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Ахборот хизмати\Очиқ маълумотлар\2026_1_Очиқ маълумотлар 2026-1\2026 II кв_Очиқлик инденкси\"/>
    </mc:Choice>
  </mc:AlternateContent>
  <bookViews>
    <workbookView xWindow="-120" yWindow="-120" windowWidth="29040" windowHeight="15840" tabRatio="719"/>
  </bookViews>
  <sheets>
    <sheet name="Йиллик Режа жадвал TMB" sheetId="3" r:id="rId1"/>
    <sheet name="Йиллик Режа жадвал ish,xizmat" sheetId="4" r:id="rId2"/>
  </sheets>
  <definedNames>
    <definedName name="_xlnm._FilterDatabase" localSheetId="0" hidden="1">'Йиллик Режа жадвал TMB'!$A$15:$I$5386</definedName>
    <definedName name="_xlnm.Print_Titles" localSheetId="1">'Йиллик Режа жадвал ish,xizmat'!$12:$14</definedName>
    <definedName name="_xlnm.Print_Titles" localSheetId="0">'Йиллик Режа жадвал TMB'!$15:$16</definedName>
    <definedName name="_xlnm.Print_Area" localSheetId="1">'Йиллик Режа жадвал ish,xizmat'!$A$1:$U$776</definedName>
    <definedName name="_xlnm.Print_Area" localSheetId="0">'Йиллик Режа жадвал TMB'!$A$1:$H$10452</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6222" i="3" l="1"/>
  <c r="E1486" i="3" l="1"/>
  <c r="E1480" i="3"/>
  <c r="E1472" i="3"/>
  <c r="E7043" i="3" l="1"/>
  <c r="E7042" i="3"/>
  <c r="E7040" i="3"/>
  <c r="E7039" i="3"/>
  <c r="E7038" i="3"/>
  <c r="E7037" i="3"/>
  <c r="E7036" i="3"/>
  <c r="E7035" i="3"/>
  <c r="E7034" i="3"/>
  <c r="E7033" i="3"/>
  <c r="E7032" i="3"/>
  <c r="E7031" i="3"/>
  <c r="E7030" i="3"/>
  <c r="E7029" i="3"/>
  <c r="E7028" i="3"/>
  <c r="E7027" i="3"/>
  <c r="E7026" i="3"/>
  <c r="E7025" i="3"/>
  <c r="E7024" i="3"/>
  <c r="E7023" i="3"/>
  <c r="E7022" i="3"/>
  <c r="E7021" i="3"/>
  <c r="E7020" i="3"/>
  <c r="E7019" i="3"/>
  <c r="E7018" i="3"/>
  <c r="E7017" i="3"/>
  <c r="E7016" i="3"/>
  <c r="E7015" i="3"/>
  <c r="E7014" i="3"/>
  <c r="E7013" i="3"/>
  <c r="E7012" i="3"/>
  <c r="E7011" i="3"/>
  <c r="E7010" i="3"/>
  <c r="E7009" i="3"/>
  <c r="E7008" i="3"/>
  <c r="E7007" i="3"/>
  <c r="E7006" i="3"/>
  <c r="E7005" i="3"/>
  <c r="E7004" i="3"/>
  <c r="E7003" i="3"/>
  <c r="E7002" i="3"/>
  <c r="E7001" i="3"/>
  <c r="E7000" i="3"/>
  <c r="E6999" i="3"/>
  <c r="A1463" i="3" l="1"/>
  <c r="A1464" i="3" s="1"/>
  <c r="A1465" i="3" s="1"/>
  <c r="A1466" i="3" s="1"/>
  <c r="E7507" i="3" l="1"/>
  <c r="E7506" i="3"/>
  <c r="E7505" i="3"/>
  <c r="E7504" i="3"/>
  <c r="E7503" i="3"/>
  <c r="E7502" i="3"/>
  <c r="E7501" i="3"/>
  <c r="E7500" i="3"/>
  <c r="F7499" i="3"/>
  <c r="E7499" i="3" s="1"/>
  <c r="E7498" i="3"/>
  <c r="E7497" i="3"/>
  <c r="E7496" i="3"/>
  <c r="E7495" i="3"/>
  <c r="E7494" i="3"/>
  <c r="E7493" i="3"/>
  <c r="E7492" i="3"/>
  <c r="E7491" i="3"/>
  <c r="E7490" i="3"/>
  <c r="E7489" i="3"/>
  <c r="E7488" i="3"/>
  <c r="E7487" i="3"/>
  <c r="E7486" i="3"/>
  <c r="E7485" i="3"/>
  <c r="E7484" i="3"/>
  <c r="E7483" i="3"/>
  <c r="E7482" i="3"/>
  <c r="E7481" i="3"/>
  <c r="E7480" i="3"/>
  <c r="E7479" i="3"/>
  <c r="E7478" i="3"/>
  <c r="E7477" i="3"/>
  <c r="E7476" i="3"/>
  <c r="E7475" i="3"/>
  <c r="E7474" i="3"/>
  <c r="E7473" i="3"/>
  <c r="E7472" i="3"/>
  <c r="E7471" i="3"/>
  <c r="E7470" i="3"/>
  <c r="J28" i="4" l="1"/>
  <c r="F28" i="4"/>
  <c r="E1459" i="3"/>
  <c r="E1442" i="3"/>
  <c r="E28" i="4" l="1"/>
  <c r="E7634" i="3"/>
  <c r="E7633" i="3"/>
  <c r="E7632" i="3"/>
  <c r="E7631" i="3"/>
  <c r="E7630" i="3"/>
  <c r="E7629" i="3"/>
  <c r="E7628" i="3"/>
  <c r="E7391" i="3"/>
  <c r="E6039" i="3" l="1"/>
  <c r="E6038" i="3"/>
  <c r="E7619" i="3"/>
  <c r="E352" i="4" l="1"/>
  <c r="K6039" i="3" l="1"/>
  <c r="K6038" i="3"/>
  <c r="E6040" i="3"/>
  <c r="O6038" i="3" l="1"/>
  <c r="P6038" i="3" s="1"/>
  <c r="W6039" i="3"/>
  <c r="O6039" i="3"/>
  <c r="P6039" i="3" s="1"/>
  <c r="W6038" i="3"/>
  <c r="S6038" i="3" l="1"/>
  <c r="U6038" i="3" s="1"/>
  <c r="L6038" i="3"/>
  <c r="N6038" i="3" s="1"/>
  <c r="R6039" i="3"/>
  <c r="T6039" i="3" s="1"/>
  <c r="X6038" i="3"/>
  <c r="R6038" i="3"/>
  <c r="T6038" i="3" s="1"/>
  <c r="L6039" i="3"/>
  <c r="N6039" i="3" s="1"/>
  <c r="X6039" i="3"/>
  <c r="S6039" i="3" l="1"/>
  <c r="U6039" i="3" s="1"/>
  <c r="E1456" i="3" l="1"/>
  <c r="E1455" i="3"/>
  <c r="E1454" i="3"/>
  <c r="E1453" i="3"/>
  <c r="E1452" i="3"/>
  <c r="E1451" i="3"/>
  <c r="E1450" i="3"/>
  <c r="E1441" i="3"/>
  <c r="E7626" i="3" l="1"/>
  <c r="E7625" i="3"/>
  <c r="E7624" i="3"/>
  <c r="E7623" i="3"/>
  <c r="E7622" i="3"/>
  <c r="E7621" i="3"/>
  <c r="E7579" i="3"/>
  <c r="E7618" i="3"/>
  <c r="E7617" i="3"/>
  <c r="E7615" i="3"/>
  <c r="E7614" i="3"/>
  <c r="E7613" i="3"/>
  <c r="E7612" i="3"/>
  <c r="E7611" i="3"/>
  <c r="E7610" i="3"/>
  <c r="E7609" i="3"/>
  <c r="E7608" i="3"/>
  <c r="E7607" i="3"/>
  <c r="E7606" i="3"/>
  <c r="E7605" i="3"/>
  <c r="E7603" i="3"/>
  <c r="E7601" i="3"/>
  <c r="E7600" i="3"/>
  <c r="E7596" i="3"/>
  <c r="E3642" i="3" l="1"/>
  <c r="E3641" i="3"/>
  <c r="E3640" i="3"/>
  <c r="E3639" i="3"/>
  <c r="E3638" i="3"/>
  <c r="E3637" i="3"/>
  <c r="E3636" i="3"/>
  <c r="E3635" i="3"/>
  <c r="E3634" i="3"/>
  <c r="E3633" i="3"/>
  <c r="E3632" i="3"/>
  <c r="E7587" i="3" l="1"/>
  <c r="E7586" i="3"/>
  <c r="E7582" i="3"/>
  <c r="E7581" i="3"/>
  <c r="E3855" i="3" l="1"/>
  <c r="E3854" i="3"/>
  <c r="E3853" i="3"/>
  <c r="E3852" i="3"/>
  <c r="E3851" i="3"/>
  <c r="E3850" i="3"/>
  <c r="E3849" i="3"/>
  <c r="E3848" i="3"/>
  <c r="E3847" i="3"/>
  <c r="E3846" i="3"/>
  <c r="E3845" i="3"/>
  <c r="E3844" i="3"/>
  <c r="E3843" i="3"/>
  <c r="E3842" i="3"/>
  <c r="E3841" i="3"/>
  <c r="E3840" i="3"/>
  <c r="E3839" i="3"/>
  <c r="E3838" i="3"/>
  <c r="E3837" i="3"/>
  <c r="E3836" i="3"/>
  <c r="E3835" i="3"/>
  <c r="E3834" i="3"/>
  <c r="E3833" i="3"/>
  <c r="E3832" i="3"/>
  <c r="E3831" i="3"/>
  <c r="E3830" i="3"/>
  <c r="E3829" i="3"/>
  <c r="E3828" i="3"/>
  <c r="E3827" i="3"/>
  <c r="E3826" i="3"/>
  <c r="E3825" i="3"/>
  <c r="E3824" i="3"/>
  <c r="E3823" i="3"/>
  <c r="E3822" i="3"/>
  <c r="E3821" i="3"/>
  <c r="E3820" i="3"/>
  <c r="E3819" i="3"/>
  <c r="E2562" i="3"/>
  <c r="E2561" i="3"/>
  <c r="E2560" i="3"/>
  <c r="E2559" i="3"/>
  <c r="E2558" i="3"/>
  <c r="E2557" i="3"/>
  <c r="E2556" i="3"/>
  <c r="E2555" i="3"/>
  <c r="E2554" i="3"/>
  <c r="E2553" i="3"/>
  <c r="E2552" i="3"/>
  <c r="E2551" i="3"/>
  <c r="E2550" i="3"/>
  <c r="E2549" i="3"/>
  <c r="E2548" i="3"/>
  <c r="E2547" i="3"/>
  <c r="E2546" i="3"/>
  <c r="E2545" i="3"/>
  <c r="E2544" i="3"/>
  <c r="E2543" i="3"/>
  <c r="E2542" i="3"/>
  <c r="E2541" i="3"/>
  <c r="E2540" i="3"/>
  <c r="E2539" i="3"/>
  <c r="E2538" i="3"/>
  <c r="E2537" i="3"/>
  <c r="E2536" i="3"/>
  <c r="E2535" i="3"/>
  <c r="E2534" i="3"/>
  <c r="E2533" i="3"/>
  <c r="E2532" i="3"/>
  <c r="E2531" i="3"/>
  <c r="E2530" i="3"/>
  <c r="E2529" i="3"/>
  <c r="E2528" i="3"/>
  <c r="E2527" i="3"/>
  <c r="E2526" i="3"/>
  <c r="E2525" i="3"/>
  <c r="E2524" i="3"/>
  <c r="E2523" i="3"/>
  <c r="E2522" i="3"/>
  <c r="E2521" i="3"/>
  <c r="E2520" i="3"/>
  <c r="E2519" i="3"/>
  <c r="E2518" i="3"/>
  <c r="E2517" i="3"/>
  <c r="E2516" i="3"/>
  <c r="E2515" i="3"/>
  <c r="E2514" i="3"/>
  <c r="E2513" i="3"/>
  <c r="E2512" i="3"/>
  <c r="E2511" i="3"/>
  <c r="E2510" i="3"/>
  <c r="E2509" i="3"/>
  <c r="E2508" i="3"/>
  <c r="E2507" i="3"/>
  <c r="E2506" i="3"/>
  <c r="E2505" i="3"/>
  <c r="E2504" i="3"/>
  <c r="E2503" i="3"/>
  <c r="E2502" i="3"/>
  <c r="E2501" i="3"/>
  <c r="E2500" i="3"/>
  <c r="E2499" i="3"/>
  <c r="E2498" i="3"/>
  <c r="E2497" i="3"/>
  <c r="E2496" i="3"/>
  <c r="E2495" i="3"/>
  <c r="E2494" i="3"/>
  <c r="E2493" i="3"/>
  <c r="E2492" i="3"/>
  <c r="E2491" i="3"/>
  <c r="E2490" i="3"/>
  <c r="E2489" i="3"/>
  <c r="E2488" i="3"/>
  <c r="E2487" i="3"/>
  <c r="E2486" i="3"/>
  <c r="E2485" i="3"/>
  <c r="E2484" i="3"/>
  <c r="E2483" i="3"/>
  <c r="E2482" i="3"/>
  <c r="E2481" i="3"/>
  <c r="E2480" i="3"/>
  <c r="E2479" i="3"/>
  <c r="E2478" i="3"/>
  <c r="E2477" i="3"/>
  <c r="E2476" i="3"/>
  <c r="E2475" i="3"/>
  <c r="E2474" i="3"/>
  <c r="E2473" i="3"/>
  <c r="E2472" i="3"/>
  <c r="E2471" i="3"/>
  <c r="E2470" i="3"/>
  <c r="E2469" i="3"/>
  <c r="E2468" i="3"/>
  <c r="E2467" i="3"/>
  <c r="E2466" i="3"/>
  <c r="E2465" i="3"/>
  <c r="E2464" i="3"/>
  <c r="E2463" i="3"/>
  <c r="E2462" i="3"/>
  <c r="E2461" i="3"/>
  <c r="E2460" i="3"/>
  <c r="E2459" i="3"/>
  <c r="E2458" i="3"/>
  <c r="E2457" i="3"/>
  <c r="E2456" i="3"/>
  <c r="E2455" i="3"/>
  <c r="E2454" i="3"/>
  <c r="E2453" i="3"/>
  <c r="E2452" i="3"/>
  <c r="E2451" i="3"/>
  <c r="E2450" i="3"/>
  <c r="E2449" i="3"/>
  <c r="E2448" i="3"/>
  <c r="E2447" i="3"/>
  <c r="E2446" i="3"/>
  <c r="E2445" i="3"/>
  <c r="E2444" i="3"/>
  <c r="E2443" i="3"/>
  <c r="E2442" i="3"/>
  <c r="E2441" i="3"/>
  <c r="E2440" i="3"/>
  <c r="E2439" i="3"/>
  <c r="E2438" i="3"/>
  <c r="E2437" i="3"/>
  <c r="E2436" i="3"/>
  <c r="E2435" i="3"/>
  <c r="E2434" i="3"/>
  <c r="E2433" i="3"/>
  <c r="E2432" i="3"/>
  <c r="E2431" i="3"/>
  <c r="E2430" i="3"/>
  <c r="E2429" i="3"/>
  <c r="E2428" i="3"/>
  <c r="E2427" i="3"/>
  <c r="E2426" i="3"/>
  <c r="E2425" i="3"/>
  <c r="E2424" i="3"/>
  <c r="E2423" i="3"/>
  <c r="E2422" i="3"/>
  <c r="E2421" i="3"/>
  <c r="E2420" i="3"/>
  <c r="E2419" i="3"/>
  <c r="E2418" i="3"/>
  <c r="E2417" i="3"/>
  <c r="E2416" i="3"/>
  <c r="E2415" i="3"/>
  <c r="E2414" i="3"/>
  <c r="E2413" i="3"/>
  <c r="E2412" i="3"/>
  <c r="E2411" i="3"/>
  <c r="E2410" i="3"/>
  <c r="E2409" i="3"/>
  <c r="E2407" i="3"/>
  <c r="E2406" i="3"/>
  <c r="E2405" i="3"/>
  <c r="E2404" i="3"/>
  <c r="E2403" i="3"/>
  <c r="E2402" i="3"/>
  <c r="E2401" i="3"/>
  <c r="E2400" i="3"/>
  <c r="E2399" i="3"/>
  <c r="E2398" i="3"/>
  <c r="E2397" i="3"/>
  <c r="E2396" i="3"/>
  <c r="E2395" i="3"/>
  <c r="E2394" i="3"/>
  <c r="E2393" i="3"/>
  <c r="E2392" i="3"/>
  <c r="E2391" i="3"/>
  <c r="E2390" i="3"/>
  <c r="E2389" i="3"/>
  <c r="E2388" i="3"/>
  <c r="E2387" i="3"/>
  <c r="E2386" i="3"/>
  <c r="E2385" i="3"/>
  <c r="E2384" i="3"/>
  <c r="E2383" i="3"/>
  <c r="E2382" i="3"/>
  <c r="E2381" i="3"/>
  <c r="E2380" i="3"/>
  <c r="E2379" i="3"/>
  <c r="E2378" i="3"/>
  <c r="E2377" i="3"/>
  <c r="E2376" i="3"/>
  <c r="E2375" i="3"/>
  <c r="E2374" i="3"/>
  <c r="E2373" i="3"/>
  <c r="E2372" i="3"/>
  <c r="E2371" i="3"/>
  <c r="E2370" i="3"/>
  <c r="E2369" i="3"/>
  <c r="E2368" i="3"/>
  <c r="E2367" i="3"/>
  <c r="E2366" i="3"/>
  <c r="E2365" i="3"/>
  <c r="E2364" i="3"/>
  <c r="E2363" i="3"/>
  <c r="E2362" i="3"/>
  <c r="E2361" i="3"/>
  <c r="E2360" i="3"/>
  <c r="E2359" i="3"/>
  <c r="E2358" i="3"/>
  <c r="E2357" i="3"/>
  <c r="E2356" i="3"/>
  <c r="E2355" i="3"/>
  <c r="E2354" i="3"/>
  <c r="E2353" i="3"/>
  <c r="E2352" i="3"/>
  <c r="E2351" i="3"/>
  <c r="E2350" i="3"/>
  <c r="E2349" i="3"/>
  <c r="E2348" i="3"/>
  <c r="E2347" i="3"/>
  <c r="E2346" i="3"/>
  <c r="E2345" i="3"/>
  <c r="E2344" i="3"/>
  <c r="E2343" i="3"/>
  <c r="E2342" i="3"/>
  <c r="E2341" i="3"/>
  <c r="E2340" i="3"/>
  <c r="E2339" i="3"/>
  <c r="E2338" i="3"/>
  <c r="E2337" i="3"/>
  <c r="E2336" i="3"/>
  <c r="E2335" i="3"/>
  <c r="E2334" i="3"/>
  <c r="E2333" i="3"/>
  <c r="E2332" i="3"/>
  <c r="E2331" i="3"/>
  <c r="E2330" i="3"/>
  <c r="E2329" i="3"/>
  <c r="E2328" i="3"/>
  <c r="E2327" i="3"/>
  <c r="E2326" i="3"/>
  <c r="E2325" i="3"/>
  <c r="E2324" i="3"/>
  <c r="E2323" i="3"/>
  <c r="E2322" i="3"/>
  <c r="E2321" i="3"/>
  <c r="E2320" i="3"/>
  <c r="E2319" i="3"/>
  <c r="E2318" i="3"/>
  <c r="E2317" i="3"/>
  <c r="E2316" i="3"/>
  <c r="E2315" i="3"/>
  <c r="E2314" i="3"/>
  <c r="E2313" i="3"/>
  <c r="E2312" i="3"/>
  <c r="K6049" i="3" l="1"/>
  <c r="K6018" i="3"/>
  <c r="K6017" i="3"/>
  <c r="R5921" i="3"/>
  <c r="T5921" i="3" s="1"/>
  <c r="O5921" i="3"/>
  <c r="I5921" i="3"/>
  <c r="W5921" i="3" s="1"/>
  <c r="P5921" i="3" l="1"/>
  <c r="K5921" i="3"/>
  <c r="S5921" i="3" l="1"/>
  <c r="U5921" i="3" s="1"/>
  <c r="L5921" i="3"/>
  <c r="N5921" i="3" s="1"/>
  <c r="M5921" i="3" l="1"/>
  <c r="X5921" i="3"/>
  <c r="E7531" i="3"/>
  <c r="E7530" i="3"/>
  <c r="R357" i="4"/>
  <c r="N357" i="4"/>
  <c r="J357" i="4"/>
  <c r="F357" i="4"/>
  <c r="R356" i="4"/>
  <c r="N356" i="4"/>
  <c r="J356" i="4"/>
  <c r="F356" i="4"/>
  <c r="E357" i="4" l="1"/>
  <c r="E356" i="4"/>
  <c r="R350" i="4" l="1"/>
  <c r="N350" i="4"/>
  <c r="J350" i="4"/>
  <c r="F350" i="4"/>
  <c r="R349" i="4"/>
  <c r="N349" i="4"/>
  <c r="J349" i="4"/>
  <c r="F349" i="4"/>
  <c r="R348" i="4"/>
  <c r="N348" i="4"/>
  <c r="J348" i="4"/>
  <c r="F348" i="4"/>
  <c r="R347" i="4"/>
  <c r="N347" i="4"/>
  <c r="J347" i="4"/>
  <c r="F347" i="4"/>
  <c r="R346" i="4"/>
  <c r="N346" i="4"/>
  <c r="J346" i="4"/>
  <c r="F346" i="4"/>
  <c r="R345" i="4"/>
  <c r="N345" i="4"/>
  <c r="J345" i="4"/>
  <c r="F345" i="4"/>
  <c r="R344" i="4"/>
  <c r="N344" i="4"/>
  <c r="J344" i="4"/>
  <c r="F344" i="4"/>
  <c r="R343" i="4"/>
  <c r="N343" i="4"/>
  <c r="J343" i="4"/>
  <c r="F343" i="4"/>
  <c r="R342" i="4"/>
  <c r="N342" i="4"/>
  <c r="J342" i="4"/>
  <c r="F342" i="4"/>
  <c r="R341" i="4"/>
  <c r="N341" i="4"/>
  <c r="J341" i="4"/>
  <c r="F341" i="4"/>
  <c r="R340" i="4"/>
  <c r="N340" i="4"/>
  <c r="J340" i="4"/>
  <c r="F340" i="4"/>
  <c r="R339" i="4"/>
  <c r="N339" i="4"/>
  <c r="J339" i="4"/>
  <c r="F339" i="4"/>
  <c r="R338" i="4"/>
  <c r="N338" i="4"/>
  <c r="J338" i="4"/>
  <c r="F338" i="4"/>
  <c r="R337" i="4"/>
  <c r="N337" i="4"/>
  <c r="J337" i="4"/>
  <c r="F337" i="4"/>
  <c r="R336" i="4"/>
  <c r="N336" i="4"/>
  <c r="J336" i="4"/>
  <c r="F336" i="4"/>
  <c r="R335" i="4"/>
  <c r="N335" i="4"/>
  <c r="J335" i="4"/>
  <c r="F335" i="4"/>
  <c r="R334" i="4"/>
  <c r="N334" i="4"/>
  <c r="J334" i="4"/>
  <c r="F334" i="4"/>
  <c r="R332" i="4"/>
  <c r="N332" i="4"/>
  <c r="J332" i="4"/>
  <c r="F332" i="4"/>
  <c r="R331" i="4"/>
  <c r="N331" i="4"/>
  <c r="J331" i="4"/>
  <c r="F331" i="4"/>
  <c r="R330" i="4"/>
  <c r="N330" i="4"/>
  <c r="J330" i="4"/>
  <c r="F330" i="4"/>
  <c r="R329" i="4"/>
  <c r="N329" i="4"/>
  <c r="J329" i="4"/>
  <c r="F329" i="4"/>
  <c r="R328" i="4"/>
  <c r="N328" i="4"/>
  <c r="J328" i="4"/>
  <c r="F328" i="4"/>
  <c r="R327" i="4"/>
  <c r="N327" i="4"/>
  <c r="J327" i="4"/>
  <c r="F327" i="4"/>
  <c r="R326" i="4"/>
  <c r="N326" i="4"/>
  <c r="J326" i="4"/>
  <c r="F326" i="4"/>
  <c r="R325" i="4"/>
  <c r="N325" i="4"/>
  <c r="J325" i="4"/>
  <c r="F325" i="4"/>
  <c r="R324" i="4"/>
  <c r="N324" i="4"/>
  <c r="J324" i="4"/>
  <c r="F324" i="4"/>
  <c r="R323" i="4"/>
  <c r="N323" i="4"/>
  <c r="J323" i="4"/>
  <c r="F323" i="4"/>
  <c r="R322" i="4"/>
  <c r="N322" i="4"/>
  <c r="J322" i="4"/>
  <c r="F322" i="4"/>
  <c r="R321" i="4"/>
  <c r="N321" i="4"/>
  <c r="J321" i="4"/>
  <c r="F321" i="4"/>
  <c r="R320" i="4"/>
  <c r="N320" i="4"/>
  <c r="J320" i="4"/>
  <c r="F320" i="4"/>
  <c r="R319" i="4"/>
  <c r="N319" i="4"/>
  <c r="J319" i="4"/>
  <c r="F319" i="4"/>
  <c r="R318" i="4"/>
  <c r="N318" i="4"/>
  <c r="J318" i="4"/>
  <c r="F318" i="4"/>
  <c r="R317" i="4"/>
  <c r="N317" i="4"/>
  <c r="J317" i="4"/>
  <c r="F317" i="4"/>
  <c r="R315" i="4"/>
  <c r="N315" i="4"/>
  <c r="J315" i="4"/>
  <c r="F315" i="4"/>
  <c r="R314" i="4"/>
  <c r="N314" i="4"/>
  <c r="J314" i="4"/>
  <c r="F314" i="4"/>
  <c r="R313" i="4"/>
  <c r="N313" i="4"/>
  <c r="J313" i="4"/>
  <c r="F313" i="4"/>
  <c r="R312" i="4"/>
  <c r="N312" i="4"/>
  <c r="J312" i="4"/>
  <c r="F312" i="4"/>
  <c r="R311" i="4"/>
  <c r="N311" i="4"/>
  <c r="J311" i="4"/>
  <c r="F311" i="4"/>
  <c r="R310" i="4"/>
  <c r="N310" i="4"/>
  <c r="J310" i="4"/>
  <c r="F310" i="4"/>
  <c r="R309" i="4"/>
  <c r="N309" i="4"/>
  <c r="J309" i="4"/>
  <c r="F309" i="4"/>
  <c r="R308" i="4"/>
  <c r="N308" i="4"/>
  <c r="J308" i="4"/>
  <c r="F308" i="4"/>
  <c r="R307" i="4"/>
  <c r="N307" i="4"/>
  <c r="J307" i="4"/>
  <c r="F307" i="4"/>
  <c r="R306" i="4"/>
  <c r="N306" i="4"/>
  <c r="J306" i="4"/>
  <c r="F306" i="4"/>
  <c r="R305" i="4"/>
  <c r="N305" i="4"/>
  <c r="J305" i="4"/>
  <c r="F305" i="4"/>
  <c r="R304" i="4"/>
  <c r="N304" i="4"/>
  <c r="J304" i="4"/>
  <c r="F304" i="4"/>
  <c r="R303" i="4"/>
  <c r="N303" i="4"/>
  <c r="J303" i="4"/>
  <c r="F303" i="4"/>
  <c r="R302" i="4"/>
  <c r="N302" i="4"/>
  <c r="J302" i="4"/>
  <c r="F302" i="4"/>
  <c r="R301" i="4"/>
  <c r="N301" i="4"/>
  <c r="J301" i="4"/>
  <c r="F301" i="4"/>
  <c r="R300" i="4"/>
  <c r="N300" i="4"/>
  <c r="J300" i="4"/>
  <c r="F300" i="4"/>
  <c r="R299" i="4"/>
  <c r="N299" i="4"/>
  <c r="J299" i="4"/>
  <c r="F299" i="4"/>
  <c r="R298" i="4"/>
  <c r="N298" i="4"/>
  <c r="J298" i="4"/>
  <c r="F298" i="4"/>
  <c r="R297" i="4"/>
  <c r="N297" i="4"/>
  <c r="J297" i="4"/>
  <c r="F297" i="4"/>
  <c r="R296" i="4"/>
  <c r="N296" i="4"/>
  <c r="J296" i="4"/>
  <c r="F296" i="4"/>
  <c r="R295" i="4"/>
  <c r="N295" i="4"/>
  <c r="J295" i="4"/>
  <c r="F295" i="4"/>
  <c r="R294" i="4"/>
  <c r="N294" i="4"/>
  <c r="J294" i="4"/>
  <c r="F294" i="4"/>
  <c r="R293" i="4"/>
  <c r="N293" i="4"/>
  <c r="J293" i="4"/>
  <c r="F293" i="4"/>
  <c r="R292" i="4"/>
  <c r="N292" i="4"/>
  <c r="J292" i="4"/>
  <c r="F292" i="4"/>
  <c r="R291" i="4"/>
  <c r="N291" i="4"/>
  <c r="J291" i="4"/>
  <c r="F291" i="4"/>
  <c r="R290" i="4"/>
  <c r="N290" i="4"/>
  <c r="J290" i="4"/>
  <c r="F290" i="4"/>
  <c r="R289" i="4"/>
  <c r="N289" i="4"/>
  <c r="J289" i="4"/>
  <c r="F289" i="4"/>
  <c r="R288" i="4"/>
  <c r="N288" i="4"/>
  <c r="J288" i="4"/>
  <c r="F288" i="4"/>
  <c r="R287" i="4"/>
  <c r="N287" i="4"/>
  <c r="J287" i="4"/>
  <c r="F287" i="4"/>
  <c r="R286" i="4"/>
  <c r="N286" i="4"/>
  <c r="J286" i="4"/>
  <c r="F286" i="4"/>
  <c r="R285" i="4"/>
  <c r="N285" i="4"/>
  <c r="J285" i="4"/>
  <c r="F285" i="4"/>
  <c r="R284" i="4"/>
  <c r="N284" i="4"/>
  <c r="J284" i="4"/>
  <c r="F284" i="4"/>
  <c r="R283" i="4"/>
  <c r="N283" i="4"/>
  <c r="J283" i="4"/>
  <c r="F283" i="4"/>
  <c r="R282" i="4"/>
  <c r="N282" i="4"/>
  <c r="J282" i="4"/>
  <c r="F282" i="4"/>
  <c r="R281" i="4"/>
  <c r="N281" i="4"/>
  <c r="J281" i="4"/>
  <c r="F281" i="4"/>
  <c r="R280" i="4"/>
  <c r="N280" i="4"/>
  <c r="J280" i="4"/>
  <c r="F280" i="4"/>
  <c r="R278" i="4"/>
  <c r="N278" i="4"/>
  <c r="J278" i="4"/>
  <c r="F278" i="4"/>
  <c r="R277" i="4"/>
  <c r="N277" i="4"/>
  <c r="J277" i="4"/>
  <c r="F277" i="4"/>
  <c r="R276" i="4"/>
  <c r="N276" i="4"/>
  <c r="J276" i="4"/>
  <c r="F276" i="4"/>
  <c r="R275" i="4"/>
  <c r="N275" i="4"/>
  <c r="J275" i="4"/>
  <c r="F275" i="4"/>
  <c r="R274" i="4"/>
  <c r="N274" i="4"/>
  <c r="J274" i="4"/>
  <c r="F274" i="4"/>
  <c r="R273" i="4"/>
  <c r="N273" i="4"/>
  <c r="J273" i="4"/>
  <c r="F273" i="4"/>
  <c r="R272" i="4"/>
  <c r="N272" i="4"/>
  <c r="J272" i="4"/>
  <c r="F272" i="4"/>
  <c r="R271" i="4"/>
  <c r="N271" i="4"/>
  <c r="J271" i="4"/>
  <c r="F271" i="4"/>
  <c r="R270" i="4"/>
  <c r="N270" i="4"/>
  <c r="J270" i="4"/>
  <c r="F270" i="4"/>
  <c r="R269" i="4"/>
  <c r="N269" i="4"/>
  <c r="J269" i="4"/>
  <c r="F269" i="4"/>
  <c r="R268" i="4"/>
  <c r="N268" i="4"/>
  <c r="J268" i="4"/>
  <c r="F268" i="4"/>
  <c r="R267" i="4"/>
  <c r="N267" i="4"/>
  <c r="J267" i="4"/>
  <c r="F267" i="4"/>
  <c r="R266" i="4"/>
  <c r="N266" i="4"/>
  <c r="J266" i="4"/>
  <c r="F266" i="4"/>
  <c r="R265" i="4"/>
  <c r="N265" i="4"/>
  <c r="J265" i="4"/>
  <c r="F265" i="4"/>
  <c r="R264" i="4"/>
  <c r="N264" i="4"/>
  <c r="J264" i="4"/>
  <c r="F264" i="4"/>
  <c r="R263" i="4"/>
  <c r="N263" i="4"/>
  <c r="J263" i="4"/>
  <c r="F263" i="4"/>
  <c r="R262" i="4"/>
  <c r="N262" i="4"/>
  <c r="J262" i="4"/>
  <c r="F262" i="4"/>
  <c r="R261" i="4"/>
  <c r="N261" i="4"/>
  <c r="J261" i="4"/>
  <c r="F261" i="4"/>
  <c r="R260" i="4"/>
  <c r="N260" i="4"/>
  <c r="J260" i="4"/>
  <c r="F260" i="4"/>
  <c r="R259" i="4"/>
  <c r="N259" i="4"/>
  <c r="J259" i="4"/>
  <c r="F259" i="4"/>
  <c r="R257" i="4"/>
  <c r="N257" i="4"/>
  <c r="J257" i="4"/>
  <c r="F257" i="4"/>
  <c r="R256" i="4"/>
  <c r="N256" i="4"/>
  <c r="J256" i="4"/>
  <c r="F256" i="4"/>
  <c r="R255" i="4"/>
  <c r="N255" i="4"/>
  <c r="J255" i="4"/>
  <c r="F255" i="4"/>
  <c r="R254" i="4"/>
  <c r="N254" i="4"/>
  <c r="J254" i="4"/>
  <c r="F254" i="4"/>
  <c r="R253" i="4"/>
  <c r="N253" i="4"/>
  <c r="J253" i="4"/>
  <c r="F253" i="4"/>
  <c r="R252" i="4"/>
  <c r="N252" i="4"/>
  <c r="J252" i="4"/>
  <c r="F252" i="4"/>
  <c r="R251" i="4"/>
  <c r="N251" i="4"/>
  <c r="J251" i="4"/>
  <c r="F251" i="4"/>
  <c r="R250" i="4"/>
  <c r="N250" i="4"/>
  <c r="J250" i="4"/>
  <c r="F250" i="4"/>
  <c r="R249" i="4"/>
  <c r="N249" i="4"/>
  <c r="J249" i="4"/>
  <c r="F249" i="4"/>
  <c r="R247" i="4"/>
  <c r="N247" i="4"/>
  <c r="J247" i="4"/>
  <c r="F247" i="4"/>
  <c r="R246" i="4"/>
  <c r="N246" i="4"/>
  <c r="J246" i="4"/>
  <c r="F246" i="4"/>
  <c r="R245" i="4"/>
  <c r="N245" i="4"/>
  <c r="J245" i="4"/>
  <c r="F245" i="4"/>
  <c r="R244" i="4"/>
  <c r="N244" i="4"/>
  <c r="J244" i="4"/>
  <c r="F244" i="4"/>
  <c r="R243" i="4"/>
  <c r="N243" i="4"/>
  <c r="J243" i="4"/>
  <c r="F243" i="4"/>
  <c r="R242" i="4"/>
  <c r="N242" i="4"/>
  <c r="J242" i="4"/>
  <c r="F242" i="4"/>
  <c r="R241" i="4"/>
  <c r="N241" i="4"/>
  <c r="J241" i="4"/>
  <c r="F241" i="4"/>
  <c r="R240" i="4"/>
  <c r="N240" i="4"/>
  <c r="J240" i="4"/>
  <c r="F240" i="4"/>
  <c r="R239" i="4"/>
  <c r="N239" i="4"/>
  <c r="J239" i="4"/>
  <c r="F239" i="4"/>
  <c r="R238" i="4"/>
  <c r="N238" i="4"/>
  <c r="J238" i="4"/>
  <c r="F238" i="4"/>
  <c r="R237" i="4"/>
  <c r="N237" i="4"/>
  <c r="J237" i="4"/>
  <c r="F237" i="4"/>
  <c r="R236" i="4"/>
  <c r="N236" i="4"/>
  <c r="J236" i="4"/>
  <c r="F236" i="4"/>
  <c r="R234" i="4"/>
  <c r="N234" i="4"/>
  <c r="J234" i="4"/>
  <c r="F234" i="4"/>
  <c r="R233" i="4"/>
  <c r="N233" i="4"/>
  <c r="J233" i="4"/>
  <c r="F233" i="4"/>
  <c r="R232" i="4"/>
  <c r="N232" i="4"/>
  <c r="J232" i="4"/>
  <c r="F232" i="4"/>
  <c r="R230" i="4"/>
  <c r="N230" i="4"/>
  <c r="J230" i="4"/>
  <c r="F230" i="4"/>
  <c r="R229" i="4"/>
  <c r="N229" i="4"/>
  <c r="J229" i="4"/>
  <c r="F229" i="4"/>
  <c r="R228" i="4"/>
  <c r="N228" i="4"/>
  <c r="J228" i="4"/>
  <c r="F228" i="4"/>
  <c r="R227" i="4"/>
  <c r="N227" i="4"/>
  <c r="J227" i="4"/>
  <c r="F227" i="4"/>
  <c r="R226" i="4"/>
  <c r="N226" i="4"/>
  <c r="J226" i="4"/>
  <c r="F226" i="4"/>
  <c r="R225" i="4"/>
  <c r="N225" i="4"/>
  <c r="J225" i="4"/>
  <c r="F225" i="4"/>
  <c r="R224" i="4"/>
  <c r="N224" i="4"/>
  <c r="J224" i="4"/>
  <c r="F224" i="4"/>
  <c r="R223" i="4"/>
  <c r="N223" i="4"/>
  <c r="J223" i="4"/>
  <c r="F223" i="4"/>
  <c r="R222" i="4"/>
  <c r="N222" i="4"/>
  <c r="J222" i="4"/>
  <c r="F222" i="4"/>
  <c r="R221" i="4"/>
  <c r="N221" i="4"/>
  <c r="J221" i="4"/>
  <c r="F221" i="4"/>
  <c r="R220" i="4"/>
  <c r="N220" i="4"/>
  <c r="J220" i="4"/>
  <c r="F220" i="4"/>
  <c r="R219" i="4"/>
  <c r="N219" i="4"/>
  <c r="J219" i="4"/>
  <c r="F219" i="4"/>
  <c r="R218" i="4"/>
  <c r="N218" i="4"/>
  <c r="J218" i="4"/>
  <c r="F218" i="4"/>
  <c r="R216" i="4"/>
  <c r="N216" i="4"/>
  <c r="J216" i="4"/>
  <c r="F216" i="4"/>
  <c r="R215" i="4"/>
  <c r="N215" i="4"/>
  <c r="J215" i="4"/>
  <c r="F215" i="4"/>
  <c r="R214" i="4"/>
  <c r="N214" i="4"/>
  <c r="J214" i="4"/>
  <c r="F214" i="4"/>
  <c r="R213" i="4"/>
  <c r="N213" i="4"/>
  <c r="J213" i="4"/>
  <c r="F213" i="4"/>
  <c r="R212" i="4"/>
  <c r="N212" i="4"/>
  <c r="J212" i="4"/>
  <c r="F212" i="4"/>
  <c r="R211" i="4"/>
  <c r="N211" i="4"/>
  <c r="J211" i="4"/>
  <c r="F211" i="4"/>
  <c r="R210" i="4"/>
  <c r="N210" i="4"/>
  <c r="J210" i="4"/>
  <c r="F210" i="4"/>
  <c r="R209" i="4"/>
  <c r="N209" i="4"/>
  <c r="J209" i="4"/>
  <c r="F209" i="4"/>
  <c r="R208" i="4"/>
  <c r="N208" i="4"/>
  <c r="J208" i="4"/>
  <c r="F208" i="4"/>
  <c r="R207" i="4"/>
  <c r="N207" i="4"/>
  <c r="J207" i="4"/>
  <c r="F207" i="4"/>
  <c r="R206" i="4"/>
  <c r="N206" i="4"/>
  <c r="J206" i="4"/>
  <c r="F206" i="4"/>
  <c r="R205" i="4"/>
  <c r="N205" i="4"/>
  <c r="J205" i="4"/>
  <c r="F205" i="4"/>
  <c r="R204" i="4"/>
  <c r="N204" i="4"/>
  <c r="J204" i="4"/>
  <c r="F204" i="4"/>
  <c r="R203" i="4"/>
  <c r="N203" i="4"/>
  <c r="J203" i="4"/>
  <c r="F203" i="4"/>
  <c r="R202" i="4"/>
  <c r="N202" i="4"/>
  <c r="J202" i="4"/>
  <c r="F202" i="4"/>
  <c r="R201" i="4"/>
  <c r="N201" i="4"/>
  <c r="J201" i="4"/>
  <c r="F201" i="4"/>
  <c r="R200" i="4"/>
  <c r="N200" i="4"/>
  <c r="J200" i="4"/>
  <c r="F200" i="4"/>
  <c r="R199" i="4"/>
  <c r="N199" i="4"/>
  <c r="J199" i="4"/>
  <c r="F199" i="4"/>
  <c r="R198" i="4"/>
  <c r="N198" i="4"/>
  <c r="J198" i="4"/>
  <c r="F198" i="4"/>
  <c r="R197" i="4"/>
  <c r="N197" i="4"/>
  <c r="J197" i="4"/>
  <c r="F197" i="4"/>
  <c r="R195" i="4"/>
  <c r="N195" i="4"/>
  <c r="J195" i="4"/>
  <c r="F195" i="4"/>
  <c r="R194" i="4"/>
  <c r="N194" i="4"/>
  <c r="J194" i="4"/>
  <c r="F194" i="4"/>
  <c r="R193" i="4"/>
  <c r="N193" i="4"/>
  <c r="J193" i="4"/>
  <c r="F193" i="4"/>
  <c r="R192" i="4"/>
  <c r="N192" i="4"/>
  <c r="J192" i="4"/>
  <c r="F192" i="4"/>
  <c r="R191" i="4"/>
  <c r="N191" i="4"/>
  <c r="J191" i="4"/>
  <c r="F191" i="4"/>
  <c r="R190" i="4"/>
  <c r="N190" i="4"/>
  <c r="J190" i="4"/>
  <c r="F190" i="4"/>
  <c r="R189" i="4"/>
  <c r="N189" i="4"/>
  <c r="J189" i="4"/>
  <c r="F189" i="4"/>
  <c r="R188" i="4"/>
  <c r="N188" i="4"/>
  <c r="J188" i="4"/>
  <c r="F188" i="4"/>
  <c r="R187" i="4"/>
  <c r="N187" i="4"/>
  <c r="J187" i="4"/>
  <c r="F187" i="4"/>
  <c r="R186" i="4"/>
  <c r="N186" i="4"/>
  <c r="J186" i="4"/>
  <c r="F186" i="4"/>
  <c r="R185" i="4"/>
  <c r="N185" i="4"/>
  <c r="J185" i="4"/>
  <c r="F185" i="4"/>
  <c r="R184" i="4"/>
  <c r="N184" i="4"/>
  <c r="J184" i="4"/>
  <c r="F184" i="4"/>
  <c r="R183" i="4"/>
  <c r="N183" i="4"/>
  <c r="J183" i="4"/>
  <c r="F183" i="4"/>
  <c r="R182" i="4"/>
  <c r="N182" i="4"/>
  <c r="J182" i="4"/>
  <c r="F182" i="4"/>
  <c r="R181" i="4"/>
  <c r="N181" i="4"/>
  <c r="J181" i="4"/>
  <c r="F181" i="4"/>
  <c r="R180" i="4"/>
  <c r="N180" i="4"/>
  <c r="J180" i="4"/>
  <c r="F180" i="4"/>
  <c r="R179" i="4"/>
  <c r="N179" i="4"/>
  <c r="J179" i="4"/>
  <c r="F179" i="4"/>
  <c r="R178" i="4"/>
  <c r="N178" i="4"/>
  <c r="J178" i="4"/>
  <c r="F178" i="4"/>
  <c r="R177" i="4"/>
  <c r="N177" i="4"/>
  <c r="J177" i="4"/>
  <c r="F177" i="4"/>
  <c r="R176" i="4"/>
  <c r="N176" i="4"/>
  <c r="J176" i="4"/>
  <c r="F176" i="4"/>
  <c r="R175" i="4"/>
  <c r="N175" i="4"/>
  <c r="J175" i="4"/>
  <c r="F175" i="4"/>
  <c r="R174" i="4"/>
  <c r="N174" i="4"/>
  <c r="J174" i="4"/>
  <c r="F174" i="4"/>
  <c r="R173" i="4"/>
  <c r="N173" i="4"/>
  <c r="J173" i="4"/>
  <c r="F173" i="4"/>
  <c r="R172" i="4"/>
  <c r="N172" i="4"/>
  <c r="J172" i="4"/>
  <c r="F172" i="4"/>
  <c r="R171" i="4"/>
  <c r="N171" i="4"/>
  <c r="J171" i="4"/>
  <c r="F171" i="4"/>
  <c r="R170" i="4"/>
  <c r="N170" i="4"/>
  <c r="J170" i="4"/>
  <c r="F170" i="4"/>
  <c r="R168" i="4"/>
  <c r="N168" i="4"/>
  <c r="J168" i="4"/>
  <c r="F168" i="4"/>
  <c r="R167" i="4"/>
  <c r="N167" i="4"/>
  <c r="J167" i="4"/>
  <c r="F167" i="4"/>
  <c r="N165" i="4"/>
  <c r="J165" i="4"/>
  <c r="F165" i="4"/>
  <c r="N164" i="4"/>
  <c r="J164" i="4"/>
  <c r="F164" i="4"/>
  <c r="N163" i="4"/>
  <c r="J163" i="4"/>
  <c r="F163" i="4"/>
  <c r="J161" i="4"/>
  <c r="F161" i="4"/>
  <c r="R160" i="4"/>
  <c r="N160" i="4"/>
  <c r="J160" i="4"/>
  <c r="F160" i="4"/>
  <c r="R159" i="4"/>
  <c r="N159" i="4"/>
  <c r="J159" i="4"/>
  <c r="F159" i="4"/>
  <c r="R158" i="4"/>
  <c r="N158" i="4"/>
  <c r="J158" i="4"/>
  <c r="F158" i="4"/>
  <c r="R157" i="4"/>
  <c r="N157" i="4"/>
  <c r="J157" i="4"/>
  <c r="F157" i="4"/>
  <c r="R156" i="4"/>
  <c r="N156" i="4"/>
  <c r="J156" i="4"/>
  <c r="F156" i="4"/>
  <c r="R155" i="4"/>
  <c r="N155" i="4"/>
  <c r="J155" i="4"/>
  <c r="F155" i="4"/>
  <c r="R154" i="4"/>
  <c r="N154" i="4"/>
  <c r="J154" i="4"/>
  <c r="F154" i="4"/>
  <c r="R153" i="4"/>
  <c r="N153" i="4"/>
  <c r="J153" i="4"/>
  <c r="F153" i="4"/>
  <c r="R152" i="4"/>
  <c r="N152" i="4"/>
  <c r="J152" i="4"/>
  <c r="F152" i="4"/>
  <c r="R151" i="4"/>
  <c r="N151" i="4"/>
  <c r="J151" i="4"/>
  <c r="F151" i="4"/>
  <c r="R150" i="4"/>
  <c r="N150" i="4"/>
  <c r="J150" i="4"/>
  <c r="F150" i="4"/>
  <c r="R149" i="4"/>
  <c r="N149" i="4"/>
  <c r="J149" i="4"/>
  <c r="F149" i="4"/>
  <c r="E165" i="4" l="1"/>
  <c r="E250" i="4"/>
  <c r="E290" i="4"/>
  <c r="E227" i="4"/>
  <c r="E240" i="4"/>
  <c r="E241" i="4"/>
  <c r="E315" i="4"/>
  <c r="E317" i="4"/>
  <c r="E322" i="4"/>
  <c r="E256" i="4"/>
  <c r="E312" i="4"/>
  <c r="E332" i="4"/>
  <c r="E338" i="4"/>
  <c r="E339" i="4"/>
  <c r="E199" i="4"/>
  <c r="E204" i="4"/>
  <c r="E209" i="4"/>
  <c r="E159" i="4"/>
  <c r="E200" i="4"/>
  <c r="E185" i="4"/>
  <c r="E188" i="4"/>
  <c r="E161" i="4"/>
  <c r="E247" i="4"/>
  <c r="E345" i="4"/>
  <c r="E215" i="4"/>
  <c r="E234" i="4"/>
  <c r="E275" i="4"/>
  <c r="E276" i="4"/>
  <c r="E308" i="4"/>
  <c r="E173" i="4"/>
  <c r="E180" i="4"/>
  <c r="E210" i="4"/>
  <c r="E225" i="4"/>
  <c r="E253" i="4"/>
  <c r="E254" i="4"/>
  <c r="E302" i="4"/>
  <c r="E323" i="4"/>
  <c r="E334" i="4"/>
  <c r="E170" i="4"/>
  <c r="E174" i="4"/>
  <c r="E207" i="4"/>
  <c r="E212" i="4"/>
  <c r="E222" i="4"/>
  <c r="E320" i="4"/>
  <c r="E321" i="4"/>
  <c r="E326" i="4"/>
  <c r="E192" i="4"/>
  <c r="E237" i="4"/>
  <c r="E335" i="4"/>
  <c r="E182" i="4"/>
  <c r="E211" i="4"/>
  <c r="E221" i="4"/>
  <c r="E238" i="4"/>
  <c r="E239" i="4"/>
  <c r="E264" i="4"/>
  <c r="E278" i="4"/>
  <c r="E291" i="4"/>
  <c r="E350" i="4"/>
  <c r="E154" i="4"/>
  <c r="E177" i="4"/>
  <c r="E178" i="4"/>
  <c r="E198" i="4"/>
  <c r="E242" i="4"/>
  <c r="E261" i="4"/>
  <c r="E266" i="4"/>
  <c r="E270" i="4"/>
  <c r="E273" i="4"/>
  <c r="E325" i="4"/>
  <c r="E331" i="4"/>
  <c r="E179" i="4"/>
  <c r="E282" i="4"/>
  <c r="E283" i="4"/>
  <c r="E286" i="4"/>
  <c r="E288" i="4"/>
  <c r="E289" i="4"/>
  <c r="E293" i="4"/>
  <c r="E341" i="4"/>
  <c r="E149" i="4"/>
  <c r="E153" i="4"/>
  <c r="E249" i="4"/>
  <c r="E298" i="4"/>
  <c r="E343" i="4"/>
  <c r="E208" i="4"/>
  <c r="E216" i="4"/>
  <c r="E228" i="4"/>
  <c r="E243" i="4"/>
  <c r="E245" i="4"/>
  <c r="E287" i="4"/>
  <c r="E304" i="4"/>
  <c r="E152" i="4"/>
  <c r="E167" i="4"/>
  <c r="E219" i="4"/>
  <c r="E236" i="4"/>
  <c r="E255" i="4"/>
  <c r="E265" i="4"/>
  <c r="E269" i="4"/>
  <c r="E296" i="4"/>
  <c r="E303" i="4"/>
  <c r="E309" i="4"/>
  <c r="E310" i="4"/>
  <c r="E347" i="4"/>
  <c r="E156" i="4"/>
  <c r="E181" i="4"/>
  <c r="E184" i="4"/>
  <c r="E195" i="4"/>
  <c r="E202" i="4"/>
  <c r="E295" i="4"/>
  <c r="E306" i="4"/>
  <c r="E327" i="4"/>
  <c r="E342" i="4"/>
  <c r="E151" i="4"/>
  <c r="E172" i="4"/>
  <c r="E213" i="4"/>
  <c r="E214" i="4"/>
  <c r="E229" i="4"/>
  <c r="E257" i="4"/>
  <c r="E268" i="4"/>
  <c r="E299" i="4"/>
  <c r="E155" i="4"/>
  <c r="E158" i="4"/>
  <c r="E175" i="4"/>
  <c r="E176" i="4"/>
  <c r="E186" i="4"/>
  <c r="E203" i="4"/>
  <c r="E220" i="4"/>
  <c r="E223" i="4"/>
  <c r="E251" i="4"/>
  <c r="E260" i="4"/>
  <c r="E311" i="4"/>
  <c r="E328" i="4"/>
  <c r="E330" i="4"/>
  <c r="E340" i="4"/>
  <c r="E150" i="4"/>
  <c r="E163" i="4"/>
  <c r="E164" i="4"/>
  <c r="E168" i="4"/>
  <c r="E171" i="4"/>
  <c r="E183" i="4"/>
  <c r="E187" i="4"/>
  <c r="E190" i="4"/>
  <c r="E191" i="4"/>
  <c r="E193" i="4"/>
  <c r="E206" i="4"/>
  <c r="E252" i="4"/>
  <c r="E262" i="4"/>
  <c r="E263" i="4"/>
  <c r="E271" i="4"/>
  <c r="E272" i="4"/>
  <c r="E284" i="4"/>
  <c r="E285" i="4"/>
  <c r="E300" i="4"/>
  <c r="E301" i="4"/>
  <c r="E313" i="4"/>
  <c r="E314" i="4"/>
  <c r="E318" i="4"/>
  <c r="E319" i="4"/>
  <c r="E329" i="4"/>
  <c r="E346" i="4"/>
  <c r="E157" i="4"/>
  <c r="E160" i="4"/>
  <c r="E197" i="4"/>
  <c r="E233" i="4"/>
  <c r="E277" i="4"/>
  <c r="E294" i="4"/>
  <c r="E307" i="4"/>
  <c r="E324" i="4"/>
  <c r="E336" i="4"/>
  <c r="E205" i="4"/>
  <c r="E244" i="4"/>
  <c r="E280" i="4"/>
  <c r="E281" i="4"/>
  <c r="E348" i="4"/>
  <c r="E189" i="4"/>
  <c r="E194" i="4"/>
  <c r="E267" i="4"/>
  <c r="E292" i="4"/>
  <c r="E344" i="4"/>
  <c r="E218" i="4"/>
  <c r="E230" i="4"/>
  <c r="E274" i="4"/>
  <c r="E305" i="4"/>
  <c r="E226" i="4"/>
  <c r="E297" i="4"/>
  <c r="E337" i="4"/>
  <c r="E349" i="4"/>
  <c r="E259" i="4"/>
  <c r="E232" i="4"/>
  <c r="E246" i="4"/>
  <c r="R144" i="4" l="1"/>
  <c r="F144" i="4"/>
  <c r="R143" i="4"/>
  <c r="F143" i="4"/>
  <c r="R142" i="4"/>
  <c r="F142" i="4"/>
  <c r="N140" i="4"/>
  <c r="J140" i="4"/>
  <c r="F140" i="4"/>
  <c r="N139" i="4"/>
  <c r="J139" i="4"/>
  <c r="F139" i="4"/>
  <c r="N138" i="4"/>
  <c r="J138" i="4"/>
  <c r="F138" i="4"/>
  <c r="N137" i="4"/>
  <c r="J137" i="4"/>
  <c r="F137" i="4"/>
  <c r="N136" i="4"/>
  <c r="J136" i="4"/>
  <c r="F136" i="4"/>
  <c r="N135" i="4"/>
  <c r="J135" i="4"/>
  <c r="F135" i="4"/>
  <c r="N134" i="4"/>
  <c r="J134" i="4"/>
  <c r="F134" i="4"/>
  <c r="R132" i="4"/>
  <c r="N132" i="4"/>
  <c r="J132" i="4"/>
  <c r="F132" i="4"/>
  <c r="R130" i="4"/>
  <c r="N130" i="4"/>
  <c r="J130" i="4"/>
  <c r="F130" i="4"/>
  <c r="E142" i="4" l="1"/>
  <c r="E143" i="4"/>
  <c r="E144" i="4"/>
  <c r="E134" i="4"/>
  <c r="E138" i="4"/>
  <c r="E130" i="4"/>
  <c r="E132" i="4"/>
  <c r="E137" i="4"/>
  <c r="E136" i="4"/>
  <c r="E140" i="4"/>
  <c r="E135" i="4"/>
  <c r="E139" i="4"/>
  <c r="R146" i="4" l="1"/>
  <c r="N146" i="4"/>
  <c r="J146" i="4"/>
  <c r="F146" i="4"/>
  <c r="E146" i="4" l="1"/>
  <c r="E7528" i="3"/>
  <c r="E7527" i="3"/>
  <c r="E7526" i="3"/>
  <c r="R127" i="4" l="1"/>
  <c r="N127" i="4"/>
  <c r="J127" i="4"/>
  <c r="F127" i="4"/>
  <c r="R126" i="4"/>
  <c r="N126" i="4"/>
  <c r="J126" i="4"/>
  <c r="F126" i="4"/>
  <c r="R125" i="4"/>
  <c r="N125" i="4"/>
  <c r="J125" i="4"/>
  <c r="F125" i="4"/>
  <c r="R124" i="4"/>
  <c r="N124" i="4"/>
  <c r="J124" i="4"/>
  <c r="F124" i="4"/>
  <c r="R123" i="4"/>
  <c r="N123" i="4"/>
  <c r="J123" i="4"/>
  <c r="F123" i="4"/>
  <c r="E127" i="4" l="1"/>
  <c r="E124" i="4"/>
  <c r="E125" i="4"/>
  <c r="E126" i="4"/>
  <c r="E123" i="4"/>
  <c r="R121" i="4"/>
  <c r="N121" i="4"/>
  <c r="J121" i="4"/>
  <c r="F121" i="4"/>
  <c r="R120" i="4"/>
  <c r="N120" i="4"/>
  <c r="J120" i="4"/>
  <c r="F120" i="4"/>
  <c r="E121" i="4" l="1"/>
  <c r="E120" i="4"/>
  <c r="R118" i="4" l="1"/>
  <c r="N118" i="4"/>
  <c r="J118" i="4"/>
  <c r="F118" i="4"/>
  <c r="R117" i="4"/>
  <c r="N117" i="4"/>
  <c r="J117" i="4"/>
  <c r="F117" i="4"/>
  <c r="R116" i="4"/>
  <c r="N116" i="4"/>
  <c r="J116" i="4"/>
  <c r="F116" i="4"/>
  <c r="R115" i="4"/>
  <c r="N115" i="4"/>
  <c r="J115" i="4"/>
  <c r="F115" i="4"/>
  <c r="R114" i="4"/>
  <c r="N114" i="4"/>
  <c r="J114" i="4"/>
  <c r="F114" i="4"/>
  <c r="R113" i="4"/>
  <c r="N113" i="4"/>
  <c r="J113" i="4"/>
  <c r="F113" i="4"/>
  <c r="R112" i="4"/>
  <c r="N112" i="4"/>
  <c r="J112" i="4"/>
  <c r="F112" i="4"/>
  <c r="R111" i="4"/>
  <c r="N111" i="4"/>
  <c r="J111" i="4"/>
  <c r="F111" i="4"/>
  <c r="R110" i="4"/>
  <c r="N110" i="4"/>
  <c r="J110" i="4"/>
  <c r="F110" i="4"/>
  <c r="R109" i="4"/>
  <c r="N109" i="4"/>
  <c r="J109" i="4"/>
  <c r="F109" i="4"/>
  <c r="R108" i="4"/>
  <c r="N108" i="4"/>
  <c r="J108" i="4"/>
  <c r="F108" i="4"/>
  <c r="R107" i="4"/>
  <c r="N107" i="4"/>
  <c r="J107" i="4"/>
  <c r="F107" i="4"/>
  <c r="R106" i="4"/>
  <c r="N106" i="4"/>
  <c r="J106" i="4"/>
  <c r="F106" i="4"/>
  <c r="R105" i="4"/>
  <c r="N105" i="4"/>
  <c r="J105" i="4"/>
  <c r="F105" i="4"/>
  <c r="R104" i="4"/>
  <c r="N104" i="4"/>
  <c r="J104" i="4"/>
  <c r="F104" i="4"/>
  <c r="R103" i="4"/>
  <c r="N103" i="4"/>
  <c r="J103" i="4"/>
  <c r="F103" i="4"/>
  <c r="R102" i="4"/>
  <c r="N102" i="4"/>
  <c r="J102" i="4"/>
  <c r="F102" i="4"/>
  <c r="R101" i="4"/>
  <c r="N101" i="4"/>
  <c r="J101" i="4"/>
  <c r="F101" i="4"/>
  <c r="R100" i="4"/>
  <c r="N100" i="4"/>
  <c r="J100" i="4"/>
  <c r="F100" i="4"/>
  <c r="R99" i="4"/>
  <c r="N99" i="4"/>
  <c r="J99" i="4"/>
  <c r="F99" i="4"/>
  <c r="R98" i="4"/>
  <c r="N98" i="4"/>
  <c r="J98" i="4"/>
  <c r="F98" i="4"/>
  <c r="R76" i="4"/>
  <c r="N76" i="4"/>
  <c r="J76" i="4"/>
  <c r="F76" i="4"/>
  <c r="R75" i="4"/>
  <c r="N75" i="4"/>
  <c r="J75" i="4"/>
  <c r="F75" i="4"/>
  <c r="R74" i="4"/>
  <c r="N74" i="4"/>
  <c r="J74" i="4"/>
  <c r="F74" i="4"/>
  <c r="E101" i="4" l="1"/>
  <c r="E103" i="4"/>
  <c r="E106" i="4"/>
  <c r="E108" i="4"/>
  <c r="E118" i="4"/>
  <c r="E109" i="4"/>
  <c r="E111" i="4"/>
  <c r="E99" i="4"/>
  <c r="E110" i="4"/>
  <c r="E115" i="4"/>
  <c r="E116" i="4"/>
  <c r="E112" i="4"/>
  <c r="E114" i="4"/>
  <c r="E107" i="4"/>
  <c r="E117" i="4"/>
  <c r="E104" i="4"/>
  <c r="E105" i="4"/>
  <c r="E113" i="4"/>
  <c r="E102" i="4"/>
  <c r="E98" i="4"/>
  <c r="E100" i="4"/>
  <c r="E74" i="4"/>
  <c r="E75" i="4"/>
  <c r="E76" i="4"/>
  <c r="R96" i="4" l="1"/>
  <c r="N96" i="4"/>
  <c r="J96" i="4"/>
  <c r="F96" i="4"/>
  <c r="R95" i="4"/>
  <c r="N95" i="4"/>
  <c r="J95" i="4"/>
  <c r="F95" i="4"/>
  <c r="R94" i="4"/>
  <c r="N94" i="4"/>
  <c r="J94" i="4"/>
  <c r="F94" i="4"/>
  <c r="R93" i="4"/>
  <c r="N93" i="4"/>
  <c r="J93" i="4"/>
  <c r="F93" i="4"/>
  <c r="R92" i="4"/>
  <c r="N92" i="4"/>
  <c r="J92" i="4"/>
  <c r="F92" i="4"/>
  <c r="R91" i="4"/>
  <c r="N91" i="4"/>
  <c r="J91" i="4"/>
  <c r="F91" i="4"/>
  <c r="R90" i="4"/>
  <c r="N90" i="4"/>
  <c r="J90" i="4"/>
  <c r="F90" i="4"/>
  <c r="R89" i="4"/>
  <c r="N89" i="4"/>
  <c r="J89" i="4"/>
  <c r="F89" i="4"/>
  <c r="R88" i="4"/>
  <c r="N88" i="4"/>
  <c r="J88" i="4"/>
  <c r="F88" i="4"/>
  <c r="R87" i="4"/>
  <c r="N87" i="4"/>
  <c r="J87" i="4"/>
  <c r="F87" i="4"/>
  <c r="R86" i="4"/>
  <c r="N86" i="4"/>
  <c r="J86" i="4"/>
  <c r="F86" i="4"/>
  <c r="R85" i="4"/>
  <c r="N85" i="4"/>
  <c r="J85" i="4"/>
  <c r="F85" i="4"/>
  <c r="R84" i="4"/>
  <c r="N84" i="4"/>
  <c r="J84" i="4"/>
  <c r="F84" i="4"/>
  <c r="R83" i="4"/>
  <c r="N83" i="4"/>
  <c r="J83" i="4"/>
  <c r="F83" i="4"/>
  <c r="R82" i="4"/>
  <c r="N82" i="4"/>
  <c r="J82" i="4"/>
  <c r="F82" i="4"/>
  <c r="R81" i="4"/>
  <c r="N81" i="4"/>
  <c r="J81" i="4"/>
  <c r="F81" i="4"/>
  <c r="R80" i="4"/>
  <c r="N80" i="4"/>
  <c r="J80" i="4"/>
  <c r="F80" i="4"/>
  <c r="R79" i="4"/>
  <c r="N79" i="4"/>
  <c r="J79" i="4"/>
  <c r="F79" i="4"/>
  <c r="R78" i="4"/>
  <c r="N78" i="4"/>
  <c r="J78" i="4"/>
  <c r="F78" i="4"/>
  <c r="E84" i="4" l="1"/>
  <c r="E80" i="4"/>
  <c r="E92" i="4"/>
  <c r="E93" i="4"/>
  <c r="E79" i="4"/>
  <c r="E82" i="4"/>
  <c r="E90" i="4"/>
  <c r="E88" i="4"/>
  <c r="E87" i="4"/>
  <c r="E83" i="4"/>
  <c r="E91" i="4"/>
  <c r="E85" i="4"/>
  <c r="E78" i="4"/>
  <c r="E86" i="4"/>
  <c r="E94" i="4"/>
  <c r="E95" i="4"/>
  <c r="E96" i="4"/>
  <c r="E81" i="4"/>
  <c r="E89" i="4"/>
  <c r="R61" i="4" l="1"/>
  <c r="N61" i="4"/>
  <c r="J61" i="4"/>
  <c r="F61" i="4"/>
  <c r="R60" i="4"/>
  <c r="N60" i="4"/>
  <c r="J60" i="4"/>
  <c r="F60" i="4"/>
  <c r="R59" i="4"/>
  <c r="N59" i="4"/>
  <c r="J59" i="4"/>
  <c r="F59" i="4"/>
  <c r="R58" i="4"/>
  <c r="N58" i="4"/>
  <c r="J58" i="4"/>
  <c r="F58" i="4"/>
  <c r="R57" i="4"/>
  <c r="N57" i="4"/>
  <c r="J57" i="4"/>
  <c r="F57" i="4"/>
  <c r="R56" i="4"/>
  <c r="N56" i="4"/>
  <c r="J56" i="4"/>
  <c r="F56" i="4"/>
  <c r="R55" i="4"/>
  <c r="N55" i="4"/>
  <c r="J55" i="4"/>
  <c r="F55" i="4"/>
  <c r="R54" i="4"/>
  <c r="N54" i="4"/>
  <c r="J54" i="4"/>
  <c r="F54" i="4"/>
  <c r="R53" i="4"/>
  <c r="N53" i="4"/>
  <c r="J53" i="4"/>
  <c r="F53" i="4"/>
  <c r="E53" i="4" l="1"/>
  <c r="E56" i="4"/>
  <c r="E57" i="4"/>
  <c r="E61" i="4"/>
  <c r="E54" i="4"/>
  <c r="E55" i="4"/>
  <c r="E58" i="4"/>
  <c r="E59" i="4"/>
  <c r="E60" i="4"/>
  <c r="E7524" i="3" l="1"/>
  <c r="E7522" i="3"/>
  <c r="E7521" i="3"/>
  <c r="E7520" i="3"/>
  <c r="E7519" i="3"/>
  <c r="E7518" i="3"/>
  <c r="E7515" i="3"/>
  <c r="E7513" i="3"/>
  <c r="E7512" i="3"/>
  <c r="E7511" i="3"/>
  <c r="E7510" i="3"/>
  <c r="R51" i="4"/>
  <c r="N51" i="4"/>
  <c r="J51" i="4"/>
  <c r="F51" i="4"/>
  <c r="R50" i="4"/>
  <c r="N50" i="4"/>
  <c r="J50" i="4"/>
  <c r="F50" i="4"/>
  <c r="R49" i="4"/>
  <c r="N49" i="4"/>
  <c r="J49" i="4"/>
  <c r="F49" i="4"/>
  <c r="R48" i="4"/>
  <c r="N48" i="4"/>
  <c r="J48" i="4"/>
  <c r="F48" i="4"/>
  <c r="R47" i="4"/>
  <c r="N47" i="4"/>
  <c r="J47" i="4"/>
  <c r="F47" i="4"/>
  <c r="E51" i="4" l="1"/>
  <c r="E47" i="4"/>
  <c r="E48" i="4"/>
  <c r="E49" i="4"/>
  <c r="E50" i="4"/>
  <c r="R45" i="4" l="1"/>
  <c r="N45" i="4"/>
  <c r="J45" i="4"/>
  <c r="F45" i="4"/>
  <c r="R44" i="4"/>
  <c r="N44" i="4"/>
  <c r="J44" i="4"/>
  <c r="F44" i="4"/>
  <c r="R43" i="4"/>
  <c r="N43" i="4"/>
  <c r="J43" i="4"/>
  <c r="F43" i="4"/>
  <c r="R42" i="4"/>
  <c r="N42" i="4"/>
  <c r="J42" i="4"/>
  <c r="F42" i="4"/>
  <c r="R41" i="4"/>
  <c r="N41" i="4"/>
  <c r="J41" i="4"/>
  <c r="F41" i="4"/>
  <c r="R40" i="4"/>
  <c r="N40" i="4"/>
  <c r="J40" i="4"/>
  <c r="F40" i="4"/>
  <c r="R39" i="4"/>
  <c r="N39" i="4"/>
  <c r="J39" i="4"/>
  <c r="F39" i="4"/>
  <c r="R38" i="4"/>
  <c r="N38" i="4"/>
  <c r="J38" i="4"/>
  <c r="F38" i="4"/>
  <c r="E41" i="4" l="1"/>
  <c r="E38" i="4"/>
  <c r="E45" i="4"/>
  <c r="E39" i="4"/>
  <c r="E40" i="4"/>
  <c r="E42" i="4"/>
  <c r="E43" i="4"/>
  <c r="E44" i="4"/>
  <c r="F36" i="4" l="1"/>
  <c r="F35" i="4"/>
  <c r="F34" i="4"/>
  <c r="F33" i="4"/>
  <c r="F32" i="4"/>
  <c r="F31" i="4"/>
  <c r="F30" i="4"/>
  <c r="J36" i="4"/>
  <c r="J35" i="4"/>
  <c r="J34" i="4"/>
  <c r="J33" i="4"/>
  <c r="R32" i="4"/>
  <c r="N32" i="4"/>
  <c r="J32" i="4"/>
  <c r="J31" i="4"/>
  <c r="R30" i="4"/>
  <c r="N30" i="4"/>
  <c r="J30" i="4"/>
  <c r="E33" i="4" l="1"/>
  <c r="E31" i="4"/>
  <c r="E35" i="4"/>
  <c r="E34" i="4"/>
  <c r="E32" i="4"/>
  <c r="E36" i="4"/>
  <c r="E30" i="4"/>
  <c r="R27" i="4" l="1"/>
  <c r="R26" i="4"/>
  <c r="R25" i="4"/>
  <c r="R24" i="4"/>
  <c r="R23" i="4"/>
  <c r="R22" i="4"/>
  <c r="R21" i="4"/>
  <c r="R20" i="4"/>
  <c r="R19" i="4"/>
  <c r="R18" i="4"/>
  <c r="R17" i="4"/>
  <c r="N27" i="4"/>
  <c r="N26" i="4"/>
  <c r="N25" i="4"/>
  <c r="N24" i="4"/>
  <c r="N23" i="4"/>
  <c r="N22" i="4"/>
  <c r="N21" i="4"/>
  <c r="N20" i="4"/>
  <c r="N19" i="4"/>
  <c r="N18" i="4"/>
  <c r="N17" i="4"/>
  <c r="F27" i="4"/>
  <c r="F26" i="4"/>
  <c r="F25" i="4"/>
  <c r="F24" i="4"/>
  <c r="F23" i="4"/>
  <c r="F22" i="4"/>
  <c r="F21" i="4"/>
  <c r="F20" i="4"/>
  <c r="J27" i="4"/>
  <c r="J26" i="4"/>
  <c r="J25" i="4"/>
  <c r="J24" i="4"/>
  <c r="J23" i="4"/>
  <c r="J22" i="4"/>
  <c r="J21" i="4"/>
  <c r="J20" i="4"/>
  <c r="J19" i="4"/>
  <c r="J18" i="4"/>
  <c r="J17" i="4"/>
  <c r="F19" i="4"/>
  <c r="F18" i="4"/>
  <c r="F17" i="4"/>
  <c r="E6244" i="3" l="1"/>
  <c r="E6243" i="3"/>
  <c r="E6242" i="3"/>
  <c r="E6241" i="3"/>
  <c r="E6240" i="3"/>
  <c r="E6239" i="3"/>
  <c r="E6238" i="3"/>
  <c r="E6237" i="3"/>
  <c r="E6236" i="3"/>
  <c r="E6235" i="3"/>
  <c r="E6234" i="3"/>
  <c r="E6233" i="3"/>
  <c r="E6232" i="3"/>
  <c r="E6231" i="3"/>
  <c r="E6230" i="3"/>
  <c r="E6229" i="3"/>
  <c r="E6228" i="3"/>
  <c r="E6227" i="3"/>
  <c r="E6226" i="3"/>
  <c r="E6225" i="3"/>
  <c r="E6224" i="3"/>
  <c r="E6221" i="3"/>
  <c r="E6220" i="3"/>
  <c r="E6219" i="3"/>
  <c r="E6218" i="3"/>
  <c r="E6217" i="3"/>
  <c r="E6216" i="3"/>
  <c r="E6214" i="3"/>
  <c r="E6213" i="3"/>
  <c r="E6212" i="3"/>
  <c r="E6211" i="3"/>
  <c r="E6210" i="3"/>
  <c r="E6209" i="3"/>
  <c r="E6208" i="3"/>
  <c r="E6207" i="3"/>
  <c r="E6206" i="3"/>
  <c r="E6205" i="3"/>
  <c r="E6204" i="3"/>
  <c r="E6203" i="3"/>
  <c r="E6202" i="3"/>
  <c r="E6201" i="3"/>
  <c r="E6200" i="3"/>
  <c r="E6199" i="3"/>
  <c r="E6198" i="3"/>
  <c r="E6197" i="3"/>
  <c r="E6196" i="3"/>
  <c r="E6195" i="3"/>
  <c r="E6194" i="3"/>
  <c r="E6193" i="3"/>
  <c r="E6192" i="3"/>
  <c r="E6191" i="3"/>
  <c r="E6190" i="3"/>
  <c r="E6189" i="3"/>
  <c r="E6188" i="3"/>
  <c r="E6187" i="3"/>
  <c r="E6185" i="3"/>
  <c r="E6184" i="3"/>
  <c r="E6183" i="3"/>
  <c r="E6182" i="3"/>
  <c r="E6181" i="3"/>
  <c r="E6180" i="3"/>
  <c r="E6179" i="3"/>
  <c r="E6178" i="3"/>
  <c r="E6177" i="3"/>
  <c r="E6176" i="3"/>
  <c r="E6175" i="3"/>
  <c r="E6174" i="3"/>
  <c r="E6173" i="3"/>
  <c r="E6172" i="3"/>
  <c r="E6171" i="3"/>
  <c r="E6170" i="3"/>
  <c r="E6169" i="3"/>
  <c r="E6168" i="3"/>
  <c r="E6167" i="3"/>
  <c r="E6166" i="3"/>
  <c r="E6165" i="3"/>
  <c r="E6164" i="3"/>
  <c r="E6163" i="3"/>
  <c r="E6162" i="3"/>
  <c r="E6161" i="3"/>
  <c r="E6160" i="3"/>
  <c r="E6159" i="3"/>
  <c r="E6158" i="3"/>
  <c r="E6157" i="3"/>
  <c r="E6156" i="3"/>
  <c r="E6155" i="3"/>
  <c r="E6154" i="3"/>
  <c r="E6153" i="3"/>
  <c r="E6152" i="3"/>
  <c r="E6151" i="3"/>
  <c r="E6150" i="3"/>
  <c r="E6149" i="3"/>
  <c r="E6148" i="3"/>
  <c r="E6147" i="3"/>
  <c r="E6146" i="3"/>
  <c r="E6145" i="3"/>
  <c r="E6144" i="3"/>
  <c r="E6143" i="3"/>
  <c r="E6142" i="3"/>
  <c r="E6141" i="3"/>
  <c r="E6139" i="3"/>
  <c r="E6138" i="3"/>
  <c r="E6137" i="3"/>
  <c r="E6136" i="3"/>
  <c r="E6135" i="3"/>
  <c r="E6134" i="3"/>
  <c r="E6133" i="3"/>
  <c r="E6132" i="3"/>
  <c r="E6131" i="3"/>
  <c r="E6130" i="3"/>
  <c r="E6129" i="3"/>
  <c r="E6128" i="3"/>
  <c r="E6127" i="3"/>
  <c r="E6126" i="3"/>
  <c r="E6125" i="3"/>
  <c r="E6124" i="3"/>
  <c r="E6123" i="3"/>
  <c r="E6122" i="3"/>
  <c r="E6121" i="3"/>
  <c r="E6120" i="3"/>
  <c r="E6119" i="3"/>
  <c r="E6118" i="3"/>
  <c r="E6117" i="3"/>
  <c r="E6116" i="3"/>
  <c r="E6115" i="3"/>
  <c r="E6114" i="3"/>
  <c r="E6113" i="3"/>
  <c r="E6112" i="3"/>
  <c r="E6111" i="3"/>
  <c r="E6110" i="3"/>
  <c r="E6109" i="3"/>
  <c r="E6108" i="3"/>
  <c r="E6107" i="3"/>
  <c r="E6106" i="3"/>
  <c r="E6105" i="3"/>
  <c r="E6104" i="3"/>
  <c r="E6103" i="3"/>
  <c r="E6102" i="3"/>
  <c r="E6101" i="3"/>
  <c r="E6100" i="3"/>
  <c r="E6099" i="3"/>
  <c r="E6098" i="3"/>
  <c r="E6097" i="3"/>
  <c r="E6096" i="3"/>
  <c r="E6095" i="3"/>
  <c r="E6094" i="3"/>
  <c r="E6093" i="3"/>
  <c r="E6092" i="3"/>
  <c r="E6090" i="3"/>
  <c r="E6089" i="3"/>
  <c r="E6088" i="3"/>
  <c r="E6087" i="3"/>
  <c r="E6086" i="3"/>
  <c r="E6085" i="3"/>
  <c r="E6084" i="3"/>
  <c r="E6083" i="3"/>
  <c r="E6082" i="3"/>
  <c r="E6081" i="3"/>
  <c r="E6080" i="3"/>
  <c r="E6079" i="3"/>
  <c r="E6078" i="3"/>
  <c r="E6077" i="3"/>
  <c r="E6075" i="3"/>
  <c r="E6074" i="3"/>
  <c r="E6073" i="3"/>
  <c r="E6072" i="3"/>
  <c r="E6071" i="3"/>
  <c r="E6070" i="3"/>
  <c r="E6069" i="3"/>
  <c r="E6068" i="3"/>
  <c r="E6067" i="3"/>
  <c r="E6066" i="3"/>
  <c r="E6065" i="3"/>
  <c r="E6064" i="3"/>
  <c r="E6063" i="3"/>
  <c r="E6062" i="3"/>
  <c r="E6061" i="3"/>
  <c r="E6060" i="3"/>
  <c r="E6059" i="3"/>
  <c r="E6058" i="3"/>
  <c r="E6057" i="3"/>
  <c r="E6056" i="3"/>
  <c r="E6055" i="3"/>
  <c r="E6054" i="3"/>
  <c r="E6053" i="3"/>
  <c r="E6052" i="3"/>
  <c r="E7468" i="3" l="1"/>
  <c r="E7467" i="3"/>
  <c r="E7466" i="3"/>
  <c r="E7465" i="3"/>
  <c r="E7464" i="3"/>
  <c r="E7463" i="3"/>
  <c r="E7462" i="3"/>
  <c r="E7461" i="3"/>
  <c r="E7460" i="3"/>
  <c r="E7459" i="3"/>
  <c r="E7458" i="3"/>
  <c r="E7457" i="3"/>
  <c r="E7456" i="3"/>
  <c r="E7455" i="3"/>
  <c r="E7454" i="3"/>
  <c r="E7453" i="3"/>
  <c r="E7452" i="3"/>
  <c r="E7451" i="3"/>
  <c r="E7450" i="3"/>
  <c r="E7449" i="3"/>
  <c r="E7448" i="3"/>
  <c r="E7447" i="3"/>
  <c r="E7446" i="3"/>
  <c r="E7445" i="3"/>
  <c r="E7444" i="3"/>
  <c r="E7443" i="3"/>
  <c r="E7441" i="3" l="1"/>
  <c r="E7440" i="3"/>
  <c r="E7439" i="3"/>
  <c r="E7438" i="3"/>
  <c r="E7437" i="3"/>
  <c r="E7436" i="3"/>
  <c r="E7435" i="3"/>
  <c r="E7434" i="3"/>
  <c r="E7433" i="3"/>
  <c r="E7432" i="3"/>
  <c r="E7431" i="3"/>
  <c r="E7430" i="3"/>
  <c r="E7429" i="3"/>
  <c r="E7428" i="3"/>
  <c r="E7427" i="3"/>
  <c r="E7426" i="3"/>
  <c r="E7425" i="3"/>
  <c r="E7424" i="3"/>
  <c r="E7423" i="3"/>
  <c r="E7422" i="3"/>
  <c r="E7421" i="3"/>
  <c r="E7420" i="3"/>
  <c r="E7419" i="3"/>
  <c r="E7418" i="3"/>
  <c r="E7417" i="3"/>
  <c r="E7416" i="3"/>
  <c r="E7415" i="3"/>
  <c r="E7414" i="3"/>
  <c r="E7413" i="3"/>
  <c r="E7412" i="3"/>
  <c r="E7411" i="3"/>
  <c r="E7410" i="3"/>
  <c r="E7409" i="3"/>
  <c r="E7408" i="3"/>
  <c r="E7407" i="3"/>
  <c r="E7406" i="3"/>
  <c r="E7405" i="3"/>
  <c r="E7404" i="3"/>
  <c r="E7403" i="3"/>
  <c r="E7402" i="3"/>
  <c r="E7401" i="3"/>
  <c r="E7400" i="3"/>
  <c r="E7399" i="3"/>
  <c r="E7398" i="3"/>
  <c r="E7397" i="3"/>
  <c r="E7396" i="3"/>
  <c r="E7395" i="3"/>
  <c r="E7394" i="3"/>
  <c r="E7393" i="3"/>
  <c r="E7392" i="3"/>
  <c r="E7390" i="3"/>
  <c r="E7389" i="3"/>
  <c r="E7388" i="3"/>
  <c r="E7387" i="3"/>
  <c r="E7386" i="3"/>
  <c r="E7385" i="3"/>
  <c r="E7384" i="3"/>
  <c r="E7576" i="3" l="1"/>
  <c r="E7575" i="3"/>
  <c r="E7574" i="3"/>
  <c r="E7573" i="3"/>
  <c r="E7572" i="3"/>
  <c r="E7571" i="3"/>
  <c r="E7570" i="3"/>
  <c r="E7569" i="3"/>
  <c r="E7568" i="3"/>
  <c r="E7567" i="3"/>
  <c r="E7566" i="3"/>
  <c r="E7565" i="3"/>
  <c r="E7564" i="3"/>
  <c r="E7563" i="3"/>
  <c r="E7562" i="3"/>
  <c r="E7561" i="3"/>
  <c r="E7560" i="3"/>
  <c r="E7559" i="3"/>
  <c r="E7558" i="3"/>
  <c r="E7557" i="3"/>
  <c r="E7556" i="3"/>
  <c r="E7555" i="3"/>
  <c r="E7554" i="3"/>
  <c r="E7553" i="3"/>
  <c r="E7552" i="3"/>
  <c r="E7551" i="3"/>
  <c r="E7550" i="3"/>
  <c r="E7549" i="3"/>
  <c r="E7548" i="3"/>
  <c r="E7547" i="3"/>
  <c r="E7546" i="3"/>
  <c r="E7545" i="3"/>
  <c r="E7544" i="3"/>
  <c r="E7543" i="3"/>
  <c r="E7542" i="3"/>
  <c r="E7541" i="3"/>
  <c r="E7540" i="3"/>
  <c r="E7539" i="3"/>
  <c r="E7538" i="3"/>
  <c r="E7537" i="3"/>
  <c r="E7536" i="3"/>
  <c r="E7535" i="3"/>
  <c r="E7534" i="3"/>
  <c r="H7305" i="3" l="1"/>
  <c r="G7305" i="3" s="1"/>
  <c r="F7305" i="3" s="1"/>
  <c r="E7305" i="3" s="1"/>
  <c r="H7304" i="3"/>
  <c r="G7304" i="3" s="1"/>
  <c r="F7304" i="3" s="1"/>
  <c r="E7304" i="3" s="1"/>
  <c r="H7303" i="3"/>
  <c r="G7303" i="3" s="1"/>
  <c r="F7303" i="3" s="1"/>
  <c r="E7303" i="3" s="1"/>
  <c r="H7302" i="3"/>
  <c r="G7302" i="3" s="1"/>
  <c r="F7302" i="3" s="1"/>
  <c r="E7302" i="3" s="1"/>
  <c r="H7301" i="3"/>
  <c r="G7301" i="3" s="1"/>
  <c r="F7301" i="3" s="1"/>
  <c r="E7301" i="3" s="1"/>
  <c r="H7300" i="3"/>
  <c r="G7300" i="3" s="1"/>
  <c r="F7300" i="3" s="1"/>
  <c r="E7300" i="3" s="1"/>
  <c r="H7299" i="3"/>
  <c r="G7299" i="3" s="1"/>
  <c r="F7299" i="3" s="1"/>
  <c r="E7299" i="3" s="1"/>
  <c r="H7298" i="3"/>
  <c r="G7298" i="3" s="1"/>
  <c r="F7298" i="3" s="1"/>
  <c r="E7298" i="3" s="1"/>
  <c r="H7297" i="3"/>
  <c r="G7297" i="3" s="1"/>
  <c r="F7297" i="3" s="1"/>
  <c r="E7297" i="3" s="1"/>
  <c r="H7296" i="3"/>
  <c r="G7296" i="3" s="1"/>
  <c r="F7296" i="3" s="1"/>
  <c r="E7296" i="3" s="1"/>
  <c r="H7295" i="3"/>
  <c r="G7295" i="3" s="1"/>
  <c r="F7295" i="3" s="1"/>
  <c r="E7295" i="3" s="1"/>
  <c r="H7294" i="3"/>
  <c r="G7294" i="3" s="1"/>
  <c r="F7294" i="3" s="1"/>
  <c r="E7294" i="3" s="1"/>
  <c r="H7293" i="3"/>
  <c r="G7293" i="3" s="1"/>
  <c r="F7293" i="3" s="1"/>
  <c r="E7293" i="3" s="1"/>
  <c r="H7292" i="3"/>
  <c r="G7292" i="3" s="1"/>
  <c r="F7292" i="3" s="1"/>
  <c r="E7292" i="3" s="1"/>
  <c r="H7291" i="3"/>
  <c r="G7291" i="3" s="1"/>
  <c r="F7291" i="3" s="1"/>
  <c r="E7291" i="3" s="1"/>
  <c r="H7290" i="3"/>
  <c r="G7290" i="3" s="1"/>
  <c r="F7290" i="3" s="1"/>
  <c r="E7290" i="3" s="1"/>
  <c r="H7289" i="3"/>
  <c r="G7289" i="3" s="1"/>
  <c r="F7289" i="3" s="1"/>
  <c r="E7289" i="3" s="1"/>
  <c r="H7288" i="3"/>
  <c r="G7288" i="3" s="1"/>
  <c r="F7288" i="3" s="1"/>
  <c r="E7288" i="3" s="1"/>
  <c r="H7287" i="3"/>
  <c r="G7287" i="3" s="1"/>
  <c r="F7287" i="3" s="1"/>
  <c r="E7287" i="3" s="1"/>
  <c r="H7286" i="3"/>
  <c r="G7286" i="3" s="1"/>
  <c r="F7286" i="3" s="1"/>
  <c r="E7286" i="3" s="1"/>
  <c r="H7285" i="3"/>
  <c r="G7285" i="3" s="1"/>
  <c r="F7285" i="3" s="1"/>
  <c r="E7285" i="3" s="1"/>
  <c r="H7284" i="3"/>
  <c r="G7284" i="3" s="1"/>
  <c r="F7284" i="3" s="1"/>
  <c r="E7284" i="3" s="1"/>
  <c r="H7283" i="3"/>
  <c r="G7283" i="3" s="1"/>
  <c r="F7283" i="3" s="1"/>
  <c r="E7283" i="3" s="1"/>
  <c r="H7282" i="3"/>
  <c r="G7282" i="3" s="1"/>
  <c r="F7282" i="3" s="1"/>
  <c r="E7282" i="3" s="1"/>
  <c r="H7281" i="3"/>
  <c r="G7281" i="3" s="1"/>
  <c r="F7281" i="3" s="1"/>
  <c r="E7281" i="3" s="1"/>
  <c r="H7280" i="3"/>
  <c r="G7280" i="3" s="1"/>
  <c r="F7280" i="3" s="1"/>
  <c r="E7280" i="3" s="1"/>
  <c r="H7279" i="3"/>
  <c r="G7279" i="3" s="1"/>
  <c r="F7279" i="3" s="1"/>
  <c r="E7279" i="3" s="1"/>
  <c r="H7278" i="3"/>
  <c r="G7278" i="3" s="1"/>
  <c r="F7278" i="3" s="1"/>
  <c r="E7278" i="3" s="1"/>
  <c r="H7277" i="3"/>
  <c r="G7277" i="3" s="1"/>
  <c r="F7277" i="3" s="1"/>
  <c r="E7277" i="3" s="1"/>
  <c r="H7276" i="3"/>
  <c r="G7276" i="3" s="1"/>
  <c r="F7276" i="3" s="1"/>
  <c r="E7276" i="3" s="1"/>
  <c r="H7275" i="3"/>
  <c r="G7275" i="3" s="1"/>
  <c r="F7275" i="3" s="1"/>
  <c r="E7275" i="3" s="1"/>
  <c r="H7274" i="3"/>
  <c r="G7274" i="3" s="1"/>
  <c r="F7274" i="3" s="1"/>
  <c r="E7274" i="3" s="1"/>
  <c r="H7273" i="3"/>
  <c r="G7273" i="3" s="1"/>
  <c r="F7273" i="3" s="1"/>
  <c r="E7273" i="3" s="1"/>
  <c r="H7271" i="3"/>
  <c r="G7271" i="3" s="1"/>
  <c r="F7271" i="3" s="1"/>
  <c r="E7271" i="3" s="1"/>
  <c r="H7270" i="3"/>
  <c r="G7270" i="3" s="1"/>
  <c r="F7270" i="3" s="1"/>
  <c r="E7270" i="3" s="1"/>
  <c r="H7269" i="3"/>
  <c r="G7269" i="3" s="1"/>
  <c r="F7269" i="3" s="1"/>
  <c r="E7269" i="3" s="1"/>
  <c r="H7268" i="3"/>
  <c r="G7268" i="3" s="1"/>
  <c r="F7268" i="3" s="1"/>
  <c r="E7268" i="3" s="1"/>
  <c r="H7267" i="3"/>
  <c r="G7267" i="3" s="1"/>
  <c r="F7267" i="3" s="1"/>
  <c r="E7267" i="3" s="1"/>
  <c r="H7266" i="3"/>
  <c r="G7266" i="3" s="1"/>
  <c r="F7266" i="3" s="1"/>
  <c r="E7266" i="3" s="1"/>
  <c r="H7265" i="3"/>
  <c r="G7265" i="3" s="1"/>
  <c r="F7265" i="3" s="1"/>
  <c r="E7265" i="3" s="1"/>
  <c r="H7264" i="3"/>
  <c r="G7264" i="3" s="1"/>
  <c r="F7264" i="3" s="1"/>
  <c r="E7264" i="3" s="1"/>
  <c r="H7263" i="3"/>
  <c r="G7263" i="3" s="1"/>
  <c r="F7263" i="3" s="1"/>
  <c r="E7263" i="3" s="1"/>
  <c r="H7262" i="3"/>
  <c r="G7262" i="3" s="1"/>
  <c r="F7262" i="3" s="1"/>
  <c r="E7262" i="3" s="1"/>
  <c r="H7261" i="3"/>
  <c r="G7261" i="3" s="1"/>
  <c r="F7261" i="3" s="1"/>
  <c r="E7261" i="3" s="1"/>
  <c r="H7260" i="3"/>
  <c r="G7260" i="3" s="1"/>
  <c r="F7260" i="3" s="1"/>
  <c r="E7260" i="3" s="1"/>
  <c r="H7259" i="3"/>
  <c r="G7259" i="3" s="1"/>
  <c r="F7259" i="3" s="1"/>
  <c r="E7259" i="3" s="1"/>
  <c r="H7258" i="3"/>
  <c r="G7258" i="3" s="1"/>
  <c r="F7258" i="3" s="1"/>
  <c r="E7258" i="3" s="1"/>
  <c r="H7257" i="3"/>
  <c r="G7257" i="3" s="1"/>
  <c r="F7257" i="3" s="1"/>
  <c r="E7257" i="3" s="1"/>
  <c r="H7256" i="3"/>
  <c r="G7256" i="3" s="1"/>
  <c r="F7256" i="3" s="1"/>
  <c r="E7256" i="3" s="1"/>
  <c r="H7255" i="3"/>
  <c r="G7255" i="3" s="1"/>
  <c r="F7255" i="3" s="1"/>
  <c r="E7255" i="3" s="1"/>
  <c r="H7254" i="3"/>
  <c r="G7254" i="3" s="1"/>
  <c r="F7254" i="3" s="1"/>
  <c r="E7254" i="3" s="1"/>
  <c r="H7253" i="3"/>
  <c r="G7253" i="3" s="1"/>
  <c r="F7253" i="3" s="1"/>
  <c r="E7253" i="3" s="1"/>
  <c r="H7252" i="3"/>
  <c r="G7252" i="3" s="1"/>
  <c r="F7252" i="3" s="1"/>
  <c r="E7252" i="3" s="1"/>
  <c r="H7251" i="3"/>
  <c r="G7251" i="3" s="1"/>
  <c r="F7251" i="3" s="1"/>
  <c r="E7251" i="3" s="1"/>
  <c r="H7250" i="3"/>
  <c r="G7250" i="3" s="1"/>
  <c r="F7250" i="3" s="1"/>
  <c r="E7250" i="3" s="1"/>
  <c r="H7249" i="3"/>
  <c r="G7249" i="3" s="1"/>
  <c r="F7249" i="3" s="1"/>
  <c r="E7249" i="3" s="1"/>
  <c r="H7248" i="3"/>
  <c r="G7248" i="3" s="1"/>
  <c r="F7248" i="3" s="1"/>
  <c r="E7248" i="3" s="1"/>
  <c r="H7247" i="3"/>
  <c r="G7247" i="3" s="1"/>
  <c r="F7247" i="3" s="1"/>
  <c r="E7247" i="3" s="1"/>
  <c r="H7246" i="3"/>
  <c r="G7246" i="3" s="1"/>
  <c r="F7246" i="3" s="1"/>
  <c r="E7246" i="3" s="1"/>
  <c r="H7245" i="3"/>
  <c r="G7245" i="3" s="1"/>
  <c r="F7245" i="3" s="1"/>
  <c r="E7245" i="3" s="1"/>
  <c r="H7244" i="3"/>
  <c r="G7244" i="3" s="1"/>
  <c r="F7244" i="3" s="1"/>
  <c r="E7244" i="3" s="1"/>
  <c r="H7243" i="3"/>
  <c r="G7243" i="3" s="1"/>
  <c r="F7243" i="3" s="1"/>
  <c r="E7243" i="3" s="1"/>
  <c r="H7242" i="3"/>
  <c r="G7242" i="3" s="1"/>
  <c r="F7242" i="3" s="1"/>
  <c r="E7242" i="3" s="1"/>
  <c r="K6996" i="3" l="1"/>
  <c r="E6996" i="3"/>
  <c r="E6995" i="3"/>
  <c r="E6994" i="3"/>
  <c r="E6993" i="3"/>
  <c r="E6992" i="3"/>
  <c r="E6991" i="3"/>
  <c r="E6990" i="3"/>
  <c r="E6989" i="3"/>
  <c r="E6988" i="3"/>
  <c r="K6987" i="3"/>
  <c r="E6987" i="3"/>
  <c r="K6986" i="3"/>
  <c r="E6986" i="3"/>
  <c r="K6985" i="3"/>
  <c r="E6985" i="3"/>
  <c r="K6984" i="3"/>
  <c r="E6984" i="3"/>
  <c r="K6983" i="3"/>
  <c r="E6983" i="3"/>
  <c r="K6982" i="3"/>
  <c r="E6982" i="3"/>
  <c r="K6981" i="3"/>
  <c r="E6981" i="3"/>
  <c r="K6980" i="3"/>
  <c r="E6980" i="3"/>
  <c r="E6979" i="3"/>
  <c r="E6978" i="3"/>
  <c r="K6977" i="3"/>
  <c r="E6977" i="3"/>
  <c r="K6976" i="3"/>
  <c r="E6976" i="3"/>
  <c r="K6975" i="3"/>
  <c r="E6975" i="3"/>
  <c r="K6974" i="3"/>
  <c r="E6974" i="3"/>
  <c r="K6973" i="3"/>
  <c r="E6973" i="3"/>
  <c r="K6972" i="3"/>
  <c r="E6972" i="3"/>
  <c r="E6971" i="3"/>
  <c r="E6970" i="3"/>
  <c r="K6969" i="3"/>
  <c r="E6969" i="3"/>
  <c r="K6968" i="3"/>
  <c r="E6968" i="3"/>
  <c r="K6967" i="3"/>
  <c r="E6967" i="3"/>
  <c r="K6966" i="3"/>
  <c r="E6966" i="3"/>
  <c r="K6965" i="3"/>
  <c r="E6965" i="3"/>
  <c r="K6964" i="3"/>
  <c r="E6964" i="3"/>
  <c r="K6963" i="3"/>
  <c r="E6963" i="3"/>
  <c r="K6962" i="3"/>
  <c r="E6962" i="3"/>
  <c r="K6961" i="3"/>
  <c r="E6961" i="3"/>
  <c r="K6960" i="3"/>
  <c r="E6960" i="3"/>
  <c r="K6959" i="3"/>
  <c r="E6959" i="3"/>
  <c r="K6958" i="3"/>
  <c r="E6958" i="3"/>
  <c r="E6957" i="3"/>
  <c r="K6956" i="3"/>
  <c r="E6956" i="3"/>
  <c r="K6955" i="3"/>
  <c r="E6955" i="3"/>
  <c r="K6954" i="3"/>
  <c r="E6954" i="3"/>
  <c r="K6953" i="3"/>
  <c r="E6953" i="3"/>
  <c r="K6952" i="3"/>
  <c r="E6952" i="3"/>
  <c r="K6951" i="3"/>
  <c r="E6951" i="3"/>
  <c r="K6950" i="3"/>
  <c r="E6950" i="3"/>
  <c r="K6949" i="3"/>
  <c r="E6949" i="3"/>
  <c r="K6948" i="3"/>
  <c r="E6948" i="3"/>
  <c r="K6947" i="3"/>
  <c r="E6947" i="3"/>
  <c r="K6946" i="3"/>
  <c r="E6946" i="3"/>
  <c r="K6945" i="3"/>
  <c r="E6945" i="3"/>
  <c r="K6944" i="3"/>
  <c r="E6944" i="3"/>
  <c r="K6943" i="3"/>
  <c r="E6943" i="3"/>
  <c r="K6942" i="3"/>
  <c r="E6942" i="3"/>
  <c r="K6941" i="3"/>
  <c r="E6941" i="3"/>
  <c r="K6940" i="3"/>
  <c r="E6940" i="3"/>
  <c r="K6939" i="3"/>
  <c r="E6939" i="3"/>
  <c r="K6938" i="3"/>
  <c r="E6938" i="3"/>
  <c r="K6937" i="3"/>
  <c r="E6937" i="3"/>
  <c r="K6936" i="3"/>
  <c r="E6936" i="3"/>
  <c r="K6935" i="3"/>
  <c r="E6935" i="3"/>
  <c r="K6934" i="3"/>
  <c r="E6934" i="3"/>
  <c r="K6933" i="3"/>
  <c r="E6933" i="3"/>
  <c r="K6932" i="3"/>
  <c r="E6932" i="3"/>
  <c r="K6931" i="3"/>
  <c r="E6931" i="3"/>
  <c r="K6930" i="3"/>
  <c r="E6930" i="3"/>
  <c r="K6929" i="3"/>
  <c r="E6929" i="3"/>
  <c r="K6928" i="3"/>
  <c r="E6928" i="3"/>
  <c r="K6927" i="3"/>
  <c r="E6927" i="3"/>
  <c r="K6926" i="3"/>
  <c r="E6926" i="3"/>
  <c r="K6925" i="3"/>
  <c r="E6925" i="3"/>
  <c r="K6924" i="3"/>
  <c r="E6924" i="3"/>
  <c r="K6923" i="3"/>
  <c r="E6923" i="3"/>
  <c r="K6922" i="3"/>
  <c r="E6922" i="3"/>
  <c r="K6921" i="3"/>
  <c r="E6921" i="3"/>
  <c r="K6920" i="3"/>
  <c r="E6920" i="3"/>
  <c r="K6919" i="3"/>
  <c r="E6919" i="3"/>
  <c r="K6918" i="3"/>
  <c r="E6918" i="3"/>
  <c r="K6917" i="3"/>
  <c r="E6917" i="3"/>
  <c r="K6916" i="3"/>
  <c r="E6916" i="3"/>
  <c r="K6915" i="3"/>
  <c r="E6915" i="3"/>
  <c r="I6914" i="3"/>
  <c r="K6914" i="3" s="1"/>
  <c r="E6914" i="3"/>
  <c r="K6913" i="3"/>
  <c r="E6913" i="3"/>
  <c r="K6912" i="3"/>
  <c r="E6912" i="3"/>
  <c r="K6911" i="3"/>
  <c r="E6911" i="3"/>
  <c r="K6910" i="3"/>
  <c r="E6910" i="3"/>
  <c r="K6909" i="3"/>
  <c r="E6909" i="3"/>
  <c r="E6908" i="3"/>
  <c r="E6907" i="3"/>
  <c r="E6906" i="3"/>
  <c r="E6905" i="3"/>
  <c r="E6904" i="3"/>
  <c r="E6903" i="3"/>
  <c r="E6902" i="3"/>
  <c r="E6901" i="3"/>
  <c r="E6900" i="3"/>
  <c r="E6899" i="3"/>
  <c r="I6898" i="3"/>
  <c r="K6898" i="3" s="1"/>
  <c r="E6898" i="3"/>
  <c r="I6897" i="3"/>
  <c r="K6897" i="3" s="1"/>
  <c r="E6897" i="3"/>
  <c r="I6896" i="3"/>
  <c r="E6896" i="3"/>
  <c r="I6895" i="3"/>
  <c r="K6895" i="3" s="1"/>
  <c r="E6895" i="3"/>
  <c r="I6894" i="3"/>
  <c r="E6894" i="3"/>
  <c r="I6893" i="3"/>
  <c r="K6893" i="3" s="1"/>
  <c r="E6893" i="3"/>
  <c r="K6892" i="3"/>
  <c r="E6892" i="3"/>
  <c r="I6891" i="3"/>
  <c r="K6891" i="3" s="1"/>
  <c r="I6890" i="3"/>
  <c r="K6890" i="3" s="1"/>
  <c r="I6889" i="3"/>
  <c r="K6889" i="3" s="1"/>
  <c r="I6888" i="3"/>
  <c r="K6888" i="3" s="1"/>
  <c r="E6888" i="3"/>
  <c r="I6887" i="3"/>
  <c r="E6887" i="3"/>
  <c r="I6886" i="3"/>
  <c r="K6886" i="3" s="1"/>
  <c r="E6886" i="3"/>
  <c r="I6885" i="3"/>
  <c r="K6885" i="3" s="1"/>
  <c r="E6885" i="3"/>
  <c r="I6884" i="3"/>
  <c r="K6884" i="3" s="1"/>
  <c r="E6884" i="3"/>
  <c r="I6883" i="3"/>
  <c r="K6883" i="3" s="1"/>
  <c r="E6883" i="3"/>
  <c r="I6882" i="3"/>
  <c r="K6882" i="3" s="1"/>
  <c r="E6882" i="3"/>
  <c r="I6881" i="3"/>
  <c r="E6881" i="3"/>
  <c r="I6880" i="3"/>
  <c r="E6880" i="3"/>
  <c r="I6879" i="3"/>
  <c r="K6879" i="3" s="1"/>
  <c r="E6879" i="3"/>
  <c r="I6878" i="3"/>
  <c r="E6878" i="3"/>
  <c r="I6877" i="3"/>
  <c r="E6877" i="3"/>
  <c r="I6876" i="3"/>
  <c r="K6876" i="3" s="1"/>
  <c r="E6876" i="3"/>
  <c r="K6875" i="3"/>
  <c r="E6875" i="3"/>
  <c r="K6874" i="3"/>
  <c r="E6874" i="3"/>
  <c r="I6873" i="3"/>
  <c r="K6873" i="3" s="1"/>
  <c r="E6873" i="3"/>
  <c r="I6872" i="3"/>
  <c r="E6872" i="3"/>
  <c r="K6871" i="3"/>
  <c r="E6871" i="3"/>
  <c r="K6870" i="3"/>
  <c r="E6870" i="3"/>
  <c r="E6869" i="3"/>
  <c r="K6868" i="3"/>
  <c r="E6868" i="3"/>
  <c r="K6867" i="3"/>
  <c r="E6867" i="3"/>
  <c r="I6866" i="3"/>
  <c r="K6866" i="3" s="1"/>
  <c r="E6866" i="3"/>
  <c r="K6865" i="3"/>
  <c r="E6865" i="3"/>
  <c r="I6864" i="3"/>
  <c r="E6864" i="3"/>
  <c r="E6863" i="3"/>
  <c r="I6862" i="3"/>
  <c r="K6862" i="3" s="1"/>
  <c r="E6862" i="3"/>
  <c r="I6861" i="3"/>
  <c r="E6861" i="3"/>
  <c r="I6860" i="3"/>
  <c r="E6860" i="3"/>
  <c r="I6859" i="3"/>
  <c r="K6859" i="3" s="1"/>
  <c r="E6859" i="3"/>
  <c r="L6951" i="3" l="1"/>
  <c r="N6951" i="3" s="1"/>
  <c r="W6965" i="3"/>
  <c r="S6974" i="3"/>
  <c r="U6974" i="3" s="1"/>
  <c r="O6975" i="3"/>
  <c r="P6975" i="3" s="1"/>
  <c r="M6889" i="3"/>
  <c r="X6899" i="3"/>
  <c r="W6983" i="3"/>
  <c r="O6984" i="3"/>
  <c r="P6984" i="3" s="1"/>
  <c r="O6890" i="3"/>
  <c r="P6890" i="3" s="1"/>
  <c r="W6928" i="3"/>
  <c r="R6952" i="3"/>
  <c r="T6952" i="3" s="1"/>
  <c r="W6975" i="3"/>
  <c r="X6900" i="3"/>
  <c r="X6901" i="3"/>
  <c r="X6902" i="3"/>
  <c r="X6903" i="3"/>
  <c r="X6904" i="3"/>
  <c r="X6905" i="3"/>
  <c r="X6906" i="3"/>
  <c r="X6907" i="3"/>
  <c r="X6908" i="3"/>
  <c r="S6955" i="3"/>
  <c r="U6955" i="3" s="1"/>
  <c r="W6866" i="3"/>
  <c r="X6915" i="3"/>
  <c r="X6909" i="3"/>
  <c r="L6925" i="3"/>
  <c r="N6925" i="3" s="1"/>
  <c r="W6956" i="3"/>
  <c r="L6958" i="3"/>
  <c r="N6958" i="3" s="1"/>
  <c r="L6879" i="3"/>
  <c r="N6879" i="3" s="1"/>
  <c r="O6887" i="3"/>
  <c r="P6887" i="3" s="1"/>
  <c r="W6966" i="3"/>
  <c r="X6949" i="3"/>
  <c r="O6872" i="3"/>
  <c r="P6872" i="3" s="1"/>
  <c r="W6964" i="3"/>
  <c r="X6936" i="3"/>
  <c r="W6941" i="3"/>
  <c r="S6944" i="3"/>
  <c r="U6944" i="3" s="1"/>
  <c r="W6949" i="3"/>
  <c r="W6870" i="3"/>
  <c r="L6937" i="3"/>
  <c r="N6937" i="3" s="1"/>
  <c r="X6960" i="3"/>
  <c r="L6962" i="3"/>
  <c r="N6962" i="3" s="1"/>
  <c r="S6952" i="3"/>
  <c r="U6952" i="3" s="1"/>
  <c r="S6860" i="3"/>
  <c r="U6860" i="3" s="1"/>
  <c r="L6896" i="3"/>
  <c r="W6923" i="3"/>
  <c r="O6867" i="3"/>
  <c r="P6867" i="3" s="1"/>
  <c r="S6965" i="3"/>
  <c r="U6965" i="3" s="1"/>
  <c r="X6893" i="3"/>
  <c r="X6923" i="3"/>
  <c r="O6873" i="3"/>
  <c r="P6873" i="3" s="1"/>
  <c r="R6880" i="3"/>
  <c r="T6880" i="3" s="1"/>
  <c r="W6888" i="3"/>
  <c r="W6961" i="3"/>
  <c r="O6985" i="3"/>
  <c r="P6985" i="3" s="1"/>
  <c r="I6863" i="3"/>
  <c r="K6863" i="3" s="1"/>
  <c r="L6865" i="3"/>
  <c r="N6865" i="3" s="1"/>
  <c r="M6898" i="3"/>
  <c r="W6901" i="3"/>
  <c r="W6903" i="3"/>
  <c r="W6905" i="3"/>
  <c r="W6907" i="3"/>
  <c r="L6916" i="3"/>
  <c r="N6916" i="3" s="1"/>
  <c r="X6924" i="3"/>
  <c r="W6932" i="3"/>
  <c r="W6962" i="3"/>
  <c r="L6969" i="3"/>
  <c r="N6969" i="3" s="1"/>
  <c r="W6972" i="3"/>
  <c r="W6910" i="3"/>
  <c r="O6920" i="3"/>
  <c r="P6920" i="3" s="1"/>
  <c r="W6933" i="3"/>
  <c r="X6939" i="3"/>
  <c r="W6940" i="3"/>
  <c r="W6963" i="3"/>
  <c r="O6972" i="3"/>
  <c r="P6972" i="3" s="1"/>
  <c r="X6977" i="3"/>
  <c r="W6980" i="3"/>
  <c r="R6876" i="3"/>
  <c r="T6876" i="3" s="1"/>
  <c r="X6918" i="3"/>
  <c r="W6919" i="3"/>
  <c r="W6946" i="3"/>
  <c r="S6947" i="3"/>
  <c r="U6947" i="3" s="1"/>
  <c r="W6948" i="3"/>
  <c r="O6964" i="3"/>
  <c r="P6964" i="3" s="1"/>
  <c r="L6980" i="3"/>
  <c r="N6980" i="3" s="1"/>
  <c r="W6986" i="3"/>
  <c r="S6987" i="3"/>
  <c r="U6987" i="3" s="1"/>
  <c r="O6861" i="3"/>
  <c r="P6861" i="3" s="1"/>
  <c r="L6867" i="3"/>
  <c r="N6867" i="3" s="1"/>
  <c r="O6868" i="3"/>
  <c r="P6868" i="3" s="1"/>
  <c r="R6884" i="3"/>
  <c r="T6884" i="3" s="1"/>
  <c r="W6891" i="3"/>
  <c r="R6912" i="3"/>
  <c r="T6912" i="3" s="1"/>
  <c r="O6935" i="3"/>
  <c r="P6935" i="3" s="1"/>
  <c r="L6941" i="3"/>
  <c r="N6941" i="3" s="1"/>
  <c r="S6877" i="3"/>
  <c r="U6877" i="3" s="1"/>
  <c r="O6878" i="3"/>
  <c r="P6878" i="3" s="1"/>
  <c r="W6897" i="3"/>
  <c r="W6921" i="3"/>
  <c r="S6933" i="3"/>
  <c r="U6933" i="3" s="1"/>
  <c r="W6934" i="3"/>
  <c r="L6935" i="3"/>
  <c r="N6935" i="3" s="1"/>
  <c r="R6977" i="3"/>
  <c r="T6977" i="3" s="1"/>
  <c r="L6862" i="3"/>
  <c r="N6862" i="3" s="1"/>
  <c r="L6863" i="3"/>
  <c r="W6871" i="3"/>
  <c r="L6878" i="3"/>
  <c r="W6895" i="3"/>
  <c r="W6896" i="3"/>
  <c r="O6914" i="3"/>
  <c r="P6914" i="3" s="1"/>
  <c r="W6929" i="3"/>
  <c r="X6932" i="3"/>
  <c r="W6935" i="3"/>
  <c r="L6943" i="3"/>
  <c r="N6943" i="3" s="1"/>
  <c r="L6966" i="3"/>
  <c r="N6966" i="3" s="1"/>
  <c r="R6984" i="3"/>
  <c r="T6984" i="3" s="1"/>
  <c r="L6864" i="3"/>
  <c r="L6871" i="3"/>
  <c r="N6871" i="3" s="1"/>
  <c r="W6873" i="3"/>
  <c r="O6911" i="3"/>
  <c r="P6911" i="3" s="1"/>
  <c r="O6912" i="3"/>
  <c r="P6912" i="3" s="1"/>
  <c r="O6919" i="3"/>
  <c r="P6919" i="3" s="1"/>
  <c r="O6929" i="3"/>
  <c r="P6929" i="3" s="1"/>
  <c r="O6932" i="3"/>
  <c r="P6932" i="3" s="1"/>
  <c r="W6936" i="3"/>
  <c r="O6940" i="3"/>
  <c r="P6940" i="3" s="1"/>
  <c r="O6948" i="3"/>
  <c r="P6948" i="3" s="1"/>
  <c r="O6959" i="3"/>
  <c r="P6959" i="3" s="1"/>
  <c r="L6860" i="3"/>
  <c r="R6862" i="3"/>
  <c r="T6862" i="3" s="1"/>
  <c r="O6870" i="3"/>
  <c r="P6870" i="3" s="1"/>
  <c r="L6872" i="3"/>
  <c r="O6875" i="3"/>
  <c r="P6875" i="3" s="1"/>
  <c r="S6881" i="3"/>
  <c r="U6881" i="3" s="1"/>
  <c r="L6887" i="3"/>
  <c r="X6888" i="3"/>
  <c r="L6889" i="3"/>
  <c r="N6889" i="3" s="1"/>
  <c r="L6890" i="3"/>
  <c r="N6890" i="3" s="1"/>
  <c r="L6910" i="3"/>
  <c r="N6910" i="3" s="1"/>
  <c r="O6910" i="3"/>
  <c r="P6910" i="3" s="1"/>
  <c r="W6915" i="3"/>
  <c r="O6921" i="3"/>
  <c r="P6921" i="3" s="1"/>
  <c r="L6928" i="3"/>
  <c r="N6928" i="3" s="1"/>
  <c r="W6937" i="3"/>
  <c r="W6944" i="3"/>
  <c r="L6952" i="3"/>
  <c r="N6952" i="3" s="1"/>
  <c r="W6953" i="3"/>
  <c r="W6958" i="3"/>
  <c r="L6964" i="3"/>
  <c r="N6964" i="3" s="1"/>
  <c r="R6982" i="3"/>
  <c r="T6982" i="3" s="1"/>
  <c r="L6861" i="3"/>
  <c r="O6865" i="3"/>
  <c r="P6865" i="3" s="1"/>
  <c r="S6867" i="3"/>
  <c r="U6867" i="3" s="1"/>
  <c r="L6876" i="3"/>
  <c r="N6876" i="3" s="1"/>
  <c r="L6884" i="3"/>
  <c r="N6884" i="3" s="1"/>
  <c r="X6886" i="3"/>
  <c r="L6893" i="3"/>
  <c r="N6893" i="3" s="1"/>
  <c r="W6900" i="3"/>
  <c r="X6916" i="3"/>
  <c r="L6920" i="3"/>
  <c r="N6920" i="3" s="1"/>
  <c r="L6924" i="3"/>
  <c r="N6924" i="3" s="1"/>
  <c r="O6938" i="3"/>
  <c r="P6938" i="3" s="1"/>
  <c r="X6941" i="3"/>
  <c r="L6944" i="3"/>
  <c r="N6944" i="3" s="1"/>
  <c r="O6946" i="3"/>
  <c r="P6946" i="3" s="1"/>
  <c r="L6953" i="3"/>
  <c r="N6953" i="3" s="1"/>
  <c r="O6954" i="3"/>
  <c r="P6954" i="3" s="1"/>
  <c r="X6966" i="3"/>
  <c r="S6968" i="3"/>
  <c r="U6968" i="3" s="1"/>
  <c r="L6973" i="3"/>
  <c r="N6973" i="3" s="1"/>
  <c r="L6976" i="3"/>
  <c r="N6976" i="3" s="1"/>
  <c r="O6982" i="3"/>
  <c r="P6982" i="3" s="1"/>
  <c r="W6996" i="3"/>
  <c r="O6862" i="3"/>
  <c r="P6862" i="3" s="1"/>
  <c r="L6866" i="3"/>
  <c r="N6866" i="3" s="1"/>
  <c r="O6871" i="3"/>
  <c r="P6871" i="3" s="1"/>
  <c r="L6873" i="3"/>
  <c r="N6873" i="3" s="1"/>
  <c r="L6877" i="3"/>
  <c r="W6879" i="3"/>
  <c r="W6882" i="3"/>
  <c r="O6884" i="3"/>
  <c r="P6884" i="3" s="1"/>
  <c r="X6885" i="3"/>
  <c r="W6902" i="3"/>
  <c r="W6904" i="3"/>
  <c r="W6906" i="3"/>
  <c r="W6908" i="3"/>
  <c r="L6911" i="3"/>
  <c r="N6911" i="3" s="1"/>
  <c r="O6925" i="3"/>
  <c r="P6925" i="3" s="1"/>
  <c r="W6938" i="3"/>
  <c r="L6945" i="3"/>
  <c r="N6945" i="3" s="1"/>
  <c r="L6954" i="3"/>
  <c r="N6954" i="3" s="1"/>
  <c r="X6964" i="3"/>
  <c r="R6965" i="3"/>
  <c r="T6965" i="3" s="1"/>
  <c r="W6967" i="3"/>
  <c r="O6977" i="3"/>
  <c r="P6977" i="3" s="1"/>
  <c r="O6996" i="3"/>
  <c r="P6996" i="3" s="1"/>
  <c r="W6859" i="3"/>
  <c r="R6888" i="3"/>
  <c r="T6888" i="3" s="1"/>
  <c r="R6898" i="3"/>
  <c r="T6898" i="3" s="1"/>
  <c r="X6937" i="3"/>
  <c r="X6943" i="3"/>
  <c r="L6949" i="3"/>
  <c r="N6949" i="3" s="1"/>
  <c r="S6949" i="3"/>
  <c r="U6949" i="3" s="1"/>
  <c r="O6961" i="3"/>
  <c r="P6961" i="3" s="1"/>
  <c r="L6974" i="3"/>
  <c r="N6974" i="3" s="1"/>
  <c r="O6986" i="3"/>
  <c r="P6986" i="3" s="1"/>
  <c r="R6863" i="3"/>
  <c r="T6863" i="3" s="1"/>
  <c r="L6868" i="3"/>
  <c r="N6868" i="3" s="1"/>
  <c r="L6874" i="3"/>
  <c r="N6874" i="3" s="1"/>
  <c r="O6879" i="3"/>
  <c r="P6879" i="3" s="1"/>
  <c r="L6883" i="3"/>
  <c r="N6883" i="3" s="1"/>
  <c r="L6898" i="3"/>
  <c r="N6898" i="3" s="1"/>
  <c r="O6917" i="3"/>
  <c r="P6917" i="3" s="1"/>
  <c r="O6922" i="3"/>
  <c r="P6922" i="3" s="1"/>
  <c r="X6926" i="3"/>
  <c r="W6927" i="3"/>
  <c r="L6930" i="3"/>
  <c r="N6930" i="3" s="1"/>
  <c r="S6931" i="3"/>
  <c r="U6931" i="3" s="1"/>
  <c r="L6938" i="3"/>
  <c r="N6938" i="3" s="1"/>
  <c r="W6942" i="3"/>
  <c r="L6946" i="3"/>
  <c r="N6946" i="3" s="1"/>
  <c r="W6950" i="3"/>
  <c r="W6957" i="3"/>
  <c r="W6973" i="3"/>
  <c r="W6976" i="3"/>
  <c r="L6983" i="3"/>
  <c r="N6983" i="3" s="1"/>
  <c r="S6864" i="3"/>
  <c r="U6864" i="3" s="1"/>
  <c r="O6866" i="3"/>
  <c r="P6866" i="3" s="1"/>
  <c r="S6869" i="3"/>
  <c r="U6869" i="3" s="1"/>
  <c r="L6880" i="3"/>
  <c r="S6883" i="3"/>
  <c r="U6883" i="3" s="1"/>
  <c r="W6899" i="3"/>
  <c r="L6922" i="3"/>
  <c r="N6922" i="3" s="1"/>
  <c r="O6927" i="3"/>
  <c r="P6927" i="3" s="1"/>
  <c r="L6956" i="3"/>
  <c r="N6956" i="3" s="1"/>
  <c r="O6956" i="3"/>
  <c r="P6956" i="3" s="1"/>
  <c r="X6961" i="3"/>
  <c r="W6981" i="3"/>
  <c r="L6859" i="3"/>
  <c r="N6859" i="3" s="1"/>
  <c r="M6859" i="3"/>
  <c r="S6863" i="3"/>
  <c r="U6863" i="3" s="1"/>
  <c r="I6869" i="3"/>
  <c r="M6874" i="3"/>
  <c r="O6860" i="3"/>
  <c r="P6860" i="3" s="1"/>
  <c r="R6861" i="3"/>
  <c r="T6861" i="3" s="1"/>
  <c r="X6862" i="3"/>
  <c r="K6864" i="3"/>
  <c r="X6868" i="3"/>
  <c r="R6872" i="3"/>
  <c r="T6872" i="3" s="1"/>
  <c r="X6873" i="3"/>
  <c r="O6877" i="3"/>
  <c r="P6877" i="3" s="1"/>
  <c r="W6878" i="3"/>
  <c r="X6879" i="3"/>
  <c r="K6881" i="3"/>
  <c r="L6882" i="3"/>
  <c r="N6882" i="3" s="1"/>
  <c r="L6885" i="3"/>
  <c r="N6885" i="3" s="1"/>
  <c r="S6887" i="3"/>
  <c r="U6887" i="3" s="1"/>
  <c r="R6890" i="3"/>
  <c r="T6890" i="3" s="1"/>
  <c r="W6911" i="3"/>
  <c r="X6917" i="3"/>
  <c r="L6919" i="3"/>
  <c r="N6919" i="3" s="1"/>
  <c r="W6924" i="3"/>
  <c r="O6924" i="3"/>
  <c r="P6924" i="3" s="1"/>
  <c r="S6927" i="3"/>
  <c r="U6927" i="3" s="1"/>
  <c r="R6928" i="3"/>
  <c r="T6928" i="3" s="1"/>
  <c r="W6868" i="3"/>
  <c r="L6870" i="3"/>
  <c r="N6870" i="3" s="1"/>
  <c r="L6875" i="3"/>
  <c r="N6875" i="3" s="1"/>
  <c r="S6880" i="3"/>
  <c r="U6880" i="3" s="1"/>
  <c r="O6859" i="3"/>
  <c r="P6859" i="3" s="1"/>
  <c r="R6860" i="3"/>
  <c r="T6860" i="3" s="1"/>
  <c r="S6861" i="3"/>
  <c r="U6861" i="3" s="1"/>
  <c r="W6867" i="3"/>
  <c r="L6869" i="3"/>
  <c r="S6872" i="3"/>
  <c r="U6872" i="3" s="1"/>
  <c r="O6876" i="3"/>
  <c r="P6876" i="3" s="1"/>
  <c r="W6877" i="3"/>
  <c r="S6878" i="3"/>
  <c r="U6878" i="3" s="1"/>
  <c r="K6880" i="3"/>
  <c r="L6881" i="3"/>
  <c r="R6887" i="3"/>
  <c r="T6887" i="3" s="1"/>
  <c r="L6895" i="3"/>
  <c r="N6895" i="3" s="1"/>
  <c r="S6895" i="3"/>
  <c r="U6895" i="3" s="1"/>
  <c r="O6896" i="3"/>
  <c r="P6896" i="3" s="1"/>
  <c r="X6910" i="3"/>
  <c r="L6913" i="3"/>
  <c r="N6913" i="3" s="1"/>
  <c r="X6913" i="3"/>
  <c r="W6920" i="3"/>
  <c r="O6883" i="3"/>
  <c r="P6883" i="3" s="1"/>
  <c r="O6885" i="3"/>
  <c r="P6885" i="3" s="1"/>
  <c r="L6886" i="3"/>
  <c r="N6886" i="3" s="1"/>
  <c r="R6894" i="3"/>
  <c r="T6894" i="3" s="1"/>
  <c r="K6894" i="3"/>
  <c r="W6916" i="3"/>
  <c r="O6916" i="3"/>
  <c r="P6916" i="3" s="1"/>
  <c r="S6919" i="3"/>
  <c r="U6919" i="3" s="1"/>
  <c r="W6930" i="3"/>
  <c r="L6914" i="3"/>
  <c r="S6914" i="3"/>
  <c r="U6914" i="3" s="1"/>
  <c r="X6866" i="3"/>
  <c r="X6871" i="3"/>
  <c r="K6872" i="3"/>
  <c r="M6876" i="3"/>
  <c r="K6878" i="3"/>
  <c r="W6880" i="3"/>
  <c r="O6882" i="3"/>
  <c r="P6882" i="3" s="1"/>
  <c r="W6883" i="3"/>
  <c r="M6884" i="3"/>
  <c r="K6887" i="3"/>
  <c r="L6894" i="3"/>
  <c r="W6926" i="3"/>
  <c r="O6926" i="3"/>
  <c r="P6926" i="3" s="1"/>
  <c r="K6860" i="3"/>
  <c r="O6864" i="3"/>
  <c r="P6864" i="3" s="1"/>
  <c r="W6865" i="3"/>
  <c r="O6869" i="3"/>
  <c r="O6874" i="3"/>
  <c r="P6874" i="3" s="1"/>
  <c r="W6875" i="3"/>
  <c r="K6877" i="3"/>
  <c r="O6881" i="3"/>
  <c r="P6881" i="3" s="1"/>
  <c r="O6886" i="3"/>
  <c r="P6886" i="3" s="1"/>
  <c r="O6888" i="3"/>
  <c r="P6888" i="3" s="1"/>
  <c r="W6892" i="3"/>
  <c r="O6892" i="3"/>
  <c r="P6892" i="3" s="1"/>
  <c r="O6894" i="3"/>
  <c r="P6894" i="3" s="1"/>
  <c r="O6895" i="3"/>
  <c r="P6895" i="3" s="1"/>
  <c r="O6897" i="3"/>
  <c r="P6897" i="3" s="1"/>
  <c r="W6909" i="3"/>
  <c r="O6909" i="3"/>
  <c r="P6909" i="3" s="1"/>
  <c r="L6917" i="3"/>
  <c r="N6917" i="3" s="1"/>
  <c r="W6922" i="3"/>
  <c r="X6929" i="3"/>
  <c r="L6929" i="3"/>
  <c r="N6929" i="3" s="1"/>
  <c r="K6861" i="3"/>
  <c r="O6863" i="3"/>
  <c r="R6864" i="3"/>
  <c r="T6864" i="3" s="1"/>
  <c r="S6865" i="3"/>
  <c r="U6865" i="3" s="1"/>
  <c r="R6869" i="3"/>
  <c r="T6869" i="3" s="1"/>
  <c r="O6880" i="3"/>
  <c r="P6880" i="3" s="1"/>
  <c r="W6881" i="3"/>
  <c r="S6882" i="3"/>
  <c r="U6882" i="3" s="1"/>
  <c r="L6888" i="3"/>
  <c r="N6888" i="3" s="1"/>
  <c r="W6889" i="3"/>
  <c r="O6889" i="3"/>
  <c r="P6889" i="3" s="1"/>
  <c r="X6890" i="3"/>
  <c r="X6891" i="3"/>
  <c r="S6894" i="3"/>
  <c r="U6894" i="3" s="1"/>
  <c r="L6897" i="3"/>
  <c r="N6897" i="3" s="1"/>
  <c r="W6918" i="3"/>
  <c r="O6918" i="3"/>
  <c r="P6918" i="3" s="1"/>
  <c r="R6886" i="3"/>
  <c r="T6886" i="3" s="1"/>
  <c r="W6874" i="3"/>
  <c r="R6885" i="3"/>
  <c r="T6885" i="3" s="1"/>
  <c r="O6891" i="3"/>
  <c r="P6891" i="3" s="1"/>
  <c r="L6891" i="3"/>
  <c r="N6891" i="3" s="1"/>
  <c r="O6893" i="3"/>
  <c r="P6893" i="3" s="1"/>
  <c r="S6896" i="3"/>
  <c r="U6896" i="3" s="1"/>
  <c r="S6915" i="3"/>
  <c r="U6915" i="3" s="1"/>
  <c r="X6921" i="3"/>
  <c r="L6921" i="3"/>
  <c r="N6921" i="3" s="1"/>
  <c r="X6925" i="3"/>
  <c r="L6927" i="3"/>
  <c r="N6927" i="3" s="1"/>
  <c r="O6930" i="3"/>
  <c r="P6930" i="3" s="1"/>
  <c r="L6892" i="3"/>
  <c r="N6892" i="3" s="1"/>
  <c r="S6897" i="3"/>
  <c r="U6897" i="3" s="1"/>
  <c r="L6909" i="3"/>
  <c r="N6909" i="3" s="1"/>
  <c r="S6911" i="3"/>
  <c r="U6911" i="3" s="1"/>
  <c r="O6913" i="3"/>
  <c r="P6913" i="3" s="1"/>
  <c r="W6914" i="3"/>
  <c r="L6918" i="3"/>
  <c r="N6918" i="3" s="1"/>
  <c r="S6920" i="3"/>
  <c r="U6920" i="3" s="1"/>
  <c r="L6926" i="3"/>
  <c r="N6926" i="3" s="1"/>
  <c r="S6928" i="3"/>
  <c r="U6928" i="3" s="1"/>
  <c r="O6931" i="3"/>
  <c r="P6931" i="3" s="1"/>
  <c r="L6934" i="3"/>
  <c r="N6934" i="3" s="1"/>
  <c r="L6940" i="3"/>
  <c r="N6940" i="3" s="1"/>
  <c r="O6943" i="3"/>
  <c r="P6943" i="3" s="1"/>
  <c r="W6955" i="3"/>
  <c r="O6955" i="3"/>
  <c r="P6955" i="3" s="1"/>
  <c r="L6961" i="3"/>
  <c r="N6961" i="3" s="1"/>
  <c r="O6967" i="3"/>
  <c r="P6967" i="3" s="1"/>
  <c r="O6976" i="3"/>
  <c r="P6976" i="3" s="1"/>
  <c r="L6915" i="3"/>
  <c r="N6915" i="3" s="1"/>
  <c r="L6923" i="3"/>
  <c r="N6923" i="3" s="1"/>
  <c r="L6931" i="3"/>
  <c r="N6931" i="3" s="1"/>
  <c r="O6949" i="3"/>
  <c r="P6949" i="3" s="1"/>
  <c r="L6967" i="3"/>
  <c r="S6967" i="3"/>
  <c r="U6967" i="3" s="1"/>
  <c r="L6985" i="3"/>
  <c r="N6985" i="3" s="1"/>
  <c r="W6913" i="3"/>
  <c r="X6922" i="3"/>
  <c r="S6930" i="3"/>
  <c r="U6930" i="3" s="1"/>
  <c r="W6968" i="3"/>
  <c r="O6968" i="3"/>
  <c r="P6968" i="3" s="1"/>
  <c r="X6972" i="3"/>
  <c r="L6972" i="3"/>
  <c r="N6972" i="3" s="1"/>
  <c r="S6981" i="3"/>
  <c r="U6981" i="3" s="1"/>
  <c r="L6981" i="3"/>
  <c r="N6981" i="3" s="1"/>
  <c r="L6986" i="3"/>
  <c r="N6986" i="3" s="1"/>
  <c r="L6996" i="3"/>
  <c r="N6996" i="3" s="1"/>
  <c r="K6896" i="3"/>
  <c r="O6915" i="3"/>
  <c r="P6915" i="3" s="1"/>
  <c r="O6923" i="3"/>
  <c r="P6923" i="3" s="1"/>
  <c r="L6932" i="3"/>
  <c r="N6932" i="3" s="1"/>
  <c r="L6933" i="3"/>
  <c r="N6933" i="3" s="1"/>
  <c r="W6947" i="3"/>
  <c r="O6947" i="3"/>
  <c r="P6947" i="3" s="1"/>
  <c r="L6959" i="3"/>
  <c r="N6959" i="3" s="1"/>
  <c r="X6984" i="3"/>
  <c r="L6984" i="3"/>
  <c r="N6984" i="3" s="1"/>
  <c r="W6987" i="3"/>
  <c r="O6987" i="3"/>
  <c r="P6987" i="3" s="1"/>
  <c r="O6928" i="3"/>
  <c r="P6928" i="3" s="1"/>
  <c r="X6950" i="3"/>
  <c r="L6950" i="3"/>
  <c r="N6950" i="3" s="1"/>
  <c r="W6960" i="3"/>
  <c r="O6960" i="3"/>
  <c r="P6960" i="3" s="1"/>
  <c r="O6898" i="3"/>
  <c r="P6898" i="3" s="1"/>
  <c r="W6939" i="3"/>
  <c r="O6939" i="3"/>
  <c r="P6939" i="3" s="1"/>
  <c r="W6945" i="3"/>
  <c r="S6963" i="3"/>
  <c r="U6963" i="3" s="1"/>
  <c r="L6963" i="3"/>
  <c r="N6963" i="3" s="1"/>
  <c r="O6973" i="3"/>
  <c r="P6973" i="3" s="1"/>
  <c r="W6974" i="3"/>
  <c r="S6975" i="3"/>
  <c r="U6975" i="3" s="1"/>
  <c r="L6975" i="3"/>
  <c r="N6975" i="3" s="1"/>
  <c r="L6982" i="3"/>
  <c r="N6982" i="3" s="1"/>
  <c r="X6892" i="3"/>
  <c r="W6931" i="3"/>
  <c r="X6934" i="3"/>
  <c r="X6942" i="3"/>
  <c r="L6942" i="3"/>
  <c r="N6942" i="3" s="1"/>
  <c r="L6948" i="3"/>
  <c r="N6948" i="3" s="1"/>
  <c r="O6951" i="3"/>
  <c r="P6951" i="3" s="1"/>
  <c r="S6956" i="3"/>
  <c r="U6956" i="3" s="1"/>
  <c r="O6937" i="3"/>
  <c r="P6937" i="3" s="1"/>
  <c r="L6939" i="3"/>
  <c r="N6939" i="3" s="1"/>
  <c r="O6945" i="3"/>
  <c r="P6945" i="3" s="1"/>
  <c r="L6947" i="3"/>
  <c r="N6947" i="3" s="1"/>
  <c r="O6953" i="3"/>
  <c r="P6953" i="3" s="1"/>
  <c r="L6955" i="3"/>
  <c r="N6955" i="3" s="1"/>
  <c r="X6957" i="3"/>
  <c r="O6958" i="3"/>
  <c r="P6958" i="3" s="1"/>
  <c r="L6960" i="3"/>
  <c r="N6960" i="3" s="1"/>
  <c r="S6962" i="3"/>
  <c r="U6962" i="3" s="1"/>
  <c r="O6966" i="3"/>
  <c r="P6966" i="3" s="1"/>
  <c r="L6968" i="3"/>
  <c r="N6968" i="3" s="1"/>
  <c r="O6969" i="3"/>
  <c r="P6969" i="3" s="1"/>
  <c r="S6980" i="3"/>
  <c r="U6980" i="3" s="1"/>
  <c r="S6983" i="3"/>
  <c r="U6983" i="3" s="1"/>
  <c r="X6986" i="3"/>
  <c r="L6987" i="3"/>
  <c r="N6987" i="3" s="1"/>
  <c r="O6934" i="3"/>
  <c r="P6934" i="3" s="1"/>
  <c r="L6936" i="3"/>
  <c r="N6936" i="3" s="1"/>
  <c r="S6938" i="3"/>
  <c r="U6938" i="3" s="1"/>
  <c r="O6942" i="3"/>
  <c r="P6942" i="3" s="1"/>
  <c r="W6943" i="3"/>
  <c r="X6946" i="3"/>
  <c r="O6950" i="3"/>
  <c r="P6950" i="3" s="1"/>
  <c r="W6951" i="3"/>
  <c r="S6954" i="3"/>
  <c r="U6954" i="3" s="1"/>
  <c r="L6957" i="3"/>
  <c r="N6957" i="3" s="1"/>
  <c r="S6959" i="3"/>
  <c r="U6959" i="3" s="1"/>
  <c r="O6963" i="3"/>
  <c r="P6963" i="3" s="1"/>
  <c r="L6965" i="3"/>
  <c r="N6965" i="3" s="1"/>
  <c r="L6977" i="3"/>
  <c r="N6977" i="3" s="1"/>
  <c r="W6985" i="3"/>
  <c r="X6935" i="3"/>
  <c r="X6951" i="3"/>
  <c r="W6969" i="3"/>
  <c r="O6981" i="3"/>
  <c r="P6981" i="3" s="1"/>
  <c r="O6936" i="3"/>
  <c r="P6936" i="3" s="1"/>
  <c r="X6940" i="3"/>
  <c r="O6944" i="3"/>
  <c r="P6944" i="3" s="1"/>
  <c r="X6948" i="3"/>
  <c r="O6952" i="3"/>
  <c r="P6952" i="3" s="1"/>
  <c r="O6957" i="3"/>
  <c r="P6957" i="3" s="1"/>
  <c r="O6965" i="3"/>
  <c r="P6965" i="3" s="1"/>
  <c r="X6969" i="3"/>
  <c r="X6982" i="3"/>
  <c r="X6996" i="3"/>
  <c r="O6933" i="3"/>
  <c r="P6933" i="3" s="1"/>
  <c r="O6941" i="3"/>
  <c r="P6941" i="3" s="1"/>
  <c r="X6945" i="3"/>
  <c r="X6953" i="3"/>
  <c r="X6958" i="3"/>
  <c r="O6962" i="3"/>
  <c r="P6962" i="3" s="1"/>
  <c r="O6974" i="3"/>
  <c r="P6974" i="3" s="1"/>
  <c r="O6980" i="3"/>
  <c r="P6980" i="3" s="1"/>
  <c r="O6983" i="3"/>
  <c r="P6983" i="3" s="1"/>
  <c r="W6862" i="3" l="1"/>
  <c r="S6966" i="3"/>
  <c r="U6966" i="3" s="1"/>
  <c r="R6923" i="3"/>
  <c r="T6923" i="3" s="1"/>
  <c r="R6944" i="3"/>
  <c r="T6944" i="3" s="1"/>
  <c r="R6936" i="3"/>
  <c r="T6936" i="3" s="1"/>
  <c r="S6909" i="3"/>
  <c r="U6909" i="3" s="1"/>
  <c r="R6870" i="3"/>
  <c r="T6870" i="3" s="1"/>
  <c r="R6980" i="3"/>
  <c r="T6980" i="3" s="1"/>
  <c r="X6968" i="3"/>
  <c r="M6867" i="3"/>
  <c r="X6947" i="3"/>
  <c r="R6895" i="3"/>
  <c r="T6895" i="3" s="1"/>
  <c r="S6977" i="3"/>
  <c r="U6977" i="3" s="1"/>
  <c r="M6888" i="3"/>
  <c r="R6953" i="3"/>
  <c r="T6953" i="3" s="1"/>
  <c r="W6977" i="3"/>
  <c r="X6974" i="3"/>
  <c r="S6918" i="3"/>
  <c r="U6918" i="3" s="1"/>
  <c r="S6924" i="3"/>
  <c r="U6924" i="3" s="1"/>
  <c r="S6889" i="3"/>
  <c r="U6889" i="3" s="1"/>
  <c r="S6932" i="3"/>
  <c r="U6932" i="3" s="1"/>
  <c r="W6952" i="3"/>
  <c r="R6973" i="3"/>
  <c r="T6973" i="3" s="1"/>
  <c r="W6982" i="3"/>
  <c r="R6976" i="3"/>
  <c r="T6976" i="3" s="1"/>
  <c r="R6937" i="3"/>
  <c r="T6937" i="3" s="1"/>
  <c r="X6931" i="3"/>
  <c r="S6888" i="3"/>
  <c r="U6888" i="3" s="1"/>
  <c r="S6916" i="3"/>
  <c r="U6916" i="3" s="1"/>
  <c r="R6859" i="3"/>
  <c r="T6859" i="3" s="1"/>
  <c r="S6936" i="3"/>
  <c r="U6936" i="3" s="1"/>
  <c r="R6957" i="3"/>
  <c r="T6957" i="3" s="1"/>
  <c r="S6961" i="3"/>
  <c r="U6961" i="3" s="1"/>
  <c r="W6890" i="3"/>
  <c r="M6885" i="3"/>
  <c r="R6927" i="3"/>
  <c r="T6927" i="3" s="1"/>
  <c r="X6965" i="3"/>
  <c r="X6889" i="3"/>
  <c r="W6863" i="3"/>
  <c r="R6964" i="3"/>
  <c r="T6964" i="3" s="1"/>
  <c r="R6873" i="3"/>
  <c r="T6873" i="3" s="1"/>
  <c r="S6960" i="3"/>
  <c r="U6960" i="3" s="1"/>
  <c r="R6956" i="3"/>
  <c r="T6956" i="3" s="1"/>
  <c r="X6927" i="3"/>
  <c r="S6925" i="3"/>
  <c r="U6925" i="3" s="1"/>
  <c r="R6975" i="3"/>
  <c r="T6975" i="3" s="1"/>
  <c r="R6948" i="3"/>
  <c r="T6948" i="3" s="1"/>
  <c r="M6893" i="3"/>
  <c r="R6972" i="3"/>
  <c r="T6972" i="3" s="1"/>
  <c r="S6939" i="3"/>
  <c r="U6939" i="3" s="1"/>
  <c r="S6893" i="3"/>
  <c r="U6893" i="3" s="1"/>
  <c r="P6863" i="3"/>
  <c r="R6934" i="3"/>
  <c r="T6934" i="3" s="1"/>
  <c r="W6912" i="3"/>
  <c r="X6933" i="3"/>
  <c r="R6879" i="3"/>
  <c r="T6879" i="3" s="1"/>
  <c r="R6891" i="3"/>
  <c r="T6891" i="3" s="1"/>
  <c r="S6943" i="3"/>
  <c r="U6943" i="3" s="1"/>
  <c r="S6964" i="3"/>
  <c r="U6964" i="3" s="1"/>
  <c r="X6987" i="3"/>
  <c r="S6898" i="3"/>
  <c r="U6898" i="3" s="1"/>
  <c r="R6963" i="3"/>
  <c r="T6963" i="3" s="1"/>
  <c r="R6966" i="3"/>
  <c r="T6966" i="3" s="1"/>
  <c r="R6921" i="3"/>
  <c r="T6921" i="3" s="1"/>
  <c r="R6871" i="3"/>
  <c r="T6871" i="3" s="1"/>
  <c r="R6866" i="3"/>
  <c r="T6866" i="3" s="1"/>
  <c r="X6944" i="3"/>
  <c r="R6962" i="3"/>
  <c r="T6962" i="3" s="1"/>
  <c r="W6894" i="3"/>
  <c r="X6895" i="3"/>
  <c r="W6884" i="3"/>
  <c r="R6915" i="3"/>
  <c r="T6915" i="3" s="1"/>
  <c r="M6886" i="3"/>
  <c r="R6983" i="3"/>
  <c r="T6983" i="3" s="1"/>
  <c r="W6898" i="3"/>
  <c r="X6919" i="3"/>
  <c r="R6935" i="3"/>
  <c r="T6935" i="3" s="1"/>
  <c r="X6955" i="3"/>
  <c r="R6950" i="3"/>
  <c r="T6950" i="3" s="1"/>
  <c r="R6986" i="3"/>
  <c r="T6986" i="3" s="1"/>
  <c r="R6941" i="3"/>
  <c r="T6941" i="3" s="1"/>
  <c r="R6919" i="3"/>
  <c r="T6919" i="3" s="1"/>
  <c r="R6897" i="3"/>
  <c r="T6897" i="3" s="1"/>
  <c r="R6932" i="3"/>
  <c r="T6932" i="3" s="1"/>
  <c r="S6917" i="3"/>
  <c r="U6917" i="3" s="1"/>
  <c r="R6940" i="3"/>
  <c r="T6940" i="3" s="1"/>
  <c r="R6958" i="3"/>
  <c r="T6958" i="3" s="1"/>
  <c r="M6883" i="3"/>
  <c r="S6910" i="3"/>
  <c r="U6910" i="3" s="1"/>
  <c r="M6862" i="3"/>
  <c r="W6984" i="3"/>
  <c r="S6942" i="3"/>
  <c r="U6942" i="3" s="1"/>
  <c r="R6987" i="3"/>
  <c r="T6987" i="3" s="1"/>
  <c r="X6867" i="3"/>
  <c r="R6945" i="3"/>
  <c r="T6945" i="3" s="1"/>
  <c r="R6916" i="3"/>
  <c r="T6916" i="3" s="1"/>
  <c r="M6890" i="3"/>
  <c r="X6898" i="3"/>
  <c r="S6886" i="3"/>
  <c r="U6886" i="3" s="1"/>
  <c r="S6873" i="3"/>
  <c r="U6873" i="3" s="1"/>
  <c r="R6933" i="3"/>
  <c r="T6933" i="3" s="1"/>
  <c r="X6952" i="3"/>
  <c r="R6910" i="3"/>
  <c r="T6910" i="3" s="1"/>
  <c r="S6923" i="3"/>
  <c r="U6923" i="3" s="1"/>
  <c r="W6876" i="3"/>
  <c r="S6876" i="3"/>
  <c r="U6876" i="3" s="1"/>
  <c r="R6929" i="3"/>
  <c r="T6929" i="3" s="1"/>
  <c r="M6873" i="3"/>
  <c r="X6914" i="3"/>
  <c r="R6896" i="3"/>
  <c r="T6896" i="3" s="1"/>
  <c r="R6961" i="3"/>
  <c r="T6961" i="3" s="1"/>
  <c r="R6949" i="3"/>
  <c r="T6949" i="3" s="1"/>
  <c r="S6885" i="3"/>
  <c r="U6885" i="3" s="1"/>
  <c r="S6937" i="3"/>
  <c r="U6937" i="3" s="1"/>
  <c r="S6913" i="3"/>
  <c r="U6913" i="3" s="1"/>
  <c r="R6926" i="3"/>
  <c r="T6926" i="3" s="1"/>
  <c r="S6986" i="3"/>
  <c r="U6986" i="3" s="1"/>
  <c r="S6984" i="3"/>
  <c r="U6984" i="3" s="1"/>
  <c r="S6972" i="3"/>
  <c r="U6972" i="3" s="1"/>
  <c r="X6884" i="3"/>
  <c r="S6941" i="3"/>
  <c r="U6941" i="3" s="1"/>
  <c r="R6939" i="3"/>
  <c r="T6939" i="3" s="1"/>
  <c r="R6914" i="3"/>
  <c r="T6914" i="3" s="1"/>
  <c r="R6946" i="3"/>
  <c r="T6946" i="3" s="1"/>
  <c r="R6968" i="3"/>
  <c r="T6968" i="3" s="1"/>
  <c r="R6930" i="3"/>
  <c r="T6930" i="3" s="1"/>
  <c r="S6982" i="3"/>
  <c r="U6982" i="3" s="1"/>
  <c r="X6954" i="3"/>
  <c r="S6884" i="3"/>
  <c r="U6884" i="3" s="1"/>
  <c r="R6924" i="3"/>
  <c r="T6924" i="3" s="1"/>
  <c r="S6926" i="3"/>
  <c r="U6926" i="3" s="1"/>
  <c r="W6887" i="3"/>
  <c r="R6875" i="3"/>
  <c r="T6875" i="3" s="1"/>
  <c r="R6942" i="3"/>
  <c r="T6942" i="3" s="1"/>
  <c r="X6975" i="3"/>
  <c r="R6918" i="3"/>
  <c r="T6918" i="3" s="1"/>
  <c r="X6983" i="3"/>
  <c r="X6963" i="3"/>
  <c r="X6956" i="3"/>
  <c r="X6920" i="3"/>
  <c r="S6879" i="3"/>
  <c r="U6879" i="3" s="1"/>
  <c r="R6882" i="3"/>
  <c r="T6882" i="3" s="1"/>
  <c r="R6967" i="3"/>
  <c r="T6967" i="3" s="1"/>
  <c r="X6938" i="3"/>
  <c r="S6921" i="3"/>
  <c r="U6921" i="3" s="1"/>
  <c r="R6889" i="3"/>
  <c r="T6889" i="3" s="1"/>
  <c r="R6909" i="3"/>
  <c r="T6909" i="3" s="1"/>
  <c r="M6868" i="3"/>
  <c r="R6920" i="3"/>
  <c r="T6920" i="3" s="1"/>
  <c r="S6862" i="3"/>
  <c r="U6862" i="3" s="1"/>
  <c r="X6883" i="3"/>
  <c r="R6996" i="3"/>
  <c r="T6996" i="3" s="1"/>
  <c r="R6974" i="3"/>
  <c r="T6974" i="3" s="1"/>
  <c r="M6879" i="3"/>
  <c r="R6878" i="3"/>
  <c r="T6878" i="3" s="1"/>
  <c r="R6981" i="3"/>
  <c r="T6981" i="3" s="1"/>
  <c r="R6938" i="3"/>
  <c r="T6938" i="3" s="1"/>
  <c r="R6922" i="3"/>
  <c r="T6922" i="3" s="1"/>
  <c r="R6911" i="3"/>
  <c r="T6911" i="3" s="1"/>
  <c r="X6973" i="3"/>
  <c r="S6973" i="3"/>
  <c r="U6973" i="3" s="1"/>
  <c r="S6946" i="3"/>
  <c r="U6946" i="3" s="1"/>
  <c r="X6959" i="3"/>
  <c r="X6967" i="3"/>
  <c r="R6951" i="3"/>
  <c r="T6951" i="3" s="1"/>
  <c r="X6980" i="3"/>
  <c r="W6893" i="3"/>
  <c r="R6893" i="3"/>
  <c r="T6893" i="3" s="1"/>
  <c r="X6865" i="3"/>
  <c r="M6865" i="3"/>
  <c r="X6897" i="3"/>
  <c r="S6891" i="3"/>
  <c r="U6891" i="3" s="1"/>
  <c r="S6935" i="3"/>
  <c r="U6935" i="3" s="1"/>
  <c r="X6874" i="3"/>
  <c r="S6874" i="3"/>
  <c r="U6874" i="3" s="1"/>
  <c r="S6871" i="3"/>
  <c r="U6871" i="3" s="1"/>
  <c r="R6865" i="3"/>
  <c r="T6865" i="3" s="1"/>
  <c r="S6958" i="3"/>
  <c r="U6958" i="3" s="1"/>
  <c r="S6940" i="3"/>
  <c r="U6940" i="3" s="1"/>
  <c r="W6954" i="3"/>
  <c r="R6954" i="3"/>
  <c r="T6954" i="3" s="1"/>
  <c r="R6947" i="3"/>
  <c r="T6947" i="3" s="1"/>
  <c r="R6943" i="3"/>
  <c r="T6943" i="3" s="1"/>
  <c r="S6922" i="3"/>
  <c r="U6922" i="3" s="1"/>
  <c r="S6945" i="3"/>
  <c r="U6945" i="3" s="1"/>
  <c r="W6925" i="3"/>
  <c r="R6925" i="3"/>
  <c r="T6925" i="3" s="1"/>
  <c r="X6930" i="3"/>
  <c r="L6912" i="3"/>
  <c r="N6912" i="3" s="1"/>
  <c r="M6892" i="3"/>
  <c r="S6929" i="3"/>
  <c r="U6929" i="3" s="1"/>
  <c r="R6892" i="3"/>
  <c r="T6892" i="3" s="1"/>
  <c r="X6887" i="3"/>
  <c r="N6887" i="3"/>
  <c r="M6887" i="3"/>
  <c r="X6878" i="3"/>
  <c r="N6878" i="3"/>
  <c r="M6878" i="3"/>
  <c r="X6894" i="3"/>
  <c r="N6894" i="3"/>
  <c r="M6894" i="3"/>
  <c r="M6895" i="3"/>
  <c r="W6886" i="3"/>
  <c r="S6868" i="3"/>
  <c r="U6868" i="3" s="1"/>
  <c r="X6876" i="3"/>
  <c r="R6874" i="3"/>
  <c r="T6874" i="3" s="1"/>
  <c r="R6868" i="3"/>
  <c r="T6868" i="3" s="1"/>
  <c r="R6881" i="3"/>
  <c r="T6881" i="3" s="1"/>
  <c r="W6860" i="3"/>
  <c r="X6896" i="3"/>
  <c r="N6896" i="3"/>
  <c r="M6896" i="3"/>
  <c r="X6981" i="3"/>
  <c r="R6913" i="3"/>
  <c r="T6913" i="3" s="1"/>
  <c r="R6931" i="3"/>
  <c r="T6931" i="3" s="1"/>
  <c r="X6912" i="3"/>
  <c r="S6892" i="3"/>
  <c r="U6892" i="3" s="1"/>
  <c r="X6875" i="3"/>
  <c r="M6875" i="3"/>
  <c r="S6866" i="3"/>
  <c r="U6866" i="3" s="1"/>
  <c r="X6911" i="3"/>
  <c r="P6869" i="3"/>
  <c r="W6869" i="3"/>
  <c r="K6869" i="3"/>
  <c r="R6877" i="3"/>
  <c r="T6877" i="3" s="1"/>
  <c r="X6976" i="3"/>
  <c r="S6976" i="3"/>
  <c r="U6976" i="3" s="1"/>
  <c r="M6866" i="3"/>
  <c r="S6953" i="3"/>
  <c r="U6953" i="3" s="1"/>
  <c r="S6969" i="3"/>
  <c r="U6969" i="3" s="1"/>
  <c r="R6960" i="3"/>
  <c r="T6960" i="3" s="1"/>
  <c r="M6897" i="3"/>
  <c r="M6891" i="3"/>
  <c r="W6885" i="3"/>
  <c r="M6877" i="3"/>
  <c r="X6877" i="3"/>
  <c r="N6877" i="3"/>
  <c r="W6864" i="3"/>
  <c r="M6882" i="3"/>
  <c r="X6928" i="3"/>
  <c r="X6864" i="3"/>
  <c r="N6864" i="3"/>
  <c r="M6864" i="3"/>
  <c r="S6875" i="3"/>
  <c r="U6875" i="3" s="1"/>
  <c r="X6863" i="3"/>
  <c r="N6863" i="3"/>
  <c r="M6863" i="3"/>
  <c r="W6861" i="3"/>
  <c r="W6872" i="3"/>
  <c r="S6859" i="3"/>
  <c r="U6859" i="3" s="1"/>
  <c r="S6996" i="3"/>
  <c r="U6996" i="3" s="1"/>
  <c r="W6959" i="3"/>
  <c r="R6959" i="3"/>
  <c r="T6959" i="3" s="1"/>
  <c r="W6917" i="3"/>
  <c r="R6917" i="3"/>
  <c r="T6917" i="3" s="1"/>
  <c r="X6870" i="3"/>
  <c r="M6870" i="3"/>
  <c r="X6872" i="3"/>
  <c r="N6872" i="3"/>
  <c r="M6872" i="3"/>
  <c r="X6985" i="3"/>
  <c r="S6957" i="3"/>
  <c r="U6957" i="3" s="1"/>
  <c r="S6870" i="3"/>
  <c r="U6870" i="3" s="1"/>
  <c r="X6882" i="3"/>
  <c r="R6985" i="3"/>
  <c r="T6985" i="3" s="1"/>
  <c r="S6934" i="3"/>
  <c r="U6934" i="3" s="1"/>
  <c r="X6861" i="3"/>
  <c r="N6861" i="3"/>
  <c r="M6861" i="3"/>
  <c r="X6880" i="3"/>
  <c r="N6880" i="3"/>
  <c r="M6880" i="3"/>
  <c r="S6951" i="3"/>
  <c r="U6951" i="3" s="1"/>
  <c r="S6948" i="3"/>
  <c r="U6948" i="3" s="1"/>
  <c r="R6969" i="3"/>
  <c r="T6969" i="3" s="1"/>
  <c r="S6950" i="3"/>
  <c r="U6950" i="3" s="1"/>
  <c r="X6962" i="3"/>
  <c r="R6955" i="3"/>
  <c r="T6955" i="3" s="1"/>
  <c r="M6860" i="3"/>
  <c r="X6860" i="3"/>
  <c r="N6860" i="3"/>
  <c r="N6914" i="3"/>
  <c r="S6890" i="3"/>
  <c r="U6890" i="3" s="1"/>
  <c r="R6867" i="3"/>
  <c r="T6867" i="3" s="1"/>
  <c r="X6881" i="3"/>
  <c r="N6881" i="3"/>
  <c r="M6881" i="3"/>
  <c r="R6883" i="3"/>
  <c r="T6883" i="3" s="1"/>
  <c r="X6859" i="3"/>
  <c r="M6871" i="3"/>
  <c r="S6985" i="3" l="1"/>
  <c r="U6985" i="3" s="1"/>
  <c r="S6912" i="3"/>
  <c r="U6912" i="3" s="1"/>
  <c r="X6869" i="3"/>
  <c r="N6869" i="3"/>
  <c r="M6869" i="3"/>
  <c r="E7240" i="3" l="1"/>
  <c r="E7239" i="3"/>
  <c r="E7238" i="3"/>
  <c r="E7237" i="3"/>
  <c r="E7236" i="3"/>
  <c r="E7235" i="3"/>
  <c r="E7234" i="3"/>
  <c r="E7233" i="3"/>
  <c r="E7232" i="3"/>
  <c r="E7231" i="3"/>
  <c r="E7230" i="3"/>
  <c r="E7229" i="3"/>
  <c r="E7228" i="3"/>
  <c r="E7227" i="3"/>
  <c r="E7226" i="3"/>
  <c r="E7225" i="3"/>
  <c r="E7224" i="3"/>
  <c r="E7223" i="3"/>
  <c r="E7222" i="3"/>
  <c r="E7221" i="3"/>
  <c r="E7219" i="3"/>
  <c r="E7218" i="3"/>
  <c r="E7217" i="3"/>
  <c r="E7216" i="3"/>
  <c r="E7215" i="3"/>
  <c r="E7214" i="3"/>
  <c r="E7213" i="3"/>
  <c r="E7212" i="3"/>
  <c r="E7211" i="3"/>
  <c r="E7210" i="3"/>
  <c r="E7209" i="3"/>
  <c r="E7208" i="3"/>
  <c r="E7207" i="3"/>
  <c r="E7206" i="3"/>
  <c r="E7205" i="3"/>
  <c r="E7204" i="3"/>
  <c r="E7203" i="3"/>
  <c r="E7202" i="3"/>
  <c r="E7201" i="3"/>
  <c r="E7200" i="3"/>
  <c r="E7199" i="3"/>
  <c r="E7198" i="3"/>
  <c r="E7197" i="3"/>
  <c r="E7196" i="3"/>
  <c r="E7195" i="3"/>
  <c r="E7194" i="3"/>
  <c r="E7193" i="3"/>
  <c r="E7192" i="3"/>
  <c r="E7191" i="3"/>
  <c r="E7190" i="3"/>
  <c r="E7189" i="3"/>
  <c r="E7188" i="3"/>
  <c r="E7187" i="3"/>
  <c r="E7186" i="3"/>
  <c r="E7185" i="3"/>
  <c r="E7184" i="3"/>
  <c r="E7183" i="3"/>
  <c r="E7182" i="3"/>
  <c r="E7181" i="3"/>
  <c r="E7180" i="3"/>
  <c r="E7179" i="3"/>
  <c r="E7178" i="3"/>
  <c r="E7177" i="3"/>
  <c r="E7176" i="3"/>
  <c r="E7175" i="3"/>
  <c r="E7174" i="3"/>
  <c r="E7173" i="3"/>
  <c r="E7172" i="3"/>
  <c r="E7171" i="3"/>
  <c r="E7170" i="3"/>
  <c r="E7168" i="3"/>
  <c r="E7167" i="3"/>
  <c r="E7166" i="3"/>
  <c r="E7165" i="3"/>
  <c r="E7106" i="3" l="1"/>
  <c r="E7105" i="3"/>
  <c r="E7104" i="3"/>
  <c r="E7103" i="3"/>
  <c r="E7102" i="3"/>
  <c r="E7100" i="3"/>
  <c r="E7099" i="3"/>
  <c r="E7098" i="3"/>
  <c r="E7097" i="3"/>
  <c r="E7096" i="3"/>
  <c r="E7095" i="3"/>
  <c r="E7094" i="3"/>
  <c r="E7093" i="3"/>
  <c r="E7092" i="3"/>
  <c r="E7091" i="3"/>
  <c r="E7090" i="3"/>
  <c r="E7089" i="3"/>
  <c r="E7088" i="3"/>
  <c r="E7087" i="3"/>
  <c r="E7086" i="3"/>
  <c r="E7085" i="3"/>
  <c r="E7084" i="3"/>
  <c r="E7083" i="3"/>
  <c r="E7082" i="3"/>
  <c r="E7081" i="3"/>
  <c r="E7080" i="3"/>
  <c r="E7079" i="3"/>
  <c r="E7078" i="3"/>
  <c r="E7077" i="3"/>
  <c r="E7076" i="3"/>
  <c r="E7075" i="3"/>
  <c r="E7074" i="3"/>
  <c r="E7073" i="3"/>
  <c r="E7072" i="3"/>
  <c r="E7071" i="3"/>
  <c r="E7070" i="3"/>
  <c r="E7069" i="3"/>
  <c r="E7068" i="3"/>
  <c r="E7067" i="3"/>
  <c r="E7066" i="3"/>
  <c r="E7065" i="3"/>
  <c r="E7064" i="3"/>
  <c r="E7063" i="3"/>
  <c r="E7061" i="3"/>
  <c r="E7060" i="3"/>
  <c r="E7059" i="3"/>
  <c r="E7058" i="3"/>
  <c r="E7057" i="3"/>
  <c r="E7056" i="3"/>
  <c r="E7055" i="3"/>
  <c r="E7054" i="3"/>
  <c r="E7053" i="3"/>
  <c r="E7052" i="3"/>
  <c r="E7051" i="3"/>
  <c r="E7050" i="3"/>
  <c r="E7049" i="3"/>
  <c r="E7048" i="3"/>
  <c r="E7047" i="3"/>
  <c r="E6857" i="3" l="1"/>
  <c r="E6856" i="3"/>
  <c r="E6855" i="3"/>
  <c r="E6854" i="3"/>
  <c r="E6853" i="3"/>
  <c r="E6852" i="3"/>
  <c r="E6851" i="3"/>
  <c r="E6849" i="3"/>
  <c r="E6848" i="3"/>
  <c r="E6847" i="3"/>
  <c r="E6846" i="3"/>
  <c r="E6845" i="3"/>
  <c r="E6844" i="3"/>
  <c r="E6843" i="3"/>
  <c r="E6841" i="3"/>
  <c r="E6840" i="3"/>
  <c r="E6839" i="3"/>
  <c r="E6838" i="3"/>
  <c r="E6837" i="3"/>
  <c r="E6836" i="3"/>
  <c r="E6835" i="3"/>
  <c r="E6834" i="3"/>
  <c r="E6833" i="3"/>
  <c r="E6832" i="3"/>
  <c r="E6831" i="3"/>
  <c r="E6830" i="3"/>
  <c r="E6829" i="3"/>
  <c r="E6828" i="3"/>
  <c r="E6827" i="3"/>
  <c r="E6826" i="3"/>
  <c r="E6825" i="3"/>
  <c r="E6824" i="3"/>
  <c r="E6823" i="3"/>
  <c r="E6822" i="3"/>
  <c r="E6821" i="3"/>
  <c r="E6820" i="3"/>
  <c r="E6819" i="3"/>
  <c r="E6818" i="3"/>
  <c r="E6817" i="3"/>
  <c r="E6815" i="3"/>
  <c r="E6814" i="3"/>
  <c r="E6812" i="3"/>
  <c r="E6810" i="3"/>
  <c r="E6809" i="3"/>
  <c r="E6808" i="3"/>
  <c r="E6807" i="3"/>
  <c r="E6806" i="3"/>
  <c r="E6805" i="3"/>
  <c r="E6804" i="3"/>
  <c r="E6803" i="3"/>
  <c r="E6802" i="3"/>
  <c r="E6801" i="3"/>
  <c r="E6800" i="3"/>
  <c r="E6799" i="3"/>
  <c r="E6798" i="3"/>
  <c r="E6797" i="3"/>
  <c r="E6796" i="3"/>
  <c r="E6795" i="3"/>
  <c r="E6794" i="3"/>
  <c r="E6793" i="3"/>
  <c r="E6792" i="3"/>
  <c r="E6791" i="3"/>
  <c r="E6790" i="3"/>
  <c r="E6789" i="3"/>
  <c r="E6788" i="3"/>
  <c r="E6787" i="3"/>
  <c r="E6786" i="3"/>
  <c r="E6784" i="3"/>
  <c r="E6783" i="3"/>
  <c r="E6782" i="3"/>
  <c r="E6781" i="3"/>
  <c r="E6780" i="3"/>
  <c r="E6779" i="3"/>
  <c r="E6778" i="3"/>
  <c r="E6777" i="3"/>
  <c r="E6776" i="3"/>
  <c r="E6775" i="3"/>
  <c r="E6774" i="3"/>
  <c r="E6773" i="3"/>
  <c r="E6772" i="3"/>
  <c r="E6771" i="3"/>
  <c r="E6770" i="3"/>
  <c r="E6769" i="3"/>
  <c r="E6768" i="3"/>
  <c r="E6766" i="3"/>
  <c r="E6765" i="3"/>
  <c r="E6764" i="3"/>
  <c r="E6763" i="3"/>
  <c r="E6762" i="3"/>
  <c r="E6761" i="3"/>
  <c r="E6760" i="3"/>
  <c r="E6759" i="3"/>
  <c r="E6758" i="3"/>
  <c r="E6757" i="3"/>
  <c r="E6756" i="3"/>
  <c r="E6754" i="3"/>
  <c r="E6753" i="3"/>
  <c r="E6752" i="3"/>
  <c r="E6751" i="3"/>
  <c r="E6750" i="3"/>
  <c r="E6749" i="3"/>
  <c r="E6748" i="3"/>
  <c r="E6747" i="3"/>
  <c r="E6746" i="3"/>
  <c r="E6745" i="3"/>
  <c r="E6744" i="3"/>
  <c r="E6743" i="3"/>
  <c r="E6742" i="3"/>
  <c r="E6741" i="3"/>
  <c r="E6740" i="3"/>
  <c r="E6738" i="3"/>
  <c r="E6737" i="3"/>
  <c r="E6736" i="3"/>
  <c r="E6735" i="3"/>
  <c r="E6734" i="3"/>
  <c r="E6733" i="3"/>
  <c r="E6732" i="3"/>
  <c r="E6731" i="3"/>
  <c r="E6730" i="3"/>
  <c r="E6729" i="3"/>
  <c r="E6728" i="3"/>
  <c r="E6727" i="3"/>
  <c r="E6726" i="3"/>
  <c r="E6725" i="3"/>
  <c r="E6724" i="3"/>
  <c r="E6723" i="3"/>
  <c r="E6722" i="3"/>
  <c r="E6721" i="3"/>
  <c r="E6720" i="3"/>
  <c r="E6719" i="3"/>
  <c r="E6718" i="3"/>
  <c r="E6717" i="3"/>
  <c r="E6716" i="3"/>
  <c r="E6715" i="3"/>
  <c r="E6714" i="3"/>
  <c r="E6713" i="3"/>
  <c r="E6712" i="3"/>
  <c r="E6711" i="3"/>
  <c r="E6710" i="3"/>
  <c r="E6709" i="3"/>
  <c r="E6708" i="3"/>
  <c r="E6707" i="3"/>
  <c r="E6706" i="3"/>
  <c r="E6705" i="3"/>
  <c r="E6704" i="3"/>
  <c r="E6701" i="3" l="1"/>
  <c r="E6700" i="3"/>
  <c r="E6699" i="3"/>
  <c r="E6698" i="3"/>
  <c r="E6697" i="3"/>
  <c r="E6696" i="3"/>
  <c r="E6695" i="3"/>
  <c r="E6694" i="3"/>
  <c r="E6693" i="3"/>
  <c r="E6692" i="3"/>
  <c r="E6690" i="3"/>
  <c r="E6688" i="3"/>
  <c r="E6687" i="3"/>
  <c r="E6685" i="3"/>
  <c r="E6684" i="3"/>
  <c r="E6683" i="3"/>
  <c r="E6682" i="3"/>
  <c r="E6681" i="3"/>
  <c r="E6680" i="3"/>
  <c r="E6679" i="3"/>
  <c r="E6678" i="3"/>
  <c r="E6677" i="3"/>
  <c r="E6675" i="3"/>
  <c r="E6674" i="3"/>
  <c r="E6673" i="3"/>
  <c r="E6672" i="3"/>
  <c r="E6671" i="3"/>
  <c r="E6669" i="3"/>
  <c r="E6668" i="3"/>
  <c r="E6667" i="3"/>
  <c r="E6666" i="3"/>
  <c r="E6665" i="3"/>
  <c r="E6664" i="3"/>
  <c r="E6663" i="3"/>
  <c r="E6662" i="3"/>
  <c r="E6661" i="3"/>
  <c r="E6660" i="3"/>
  <c r="E6659" i="3"/>
  <c r="E6658" i="3"/>
  <c r="E6657" i="3"/>
  <c r="E6656" i="3"/>
  <c r="E6655" i="3"/>
  <c r="E6654" i="3"/>
  <c r="E6653" i="3"/>
  <c r="E6652" i="3"/>
  <c r="E6651" i="3"/>
  <c r="E6650" i="3"/>
  <c r="E6649" i="3"/>
  <c r="E6648" i="3"/>
  <c r="E6647" i="3"/>
  <c r="E6646" i="3"/>
  <c r="E6645" i="3"/>
  <c r="E6644" i="3"/>
  <c r="E6643" i="3"/>
  <c r="E6642" i="3"/>
  <c r="E6636" i="3" l="1"/>
  <c r="E6635" i="3"/>
  <c r="E6634" i="3"/>
  <c r="E6633" i="3"/>
  <c r="E6632" i="3"/>
  <c r="E6630" i="3"/>
  <c r="E6629" i="3"/>
  <c r="E6628" i="3"/>
  <c r="E6627" i="3"/>
  <c r="E6626" i="3"/>
  <c r="E6625" i="3"/>
  <c r="E6624" i="3"/>
  <c r="E6623" i="3"/>
  <c r="E6622" i="3"/>
  <c r="E6621" i="3"/>
  <c r="E6620" i="3"/>
  <c r="E6619" i="3"/>
  <c r="E6618" i="3"/>
  <c r="E6617" i="3"/>
  <c r="E6616" i="3"/>
  <c r="E6615" i="3"/>
  <c r="E6614" i="3"/>
  <c r="E6613" i="3"/>
  <c r="E6612" i="3"/>
  <c r="E6611" i="3"/>
  <c r="E6610" i="3"/>
  <c r="E6609" i="3"/>
  <c r="E6608" i="3"/>
  <c r="E6607" i="3"/>
  <c r="E6606" i="3"/>
  <c r="E6605" i="3"/>
  <c r="E6604" i="3"/>
  <c r="E6603" i="3"/>
  <c r="E6602" i="3"/>
  <c r="E6600" i="3"/>
  <c r="E6599" i="3"/>
  <c r="E6598" i="3"/>
  <c r="E6597" i="3"/>
  <c r="E6595" i="3"/>
  <c r="E6594" i="3"/>
  <c r="E6593" i="3"/>
  <c r="E6592" i="3"/>
  <c r="E6591" i="3"/>
  <c r="E6590" i="3"/>
  <c r="E6589" i="3"/>
  <c r="E6588" i="3"/>
  <c r="E6587" i="3"/>
  <c r="E6586" i="3"/>
  <c r="E6585" i="3"/>
  <c r="E6584" i="3"/>
  <c r="E6583" i="3"/>
  <c r="E6582" i="3"/>
  <c r="E6581" i="3"/>
  <c r="E6580" i="3"/>
  <c r="E6579" i="3"/>
  <c r="E6578" i="3"/>
  <c r="E6577" i="3"/>
  <c r="E6576" i="3"/>
  <c r="E6575" i="3"/>
  <c r="E6574" i="3"/>
  <c r="E6573" i="3"/>
  <c r="E6572" i="3"/>
  <c r="E6571" i="3"/>
  <c r="E6570" i="3"/>
  <c r="E6569" i="3"/>
  <c r="E6568" i="3"/>
  <c r="E6567" i="3"/>
  <c r="E6566" i="3"/>
  <c r="E6565" i="3"/>
  <c r="E6564" i="3"/>
  <c r="E6563" i="3"/>
  <c r="E6562" i="3"/>
  <c r="E6561" i="3"/>
  <c r="E6560" i="3"/>
  <c r="E6559" i="3"/>
  <c r="E6558" i="3"/>
  <c r="E6557" i="3"/>
  <c r="E6556" i="3"/>
  <c r="E6555" i="3"/>
  <c r="E6554" i="3"/>
  <c r="E6553" i="3"/>
  <c r="E6552" i="3"/>
  <c r="E6551" i="3"/>
  <c r="E6550" i="3"/>
  <c r="E6549" i="3"/>
  <c r="E6548" i="3"/>
  <c r="E6547" i="3"/>
  <c r="E6546" i="3"/>
  <c r="E6545" i="3"/>
  <c r="E6544" i="3"/>
  <c r="E6543" i="3"/>
  <c r="E6542" i="3"/>
  <c r="E6541" i="3"/>
  <c r="E6540" i="3"/>
  <c r="E6539" i="3"/>
  <c r="E6538" i="3"/>
  <c r="E6537" i="3"/>
  <c r="E6536" i="3"/>
  <c r="E6535" i="3"/>
  <c r="E6534" i="3"/>
  <c r="E6533" i="3"/>
  <c r="E6532" i="3"/>
  <c r="E6531" i="3"/>
  <c r="E6530" i="3"/>
  <c r="E6529" i="3"/>
  <c r="E6528" i="3"/>
  <c r="E6527" i="3"/>
  <c r="E6526" i="3"/>
  <c r="E6525" i="3"/>
  <c r="E6524" i="3"/>
  <c r="E6523" i="3"/>
  <c r="E6522" i="3"/>
  <c r="E6521" i="3"/>
  <c r="E6520" i="3"/>
  <c r="E6519" i="3"/>
  <c r="E6518" i="3"/>
  <c r="E6517" i="3"/>
  <c r="E6516" i="3"/>
  <c r="E6515" i="3"/>
  <c r="E6514" i="3"/>
  <c r="E6513" i="3"/>
  <c r="E6512" i="3"/>
  <c r="E6511" i="3"/>
  <c r="E6510" i="3"/>
  <c r="E6509" i="3"/>
  <c r="E6508" i="3"/>
  <c r="E6507" i="3"/>
  <c r="E6506" i="3"/>
  <c r="E6504" i="3"/>
  <c r="E6503" i="3"/>
  <c r="E6502" i="3"/>
  <c r="E6501" i="3"/>
  <c r="E6500" i="3"/>
  <c r="E6499" i="3"/>
  <c r="E6497" i="3"/>
  <c r="E6495" i="3"/>
  <c r="E6493" i="3"/>
  <c r="E6492" i="3"/>
  <c r="E6491" i="3"/>
  <c r="E6490" i="3"/>
  <c r="E6489" i="3"/>
  <c r="E6488" i="3"/>
  <c r="E6487" i="3"/>
  <c r="E6485" i="3"/>
  <c r="E6484" i="3"/>
  <c r="E6483" i="3"/>
  <c r="E6482" i="3"/>
  <c r="E6481" i="3"/>
  <c r="E6480" i="3"/>
  <c r="E6479" i="3"/>
  <c r="E6478" i="3"/>
  <c r="E6477" i="3"/>
  <c r="E6475" i="3"/>
  <c r="E6474" i="3"/>
  <c r="E6473" i="3"/>
  <c r="E6472" i="3"/>
  <c r="E6471" i="3"/>
  <c r="E6470" i="3"/>
  <c r="E6469" i="3"/>
  <c r="E6468" i="3"/>
  <c r="E6466" i="3"/>
  <c r="E6465" i="3"/>
  <c r="E6464" i="3"/>
  <c r="E6463" i="3"/>
  <c r="E6462" i="3"/>
  <c r="E6461" i="3"/>
  <c r="E6460" i="3"/>
  <c r="E6459" i="3"/>
  <c r="E6458" i="3"/>
  <c r="E6457" i="3"/>
  <c r="E6456" i="3"/>
  <c r="E6455" i="3"/>
  <c r="E6454" i="3"/>
  <c r="E6453" i="3"/>
  <c r="E6452" i="3"/>
  <c r="E6450" i="3"/>
  <c r="E6449" i="3"/>
  <c r="E6448" i="3"/>
  <c r="E6447" i="3"/>
  <c r="E6446" i="3"/>
  <c r="E6445" i="3"/>
  <c r="E6444" i="3"/>
  <c r="E6443" i="3"/>
  <c r="E6441" i="3"/>
  <c r="E6440" i="3"/>
  <c r="E6439" i="3"/>
  <c r="E6438" i="3"/>
  <c r="E6437" i="3"/>
  <c r="E6436" i="3"/>
  <c r="E6435" i="3"/>
  <c r="E6434" i="3"/>
  <c r="E6433" i="3"/>
  <c r="E6432" i="3"/>
  <c r="E6431" i="3"/>
  <c r="E6430" i="3"/>
  <c r="E6429" i="3"/>
  <c r="E6428" i="3"/>
  <c r="E6427" i="3"/>
  <c r="E6426" i="3"/>
  <c r="E6425" i="3"/>
  <c r="E6424" i="3"/>
  <c r="E6422" i="3"/>
  <c r="E6421" i="3"/>
  <c r="E6420" i="3"/>
  <c r="E6419" i="3"/>
  <c r="E6418" i="3"/>
  <c r="E6416" i="3"/>
  <c r="E6415" i="3"/>
  <c r="E6414" i="3"/>
  <c r="E6413" i="3"/>
  <c r="E6412" i="3"/>
  <c r="E6411" i="3"/>
  <c r="E6410" i="3"/>
  <c r="E6409" i="3"/>
  <c r="E6408" i="3"/>
  <c r="E6407" i="3"/>
  <c r="E6406" i="3"/>
  <c r="E6405" i="3"/>
  <c r="E6404" i="3"/>
  <c r="E6402" i="3"/>
  <c r="E6401" i="3"/>
  <c r="E6400" i="3"/>
  <c r="E6399" i="3"/>
  <c r="E6398" i="3"/>
  <c r="E6397" i="3"/>
  <c r="E6396" i="3"/>
  <c r="E6395" i="3"/>
  <c r="E6394" i="3"/>
  <c r="E6393" i="3"/>
  <c r="E6391" i="3"/>
  <c r="E6390" i="3"/>
  <c r="E6389" i="3"/>
  <c r="E6388" i="3"/>
  <c r="E6387" i="3"/>
  <c r="E6386" i="3"/>
  <c r="E6385" i="3"/>
  <c r="E6384" i="3"/>
  <c r="E6383" i="3"/>
  <c r="E6382" i="3"/>
  <c r="E6380" i="3"/>
  <c r="E6379" i="3"/>
  <c r="E6378" i="3"/>
  <c r="E6377" i="3"/>
  <c r="E6376" i="3"/>
  <c r="E6375" i="3"/>
  <c r="E6374" i="3"/>
  <c r="E6373" i="3"/>
  <c r="E6372" i="3"/>
  <c r="E6371" i="3"/>
  <c r="E6369" i="3"/>
  <c r="E6368" i="3"/>
  <c r="E6367" i="3"/>
  <c r="E6366" i="3"/>
  <c r="E6365" i="3"/>
  <c r="E6364" i="3"/>
  <c r="E6363" i="3"/>
  <c r="E6362" i="3"/>
  <c r="E6361" i="3"/>
  <c r="E6360" i="3"/>
  <c r="E6359" i="3"/>
  <c r="E6357" i="3"/>
  <c r="E6356" i="3"/>
  <c r="E6355" i="3"/>
  <c r="E6354" i="3"/>
  <c r="E6353" i="3"/>
  <c r="E6352" i="3"/>
  <c r="E6351" i="3"/>
  <c r="E6350" i="3"/>
  <c r="E6349" i="3"/>
  <c r="E6348" i="3"/>
  <c r="E6347" i="3"/>
  <c r="E6345" i="3"/>
  <c r="E6344" i="3"/>
  <c r="E6343" i="3"/>
  <c r="E6342" i="3"/>
  <c r="E6341" i="3"/>
  <c r="E6340" i="3"/>
  <c r="E6339" i="3"/>
  <c r="E6338" i="3"/>
  <c r="E6337" i="3"/>
  <c r="E6336" i="3"/>
  <c r="E6335" i="3"/>
  <c r="E6334" i="3"/>
  <c r="E6333" i="3"/>
  <c r="E6332" i="3"/>
  <c r="E6331" i="3"/>
  <c r="E6330" i="3"/>
  <c r="E6329" i="3"/>
  <c r="E6328" i="3"/>
  <c r="E6326" i="3"/>
  <c r="E6325" i="3"/>
  <c r="E6324" i="3"/>
  <c r="E6323" i="3"/>
  <c r="E6322" i="3"/>
  <c r="E6321" i="3"/>
  <c r="E6320" i="3"/>
  <c r="E6319" i="3"/>
  <c r="E6318" i="3"/>
  <c r="E6317" i="3"/>
  <c r="E6316" i="3"/>
  <c r="E6314" i="3"/>
  <c r="E6313" i="3"/>
  <c r="E6312" i="3"/>
  <c r="E6311" i="3"/>
  <c r="E6310" i="3"/>
  <c r="E6309" i="3"/>
  <c r="E6308" i="3"/>
  <c r="E6307" i="3"/>
  <c r="E6306" i="3"/>
  <c r="E6305" i="3"/>
  <c r="E6303" i="3"/>
  <c r="E6302" i="3"/>
  <c r="E6301" i="3"/>
  <c r="E6300" i="3"/>
  <c r="E6299" i="3"/>
  <c r="E6298" i="3"/>
  <c r="E6297" i="3"/>
  <c r="E6296" i="3"/>
  <c r="E6295" i="3"/>
  <c r="E6294" i="3"/>
  <c r="E6293" i="3"/>
  <c r="E6292" i="3"/>
  <c r="E6291" i="3"/>
  <c r="E6289" i="3"/>
  <c r="E6288" i="3"/>
  <c r="E6287" i="3"/>
  <c r="E6286" i="3"/>
  <c r="E6285" i="3"/>
  <c r="E6284" i="3"/>
  <c r="E6283" i="3"/>
  <c r="E6282" i="3"/>
  <c r="E6281" i="3"/>
  <c r="E6280" i="3"/>
  <c r="E6279" i="3"/>
  <c r="E6278" i="3"/>
  <c r="E6277" i="3"/>
  <c r="E6276" i="3"/>
  <c r="E6275" i="3"/>
  <c r="E6274" i="3"/>
  <c r="E6273" i="3"/>
  <c r="E6272" i="3"/>
  <c r="E6271" i="3"/>
  <c r="E6270" i="3"/>
  <c r="E6269" i="3"/>
  <c r="E6268" i="3"/>
  <c r="E6266" i="3"/>
  <c r="E6265" i="3"/>
  <c r="E6264" i="3"/>
  <c r="E6263" i="3"/>
  <c r="E6262" i="3"/>
  <c r="E6261" i="3"/>
  <c r="E6260" i="3"/>
  <c r="E6259" i="3"/>
  <c r="E6257" i="3"/>
  <c r="E6256" i="3"/>
  <c r="E6255" i="3"/>
  <c r="E6254" i="3"/>
  <c r="E6253" i="3"/>
  <c r="E6252" i="3"/>
  <c r="E6251" i="3"/>
  <c r="E6250" i="3"/>
  <c r="E6249" i="3"/>
  <c r="E6248" i="3"/>
  <c r="E6048" i="3" l="1"/>
  <c r="E6047" i="3"/>
  <c r="E6046" i="3"/>
  <c r="E6045" i="3"/>
  <c r="E6044" i="3"/>
  <c r="E6043" i="3"/>
  <c r="E6042" i="3"/>
  <c r="E6041" i="3"/>
  <c r="E6037" i="3"/>
  <c r="E6036" i="3"/>
  <c r="E6035" i="3"/>
  <c r="E6034" i="3"/>
  <c r="E6033" i="3"/>
  <c r="E6032" i="3"/>
  <c r="E6031" i="3"/>
  <c r="E6030" i="3"/>
  <c r="E6029" i="3"/>
  <c r="E6028" i="3"/>
  <c r="E6027" i="3"/>
  <c r="E6026" i="3"/>
  <c r="E6025" i="3"/>
  <c r="E6024" i="3"/>
  <c r="E6023" i="3"/>
  <c r="E6022" i="3"/>
  <c r="E6021" i="3"/>
  <c r="E6020" i="3"/>
  <c r="E6016" i="3"/>
  <c r="E6015" i="3"/>
  <c r="E6014" i="3"/>
  <c r="E6013" i="3"/>
  <c r="E6012" i="3"/>
  <c r="E6011" i="3"/>
  <c r="E6010" i="3"/>
  <c r="E6009" i="3"/>
  <c r="E6008" i="3"/>
  <c r="E6007" i="3"/>
  <c r="E6006" i="3"/>
  <c r="E6005" i="3"/>
  <c r="E6004" i="3"/>
  <c r="E6003" i="3"/>
  <c r="E6002" i="3"/>
  <c r="E6001" i="3"/>
  <c r="E6000" i="3"/>
  <c r="E5999" i="3"/>
  <c r="E5998" i="3"/>
  <c r="E5997" i="3"/>
  <c r="E5996" i="3"/>
  <c r="E5995" i="3"/>
  <c r="E5994" i="3"/>
  <c r="E5993" i="3"/>
  <c r="E5992" i="3"/>
  <c r="E5991" i="3"/>
  <c r="E5990" i="3"/>
  <c r="E5989" i="3"/>
  <c r="E5988" i="3"/>
  <c r="E5987" i="3"/>
  <c r="E5986" i="3"/>
  <c r="E5985" i="3"/>
  <c r="E5984" i="3"/>
  <c r="E5983" i="3"/>
  <c r="E5982" i="3"/>
  <c r="E5981" i="3"/>
  <c r="E5980" i="3"/>
  <c r="E5979" i="3"/>
  <c r="E5978" i="3"/>
  <c r="E5977" i="3"/>
  <c r="E5976" i="3"/>
  <c r="E5975" i="3"/>
  <c r="E5974" i="3"/>
  <c r="E5973" i="3"/>
  <c r="E5972" i="3"/>
  <c r="E5971" i="3"/>
  <c r="E5970" i="3"/>
  <c r="E5969" i="3"/>
  <c r="E5968" i="3"/>
  <c r="E5967" i="3"/>
  <c r="E5966" i="3"/>
  <c r="E5965" i="3"/>
  <c r="E5964" i="3"/>
  <c r="E5963" i="3"/>
  <c r="E5962" i="3"/>
  <c r="E5961" i="3"/>
  <c r="E5960" i="3"/>
  <c r="E5959" i="3"/>
  <c r="E5958" i="3"/>
  <c r="E5957" i="3"/>
  <c r="E5956" i="3"/>
  <c r="E5955" i="3"/>
  <c r="E5954" i="3"/>
  <c r="E5953" i="3"/>
  <c r="E5952" i="3"/>
  <c r="E5951" i="3"/>
  <c r="E5950" i="3"/>
  <c r="E5949" i="3"/>
  <c r="E5948" i="3"/>
  <c r="E5947" i="3"/>
  <c r="E5946" i="3"/>
  <c r="E5945" i="3"/>
  <c r="E5944" i="3"/>
  <c r="E5943" i="3"/>
  <c r="E5942" i="3"/>
  <c r="E5941" i="3"/>
  <c r="E5940" i="3"/>
  <c r="E5939" i="3"/>
  <c r="E5938" i="3"/>
  <c r="E5937" i="3"/>
  <c r="E5936" i="3"/>
  <c r="E5935" i="3"/>
  <c r="E5934" i="3"/>
  <c r="E5933" i="3"/>
  <c r="E5932" i="3"/>
  <c r="E5931" i="3"/>
  <c r="E5930" i="3"/>
  <c r="E5929" i="3"/>
  <c r="E5928" i="3"/>
  <c r="E5927" i="3"/>
  <c r="E5926" i="3"/>
  <c r="E5925" i="3"/>
  <c r="E5924" i="3"/>
  <c r="E5923" i="3"/>
  <c r="E5922" i="3"/>
  <c r="E5920" i="3"/>
  <c r="E5919" i="3"/>
  <c r="E5918" i="3"/>
  <c r="E5917" i="3"/>
  <c r="E5916" i="3"/>
  <c r="E5915" i="3"/>
  <c r="E5914" i="3"/>
  <c r="E5913" i="3"/>
  <c r="E5912" i="3"/>
  <c r="E5911" i="3"/>
  <c r="E5910" i="3"/>
  <c r="E5909" i="3"/>
  <c r="E5908" i="3"/>
  <c r="E5907" i="3"/>
  <c r="E5906" i="3"/>
  <c r="E5905" i="3"/>
  <c r="E5904" i="3"/>
  <c r="E5903" i="3"/>
  <c r="E5902" i="3"/>
  <c r="E5901" i="3"/>
  <c r="E5900" i="3"/>
  <c r="E5899" i="3"/>
  <c r="E5898" i="3"/>
  <c r="E5897" i="3"/>
  <c r="E5896" i="3"/>
  <c r="E5895" i="3"/>
  <c r="E5894" i="3"/>
  <c r="E5893" i="3"/>
  <c r="E5892" i="3"/>
  <c r="E5891" i="3"/>
  <c r="E5890" i="3"/>
  <c r="E5889" i="3"/>
  <c r="E5888" i="3"/>
  <c r="E5887" i="3"/>
  <c r="E5886" i="3"/>
  <c r="E5885" i="3"/>
  <c r="E5884" i="3"/>
  <c r="E5883" i="3"/>
  <c r="E5882" i="3"/>
  <c r="E5881" i="3"/>
  <c r="E5880" i="3"/>
  <c r="E5879" i="3"/>
  <c r="E5878" i="3"/>
  <c r="E5877" i="3"/>
  <c r="E5876" i="3"/>
  <c r="E5875" i="3"/>
  <c r="E5874" i="3"/>
  <c r="E5873" i="3"/>
  <c r="E5872" i="3"/>
  <c r="E5871" i="3"/>
  <c r="E5870" i="3"/>
  <c r="E5869" i="3"/>
  <c r="E5868" i="3"/>
  <c r="E5867" i="3"/>
  <c r="E5866" i="3"/>
  <c r="E5865" i="3"/>
  <c r="E5864" i="3"/>
  <c r="E5863" i="3"/>
  <c r="E5862" i="3"/>
  <c r="E5861" i="3"/>
  <c r="E5860" i="3"/>
  <c r="E5859" i="3"/>
  <c r="E5858" i="3"/>
  <c r="E5857" i="3"/>
  <c r="E5856" i="3"/>
  <c r="E5855" i="3"/>
  <c r="E5854" i="3"/>
  <c r="E5853" i="3"/>
  <c r="E5852" i="3"/>
  <c r="E5851" i="3"/>
  <c r="E5850" i="3"/>
  <c r="E5849" i="3"/>
  <c r="E5848" i="3"/>
  <c r="E5847" i="3"/>
  <c r="E5846" i="3"/>
  <c r="E5845" i="3"/>
  <c r="E5844" i="3"/>
  <c r="E5843" i="3"/>
  <c r="E5842" i="3"/>
  <c r="E5841" i="3"/>
  <c r="E5840" i="3"/>
  <c r="E5839" i="3"/>
  <c r="E5838" i="3"/>
  <c r="E5837" i="3"/>
  <c r="E5836" i="3"/>
  <c r="E5835" i="3"/>
  <c r="E5834" i="3"/>
  <c r="E5833" i="3"/>
  <c r="E5832" i="3"/>
  <c r="E5831" i="3"/>
  <c r="E5830" i="3"/>
  <c r="E5829" i="3"/>
  <c r="E5828" i="3"/>
  <c r="E5827" i="3"/>
  <c r="E5826" i="3"/>
  <c r="E5825" i="3"/>
  <c r="E5824" i="3"/>
  <c r="E5823" i="3"/>
  <c r="E5822" i="3"/>
  <c r="E5821" i="3"/>
  <c r="E5820" i="3"/>
  <c r="E5819" i="3"/>
  <c r="E5818" i="3"/>
  <c r="E5817" i="3"/>
  <c r="E5816" i="3"/>
  <c r="E5815" i="3"/>
  <c r="E5814" i="3"/>
  <c r="E5813" i="3"/>
  <c r="E5812" i="3"/>
  <c r="E5811" i="3"/>
  <c r="E5810" i="3"/>
  <c r="E5809" i="3"/>
  <c r="E5808" i="3"/>
  <c r="E5807" i="3"/>
  <c r="E5806" i="3"/>
  <c r="E5805" i="3"/>
  <c r="E5804" i="3"/>
  <c r="E5803" i="3"/>
  <c r="E5802" i="3"/>
  <c r="E5801" i="3"/>
  <c r="E5800" i="3"/>
  <c r="E5799" i="3"/>
  <c r="E5798" i="3"/>
  <c r="E5797" i="3"/>
  <c r="E5796" i="3"/>
  <c r="E5795" i="3"/>
  <c r="E5794" i="3"/>
  <c r="E5793" i="3"/>
  <c r="E5792" i="3"/>
  <c r="E5791" i="3"/>
  <c r="E5790" i="3"/>
  <c r="E5789" i="3"/>
  <c r="E5788" i="3"/>
  <c r="E5787" i="3"/>
  <c r="E5786" i="3"/>
  <c r="E5785" i="3"/>
  <c r="E5783" i="3"/>
  <c r="E5782" i="3"/>
  <c r="E5781" i="3"/>
  <c r="E5780" i="3"/>
  <c r="E5779" i="3"/>
  <c r="E5778" i="3"/>
  <c r="E5777" i="3"/>
  <c r="E5776" i="3"/>
  <c r="E5775" i="3"/>
  <c r="E5774" i="3"/>
  <c r="E5773" i="3"/>
  <c r="E5772" i="3"/>
  <c r="E5771" i="3"/>
  <c r="E5770" i="3"/>
  <c r="E5769" i="3"/>
  <c r="E5768" i="3"/>
  <c r="E5767" i="3"/>
  <c r="E5766" i="3"/>
  <c r="E5765" i="3"/>
  <c r="E5764" i="3"/>
  <c r="E5763" i="3"/>
  <c r="E5762" i="3"/>
  <c r="E5761" i="3"/>
  <c r="E5760" i="3"/>
  <c r="E5759" i="3"/>
  <c r="E5758" i="3"/>
  <c r="E5757" i="3"/>
  <c r="E5756" i="3"/>
  <c r="E5755" i="3"/>
  <c r="E5754" i="3"/>
  <c r="E5753" i="3"/>
  <c r="E5752" i="3"/>
  <c r="E5751" i="3"/>
  <c r="E5750" i="3"/>
  <c r="E5749" i="3"/>
  <c r="E5748" i="3"/>
  <c r="E5747" i="3"/>
  <c r="E5746" i="3"/>
  <c r="E5745" i="3"/>
  <c r="E5744" i="3"/>
  <c r="E5743" i="3"/>
  <c r="E5742" i="3"/>
  <c r="E5741" i="3"/>
  <c r="E5740" i="3"/>
  <c r="E5739" i="3"/>
  <c r="E5738" i="3"/>
  <c r="E5737" i="3"/>
  <c r="E5736" i="3"/>
  <c r="E5735" i="3"/>
  <c r="E5734" i="3"/>
  <c r="E5733" i="3"/>
  <c r="E5732" i="3"/>
  <c r="E5731" i="3"/>
  <c r="E5730" i="3"/>
  <c r="E5729" i="3"/>
  <c r="E5728" i="3"/>
  <c r="E5727" i="3"/>
  <c r="E5726" i="3"/>
  <c r="E5725" i="3"/>
  <c r="E5724" i="3"/>
  <c r="E5723" i="3"/>
  <c r="E5722" i="3"/>
  <c r="E5721" i="3"/>
  <c r="E5720" i="3"/>
  <c r="E5719" i="3"/>
  <c r="E5718" i="3"/>
  <c r="E5717" i="3"/>
  <c r="E5716" i="3"/>
  <c r="E5715" i="3"/>
  <c r="E5714" i="3"/>
  <c r="E5713" i="3"/>
  <c r="E5712" i="3"/>
  <c r="E5711" i="3"/>
  <c r="E5710" i="3"/>
  <c r="E5709" i="3"/>
  <c r="E5708" i="3"/>
  <c r="E5707" i="3"/>
  <c r="E5706" i="3"/>
  <c r="E5705" i="3"/>
  <c r="E5704" i="3"/>
  <c r="E5703" i="3"/>
  <c r="E5702" i="3"/>
  <c r="E5701" i="3"/>
  <c r="E5700" i="3"/>
  <c r="E5699" i="3"/>
  <c r="E5698" i="3"/>
  <c r="E5697" i="3"/>
  <c r="E5696" i="3"/>
  <c r="E5695" i="3"/>
  <c r="E5694" i="3"/>
  <c r="E5691" i="3"/>
  <c r="E5690" i="3"/>
  <c r="E5689" i="3"/>
  <c r="E5688" i="3"/>
  <c r="E5687" i="3"/>
  <c r="E5686" i="3"/>
  <c r="E5685" i="3"/>
  <c r="E5684" i="3"/>
  <c r="E5683" i="3"/>
  <c r="E5682" i="3"/>
  <c r="E5681" i="3"/>
  <c r="E5680" i="3"/>
  <c r="E5679" i="3"/>
  <c r="E5678" i="3"/>
  <c r="E5677" i="3"/>
  <c r="E5676" i="3"/>
  <c r="E5675" i="3"/>
  <c r="E5674" i="3"/>
  <c r="E5673" i="3"/>
  <c r="E5672" i="3"/>
  <c r="E5671" i="3"/>
  <c r="E5670" i="3"/>
  <c r="E5669" i="3"/>
  <c r="E5668" i="3"/>
  <c r="E5667" i="3"/>
  <c r="E5666" i="3"/>
  <c r="E5665" i="3"/>
  <c r="E5664" i="3"/>
  <c r="E5663" i="3"/>
  <c r="E5662" i="3"/>
  <c r="E5661" i="3"/>
  <c r="E5660" i="3"/>
  <c r="E5659" i="3"/>
  <c r="E5658" i="3"/>
  <c r="E5657" i="3"/>
  <c r="E5656" i="3"/>
  <c r="E5655" i="3"/>
  <c r="E5654" i="3"/>
  <c r="E5653" i="3"/>
  <c r="E5652" i="3"/>
  <c r="E5651" i="3"/>
  <c r="E5650" i="3"/>
  <c r="E5649" i="3"/>
  <c r="E5648" i="3"/>
  <c r="E5647" i="3"/>
  <c r="E5646" i="3"/>
  <c r="E5645" i="3"/>
  <c r="E5644" i="3"/>
  <c r="E5643" i="3"/>
  <c r="E5642" i="3"/>
  <c r="E5641" i="3"/>
  <c r="E5640" i="3"/>
  <c r="E5639" i="3"/>
  <c r="E5638" i="3"/>
  <c r="E5637" i="3"/>
  <c r="E5636" i="3"/>
  <c r="E5635" i="3"/>
  <c r="E5634" i="3"/>
  <c r="E5633" i="3"/>
  <c r="E5632" i="3"/>
  <c r="E5631" i="3"/>
  <c r="E5630" i="3"/>
  <c r="E5629" i="3"/>
  <c r="E5627" i="3"/>
  <c r="E5626" i="3"/>
  <c r="E5624" i="3"/>
  <c r="E5623" i="3"/>
  <c r="E5622" i="3"/>
  <c r="E5621" i="3"/>
  <c r="E5620" i="3"/>
  <c r="E5619" i="3"/>
  <c r="E5618" i="3"/>
  <c r="E5617" i="3"/>
  <c r="E5616" i="3"/>
  <c r="E5614" i="3"/>
  <c r="E5613" i="3"/>
  <c r="E5612" i="3"/>
  <c r="E5611" i="3"/>
  <c r="E5610" i="3"/>
  <c r="E5609" i="3"/>
  <c r="E5608" i="3"/>
  <c r="E5607" i="3"/>
  <c r="E5606" i="3"/>
  <c r="E5605" i="3"/>
  <c r="E5604" i="3"/>
  <c r="E5603" i="3"/>
  <c r="E5602" i="3"/>
  <c r="E5601" i="3"/>
  <c r="E5599" i="3"/>
  <c r="E5597" i="3"/>
  <c r="E5596" i="3"/>
  <c r="E5595" i="3"/>
  <c r="E5594" i="3"/>
  <c r="E5590" i="3"/>
  <c r="E5589" i="3"/>
  <c r="E5588" i="3"/>
  <c r="E5586" i="3"/>
  <c r="E5585" i="3"/>
  <c r="E5584" i="3"/>
  <c r="E5582" i="3"/>
  <c r="E5581" i="3"/>
  <c r="E5579" i="3"/>
  <c r="E5578" i="3"/>
  <c r="E5577" i="3"/>
  <c r="E5576" i="3"/>
  <c r="E5575" i="3"/>
  <c r="E5574" i="3"/>
  <c r="E5573" i="3"/>
  <c r="E5572" i="3"/>
  <c r="E5571" i="3"/>
  <c r="E5570" i="3"/>
  <c r="E5569" i="3"/>
  <c r="E5568" i="3"/>
  <c r="E5566" i="3"/>
  <c r="E5565" i="3"/>
  <c r="E5563" i="3"/>
  <c r="E5562" i="3"/>
  <c r="E5560" i="3"/>
  <c r="E5559" i="3"/>
  <c r="E5557" i="3"/>
  <c r="E5553" i="3"/>
  <c r="E5552" i="3"/>
  <c r="E5551" i="3"/>
  <c r="E5550" i="3"/>
  <c r="E5549" i="3"/>
  <c r="E5548" i="3"/>
  <c r="E5547" i="3"/>
  <c r="E5545" i="3"/>
  <c r="E5544" i="3"/>
  <c r="E5543" i="3"/>
  <c r="E5541" i="3"/>
  <c r="E5540" i="3"/>
  <c r="E5539" i="3"/>
  <c r="E5538" i="3"/>
  <c r="E5537" i="3"/>
  <c r="E5535" i="3"/>
  <c r="E5534" i="3"/>
  <c r="E5531" i="3"/>
  <c r="E5530" i="3"/>
  <c r="E5529" i="3"/>
  <c r="E5528" i="3"/>
  <c r="E5527" i="3"/>
  <c r="E5526" i="3"/>
  <c r="E5525" i="3"/>
  <c r="E5524" i="3"/>
  <c r="E5523" i="3"/>
  <c r="E5522" i="3"/>
  <c r="E5520" i="3"/>
  <c r="E5519" i="3"/>
  <c r="E5517" i="3"/>
  <c r="E5515" i="3"/>
  <c r="E5514" i="3"/>
  <c r="E5513" i="3"/>
  <c r="E5511" i="3"/>
  <c r="E5510" i="3"/>
  <c r="E5509" i="3"/>
  <c r="E5508" i="3"/>
  <c r="E5507" i="3"/>
  <c r="E5506" i="3"/>
  <c r="E5504" i="3"/>
  <c r="E5503" i="3"/>
  <c r="E5502" i="3"/>
  <c r="E5500" i="3"/>
  <c r="E5499" i="3"/>
  <c r="E5498" i="3"/>
  <c r="E5497" i="3"/>
  <c r="E5495" i="3"/>
  <c r="E5494" i="3"/>
  <c r="E5493" i="3"/>
  <c r="E5492" i="3"/>
  <c r="E5491" i="3"/>
  <c r="E5490" i="3"/>
  <c r="E5489" i="3"/>
  <c r="E5488" i="3"/>
  <c r="E5487" i="3"/>
  <c r="E5486" i="3"/>
  <c r="E5485" i="3"/>
  <c r="E5484" i="3"/>
  <c r="E5483" i="3"/>
  <c r="E5482" i="3"/>
  <c r="E5481" i="3"/>
  <c r="E5480" i="3"/>
  <c r="E5479" i="3"/>
  <c r="E5478" i="3"/>
  <c r="E5477" i="3"/>
  <c r="E5476" i="3"/>
  <c r="E5475" i="3"/>
  <c r="E5474" i="3"/>
  <c r="E5473" i="3"/>
  <c r="E5472" i="3"/>
  <c r="E5471" i="3"/>
  <c r="E5469" i="3"/>
  <c r="E5468" i="3"/>
  <c r="E5467" i="3"/>
  <c r="E5466" i="3"/>
  <c r="E5464" i="3"/>
  <c r="E5463" i="3"/>
  <c r="E5462" i="3"/>
  <c r="E5461" i="3"/>
  <c r="E5460" i="3"/>
  <c r="E5459" i="3"/>
  <c r="E5457" i="3"/>
  <c r="E5456" i="3"/>
  <c r="E5455" i="3"/>
  <c r="E5454" i="3"/>
  <c r="E5453" i="3"/>
  <c r="E5452" i="3"/>
  <c r="E5451" i="3"/>
  <c r="E5450" i="3"/>
  <c r="E5449" i="3"/>
  <c r="E5446" i="3"/>
  <c r="E5445" i="3"/>
  <c r="E5444" i="3"/>
  <c r="E5443" i="3"/>
  <c r="E5442" i="3"/>
  <c r="E5441" i="3"/>
  <c r="E5440" i="3"/>
  <c r="E5439" i="3"/>
  <c r="E5438" i="3"/>
  <c r="E5437" i="3"/>
  <c r="E5436" i="3"/>
  <c r="E5435" i="3"/>
  <c r="E5434" i="3"/>
  <c r="E5433" i="3"/>
  <c r="E5432" i="3"/>
  <c r="E5431" i="3"/>
  <c r="E5430" i="3"/>
  <c r="E5429" i="3"/>
  <c r="E5427" i="3"/>
  <c r="E5426" i="3"/>
  <c r="E5425" i="3"/>
  <c r="E5424" i="3"/>
  <c r="E5423" i="3"/>
  <c r="E5422" i="3"/>
  <c r="E5421" i="3"/>
  <c r="E5420" i="3"/>
  <c r="E5419" i="3"/>
  <c r="E5418" i="3"/>
  <c r="E5417" i="3"/>
  <c r="E5416" i="3"/>
  <c r="E5415" i="3"/>
  <c r="E5414" i="3"/>
  <c r="E5413" i="3"/>
  <c r="E5412" i="3"/>
  <c r="E5411" i="3"/>
  <c r="E5410" i="3"/>
  <c r="E5409" i="3"/>
  <c r="E5408" i="3"/>
  <c r="E5407" i="3"/>
  <c r="E5406" i="3"/>
  <c r="E5405" i="3"/>
  <c r="E5404" i="3"/>
  <c r="E5403" i="3"/>
  <c r="E5402" i="3"/>
  <c r="E5401" i="3"/>
  <c r="E5400" i="3"/>
  <c r="E5399" i="3"/>
  <c r="E5398" i="3"/>
  <c r="E5397" i="3"/>
  <c r="E5396" i="3"/>
  <c r="E5395" i="3"/>
  <c r="E5394" i="3"/>
  <c r="E5393" i="3"/>
  <c r="E5392" i="3"/>
  <c r="E5391" i="3"/>
  <c r="E5390" i="3"/>
  <c r="E5389" i="3"/>
  <c r="L5386" i="3" l="1"/>
  <c r="K5386" i="3" s="1"/>
  <c r="H5386" i="3"/>
  <c r="G5386" i="3"/>
  <c r="F5386" i="3"/>
  <c r="L5385" i="3"/>
  <c r="K5385" i="3" s="1"/>
  <c r="H5385" i="3"/>
  <c r="G5385" i="3"/>
  <c r="F5385" i="3"/>
  <c r="L5384" i="3"/>
  <c r="K5384" i="3" s="1"/>
  <c r="E5384" i="3"/>
  <c r="L5383" i="3"/>
  <c r="K5383" i="3" s="1"/>
  <c r="H5383" i="3"/>
  <c r="G5383" i="3"/>
  <c r="F5383" i="3"/>
  <c r="L5382" i="3"/>
  <c r="K5382" i="3" s="1"/>
  <c r="H5382" i="3"/>
  <c r="G5382" i="3"/>
  <c r="F5382" i="3"/>
  <c r="L5381" i="3"/>
  <c r="K5381" i="3" s="1"/>
  <c r="E5381" i="3"/>
  <c r="L5380" i="3"/>
  <c r="K5380" i="3" s="1"/>
  <c r="E5380" i="3"/>
  <c r="L5379" i="3"/>
  <c r="K5379" i="3" s="1"/>
  <c r="H5379" i="3"/>
  <c r="G5379" i="3"/>
  <c r="F5379" i="3"/>
  <c r="L5378" i="3"/>
  <c r="K5378" i="3" s="1"/>
  <c r="H5378" i="3"/>
  <c r="G5378" i="3"/>
  <c r="F5378" i="3"/>
  <c r="L5377" i="3"/>
  <c r="K5377" i="3" s="1"/>
  <c r="H5377" i="3"/>
  <c r="G5377" i="3"/>
  <c r="F5377" i="3"/>
  <c r="L5376" i="3"/>
  <c r="K5376" i="3" s="1"/>
  <c r="H5376" i="3"/>
  <c r="G5376" i="3"/>
  <c r="F5376" i="3"/>
  <c r="L5375" i="3"/>
  <c r="K5375" i="3" s="1"/>
  <c r="H5375" i="3"/>
  <c r="G5375" i="3"/>
  <c r="F5375" i="3"/>
  <c r="L5374" i="3"/>
  <c r="K5374" i="3" s="1"/>
  <c r="H5374" i="3"/>
  <c r="G5374" i="3"/>
  <c r="F5374" i="3"/>
  <c r="L5373" i="3"/>
  <c r="K5373" i="3" s="1"/>
  <c r="H5373" i="3"/>
  <c r="G5373" i="3"/>
  <c r="F5373" i="3"/>
  <c r="L5372" i="3"/>
  <c r="K5372" i="3" s="1"/>
  <c r="H5372" i="3"/>
  <c r="G5372" i="3"/>
  <c r="F5372" i="3"/>
  <c r="L5371" i="3"/>
  <c r="K5371" i="3" s="1"/>
  <c r="H5371" i="3"/>
  <c r="G5371" i="3"/>
  <c r="F5371" i="3"/>
  <c r="L5370" i="3"/>
  <c r="K5370" i="3" s="1"/>
  <c r="H5370" i="3"/>
  <c r="G5370" i="3"/>
  <c r="F5370" i="3"/>
  <c r="L5369" i="3"/>
  <c r="K5369" i="3" s="1"/>
  <c r="H5369" i="3"/>
  <c r="G5369" i="3"/>
  <c r="F5369" i="3"/>
  <c r="L5368" i="3"/>
  <c r="K5368" i="3" s="1"/>
  <c r="H5368" i="3"/>
  <c r="G5368" i="3"/>
  <c r="F5368" i="3"/>
  <c r="L5367" i="3"/>
  <c r="K5367" i="3" s="1"/>
  <c r="H5367" i="3"/>
  <c r="G5367" i="3"/>
  <c r="F5367" i="3"/>
  <c r="L5366" i="3"/>
  <c r="K5366" i="3" s="1"/>
  <c r="H5366" i="3"/>
  <c r="G5366" i="3"/>
  <c r="F5366" i="3"/>
  <c r="L5365" i="3"/>
  <c r="K5365" i="3" s="1"/>
  <c r="H5365" i="3"/>
  <c r="G5365" i="3"/>
  <c r="F5365" i="3"/>
  <c r="L5364" i="3"/>
  <c r="K5364" i="3" s="1"/>
  <c r="H5364" i="3"/>
  <c r="G5364" i="3"/>
  <c r="F5364" i="3"/>
  <c r="L5363" i="3"/>
  <c r="K5363" i="3" s="1"/>
  <c r="H5363" i="3"/>
  <c r="G5363" i="3"/>
  <c r="F5363" i="3"/>
  <c r="L5362" i="3"/>
  <c r="K5362" i="3" s="1"/>
  <c r="H5362" i="3"/>
  <c r="G5362" i="3"/>
  <c r="F5362" i="3"/>
  <c r="L5361" i="3"/>
  <c r="K5361" i="3" s="1"/>
  <c r="H5361" i="3"/>
  <c r="G5361" i="3"/>
  <c r="F5361" i="3"/>
  <c r="L5360" i="3"/>
  <c r="K5360" i="3" s="1"/>
  <c r="H5360" i="3"/>
  <c r="G5360" i="3"/>
  <c r="F5360" i="3"/>
  <c r="L5359" i="3"/>
  <c r="K5359" i="3" s="1"/>
  <c r="H5359" i="3"/>
  <c r="G5359" i="3"/>
  <c r="F5359" i="3"/>
  <c r="L5358" i="3"/>
  <c r="K5358" i="3" s="1"/>
  <c r="H5358" i="3"/>
  <c r="G5358" i="3"/>
  <c r="F5358" i="3"/>
  <c r="L5357" i="3"/>
  <c r="K5357" i="3" s="1"/>
  <c r="H5357" i="3"/>
  <c r="G5357" i="3"/>
  <c r="F5357" i="3"/>
  <c r="L5356" i="3"/>
  <c r="K5356" i="3" s="1"/>
  <c r="H5356" i="3"/>
  <c r="G5356" i="3"/>
  <c r="F5356" i="3"/>
  <c r="L5355" i="3"/>
  <c r="K5355" i="3" s="1"/>
  <c r="H5355" i="3"/>
  <c r="G5355" i="3"/>
  <c r="F5355" i="3"/>
  <c r="L5354" i="3"/>
  <c r="K5354" i="3" s="1"/>
  <c r="H5354" i="3"/>
  <c r="G5354" i="3"/>
  <c r="F5354" i="3"/>
  <c r="L5353" i="3"/>
  <c r="K5353" i="3" s="1"/>
  <c r="H5353" i="3"/>
  <c r="G5353" i="3"/>
  <c r="F5353" i="3"/>
  <c r="L5352" i="3"/>
  <c r="K5352" i="3" s="1"/>
  <c r="H5352" i="3"/>
  <c r="G5352" i="3"/>
  <c r="F5352" i="3"/>
  <c r="L5351" i="3"/>
  <c r="K5351" i="3" s="1"/>
  <c r="H5351" i="3"/>
  <c r="G5351" i="3"/>
  <c r="F5351" i="3"/>
  <c r="L5350" i="3"/>
  <c r="K5350" i="3" s="1"/>
  <c r="H5350" i="3"/>
  <c r="G5350" i="3"/>
  <c r="F5350" i="3"/>
  <c r="L5349" i="3"/>
  <c r="K5349" i="3" s="1"/>
  <c r="H5349" i="3"/>
  <c r="G5349" i="3"/>
  <c r="F5349" i="3"/>
  <c r="L5348" i="3"/>
  <c r="K5348" i="3" s="1"/>
  <c r="H5348" i="3"/>
  <c r="G5348" i="3"/>
  <c r="F5348" i="3"/>
  <c r="L5347" i="3"/>
  <c r="K5347" i="3" s="1"/>
  <c r="H5347" i="3"/>
  <c r="G5347" i="3"/>
  <c r="F5347" i="3"/>
  <c r="L5346" i="3"/>
  <c r="K5346" i="3" s="1"/>
  <c r="H5346" i="3"/>
  <c r="G5346" i="3"/>
  <c r="F5346" i="3"/>
  <c r="L5345" i="3"/>
  <c r="K5345" i="3" s="1"/>
  <c r="H5345" i="3"/>
  <c r="G5345" i="3"/>
  <c r="F5345" i="3"/>
  <c r="L5344" i="3"/>
  <c r="K5344" i="3" s="1"/>
  <c r="H5344" i="3"/>
  <c r="G5344" i="3"/>
  <c r="F5344" i="3"/>
  <c r="L5343" i="3"/>
  <c r="K5343" i="3" s="1"/>
  <c r="H5343" i="3"/>
  <c r="G5343" i="3"/>
  <c r="F5343" i="3"/>
  <c r="L5342" i="3"/>
  <c r="K5342" i="3" s="1"/>
  <c r="H5342" i="3"/>
  <c r="G5342" i="3"/>
  <c r="F5342" i="3"/>
  <c r="L5341" i="3"/>
  <c r="K5341" i="3" s="1"/>
  <c r="H5341" i="3"/>
  <c r="G5341" i="3"/>
  <c r="F5341" i="3"/>
  <c r="L5340" i="3"/>
  <c r="K5340" i="3" s="1"/>
  <c r="H5340" i="3"/>
  <c r="G5340" i="3"/>
  <c r="F5340" i="3"/>
  <c r="L5339" i="3"/>
  <c r="K5339" i="3" s="1"/>
  <c r="H5339" i="3"/>
  <c r="G5339" i="3"/>
  <c r="F5339" i="3"/>
  <c r="L5338" i="3"/>
  <c r="K5338" i="3" s="1"/>
  <c r="H5338" i="3"/>
  <c r="G5338" i="3"/>
  <c r="F5338" i="3"/>
  <c r="L5337" i="3"/>
  <c r="K5337" i="3" s="1"/>
  <c r="H5337" i="3"/>
  <c r="G5337" i="3"/>
  <c r="F5337" i="3"/>
  <c r="L5336" i="3"/>
  <c r="K5336" i="3" s="1"/>
  <c r="H5336" i="3"/>
  <c r="G5336" i="3"/>
  <c r="F5336" i="3"/>
  <c r="L5335" i="3"/>
  <c r="K5335" i="3" s="1"/>
  <c r="H5335" i="3"/>
  <c r="G5335" i="3"/>
  <c r="F5335" i="3"/>
  <c r="L5334" i="3"/>
  <c r="K5334" i="3" s="1"/>
  <c r="H5334" i="3"/>
  <c r="G5334" i="3"/>
  <c r="F5334" i="3"/>
  <c r="L5333" i="3"/>
  <c r="K5333" i="3" s="1"/>
  <c r="H5333" i="3"/>
  <c r="G5333" i="3"/>
  <c r="F5333" i="3"/>
  <c r="L5332" i="3"/>
  <c r="K5332" i="3" s="1"/>
  <c r="H5332" i="3"/>
  <c r="G5332" i="3"/>
  <c r="F5332" i="3"/>
  <c r="L5331" i="3"/>
  <c r="K5331" i="3" s="1"/>
  <c r="H5331" i="3"/>
  <c r="G5331" i="3"/>
  <c r="F5331" i="3"/>
  <c r="L5330" i="3"/>
  <c r="K5330" i="3" s="1"/>
  <c r="H5330" i="3"/>
  <c r="G5330" i="3"/>
  <c r="F5330" i="3"/>
  <c r="L5329" i="3"/>
  <c r="K5329" i="3" s="1"/>
  <c r="H5329" i="3"/>
  <c r="G5329" i="3"/>
  <c r="F5329" i="3"/>
  <c r="L5328" i="3"/>
  <c r="K5328" i="3" s="1"/>
  <c r="H5328" i="3"/>
  <c r="G5328" i="3"/>
  <c r="F5328" i="3"/>
  <c r="L5327" i="3"/>
  <c r="K5327" i="3" s="1"/>
  <c r="H5327" i="3"/>
  <c r="G5327" i="3"/>
  <c r="F5327" i="3"/>
  <c r="L5326" i="3"/>
  <c r="K5326" i="3" s="1"/>
  <c r="H5326" i="3"/>
  <c r="G5326" i="3"/>
  <c r="F5326" i="3"/>
  <c r="L5325" i="3"/>
  <c r="K5325" i="3" s="1"/>
  <c r="H5325" i="3"/>
  <c r="G5325" i="3"/>
  <c r="F5325" i="3"/>
  <c r="L5324" i="3"/>
  <c r="K5324" i="3" s="1"/>
  <c r="H5324" i="3"/>
  <c r="G5324" i="3"/>
  <c r="F5324" i="3"/>
  <c r="L5323" i="3"/>
  <c r="K5323" i="3" s="1"/>
  <c r="H5323" i="3"/>
  <c r="G5323" i="3"/>
  <c r="F5323" i="3"/>
  <c r="L5322" i="3"/>
  <c r="K5322" i="3" s="1"/>
  <c r="H5322" i="3"/>
  <c r="G5322" i="3"/>
  <c r="F5322" i="3"/>
  <c r="L5321" i="3"/>
  <c r="K5321" i="3" s="1"/>
  <c r="H5321" i="3"/>
  <c r="G5321" i="3"/>
  <c r="F5321" i="3"/>
  <c r="L5320" i="3"/>
  <c r="K5320" i="3" s="1"/>
  <c r="H5320" i="3"/>
  <c r="G5320" i="3"/>
  <c r="F5320" i="3"/>
  <c r="L5319" i="3"/>
  <c r="K5319" i="3" s="1"/>
  <c r="H5319" i="3"/>
  <c r="G5319" i="3"/>
  <c r="F5319" i="3"/>
  <c r="L5318" i="3"/>
  <c r="K5318" i="3" s="1"/>
  <c r="H5318" i="3"/>
  <c r="G5318" i="3"/>
  <c r="F5318" i="3"/>
  <c r="L5317" i="3"/>
  <c r="K5317" i="3" s="1"/>
  <c r="H5317" i="3"/>
  <c r="G5317" i="3"/>
  <c r="F5317" i="3"/>
  <c r="L5316" i="3"/>
  <c r="K5316" i="3" s="1"/>
  <c r="H5316" i="3"/>
  <c r="G5316" i="3"/>
  <c r="F5316" i="3"/>
  <c r="L5314" i="3"/>
  <c r="K5314" i="3" s="1"/>
  <c r="H5314" i="3"/>
  <c r="G5314" i="3"/>
  <c r="F5314" i="3"/>
  <c r="L5313" i="3"/>
  <c r="K5313" i="3" s="1"/>
  <c r="H5313" i="3"/>
  <c r="G5313" i="3"/>
  <c r="F5313" i="3"/>
  <c r="L5312" i="3"/>
  <c r="K5312" i="3" s="1"/>
  <c r="H5312" i="3"/>
  <c r="G5312" i="3"/>
  <c r="F5312" i="3"/>
  <c r="L5311" i="3"/>
  <c r="K5311" i="3" s="1"/>
  <c r="H5311" i="3"/>
  <c r="G5311" i="3"/>
  <c r="F5311" i="3"/>
  <c r="L5310" i="3"/>
  <c r="K5310" i="3" s="1"/>
  <c r="H5310" i="3"/>
  <c r="G5310" i="3"/>
  <c r="F5310" i="3"/>
  <c r="L5309" i="3"/>
  <c r="K5309" i="3" s="1"/>
  <c r="H5309" i="3"/>
  <c r="G5309" i="3"/>
  <c r="F5309" i="3"/>
  <c r="L5308" i="3"/>
  <c r="K5308" i="3" s="1"/>
  <c r="H5308" i="3"/>
  <c r="G5308" i="3"/>
  <c r="F5308" i="3"/>
  <c r="L5307" i="3"/>
  <c r="K5307" i="3" s="1"/>
  <c r="H5307" i="3"/>
  <c r="G5307" i="3"/>
  <c r="F5307" i="3"/>
  <c r="L5306" i="3"/>
  <c r="K5306" i="3" s="1"/>
  <c r="H5306" i="3"/>
  <c r="G5306" i="3"/>
  <c r="F5306" i="3"/>
  <c r="L5304" i="3"/>
  <c r="K5304" i="3" s="1"/>
  <c r="H5304" i="3"/>
  <c r="G5304" i="3"/>
  <c r="F5304" i="3"/>
  <c r="L5303" i="3"/>
  <c r="K5303" i="3" s="1"/>
  <c r="H5303" i="3"/>
  <c r="G5303" i="3"/>
  <c r="F5303" i="3"/>
  <c r="L5302" i="3"/>
  <c r="K5302" i="3" s="1"/>
  <c r="H5302" i="3"/>
  <c r="G5302" i="3"/>
  <c r="F5302" i="3"/>
  <c r="L5301" i="3"/>
  <c r="K5301" i="3" s="1"/>
  <c r="H5301" i="3"/>
  <c r="G5301" i="3"/>
  <c r="F5301" i="3"/>
  <c r="L5300" i="3"/>
  <c r="K5300" i="3" s="1"/>
  <c r="H5300" i="3"/>
  <c r="G5300" i="3"/>
  <c r="F5300" i="3"/>
  <c r="L5299" i="3"/>
  <c r="K5299" i="3" s="1"/>
  <c r="H5299" i="3"/>
  <c r="G5299" i="3"/>
  <c r="F5299" i="3"/>
  <c r="L5297" i="3"/>
  <c r="K5297" i="3" s="1"/>
  <c r="H5297" i="3"/>
  <c r="G5297" i="3"/>
  <c r="F5297" i="3"/>
  <c r="L5296" i="3"/>
  <c r="K5296" i="3" s="1"/>
  <c r="H5296" i="3"/>
  <c r="G5296" i="3"/>
  <c r="F5296" i="3"/>
  <c r="L5295" i="3"/>
  <c r="K5295" i="3" s="1"/>
  <c r="H5295" i="3"/>
  <c r="G5295" i="3"/>
  <c r="F5295" i="3"/>
  <c r="L5294" i="3"/>
  <c r="K5294" i="3" s="1"/>
  <c r="H5294" i="3"/>
  <c r="G5294" i="3"/>
  <c r="F5294" i="3"/>
  <c r="L5293" i="3"/>
  <c r="K5293" i="3" s="1"/>
  <c r="H5293" i="3"/>
  <c r="G5293" i="3"/>
  <c r="F5293" i="3"/>
  <c r="L5292" i="3"/>
  <c r="K5292" i="3" s="1"/>
  <c r="H5292" i="3"/>
  <c r="G5292" i="3"/>
  <c r="F5292" i="3"/>
  <c r="L5291" i="3"/>
  <c r="K5291" i="3" s="1"/>
  <c r="H5291" i="3"/>
  <c r="G5291" i="3"/>
  <c r="F5291" i="3"/>
  <c r="L5290" i="3"/>
  <c r="K5290" i="3" s="1"/>
  <c r="H5290" i="3"/>
  <c r="G5290" i="3"/>
  <c r="F5290" i="3"/>
  <c r="L5289" i="3"/>
  <c r="K5289" i="3" s="1"/>
  <c r="H5289" i="3"/>
  <c r="G5289" i="3"/>
  <c r="F5289" i="3"/>
  <c r="L5288" i="3"/>
  <c r="K5288" i="3" s="1"/>
  <c r="H5288" i="3"/>
  <c r="G5288" i="3"/>
  <c r="F5288" i="3"/>
  <c r="L5287" i="3"/>
  <c r="K5287" i="3" s="1"/>
  <c r="H5287" i="3"/>
  <c r="G5287" i="3"/>
  <c r="F5287" i="3"/>
  <c r="L5286" i="3"/>
  <c r="K5286" i="3" s="1"/>
  <c r="H5286" i="3"/>
  <c r="G5286" i="3"/>
  <c r="F5286" i="3"/>
  <c r="L5285" i="3"/>
  <c r="K5285" i="3" s="1"/>
  <c r="H5285" i="3"/>
  <c r="G5285" i="3"/>
  <c r="F5285" i="3"/>
  <c r="L5284" i="3"/>
  <c r="K5284" i="3" s="1"/>
  <c r="H5284" i="3"/>
  <c r="G5284" i="3"/>
  <c r="F5284" i="3"/>
  <c r="L5283" i="3"/>
  <c r="K5283" i="3" s="1"/>
  <c r="H5283" i="3"/>
  <c r="G5283" i="3"/>
  <c r="F5283" i="3"/>
  <c r="L5282" i="3"/>
  <c r="K5282" i="3" s="1"/>
  <c r="H5282" i="3"/>
  <c r="G5282" i="3"/>
  <c r="F5282" i="3"/>
  <c r="L5281" i="3"/>
  <c r="K5281" i="3" s="1"/>
  <c r="H5281" i="3"/>
  <c r="G5281" i="3"/>
  <c r="F5281" i="3"/>
  <c r="L5280" i="3"/>
  <c r="K5280" i="3" s="1"/>
  <c r="H5280" i="3"/>
  <c r="G5280" i="3"/>
  <c r="F5280" i="3"/>
  <c r="L5279" i="3"/>
  <c r="K5279" i="3" s="1"/>
  <c r="H5279" i="3"/>
  <c r="G5279" i="3"/>
  <c r="F5279" i="3"/>
  <c r="L5278" i="3"/>
  <c r="K5278" i="3" s="1"/>
  <c r="H5278" i="3"/>
  <c r="G5278" i="3"/>
  <c r="F5278" i="3"/>
  <c r="L5277" i="3"/>
  <c r="K5277" i="3" s="1"/>
  <c r="H5277" i="3"/>
  <c r="G5277" i="3"/>
  <c r="F5277" i="3"/>
  <c r="L5276" i="3"/>
  <c r="K5276" i="3" s="1"/>
  <c r="H5276" i="3"/>
  <c r="G5276" i="3"/>
  <c r="F5276" i="3"/>
  <c r="L5275" i="3"/>
  <c r="K5275" i="3" s="1"/>
  <c r="H5275" i="3"/>
  <c r="G5275" i="3"/>
  <c r="F5275" i="3"/>
  <c r="L5274" i="3"/>
  <c r="K5274" i="3" s="1"/>
  <c r="H5274" i="3"/>
  <c r="G5274" i="3"/>
  <c r="F5274" i="3"/>
  <c r="L5273" i="3"/>
  <c r="K5273" i="3" s="1"/>
  <c r="H5273" i="3"/>
  <c r="G5273" i="3"/>
  <c r="F5273" i="3"/>
  <c r="L5272" i="3"/>
  <c r="K5272" i="3" s="1"/>
  <c r="H5272" i="3"/>
  <c r="G5272" i="3"/>
  <c r="F5272" i="3"/>
  <c r="L5271" i="3"/>
  <c r="K5271" i="3" s="1"/>
  <c r="H5271" i="3"/>
  <c r="G5271" i="3"/>
  <c r="F5271" i="3"/>
  <c r="L5270" i="3"/>
  <c r="K5270" i="3" s="1"/>
  <c r="H5270" i="3"/>
  <c r="G5270" i="3"/>
  <c r="F5270" i="3"/>
  <c r="L5269" i="3"/>
  <c r="K5269" i="3" s="1"/>
  <c r="H5269" i="3"/>
  <c r="G5269" i="3"/>
  <c r="F5269" i="3"/>
  <c r="L5268" i="3"/>
  <c r="K5268" i="3" s="1"/>
  <c r="H5268" i="3"/>
  <c r="G5268" i="3"/>
  <c r="F5268" i="3"/>
  <c r="L5267" i="3"/>
  <c r="K5267" i="3" s="1"/>
  <c r="H5267" i="3"/>
  <c r="G5267" i="3"/>
  <c r="F5267" i="3"/>
  <c r="L5266" i="3"/>
  <c r="K5266" i="3" s="1"/>
  <c r="H5266" i="3"/>
  <c r="G5266" i="3"/>
  <c r="F5266" i="3"/>
  <c r="L5265" i="3"/>
  <c r="K5265" i="3" s="1"/>
  <c r="H5265" i="3"/>
  <c r="G5265" i="3"/>
  <c r="F5265" i="3"/>
  <c r="L5264" i="3"/>
  <c r="K5264" i="3" s="1"/>
  <c r="H5264" i="3"/>
  <c r="G5264" i="3"/>
  <c r="F5264" i="3"/>
  <c r="L5263" i="3"/>
  <c r="K5263" i="3" s="1"/>
  <c r="H5263" i="3"/>
  <c r="G5263" i="3"/>
  <c r="F5263" i="3"/>
  <c r="L5262" i="3"/>
  <c r="K5262" i="3" s="1"/>
  <c r="H5262" i="3"/>
  <c r="G5262" i="3"/>
  <c r="F5262" i="3"/>
  <c r="L5261" i="3"/>
  <c r="K5261" i="3" s="1"/>
  <c r="H5261" i="3"/>
  <c r="G5261" i="3"/>
  <c r="F5261" i="3"/>
  <c r="L5260" i="3"/>
  <c r="K5260" i="3" s="1"/>
  <c r="H5260" i="3"/>
  <c r="G5260" i="3"/>
  <c r="F5260" i="3"/>
  <c r="L5259" i="3"/>
  <c r="K5259" i="3" s="1"/>
  <c r="H5259" i="3"/>
  <c r="G5259" i="3"/>
  <c r="F5259" i="3"/>
  <c r="L5258" i="3"/>
  <c r="K5258" i="3" s="1"/>
  <c r="H5258" i="3"/>
  <c r="G5258" i="3"/>
  <c r="F5258" i="3"/>
  <c r="L5257" i="3"/>
  <c r="K5257" i="3" s="1"/>
  <c r="H5257" i="3"/>
  <c r="G5257" i="3"/>
  <c r="F5257" i="3"/>
  <c r="L5256" i="3"/>
  <c r="K5256" i="3" s="1"/>
  <c r="H5256" i="3"/>
  <c r="G5256" i="3"/>
  <c r="F5256" i="3"/>
  <c r="L5255" i="3"/>
  <c r="K5255" i="3" s="1"/>
  <c r="H5255" i="3"/>
  <c r="G5255" i="3"/>
  <c r="F5255" i="3"/>
  <c r="L5254" i="3"/>
  <c r="K5254" i="3" s="1"/>
  <c r="H5254" i="3"/>
  <c r="G5254" i="3"/>
  <c r="F5254" i="3"/>
  <c r="L5253" i="3"/>
  <c r="K5253" i="3" s="1"/>
  <c r="H5253" i="3"/>
  <c r="G5253" i="3"/>
  <c r="F5253" i="3"/>
  <c r="L5252" i="3"/>
  <c r="K5252" i="3" s="1"/>
  <c r="H5252" i="3"/>
  <c r="G5252" i="3"/>
  <c r="F5252" i="3"/>
  <c r="L5251" i="3"/>
  <c r="K5251" i="3" s="1"/>
  <c r="H5251" i="3"/>
  <c r="G5251" i="3"/>
  <c r="F5251" i="3"/>
  <c r="L5250" i="3"/>
  <c r="K5250" i="3" s="1"/>
  <c r="H5250" i="3"/>
  <c r="G5250" i="3"/>
  <c r="F5250" i="3"/>
  <c r="L5249" i="3"/>
  <c r="K5249" i="3" s="1"/>
  <c r="H5249" i="3"/>
  <c r="G5249" i="3"/>
  <c r="F5249" i="3"/>
  <c r="L5248" i="3"/>
  <c r="K5248" i="3" s="1"/>
  <c r="H5248" i="3"/>
  <c r="G5248" i="3"/>
  <c r="F5248" i="3"/>
  <c r="L5247" i="3"/>
  <c r="K5247" i="3" s="1"/>
  <c r="H5247" i="3"/>
  <c r="G5247" i="3"/>
  <c r="F5247" i="3"/>
  <c r="L5246" i="3"/>
  <c r="K5246" i="3" s="1"/>
  <c r="H5246" i="3"/>
  <c r="G5246" i="3"/>
  <c r="F5246" i="3"/>
  <c r="L5245" i="3"/>
  <c r="K5245" i="3" s="1"/>
  <c r="H5245" i="3"/>
  <c r="G5245" i="3"/>
  <c r="F5245" i="3"/>
  <c r="L5244" i="3"/>
  <c r="K5244" i="3" s="1"/>
  <c r="H5244" i="3"/>
  <c r="G5244" i="3"/>
  <c r="F5244" i="3"/>
  <c r="L5243" i="3"/>
  <c r="K5243" i="3" s="1"/>
  <c r="H5243" i="3"/>
  <c r="G5243" i="3"/>
  <c r="F5243" i="3"/>
  <c r="L5242" i="3"/>
  <c r="K5242" i="3" s="1"/>
  <c r="H5242" i="3"/>
  <c r="G5242" i="3"/>
  <c r="F5242" i="3"/>
  <c r="L5241" i="3"/>
  <c r="K5241" i="3" s="1"/>
  <c r="H5241" i="3"/>
  <c r="G5241" i="3"/>
  <c r="F5241" i="3"/>
  <c r="L5239" i="3"/>
  <c r="K5239" i="3" s="1"/>
  <c r="H5239" i="3"/>
  <c r="G5239" i="3"/>
  <c r="F5239" i="3"/>
  <c r="L5238" i="3"/>
  <c r="K5238" i="3" s="1"/>
  <c r="H5238" i="3"/>
  <c r="G5238" i="3"/>
  <c r="F5238" i="3"/>
  <c r="L5237" i="3"/>
  <c r="K5237" i="3" s="1"/>
  <c r="H5237" i="3"/>
  <c r="G5237" i="3"/>
  <c r="F5237" i="3"/>
  <c r="L5236" i="3"/>
  <c r="K5236" i="3" s="1"/>
  <c r="H5236" i="3"/>
  <c r="G5236" i="3"/>
  <c r="F5236" i="3"/>
  <c r="L5235" i="3"/>
  <c r="K5235" i="3" s="1"/>
  <c r="H5235" i="3"/>
  <c r="G5235" i="3"/>
  <c r="F5235" i="3"/>
  <c r="L5234" i="3"/>
  <c r="K5234" i="3" s="1"/>
  <c r="H5234" i="3"/>
  <c r="G5234" i="3"/>
  <c r="F5234" i="3"/>
  <c r="L5233" i="3"/>
  <c r="K5233" i="3" s="1"/>
  <c r="H5233" i="3"/>
  <c r="G5233" i="3"/>
  <c r="F5233" i="3"/>
  <c r="L5232" i="3"/>
  <c r="K5232" i="3" s="1"/>
  <c r="H5232" i="3"/>
  <c r="G5232" i="3"/>
  <c r="F5232" i="3"/>
  <c r="L5231" i="3"/>
  <c r="K5231" i="3" s="1"/>
  <c r="H5231" i="3"/>
  <c r="G5231" i="3"/>
  <c r="F5231" i="3"/>
  <c r="L5230" i="3"/>
  <c r="K5230" i="3" s="1"/>
  <c r="H5230" i="3"/>
  <c r="G5230" i="3"/>
  <c r="F5230" i="3"/>
  <c r="L5229" i="3"/>
  <c r="K5229" i="3" s="1"/>
  <c r="H5229" i="3"/>
  <c r="G5229" i="3"/>
  <c r="F5229" i="3"/>
  <c r="L5228" i="3"/>
  <c r="K5228" i="3" s="1"/>
  <c r="H5228" i="3"/>
  <c r="G5228" i="3"/>
  <c r="F5228" i="3"/>
  <c r="L5227" i="3"/>
  <c r="K5227" i="3" s="1"/>
  <c r="H5227" i="3"/>
  <c r="G5227" i="3"/>
  <c r="F5227" i="3"/>
  <c r="L5226" i="3"/>
  <c r="K5226" i="3" s="1"/>
  <c r="H5226" i="3"/>
  <c r="G5226" i="3"/>
  <c r="F5226" i="3"/>
  <c r="L5225" i="3"/>
  <c r="K5225" i="3" s="1"/>
  <c r="H5225" i="3"/>
  <c r="G5225" i="3"/>
  <c r="F5225" i="3"/>
  <c r="L5223" i="3"/>
  <c r="K5223" i="3" s="1"/>
  <c r="H5223" i="3"/>
  <c r="G5223" i="3"/>
  <c r="F5223" i="3"/>
  <c r="L5222" i="3"/>
  <c r="K5222" i="3" s="1"/>
  <c r="H5222" i="3"/>
  <c r="G5222" i="3"/>
  <c r="F5222" i="3"/>
  <c r="L5221" i="3"/>
  <c r="K5221" i="3" s="1"/>
  <c r="H5221" i="3"/>
  <c r="G5221" i="3"/>
  <c r="F5221" i="3"/>
  <c r="L5220" i="3"/>
  <c r="K5220" i="3" s="1"/>
  <c r="H5220" i="3"/>
  <c r="G5220" i="3"/>
  <c r="F5220" i="3"/>
  <c r="L5219" i="3"/>
  <c r="K5219" i="3" s="1"/>
  <c r="H5219" i="3"/>
  <c r="G5219" i="3"/>
  <c r="F5219" i="3"/>
  <c r="L5217" i="3"/>
  <c r="K5217" i="3" s="1"/>
  <c r="H5217" i="3"/>
  <c r="G5217" i="3"/>
  <c r="F5217" i="3"/>
  <c r="L5216" i="3"/>
  <c r="K5216" i="3" s="1"/>
  <c r="H5216" i="3"/>
  <c r="G5216" i="3"/>
  <c r="F5216" i="3"/>
  <c r="L5215" i="3"/>
  <c r="K5215" i="3" s="1"/>
  <c r="H5215" i="3"/>
  <c r="G5215" i="3"/>
  <c r="F5215" i="3"/>
  <c r="L5214" i="3"/>
  <c r="K5214" i="3" s="1"/>
  <c r="H5214" i="3"/>
  <c r="G5214" i="3"/>
  <c r="F5214" i="3"/>
  <c r="L5213" i="3"/>
  <c r="K5213" i="3" s="1"/>
  <c r="H5213" i="3"/>
  <c r="G5213" i="3"/>
  <c r="F5213" i="3"/>
  <c r="L5212" i="3"/>
  <c r="K5212" i="3" s="1"/>
  <c r="H5212" i="3"/>
  <c r="G5212" i="3"/>
  <c r="F5212" i="3"/>
  <c r="L5211" i="3"/>
  <c r="K5211" i="3" s="1"/>
  <c r="H5211" i="3"/>
  <c r="G5211" i="3"/>
  <c r="F5211" i="3"/>
  <c r="L5210" i="3"/>
  <c r="K5210" i="3" s="1"/>
  <c r="H5210" i="3"/>
  <c r="G5210" i="3"/>
  <c r="F5210" i="3"/>
  <c r="L5209" i="3"/>
  <c r="K5209" i="3" s="1"/>
  <c r="H5209" i="3"/>
  <c r="G5209" i="3"/>
  <c r="F5209" i="3"/>
  <c r="L5208" i="3"/>
  <c r="K5208" i="3" s="1"/>
  <c r="H5208" i="3"/>
  <c r="G5208" i="3"/>
  <c r="F5208" i="3"/>
  <c r="L5207" i="3"/>
  <c r="K5207" i="3" s="1"/>
  <c r="H5207" i="3"/>
  <c r="G5207" i="3"/>
  <c r="F5207" i="3"/>
  <c r="L5206" i="3"/>
  <c r="K5206" i="3" s="1"/>
  <c r="H5206" i="3"/>
  <c r="G5206" i="3"/>
  <c r="F5206" i="3"/>
  <c r="L5205" i="3"/>
  <c r="K5205" i="3" s="1"/>
  <c r="H5205" i="3"/>
  <c r="G5205" i="3"/>
  <c r="F5205" i="3"/>
  <c r="L5204" i="3"/>
  <c r="K5204" i="3" s="1"/>
  <c r="H5204" i="3"/>
  <c r="G5204" i="3"/>
  <c r="F5204" i="3"/>
  <c r="L5203" i="3"/>
  <c r="K5203" i="3" s="1"/>
  <c r="H5203" i="3"/>
  <c r="G5203" i="3"/>
  <c r="F5203" i="3"/>
  <c r="L5202" i="3"/>
  <c r="K5202" i="3" s="1"/>
  <c r="H5202" i="3"/>
  <c r="G5202" i="3"/>
  <c r="F5202" i="3"/>
  <c r="L5201" i="3"/>
  <c r="K5201" i="3" s="1"/>
  <c r="H5201" i="3"/>
  <c r="G5201" i="3"/>
  <c r="F5201" i="3"/>
  <c r="L5200" i="3"/>
  <c r="K5200" i="3" s="1"/>
  <c r="H5200" i="3"/>
  <c r="G5200" i="3"/>
  <c r="F5200" i="3"/>
  <c r="L5199" i="3"/>
  <c r="K5199" i="3" s="1"/>
  <c r="H5199" i="3"/>
  <c r="G5199" i="3"/>
  <c r="F5199" i="3"/>
  <c r="L5198" i="3"/>
  <c r="K5198" i="3" s="1"/>
  <c r="H5198" i="3"/>
  <c r="G5198" i="3"/>
  <c r="F5198" i="3"/>
  <c r="L5197" i="3"/>
  <c r="K5197" i="3" s="1"/>
  <c r="H5197" i="3"/>
  <c r="G5197" i="3"/>
  <c r="F5197" i="3"/>
  <c r="L5196" i="3"/>
  <c r="K5196" i="3" s="1"/>
  <c r="H5196" i="3"/>
  <c r="G5196" i="3"/>
  <c r="F5196" i="3"/>
  <c r="L5195" i="3"/>
  <c r="K5195" i="3" s="1"/>
  <c r="H5195" i="3"/>
  <c r="G5195" i="3"/>
  <c r="F5195" i="3"/>
  <c r="L5194" i="3"/>
  <c r="K5194" i="3" s="1"/>
  <c r="H5194" i="3"/>
  <c r="G5194" i="3"/>
  <c r="F5194" i="3"/>
  <c r="L5193" i="3"/>
  <c r="K5193" i="3" s="1"/>
  <c r="H5193" i="3"/>
  <c r="G5193" i="3"/>
  <c r="F5193" i="3"/>
  <c r="L5192" i="3"/>
  <c r="K5192" i="3" s="1"/>
  <c r="H5192" i="3"/>
  <c r="G5192" i="3"/>
  <c r="F5192" i="3"/>
  <c r="L5190" i="3"/>
  <c r="K5190" i="3" s="1"/>
  <c r="E5190" i="3"/>
  <c r="L5189" i="3"/>
  <c r="K5189" i="3" s="1"/>
  <c r="H5189" i="3"/>
  <c r="G5189" i="3"/>
  <c r="F5189" i="3"/>
  <c r="L5188" i="3"/>
  <c r="K5188" i="3" s="1"/>
  <c r="H5188" i="3"/>
  <c r="G5188" i="3"/>
  <c r="F5188" i="3"/>
  <c r="L5187" i="3"/>
  <c r="K5187" i="3" s="1"/>
  <c r="H5187" i="3"/>
  <c r="G5187" i="3"/>
  <c r="F5187" i="3"/>
  <c r="L5186" i="3"/>
  <c r="K5186" i="3" s="1"/>
  <c r="H5186" i="3"/>
  <c r="G5186" i="3"/>
  <c r="F5186" i="3"/>
  <c r="L5185" i="3"/>
  <c r="K5185" i="3" s="1"/>
  <c r="H5185" i="3"/>
  <c r="G5185" i="3"/>
  <c r="F5185" i="3"/>
  <c r="L5184" i="3"/>
  <c r="K5184" i="3" s="1"/>
  <c r="H5184" i="3"/>
  <c r="G5184" i="3"/>
  <c r="F5184" i="3"/>
  <c r="L5183" i="3"/>
  <c r="K5183" i="3" s="1"/>
  <c r="H5183" i="3"/>
  <c r="G5183" i="3"/>
  <c r="F5183" i="3"/>
  <c r="L5182" i="3"/>
  <c r="K5182" i="3" s="1"/>
  <c r="H5182" i="3"/>
  <c r="G5182" i="3"/>
  <c r="F5182" i="3"/>
  <c r="L5181" i="3"/>
  <c r="K5181" i="3" s="1"/>
  <c r="H5181" i="3"/>
  <c r="G5181" i="3"/>
  <c r="F5181" i="3"/>
  <c r="L5180" i="3"/>
  <c r="K5180" i="3" s="1"/>
  <c r="H5180" i="3"/>
  <c r="G5180" i="3"/>
  <c r="F5180" i="3"/>
  <c r="L5179" i="3"/>
  <c r="K5179" i="3" s="1"/>
  <c r="H5179" i="3"/>
  <c r="G5179" i="3"/>
  <c r="F5179" i="3"/>
  <c r="L5178" i="3"/>
  <c r="K5178" i="3" s="1"/>
  <c r="H5178" i="3"/>
  <c r="G5178" i="3"/>
  <c r="F5178" i="3"/>
  <c r="L5177" i="3"/>
  <c r="K5177" i="3" s="1"/>
  <c r="H5177" i="3"/>
  <c r="G5177" i="3"/>
  <c r="F5177" i="3"/>
  <c r="L5176" i="3"/>
  <c r="K5176" i="3" s="1"/>
  <c r="H5176" i="3"/>
  <c r="G5176" i="3"/>
  <c r="F5176" i="3"/>
  <c r="L5175" i="3"/>
  <c r="K5175" i="3" s="1"/>
  <c r="H5175" i="3"/>
  <c r="G5175" i="3"/>
  <c r="F5175" i="3"/>
  <c r="L5174" i="3"/>
  <c r="K5174" i="3" s="1"/>
  <c r="H5174" i="3"/>
  <c r="G5174" i="3"/>
  <c r="F5174" i="3"/>
  <c r="L5173" i="3"/>
  <c r="K5173" i="3" s="1"/>
  <c r="H5173" i="3"/>
  <c r="G5173" i="3"/>
  <c r="F5173" i="3"/>
  <c r="L5172" i="3"/>
  <c r="K5172" i="3" s="1"/>
  <c r="H5172" i="3"/>
  <c r="G5172" i="3"/>
  <c r="F5172" i="3"/>
  <c r="L5171" i="3"/>
  <c r="K5171" i="3" s="1"/>
  <c r="H5171" i="3"/>
  <c r="G5171" i="3"/>
  <c r="F5171" i="3"/>
  <c r="L5170" i="3"/>
  <c r="K5170" i="3" s="1"/>
  <c r="H5170" i="3"/>
  <c r="G5170" i="3"/>
  <c r="F5170" i="3"/>
  <c r="L5169" i="3"/>
  <c r="K5169" i="3" s="1"/>
  <c r="H5169" i="3"/>
  <c r="G5169" i="3"/>
  <c r="F5169" i="3"/>
  <c r="L5168" i="3"/>
  <c r="K5168" i="3" s="1"/>
  <c r="H5168" i="3"/>
  <c r="G5168" i="3"/>
  <c r="F5168" i="3"/>
  <c r="L5167" i="3"/>
  <c r="K5167" i="3" s="1"/>
  <c r="H5167" i="3"/>
  <c r="G5167" i="3"/>
  <c r="F5167" i="3"/>
  <c r="L5166" i="3"/>
  <c r="K5166" i="3" s="1"/>
  <c r="H5166" i="3"/>
  <c r="G5166" i="3"/>
  <c r="F5166" i="3"/>
  <c r="L5165" i="3"/>
  <c r="K5165" i="3" s="1"/>
  <c r="H5165" i="3"/>
  <c r="G5165" i="3"/>
  <c r="F5165" i="3"/>
  <c r="L5164" i="3"/>
  <c r="K5164" i="3" s="1"/>
  <c r="H5164" i="3"/>
  <c r="G5164" i="3"/>
  <c r="F5164" i="3"/>
  <c r="L5163" i="3"/>
  <c r="K5163" i="3" s="1"/>
  <c r="H5163" i="3"/>
  <c r="G5163" i="3"/>
  <c r="F5163" i="3"/>
  <c r="L5162" i="3"/>
  <c r="K5162" i="3" s="1"/>
  <c r="H5162" i="3"/>
  <c r="G5162" i="3"/>
  <c r="F5162" i="3"/>
  <c r="L5161" i="3"/>
  <c r="K5161" i="3" s="1"/>
  <c r="H5161" i="3"/>
  <c r="G5161" i="3"/>
  <c r="F5161" i="3"/>
  <c r="L5160" i="3"/>
  <c r="K5160" i="3" s="1"/>
  <c r="H5160" i="3"/>
  <c r="G5160" i="3"/>
  <c r="F5160" i="3"/>
  <c r="L5159" i="3"/>
  <c r="K5159" i="3" s="1"/>
  <c r="H5159" i="3"/>
  <c r="G5159" i="3"/>
  <c r="F5159" i="3"/>
  <c r="L5158" i="3"/>
  <c r="K5158" i="3" s="1"/>
  <c r="H5158" i="3"/>
  <c r="G5158" i="3"/>
  <c r="F5158" i="3"/>
  <c r="L5157" i="3"/>
  <c r="K5157" i="3" s="1"/>
  <c r="H5157" i="3"/>
  <c r="G5157" i="3"/>
  <c r="F5157" i="3"/>
  <c r="L5156" i="3"/>
  <c r="K5156" i="3" s="1"/>
  <c r="H5156" i="3"/>
  <c r="G5156" i="3"/>
  <c r="F5156" i="3"/>
  <c r="L5155" i="3"/>
  <c r="K5155" i="3" s="1"/>
  <c r="H5155" i="3"/>
  <c r="G5155" i="3"/>
  <c r="F5155" i="3"/>
  <c r="L5154" i="3"/>
  <c r="K5154" i="3" s="1"/>
  <c r="H5154" i="3"/>
  <c r="G5154" i="3"/>
  <c r="F5154" i="3"/>
  <c r="L5153" i="3"/>
  <c r="K5153" i="3" s="1"/>
  <c r="H5153" i="3"/>
  <c r="G5153" i="3"/>
  <c r="F5153" i="3"/>
  <c r="L5152" i="3"/>
  <c r="K5152" i="3" s="1"/>
  <c r="H5152" i="3"/>
  <c r="G5152" i="3"/>
  <c r="F5152" i="3"/>
  <c r="L5151" i="3"/>
  <c r="K5151" i="3" s="1"/>
  <c r="H5151" i="3"/>
  <c r="G5151" i="3"/>
  <c r="F5151" i="3"/>
  <c r="L5150" i="3"/>
  <c r="K5150" i="3" s="1"/>
  <c r="H5150" i="3"/>
  <c r="G5150" i="3"/>
  <c r="F5150" i="3"/>
  <c r="L5149" i="3"/>
  <c r="K5149" i="3" s="1"/>
  <c r="H5149" i="3"/>
  <c r="G5149" i="3"/>
  <c r="F5149" i="3"/>
  <c r="L5148" i="3"/>
  <c r="K5148" i="3" s="1"/>
  <c r="H5148" i="3"/>
  <c r="G5148" i="3"/>
  <c r="F5148" i="3"/>
  <c r="L5147" i="3"/>
  <c r="K5147" i="3" s="1"/>
  <c r="H5147" i="3"/>
  <c r="G5147" i="3"/>
  <c r="F5147" i="3"/>
  <c r="L5146" i="3"/>
  <c r="K5146" i="3" s="1"/>
  <c r="H5146" i="3"/>
  <c r="G5146" i="3"/>
  <c r="F5146" i="3"/>
  <c r="L5145" i="3"/>
  <c r="K5145" i="3" s="1"/>
  <c r="H5145" i="3"/>
  <c r="G5145" i="3"/>
  <c r="F5145" i="3"/>
  <c r="L5144" i="3"/>
  <c r="K5144" i="3" s="1"/>
  <c r="H5144" i="3"/>
  <c r="G5144" i="3"/>
  <c r="F5144" i="3"/>
  <c r="L5143" i="3"/>
  <c r="K5143" i="3" s="1"/>
  <c r="H5143" i="3"/>
  <c r="G5143" i="3"/>
  <c r="F5143" i="3"/>
  <c r="L5142" i="3"/>
  <c r="K5142" i="3" s="1"/>
  <c r="H5142" i="3"/>
  <c r="G5142" i="3"/>
  <c r="F5142" i="3"/>
  <c r="L5141" i="3"/>
  <c r="K5141" i="3" s="1"/>
  <c r="H5141" i="3"/>
  <c r="G5141" i="3"/>
  <c r="F5141" i="3"/>
  <c r="L5140" i="3"/>
  <c r="K5140" i="3" s="1"/>
  <c r="H5140" i="3"/>
  <c r="G5140" i="3"/>
  <c r="F5140" i="3"/>
  <c r="L5139" i="3"/>
  <c r="K5139" i="3" s="1"/>
  <c r="H5139" i="3"/>
  <c r="G5139" i="3"/>
  <c r="F5139" i="3"/>
  <c r="L5138" i="3"/>
  <c r="K5138" i="3" s="1"/>
  <c r="H5138" i="3"/>
  <c r="G5138" i="3"/>
  <c r="F5138" i="3"/>
  <c r="L5137" i="3"/>
  <c r="K5137" i="3" s="1"/>
  <c r="H5137" i="3"/>
  <c r="G5137" i="3"/>
  <c r="F5137" i="3"/>
  <c r="L5136" i="3"/>
  <c r="K5136" i="3" s="1"/>
  <c r="H5136" i="3"/>
  <c r="G5136" i="3"/>
  <c r="F5136" i="3"/>
  <c r="L5135" i="3"/>
  <c r="K5135" i="3" s="1"/>
  <c r="H5135" i="3"/>
  <c r="G5135" i="3"/>
  <c r="F5135" i="3"/>
  <c r="L5134" i="3"/>
  <c r="K5134" i="3" s="1"/>
  <c r="H5134" i="3"/>
  <c r="G5134" i="3"/>
  <c r="F5134" i="3"/>
  <c r="L5133" i="3"/>
  <c r="K5133" i="3" s="1"/>
  <c r="H5133" i="3"/>
  <c r="G5133" i="3"/>
  <c r="F5133" i="3"/>
  <c r="L5132" i="3"/>
  <c r="K5132" i="3" s="1"/>
  <c r="H5132" i="3"/>
  <c r="G5132" i="3"/>
  <c r="F5132" i="3"/>
  <c r="L5131" i="3"/>
  <c r="K5131" i="3" s="1"/>
  <c r="H5131" i="3"/>
  <c r="G5131" i="3"/>
  <c r="F5131" i="3"/>
  <c r="L5130" i="3"/>
  <c r="K5130" i="3" s="1"/>
  <c r="H5130" i="3"/>
  <c r="G5130" i="3"/>
  <c r="F5130" i="3"/>
  <c r="L5129" i="3"/>
  <c r="K5129" i="3" s="1"/>
  <c r="H5129" i="3"/>
  <c r="G5129" i="3"/>
  <c r="F5129" i="3"/>
  <c r="L5128" i="3"/>
  <c r="K5128" i="3" s="1"/>
  <c r="H5128" i="3"/>
  <c r="G5128" i="3"/>
  <c r="F5128" i="3"/>
  <c r="L5127" i="3"/>
  <c r="K5127" i="3" s="1"/>
  <c r="H5127" i="3"/>
  <c r="G5127" i="3"/>
  <c r="F5127" i="3"/>
  <c r="L5126" i="3"/>
  <c r="K5126" i="3" s="1"/>
  <c r="H5126" i="3"/>
  <c r="G5126" i="3"/>
  <c r="F5126" i="3"/>
  <c r="L5125" i="3"/>
  <c r="K5125" i="3" s="1"/>
  <c r="H5125" i="3"/>
  <c r="G5125" i="3"/>
  <c r="F5125" i="3"/>
  <c r="L5124" i="3"/>
  <c r="K5124" i="3" s="1"/>
  <c r="H5124" i="3"/>
  <c r="G5124" i="3"/>
  <c r="F5124" i="3"/>
  <c r="L5123" i="3"/>
  <c r="K5123" i="3" s="1"/>
  <c r="H5123" i="3"/>
  <c r="G5123" i="3"/>
  <c r="F5123" i="3"/>
  <c r="L5122" i="3"/>
  <c r="K5122" i="3" s="1"/>
  <c r="H5122" i="3"/>
  <c r="G5122" i="3"/>
  <c r="F5122" i="3"/>
  <c r="L5121" i="3"/>
  <c r="K5121" i="3" s="1"/>
  <c r="H5121" i="3"/>
  <c r="G5121" i="3"/>
  <c r="F5121" i="3"/>
  <c r="L5120" i="3"/>
  <c r="K5120" i="3" s="1"/>
  <c r="H5120" i="3"/>
  <c r="G5120" i="3"/>
  <c r="F5120" i="3"/>
  <c r="L5119" i="3"/>
  <c r="K5119" i="3" s="1"/>
  <c r="H5119" i="3"/>
  <c r="G5119" i="3"/>
  <c r="F5119" i="3"/>
  <c r="L5118" i="3"/>
  <c r="K5118" i="3" s="1"/>
  <c r="H5118" i="3"/>
  <c r="G5118" i="3"/>
  <c r="F5118" i="3"/>
  <c r="L5117" i="3"/>
  <c r="K5117" i="3" s="1"/>
  <c r="H5117" i="3"/>
  <c r="G5117" i="3"/>
  <c r="F5117" i="3"/>
  <c r="L5116" i="3"/>
  <c r="K5116" i="3" s="1"/>
  <c r="H5116" i="3"/>
  <c r="G5116" i="3"/>
  <c r="F5116" i="3"/>
  <c r="L5115" i="3"/>
  <c r="K5115" i="3" s="1"/>
  <c r="H5115" i="3"/>
  <c r="G5115" i="3"/>
  <c r="F5115" i="3"/>
  <c r="L5114" i="3"/>
  <c r="K5114" i="3" s="1"/>
  <c r="H5114" i="3"/>
  <c r="G5114" i="3"/>
  <c r="F5114" i="3"/>
  <c r="L5113" i="3"/>
  <c r="K5113" i="3" s="1"/>
  <c r="H5113" i="3"/>
  <c r="G5113" i="3"/>
  <c r="F5113" i="3"/>
  <c r="L5112" i="3"/>
  <c r="K5112" i="3" s="1"/>
  <c r="H5112" i="3"/>
  <c r="G5112" i="3"/>
  <c r="F5112" i="3"/>
  <c r="L5111" i="3"/>
  <c r="K5111" i="3" s="1"/>
  <c r="H5111" i="3"/>
  <c r="G5111" i="3"/>
  <c r="F5111" i="3"/>
  <c r="L5110" i="3"/>
  <c r="K5110" i="3" s="1"/>
  <c r="H5110" i="3"/>
  <c r="G5110" i="3"/>
  <c r="F5110" i="3"/>
  <c r="L5109" i="3"/>
  <c r="K5109" i="3" s="1"/>
  <c r="H5109" i="3"/>
  <c r="G5109" i="3"/>
  <c r="F5109" i="3"/>
  <c r="L5108" i="3"/>
  <c r="K5108" i="3" s="1"/>
  <c r="H5108" i="3"/>
  <c r="G5108" i="3"/>
  <c r="F5108" i="3"/>
  <c r="L5107" i="3"/>
  <c r="K5107" i="3" s="1"/>
  <c r="H5107" i="3"/>
  <c r="G5107" i="3"/>
  <c r="F5107" i="3"/>
  <c r="L5106" i="3"/>
  <c r="K5106" i="3" s="1"/>
  <c r="H5106" i="3"/>
  <c r="G5106" i="3"/>
  <c r="F5106" i="3"/>
  <c r="L5105" i="3"/>
  <c r="K5105" i="3" s="1"/>
  <c r="H5105" i="3"/>
  <c r="G5105" i="3"/>
  <c r="F5105" i="3"/>
  <c r="L5104" i="3"/>
  <c r="K5104" i="3" s="1"/>
  <c r="H5104" i="3"/>
  <c r="G5104" i="3"/>
  <c r="F5104" i="3"/>
  <c r="L5103" i="3"/>
  <c r="K5103" i="3" s="1"/>
  <c r="H5103" i="3"/>
  <c r="G5103" i="3"/>
  <c r="F5103" i="3"/>
  <c r="L5102" i="3"/>
  <c r="K5102" i="3" s="1"/>
  <c r="H5102" i="3"/>
  <c r="G5102" i="3"/>
  <c r="F5102" i="3"/>
  <c r="L5101" i="3"/>
  <c r="K5101" i="3" s="1"/>
  <c r="H5101" i="3"/>
  <c r="G5101" i="3"/>
  <c r="F5101" i="3"/>
  <c r="L5100" i="3"/>
  <c r="K5100" i="3" s="1"/>
  <c r="H5100" i="3"/>
  <c r="G5100" i="3"/>
  <c r="F5100" i="3"/>
  <c r="L5099" i="3"/>
  <c r="K5099" i="3" s="1"/>
  <c r="H5099" i="3"/>
  <c r="G5099" i="3"/>
  <c r="F5099" i="3"/>
  <c r="L5098" i="3"/>
  <c r="K5098" i="3" s="1"/>
  <c r="H5098" i="3"/>
  <c r="G5098" i="3"/>
  <c r="F5098" i="3"/>
  <c r="L5097" i="3"/>
  <c r="K5097" i="3" s="1"/>
  <c r="H5097" i="3"/>
  <c r="G5097" i="3"/>
  <c r="F5097" i="3"/>
  <c r="L5096" i="3"/>
  <c r="K5096" i="3" s="1"/>
  <c r="H5096" i="3"/>
  <c r="G5096" i="3"/>
  <c r="F5096" i="3"/>
  <c r="L5095" i="3"/>
  <c r="K5095" i="3" s="1"/>
  <c r="H5095" i="3"/>
  <c r="G5095" i="3"/>
  <c r="F5095" i="3"/>
  <c r="L5094" i="3"/>
  <c r="K5094" i="3" s="1"/>
  <c r="H5094" i="3"/>
  <c r="G5094" i="3"/>
  <c r="F5094" i="3"/>
  <c r="L5093" i="3"/>
  <c r="K5093" i="3" s="1"/>
  <c r="H5093" i="3"/>
  <c r="G5093" i="3"/>
  <c r="F5093" i="3"/>
  <c r="L5092" i="3"/>
  <c r="K5092" i="3" s="1"/>
  <c r="H5092" i="3"/>
  <c r="G5092" i="3"/>
  <c r="F5092" i="3"/>
  <c r="L5091" i="3"/>
  <c r="K5091" i="3" s="1"/>
  <c r="H5091" i="3"/>
  <c r="G5091" i="3"/>
  <c r="F5091" i="3"/>
  <c r="L5090" i="3"/>
  <c r="K5090" i="3" s="1"/>
  <c r="H5090" i="3"/>
  <c r="G5090" i="3"/>
  <c r="F5090" i="3"/>
  <c r="L5089" i="3"/>
  <c r="K5089" i="3" s="1"/>
  <c r="H5089" i="3"/>
  <c r="G5089" i="3"/>
  <c r="F5089" i="3"/>
  <c r="L5088" i="3"/>
  <c r="K5088" i="3" s="1"/>
  <c r="H5088" i="3"/>
  <c r="G5088" i="3"/>
  <c r="F5088" i="3"/>
  <c r="L5087" i="3"/>
  <c r="K5087" i="3" s="1"/>
  <c r="H5087" i="3"/>
  <c r="G5087" i="3"/>
  <c r="F5087" i="3"/>
  <c r="L5086" i="3"/>
  <c r="K5086" i="3" s="1"/>
  <c r="H5086" i="3"/>
  <c r="G5086" i="3"/>
  <c r="F5086" i="3"/>
  <c r="L5085" i="3"/>
  <c r="K5085" i="3" s="1"/>
  <c r="H5085" i="3"/>
  <c r="G5085" i="3"/>
  <c r="F5085" i="3"/>
  <c r="L5084" i="3"/>
  <c r="K5084" i="3" s="1"/>
  <c r="H5084" i="3"/>
  <c r="G5084" i="3"/>
  <c r="F5084" i="3"/>
  <c r="L5083" i="3"/>
  <c r="K5083" i="3" s="1"/>
  <c r="H5083" i="3"/>
  <c r="G5083" i="3"/>
  <c r="F5083" i="3"/>
  <c r="L5082" i="3"/>
  <c r="K5082" i="3" s="1"/>
  <c r="H5082" i="3"/>
  <c r="G5082" i="3"/>
  <c r="F5082" i="3"/>
  <c r="L5081" i="3"/>
  <c r="K5081" i="3" s="1"/>
  <c r="H5081" i="3"/>
  <c r="G5081" i="3"/>
  <c r="F5081" i="3"/>
  <c r="L5080" i="3"/>
  <c r="K5080" i="3" s="1"/>
  <c r="H5080" i="3"/>
  <c r="G5080" i="3"/>
  <c r="F5080" i="3"/>
  <c r="L5079" i="3"/>
  <c r="K5079" i="3" s="1"/>
  <c r="H5079" i="3"/>
  <c r="G5079" i="3"/>
  <c r="F5079" i="3"/>
  <c r="L5078" i="3"/>
  <c r="K5078" i="3" s="1"/>
  <c r="H5078" i="3"/>
  <c r="G5078" i="3"/>
  <c r="F5078" i="3"/>
  <c r="L5077" i="3"/>
  <c r="K5077" i="3" s="1"/>
  <c r="H5077" i="3"/>
  <c r="G5077" i="3"/>
  <c r="F5077" i="3"/>
  <c r="L5076" i="3"/>
  <c r="K5076" i="3" s="1"/>
  <c r="H5076" i="3"/>
  <c r="G5076" i="3"/>
  <c r="F5076" i="3"/>
  <c r="L5075" i="3"/>
  <c r="K5075" i="3" s="1"/>
  <c r="H5075" i="3"/>
  <c r="G5075" i="3"/>
  <c r="F5075" i="3"/>
  <c r="L5074" i="3"/>
  <c r="K5074" i="3" s="1"/>
  <c r="H5074" i="3"/>
  <c r="G5074" i="3"/>
  <c r="F5074" i="3"/>
  <c r="L5073" i="3"/>
  <c r="K5073" i="3" s="1"/>
  <c r="H5073" i="3"/>
  <c r="G5073" i="3"/>
  <c r="F5073" i="3"/>
  <c r="L5072" i="3"/>
  <c r="K5072" i="3" s="1"/>
  <c r="H5072" i="3"/>
  <c r="G5072" i="3"/>
  <c r="F5072" i="3"/>
  <c r="L5071" i="3"/>
  <c r="K5071" i="3" s="1"/>
  <c r="H5071" i="3"/>
  <c r="G5071" i="3"/>
  <c r="F5071" i="3"/>
  <c r="L5070" i="3"/>
  <c r="K5070" i="3" s="1"/>
  <c r="H5070" i="3"/>
  <c r="G5070" i="3"/>
  <c r="F5070" i="3"/>
  <c r="L5069" i="3"/>
  <c r="K5069" i="3" s="1"/>
  <c r="H5069" i="3"/>
  <c r="G5069" i="3"/>
  <c r="F5069" i="3"/>
  <c r="L5068" i="3"/>
  <c r="K5068" i="3" s="1"/>
  <c r="H5068" i="3"/>
  <c r="G5068" i="3"/>
  <c r="F5068" i="3"/>
  <c r="L5067" i="3"/>
  <c r="K5067" i="3" s="1"/>
  <c r="H5067" i="3"/>
  <c r="G5067" i="3"/>
  <c r="F5067" i="3"/>
  <c r="L5066" i="3"/>
  <c r="K5066" i="3" s="1"/>
  <c r="H5066" i="3"/>
  <c r="G5066" i="3"/>
  <c r="F5066" i="3"/>
  <c r="L5065" i="3"/>
  <c r="K5065" i="3" s="1"/>
  <c r="H5065" i="3"/>
  <c r="G5065" i="3"/>
  <c r="F5065" i="3"/>
  <c r="L5064" i="3"/>
  <c r="K5064" i="3" s="1"/>
  <c r="H5064" i="3"/>
  <c r="G5064" i="3"/>
  <c r="F5064" i="3"/>
  <c r="L5063" i="3"/>
  <c r="K5063" i="3" s="1"/>
  <c r="H5063" i="3"/>
  <c r="G5063" i="3"/>
  <c r="F5063" i="3"/>
  <c r="L5062" i="3"/>
  <c r="K5062" i="3" s="1"/>
  <c r="H5062" i="3"/>
  <c r="G5062" i="3"/>
  <c r="F5062" i="3"/>
  <c r="L5061" i="3"/>
  <c r="K5061" i="3" s="1"/>
  <c r="H5061" i="3"/>
  <c r="G5061" i="3"/>
  <c r="F5061" i="3"/>
  <c r="L5060" i="3"/>
  <c r="K5060" i="3" s="1"/>
  <c r="H5060" i="3"/>
  <c r="G5060" i="3"/>
  <c r="F5060" i="3"/>
  <c r="L5059" i="3"/>
  <c r="K5059" i="3" s="1"/>
  <c r="H5059" i="3"/>
  <c r="G5059" i="3"/>
  <c r="F5059" i="3"/>
  <c r="L5058" i="3"/>
  <c r="K5058" i="3" s="1"/>
  <c r="H5058" i="3"/>
  <c r="G5058" i="3"/>
  <c r="F5058" i="3"/>
  <c r="L5057" i="3"/>
  <c r="K5057" i="3" s="1"/>
  <c r="H5057" i="3"/>
  <c r="G5057" i="3"/>
  <c r="F5057" i="3"/>
  <c r="L5056" i="3"/>
  <c r="K5056" i="3" s="1"/>
  <c r="H5056" i="3"/>
  <c r="G5056" i="3"/>
  <c r="F5056" i="3"/>
  <c r="L5055" i="3"/>
  <c r="K5055" i="3" s="1"/>
  <c r="H5055" i="3"/>
  <c r="G5055" i="3"/>
  <c r="F5055" i="3"/>
  <c r="L5054" i="3"/>
  <c r="K5054" i="3" s="1"/>
  <c r="H5054" i="3"/>
  <c r="G5054" i="3"/>
  <c r="F5054" i="3"/>
  <c r="L5053" i="3"/>
  <c r="K5053" i="3" s="1"/>
  <c r="H5053" i="3"/>
  <c r="G5053" i="3"/>
  <c r="F5053" i="3"/>
  <c r="L5052" i="3"/>
  <c r="K5052" i="3" s="1"/>
  <c r="H5052" i="3"/>
  <c r="G5052" i="3"/>
  <c r="F5052" i="3"/>
  <c r="L5051" i="3"/>
  <c r="K5051" i="3" s="1"/>
  <c r="H5051" i="3"/>
  <c r="G5051" i="3"/>
  <c r="F5051" i="3"/>
  <c r="L5050" i="3"/>
  <c r="K5050" i="3" s="1"/>
  <c r="H5050" i="3"/>
  <c r="G5050" i="3"/>
  <c r="F5050" i="3"/>
  <c r="L5049" i="3"/>
  <c r="K5049" i="3" s="1"/>
  <c r="H5049" i="3"/>
  <c r="G5049" i="3"/>
  <c r="F5049" i="3"/>
  <c r="L5048" i="3"/>
  <c r="K5048" i="3" s="1"/>
  <c r="H5048" i="3"/>
  <c r="G5048" i="3"/>
  <c r="F5048" i="3"/>
  <c r="L5047" i="3"/>
  <c r="K5047" i="3" s="1"/>
  <c r="H5047" i="3"/>
  <c r="G5047" i="3"/>
  <c r="F5047" i="3"/>
  <c r="L5046" i="3"/>
  <c r="K5046" i="3" s="1"/>
  <c r="H5046" i="3"/>
  <c r="G5046" i="3"/>
  <c r="F5046" i="3"/>
  <c r="L5045" i="3"/>
  <c r="K5045" i="3" s="1"/>
  <c r="H5045" i="3"/>
  <c r="G5045" i="3"/>
  <c r="F5045" i="3"/>
  <c r="L5044" i="3"/>
  <c r="K5044" i="3" s="1"/>
  <c r="H5044" i="3"/>
  <c r="G5044" i="3"/>
  <c r="F5044" i="3"/>
  <c r="L5043" i="3"/>
  <c r="K5043" i="3" s="1"/>
  <c r="H5043" i="3"/>
  <c r="G5043" i="3"/>
  <c r="F5043" i="3"/>
  <c r="L5042" i="3"/>
  <c r="K5042" i="3" s="1"/>
  <c r="H5042" i="3"/>
  <c r="G5042" i="3"/>
  <c r="F5042" i="3"/>
  <c r="L5041" i="3"/>
  <c r="K5041" i="3" s="1"/>
  <c r="H5041" i="3"/>
  <c r="G5041" i="3"/>
  <c r="F5041" i="3"/>
  <c r="L5040" i="3"/>
  <c r="K5040" i="3" s="1"/>
  <c r="H5040" i="3"/>
  <c r="G5040" i="3"/>
  <c r="F5040" i="3"/>
  <c r="L5039" i="3"/>
  <c r="K5039" i="3" s="1"/>
  <c r="H5039" i="3"/>
  <c r="G5039" i="3"/>
  <c r="F5039" i="3"/>
  <c r="L5038" i="3"/>
  <c r="K5038" i="3" s="1"/>
  <c r="H5038" i="3"/>
  <c r="G5038" i="3"/>
  <c r="F5038" i="3"/>
  <c r="L5037" i="3"/>
  <c r="K5037" i="3" s="1"/>
  <c r="H5037" i="3"/>
  <c r="G5037" i="3"/>
  <c r="F5037" i="3"/>
  <c r="L5036" i="3"/>
  <c r="K5036" i="3" s="1"/>
  <c r="H5036" i="3"/>
  <c r="G5036" i="3"/>
  <c r="F5036" i="3"/>
  <c r="L5035" i="3"/>
  <c r="K5035" i="3" s="1"/>
  <c r="H5035" i="3"/>
  <c r="G5035" i="3"/>
  <c r="F5035" i="3"/>
  <c r="L5034" i="3"/>
  <c r="K5034" i="3" s="1"/>
  <c r="H5034" i="3"/>
  <c r="G5034" i="3"/>
  <c r="F5034" i="3"/>
  <c r="L5033" i="3"/>
  <c r="K5033" i="3" s="1"/>
  <c r="H5033" i="3"/>
  <c r="G5033" i="3"/>
  <c r="F5033" i="3"/>
  <c r="L5032" i="3"/>
  <c r="K5032" i="3" s="1"/>
  <c r="H5032" i="3"/>
  <c r="G5032" i="3"/>
  <c r="F5032" i="3"/>
  <c r="L5031" i="3"/>
  <c r="K5031" i="3" s="1"/>
  <c r="H5031" i="3"/>
  <c r="G5031" i="3"/>
  <c r="F5031" i="3"/>
  <c r="L5030" i="3"/>
  <c r="K5030" i="3" s="1"/>
  <c r="H5030" i="3"/>
  <c r="G5030" i="3"/>
  <c r="F5030" i="3"/>
  <c r="L5029" i="3"/>
  <c r="K5029" i="3" s="1"/>
  <c r="H5029" i="3"/>
  <c r="G5029" i="3"/>
  <c r="F5029" i="3"/>
  <c r="L5028" i="3"/>
  <c r="K5028" i="3" s="1"/>
  <c r="H5028" i="3"/>
  <c r="G5028" i="3"/>
  <c r="F5028" i="3"/>
  <c r="L5027" i="3"/>
  <c r="K5027" i="3" s="1"/>
  <c r="H5027" i="3"/>
  <c r="G5027" i="3"/>
  <c r="F5027" i="3"/>
  <c r="L5026" i="3"/>
  <c r="K5026" i="3" s="1"/>
  <c r="H5026" i="3"/>
  <c r="G5026" i="3"/>
  <c r="F5026" i="3"/>
  <c r="L5025" i="3"/>
  <c r="K5025" i="3" s="1"/>
  <c r="H5025" i="3"/>
  <c r="G5025" i="3"/>
  <c r="F5025" i="3"/>
  <c r="L5024" i="3"/>
  <c r="K5024" i="3" s="1"/>
  <c r="H5024" i="3"/>
  <c r="G5024" i="3"/>
  <c r="F5024" i="3"/>
  <c r="L5023" i="3"/>
  <c r="K5023" i="3" s="1"/>
  <c r="H5023" i="3"/>
  <c r="G5023" i="3"/>
  <c r="F5023" i="3"/>
  <c r="L5022" i="3"/>
  <c r="K5022" i="3" s="1"/>
  <c r="H5022" i="3"/>
  <c r="G5022" i="3"/>
  <c r="F5022" i="3"/>
  <c r="L5021" i="3"/>
  <c r="K5021" i="3" s="1"/>
  <c r="H5021" i="3"/>
  <c r="G5021" i="3"/>
  <c r="F5021" i="3"/>
  <c r="L5020" i="3"/>
  <c r="K5020" i="3" s="1"/>
  <c r="H5020" i="3"/>
  <c r="G5020" i="3"/>
  <c r="F5020" i="3"/>
  <c r="L5019" i="3"/>
  <c r="K5019" i="3" s="1"/>
  <c r="H5019" i="3"/>
  <c r="G5019" i="3"/>
  <c r="F5019" i="3"/>
  <c r="L5018" i="3"/>
  <c r="K5018" i="3" s="1"/>
  <c r="H5018" i="3"/>
  <c r="G5018" i="3"/>
  <c r="F5018" i="3"/>
  <c r="L5017" i="3"/>
  <c r="K5017" i="3" s="1"/>
  <c r="H5017" i="3"/>
  <c r="G5017" i="3"/>
  <c r="F5017" i="3"/>
  <c r="L5016" i="3"/>
  <c r="K5016" i="3" s="1"/>
  <c r="H5016" i="3"/>
  <c r="G5016" i="3"/>
  <c r="F5016" i="3"/>
  <c r="L5015" i="3"/>
  <c r="K5015" i="3" s="1"/>
  <c r="H5015" i="3"/>
  <c r="G5015" i="3"/>
  <c r="F5015" i="3"/>
  <c r="L5014" i="3"/>
  <c r="K5014" i="3" s="1"/>
  <c r="H5014" i="3"/>
  <c r="G5014" i="3"/>
  <c r="F5014" i="3"/>
  <c r="L5013" i="3"/>
  <c r="K5013" i="3" s="1"/>
  <c r="H5013" i="3"/>
  <c r="G5013" i="3"/>
  <c r="F5013" i="3"/>
  <c r="L5011" i="3"/>
  <c r="K5011" i="3" s="1"/>
  <c r="H5011" i="3"/>
  <c r="F5011" i="3"/>
  <c r="L5010" i="3"/>
  <c r="K5010" i="3" s="1"/>
  <c r="H5010" i="3"/>
  <c r="F5010" i="3"/>
  <c r="L5009" i="3"/>
  <c r="K5009" i="3" s="1"/>
  <c r="H5009" i="3"/>
  <c r="F5009" i="3"/>
  <c r="L5008" i="3"/>
  <c r="K5008" i="3" s="1"/>
  <c r="H5008" i="3"/>
  <c r="F5008" i="3"/>
  <c r="L5007" i="3"/>
  <c r="K5007" i="3" s="1"/>
  <c r="H5007" i="3"/>
  <c r="F5007" i="3"/>
  <c r="L5006" i="3"/>
  <c r="K5006" i="3" s="1"/>
  <c r="H5006" i="3"/>
  <c r="F5006" i="3"/>
  <c r="L5005" i="3"/>
  <c r="K5005" i="3" s="1"/>
  <c r="H5005" i="3"/>
  <c r="F5005" i="3"/>
  <c r="L5003" i="3"/>
  <c r="K5003" i="3" s="1"/>
  <c r="L5002" i="3"/>
  <c r="K5002" i="3" s="1"/>
  <c r="L5001" i="3"/>
  <c r="K5001" i="3" s="1"/>
  <c r="L5000" i="3"/>
  <c r="K5000" i="3" s="1"/>
  <c r="L4999" i="3"/>
  <c r="K4999" i="3" s="1"/>
  <c r="L4998" i="3"/>
  <c r="K4998" i="3" s="1"/>
  <c r="L4997" i="3"/>
  <c r="K4997" i="3" s="1"/>
  <c r="L4996" i="3"/>
  <c r="K4996" i="3" s="1"/>
  <c r="L4995" i="3"/>
  <c r="K4995" i="3" s="1"/>
  <c r="L4994" i="3"/>
  <c r="K4994" i="3" s="1"/>
  <c r="L4993" i="3"/>
  <c r="K4993" i="3" s="1"/>
  <c r="L4992" i="3"/>
  <c r="K4992" i="3" s="1"/>
  <c r="L4991" i="3"/>
  <c r="K4991" i="3" s="1"/>
  <c r="L4990" i="3"/>
  <c r="K4990" i="3" s="1"/>
  <c r="L4989" i="3"/>
  <c r="K4989" i="3" s="1"/>
  <c r="L4988" i="3"/>
  <c r="K4988" i="3" s="1"/>
  <c r="L4987" i="3"/>
  <c r="K4987" i="3" s="1"/>
  <c r="L4985" i="3"/>
  <c r="K4985" i="3" s="1"/>
  <c r="L4984" i="3"/>
  <c r="K4984" i="3" s="1"/>
  <c r="L4983" i="3"/>
  <c r="K4983" i="3" s="1"/>
  <c r="L4982" i="3"/>
  <c r="K4982" i="3" s="1"/>
  <c r="L4981" i="3"/>
  <c r="K4981" i="3" s="1"/>
  <c r="L4980" i="3"/>
  <c r="K4980" i="3" s="1"/>
  <c r="L4979" i="3"/>
  <c r="K4979" i="3" s="1"/>
  <c r="L4978" i="3"/>
  <c r="K4978" i="3" s="1"/>
  <c r="L4977" i="3"/>
  <c r="K4977" i="3" s="1"/>
  <c r="L4976" i="3"/>
  <c r="K4976" i="3" s="1"/>
  <c r="L4975" i="3"/>
  <c r="K4975" i="3" s="1"/>
  <c r="L4974" i="3"/>
  <c r="K4974" i="3" s="1"/>
  <c r="L4973" i="3"/>
  <c r="K4973" i="3" s="1"/>
  <c r="L4972" i="3"/>
  <c r="K4972" i="3" s="1"/>
  <c r="L4971" i="3"/>
  <c r="K4971" i="3" s="1"/>
  <c r="L4970" i="3"/>
  <c r="K4970" i="3" s="1"/>
  <c r="L4969" i="3"/>
  <c r="K4969" i="3" s="1"/>
  <c r="L4968" i="3"/>
  <c r="K4968" i="3" s="1"/>
  <c r="L4967" i="3"/>
  <c r="K4967" i="3" s="1"/>
  <c r="L4966" i="3"/>
  <c r="K4966" i="3" s="1"/>
  <c r="L4965" i="3"/>
  <c r="K4965" i="3" s="1"/>
  <c r="L4964" i="3"/>
  <c r="K4964" i="3" s="1"/>
  <c r="L4963" i="3"/>
  <c r="K4963" i="3" s="1"/>
  <c r="L4962" i="3"/>
  <c r="K4962" i="3" s="1"/>
  <c r="L4961" i="3"/>
  <c r="K4961" i="3" s="1"/>
  <c r="L4960" i="3"/>
  <c r="K4960" i="3" s="1"/>
  <c r="L4958" i="3"/>
  <c r="K4958" i="3" s="1"/>
  <c r="L4957" i="3"/>
  <c r="K4957" i="3" s="1"/>
  <c r="L4956" i="3"/>
  <c r="K4956" i="3" s="1"/>
  <c r="L4955" i="3"/>
  <c r="K4955" i="3" s="1"/>
  <c r="L4954" i="3"/>
  <c r="K4954" i="3" s="1"/>
  <c r="L4953" i="3"/>
  <c r="K4953" i="3" s="1"/>
  <c r="L4952" i="3"/>
  <c r="K4952" i="3" s="1"/>
  <c r="L4951" i="3"/>
  <c r="K4951" i="3" s="1"/>
  <c r="L4950" i="3"/>
  <c r="K4950" i="3" s="1"/>
  <c r="L4949" i="3"/>
  <c r="K4949" i="3" s="1"/>
  <c r="L4948" i="3"/>
  <c r="K4948" i="3" s="1"/>
  <c r="L4947" i="3"/>
  <c r="K4947" i="3" s="1"/>
  <c r="L4946" i="3"/>
  <c r="K4946" i="3" s="1"/>
  <c r="L4945" i="3"/>
  <c r="K4945" i="3" s="1"/>
  <c r="L4944" i="3"/>
  <c r="K4944" i="3" s="1"/>
  <c r="L4943" i="3"/>
  <c r="K4943" i="3" s="1"/>
  <c r="L4942" i="3"/>
  <c r="K4942" i="3" s="1"/>
  <c r="L4941" i="3"/>
  <c r="K4941" i="3" s="1"/>
  <c r="L4940" i="3"/>
  <c r="K4940" i="3" s="1"/>
  <c r="L4939" i="3"/>
  <c r="K4939" i="3" s="1"/>
  <c r="L4938" i="3"/>
  <c r="K4938" i="3" s="1"/>
  <c r="L4937" i="3"/>
  <c r="K4937" i="3" s="1"/>
  <c r="L4936" i="3"/>
  <c r="K4936" i="3" s="1"/>
  <c r="L4935" i="3"/>
  <c r="K4935" i="3" s="1"/>
  <c r="L4934" i="3"/>
  <c r="K4934" i="3" s="1"/>
  <c r="L4933" i="3"/>
  <c r="K4933" i="3" s="1"/>
  <c r="L4932" i="3"/>
  <c r="K4932" i="3" s="1"/>
  <c r="L4931" i="3"/>
  <c r="K4931" i="3" s="1"/>
  <c r="L4930" i="3"/>
  <c r="K4930" i="3" s="1"/>
  <c r="L4929" i="3"/>
  <c r="K4929" i="3" s="1"/>
  <c r="L4928" i="3"/>
  <c r="K4928" i="3" s="1"/>
  <c r="L4927" i="3"/>
  <c r="K4927" i="3" s="1"/>
  <c r="L4926" i="3"/>
  <c r="K4926" i="3" s="1"/>
  <c r="L4925" i="3"/>
  <c r="K4925" i="3" s="1"/>
  <c r="L4923" i="3"/>
  <c r="K4923" i="3" s="1"/>
  <c r="H4923" i="3"/>
  <c r="G4923" i="3"/>
  <c r="F4923" i="3"/>
  <c r="L4922" i="3"/>
  <c r="K4922" i="3" s="1"/>
  <c r="H4922" i="3"/>
  <c r="G4922" i="3"/>
  <c r="F4922" i="3"/>
  <c r="L4921" i="3"/>
  <c r="K4921" i="3" s="1"/>
  <c r="H4921" i="3"/>
  <c r="G4921" i="3"/>
  <c r="F4921" i="3"/>
  <c r="L4920" i="3"/>
  <c r="K4920" i="3" s="1"/>
  <c r="H4920" i="3"/>
  <c r="G4920" i="3"/>
  <c r="F4920" i="3"/>
  <c r="L4919" i="3"/>
  <c r="K4919" i="3" s="1"/>
  <c r="H4919" i="3"/>
  <c r="G4919" i="3"/>
  <c r="F4919" i="3"/>
  <c r="L4918" i="3"/>
  <c r="K4918" i="3" s="1"/>
  <c r="H4918" i="3"/>
  <c r="G4918" i="3"/>
  <c r="F4918" i="3"/>
  <c r="L4917" i="3"/>
  <c r="K4917" i="3" s="1"/>
  <c r="H4917" i="3"/>
  <c r="G4917" i="3"/>
  <c r="F4917" i="3"/>
  <c r="L4916" i="3"/>
  <c r="K4916" i="3" s="1"/>
  <c r="H4916" i="3"/>
  <c r="G4916" i="3"/>
  <c r="F4916" i="3"/>
  <c r="L4915" i="3"/>
  <c r="K4915" i="3" s="1"/>
  <c r="H4915" i="3"/>
  <c r="G4915" i="3"/>
  <c r="F4915" i="3"/>
  <c r="L4913" i="3"/>
  <c r="K4913" i="3" s="1"/>
  <c r="F4913" i="3"/>
  <c r="E4913" i="3" s="1"/>
  <c r="L4912" i="3"/>
  <c r="K4912" i="3" s="1"/>
  <c r="F4912" i="3"/>
  <c r="E4912" i="3" s="1"/>
  <c r="L4911" i="3"/>
  <c r="K4911" i="3" s="1"/>
  <c r="F4911" i="3"/>
  <c r="E4911" i="3" s="1"/>
  <c r="L4910" i="3"/>
  <c r="K4910" i="3" s="1"/>
  <c r="F4910" i="3"/>
  <c r="E4910" i="3" s="1"/>
  <c r="L4909" i="3"/>
  <c r="K4909" i="3" s="1"/>
  <c r="F4909" i="3"/>
  <c r="E4909" i="3" s="1"/>
  <c r="L4907" i="3"/>
  <c r="K4907" i="3" s="1"/>
  <c r="F4907" i="3"/>
  <c r="E4907" i="3" s="1"/>
  <c r="L4906" i="3"/>
  <c r="K4906" i="3" s="1"/>
  <c r="F4906" i="3"/>
  <c r="E4906" i="3" s="1"/>
  <c r="L4905" i="3"/>
  <c r="K4905" i="3" s="1"/>
  <c r="F4905" i="3"/>
  <c r="E4905" i="3" s="1"/>
  <c r="L4904" i="3"/>
  <c r="K4904" i="3" s="1"/>
  <c r="F4904" i="3"/>
  <c r="E4904" i="3" s="1"/>
  <c r="L4903" i="3"/>
  <c r="K4903" i="3" s="1"/>
  <c r="F4903" i="3"/>
  <c r="E4903" i="3" s="1"/>
  <c r="L4902" i="3"/>
  <c r="K4902" i="3" s="1"/>
  <c r="F4902" i="3"/>
  <c r="E4902" i="3" s="1"/>
  <c r="L4901" i="3"/>
  <c r="K4901" i="3" s="1"/>
  <c r="F4901" i="3"/>
  <c r="E4901" i="3" s="1"/>
  <c r="L4899" i="3"/>
  <c r="K4899" i="3" s="1"/>
  <c r="H4899" i="3"/>
  <c r="G4899" i="3"/>
  <c r="F4899" i="3"/>
  <c r="L4898" i="3"/>
  <c r="K4898" i="3" s="1"/>
  <c r="H4898" i="3"/>
  <c r="G4898" i="3"/>
  <c r="F4898" i="3"/>
  <c r="L4897" i="3"/>
  <c r="K4897" i="3" s="1"/>
  <c r="H4897" i="3"/>
  <c r="G4897" i="3"/>
  <c r="F4897" i="3"/>
  <c r="L4896" i="3"/>
  <c r="K4896" i="3" s="1"/>
  <c r="H4896" i="3"/>
  <c r="G4896" i="3"/>
  <c r="F4896" i="3"/>
  <c r="L4895" i="3"/>
  <c r="K4895" i="3" s="1"/>
  <c r="H4895" i="3"/>
  <c r="G4895" i="3"/>
  <c r="F4895" i="3"/>
  <c r="L4894" i="3"/>
  <c r="K4894" i="3" s="1"/>
  <c r="H4894" i="3"/>
  <c r="G4894" i="3"/>
  <c r="F4894" i="3"/>
  <c r="L4892" i="3"/>
  <c r="K4892" i="3" s="1"/>
  <c r="L4891" i="3"/>
  <c r="K4891" i="3" s="1"/>
  <c r="L4890" i="3"/>
  <c r="K4890" i="3" s="1"/>
  <c r="L4889" i="3"/>
  <c r="K4889" i="3" s="1"/>
  <c r="L4888" i="3"/>
  <c r="K4888" i="3" s="1"/>
  <c r="L4887" i="3"/>
  <c r="K4887" i="3" s="1"/>
  <c r="L4885" i="3"/>
  <c r="K4885" i="3" s="1"/>
  <c r="H4885" i="3"/>
  <c r="G4885" i="3"/>
  <c r="F4885" i="3"/>
  <c r="L4884" i="3"/>
  <c r="K4884" i="3" s="1"/>
  <c r="H4884" i="3"/>
  <c r="G4884" i="3"/>
  <c r="F4884" i="3"/>
  <c r="L4883" i="3"/>
  <c r="K4883" i="3" s="1"/>
  <c r="H4883" i="3"/>
  <c r="G4883" i="3"/>
  <c r="F4883" i="3"/>
  <c r="L4882" i="3"/>
  <c r="K4882" i="3" s="1"/>
  <c r="E4882" i="3"/>
  <c r="L4881" i="3"/>
  <c r="K4881" i="3" s="1"/>
  <c r="E4881" i="3"/>
  <c r="L4880" i="3"/>
  <c r="K4880" i="3" s="1"/>
  <c r="E4880" i="3"/>
  <c r="L4879" i="3"/>
  <c r="K4879" i="3" s="1"/>
  <c r="E4879" i="3"/>
  <c r="L4878" i="3"/>
  <c r="K4878" i="3" s="1"/>
  <c r="H4878" i="3"/>
  <c r="G4878" i="3"/>
  <c r="F4878" i="3"/>
  <c r="L4877" i="3"/>
  <c r="K4877" i="3" s="1"/>
  <c r="E4877" i="3"/>
  <c r="L4876" i="3"/>
  <c r="K4876" i="3" s="1"/>
  <c r="E4876" i="3"/>
  <c r="L4875" i="3"/>
  <c r="K4875" i="3" s="1"/>
  <c r="E4875" i="3"/>
  <c r="L4874" i="3"/>
  <c r="K4874" i="3" s="1"/>
  <c r="E4874" i="3"/>
  <c r="L4873" i="3"/>
  <c r="K4873" i="3" s="1"/>
  <c r="E4873" i="3"/>
  <c r="L4872" i="3"/>
  <c r="K4872" i="3" s="1"/>
  <c r="H4872" i="3"/>
  <c r="G4872" i="3"/>
  <c r="F4872" i="3"/>
  <c r="L4871" i="3"/>
  <c r="K4871" i="3" s="1"/>
  <c r="H4871" i="3"/>
  <c r="G4871" i="3"/>
  <c r="F4871" i="3"/>
  <c r="L4870" i="3"/>
  <c r="K4870" i="3" s="1"/>
  <c r="H4870" i="3"/>
  <c r="G4870" i="3"/>
  <c r="F4870" i="3"/>
  <c r="L4869" i="3"/>
  <c r="K4869" i="3" s="1"/>
  <c r="H4869" i="3"/>
  <c r="G4869" i="3"/>
  <c r="F4869" i="3"/>
  <c r="L4868" i="3"/>
  <c r="K4868" i="3" s="1"/>
  <c r="H4868" i="3"/>
  <c r="G4868" i="3"/>
  <c r="F4868" i="3"/>
  <c r="L4867" i="3"/>
  <c r="K4867" i="3" s="1"/>
  <c r="H4867" i="3"/>
  <c r="G4867" i="3"/>
  <c r="F4867" i="3"/>
  <c r="L4866" i="3"/>
  <c r="K4866" i="3" s="1"/>
  <c r="L4865" i="3"/>
  <c r="K4865" i="3" s="1"/>
  <c r="H4865" i="3"/>
  <c r="G4865" i="3"/>
  <c r="F4865" i="3"/>
  <c r="L4864" i="3"/>
  <c r="K4864" i="3" s="1"/>
  <c r="H4864" i="3"/>
  <c r="G4864" i="3"/>
  <c r="F4864" i="3"/>
  <c r="L4863" i="3"/>
  <c r="K4863" i="3" s="1"/>
  <c r="H4863" i="3"/>
  <c r="G4863" i="3"/>
  <c r="F4863" i="3"/>
  <c r="L4862" i="3"/>
  <c r="K4862" i="3" s="1"/>
  <c r="H4862" i="3"/>
  <c r="G4862" i="3"/>
  <c r="F4862" i="3"/>
  <c r="L4861" i="3"/>
  <c r="K4861" i="3" s="1"/>
  <c r="H4861" i="3"/>
  <c r="G4861" i="3"/>
  <c r="F4861" i="3"/>
  <c r="L4860" i="3"/>
  <c r="K4860" i="3" s="1"/>
  <c r="H4860" i="3"/>
  <c r="G4860" i="3"/>
  <c r="F4860" i="3"/>
  <c r="L4859" i="3"/>
  <c r="K4859" i="3" s="1"/>
  <c r="H4859" i="3"/>
  <c r="G4859" i="3"/>
  <c r="F4859" i="3"/>
  <c r="L4858" i="3"/>
  <c r="K4858" i="3" s="1"/>
  <c r="H4858" i="3"/>
  <c r="G4858" i="3"/>
  <c r="F4858" i="3"/>
  <c r="L4857" i="3"/>
  <c r="K4857" i="3" s="1"/>
  <c r="H4857" i="3"/>
  <c r="G4857" i="3"/>
  <c r="F4857" i="3"/>
  <c r="L4856" i="3"/>
  <c r="K4856" i="3" s="1"/>
  <c r="H4856" i="3"/>
  <c r="G4856" i="3"/>
  <c r="F4856" i="3"/>
  <c r="L4855" i="3"/>
  <c r="K4855" i="3" s="1"/>
  <c r="H4855" i="3"/>
  <c r="G4855" i="3"/>
  <c r="F4855" i="3"/>
  <c r="L4854" i="3"/>
  <c r="K4854" i="3" s="1"/>
  <c r="H4854" i="3"/>
  <c r="G4854" i="3"/>
  <c r="F4854" i="3"/>
  <c r="L4853" i="3"/>
  <c r="K4853" i="3" s="1"/>
  <c r="H4853" i="3"/>
  <c r="G4853" i="3"/>
  <c r="F4853" i="3"/>
  <c r="L4852" i="3"/>
  <c r="K4852" i="3" s="1"/>
  <c r="H4852" i="3"/>
  <c r="G4852" i="3"/>
  <c r="F4852" i="3"/>
  <c r="L4851" i="3"/>
  <c r="K4851" i="3" s="1"/>
  <c r="H4851" i="3"/>
  <c r="G4851" i="3"/>
  <c r="F4851" i="3"/>
  <c r="L4850" i="3"/>
  <c r="K4850" i="3" s="1"/>
  <c r="H4850" i="3"/>
  <c r="G4850" i="3"/>
  <c r="F4850" i="3"/>
  <c r="L4849" i="3"/>
  <c r="K4849" i="3" s="1"/>
  <c r="H4849" i="3"/>
  <c r="G4849" i="3"/>
  <c r="F4849" i="3"/>
  <c r="L4848" i="3"/>
  <c r="K4848" i="3" s="1"/>
  <c r="H4848" i="3"/>
  <c r="G4848" i="3"/>
  <c r="F4848" i="3"/>
  <c r="L4847" i="3"/>
  <c r="K4847" i="3" s="1"/>
  <c r="H4847" i="3"/>
  <c r="G4847" i="3"/>
  <c r="F4847" i="3"/>
  <c r="L4846" i="3"/>
  <c r="K4846" i="3" s="1"/>
  <c r="L4845" i="3"/>
  <c r="K4845" i="3" s="1"/>
  <c r="H4845" i="3"/>
  <c r="G4845" i="3"/>
  <c r="F4845" i="3"/>
  <c r="L4844" i="3"/>
  <c r="K4844" i="3" s="1"/>
  <c r="H4844" i="3"/>
  <c r="G4844" i="3"/>
  <c r="F4844" i="3"/>
  <c r="L4843" i="3"/>
  <c r="K4843" i="3" s="1"/>
  <c r="L4842" i="3"/>
  <c r="K4842" i="3" s="1"/>
  <c r="H4842" i="3"/>
  <c r="G4842" i="3"/>
  <c r="F4842" i="3"/>
  <c r="L4841" i="3"/>
  <c r="K4841" i="3" s="1"/>
  <c r="H4841" i="3"/>
  <c r="G4841" i="3"/>
  <c r="F4841" i="3"/>
  <c r="L4840" i="3"/>
  <c r="K4840" i="3" s="1"/>
  <c r="H4840" i="3"/>
  <c r="G4840" i="3"/>
  <c r="F4840" i="3"/>
  <c r="L4839" i="3"/>
  <c r="K4839" i="3" s="1"/>
  <c r="H4839" i="3"/>
  <c r="G4839" i="3"/>
  <c r="F4839" i="3"/>
  <c r="L4838" i="3"/>
  <c r="K4838" i="3" s="1"/>
  <c r="H4838" i="3"/>
  <c r="G4838" i="3"/>
  <c r="F4838" i="3"/>
  <c r="L4837" i="3"/>
  <c r="K4837" i="3" s="1"/>
  <c r="H4837" i="3"/>
  <c r="G4837" i="3"/>
  <c r="F4837" i="3"/>
  <c r="L4836" i="3"/>
  <c r="K4836" i="3" s="1"/>
  <c r="H4836" i="3"/>
  <c r="G4836" i="3"/>
  <c r="F4836" i="3"/>
  <c r="L4835" i="3"/>
  <c r="K4835" i="3" s="1"/>
  <c r="H4835" i="3"/>
  <c r="G4835" i="3"/>
  <c r="F4835" i="3"/>
  <c r="L4834" i="3"/>
  <c r="K4834" i="3" s="1"/>
  <c r="H4834" i="3"/>
  <c r="G4834" i="3"/>
  <c r="F4834" i="3"/>
  <c r="L4833" i="3"/>
  <c r="K4833" i="3" s="1"/>
  <c r="L4832" i="3"/>
  <c r="K4832" i="3" s="1"/>
  <c r="H4832" i="3"/>
  <c r="G4832" i="3"/>
  <c r="F4832" i="3"/>
  <c r="L4831" i="3"/>
  <c r="K4831" i="3" s="1"/>
  <c r="H4831" i="3"/>
  <c r="G4831" i="3"/>
  <c r="F4831" i="3"/>
  <c r="L4830" i="3"/>
  <c r="K4830" i="3" s="1"/>
  <c r="H4830" i="3"/>
  <c r="G4830" i="3"/>
  <c r="F4830" i="3"/>
  <c r="L4829" i="3"/>
  <c r="K4829" i="3" s="1"/>
  <c r="H4829" i="3"/>
  <c r="G4829" i="3"/>
  <c r="F4829" i="3"/>
  <c r="L4828" i="3"/>
  <c r="K4828" i="3" s="1"/>
  <c r="H4828" i="3"/>
  <c r="G4828" i="3"/>
  <c r="F4828" i="3"/>
  <c r="L4827" i="3"/>
  <c r="K4827" i="3" s="1"/>
  <c r="H4827" i="3"/>
  <c r="G4827" i="3"/>
  <c r="F4827" i="3"/>
  <c r="L4826" i="3"/>
  <c r="K4826" i="3" s="1"/>
  <c r="H4826" i="3"/>
  <c r="G4826" i="3"/>
  <c r="F4826" i="3"/>
  <c r="L4825" i="3"/>
  <c r="K4825" i="3" s="1"/>
  <c r="H4825" i="3"/>
  <c r="G4825" i="3"/>
  <c r="F4825" i="3"/>
  <c r="L4824" i="3"/>
  <c r="K4824" i="3" s="1"/>
  <c r="H4824" i="3"/>
  <c r="G4824" i="3"/>
  <c r="F4824" i="3"/>
  <c r="L4823" i="3"/>
  <c r="K4823" i="3" s="1"/>
  <c r="L4822" i="3"/>
  <c r="K4822" i="3" s="1"/>
  <c r="E4822" i="3"/>
  <c r="L4821" i="3"/>
  <c r="K4821" i="3" s="1"/>
  <c r="L4820" i="3"/>
  <c r="K4820" i="3" s="1"/>
  <c r="H4820" i="3"/>
  <c r="G4820" i="3"/>
  <c r="F4820" i="3"/>
  <c r="L4819" i="3"/>
  <c r="K4819" i="3" s="1"/>
  <c r="H4819" i="3"/>
  <c r="G4819" i="3"/>
  <c r="F4819" i="3"/>
  <c r="L4817" i="3"/>
  <c r="K4817" i="3" s="1"/>
  <c r="L4816" i="3"/>
  <c r="K4816" i="3" s="1"/>
  <c r="L4815" i="3"/>
  <c r="K4815" i="3" s="1"/>
  <c r="L4814" i="3"/>
  <c r="K4814" i="3" s="1"/>
  <c r="L4813" i="3"/>
  <c r="K4813" i="3" s="1"/>
  <c r="L4812" i="3"/>
  <c r="K4812" i="3" s="1"/>
  <c r="L4811" i="3"/>
  <c r="K4811" i="3" s="1"/>
  <c r="L4810" i="3"/>
  <c r="K4810" i="3" s="1"/>
  <c r="L4809" i="3"/>
  <c r="K4809" i="3" s="1"/>
  <c r="L4808" i="3"/>
  <c r="K4808" i="3" s="1"/>
  <c r="L4807" i="3"/>
  <c r="K4807" i="3" s="1"/>
  <c r="L4806" i="3"/>
  <c r="K4806" i="3" s="1"/>
  <c r="L4805" i="3"/>
  <c r="K4805" i="3" s="1"/>
  <c r="L4804" i="3"/>
  <c r="K4804" i="3" s="1"/>
  <c r="L4803" i="3"/>
  <c r="K4803" i="3" s="1"/>
  <c r="L4802" i="3"/>
  <c r="K4802" i="3" s="1"/>
  <c r="L4801" i="3"/>
  <c r="K4801" i="3" s="1"/>
  <c r="L4800" i="3"/>
  <c r="K4800" i="3" s="1"/>
  <c r="H4800" i="3"/>
  <c r="G4800" i="3"/>
  <c r="F4800" i="3"/>
  <c r="L4799" i="3"/>
  <c r="K4799" i="3" s="1"/>
  <c r="E4799" i="3"/>
  <c r="L4798" i="3"/>
  <c r="K4798" i="3" s="1"/>
  <c r="H4798" i="3"/>
  <c r="G4798" i="3"/>
  <c r="F4798" i="3"/>
  <c r="L4796" i="3"/>
  <c r="K4796" i="3" s="1"/>
  <c r="L4795" i="3"/>
  <c r="K4795" i="3" s="1"/>
  <c r="L4794" i="3"/>
  <c r="K4794" i="3" s="1"/>
  <c r="L4793" i="3"/>
  <c r="K4793" i="3" s="1"/>
  <c r="L4792" i="3"/>
  <c r="K4792" i="3" s="1"/>
  <c r="L4791" i="3"/>
  <c r="K4791" i="3" s="1"/>
  <c r="L4790" i="3"/>
  <c r="K4790" i="3" s="1"/>
  <c r="L4789" i="3"/>
  <c r="K4789" i="3" s="1"/>
  <c r="L4788" i="3"/>
  <c r="K4788" i="3" s="1"/>
  <c r="L4787" i="3"/>
  <c r="K4787" i="3" s="1"/>
  <c r="L4786" i="3"/>
  <c r="K4786" i="3" s="1"/>
  <c r="L4785" i="3"/>
  <c r="K4785" i="3" s="1"/>
  <c r="L4784" i="3"/>
  <c r="K4784" i="3" s="1"/>
  <c r="L4783" i="3"/>
  <c r="K4783" i="3" s="1"/>
  <c r="L4782" i="3"/>
  <c r="K4782" i="3" s="1"/>
  <c r="L4781" i="3"/>
  <c r="K4781" i="3" s="1"/>
  <c r="L4779" i="3"/>
  <c r="K4779" i="3" s="1"/>
  <c r="L4778" i="3"/>
  <c r="K4778" i="3" s="1"/>
  <c r="L4776" i="3"/>
  <c r="K4776" i="3" s="1"/>
  <c r="L4775" i="3"/>
  <c r="K4775" i="3" s="1"/>
  <c r="L4773" i="3"/>
  <c r="K4773" i="3" s="1"/>
  <c r="L4772" i="3"/>
  <c r="K4772" i="3" s="1"/>
  <c r="L4770" i="3"/>
  <c r="K4770" i="3" s="1"/>
  <c r="E4770" i="3"/>
  <c r="L4769" i="3"/>
  <c r="K4769" i="3" s="1"/>
  <c r="L4768" i="3"/>
  <c r="K4768" i="3" s="1"/>
  <c r="L4767" i="3"/>
  <c r="K4767" i="3" s="1"/>
  <c r="L4766" i="3"/>
  <c r="K4766" i="3" s="1"/>
  <c r="L4765" i="3"/>
  <c r="K4765" i="3" s="1"/>
  <c r="L4764" i="3"/>
  <c r="K4764" i="3" s="1"/>
  <c r="L4763" i="3"/>
  <c r="K4763" i="3" s="1"/>
  <c r="L4761" i="3"/>
  <c r="K4761" i="3" s="1"/>
  <c r="L4760" i="3"/>
  <c r="K4760" i="3" s="1"/>
  <c r="L4759" i="3"/>
  <c r="K4759" i="3" s="1"/>
  <c r="L4758" i="3"/>
  <c r="K4758" i="3" s="1"/>
  <c r="L4757" i="3"/>
  <c r="K4757" i="3" s="1"/>
  <c r="L4756" i="3"/>
  <c r="K4756" i="3" s="1"/>
  <c r="L4755" i="3"/>
  <c r="K4755" i="3" s="1"/>
  <c r="L4754" i="3"/>
  <c r="K4754" i="3" s="1"/>
  <c r="L4752" i="3"/>
  <c r="K4752" i="3" s="1"/>
  <c r="L4751" i="3"/>
  <c r="K4751" i="3" s="1"/>
  <c r="L4750" i="3"/>
  <c r="K4750" i="3" s="1"/>
  <c r="L4749" i="3"/>
  <c r="K4749" i="3" s="1"/>
  <c r="L4748" i="3"/>
  <c r="K4748" i="3" s="1"/>
  <c r="L4747" i="3"/>
  <c r="K4747" i="3" s="1"/>
  <c r="L4746" i="3"/>
  <c r="K4746" i="3" s="1"/>
  <c r="L4745" i="3"/>
  <c r="K4745" i="3" s="1"/>
  <c r="L4744" i="3"/>
  <c r="K4744" i="3" s="1"/>
  <c r="L4743" i="3"/>
  <c r="K4743" i="3" s="1"/>
  <c r="L4742" i="3"/>
  <c r="K4742" i="3" s="1"/>
  <c r="L4741" i="3"/>
  <c r="K4741" i="3" s="1"/>
  <c r="L4740" i="3"/>
  <c r="K4740" i="3" s="1"/>
  <c r="L4739" i="3"/>
  <c r="K4739" i="3" s="1"/>
  <c r="L4738" i="3"/>
  <c r="K4738" i="3" s="1"/>
  <c r="L4737" i="3"/>
  <c r="K4737" i="3" s="1"/>
  <c r="L4736" i="3"/>
  <c r="K4736" i="3" s="1"/>
  <c r="L4735" i="3"/>
  <c r="K4735" i="3" s="1"/>
  <c r="L4734" i="3"/>
  <c r="K4734" i="3" s="1"/>
  <c r="L4733" i="3"/>
  <c r="K4733" i="3" s="1"/>
  <c r="L4732" i="3"/>
  <c r="K4732" i="3" s="1"/>
  <c r="L4731" i="3"/>
  <c r="K4731" i="3" s="1"/>
  <c r="L4730" i="3"/>
  <c r="K4730" i="3" s="1"/>
  <c r="L4729" i="3"/>
  <c r="K4729" i="3" s="1"/>
  <c r="L4728" i="3"/>
  <c r="K4728" i="3" s="1"/>
  <c r="L4727" i="3"/>
  <c r="K4727" i="3" s="1"/>
  <c r="L4726" i="3"/>
  <c r="K4726" i="3" s="1"/>
  <c r="L4725" i="3"/>
  <c r="K4725" i="3" s="1"/>
  <c r="L4723" i="3"/>
  <c r="K4723" i="3" s="1"/>
  <c r="L4722" i="3"/>
  <c r="K4722" i="3" s="1"/>
  <c r="L4721" i="3"/>
  <c r="K4721" i="3" s="1"/>
  <c r="L4720" i="3"/>
  <c r="K4720" i="3" s="1"/>
  <c r="L4719" i="3"/>
  <c r="K4719" i="3" s="1"/>
  <c r="L4718" i="3"/>
  <c r="K4718" i="3" s="1"/>
  <c r="L4717" i="3"/>
  <c r="K4717" i="3" s="1"/>
  <c r="L4716" i="3"/>
  <c r="K4716" i="3" s="1"/>
  <c r="L4715" i="3"/>
  <c r="K4715" i="3" s="1"/>
  <c r="L4714" i="3"/>
  <c r="K4714" i="3" s="1"/>
  <c r="L4713" i="3"/>
  <c r="K4713" i="3" s="1"/>
  <c r="L4712" i="3"/>
  <c r="K4712" i="3" s="1"/>
  <c r="L4710" i="3"/>
  <c r="K4710" i="3" s="1"/>
  <c r="L4709" i="3"/>
  <c r="K4709" i="3" s="1"/>
  <c r="L4708" i="3"/>
  <c r="K4708" i="3" s="1"/>
  <c r="L4707" i="3"/>
  <c r="K4707" i="3" s="1"/>
  <c r="L4706" i="3"/>
  <c r="K4706" i="3" s="1"/>
  <c r="L4705" i="3"/>
  <c r="K4705" i="3" s="1"/>
  <c r="L4704" i="3"/>
  <c r="K4704" i="3" s="1"/>
  <c r="L4703" i="3"/>
  <c r="K4703" i="3" s="1"/>
  <c r="L4702" i="3"/>
  <c r="K4702" i="3" s="1"/>
  <c r="L4701" i="3"/>
  <c r="K4701" i="3" s="1"/>
  <c r="L4700" i="3"/>
  <c r="K4700" i="3" s="1"/>
  <c r="L4699" i="3"/>
  <c r="K4699" i="3" s="1"/>
  <c r="L4698" i="3"/>
  <c r="K4698" i="3" s="1"/>
  <c r="L4697" i="3"/>
  <c r="K4697" i="3" s="1"/>
  <c r="L4696" i="3"/>
  <c r="K4696" i="3" s="1"/>
  <c r="E4800" i="3" l="1"/>
  <c r="E5044" i="3"/>
  <c r="E5124" i="3"/>
  <c r="E5187" i="3"/>
  <c r="E5009" i="3"/>
  <c r="E5378" i="3"/>
  <c r="E5365" i="3"/>
  <c r="E5017" i="3"/>
  <c r="E5025" i="3"/>
  <c r="E4835" i="3"/>
  <c r="E5362" i="3"/>
  <c r="E4820" i="3"/>
  <c r="E4840" i="3"/>
  <c r="E5005" i="3"/>
  <c r="E5019" i="3"/>
  <c r="E4864" i="3"/>
  <c r="E5029" i="3"/>
  <c r="E5342" i="3"/>
  <c r="E5356" i="3"/>
  <c r="E5021" i="3"/>
  <c r="E5023" i="3"/>
  <c r="E5363" i="3"/>
  <c r="E5126" i="3"/>
  <c r="E4845" i="3"/>
  <c r="E4838" i="3"/>
  <c r="E5007" i="3"/>
  <c r="E5015" i="3"/>
  <c r="E5048" i="3"/>
  <c r="E5064" i="3"/>
  <c r="E4872" i="3"/>
  <c r="E5125" i="3"/>
  <c r="E5036" i="3"/>
  <c r="E5145" i="3"/>
  <c r="E5175" i="3"/>
  <c r="E5205" i="3"/>
  <c r="E4878" i="3"/>
  <c r="E5118" i="3"/>
  <c r="E4829" i="3"/>
  <c r="E4836" i="3"/>
  <c r="E5013" i="3"/>
  <c r="E5054" i="3"/>
  <c r="E5070" i="3"/>
  <c r="E5073" i="3"/>
  <c r="E5169" i="3"/>
  <c r="E5185" i="3"/>
  <c r="E4826" i="3"/>
  <c r="E4868" i="3"/>
  <c r="E4895" i="3"/>
  <c r="E5040" i="3"/>
  <c r="E5076" i="3"/>
  <c r="E5101" i="3"/>
  <c r="E5120" i="3"/>
  <c r="E5138" i="3"/>
  <c r="E5370" i="3"/>
  <c r="E4824" i="3"/>
  <c r="E4827" i="3"/>
  <c r="E4916" i="3"/>
  <c r="E5082" i="3"/>
  <c r="E5184" i="3"/>
  <c r="E5317" i="3"/>
  <c r="E5027" i="3"/>
  <c r="E5094" i="3"/>
  <c r="E5063" i="3"/>
  <c r="E5130" i="3"/>
  <c r="E5147" i="3"/>
  <c r="E5152" i="3"/>
  <c r="E5155" i="3"/>
  <c r="E5241" i="3"/>
  <c r="E5264" i="3"/>
  <c r="E5340" i="3"/>
  <c r="E5355" i="3"/>
  <c r="E5011" i="3"/>
  <c r="E5116" i="3"/>
  <c r="E5119" i="3"/>
  <c r="E5269" i="3"/>
  <c r="E4923" i="3"/>
  <c r="E5010" i="3"/>
  <c r="E5037" i="3"/>
  <c r="E5050" i="3"/>
  <c r="E5058" i="3"/>
  <c r="E5072" i="3"/>
  <c r="E5099" i="3"/>
  <c r="E5151" i="3"/>
  <c r="E5258" i="3"/>
  <c r="E5083" i="3"/>
  <c r="E5086" i="3"/>
  <c r="E5153" i="3"/>
  <c r="E5156" i="3"/>
  <c r="E5167" i="3"/>
  <c r="E5211" i="3"/>
  <c r="E5227" i="3"/>
  <c r="E5256" i="3"/>
  <c r="E5359" i="3"/>
  <c r="E4819" i="3"/>
  <c r="E4825" i="3"/>
  <c r="E4858" i="3"/>
  <c r="E5018" i="3"/>
  <c r="E5068" i="3"/>
  <c r="E5089" i="3"/>
  <c r="E5112" i="3"/>
  <c r="E5188" i="3"/>
  <c r="E5189" i="3"/>
  <c r="E5262" i="3"/>
  <c r="E5290" i="3"/>
  <c r="E5137" i="3"/>
  <c r="E5141" i="3"/>
  <c r="E5177" i="3"/>
  <c r="E5192" i="3"/>
  <c r="E5204" i="3"/>
  <c r="E5207" i="3"/>
  <c r="E5238" i="3"/>
  <c r="E5268" i="3"/>
  <c r="E4853" i="3"/>
  <c r="E4870" i="3"/>
  <c r="E4899" i="3"/>
  <c r="E4915" i="3"/>
  <c r="E4922" i="3"/>
  <c r="E5046" i="3"/>
  <c r="E5060" i="3"/>
  <c r="E5071" i="3"/>
  <c r="E5078" i="3"/>
  <c r="E5117" i="3"/>
  <c r="E5157" i="3"/>
  <c r="E5173" i="3"/>
  <c r="E4896" i="3"/>
  <c r="E5024" i="3"/>
  <c r="E5090" i="3"/>
  <c r="E5103" i="3"/>
  <c r="E5106" i="3"/>
  <c r="E5128" i="3"/>
  <c r="E4894" i="3"/>
  <c r="E5006" i="3"/>
  <c r="E5109" i="3"/>
  <c r="E5057" i="3"/>
  <c r="E5074" i="3"/>
  <c r="E5080" i="3"/>
  <c r="E4854" i="3"/>
  <c r="E4862" i="3"/>
  <c r="E4917" i="3"/>
  <c r="E5042" i="3"/>
  <c r="E5052" i="3"/>
  <c r="E5056" i="3"/>
  <c r="E5079" i="3"/>
  <c r="E5111" i="3"/>
  <c r="E5179" i="3"/>
  <c r="E4851" i="3"/>
  <c r="E4883" i="3"/>
  <c r="E4897" i="3"/>
  <c r="E5031" i="3"/>
  <c r="E5055" i="3"/>
  <c r="E5065" i="3"/>
  <c r="E5088" i="3"/>
  <c r="E5115" i="3"/>
  <c r="E5129" i="3"/>
  <c r="E5131" i="3"/>
  <c r="E5146" i="3"/>
  <c r="E5149" i="3"/>
  <c r="E5221" i="3"/>
  <c r="E5236" i="3"/>
  <c r="E5267" i="3"/>
  <c r="E5279" i="3"/>
  <c r="E5327" i="3"/>
  <c r="E5334" i="3"/>
  <c r="E5382" i="3"/>
  <c r="E5164" i="3"/>
  <c r="E5181" i="3"/>
  <c r="E5225" i="3"/>
  <c r="E5228" i="3"/>
  <c r="E5248" i="3"/>
  <c r="E5260" i="3"/>
  <c r="E5302" i="3"/>
  <c r="E5338" i="3"/>
  <c r="E5372" i="3"/>
  <c r="E5375" i="3"/>
  <c r="E5376" i="3"/>
  <c r="E5160" i="3"/>
  <c r="E5223" i="3"/>
  <c r="E5235" i="3"/>
  <c r="E5246" i="3"/>
  <c r="E5348" i="3"/>
  <c r="E5159" i="3"/>
  <c r="E5196" i="3"/>
  <c r="E5206" i="3"/>
  <c r="E5213" i="3"/>
  <c r="E5254" i="3"/>
  <c r="E5278" i="3"/>
  <c r="E5284" i="3"/>
  <c r="E5319" i="3"/>
  <c r="E5347" i="3"/>
  <c r="E5360" i="3"/>
  <c r="E5183" i="3"/>
  <c r="E5186" i="3"/>
  <c r="E5200" i="3"/>
  <c r="E5231" i="3"/>
  <c r="E5234" i="3"/>
  <c r="E5242" i="3"/>
  <c r="E5244" i="3"/>
  <c r="E5277" i="3"/>
  <c r="E5308" i="3"/>
  <c r="E5335" i="3"/>
  <c r="E5139" i="3"/>
  <c r="E5143" i="3"/>
  <c r="E5150" i="3"/>
  <c r="E5165" i="3"/>
  <c r="E5226" i="3"/>
  <c r="E5230" i="3"/>
  <c r="E5261" i="3"/>
  <c r="E5288" i="3"/>
  <c r="E5313" i="3"/>
  <c r="E5325" i="3"/>
  <c r="E5343" i="3"/>
  <c r="E5373" i="3"/>
  <c r="E5374" i="3"/>
  <c r="E5383" i="3"/>
  <c r="E4842" i="3"/>
  <c r="E5252" i="3"/>
  <c r="E5062" i="3"/>
  <c r="E4798" i="3"/>
  <c r="E4849" i="3"/>
  <c r="E4857" i="3"/>
  <c r="E4865" i="3"/>
  <c r="E4844" i="3"/>
  <c r="E4859" i="3"/>
  <c r="E4921" i="3"/>
  <c r="E4837" i="3"/>
  <c r="E4839" i="3"/>
  <c r="E4848" i="3"/>
  <c r="E4856" i="3"/>
  <c r="E4884" i="3"/>
  <c r="E4898" i="3"/>
  <c r="E4918" i="3"/>
  <c r="E4861" i="3"/>
  <c r="E4841" i="3"/>
  <c r="E4850" i="3"/>
  <c r="E4867" i="3"/>
  <c r="E5035" i="3"/>
  <c r="E4828" i="3"/>
  <c r="E4831" i="3"/>
  <c r="E4855" i="3"/>
  <c r="E4863" i="3"/>
  <c r="E4920" i="3"/>
  <c r="E4852" i="3"/>
  <c r="E4860" i="3"/>
  <c r="E4885" i="3"/>
  <c r="E4919" i="3"/>
  <c r="E5026" i="3"/>
  <c r="E5066" i="3"/>
  <c r="E5014" i="3"/>
  <c r="E5022" i="3"/>
  <c r="E5061" i="3"/>
  <c r="E5077" i="3"/>
  <c r="E5163" i="3"/>
  <c r="E5028" i="3"/>
  <c r="E5033" i="3"/>
  <c r="E5059" i="3"/>
  <c r="E5075" i="3"/>
  <c r="E5105" i="3"/>
  <c r="E5032" i="3"/>
  <c r="E5047" i="3"/>
  <c r="E5030" i="3"/>
  <c r="E5038" i="3"/>
  <c r="E5069" i="3"/>
  <c r="E5084" i="3"/>
  <c r="E5092" i="3"/>
  <c r="E5148" i="3"/>
  <c r="E5020" i="3"/>
  <c r="E5034" i="3"/>
  <c r="E5039" i="3"/>
  <c r="E5067" i="3"/>
  <c r="E5161" i="3"/>
  <c r="E5081" i="3"/>
  <c r="E5091" i="3"/>
  <c r="E5121" i="3"/>
  <c r="E5127" i="3"/>
  <c r="E5136" i="3"/>
  <c r="E5197" i="3"/>
  <c r="E5100" i="3"/>
  <c r="E5104" i="3"/>
  <c r="E5108" i="3"/>
  <c r="E5172" i="3"/>
  <c r="E5113" i="3"/>
  <c r="E5114" i="3"/>
  <c r="E5154" i="3"/>
  <c r="E5166" i="3"/>
  <c r="E5201" i="3"/>
  <c r="E5098" i="3"/>
  <c r="E5107" i="3"/>
  <c r="E5140" i="3"/>
  <c r="E5158" i="3"/>
  <c r="E5198" i="3"/>
  <c r="E5087" i="3"/>
  <c r="E5096" i="3"/>
  <c r="E5102" i="3"/>
  <c r="E5110" i="3"/>
  <c r="E5123" i="3"/>
  <c r="E5132" i="3"/>
  <c r="E5193" i="3"/>
  <c r="E5250" i="3"/>
  <c r="E5283" i="3"/>
  <c r="E5296" i="3"/>
  <c r="E5085" i="3"/>
  <c r="E5134" i="3"/>
  <c r="E5135" i="3"/>
  <c r="E5162" i="3"/>
  <c r="E5171" i="3"/>
  <c r="E5232" i="3"/>
  <c r="E5194" i="3"/>
  <c r="E5202" i="3"/>
  <c r="E5209" i="3"/>
  <c r="E5220" i="3"/>
  <c r="E5229" i="3"/>
  <c r="E5243" i="3"/>
  <c r="E5274" i="3"/>
  <c r="E5323" i="3"/>
  <c r="E5331" i="3"/>
  <c r="E5385" i="3"/>
  <c r="E5239" i="3"/>
  <c r="E5263" i="3"/>
  <c r="E5180" i="3"/>
  <c r="E5199" i="3"/>
  <c r="E5237" i="3"/>
  <c r="E5245" i="3"/>
  <c r="E5270" i="3"/>
  <c r="E5297" i="3"/>
  <c r="E5215" i="3"/>
  <c r="E5195" i="3"/>
  <c r="E5203" i="3"/>
  <c r="E5217" i="3"/>
  <c r="E5233" i="3"/>
  <c r="E5257" i="3"/>
  <c r="E5314" i="3"/>
  <c r="E5361" i="3"/>
  <c r="E5367" i="3"/>
  <c r="E5273" i="3"/>
  <c r="E5280" i="3"/>
  <c r="E5307" i="3"/>
  <c r="E5328" i="3"/>
  <c r="E5336" i="3"/>
  <c r="E5344" i="3"/>
  <c r="E5354" i="3"/>
  <c r="E5357" i="3"/>
  <c r="E5358" i="3"/>
  <c r="E5366" i="3"/>
  <c r="E5276" i="3"/>
  <c r="E5285" i="3"/>
  <c r="E5292" i="3"/>
  <c r="E5300" i="3"/>
  <c r="E5310" i="3"/>
  <c r="E5266" i="3"/>
  <c r="E5275" i="3"/>
  <c r="E5282" i="3"/>
  <c r="E5309" i="3"/>
  <c r="E5346" i="3"/>
  <c r="E5265" i="3"/>
  <c r="E5272" i="3"/>
  <c r="E5281" i="3"/>
  <c r="E5293" i="3"/>
  <c r="E5304" i="3"/>
  <c r="E5306" i="3"/>
  <c r="E5320" i="3"/>
  <c r="E5321" i="3"/>
  <c r="E5324" i="3"/>
  <c r="E5332" i="3"/>
  <c r="E5345" i="3"/>
  <c r="E5259" i="3"/>
  <c r="E5271" i="3"/>
  <c r="E5303" i="3"/>
  <c r="E5312" i="3"/>
  <c r="E5329" i="3"/>
  <c r="E5349" i="3"/>
  <c r="E5369" i="3"/>
  <c r="E5371" i="3"/>
  <c r="E5377" i="3"/>
  <c r="E5379" i="3"/>
  <c r="E5294" i="3"/>
  <c r="E5311" i="3"/>
  <c r="E5350" i="3"/>
  <c r="E5352" i="3"/>
  <c r="E5368" i="3"/>
  <c r="E5386" i="3"/>
  <c r="E4834" i="3"/>
  <c r="E4847" i="3"/>
  <c r="E4830" i="3"/>
  <c r="E4832" i="3"/>
  <c r="E4869" i="3"/>
  <c r="E4871" i="3"/>
  <c r="E5008" i="3"/>
  <c r="E5016" i="3"/>
  <c r="E5041" i="3"/>
  <c r="E5043" i="3"/>
  <c r="E5045" i="3"/>
  <c r="E5049" i="3"/>
  <c r="E5051" i="3"/>
  <c r="E5053" i="3"/>
  <c r="E5095" i="3"/>
  <c r="E5097" i="3"/>
  <c r="E5093" i="3"/>
  <c r="E5122" i="3"/>
  <c r="E5142" i="3"/>
  <c r="E5144" i="3"/>
  <c r="E5133" i="3"/>
  <c r="E5174" i="3"/>
  <c r="E5168" i="3"/>
  <c r="E5176" i="3"/>
  <c r="E5182" i="3"/>
  <c r="E5170" i="3"/>
  <c r="E5178" i="3"/>
  <c r="E5210" i="3"/>
  <c r="E5212" i="3"/>
  <c r="E5216" i="3"/>
  <c r="E5222" i="3"/>
  <c r="E5208" i="3"/>
  <c r="E5219" i="3"/>
  <c r="E5214" i="3"/>
  <c r="E5251" i="3"/>
  <c r="E5286" i="3"/>
  <c r="E5318" i="3"/>
  <c r="E5253" i="3"/>
  <c r="E5247" i="3"/>
  <c r="E5255" i="3"/>
  <c r="E5249" i="3"/>
  <c r="E5287" i="3"/>
  <c r="E5289" i="3"/>
  <c r="E5291" i="3"/>
  <c r="E5299" i="3"/>
  <c r="E5301" i="3"/>
  <c r="E5295" i="3"/>
  <c r="E5337" i="3"/>
  <c r="E5316" i="3"/>
  <c r="E5322" i="3"/>
  <c r="E5326" i="3"/>
  <c r="E5330" i="3"/>
  <c r="E5333" i="3"/>
  <c r="E5339" i="3"/>
  <c r="E5341" i="3"/>
  <c r="E5351" i="3"/>
  <c r="E5364" i="3"/>
  <c r="E5353" i="3"/>
  <c r="E4692" i="3" l="1"/>
  <c r="E4691" i="3"/>
  <c r="E4690" i="3"/>
  <c r="E4689" i="3"/>
  <c r="E4688" i="3"/>
  <c r="E4687" i="3"/>
  <c r="E4686" i="3"/>
  <c r="E4685" i="3"/>
  <c r="E4684" i="3"/>
  <c r="E4683" i="3"/>
  <c r="E4682" i="3"/>
  <c r="E4681" i="3"/>
  <c r="E4680" i="3"/>
  <c r="E4679" i="3"/>
  <c r="E4678" i="3"/>
  <c r="E4676" i="3"/>
  <c r="E4675" i="3"/>
  <c r="E4674" i="3"/>
  <c r="E4672" i="3"/>
  <c r="E4671" i="3"/>
  <c r="E4670" i="3"/>
  <c r="E4668" i="3"/>
  <c r="E4667" i="3"/>
  <c r="E4666" i="3"/>
  <c r="E4665" i="3"/>
  <c r="E4664" i="3"/>
  <c r="E4663" i="3"/>
  <c r="E4661" i="3"/>
  <c r="E4660" i="3"/>
  <c r="E4659" i="3"/>
  <c r="E4658" i="3"/>
  <c r="E4657" i="3"/>
  <c r="E4656" i="3"/>
  <c r="E4655" i="3"/>
  <c r="E4653" i="3"/>
  <c r="E4652" i="3"/>
  <c r="E4651" i="3"/>
  <c r="E4650" i="3"/>
  <c r="E4649" i="3"/>
  <c r="E4647" i="3"/>
  <c r="E4646" i="3"/>
  <c r="E4645" i="3"/>
  <c r="E4644" i="3"/>
  <c r="E4643" i="3"/>
  <c r="E4642" i="3"/>
  <c r="E4641" i="3"/>
  <c r="E4640" i="3"/>
  <c r="E4639" i="3"/>
  <c r="E4637" i="3"/>
  <c r="E4636" i="3"/>
  <c r="E4635" i="3"/>
  <c r="E4634" i="3"/>
  <c r="E4633" i="3"/>
  <c r="E4632" i="3"/>
  <c r="E4631" i="3"/>
  <c r="E4630" i="3"/>
  <c r="E4629" i="3"/>
  <c r="E4628" i="3"/>
  <c r="E4626" i="3"/>
  <c r="E4625" i="3"/>
  <c r="E4624" i="3"/>
  <c r="E4623" i="3"/>
  <c r="E4621" i="3"/>
  <c r="E4620" i="3"/>
  <c r="E4618" i="3"/>
  <c r="E4616" i="3"/>
  <c r="E4615" i="3"/>
  <c r="E4614" i="3"/>
  <c r="E4613" i="3"/>
  <c r="E4612" i="3"/>
  <c r="E4611" i="3"/>
  <c r="E4610" i="3"/>
  <c r="E4609" i="3"/>
  <c r="E4608" i="3"/>
  <c r="E4607" i="3"/>
  <c r="E4606" i="3"/>
  <c r="E4605" i="3"/>
  <c r="E4604" i="3"/>
  <c r="E4603" i="3"/>
  <c r="E4602" i="3"/>
  <c r="E4601" i="3"/>
  <c r="E4600" i="3"/>
  <c r="E4599" i="3"/>
  <c r="E4598" i="3"/>
  <c r="E4597" i="3"/>
  <c r="E4596" i="3"/>
  <c r="E4595" i="3"/>
  <c r="E4594" i="3"/>
  <c r="E4593" i="3"/>
  <c r="E4592" i="3"/>
  <c r="E4591" i="3"/>
  <c r="E4590" i="3"/>
  <c r="E4588" i="3"/>
  <c r="E4587" i="3"/>
  <c r="E4586" i="3"/>
  <c r="E4585" i="3"/>
  <c r="E4584" i="3"/>
  <c r="E4583" i="3"/>
  <c r="E4582" i="3"/>
  <c r="E4581" i="3"/>
  <c r="E4580" i="3"/>
  <c r="E4579" i="3"/>
  <c r="E4578" i="3"/>
  <c r="E4577" i="3"/>
  <c r="E4576" i="3"/>
  <c r="E4575" i="3"/>
  <c r="E4574" i="3"/>
  <c r="E4573" i="3"/>
  <c r="E4572" i="3"/>
  <c r="E4571" i="3"/>
  <c r="E4570" i="3"/>
  <c r="E4569" i="3"/>
  <c r="E4568" i="3"/>
  <c r="E4567" i="3"/>
  <c r="E4566" i="3"/>
  <c r="E4565" i="3"/>
  <c r="E4564" i="3"/>
  <c r="E4563" i="3"/>
  <c r="E4562" i="3"/>
  <c r="E4561" i="3"/>
  <c r="E4560" i="3"/>
  <c r="E4559" i="3"/>
  <c r="E4558" i="3"/>
  <c r="E4557" i="3"/>
  <c r="E4556" i="3"/>
  <c r="E4555" i="3"/>
  <c r="E4554" i="3"/>
  <c r="E4553" i="3"/>
  <c r="E4552" i="3"/>
  <c r="E4551" i="3"/>
  <c r="E4550" i="3"/>
  <c r="E4549" i="3"/>
  <c r="E4548" i="3"/>
  <c r="E4547" i="3"/>
  <c r="E4546" i="3"/>
  <c r="E4545" i="3"/>
  <c r="E4543" i="3"/>
  <c r="E4541" i="3"/>
  <c r="E4539" i="3"/>
  <c r="E4537" i="3"/>
  <c r="E4535" i="3"/>
  <c r="E4533" i="3"/>
  <c r="E4531" i="3"/>
  <c r="E4529" i="3"/>
  <c r="E4527" i="3"/>
  <c r="E4525" i="3"/>
  <c r="E4524" i="3"/>
  <c r="E4522" i="3"/>
  <c r="E4520" i="3"/>
  <c r="E4519" i="3"/>
  <c r="E4518" i="3"/>
  <c r="E4516" i="3"/>
  <c r="E4515" i="3"/>
  <c r="E4514" i="3"/>
  <c r="E4513" i="3"/>
  <c r="E4512" i="3"/>
  <c r="E4510" i="3"/>
  <c r="E4509" i="3"/>
  <c r="E4508" i="3"/>
  <c r="E4507" i="3"/>
  <c r="E4506" i="3"/>
  <c r="E4505" i="3"/>
  <c r="E4504" i="3"/>
  <c r="E4503" i="3"/>
  <c r="E4502" i="3"/>
  <c r="E4501" i="3"/>
  <c r="E4500" i="3"/>
  <c r="E4498" i="3"/>
  <c r="E4497" i="3"/>
  <c r="E4496" i="3"/>
  <c r="E4495" i="3"/>
  <c r="E4494" i="3"/>
  <c r="E4493" i="3"/>
  <c r="E4491" i="3"/>
  <c r="E4490" i="3"/>
  <c r="E4489" i="3"/>
  <c r="E4488" i="3"/>
  <c r="E4487" i="3"/>
  <c r="E4486" i="3"/>
  <c r="E4485" i="3"/>
  <c r="E4483" i="3"/>
  <c r="E4481" i="3"/>
  <c r="E4479" i="3"/>
  <c r="E4477" i="3"/>
  <c r="E4476" i="3"/>
  <c r="E4475" i="3"/>
  <c r="E4473" i="3"/>
  <c r="E4472" i="3"/>
  <c r="E4470" i="3"/>
  <c r="E4469" i="3"/>
  <c r="E4468" i="3"/>
  <c r="E4467" i="3"/>
  <c r="E4465" i="3"/>
  <c r="E4464" i="3"/>
  <c r="E4463" i="3"/>
  <c r="E4462" i="3"/>
  <c r="E4461" i="3"/>
  <c r="E4460" i="3"/>
  <c r="E4459" i="3"/>
  <c r="E4458" i="3"/>
  <c r="E4457" i="3"/>
  <c r="E4456" i="3"/>
  <c r="E4455" i="3"/>
  <c r="E4454" i="3"/>
  <c r="E4453" i="3"/>
  <c r="E4452" i="3"/>
  <c r="E4451" i="3"/>
  <c r="E4450" i="3"/>
  <c r="E4449" i="3"/>
  <c r="E4448" i="3"/>
  <c r="E4446" i="3"/>
  <c r="E4445" i="3"/>
  <c r="E4444" i="3"/>
  <c r="E4443" i="3"/>
  <c r="E4442" i="3"/>
  <c r="E4441" i="3"/>
  <c r="E4439" i="3"/>
  <c r="E4438" i="3"/>
  <c r="E4437" i="3"/>
  <c r="E4436" i="3"/>
  <c r="E4435" i="3"/>
  <c r="E4434" i="3"/>
  <c r="E4433" i="3"/>
  <c r="E4432" i="3"/>
  <c r="E4431" i="3"/>
  <c r="E4430" i="3"/>
  <c r="E4429" i="3"/>
  <c r="E4427" i="3"/>
  <c r="E4426" i="3"/>
  <c r="E4425" i="3"/>
  <c r="E4424" i="3"/>
  <c r="E4423" i="3"/>
  <c r="E4422" i="3"/>
  <c r="E4421" i="3"/>
  <c r="E4420" i="3"/>
  <c r="E4419" i="3"/>
  <c r="E4418" i="3"/>
  <c r="E4417" i="3"/>
  <c r="E4416" i="3"/>
  <c r="E4415" i="3"/>
  <c r="E4414" i="3"/>
  <c r="E4413" i="3"/>
  <c r="E4412" i="3"/>
  <c r="E4410" i="3"/>
  <c r="E4409" i="3"/>
  <c r="E4408" i="3"/>
  <c r="E4407" i="3"/>
  <c r="E4406" i="3"/>
  <c r="E4405" i="3"/>
  <c r="E4404" i="3"/>
  <c r="E4403" i="3"/>
  <c r="E4402" i="3"/>
  <c r="E4401" i="3"/>
  <c r="E4400" i="3"/>
  <c r="E4399" i="3"/>
  <c r="E4398" i="3"/>
  <c r="E4397" i="3"/>
  <c r="E4396" i="3"/>
  <c r="E4395" i="3"/>
  <c r="E4394" i="3"/>
  <c r="E4393" i="3"/>
  <c r="E4392" i="3"/>
  <c r="E4390" i="3"/>
  <c r="E4389" i="3"/>
  <c r="E4388" i="3"/>
  <c r="E4387" i="3"/>
  <c r="E4386" i="3"/>
  <c r="E4385" i="3"/>
  <c r="E4384" i="3"/>
  <c r="E4383" i="3"/>
  <c r="E4382" i="3"/>
  <c r="E4381" i="3"/>
  <c r="E4380" i="3"/>
  <c r="E4379" i="3"/>
  <c r="E4377" i="3"/>
  <c r="E4376" i="3"/>
  <c r="E4375" i="3"/>
  <c r="E4374" i="3"/>
  <c r="E4373" i="3"/>
  <c r="E4372" i="3"/>
  <c r="E4371" i="3"/>
  <c r="E4370" i="3"/>
  <c r="E4369" i="3"/>
  <c r="E4367" i="3"/>
  <c r="E4366" i="3"/>
  <c r="E4365" i="3"/>
  <c r="E4364" i="3"/>
  <c r="E4363" i="3"/>
  <c r="E4362" i="3"/>
  <c r="E4361" i="3"/>
  <c r="E4360" i="3"/>
  <c r="E4359" i="3"/>
  <c r="E4358" i="3"/>
  <c r="E4357" i="3"/>
  <c r="E4356" i="3"/>
  <c r="E4354" i="3"/>
  <c r="E4353" i="3"/>
  <c r="E4352" i="3"/>
  <c r="E4351" i="3"/>
  <c r="E4350" i="3"/>
  <c r="E4349" i="3"/>
  <c r="E4348" i="3"/>
  <c r="E4347" i="3"/>
  <c r="E4346" i="3"/>
  <c r="E4345" i="3"/>
  <c r="E4344" i="3"/>
  <c r="E4343" i="3"/>
  <c r="E4342" i="3"/>
  <c r="E4341" i="3"/>
  <c r="E4340" i="3"/>
  <c r="E4339" i="3"/>
  <c r="E4338" i="3"/>
  <c r="E4337" i="3"/>
  <c r="E4336" i="3"/>
  <c r="E4335" i="3"/>
  <c r="E4334" i="3"/>
  <c r="E4333" i="3"/>
  <c r="E4332" i="3"/>
  <c r="E4330" i="3"/>
  <c r="E4329" i="3"/>
  <c r="E4328" i="3"/>
  <c r="E4327" i="3"/>
  <c r="E4326" i="3"/>
  <c r="E4325" i="3"/>
  <c r="E4324" i="3"/>
  <c r="E4323" i="3"/>
  <c r="E4322" i="3"/>
  <c r="E4321" i="3"/>
  <c r="E4320" i="3"/>
  <c r="E4319" i="3"/>
  <c r="E4317" i="3"/>
  <c r="E4316" i="3"/>
  <c r="E4315" i="3"/>
  <c r="E4314" i="3"/>
  <c r="E4313" i="3"/>
  <c r="E4312" i="3"/>
  <c r="E4311" i="3"/>
  <c r="E4310" i="3"/>
  <c r="E4309" i="3"/>
  <c r="E4308" i="3"/>
  <c r="E4307" i="3"/>
  <c r="E4306" i="3"/>
  <c r="E4305" i="3"/>
  <c r="E4304" i="3"/>
  <c r="E4303" i="3"/>
  <c r="E4302" i="3"/>
  <c r="E4301" i="3"/>
  <c r="E4300" i="3"/>
  <c r="E4299" i="3"/>
  <c r="E4298" i="3"/>
  <c r="E4297" i="3"/>
  <c r="E4296" i="3"/>
  <c r="E4295" i="3"/>
  <c r="E4294" i="3"/>
  <c r="E4293" i="3"/>
  <c r="E4292" i="3"/>
  <c r="E4291" i="3"/>
  <c r="E4290" i="3"/>
  <c r="E4289" i="3"/>
  <c r="E4288" i="3"/>
  <c r="E4287" i="3"/>
  <c r="E4286" i="3"/>
  <c r="E4285" i="3"/>
  <c r="E4284" i="3"/>
  <c r="E4283" i="3"/>
  <c r="E4282" i="3"/>
  <c r="E4281" i="3"/>
  <c r="E4280" i="3"/>
  <c r="E4279" i="3"/>
  <c r="E4278" i="3"/>
  <c r="E4277" i="3"/>
  <c r="E4276" i="3"/>
  <c r="E4275" i="3"/>
  <c r="E4274" i="3"/>
  <c r="E4272" i="3"/>
  <c r="E4271" i="3"/>
  <c r="E4270" i="3"/>
  <c r="E4269" i="3"/>
  <c r="E4268" i="3"/>
  <c r="E4266" i="3"/>
  <c r="E4265" i="3"/>
  <c r="E4264" i="3"/>
  <c r="E4263" i="3"/>
  <c r="E4262" i="3"/>
  <c r="E4261" i="3"/>
  <c r="E4259" i="3"/>
  <c r="E4258" i="3"/>
  <c r="E4257" i="3"/>
  <c r="E4256" i="3"/>
  <c r="E4255" i="3"/>
  <c r="E4254" i="3"/>
  <c r="E4253" i="3"/>
  <c r="E4252" i="3"/>
  <c r="E4251" i="3"/>
  <c r="E4250" i="3"/>
  <c r="E4249" i="3"/>
  <c r="E4248" i="3"/>
  <c r="E4247" i="3"/>
  <c r="E4246" i="3"/>
  <c r="E4245" i="3"/>
  <c r="E4244" i="3"/>
  <c r="E4243" i="3"/>
  <c r="E4242" i="3"/>
  <c r="E4241" i="3"/>
  <c r="E4240" i="3"/>
  <c r="E4239" i="3"/>
  <c r="E4238" i="3"/>
  <c r="E4237" i="3"/>
  <c r="E4235" i="3"/>
  <c r="E4234" i="3"/>
  <c r="E4233" i="3"/>
  <c r="E4232" i="3"/>
  <c r="E4231" i="3"/>
  <c r="E4230" i="3"/>
  <c r="E4229" i="3"/>
  <c r="E4228" i="3"/>
  <c r="E4227" i="3"/>
  <c r="E4226" i="3"/>
  <c r="E4225" i="3"/>
  <c r="E4224" i="3"/>
  <c r="E4223" i="3"/>
  <c r="E4221" i="3"/>
  <c r="E4220" i="3"/>
  <c r="E4219" i="3"/>
  <c r="E4218" i="3"/>
  <c r="E4217" i="3"/>
  <c r="E4216" i="3"/>
  <c r="E4215" i="3"/>
  <c r="E4214" i="3"/>
  <c r="E4213" i="3"/>
  <c r="E4212" i="3"/>
  <c r="E4211" i="3"/>
  <c r="E4210" i="3"/>
  <c r="E4209" i="3"/>
  <c r="E4208" i="3"/>
  <c r="E4207" i="3"/>
  <c r="E4206" i="3"/>
  <c r="E4205" i="3"/>
  <c r="E4204" i="3"/>
  <c r="E4203" i="3"/>
  <c r="E4202" i="3"/>
  <c r="E4201" i="3"/>
  <c r="E4200" i="3"/>
  <c r="E4199" i="3"/>
  <c r="E4198" i="3"/>
  <c r="E4197" i="3"/>
  <c r="E4196" i="3"/>
  <c r="E4195" i="3"/>
  <c r="E4194" i="3"/>
  <c r="E4193" i="3"/>
  <c r="E4192" i="3"/>
  <c r="E4191" i="3"/>
  <c r="E4190" i="3"/>
  <c r="E4189" i="3"/>
  <c r="E4188" i="3"/>
  <c r="E4186" i="3"/>
  <c r="E4185" i="3"/>
  <c r="E4184" i="3"/>
  <c r="E4183" i="3"/>
  <c r="E4182" i="3"/>
  <c r="E4181" i="3"/>
  <c r="E4180" i="3"/>
  <c r="E4179" i="3"/>
  <c r="E4178" i="3"/>
  <c r="E4177" i="3"/>
  <c r="E4176" i="3"/>
  <c r="E4175" i="3"/>
  <c r="E4174" i="3"/>
  <c r="E4173" i="3"/>
  <c r="E4172" i="3"/>
  <c r="E4171" i="3"/>
  <c r="E4170" i="3"/>
  <c r="E4169" i="3"/>
  <c r="E4167" i="3"/>
  <c r="E4166" i="3"/>
  <c r="E4165" i="3"/>
  <c r="E4164" i="3"/>
  <c r="E4163" i="3"/>
  <c r="E4162" i="3"/>
  <c r="E4160" i="3"/>
  <c r="E4159" i="3"/>
  <c r="E4158" i="3"/>
  <c r="E4157" i="3"/>
  <c r="E4156" i="3"/>
  <c r="E4155" i="3"/>
  <c r="E4154" i="3"/>
  <c r="E4153" i="3"/>
  <c r="E4152" i="3"/>
  <c r="E4151" i="3"/>
  <c r="E4150" i="3"/>
  <c r="E4149" i="3"/>
  <c r="E4148" i="3"/>
  <c r="E4147" i="3"/>
  <c r="E4146" i="3"/>
  <c r="E4145" i="3"/>
  <c r="E4144" i="3"/>
  <c r="E4143" i="3"/>
  <c r="E4142" i="3"/>
  <c r="E4141" i="3"/>
  <c r="E4140" i="3"/>
  <c r="E4139" i="3"/>
  <c r="E4138" i="3"/>
  <c r="E4137" i="3"/>
  <c r="E4136" i="3"/>
  <c r="E4135" i="3"/>
  <c r="E4134" i="3"/>
  <c r="E4133" i="3"/>
  <c r="E4132" i="3"/>
  <c r="E4131" i="3"/>
  <c r="E4130" i="3"/>
  <c r="E4129" i="3"/>
  <c r="E4128" i="3"/>
  <c r="E4127" i="3"/>
  <c r="E4126" i="3"/>
  <c r="E4125" i="3"/>
  <c r="E4124" i="3"/>
  <c r="E4123" i="3"/>
  <c r="E4122" i="3"/>
  <c r="E4121" i="3"/>
  <c r="E4120" i="3"/>
  <c r="E4119" i="3"/>
  <c r="E4118" i="3"/>
  <c r="E4117" i="3"/>
  <c r="E4116" i="3"/>
  <c r="E4115" i="3"/>
  <c r="E4114" i="3"/>
  <c r="E4113" i="3"/>
  <c r="E4112" i="3"/>
  <c r="E4111" i="3"/>
  <c r="E4110" i="3"/>
  <c r="E4109" i="3"/>
  <c r="E4108" i="3"/>
  <c r="E4107" i="3"/>
  <c r="E4106" i="3"/>
  <c r="E4105" i="3"/>
  <c r="E4104" i="3"/>
  <c r="E4103" i="3"/>
  <c r="E4102" i="3"/>
  <c r="E4101" i="3"/>
  <c r="E4100" i="3"/>
  <c r="E4099" i="3"/>
  <c r="E4098" i="3"/>
  <c r="E4097" i="3"/>
  <c r="E4096" i="3"/>
  <c r="E4095" i="3"/>
  <c r="E4093" i="3"/>
  <c r="E4092" i="3"/>
  <c r="E4091" i="3"/>
  <c r="E4090" i="3"/>
  <c r="E4089" i="3"/>
  <c r="E4088" i="3"/>
  <c r="E4087" i="3"/>
  <c r="E4086" i="3"/>
  <c r="E4085" i="3"/>
  <c r="E4084" i="3"/>
  <c r="E4083" i="3"/>
  <c r="E4082" i="3"/>
  <c r="E4081" i="3"/>
  <c r="E4080" i="3"/>
  <c r="E4079" i="3"/>
  <c r="E4078" i="3"/>
  <c r="E4077" i="3"/>
  <c r="E4076" i="3"/>
  <c r="E4075" i="3"/>
  <c r="E4074" i="3"/>
  <c r="E4073" i="3"/>
  <c r="E4072" i="3"/>
  <c r="E4071" i="3"/>
  <c r="E4070" i="3"/>
  <c r="E4069" i="3"/>
  <c r="E4068" i="3"/>
  <c r="E4067" i="3"/>
  <c r="E4066" i="3"/>
  <c r="E3866" i="3" l="1"/>
  <c r="E3865" i="3"/>
  <c r="E3864" i="3"/>
  <c r="E3863" i="3"/>
  <c r="E3862" i="3"/>
  <c r="E3861" i="3"/>
  <c r="E3860" i="3"/>
  <c r="E3859" i="3"/>
  <c r="E3858" i="3"/>
  <c r="E3857" i="3"/>
  <c r="E3817" i="3"/>
  <c r="E3816" i="3"/>
  <c r="E3815" i="3"/>
  <c r="E3813" i="3"/>
  <c r="E3812" i="3"/>
  <c r="E3811" i="3"/>
  <c r="E3809" i="3"/>
  <c r="E3808" i="3"/>
  <c r="E3806" i="3"/>
  <c r="E3805" i="3"/>
  <c r="E3803" i="3"/>
  <c r="E3802" i="3"/>
  <c r="E3801" i="3"/>
  <c r="E3799" i="3"/>
  <c r="E3798" i="3"/>
  <c r="E3797" i="3"/>
  <c r="E3795" i="3"/>
  <c r="E3794" i="3"/>
  <c r="E3793" i="3"/>
  <c r="E3791" i="3"/>
  <c r="E3790" i="3"/>
  <c r="E3789" i="3"/>
  <c r="E3788" i="3"/>
  <c r="E3786" i="3"/>
  <c r="E3785" i="3"/>
  <c r="E3784" i="3"/>
  <c r="E3783" i="3"/>
  <c r="E3781" i="3"/>
  <c r="E3780" i="3"/>
  <c r="E3779" i="3"/>
  <c r="E3777" i="3"/>
  <c r="E3776" i="3"/>
  <c r="E3774" i="3"/>
  <c r="E3773" i="3"/>
  <c r="E3771" i="3"/>
  <c r="E3770" i="3"/>
  <c r="E3768" i="3"/>
  <c r="E3767" i="3"/>
  <c r="E3766" i="3"/>
  <c r="E3765" i="3"/>
  <c r="E3763" i="3"/>
  <c r="E3762" i="3"/>
  <c r="E3761" i="3"/>
  <c r="E3760" i="3"/>
  <c r="E3758" i="3"/>
  <c r="E3757" i="3"/>
  <c r="E3756" i="3"/>
  <c r="E3755" i="3"/>
  <c r="E3753" i="3"/>
  <c r="E3752" i="3"/>
  <c r="E3750" i="3"/>
  <c r="E3749" i="3"/>
  <c r="E3748" i="3"/>
  <c r="E3747" i="3"/>
  <c r="E3745" i="3"/>
  <c r="E3744" i="3"/>
  <c r="E3743" i="3"/>
  <c r="E3742" i="3"/>
  <c r="E3740" i="3"/>
  <c r="E3739" i="3"/>
  <c r="E3737" i="3"/>
  <c r="E3736" i="3"/>
  <c r="E3735" i="3"/>
  <c r="E3734" i="3"/>
  <c r="E3732" i="3"/>
  <c r="E3731" i="3"/>
  <c r="E3729" i="3"/>
  <c r="E3728" i="3"/>
  <c r="E3727" i="3"/>
  <c r="E3726" i="3"/>
  <c r="E3725" i="3"/>
  <c r="E3724" i="3"/>
  <c r="E3722" i="3"/>
  <c r="E3721" i="3"/>
  <c r="E3720" i="3"/>
  <c r="E3719" i="3"/>
  <c r="E3718" i="3"/>
  <c r="E3717" i="3"/>
  <c r="E3716" i="3"/>
  <c r="E3714" i="3"/>
  <c r="E3713" i="3"/>
  <c r="E3712" i="3"/>
  <c r="E3711" i="3"/>
  <c r="E3710" i="3"/>
  <c r="E3709" i="3"/>
  <c r="E3707" i="3"/>
  <c r="E3706" i="3"/>
  <c r="E3704" i="3"/>
  <c r="E3703" i="3"/>
  <c r="E3702" i="3"/>
  <c r="E3700" i="3"/>
  <c r="E3699" i="3"/>
  <c r="E3698" i="3"/>
  <c r="E3696" i="3"/>
  <c r="E3695" i="3"/>
  <c r="E3694" i="3"/>
  <c r="E3692" i="3"/>
  <c r="E3691" i="3"/>
  <c r="E3690" i="3"/>
  <c r="E3689" i="3"/>
  <c r="E3688" i="3"/>
  <c r="E3687" i="3"/>
  <c r="E3686" i="3"/>
  <c r="E3684" i="3"/>
  <c r="E3683" i="3"/>
  <c r="E3682" i="3"/>
  <c r="E3681" i="3"/>
  <c r="E3680" i="3"/>
  <c r="E3678" i="3"/>
  <c r="E3677" i="3"/>
  <c r="E3676" i="3"/>
  <c r="E3675" i="3"/>
  <c r="E3674" i="3"/>
  <c r="E3672" i="3"/>
  <c r="E3671" i="3"/>
  <c r="E3670" i="3"/>
  <c r="E3669" i="3"/>
  <c r="E3668" i="3"/>
  <c r="E3666" i="3"/>
  <c r="E3665" i="3"/>
  <c r="E3664" i="3"/>
  <c r="E3663" i="3"/>
  <c r="E3661" i="3"/>
  <c r="E3660" i="3"/>
  <c r="E3659" i="3"/>
  <c r="E3658" i="3"/>
  <c r="E3657" i="3"/>
  <c r="E3656" i="3"/>
  <c r="E3654" i="3"/>
  <c r="E3653" i="3"/>
  <c r="E3652" i="3"/>
  <c r="E3651" i="3"/>
  <c r="E3650" i="3"/>
  <c r="E3648" i="3"/>
  <c r="E3647" i="3"/>
  <c r="E3646" i="3"/>
  <c r="E3645" i="3"/>
  <c r="E3644" i="3"/>
  <c r="E3630" i="3"/>
  <c r="E3629" i="3"/>
  <c r="E3628" i="3"/>
  <c r="E3627" i="3"/>
  <c r="E3626" i="3"/>
  <c r="E3625" i="3"/>
  <c r="E3624" i="3"/>
  <c r="E3623" i="3"/>
  <c r="E3622" i="3"/>
  <c r="E3621" i="3"/>
  <c r="E3619" i="3"/>
  <c r="E3618" i="3"/>
  <c r="E3617" i="3"/>
  <c r="E3616" i="3"/>
  <c r="E3615" i="3"/>
  <c r="E3614" i="3"/>
  <c r="E3609" i="3"/>
  <c r="E3604" i="3"/>
  <c r="E3603" i="3"/>
  <c r="E3602" i="3"/>
  <c r="E3601" i="3"/>
  <c r="E3600" i="3"/>
  <c r="E3599" i="3"/>
  <c r="E3598" i="3"/>
  <c r="E3597" i="3"/>
  <c r="E3596" i="3"/>
  <c r="E3595" i="3"/>
  <c r="E3594" i="3"/>
  <c r="E3592" i="3"/>
  <c r="E3591" i="3"/>
  <c r="E3590" i="3"/>
  <c r="E3589" i="3"/>
  <c r="E3588" i="3"/>
  <c r="E3586" i="3"/>
  <c r="E3585" i="3"/>
  <c r="E3584" i="3"/>
  <c r="E3583" i="3"/>
  <c r="E3582" i="3"/>
  <c r="E3581" i="3"/>
  <c r="E3580" i="3"/>
  <c r="E3578" i="3"/>
  <c r="E3577" i="3"/>
  <c r="E3576" i="3"/>
  <c r="E3575" i="3"/>
  <c r="E3574" i="3"/>
  <c r="E3573" i="3"/>
  <c r="E3572" i="3"/>
  <c r="E3571" i="3"/>
  <c r="E3570" i="3"/>
  <c r="E3569" i="3"/>
  <c r="E3568" i="3"/>
  <c r="E3566" i="3"/>
  <c r="E3565" i="3"/>
  <c r="E3564" i="3"/>
  <c r="E3563" i="3"/>
  <c r="E3562" i="3"/>
  <c r="E3561" i="3"/>
  <c r="E3560" i="3"/>
  <c r="E3559" i="3"/>
  <c r="E3551" i="3"/>
  <c r="E3550" i="3"/>
  <c r="E3549" i="3"/>
  <c r="E3548" i="3"/>
  <c r="E3547" i="3"/>
  <c r="E3545" i="3"/>
  <c r="E3541" i="3"/>
  <c r="E3540" i="3"/>
  <c r="E3539" i="3"/>
  <c r="E3538" i="3"/>
  <c r="E3537" i="3"/>
  <c r="E3536" i="3"/>
  <c r="E3534" i="3"/>
  <c r="E3533" i="3"/>
  <c r="E3532" i="3"/>
  <c r="E3531" i="3"/>
  <c r="E3530" i="3"/>
  <c r="E3529" i="3"/>
  <c r="E3528" i="3"/>
  <c r="E3527" i="3"/>
  <c r="E3526" i="3"/>
  <c r="E3525" i="3"/>
  <c r="E3524" i="3"/>
  <c r="E3522" i="3"/>
  <c r="E3521" i="3"/>
  <c r="E3520" i="3"/>
  <c r="E3519" i="3"/>
  <c r="E3518" i="3"/>
  <c r="E3517" i="3"/>
  <c r="E3515" i="3"/>
  <c r="E3514" i="3"/>
  <c r="E3512" i="3"/>
  <c r="E3511" i="3"/>
  <c r="E3510" i="3"/>
  <c r="E3508" i="3"/>
  <c r="E3507" i="3"/>
  <c r="E3506" i="3"/>
  <c r="E3505" i="3"/>
  <c r="E3504" i="3"/>
  <c r="E3503" i="3"/>
  <c r="E3502" i="3"/>
  <c r="E3501" i="3"/>
  <c r="E3500" i="3"/>
  <c r="E3499" i="3"/>
  <c r="E3498" i="3"/>
  <c r="E3497" i="3"/>
  <c r="E3485" i="3"/>
  <c r="E3484" i="3"/>
  <c r="E3483" i="3"/>
  <c r="E3482" i="3"/>
  <c r="E3481" i="3"/>
  <c r="E3480" i="3"/>
  <c r="E3479" i="3"/>
  <c r="E3478" i="3"/>
  <c r="E3477" i="3"/>
  <c r="E3476" i="3"/>
  <c r="E3475" i="3"/>
  <c r="E3474" i="3"/>
  <c r="E3472" i="3"/>
  <c r="E3471" i="3"/>
  <c r="E3470" i="3"/>
  <c r="E3469" i="3"/>
  <c r="E3468" i="3"/>
  <c r="E3467" i="3"/>
  <c r="E3466" i="3"/>
  <c r="E3465" i="3"/>
  <c r="E3464" i="3"/>
  <c r="E3463" i="3"/>
  <c r="E3462" i="3"/>
  <c r="E3461" i="3"/>
  <c r="E3459" i="3"/>
  <c r="E3458" i="3"/>
  <c r="E3457" i="3"/>
  <c r="E3456" i="3"/>
  <c r="E3455" i="3"/>
  <c r="E3454" i="3"/>
  <c r="E3453" i="3"/>
  <c r="E3452" i="3"/>
  <c r="E3451" i="3"/>
  <c r="E3450" i="3"/>
  <c r="E3449" i="3"/>
  <c r="E3448" i="3"/>
  <c r="E3447" i="3"/>
  <c r="E3446" i="3"/>
  <c r="E3445" i="3"/>
  <c r="E3444" i="3"/>
  <c r="E3443" i="3"/>
  <c r="E3442" i="3"/>
  <c r="E3441" i="3"/>
  <c r="E3439" i="3"/>
  <c r="E3438" i="3"/>
  <c r="E3437" i="3"/>
  <c r="E3436" i="3"/>
  <c r="E3435" i="3"/>
  <c r="E3434" i="3"/>
  <c r="E3433" i="3"/>
  <c r="E3432" i="3"/>
  <c r="E3431" i="3"/>
  <c r="E3430" i="3"/>
  <c r="E3429" i="3"/>
  <c r="E3428" i="3"/>
  <c r="E3427" i="3"/>
  <c r="E3426" i="3"/>
  <c r="E3425" i="3"/>
  <c r="E3424" i="3"/>
  <c r="E3423" i="3"/>
  <c r="E3422" i="3"/>
  <c r="E3421" i="3"/>
  <c r="E3419" i="3"/>
  <c r="E3418" i="3"/>
  <c r="E3417" i="3"/>
  <c r="E3416" i="3"/>
  <c r="E3415" i="3"/>
  <c r="E3414" i="3"/>
  <c r="E3413" i="3"/>
  <c r="E3412" i="3"/>
  <c r="E3411" i="3"/>
  <c r="E3410" i="3"/>
  <c r="E3409" i="3"/>
  <c r="E3408" i="3"/>
  <c r="E3406" i="3"/>
  <c r="E3405" i="3"/>
  <c r="E3404" i="3"/>
  <c r="E3403" i="3"/>
  <c r="E3402" i="3"/>
  <c r="E3401" i="3"/>
  <c r="E3400" i="3"/>
  <c r="E3399" i="3"/>
  <c r="E3398" i="3"/>
  <c r="E3397" i="3"/>
  <c r="E3396" i="3"/>
  <c r="E3395" i="3"/>
  <c r="E3394" i="3"/>
  <c r="E3393" i="3"/>
  <c r="E3392" i="3"/>
  <c r="E3391" i="3"/>
  <c r="E3390" i="3"/>
  <c r="E3389" i="3"/>
  <c r="E3388" i="3"/>
  <c r="E3387" i="3"/>
  <c r="E3386" i="3"/>
  <c r="E3385" i="3"/>
  <c r="E3384" i="3"/>
  <c r="E3382" i="3"/>
  <c r="E3381" i="3"/>
  <c r="E3379" i="3"/>
  <c r="E3378" i="3"/>
  <c r="E3377" i="3"/>
  <c r="E3376" i="3"/>
  <c r="E3375" i="3"/>
  <c r="E3374" i="3"/>
  <c r="E3372" i="3"/>
  <c r="E3371" i="3"/>
  <c r="E3370" i="3"/>
  <c r="E3369" i="3"/>
  <c r="E3368" i="3"/>
  <c r="E3367" i="3"/>
  <c r="E3366" i="3"/>
  <c r="E3365" i="3"/>
  <c r="E3364" i="3"/>
  <c r="E3362" i="3"/>
  <c r="E3361" i="3"/>
  <c r="E3360" i="3"/>
  <c r="E3359" i="3"/>
  <c r="E3358" i="3"/>
  <c r="E3357" i="3"/>
  <c r="E3356" i="3"/>
  <c r="E3355" i="3"/>
  <c r="E3354" i="3"/>
  <c r="E3353" i="3"/>
  <c r="E3352" i="3"/>
  <c r="E3351" i="3"/>
  <c r="E3350" i="3"/>
  <c r="E3349" i="3"/>
  <c r="E3348" i="3"/>
  <c r="E3347" i="3"/>
  <c r="E3346" i="3"/>
  <c r="E3345" i="3"/>
  <c r="E3344" i="3"/>
  <c r="E3343" i="3"/>
  <c r="E3342" i="3"/>
  <c r="E3341" i="3"/>
  <c r="E3339" i="3"/>
  <c r="E3338" i="3"/>
  <c r="E3337" i="3"/>
  <c r="E3336" i="3"/>
  <c r="E3335" i="3"/>
  <c r="E3334" i="3"/>
  <c r="E3333" i="3"/>
  <c r="E3332" i="3"/>
  <c r="E3331" i="3"/>
  <c r="E3330" i="3"/>
  <c r="E3329" i="3"/>
  <c r="E3328" i="3"/>
  <c r="E3327" i="3"/>
  <c r="E3326" i="3"/>
  <c r="E3325" i="3"/>
  <c r="E3324" i="3"/>
  <c r="E3323" i="3"/>
  <c r="E3322" i="3"/>
  <c r="E3321" i="3"/>
  <c r="E3320" i="3"/>
  <c r="E3319" i="3"/>
  <c r="E3318" i="3"/>
  <c r="E3317" i="3"/>
  <c r="E3316" i="3"/>
  <c r="E3315" i="3"/>
  <c r="E3314" i="3"/>
  <c r="E3313" i="3"/>
  <c r="E3312" i="3"/>
  <c r="E3311" i="3"/>
  <c r="E3310" i="3"/>
  <c r="E3309" i="3"/>
  <c r="E3308" i="3"/>
  <c r="E3307" i="3"/>
  <c r="E3306" i="3"/>
  <c r="E3305" i="3"/>
  <c r="E3304" i="3"/>
  <c r="E3303" i="3"/>
  <c r="E3302" i="3"/>
  <c r="E3301" i="3"/>
  <c r="E3300" i="3"/>
  <c r="E3298" i="3"/>
  <c r="E3297" i="3"/>
  <c r="E3296" i="3"/>
  <c r="E3295" i="3"/>
  <c r="E3294" i="3"/>
  <c r="E3293" i="3"/>
  <c r="E3292" i="3"/>
  <c r="E3291" i="3"/>
  <c r="E3290" i="3"/>
  <c r="E3289" i="3"/>
  <c r="E3288" i="3"/>
  <c r="E3287" i="3"/>
  <c r="E3286" i="3"/>
  <c r="E3284" i="3"/>
  <c r="E3283" i="3"/>
  <c r="E3282" i="3"/>
  <c r="E3281" i="3"/>
  <c r="E3280" i="3"/>
  <c r="E3279" i="3"/>
  <c r="E3278" i="3"/>
  <c r="E3277" i="3"/>
  <c r="E3276" i="3"/>
  <c r="E3275" i="3"/>
  <c r="E3274" i="3"/>
  <c r="E3273" i="3"/>
  <c r="E3271" i="3"/>
  <c r="E3270" i="3"/>
  <c r="E3269" i="3"/>
  <c r="E3268" i="3"/>
  <c r="E3267" i="3"/>
  <c r="E3266" i="3"/>
  <c r="E3265" i="3"/>
  <c r="E3264" i="3"/>
  <c r="E3263" i="3"/>
  <c r="E3262" i="3"/>
  <c r="E3261" i="3"/>
  <c r="E3260" i="3"/>
  <c r="E3259" i="3"/>
  <c r="E3258" i="3"/>
  <c r="E3257" i="3"/>
  <c r="E3256" i="3"/>
  <c r="E3255" i="3"/>
  <c r="E3254" i="3"/>
  <c r="E3253" i="3"/>
  <c r="E3251" i="3"/>
  <c r="E3250" i="3"/>
  <c r="E3249" i="3"/>
  <c r="E3248" i="3"/>
  <c r="E3247" i="3"/>
  <c r="E3246" i="3"/>
  <c r="E3245" i="3"/>
  <c r="E3244" i="3"/>
  <c r="E3243" i="3"/>
  <c r="E3242" i="3"/>
  <c r="E3241" i="3"/>
  <c r="E3240" i="3"/>
  <c r="E3239" i="3"/>
  <c r="E3238" i="3"/>
  <c r="E3236" i="3"/>
  <c r="E3235" i="3"/>
  <c r="E3234" i="3"/>
  <c r="E3233" i="3"/>
  <c r="E3232" i="3"/>
  <c r="E3231" i="3"/>
  <c r="E3230" i="3"/>
  <c r="E3229" i="3"/>
  <c r="E3228" i="3"/>
  <c r="E3227" i="3"/>
  <c r="E3226" i="3"/>
  <c r="E3225" i="3"/>
  <c r="E3224" i="3"/>
  <c r="E3223" i="3"/>
  <c r="E3222" i="3"/>
  <c r="E3221" i="3"/>
  <c r="E3220" i="3"/>
  <c r="E3219" i="3"/>
  <c r="E3218" i="3"/>
  <c r="E3217" i="3"/>
  <c r="E3216" i="3"/>
  <c r="E3215" i="3"/>
  <c r="E3214" i="3"/>
  <c r="E3213" i="3"/>
  <c r="E3212" i="3"/>
  <c r="E3211" i="3"/>
  <c r="E3210" i="3"/>
  <c r="E3209" i="3"/>
  <c r="E3208" i="3"/>
  <c r="E3207" i="3"/>
  <c r="E3206" i="3"/>
  <c r="E3205" i="3"/>
  <c r="E3204" i="3"/>
  <c r="E3203" i="3"/>
  <c r="E3202" i="3"/>
  <c r="E3201" i="3"/>
  <c r="E3200" i="3"/>
  <c r="E3199" i="3"/>
  <c r="E3197" i="3"/>
  <c r="E3196" i="3"/>
  <c r="E3195" i="3"/>
  <c r="E3194" i="3"/>
  <c r="E3193" i="3"/>
  <c r="E3192" i="3"/>
  <c r="E3191" i="3"/>
  <c r="E3190" i="3"/>
  <c r="E3189" i="3"/>
  <c r="E3188" i="3"/>
  <c r="E3187" i="3"/>
  <c r="E3186" i="3"/>
  <c r="E3185" i="3"/>
  <c r="E3183" i="3"/>
  <c r="E3182" i="3"/>
  <c r="E3181" i="3"/>
  <c r="E3180" i="3"/>
  <c r="E3179" i="3"/>
  <c r="E3178" i="3"/>
  <c r="E3177" i="3"/>
  <c r="E3176" i="3"/>
  <c r="E3175" i="3"/>
  <c r="E3174" i="3"/>
  <c r="E3173" i="3"/>
  <c r="E3172" i="3"/>
  <c r="E3171" i="3"/>
  <c r="E3170" i="3"/>
  <c r="E3169" i="3"/>
  <c r="E3168" i="3"/>
  <c r="E3167" i="3"/>
  <c r="E3166" i="3"/>
  <c r="E3165" i="3"/>
  <c r="E3164" i="3"/>
  <c r="E3163" i="3"/>
  <c r="E3162" i="3"/>
  <c r="E3161" i="3"/>
  <c r="E3160" i="3"/>
  <c r="E3159" i="3"/>
  <c r="E3158" i="3"/>
  <c r="E3157" i="3"/>
  <c r="E3156" i="3"/>
  <c r="E3155" i="3"/>
  <c r="E3154" i="3"/>
  <c r="E3153" i="3"/>
  <c r="E3152" i="3"/>
  <c r="E3151" i="3"/>
  <c r="E3149" i="3"/>
  <c r="E3148" i="3"/>
  <c r="E3147" i="3"/>
  <c r="E3146" i="3"/>
  <c r="E3145" i="3"/>
  <c r="E3144" i="3"/>
  <c r="E3143" i="3"/>
  <c r="E3142" i="3"/>
  <c r="E3140" i="3"/>
  <c r="E3139" i="3"/>
  <c r="E3138" i="3"/>
  <c r="E3137" i="3"/>
  <c r="E3136" i="3"/>
  <c r="E3135" i="3"/>
  <c r="E3134" i="3"/>
  <c r="E3133" i="3"/>
  <c r="E3132" i="3"/>
  <c r="E3131" i="3"/>
  <c r="E3130" i="3"/>
  <c r="E3129" i="3"/>
  <c r="E3128" i="3"/>
  <c r="E3127" i="3"/>
  <c r="E3126" i="3"/>
  <c r="E3125" i="3"/>
  <c r="E3124" i="3"/>
  <c r="E3123" i="3"/>
  <c r="E3122" i="3"/>
  <c r="E3121" i="3"/>
  <c r="E3120" i="3"/>
  <c r="E3119" i="3"/>
  <c r="E3118" i="3"/>
  <c r="E3117" i="3"/>
  <c r="E3116" i="3"/>
  <c r="E3115" i="3"/>
  <c r="E3114" i="3"/>
  <c r="E3113" i="3"/>
  <c r="E3112" i="3"/>
  <c r="E3111" i="3"/>
  <c r="E3110" i="3"/>
  <c r="E3109" i="3"/>
  <c r="E3108" i="3"/>
  <c r="E3107" i="3"/>
  <c r="E3106" i="3"/>
  <c r="E3105" i="3"/>
  <c r="E3104" i="3"/>
  <c r="E3103" i="3"/>
  <c r="E3101" i="3"/>
  <c r="E3100" i="3"/>
  <c r="E3099" i="3"/>
  <c r="E3098" i="3"/>
  <c r="E3097" i="3"/>
  <c r="E3096" i="3"/>
  <c r="E3095" i="3"/>
  <c r="E3094" i="3"/>
  <c r="E3093" i="3"/>
  <c r="E3092" i="3"/>
  <c r="E3091" i="3"/>
  <c r="E3090" i="3"/>
  <c r="E3089" i="3"/>
  <c r="E3088" i="3"/>
  <c r="E3087" i="3"/>
  <c r="E3086" i="3"/>
  <c r="E3085" i="3"/>
  <c r="E3084" i="3"/>
  <c r="E3083" i="3"/>
  <c r="E3082" i="3"/>
  <c r="E3081" i="3"/>
  <c r="E3080" i="3"/>
  <c r="E3079" i="3"/>
  <c r="E3078" i="3"/>
  <c r="E3077" i="3"/>
  <c r="E3076" i="3"/>
  <c r="E3074" i="3"/>
  <c r="E3073" i="3"/>
  <c r="E3072" i="3"/>
  <c r="E3071" i="3"/>
  <c r="E3070" i="3"/>
  <c r="E3069" i="3"/>
  <c r="E3068" i="3"/>
  <c r="E3067" i="3"/>
  <c r="E3066" i="3"/>
  <c r="E3065" i="3"/>
  <c r="E3064" i="3"/>
  <c r="E3063" i="3"/>
  <c r="E3062" i="3"/>
  <c r="E3061" i="3"/>
  <c r="E3060" i="3"/>
  <c r="E3059" i="3"/>
  <c r="E3058" i="3"/>
  <c r="E3056" i="3"/>
  <c r="E3055" i="3"/>
  <c r="E3054" i="3"/>
  <c r="E3053" i="3"/>
  <c r="E3052" i="3"/>
  <c r="E3051" i="3"/>
  <c r="E3050" i="3"/>
  <c r="E3049" i="3"/>
  <c r="E3048" i="3"/>
  <c r="E3047" i="3"/>
  <c r="E3046" i="3"/>
  <c r="E3045" i="3"/>
  <c r="E3044" i="3"/>
  <c r="E3043" i="3"/>
  <c r="E3042" i="3"/>
  <c r="E3041" i="3"/>
  <c r="E3040" i="3"/>
  <c r="E3034" i="3"/>
  <c r="E3033" i="3"/>
  <c r="E3032" i="3"/>
  <c r="E3031" i="3"/>
  <c r="E3030" i="3"/>
  <c r="E3029" i="3"/>
  <c r="E3027" i="3"/>
  <c r="E3026" i="3"/>
  <c r="E3025" i="3"/>
  <c r="E3024" i="3"/>
  <c r="E3023" i="3"/>
  <c r="E3022" i="3"/>
  <c r="E3020" i="3"/>
  <c r="E3019" i="3"/>
  <c r="E3018" i="3"/>
  <c r="E3017" i="3"/>
  <c r="E3016" i="3"/>
  <c r="E3015" i="3"/>
  <c r="E3014" i="3"/>
  <c r="E3013" i="3"/>
  <c r="E3012" i="3"/>
  <c r="E3011" i="3"/>
  <c r="E3010" i="3"/>
  <c r="E3009" i="3"/>
  <c r="E3008" i="3"/>
  <c r="E3006" i="3"/>
  <c r="E3005" i="3"/>
  <c r="E3004" i="3"/>
  <c r="E3003" i="3"/>
  <c r="E3002" i="3"/>
  <c r="E3001" i="3"/>
  <c r="E3000" i="3"/>
  <c r="E2999" i="3"/>
  <c r="E2998" i="3"/>
  <c r="E2997" i="3"/>
  <c r="E2996" i="3"/>
  <c r="E2995" i="3"/>
  <c r="E2994" i="3"/>
  <c r="E2993" i="3"/>
  <c r="E2992" i="3"/>
  <c r="E2990" i="3"/>
  <c r="E2989" i="3"/>
  <c r="E2988" i="3"/>
  <c r="E2987" i="3"/>
  <c r="E2986" i="3"/>
  <c r="E2985" i="3"/>
  <c r="E2984" i="3"/>
  <c r="E2983" i="3"/>
  <c r="E2982" i="3"/>
  <c r="E2981" i="3"/>
  <c r="E2980" i="3"/>
  <c r="E2979" i="3"/>
  <c r="E2978" i="3"/>
  <c r="E2977" i="3"/>
  <c r="E2976" i="3"/>
  <c r="E2975" i="3"/>
  <c r="E2974" i="3"/>
  <c r="E2973" i="3"/>
  <c r="E2972" i="3"/>
  <c r="E2971" i="3"/>
  <c r="E2970" i="3"/>
  <c r="E2968" i="3"/>
  <c r="E2967" i="3"/>
  <c r="E2966" i="3"/>
  <c r="E2965" i="3"/>
  <c r="E2964" i="3"/>
  <c r="E2963" i="3"/>
  <c r="E2962" i="3"/>
  <c r="E2961" i="3"/>
  <c r="E2960" i="3"/>
  <c r="E2959" i="3"/>
  <c r="E2958" i="3"/>
  <c r="E2957" i="3"/>
  <c r="E2956" i="3"/>
  <c r="E2955" i="3"/>
  <c r="E2954" i="3"/>
  <c r="E2953" i="3"/>
  <c r="E2952" i="3"/>
  <c r="E2950" i="3"/>
  <c r="E2949" i="3"/>
  <c r="E2948" i="3"/>
  <c r="E2947" i="3"/>
  <c r="E2946" i="3"/>
  <c r="E2945" i="3"/>
  <c r="E2944" i="3"/>
  <c r="E2943" i="3"/>
  <c r="E2942" i="3"/>
  <c r="E2941" i="3"/>
  <c r="E2940" i="3"/>
  <c r="E2939" i="3"/>
  <c r="E2938" i="3"/>
  <c r="E2936" i="3"/>
  <c r="E2935" i="3"/>
  <c r="E2934" i="3"/>
  <c r="E2933" i="3"/>
  <c r="E2932" i="3"/>
  <c r="E2931" i="3"/>
  <c r="E2930" i="3"/>
  <c r="E2929" i="3"/>
  <c r="E2928" i="3"/>
  <c r="E2927" i="3"/>
  <c r="E2926" i="3"/>
  <c r="E2925" i="3"/>
  <c r="E2924" i="3"/>
  <c r="E2923" i="3"/>
  <c r="E2922" i="3"/>
  <c r="E2921" i="3"/>
  <c r="E2920" i="3"/>
  <c r="E2919" i="3"/>
  <c r="E2918" i="3"/>
  <c r="E2917" i="3"/>
  <c r="E2916" i="3"/>
  <c r="E2915" i="3"/>
  <c r="E2913" i="3"/>
  <c r="E2912" i="3"/>
  <c r="E2911" i="3"/>
  <c r="E2910" i="3"/>
  <c r="E2909" i="3"/>
  <c r="E2908" i="3"/>
  <c r="E2907" i="3"/>
  <c r="E2906" i="3"/>
  <c r="E2905" i="3"/>
  <c r="E2904" i="3"/>
  <c r="E2902" i="3"/>
  <c r="E2901" i="3"/>
  <c r="E2900" i="3"/>
  <c r="E2899" i="3"/>
  <c r="E2898" i="3"/>
  <c r="E2897" i="3"/>
  <c r="E2896" i="3"/>
  <c r="E2895" i="3"/>
  <c r="E2894" i="3"/>
  <c r="E2893" i="3"/>
  <c r="E2892" i="3"/>
  <c r="E2891" i="3"/>
  <c r="E2890" i="3"/>
  <c r="E2889" i="3"/>
  <c r="E2888" i="3"/>
  <c r="E2887" i="3"/>
  <c r="E2886" i="3"/>
  <c r="E2885" i="3"/>
  <c r="E2884" i="3"/>
  <c r="E2883" i="3"/>
  <c r="E2882" i="3"/>
  <c r="E2881" i="3"/>
  <c r="E2880" i="3"/>
  <c r="E2879" i="3"/>
  <c r="E2878" i="3"/>
  <c r="E2877" i="3"/>
  <c r="E2876" i="3"/>
  <c r="E2875" i="3"/>
  <c r="E2874" i="3"/>
  <c r="E2872" i="3"/>
  <c r="E2871" i="3"/>
  <c r="E2870" i="3"/>
  <c r="E2869" i="3"/>
  <c r="E2868" i="3"/>
  <c r="E2867" i="3"/>
  <c r="E2866" i="3"/>
  <c r="E2865" i="3"/>
  <c r="E2864" i="3"/>
  <c r="E2863" i="3"/>
  <c r="E2862" i="3"/>
  <c r="E2861" i="3"/>
  <c r="E2860" i="3"/>
  <c r="E2859" i="3"/>
  <c r="E2858" i="3"/>
  <c r="E2857" i="3"/>
  <c r="E2856" i="3"/>
  <c r="E2855" i="3"/>
  <c r="E2854" i="3"/>
  <c r="E2853" i="3"/>
  <c r="E2852" i="3"/>
  <c r="E2851" i="3"/>
  <c r="E2850" i="3"/>
  <c r="E2849" i="3"/>
  <c r="E2848" i="3"/>
  <c r="E2847" i="3"/>
  <c r="E2846" i="3"/>
  <c r="E2845" i="3"/>
  <c r="E2844" i="3"/>
  <c r="E2842" i="3"/>
  <c r="E2841" i="3"/>
  <c r="E2840" i="3"/>
  <c r="E2839" i="3"/>
  <c r="E2838" i="3"/>
  <c r="E2837" i="3"/>
  <c r="E2836" i="3"/>
  <c r="E2835" i="3"/>
  <c r="E2834" i="3"/>
  <c r="E2833" i="3"/>
  <c r="E2832" i="3"/>
  <c r="E2831" i="3"/>
  <c r="E2829" i="3"/>
  <c r="E2828" i="3"/>
  <c r="E2827" i="3"/>
  <c r="E2826" i="3"/>
  <c r="E2825" i="3"/>
  <c r="E2824" i="3"/>
  <c r="E2823" i="3"/>
  <c r="E2822" i="3"/>
  <c r="E2821" i="3"/>
  <c r="E2820" i="3"/>
  <c r="E2819" i="3"/>
  <c r="E2818" i="3"/>
  <c r="E2817" i="3"/>
  <c r="E2815" i="3"/>
  <c r="E2814" i="3"/>
  <c r="E2813" i="3"/>
  <c r="E2812" i="3"/>
  <c r="E2811" i="3"/>
  <c r="E2810" i="3"/>
  <c r="E2809" i="3"/>
  <c r="E2808" i="3"/>
  <c r="E2807" i="3"/>
  <c r="E2806" i="3"/>
  <c r="E2805" i="3"/>
  <c r="E2804" i="3"/>
  <c r="E2803" i="3"/>
  <c r="E2802" i="3"/>
  <c r="E2801" i="3"/>
  <c r="E2800" i="3"/>
  <c r="E2799" i="3"/>
  <c r="E2798" i="3"/>
  <c r="E2797" i="3"/>
  <c r="E2796" i="3"/>
  <c r="E2795" i="3"/>
  <c r="E2794" i="3"/>
  <c r="E2793" i="3"/>
  <c r="E2792" i="3"/>
  <c r="E2791" i="3"/>
  <c r="E2790" i="3"/>
  <c r="E2789" i="3"/>
  <c r="E2788" i="3"/>
  <c r="E2787" i="3"/>
  <c r="E2786" i="3"/>
  <c r="E2785" i="3"/>
  <c r="E2784" i="3"/>
  <c r="E2783" i="3"/>
  <c r="E2782" i="3"/>
  <c r="E2781" i="3"/>
  <c r="E2780" i="3"/>
  <c r="E2779" i="3"/>
  <c r="E2778" i="3"/>
  <c r="E2777" i="3"/>
  <c r="E2776" i="3"/>
  <c r="E2775" i="3"/>
  <c r="E2774" i="3"/>
  <c r="E2773" i="3"/>
  <c r="E2772" i="3"/>
  <c r="E2771" i="3"/>
  <c r="E2770" i="3"/>
  <c r="E2769" i="3"/>
  <c r="E2768" i="3"/>
  <c r="E2767" i="3"/>
  <c r="E2766" i="3"/>
  <c r="E2765" i="3"/>
  <c r="E2764" i="3"/>
  <c r="E2763" i="3"/>
  <c r="E2762" i="3"/>
  <c r="E2761" i="3"/>
  <c r="E2760" i="3"/>
  <c r="E2759" i="3"/>
  <c r="E2758" i="3"/>
  <c r="E2757" i="3"/>
  <c r="E2756" i="3"/>
  <c r="E2755" i="3"/>
  <c r="E2754" i="3"/>
  <c r="E2753" i="3"/>
  <c r="E2751" i="3"/>
  <c r="E2750" i="3"/>
  <c r="E2749" i="3"/>
  <c r="E2748" i="3"/>
  <c r="E2747" i="3"/>
  <c r="E2746" i="3"/>
  <c r="E2745" i="3"/>
  <c r="E2744" i="3"/>
  <c r="E2743" i="3"/>
  <c r="E2742" i="3"/>
  <c r="E2741" i="3"/>
  <c r="E2740" i="3"/>
  <c r="E2739" i="3"/>
  <c r="E2738" i="3"/>
  <c r="E2737" i="3"/>
  <c r="E2736" i="3"/>
  <c r="E2735" i="3"/>
  <c r="E2734" i="3"/>
  <c r="E2733" i="3"/>
  <c r="E2732" i="3"/>
  <c r="E2731" i="3"/>
  <c r="E2730" i="3"/>
  <c r="E2729" i="3"/>
  <c r="E2728" i="3"/>
  <c r="E2727" i="3"/>
  <c r="E2726" i="3"/>
  <c r="E2725" i="3"/>
  <c r="E2724" i="3"/>
  <c r="E2723" i="3"/>
  <c r="E2722" i="3"/>
  <c r="E2721" i="3"/>
  <c r="E2720" i="3"/>
  <c r="E2719" i="3"/>
  <c r="E2718" i="3"/>
  <c r="E2717" i="3"/>
  <c r="E2716" i="3"/>
  <c r="E2715" i="3"/>
  <c r="E2714" i="3"/>
  <c r="E2713" i="3"/>
  <c r="E2712" i="3"/>
  <c r="E2711" i="3"/>
  <c r="E2710" i="3"/>
  <c r="E2709" i="3"/>
  <c r="E2708" i="3"/>
  <c r="E2707" i="3"/>
  <c r="E2706" i="3"/>
  <c r="E2705" i="3"/>
  <c r="E2704" i="3"/>
  <c r="E2703" i="3"/>
  <c r="E2702" i="3"/>
  <c r="E2701" i="3"/>
  <c r="E2700" i="3"/>
  <c r="E2699" i="3"/>
  <c r="E2698" i="3"/>
  <c r="E2697" i="3"/>
  <c r="E2696" i="3"/>
  <c r="E2695" i="3"/>
  <c r="E2694" i="3"/>
  <c r="E2693" i="3"/>
  <c r="E2692" i="3"/>
  <c r="E2691" i="3"/>
  <c r="E2690" i="3"/>
  <c r="E2688" i="3"/>
  <c r="E2687" i="3"/>
  <c r="E2686" i="3"/>
  <c r="E2685" i="3"/>
  <c r="E2684" i="3"/>
  <c r="E2683" i="3"/>
  <c r="E2682" i="3"/>
  <c r="E2681" i="3"/>
  <c r="E2680" i="3"/>
  <c r="E2679" i="3"/>
  <c r="E2678" i="3"/>
  <c r="E2677" i="3"/>
  <c r="E2676" i="3"/>
  <c r="E2675" i="3"/>
  <c r="E2674" i="3"/>
  <c r="E2673" i="3"/>
  <c r="E2672" i="3"/>
  <c r="E2671" i="3"/>
  <c r="E2670" i="3"/>
  <c r="E2669" i="3"/>
  <c r="E2668" i="3"/>
  <c r="E2667" i="3"/>
  <c r="E2665" i="3"/>
  <c r="E2664" i="3"/>
  <c r="E2663" i="3"/>
  <c r="E2662" i="3"/>
  <c r="E2661" i="3"/>
  <c r="E2660" i="3"/>
  <c r="E2659" i="3"/>
  <c r="E2658" i="3"/>
  <c r="E2657" i="3"/>
  <c r="E2656" i="3"/>
  <c r="E2655" i="3"/>
  <c r="E2654" i="3"/>
  <c r="E2653" i="3"/>
  <c r="E2652" i="3"/>
  <c r="E2651" i="3"/>
  <c r="E2649" i="3"/>
  <c r="E2648" i="3"/>
  <c r="E2647" i="3"/>
  <c r="E2646" i="3"/>
  <c r="E2645" i="3"/>
  <c r="E2644" i="3"/>
  <c r="E2643" i="3"/>
  <c r="E2642" i="3"/>
  <c r="E2641" i="3"/>
  <c r="E2639" i="3"/>
  <c r="E2638" i="3"/>
  <c r="E2637" i="3"/>
  <c r="E2636" i="3"/>
  <c r="E2635" i="3"/>
  <c r="E2634" i="3"/>
  <c r="E2633" i="3"/>
  <c r="E2631" i="3"/>
  <c r="E2630" i="3"/>
  <c r="E2629" i="3"/>
  <c r="E2628" i="3"/>
  <c r="E2627" i="3"/>
  <c r="E2626" i="3"/>
  <c r="E2625" i="3"/>
  <c r="E2624" i="3"/>
  <c r="E2623" i="3"/>
  <c r="E2622" i="3"/>
  <c r="E2621" i="3"/>
  <c r="E2620" i="3"/>
  <c r="E2619" i="3"/>
  <c r="E2618" i="3"/>
  <c r="E2617" i="3"/>
  <c r="E2616" i="3"/>
  <c r="E2615" i="3"/>
  <c r="E2614" i="3"/>
  <c r="E2600" i="3"/>
  <c r="E2599" i="3"/>
  <c r="E2598" i="3"/>
  <c r="E2597" i="3"/>
  <c r="E2596" i="3"/>
  <c r="E2595" i="3"/>
  <c r="E2594" i="3"/>
  <c r="E2593" i="3"/>
  <c r="E2592" i="3"/>
  <c r="E2591" i="3"/>
  <c r="E2590" i="3"/>
  <c r="E2589" i="3"/>
  <c r="E2588" i="3"/>
  <c r="E2587" i="3"/>
  <c r="E2586" i="3"/>
  <c r="E2585" i="3"/>
  <c r="E2584" i="3"/>
  <c r="E2583" i="3"/>
  <c r="E2582" i="3"/>
  <c r="E2581" i="3"/>
  <c r="E2580" i="3"/>
  <c r="E2579" i="3"/>
  <c r="E2578" i="3"/>
  <c r="E2577" i="3"/>
  <c r="E2576" i="3"/>
  <c r="E2575" i="3"/>
  <c r="E2574" i="3"/>
  <c r="E2573" i="3"/>
  <c r="E2572" i="3"/>
  <c r="E2571" i="3"/>
  <c r="E2570" i="3"/>
  <c r="E2569" i="3"/>
  <c r="E2568" i="3"/>
  <c r="E2567" i="3"/>
  <c r="E2566" i="3"/>
  <c r="E2565" i="3"/>
  <c r="E2564" i="3"/>
  <c r="E2310" i="3"/>
  <c r="E2309" i="3"/>
  <c r="E2308" i="3"/>
  <c r="E2307" i="3"/>
  <c r="E2306" i="3"/>
  <c r="E2305" i="3"/>
  <c r="E2304" i="3"/>
  <c r="E2303" i="3"/>
  <c r="E2302" i="3"/>
  <c r="E2301" i="3"/>
  <c r="E2300" i="3"/>
  <c r="E2299" i="3"/>
  <c r="E2298" i="3"/>
  <c r="E2297" i="3"/>
  <c r="E2296" i="3"/>
  <c r="E2295" i="3"/>
  <c r="E2294" i="3"/>
  <c r="E2293" i="3"/>
  <c r="E2292" i="3"/>
  <c r="E2291" i="3"/>
  <c r="E2290" i="3"/>
  <c r="E2289" i="3"/>
  <c r="E2288" i="3"/>
  <c r="E2287" i="3"/>
  <c r="E2286" i="3"/>
  <c r="E2285" i="3"/>
  <c r="E2284" i="3"/>
  <c r="E2283" i="3"/>
  <c r="E2282" i="3"/>
  <c r="E2281" i="3"/>
  <c r="E2280" i="3"/>
  <c r="E2279" i="3"/>
  <c r="E2278" i="3"/>
  <c r="E2277" i="3"/>
  <c r="E2276" i="3"/>
  <c r="E2275" i="3"/>
  <c r="E2274" i="3"/>
  <c r="E2273" i="3"/>
  <c r="E2272" i="3"/>
  <c r="E2271" i="3"/>
  <c r="E2270" i="3"/>
  <c r="E2269" i="3"/>
  <c r="E2263" i="3"/>
  <c r="E2262" i="3"/>
  <c r="E2261" i="3"/>
  <c r="E2259" i="3"/>
  <c r="E2258" i="3"/>
  <c r="E2257" i="3"/>
  <c r="E2256" i="3"/>
  <c r="E2255" i="3"/>
  <c r="E2254" i="3"/>
  <c r="E2253" i="3"/>
  <c r="E2252" i="3"/>
  <c r="E2251" i="3"/>
  <c r="E2250" i="3"/>
  <c r="E2249" i="3"/>
  <c r="E2248" i="3"/>
  <c r="E2247" i="3"/>
  <c r="E2246" i="3"/>
  <c r="E2245" i="3"/>
  <c r="E2244" i="3"/>
  <c r="E2243" i="3"/>
  <c r="E2242" i="3"/>
  <c r="E2241" i="3"/>
  <c r="E2240" i="3"/>
  <c r="E2239" i="3"/>
  <c r="E2238" i="3"/>
  <c r="E2237" i="3"/>
  <c r="E2236" i="3"/>
  <c r="E2235" i="3"/>
  <c r="E2234" i="3"/>
  <c r="E2233" i="3"/>
  <c r="E2232" i="3"/>
  <c r="E2231" i="3"/>
  <c r="E2230" i="3"/>
  <c r="E2229" i="3"/>
  <c r="E2228" i="3"/>
  <c r="E2227" i="3"/>
  <c r="E2226" i="3"/>
  <c r="E2225" i="3"/>
  <c r="E2224" i="3"/>
  <c r="E2223" i="3"/>
  <c r="E2222" i="3"/>
  <c r="E2221" i="3"/>
  <c r="E2220" i="3"/>
  <c r="E2219" i="3"/>
  <c r="E2218" i="3"/>
  <c r="E2217" i="3"/>
  <c r="E2216" i="3"/>
  <c r="E2215" i="3"/>
  <c r="E2214" i="3"/>
  <c r="E2213" i="3"/>
  <c r="E2212" i="3"/>
  <c r="E2211" i="3"/>
  <c r="E2210" i="3"/>
  <c r="E2209" i="3"/>
  <c r="E2208" i="3"/>
  <c r="E2207" i="3"/>
  <c r="E2206" i="3"/>
  <c r="E2205" i="3"/>
  <c r="E2204" i="3"/>
  <c r="E2203" i="3"/>
  <c r="E2202" i="3"/>
  <c r="E2201" i="3"/>
  <c r="E2200" i="3"/>
  <c r="E2199" i="3"/>
  <c r="E2198" i="3"/>
  <c r="E2197" i="3"/>
  <c r="E2196" i="3"/>
  <c r="E2195" i="3"/>
  <c r="E2194" i="3"/>
  <c r="E2193" i="3"/>
  <c r="E2192" i="3"/>
  <c r="E2191" i="3"/>
  <c r="G2188" i="3" l="1"/>
  <c r="F2188" i="3"/>
  <c r="G2187" i="3"/>
  <c r="F2187" i="3"/>
  <c r="G2186" i="3"/>
  <c r="F2186" i="3"/>
  <c r="G2185" i="3"/>
  <c r="F2185" i="3"/>
  <c r="G2184" i="3"/>
  <c r="F2184" i="3"/>
  <c r="G2183" i="3"/>
  <c r="F2183" i="3"/>
  <c r="G2182" i="3"/>
  <c r="F2182" i="3"/>
  <c r="G2181" i="3"/>
  <c r="F2181" i="3"/>
  <c r="G2180" i="3"/>
  <c r="F2180" i="3"/>
  <c r="G2179" i="3"/>
  <c r="F2179" i="3"/>
  <c r="G2178" i="3"/>
  <c r="F2178" i="3"/>
  <c r="G2177" i="3"/>
  <c r="F2177" i="3"/>
  <c r="G2176" i="3"/>
  <c r="F2176" i="3"/>
  <c r="G2175" i="3"/>
  <c r="F2175" i="3"/>
  <c r="G2174" i="3"/>
  <c r="F2174" i="3"/>
  <c r="G2173" i="3"/>
  <c r="F2173" i="3"/>
  <c r="G2172" i="3"/>
  <c r="F2172" i="3"/>
  <c r="G2171" i="3"/>
  <c r="F2171" i="3"/>
  <c r="G2170" i="3"/>
  <c r="F2170" i="3"/>
  <c r="G2169" i="3"/>
  <c r="F2169" i="3"/>
  <c r="G2168" i="3"/>
  <c r="F2168" i="3"/>
  <c r="G2167" i="3"/>
  <c r="F2167" i="3"/>
  <c r="G2166" i="3"/>
  <c r="F2166" i="3"/>
  <c r="G2158" i="3"/>
  <c r="F2158" i="3"/>
  <c r="G2157" i="3"/>
  <c r="F2157" i="3"/>
  <c r="G2156" i="3"/>
  <c r="F2156" i="3"/>
  <c r="G2155" i="3"/>
  <c r="F2155" i="3"/>
  <c r="G2154" i="3"/>
  <c r="F2154" i="3"/>
  <c r="G2153" i="3"/>
  <c r="F2153" i="3"/>
  <c r="G2152" i="3"/>
  <c r="F2152" i="3"/>
  <c r="G2151" i="3"/>
  <c r="F2151" i="3"/>
  <c r="G2150" i="3"/>
  <c r="F2150" i="3"/>
  <c r="G2149" i="3"/>
  <c r="F2149" i="3"/>
  <c r="G2148" i="3"/>
  <c r="F2148" i="3"/>
  <c r="G2147" i="3"/>
  <c r="F2147" i="3"/>
  <c r="G2146" i="3"/>
  <c r="F2146" i="3"/>
  <c r="G2145" i="3"/>
  <c r="F2145" i="3"/>
  <c r="G2144" i="3"/>
  <c r="F2144" i="3"/>
  <c r="G2143" i="3"/>
  <c r="F2143" i="3"/>
  <c r="G2142" i="3"/>
  <c r="F2142" i="3"/>
  <c r="G2141" i="3"/>
  <c r="F2141" i="3"/>
  <c r="G2140" i="3"/>
  <c r="F2140" i="3"/>
  <c r="G2139" i="3"/>
  <c r="F2139" i="3"/>
  <c r="G2138" i="3"/>
  <c r="F2138" i="3"/>
  <c r="G2137" i="3"/>
  <c r="F2137" i="3"/>
  <c r="G2136" i="3"/>
  <c r="F2136" i="3"/>
  <c r="G2135" i="3"/>
  <c r="F2135" i="3"/>
  <c r="G2134" i="3"/>
  <c r="F2134" i="3"/>
  <c r="G2133" i="3"/>
  <c r="F2133" i="3"/>
  <c r="G2132" i="3"/>
  <c r="F2132" i="3"/>
  <c r="G2131" i="3"/>
  <c r="F2131" i="3"/>
  <c r="G2130" i="3"/>
  <c r="F2130" i="3"/>
  <c r="G2129" i="3"/>
  <c r="F2129" i="3"/>
  <c r="G2128" i="3"/>
  <c r="F2128" i="3"/>
  <c r="G2127" i="3"/>
  <c r="F2127" i="3"/>
  <c r="G2126" i="3"/>
  <c r="F2126" i="3"/>
  <c r="G2125" i="3"/>
  <c r="F2125" i="3"/>
  <c r="G2124" i="3"/>
  <c r="F2124" i="3"/>
  <c r="G2123" i="3"/>
  <c r="F2123" i="3"/>
  <c r="G2122" i="3"/>
  <c r="F2122" i="3"/>
  <c r="G2121" i="3"/>
  <c r="F2121" i="3"/>
  <c r="G2120" i="3"/>
  <c r="F2120" i="3"/>
  <c r="G2119" i="3"/>
  <c r="F2119" i="3"/>
  <c r="G2118" i="3"/>
  <c r="F2118" i="3"/>
  <c r="G2117" i="3"/>
  <c r="F2117" i="3"/>
  <c r="G2116" i="3"/>
  <c r="F2116" i="3"/>
  <c r="G2115" i="3"/>
  <c r="F2115" i="3"/>
  <c r="G2114" i="3"/>
  <c r="F2114" i="3"/>
  <c r="G2113" i="3"/>
  <c r="F2113" i="3"/>
  <c r="G2112" i="3"/>
  <c r="F2112" i="3"/>
  <c r="G2111" i="3"/>
  <c r="F2111" i="3"/>
  <c r="G2110" i="3"/>
  <c r="F2110" i="3"/>
  <c r="G2109" i="3"/>
  <c r="F2109" i="3"/>
  <c r="G2108" i="3"/>
  <c r="F2108" i="3"/>
  <c r="G2107" i="3"/>
  <c r="F2107" i="3"/>
  <c r="G2105" i="3"/>
  <c r="F2105" i="3"/>
  <c r="G2104" i="3"/>
  <c r="F2104" i="3"/>
  <c r="G2103" i="3"/>
  <c r="F2103" i="3"/>
  <c r="G2102" i="3"/>
  <c r="F2102" i="3"/>
  <c r="G2101" i="3"/>
  <c r="F2101" i="3"/>
  <c r="G2100" i="3"/>
  <c r="F2100" i="3"/>
  <c r="G2099" i="3"/>
  <c r="F2099" i="3"/>
  <c r="G2098" i="3"/>
  <c r="F2098" i="3"/>
  <c r="G2097" i="3"/>
  <c r="F2097" i="3"/>
  <c r="G2096" i="3"/>
  <c r="F2096" i="3"/>
  <c r="G2095" i="3"/>
  <c r="F2095" i="3"/>
  <c r="G2094" i="3"/>
  <c r="F2094" i="3"/>
  <c r="G2093" i="3"/>
  <c r="F2093" i="3"/>
  <c r="G2092" i="3"/>
  <c r="F2092" i="3"/>
  <c r="G2091" i="3"/>
  <c r="F2091" i="3"/>
  <c r="G2090" i="3"/>
  <c r="F2090" i="3"/>
  <c r="G2089" i="3"/>
  <c r="F2089" i="3"/>
  <c r="G2088" i="3"/>
  <c r="F2088" i="3"/>
  <c r="G2087" i="3"/>
  <c r="F2087" i="3"/>
  <c r="G2086" i="3"/>
  <c r="F2086" i="3"/>
  <c r="G2085" i="3"/>
  <c r="F2085" i="3"/>
  <c r="G2084" i="3"/>
  <c r="F2084" i="3"/>
  <c r="G2083" i="3"/>
  <c r="F2083" i="3"/>
  <c r="G2082" i="3"/>
  <c r="F2082" i="3"/>
  <c r="G2081" i="3"/>
  <c r="F2081" i="3"/>
  <c r="G2080" i="3"/>
  <c r="F2080" i="3"/>
  <c r="G2079" i="3"/>
  <c r="F2079" i="3"/>
  <c r="G2078" i="3"/>
  <c r="F2078" i="3"/>
  <c r="G2077" i="3"/>
  <c r="F2077" i="3"/>
  <c r="G2076" i="3"/>
  <c r="F2076" i="3"/>
  <c r="G2075" i="3"/>
  <c r="F2075" i="3"/>
  <c r="G2074" i="3"/>
  <c r="F2074" i="3"/>
  <c r="G2073" i="3"/>
  <c r="F2073" i="3"/>
  <c r="G2072" i="3"/>
  <c r="F2072" i="3"/>
  <c r="G2071" i="3"/>
  <c r="F2071" i="3"/>
  <c r="G2070" i="3"/>
  <c r="F2070" i="3"/>
  <c r="G2069" i="3"/>
  <c r="F2069" i="3"/>
  <c r="G2068" i="3"/>
  <c r="F2068" i="3"/>
  <c r="G2067" i="3"/>
  <c r="F2067" i="3"/>
  <c r="G2066" i="3"/>
  <c r="F2066" i="3"/>
  <c r="G2065" i="3"/>
  <c r="F2065" i="3"/>
  <c r="G2064" i="3"/>
  <c r="F2064" i="3"/>
  <c r="G2063" i="3"/>
  <c r="F2063" i="3"/>
  <c r="G2062" i="3"/>
  <c r="F2062" i="3"/>
  <c r="G2061" i="3"/>
  <c r="F2061" i="3"/>
  <c r="G2060" i="3"/>
  <c r="F2060" i="3"/>
  <c r="G2059" i="3"/>
  <c r="F2059" i="3"/>
  <c r="G2058" i="3"/>
  <c r="F2058" i="3"/>
  <c r="G2057" i="3"/>
  <c r="F2057" i="3"/>
  <c r="G2056" i="3"/>
  <c r="F2056" i="3"/>
  <c r="G2055" i="3"/>
  <c r="F2055" i="3"/>
  <c r="G2054" i="3"/>
  <c r="F2054" i="3"/>
  <c r="G2053" i="3"/>
  <c r="F2053" i="3"/>
  <c r="G2052" i="3"/>
  <c r="F2052" i="3"/>
  <c r="G2051" i="3"/>
  <c r="F2051" i="3"/>
  <c r="G2050" i="3"/>
  <c r="F2050" i="3"/>
  <c r="G2049" i="3"/>
  <c r="F2049" i="3"/>
  <c r="G2048" i="3"/>
  <c r="F2048" i="3"/>
  <c r="G2047" i="3"/>
  <c r="F2047" i="3"/>
  <c r="G2046" i="3"/>
  <c r="F2046" i="3"/>
  <c r="G2045" i="3"/>
  <c r="F2045" i="3"/>
  <c r="G2044" i="3"/>
  <c r="F2044" i="3"/>
  <c r="G2043" i="3"/>
  <c r="F2043" i="3"/>
  <c r="G2042" i="3"/>
  <c r="F2042" i="3"/>
  <c r="G2041" i="3"/>
  <c r="F2041" i="3"/>
  <c r="G2040" i="3"/>
  <c r="F2040" i="3"/>
  <c r="G2039" i="3"/>
  <c r="F2039" i="3"/>
  <c r="G2038" i="3"/>
  <c r="F2038" i="3"/>
  <c r="G2037" i="3"/>
  <c r="F2037" i="3"/>
  <c r="G2036" i="3"/>
  <c r="F2036" i="3"/>
  <c r="G2035" i="3"/>
  <c r="F2035" i="3"/>
  <c r="G2034" i="3"/>
  <c r="F2034" i="3"/>
  <c r="G2033" i="3"/>
  <c r="F2033" i="3"/>
  <c r="G2032" i="3"/>
  <c r="F2032" i="3"/>
  <c r="G2031" i="3"/>
  <c r="F2031" i="3"/>
  <c r="G2030" i="3"/>
  <c r="F2030" i="3"/>
  <c r="G2029" i="3"/>
  <c r="F2029" i="3"/>
  <c r="G2028" i="3"/>
  <c r="F2028" i="3"/>
  <c r="G2027" i="3"/>
  <c r="F2027" i="3"/>
  <c r="G2026" i="3"/>
  <c r="F2026" i="3"/>
  <c r="G2025" i="3"/>
  <c r="F2025" i="3"/>
  <c r="G2024" i="3"/>
  <c r="F2024" i="3"/>
  <c r="G2023" i="3"/>
  <c r="F2023" i="3"/>
  <c r="G2022" i="3"/>
  <c r="F2022" i="3"/>
  <c r="G2021" i="3"/>
  <c r="F2021" i="3"/>
  <c r="G2020" i="3"/>
  <c r="F2020" i="3"/>
  <c r="G2019" i="3"/>
  <c r="F2019" i="3"/>
  <c r="G2018" i="3"/>
  <c r="F2018" i="3"/>
  <c r="G2017" i="3"/>
  <c r="F2017" i="3"/>
  <c r="G2016" i="3"/>
  <c r="F2016" i="3"/>
  <c r="G2015" i="3"/>
  <c r="F2015" i="3"/>
  <c r="G2014" i="3"/>
  <c r="F2014" i="3"/>
  <c r="G2013" i="3"/>
  <c r="F2013" i="3"/>
  <c r="G2012" i="3"/>
  <c r="F2012" i="3"/>
  <c r="G2011" i="3"/>
  <c r="F2011" i="3"/>
  <c r="G2010" i="3"/>
  <c r="F2010" i="3"/>
  <c r="G2009" i="3"/>
  <c r="F2009" i="3"/>
  <c r="G2008" i="3"/>
  <c r="F2008" i="3"/>
  <c r="G2007" i="3"/>
  <c r="F2007" i="3"/>
  <c r="G2006" i="3"/>
  <c r="F2006" i="3"/>
  <c r="G2005" i="3"/>
  <c r="F2005" i="3"/>
  <c r="G2004" i="3"/>
  <c r="F2004" i="3"/>
  <c r="G2003" i="3"/>
  <c r="F2003" i="3"/>
  <c r="G2001" i="3"/>
  <c r="F2001" i="3"/>
  <c r="G2000" i="3"/>
  <c r="F2000" i="3"/>
  <c r="G1999" i="3"/>
  <c r="F1999" i="3"/>
  <c r="G1998" i="3"/>
  <c r="F1998" i="3"/>
  <c r="G1997" i="3"/>
  <c r="F1997" i="3"/>
  <c r="G1996" i="3"/>
  <c r="F1996" i="3"/>
  <c r="G1995" i="3"/>
  <c r="F1995" i="3"/>
  <c r="G1994" i="3"/>
  <c r="F1994" i="3"/>
  <c r="G1993" i="3"/>
  <c r="F1993" i="3"/>
  <c r="G1992" i="3"/>
  <c r="F1992" i="3"/>
  <c r="G1991" i="3"/>
  <c r="F1991" i="3"/>
  <c r="G1990" i="3"/>
  <c r="F1990" i="3"/>
  <c r="G1989" i="3"/>
  <c r="F1989" i="3"/>
  <c r="G1988" i="3"/>
  <c r="F1988" i="3"/>
  <c r="G1987" i="3"/>
  <c r="F1987" i="3"/>
  <c r="G1986" i="3"/>
  <c r="F1986" i="3"/>
  <c r="G1985" i="3"/>
  <c r="F1985" i="3"/>
  <c r="G1984" i="3"/>
  <c r="F1984" i="3"/>
  <c r="G1983" i="3"/>
  <c r="F1983" i="3"/>
  <c r="G1982" i="3"/>
  <c r="F1982" i="3"/>
  <c r="G1981" i="3"/>
  <c r="F1981" i="3"/>
  <c r="G1980" i="3"/>
  <c r="F1980" i="3"/>
  <c r="G1979" i="3"/>
  <c r="F1979" i="3"/>
  <c r="G1978" i="3"/>
  <c r="F1978" i="3"/>
  <c r="G1977" i="3"/>
  <c r="F1977" i="3"/>
  <c r="G1976" i="3"/>
  <c r="F1976" i="3"/>
  <c r="G1975" i="3"/>
  <c r="F1975" i="3"/>
  <c r="G1974" i="3"/>
  <c r="F1974" i="3"/>
  <c r="G1973" i="3"/>
  <c r="F1973" i="3"/>
  <c r="G1972" i="3"/>
  <c r="F1972" i="3"/>
  <c r="G1971" i="3"/>
  <c r="F1971" i="3"/>
  <c r="G1970" i="3"/>
  <c r="F1970" i="3"/>
  <c r="G1969" i="3"/>
  <c r="F1969" i="3"/>
  <c r="G1968" i="3"/>
  <c r="F1968" i="3"/>
  <c r="G1967" i="3"/>
  <c r="F1967" i="3"/>
  <c r="G1966" i="3"/>
  <c r="F1966" i="3"/>
  <c r="G1965" i="3"/>
  <c r="F1965" i="3"/>
  <c r="G1964" i="3"/>
  <c r="F1964" i="3"/>
  <c r="G1963" i="3"/>
  <c r="F1963" i="3"/>
  <c r="G1962" i="3"/>
  <c r="F1962" i="3"/>
  <c r="G1961" i="3"/>
  <c r="F1961" i="3"/>
  <c r="G1960" i="3"/>
  <c r="F1960" i="3"/>
  <c r="G1959" i="3"/>
  <c r="F1959" i="3"/>
  <c r="G1958" i="3"/>
  <c r="F1958" i="3"/>
  <c r="G1957" i="3"/>
  <c r="F1957" i="3"/>
  <c r="G1956" i="3"/>
  <c r="F1956" i="3"/>
  <c r="G1955" i="3"/>
  <c r="F1955" i="3"/>
  <c r="G1954" i="3"/>
  <c r="F1954" i="3"/>
  <c r="G1953" i="3"/>
  <c r="F1953" i="3"/>
  <c r="G1952" i="3"/>
  <c r="F1952" i="3"/>
  <c r="G1951" i="3"/>
  <c r="F1951" i="3"/>
  <c r="G1950" i="3"/>
  <c r="F1950" i="3"/>
  <c r="G1949" i="3"/>
  <c r="F1949" i="3"/>
  <c r="G1948" i="3"/>
  <c r="F1948" i="3"/>
  <c r="G1947" i="3"/>
  <c r="F1947" i="3"/>
  <c r="G1946" i="3"/>
  <c r="F1946" i="3"/>
  <c r="G1945" i="3"/>
  <c r="F1945" i="3"/>
  <c r="G1944" i="3"/>
  <c r="F1944" i="3"/>
  <c r="G1943" i="3"/>
  <c r="F1943" i="3"/>
  <c r="G1942" i="3"/>
  <c r="F1942" i="3"/>
  <c r="G1941" i="3"/>
  <c r="F1941" i="3"/>
  <c r="G1940" i="3"/>
  <c r="F1940" i="3"/>
  <c r="G1939" i="3"/>
  <c r="F1939" i="3"/>
  <c r="G1938" i="3"/>
  <c r="F1938" i="3"/>
  <c r="G1937" i="3"/>
  <c r="F1937" i="3"/>
  <c r="G1936" i="3"/>
  <c r="F1936" i="3"/>
  <c r="G1935" i="3"/>
  <c r="F1935" i="3"/>
  <c r="G1934" i="3"/>
  <c r="F1934" i="3"/>
  <c r="G1933" i="3"/>
  <c r="F1933" i="3"/>
  <c r="G1932" i="3"/>
  <c r="F1932" i="3"/>
  <c r="G1931" i="3"/>
  <c r="F1931" i="3"/>
  <c r="G1930" i="3"/>
  <c r="F1930" i="3"/>
  <c r="G1929" i="3"/>
  <c r="F1929" i="3"/>
  <c r="G1928" i="3"/>
  <c r="F1928" i="3"/>
  <c r="G1927" i="3"/>
  <c r="F1927" i="3"/>
  <c r="G1926" i="3"/>
  <c r="F1926" i="3"/>
  <c r="G1925" i="3"/>
  <c r="F1925" i="3"/>
  <c r="G1924" i="3"/>
  <c r="F1924" i="3"/>
  <c r="G1923" i="3"/>
  <c r="F1923" i="3"/>
  <c r="G1922" i="3"/>
  <c r="F1922" i="3"/>
  <c r="G1921" i="3"/>
  <c r="F1921" i="3"/>
  <c r="G1920" i="3"/>
  <c r="F1920" i="3"/>
  <c r="G1919" i="3"/>
  <c r="F1919" i="3"/>
  <c r="E1917" i="3"/>
  <c r="E1916" i="3"/>
  <c r="E1915" i="3"/>
  <c r="E1914" i="3"/>
  <c r="E1913" i="3"/>
  <c r="E1912" i="3"/>
  <c r="E1910" i="3"/>
  <c r="E1909" i="3"/>
  <c r="E1908" i="3"/>
  <c r="E1907" i="3"/>
  <c r="E1906" i="3"/>
  <c r="E1904" i="3"/>
  <c r="E1903" i="3"/>
  <c r="E1902" i="3"/>
  <c r="E1901" i="3"/>
  <c r="E1900" i="3"/>
  <c r="E1899" i="3"/>
  <c r="E1898" i="3"/>
  <c r="E1897" i="3"/>
  <c r="E1896" i="3"/>
  <c r="E1895" i="3"/>
  <c r="E1894" i="3"/>
  <c r="E1893" i="3"/>
  <c r="E1892" i="3"/>
  <c r="E1891" i="3"/>
  <c r="E1890" i="3"/>
  <c r="E1889" i="3"/>
  <c r="E1888" i="3"/>
  <c r="E1887" i="3"/>
  <c r="E1886" i="3"/>
  <c r="E1885" i="3"/>
  <c r="E1884" i="3"/>
  <c r="E1883" i="3"/>
  <c r="E1882" i="3"/>
  <c r="E1881" i="3"/>
  <c r="E1880" i="3"/>
  <c r="E1879" i="3"/>
  <c r="E1878" i="3"/>
  <c r="E1877" i="3"/>
  <c r="E1876" i="3"/>
  <c r="E1875" i="3"/>
  <c r="E1874" i="3"/>
  <c r="E1873" i="3"/>
  <c r="E1872" i="3"/>
  <c r="E1871" i="3"/>
  <c r="E1870" i="3"/>
  <c r="E1869" i="3"/>
  <c r="E1868" i="3"/>
  <c r="E1867" i="3"/>
  <c r="E1866" i="3"/>
  <c r="E1865" i="3"/>
  <c r="E1864" i="3"/>
  <c r="E1863" i="3"/>
  <c r="E1862" i="3"/>
  <c r="E1861" i="3"/>
  <c r="E1860" i="3"/>
  <c r="E1859" i="3"/>
  <c r="E1858" i="3"/>
  <c r="E1857" i="3"/>
  <c r="E1856" i="3"/>
  <c r="E1855" i="3"/>
  <c r="E1854" i="3"/>
  <c r="E1853" i="3"/>
  <c r="E1852" i="3"/>
  <c r="E1851" i="3"/>
  <c r="E1850" i="3"/>
  <c r="E1849" i="3"/>
  <c r="E1848" i="3"/>
  <c r="E1847" i="3"/>
  <c r="E1846" i="3"/>
  <c r="E1845" i="3"/>
  <c r="E1844" i="3"/>
  <c r="E1843" i="3"/>
  <c r="E1842" i="3"/>
  <c r="E1841" i="3"/>
  <c r="E1840" i="3"/>
  <c r="E1836" i="3"/>
  <c r="E1835" i="3"/>
  <c r="E1834" i="3"/>
  <c r="E1833" i="3"/>
  <c r="E1832" i="3"/>
  <c r="E1831" i="3"/>
  <c r="E1830" i="3"/>
  <c r="E1829" i="3"/>
  <c r="E1828" i="3"/>
  <c r="E1827" i="3"/>
  <c r="E1826" i="3"/>
  <c r="E1825" i="3"/>
  <c r="E1824" i="3"/>
  <c r="E1823" i="3"/>
  <c r="E1822" i="3"/>
  <c r="E1821" i="3"/>
  <c r="E1820" i="3"/>
  <c r="E1819" i="3"/>
  <c r="E1818" i="3"/>
  <c r="E1817" i="3"/>
  <c r="E1816" i="3"/>
  <c r="E1815" i="3"/>
  <c r="E1814" i="3"/>
  <c r="E1813" i="3"/>
  <c r="E1812" i="3"/>
  <c r="E1811" i="3"/>
  <c r="E1810" i="3"/>
  <c r="E1809" i="3"/>
  <c r="E1808" i="3"/>
  <c r="E1807" i="3"/>
  <c r="E1806" i="3"/>
  <c r="E1805" i="3"/>
  <c r="E1804" i="3"/>
  <c r="E1803" i="3"/>
  <c r="E1802" i="3"/>
  <c r="E1801" i="3"/>
  <c r="E1800" i="3"/>
  <c r="E1799" i="3"/>
  <c r="E1798" i="3"/>
  <c r="E1797" i="3"/>
  <c r="E1796" i="3"/>
  <c r="E1795" i="3"/>
  <c r="E1794" i="3"/>
  <c r="E1793" i="3"/>
  <c r="E1792" i="3"/>
  <c r="E1791" i="3"/>
  <c r="E1790" i="3"/>
  <c r="E1789" i="3"/>
  <c r="E1788" i="3"/>
  <c r="E1772" i="3"/>
  <c r="E1771" i="3"/>
  <c r="E1770" i="3"/>
  <c r="E1769" i="3"/>
  <c r="E1767" i="3"/>
  <c r="E1766" i="3"/>
  <c r="E1765" i="3"/>
  <c r="E1764" i="3"/>
  <c r="E1763" i="3"/>
  <c r="E1762" i="3"/>
  <c r="E1761" i="3"/>
  <c r="E1760" i="3"/>
  <c r="E1759" i="3"/>
  <c r="E1758" i="3"/>
  <c r="E1757" i="3"/>
  <c r="E1756" i="3"/>
  <c r="E1755" i="3"/>
  <c r="E1754" i="3"/>
  <c r="E1753" i="3"/>
  <c r="E1752" i="3"/>
  <c r="E1751" i="3"/>
  <c r="E1750" i="3"/>
  <c r="E1749" i="3"/>
  <c r="E1748" i="3"/>
  <c r="E1747" i="3"/>
  <c r="E1746" i="3"/>
  <c r="E1745" i="3"/>
  <c r="E1744" i="3"/>
  <c r="E1743" i="3"/>
  <c r="E1742" i="3"/>
  <c r="E1741" i="3"/>
  <c r="E1740" i="3"/>
  <c r="E1739" i="3"/>
  <c r="E1738" i="3"/>
  <c r="E1737" i="3"/>
  <c r="E1736" i="3"/>
  <c r="E1735" i="3"/>
  <c r="E1734" i="3"/>
  <c r="E1733" i="3"/>
  <c r="E1732" i="3"/>
  <c r="E1731" i="3"/>
  <c r="E1730" i="3"/>
  <c r="E1729" i="3"/>
  <c r="E1728" i="3"/>
  <c r="E1727" i="3"/>
  <c r="E1726" i="3"/>
  <c r="E1725" i="3"/>
  <c r="E1723" i="3"/>
  <c r="E1722" i="3"/>
  <c r="E1721" i="3"/>
  <c r="E1720" i="3"/>
  <c r="E1719" i="3"/>
  <c r="E1718" i="3"/>
  <c r="E1717" i="3"/>
  <c r="E1716" i="3"/>
  <c r="E1715" i="3"/>
  <c r="E1714" i="3"/>
  <c r="E1713" i="3"/>
  <c r="E1712" i="3"/>
  <c r="E1711" i="3"/>
  <c r="E1710" i="3"/>
  <c r="E1709" i="3"/>
  <c r="E1707" i="3"/>
  <c r="E1706" i="3"/>
  <c r="E1705" i="3"/>
  <c r="E1704" i="3"/>
  <c r="E1703" i="3"/>
  <c r="E1702" i="3"/>
  <c r="E1701" i="3"/>
  <c r="E1700" i="3"/>
  <c r="E1699" i="3"/>
  <c r="E1698" i="3"/>
  <c r="E1697" i="3"/>
  <c r="E1696" i="3"/>
  <c r="E1695" i="3"/>
  <c r="E1694" i="3"/>
  <c r="E1693" i="3"/>
  <c r="E1692" i="3"/>
  <c r="E1691" i="3"/>
  <c r="E1690" i="3"/>
  <c r="E1689" i="3"/>
  <c r="E1688" i="3"/>
  <c r="E1687" i="3"/>
  <c r="E1686" i="3"/>
  <c r="E1685" i="3"/>
  <c r="E1684" i="3"/>
  <c r="E1683" i="3"/>
  <c r="E1682" i="3"/>
  <c r="E1681" i="3"/>
  <c r="E1680" i="3"/>
  <c r="E1679" i="3"/>
  <c r="E1678" i="3"/>
  <c r="E1677" i="3"/>
  <c r="E1676" i="3"/>
  <c r="E1675" i="3"/>
  <c r="E1674" i="3"/>
  <c r="E1673" i="3"/>
  <c r="E1672" i="3"/>
  <c r="E1671" i="3"/>
  <c r="E1670" i="3"/>
  <c r="E1669" i="3"/>
  <c r="E1668" i="3"/>
  <c r="E1667" i="3"/>
  <c r="E1666" i="3"/>
  <c r="E1665" i="3"/>
  <c r="E1664" i="3"/>
  <c r="E1662" i="3"/>
  <c r="E1661" i="3"/>
  <c r="E1660" i="3"/>
  <c r="E1659" i="3"/>
  <c r="E1658" i="3"/>
  <c r="E1657" i="3"/>
  <c r="E1656" i="3"/>
  <c r="E1655" i="3"/>
  <c r="E1654" i="3"/>
  <c r="E1653" i="3"/>
  <c r="E1652" i="3"/>
  <c r="E1651" i="3"/>
  <c r="E1650" i="3"/>
  <c r="E1649" i="3"/>
  <c r="E1648" i="3"/>
  <c r="E1647" i="3"/>
  <c r="E1646" i="3"/>
  <c r="E1645" i="3"/>
  <c r="E1644" i="3"/>
  <c r="E1643" i="3"/>
  <c r="E1642" i="3"/>
  <c r="E1641" i="3"/>
  <c r="E1640" i="3"/>
  <c r="E1639" i="3"/>
  <c r="E1638" i="3"/>
  <c r="E1637" i="3"/>
  <c r="E1636" i="3"/>
  <c r="E1635" i="3"/>
  <c r="E1634" i="3"/>
  <c r="E1633" i="3"/>
  <c r="E1632" i="3"/>
  <c r="E1631" i="3"/>
  <c r="E1630" i="3"/>
  <c r="E1629" i="3"/>
  <c r="E1628" i="3"/>
  <c r="E1626" i="3"/>
  <c r="E1625" i="3"/>
  <c r="E1624" i="3"/>
  <c r="E1623" i="3"/>
  <c r="E1622" i="3"/>
  <c r="E1621" i="3"/>
  <c r="E1620" i="3"/>
  <c r="E1619" i="3"/>
  <c r="E1618" i="3"/>
  <c r="E1617" i="3"/>
  <c r="E1616" i="3"/>
  <c r="E1615" i="3"/>
  <c r="E1614" i="3"/>
  <c r="E1613" i="3"/>
  <c r="E1612" i="3"/>
  <c r="E1611" i="3"/>
  <c r="E1610" i="3"/>
  <c r="E1609" i="3"/>
  <c r="E1608" i="3"/>
  <c r="E1607" i="3"/>
  <c r="E1606" i="3"/>
  <c r="E1605" i="3"/>
  <c r="E1604" i="3"/>
  <c r="E1603" i="3"/>
  <c r="E1602" i="3"/>
  <c r="E1601" i="3"/>
  <c r="E1600" i="3"/>
  <c r="E1598" i="3"/>
  <c r="E1597" i="3"/>
  <c r="E1596" i="3"/>
  <c r="E1595" i="3"/>
  <c r="E1594" i="3"/>
  <c r="E1593" i="3"/>
  <c r="E1592" i="3"/>
  <c r="E1591" i="3"/>
  <c r="E1590" i="3"/>
  <c r="E1589" i="3"/>
  <c r="E1588" i="3"/>
  <c r="E1587" i="3"/>
  <c r="E1586" i="3"/>
  <c r="E1585" i="3"/>
  <c r="E1584" i="3"/>
  <c r="E1583" i="3"/>
  <c r="E1582" i="3"/>
  <c r="E1581" i="3"/>
  <c r="E1580" i="3"/>
  <c r="E1579" i="3"/>
  <c r="E1578" i="3"/>
  <c r="E1577" i="3"/>
  <c r="E1576" i="3"/>
  <c r="E1575" i="3"/>
  <c r="E1574" i="3"/>
  <c r="E1573" i="3"/>
  <c r="E1572" i="3"/>
  <c r="E1571" i="3"/>
  <c r="E1570" i="3"/>
  <c r="E1569" i="3"/>
  <c r="E1568" i="3"/>
  <c r="E1567" i="3"/>
  <c r="E1566" i="3"/>
  <c r="E1565" i="3"/>
  <c r="E1564" i="3"/>
  <c r="E1563" i="3"/>
  <c r="E1562" i="3"/>
  <c r="E1561" i="3"/>
  <c r="E1560" i="3"/>
  <c r="E1559" i="3"/>
  <c r="E1558" i="3"/>
  <c r="E1557" i="3"/>
  <c r="E1556" i="3"/>
  <c r="E1555" i="3"/>
  <c r="E1554" i="3"/>
  <c r="E1553" i="3"/>
  <c r="E1552" i="3"/>
  <c r="E1551" i="3"/>
  <c r="E1550" i="3"/>
  <c r="E1549" i="3"/>
  <c r="E1548" i="3"/>
  <c r="E1547" i="3"/>
  <c r="E1546" i="3"/>
  <c r="E1545" i="3"/>
  <c r="E1544" i="3"/>
  <c r="E1543" i="3"/>
  <c r="E1542" i="3"/>
  <c r="E1541" i="3"/>
  <c r="E1540" i="3"/>
  <c r="E1539" i="3"/>
  <c r="E1538" i="3"/>
  <c r="E1537" i="3"/>
  <c r="E1536" i="3"/>
  <c r="E1535" i="3"/>
  <c r="E1534" i="3"/>
  <c r="E1533" i="3"/>
  <c r="E1532" i="3"/>
  <c r="E1531" i="3"/>
  <c r="E1530" i="3"/>
  <c r="E1529" i="3"/>
  <c r="E1528" i="3"/>
  <c r="E1527" i="3"/>
  <c r="E1526" i="3"/>
  <c r="E1524" i="3"/>
  <c r="E1523" i="3"/>
  <c r="E1522" i="3"/>
  <c r="E1521" i="3"/>
  <c r="E1520" i="3"/>
  <c r="E1519" i="3"/>
  <c r="E1518" i="3"/>
  <c r="E1517" i="3"/>
  <c r="E1516" i="3"/>
  <c r="E1515" i="3"/>
  <c r="E1514" i="3"/>
  <c r="E1513" i="3"/>
  <c r="E1512" i="3"/>
  <c r="E1511" i="3"/>
  <c r="E1510" i="3"/>
  <c r="E1509" i="3"/>
  <c r="E1508" i="3"/>
  <c r="E1507" i="3"/>
  <c r="E1506" i="3"/>
  <c r="E1505" i="3"/>
  <c r="E1504" i="3"/>
  <c r="E1503" i="3"/>
  <c r="E1502" i="3"/>
  <c r="E1501" i="3"/>
  <c r="E1500" i="3"/>
  <c r="E1499" i="3"/>
  <c r="E1498" i="3"/>
  <c r="E1497" i="3"/>
  <c r="E1496" i="3"/>
  <c r="E1495" i="3"/>
  <c r="E1494" i="3"/>
  <c r="E1493" i="3"/>
  <c r="E1492" i="3"/>
  <c r="E1491" i="3"/>
  <c r="E1490" i="3"/>
  <c r="E1489" i="3"/>
  <c r="E1488" i="3"/>
  <c r="H2151" i="3" l="1"/>
  <c r="H2102" i="3"/>
  <c r="H2132" i="3"/>
  <c r="H2149" i="3"/>
  <c r="H2173" i="3"/>
  <c r="H2169" i="3"/>
  <c r="H2185" i="3"/>
  <c r="H2180" i="3"/>
  <c r="H1945" i="3"/>
  <c r="H1992" i="3"/>
  <c r="H2000" i="3"/>
  <c r="H2057" i="3"/>
  <c r="H2183" i="3"/>
  <c r="H2051" i="3"/>
  <c r="H2099" i="3"/>
  <c r="H2059" i="3"/>
  <c r="H1995" i="3"/>
  <c r="H2079" i="3"/>
  <c r="H1976" i="3"/>
  <c r="H2112" i="3"/>
  <c r="H1921" i="3"/>
  <c r="H1985" i="3"/>
  <c r="H2174" i="3"/>
  <c r="H2118" i="3"/>
  <c r="H1993" i="3"/>
  <c r="H2146" i="3"/>
  <c r="H2172" i="3"/>
  <c r="H1961" i="3"/>
  <c r="H2120" i="3"/>
  <c r="H2147" i="3"/>
  <c r="H2175" i="3"/>
  <c r="H1977" i="3"/>
  <c r="H2008" i="3"/>
  <c r="H2025" i="3"/>
  <c r="H2047" i="3"/>
  <c r="H2035" i="3"/>
  <c r="H1920" i="3"/>
  <c r="H1960" i="3"/>
  <c r="H2134" i="3"/>
  <c r="H2184" i="3"/>
  <c r="H1929" i="3"/>
  <c r="H1937" i="3"/>
  <c r="H1986" i="3"/>
  <c r="H2006" i="3"/>
  <c r="H2016" i="3"/>
  <c r="H2034" i="3"/>
  <c r="H2043" i="3"/>
  <c r="H2101" i="3"/>
  <c r="H2128" i="3"/>
  <c r="H2168" i="3"/>
  <c r="H2067" i="3"/>
  <c r="H1930" i="3"/>
  <c r="H1953" i="3"/>
  <c r="H1970" i="3"/>
  <c r="H1987" i="3"/>
  <c r="H2075" i="3"/>
  <c r="H2090" i="3"/>
  <c r="H2126" i="3"/>
  <c r="H2154" i="3"/>
  <c r="H2182" i="3"/>
  <c r="H1944" i="3"/>
  <c r="H1946" i="3"/>
  <c r="H2001" i="3"/>
  <c r="H2027" i="3"/>
  <c r="H2116" i="3"/>
  <c r="H2142" i="3"/>
  <c r="H2167" i="3"/>
  <c r="H1928" i="3"/>
  <c r="H1994" i="3"/>
  <c r="H1939" i="3"/>
  <c r="H1968" i="3"/>
  <c r="H2044" i="3"/>
  <c r="H1971" i="3"/>
  <c r="H2014" i="3"/>
  <c r="H2069" i="3"/>
  <c r="H2136" i="3"/>
  <c r="H2158" i="3"/>
  <c r="H2098" i="3"/>
  <c r="H2114" i="3"/>
  <c r="H1938" i="3"/>
  <c r="H1947" i="3"/>
  <c r="H1954" i="3"/>
  <c r="H1969" i="3"/>
  <c r="H1984" i="3"/>
  <c r="H2021" i="3"/>
  <c r="H2033" i="3"/>
  <c r="H2045" i="3"/>
  <c r="H2050" i="3"/>
  <c r="H2077" i="3"/>
  <c r="H2083" i="3"/>
  <c r="H2137" i="3"/>
  <c r="H2145" i="3"/>
  <c r="H1923" i="3"/>
  <c r="H1931" i="3"/>
  <c r="H1979" i="3"/>
  <c r="H2004" i="3"/>
  <c r="H2012" i="3"/>
  <c r="H2020" i="3"/>
  <c r="H2037" i="3"/>
  <c r="H2076" i="3"/>
  <c r="H2082" i="3"/>
  <c r="H2113" i="3"/>
  <c r="H2135" i="3"/>
  <c r="H2143" i="3"/>
  <c r="H2155" i="3"/>
  <c r="H2181" i="3"/>
  <c r="H1922" i="3"/>
  <c r="H1936" i="3"/>
  <c r="H1952" i="3"/>
  <c r="H1955" i="3"/>
  <c r="H1962" i="3"/>
  <c r="H1963" i="3"/>
  <c r="H1978" i="3"/>
  <c r="H2010" i="3"/>
  <c r="H2018" i="3"/>
  <c r="H2036" i="3"/>
  <c r="H2042" i="3"/>
  <c r="H2053" i="3"/>
  <c r="H2066" i="3"/>
  <c r="H2089" i="3"/>
  <c r="H2091" i="3"/>
  <c r="H2150" i="3"/>
  <c r="H2157" i="3"/>
  <c r="H2170" i="3"/>
  <c r="H2065" i="3"/>
  <c r="H2093" i="3"/>
  <c r="H2097" i="3"/>
  <c r="H2103" i="3"/>
  <c r="H2105" i="3"/>
  <c r="H2138" i="3"/>
  <c r="H2166" i="3"/>
  <c r="H2178" i="3"/>
  <c r="H2068" i="3"/>
  <c r="H2074" i="3"/>
  <c r="H2084" i="3"/>
  <c r="H2085" i="3"/>
  <c r="H2100" i="3"/>
  <c r="H2111" i="3"/>
  <c r="H2119" i="3"/>
  <c r="H2130" i="3"/>
  <c r="H2156" i="3"/>
  <c r="H2176" i="3"/>
  <c r="H2186" i="3"/>
  <c r="H1919" i="3"/>
  <c r="H1932" i="3"/>
  <c r="H1951" i="3"/>
  <c r="H1964" i="3"/>
  <c r="H1983" i="3"/>
  <c r="H1996" i="3"/>
  <c r="H2003" i="3"/>
  <c r="H2005" i="3"/>
  <c r="H2007" i="3"/>
  <c r="H2009" i="3"/>
  <c r="H2011" i="3"/>
  <c r="H2013" i="3"/>
  <c r="H2015" i="3"/>
  <c r="H2017" i="3"/>
  <c r="H2019" i="3"/>
  <c r="H2022" i="3"/>
  <c r="H2058" i="3"/>
  <c r="H1927" i="3"/>
  <c r="H1940" i="3"/>
  <c r="H1959" i="3"/>
  <c r="H1972" i="3"/>
  <c r="H1991" i="3"/>
  <c r="H2026" i="3"/>
  <c r="H2049" i="3"/>
  <c r="H2052" i="3"/>
  <c r="H1935" i="3"/>
  <c r="H1948" i="3"/>
  <c r="H1967" i="3"/>
  <c r="H1980" i="3"/>
  <c r="H1999" i="3"/>
  <c r="H2061" i="3"/>
  <c r="H1924" i="3"/>
  <c r="H1943" i="3"/>
  <c r="H1956" i="3"/>
  <c r="H1975" i="3"/>
  <c r="H1988" i="3"/>
  <c r="H2029" i="3"/>
  <c r="H2039" i="3"/>
  <c r="H2054" i="3"/>
  <c r="H2086" i="3"/>
  <c r="H2107" i="3"/>
  <c r="H2121" i="3"/>
  <c r="H2122" i="3"/>
  <c r="H2177" i="3"/>
  <c r="H2188" i="3"/>
  <c r="H2046" i="3"/>
  <c r="H2071" i="3"/>
  <c r="H2078" i="3"/>
  <c r="H2081" i="3"/>
  <c r="H2124" i="3"/>
  <c r="H2127" i="3"/>
  <c r="H2139" i="3"/>
  <c r="H1925" i="3"/>
  <c r="H1933" i="3"/>
  <c r="H1941" i="3"/>
  <c r="H1949" i="3"/>
  <c r="H1957" i="3"/>
  <c r="H1965" i="3"/>
  <c r="H1973" i="3"/>
  <c r="H1981" i="3"/>
  <c r="H1989" i="3"/>
  <c r="H1997" i="3"/>
  <c r="H2031" i="3"/>
  <c r="H2038" i="3"/>
  <c r="H2041" i="3"/>
  <c r="H2063" i="3"/>
  <c r="H2070" i="3"/>
  <c r="H2073" i="3"/>
  <c r="H2095" i="3"/>
  <c r="H2104" i="3"/>
  <c r="H2108" i="3"/>
  <c r="H2144" i="3"/>
  <c r="H2148" i="3"/>
  <c r="H2187" i="3"/>
  <c r="H1926" i="3"/>
  <c r="H1934" i="3"/>
  <c r="H1942" i="3"/>
  <c r="H1950" i="3"/>
  <c r="H1958" i="3"/>
  <c r="H1966" i="3"/>
  <c r="H1974" i="3"/>
  <c r="H1982" i="3"/>
  <c r="H1990" i="3"/>
  <c r="H1998" i="3"/>
  <c r="H2023" i="3"/>
  <c r="H2028" i="3"/>
  <c r="H2030" i="3"/>
  <c r="H2055" i="3"/>
  <c r="H2060" i="3"/>
  <c r="H2062" i="3"/>
  <c r="H2087" i="3"/>
  <c r="H2092" i="3"/>
  <c r="H2094" i="3"/>
  <c r="H2110" i="3"/>
  <c r="H2115" i="3"/>
  <c r="H2123" i="3"/>
  <c r="H2140" i="3"/>
  <c r="H2153" i="3"/>
  <c r="H2024" i="3"/>
  <c r="H2032" i="3"/>
  <c r="H2040" i="3"/>
  <c r="H2048" i="3"/>
  <c r="H2056" i="3"/>
  <c r="H2064" i="3"/>
  <c r="H2072" i="3"/>
  <c r="H2080" i="3"/>
  <c r="H2088" i="3"/>
  <c r="H2096" i="3"/>
  <c r="H2129" i="3"/>
  <c r="H2131" i="3"/>
  <c r="H2152" i="3"/>
  <c r="H2171" i="3"/>
  <c r="H2109" i="3"/>
  <c r="H2117" i="3"/>
  <c r="H2125" i="3"/>
  <c r="H2133" i="3"/>
  <c r="H2141" i="3"/>
  <c r="H2179" i="3"/>
  <c r="E1462" i="3" l="1"/>
  <c r="A258" i="3" l="1"/>
  <c r="A259" i="3" s="1"/>
  <c r="A260" i="3" s="1"/>
  <c r="A261" i="3" s="1"/>
  <c r="A262" i="3" s="1"/>
  <c r="A263" i="3" s="1"/>
  <c r="A264" i="3" s="1"/>
  <c r="A265" i="3" s="1"/>
  <c r="E19" i="4"/>
  <c r="E18" i="4"/>
  <c r="A18" i="4"/>
  <c r="A19" i="4" s="1"/>
  <c r="A20" i="4" s="1"/>
  <c r="A21" i="4" s="1"/>
  <c r="A22" i="4" s="1"/>
  <c r="A23" i="4" s="1"/>
  <c r="A24" i="4" s="1"/>
  <c r="A25" i="4" s="1"/>
  <c r="A26" i="4" s="1"/>
  <c r="A27" i="4" s="1"/>
  <c r="A28" i="4" s="1"/>
  <c r="E17" i="4"/>
  <c r="E1469" i="3"/>
  <c r="E1468" i="3"/>
  <c r="E1467" i="3"/>
  <c r="E1466" i="3"/>
  <c r="E1465" i="3"/>
  <c r="E1464" i="3"/>
  <c r="E1463" i="3"/>
  <c r="A1467" i="3"/>
  <c r="A1468" i="3" s="1"/>
  <c r="A1469" i="3" s="1"/>
  <c r="E1439" i="3"/>
  <c r="E1438" i="3"/>
  <c r="E1437" i="3"/>
  <c r="E1436" i="3"/>
  <c r="A1436" i="3"/>
  <c r="A1437" i="3" s="1"/>
  <c r="A1438" i="3" s="1"/>
  <c r="A1439" i="3" s="1"/>
  <c r="E1435" i="3"/>
  <c r="E1433" i="3"/>
  <c r="E1432" i="3"/>
  <c r="E1431" i="3"/>
  <c r="E1430" i="3"/>
  <c r="E1429" i="3"/>
  <c r="E1428" i="3"/>
  <c r="E1427" i="3"/>
  <c r="E1426" i="3"/>
  <c r="E1425" i="3"/>
  <c r="E1424" i="3"/>
  <c r="E1423" i="3"/>
  <c r="E1422" i="3"/>
  <c r="E1421" i="3"/>
  <c r="E1420" i="3"/>
  <c r="E1419" i="3"/>
  <c r="E1418" i="3"/>
  <c r="E1417" i="3"/>
  <c r="E1416" i="3"/>
  <c r="E1415" i="3"/>
  <c r="E1414" i="3"/>
  <c r="E1413" i="3"/>
  <c r="E1412" i="3"/>
  <c r="E1411" i="3"/>
  <c r="E1410" i="3"/>
  <c r="E1409" i="3"/>
  <c r="E1408" i="3"/>
  <c r="E1407" i="3"/>
  <c r="E1406" i="3"/>
  <c r="E1405" i="3"/>
  <c r="E1404" i="3"/>
  <c r="E1403" i="3"/>
  <c r="E1402" i="3"/>
  <c r="E1401" i="3"/>
  <c r="E1400" i="3"/>
  <c r="E1399" i="3"/>
  <c r="E1398" i="3"/>
  <c r="E1397" i="3"/>
  <c r="E1396" i="3"/>
  <c r="E1395" i="3"/>
  <c r="E1394" i="3"/>
  <c r="E1393" i="3"/>
  <c r="E1392" i="3"/>
  <c r="E1391" i="3"/>
  <c r="E1390" i="3"/>
  <c r="E1389" i="3"/>
  <c r="E1388" i="3"/>
  <c r="E1387" i="3"/>
  <c r="E1386" i="3"/>
  <c r="E1385" i="3"/>
  <c r="E1384" i="3"/>
  <c r="E1383" i="3"/>
  <c r="E1382" i="3"/>
  <c r="E1381" i="3"/>
  <c r="E1380" i="3"/>
  <c r="E1379" i="3"/>
  <c r="E1378" i="3"/>
  <c r="E1377" i="3"/>
  <c r="E1376" i="3"/>
  <c r="E1375" i="3"/>
  <c r="E1374" i="3"/>
  <c r="E1373" i="3"/>
  <c r="E1372" i="3"/>
  <c r="E1371" i="3"/>
  <c r="E1370" i="3"/>
  <c r="E1369" i="3"/>
  <c r="E1368" i="3"/>
  <c r="E1367" i="3"/>
  <c r="E1366" i="3"/>
  <c r="E1365" i="3"/>
  <c r="E1364" i="3"/>
  <c r="E1363" i="3"/>
  <c r="E1362" i="3"/>
  <c r="E1361" i="3"/>
  <c r="E1360" i="3"/>
  <c r="E1359" i="3"/>
  <c r="E1358" i="3"/>
  <c r="E1357" i="3"/>
  <c r="E1356" i="3"/>
  <c r="E1355" i="3"/>
  <c r="E1354" i="3"/>
  <c r="E1353" i="3"/>
  <c r="E1352" i="3"/>
  <c r="E1351" i="3"/>
  <c r="E1350" i="3"/>
  <c r="E1349" i="3"/>
  <c r="E1348" i="3"/>
  <c r="E1347" i="3"/>
  <c r="E1346" i="3"/>
  <c r="E1345" i="3"/>
  <c r="E1344" i="3"/>
  <c r="E1343" i="3"/>
  <c r="E1342" i="3"/>
  <c r="E1341" i="3"/>
  <c r="E1340" i="3"/>
  <c r="E1339" i="3"/>
  <c r="E1338" i="3"/>
  <c r="E1337" i="3"/>
  <c r="E1336" i="3"/>
  <c r="E1335" i="3"/>
  <c r="E1334" i="3"/>
  <c r="A1334" i="3"/>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E1333" i="3"/>
  <c r="E1331" i="3"/>
  <c r="E1329" i="3"/>
  <c r="E1328" i="3"/>
  <c r="E1327" i="3"/>
  <c r="E1326" i="3"/>
  <c r="A1326" i="3"/>
  <c r="A1327" i="3" s="1"/>
  <c r="A1328" i="3" s="1"/>
  <c r="A1329" i="3" s="1"/>
  <c r="E1325" i="3"/>
  <c r="E1322" i="3"/>
  <c r="E1321" i="3"/>
  <c r="E1320" i="3"/>
  <c r="E1319" i="3"/>
  <c r="E1318" i="3"/>
  <c r="E1317" i="3"/>
  <c r="E1316" i="3"/>
  <c r="E1315" i="3"/>
  <c r="E1314" i="3"/>
  <c r="E1313" i="3"/>
  <c r="E1312" i="3"/>
  <c r="E1311" i="3"/>
  <c r="E1310" i="3"/>
  <c r="E1309" i="3"/>
  <c r="E1308" i="3"/>
  <c r="E1307" i="3"/>
  <c r="A1307" i="3"/>
  <c r="A1308" i="3" s="1"/>
  <c r="A1309" i="3" s="1"/>
  <c r="A1310" i="3" s="1"/>
  <c r="A1311" i="3" s="1"/>
  <c r="A1312" i="3" s="1"/>
  <c r="A1313" i="3" s="1"/>
  <c r="A1314" i="3" s="1"/>
  <c r="A1315" i="3" s="1"/>
  <c r="A1316" i="3" s="1"/>
  <c r="A1317" i="3" s="1"/>
  <c r="A1318" i="3" s="1"/>
  <c r="A1319" i="3" s="1"/>
  <c r="A1320" i="3" s="1"/>
  <c r="A1321" i="3" s="1"/>
  <c r="A1322" i="3" s="1"/>
  <c r="E1306" i="3"/>
  <c r="E1304" i="3"/>
  <c r="E1303" i="3"/>
  <c r="E1302" i="3"/>
  <c r="E1301" i="3"/>
  <c r="E1300" i="3"/>
  <c r="E1299" i="3"/>
  <c r="E1298" i="3"/>
  <c r="E1297" i="3"/>
  <c r="E1296" i="3"/>
  <c r="E1295" i="3"/>
  <c r="E1294" i="3"/>
  <c r="E1293" i="3"/>
  <c r="E1292" i="3"/>
  <c r="E1291" i="3"/>
  <c r="E1290" i="3"/>
  <c r="E1289" i="3"/>
  <c r="E1288" i="3"/>
  <c r="E1287" i="3"/>
  <c r="E1286" i="3"/>
  <c r="E1285" i="3"/>
  <c r="E1284" i="3"/>
  <c r="E1283" i="3"/>
  <c r="E1282" i="3"/>
  <c r="E1281" i="3"/>
  <c r="E1280" i="3"/>
  <c r="E1279" i="3"/>
  <c r="E1278" i="3"/>
  <c r="E1277" i="3"/>
  <c r="E1276" i="3"/>
  <c r="E1275" i="3"/>
  <c r="E1274" i="3"/>
  <c r="E1273" i="3"/>
  <c r="E1272" i="3"/>
  <c r="E1271" i="3"/>
  <c r="E1270" i="3"/>
  <c r="E1269" i="3"/>
  <c r="E1268" i="3"/>
  <c r="E1267" i="3"/>
  <c r="E1266" i="3"/>
  <c r="E1265" i="3"/>
  <c r="E1264" i="3"/>
  <c r="E1263" i="3"/>
  <c r="E1262" i="3"/>
  <c r="E1261" i="3"/>
  <c r="E1260" i="3"/>
  <c r="E1259" i="3"/>
  <c r="E1258" i="3"/>
  <c r="E1257" i="3"/>
  <c r="E1256" i="3"/>
  <c r="E1255" i="3"/>
  <c r="E1254" i="3"/>
  <c r="E1253" i="3"/>
  <c r="E1252" i="3"/>
  <c r="E1251" i="3"/>
  <c r="E1250" i="3"/>
  <c r="E1249" i="3"/>
  <c r="E1248" i="3"/>
  <c r="E1247" i="3"/>
  <c r="E1246" i="3"/>
  <c r="E1245" i="3"/>
  <c r="E1244" i="3"/>
  <c r="E1243" i="3"/>
  <c r="E1242" i="3"/>
  <c r="E1241" i="3"/>
  <c r="E1240" i="3"/>
  <c r="E1239" i="3"/>
  <c r="E1238" i="3"/>
  <c r="E1237" i="3"/>
  <c r="E1236" i="3"/>
  <c r="E1235" i="3"/>
  <c r="E1234" i="3"/>
  <c r="E1233" i="3"/>
  <c r="E1232" i="3"/>
  <c r="E1231" i="3"/>
  <c r="E1230" i="3"/>
  <c r="A1230" i="3"/>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E1229" i="3"/>
  <c r="E1226" i="3"/>
  <c r="E1225" i="3"/>
  <c r="A1225" i="3"/>
  <c r="A1226" i="3" s="1"/>
  <c r="A1227" i="3" s="1"/>
  <c r="E1224" i="3"/>
  <c r="E1222" i="3"/>
  <c r="E1220" i="3"/>
  <c r="E1219" i="3"/>
  <c r="E1218" i="3"/>
  <c r="E1217" i="3"/>
  <c r="E1216" i="3"/>
  <c r="E1215" i="3"/>
  <c r="E1214" i="3"/>
  <c r="E1213" i="3"/>
  <c r="E1212" i="3"/>
  <c r="E1211" i="3"/>
  <c r="E1210" i="3"/>
  <c r="E1209" i="3"/>
  <c r="E1208" i="3"/>
  <c r="E1207" i="3"/>
  <c r="E1206" i="3"/>
  <c r="E1205" i="3"/>
  <c r="E1204" i="3"/>
  <c r="E1203" i="3"/>
  <c r="E1202" i="3"/>
  <c r="E1201" i="3"/>
  <c r="E1200" i="3"/>
  <c r="E1199" i="3"/>
  <c r="E1198" i="3"/>
  <c r="E1197" i="3"/>
  <c r="E1196" i="3"/>
  <c r="A1196" i="3"/>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E1195" i="3"/>
  <c r="E1193" i="3"/>
  <c r="E1192" i="3"/>
  <c r="E1191" i="3"/>
  <c r="E1190" i="3"/>
  <c r="E1189" i="3"/>
  <c r="E1188" i="3"/>
  <c r="E1187" i="3"/>
  <c r="E1186" i="3"/>
  <c r="E1185" i="3"/>
  <c r="E1184" i="3"/>
  <c r="E1183" i="3"/>
  <c r="E1182" i="3"/>
  <c r="E1181" i="3"/>
  <c r="E1180" i="3"/>
  <c r="E1179" i="3"/>
  <c r="E1178" i="3"/>
  <c r="E1177" i="3"/>
  <c r="E1176" i="3"/>
  <c r="E1175" i="3"/>
  <c r="E1174" i="3"/>
  <c r="E1173" i="3"/>
  <c r="E1172" i="3"/>
  <c r="E1171" i="3"/>
  <c r="E1170" i="3"/>
  <c r="E1169" i="3"/>
  <c r="A1169" i="3"/>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E1168" i="3"/>
  <c r="E1166" i="3"/>
  <c r="E1165" i="3"/>
  <c r="A1165" i="3"/>
  <c r="A1166" i="3" s="1"/>
  <c r="E1164" i="3"/>
  <c r="E1162" i="3"/>
  <c r="E1161" i="3"/>
  <c r="E1160" i="3"/>
  <c r="E1159" i="3"/>
  <c r="E1158" i="3"/>
  <c r="E1157" i="3"/>
  <c r="E1156" i="3"/>
  <c r="E1155" i="3"/>
  <c r="E1154" i="3"/>
  <c r="E1153" i="3"/>
  <c r="E1152" i="3"/>
  <c r="E1151" i="3"/>
  <c r="E1150" i="3"/>
  <c r="E1149" i="3"/>
  <c r="E1148" i="3"/>
  <c r="E1147" i="3"/>
  <c r="E1146" i="3"/>
  <c r="E1145" i="3"/>
  <c r="E1144" i="3"/>
  <c r="A1144" i="3"/>
  <c r="A1145" i="3" s="1"/>
  <c r="A1146" i="3" s="1"/>
  <c r="A1147" i="3" s="1"/>
  <c r="A1148" i="3" s="1"/>
  <c r="A1149" i="3" s="1"/>
  <c r="A1150" i="3" s="1"/>
  <c r="A1151" i="3" s="1"/>
  <c r="A1152" i="3" s="1"/>
  <c r="A1153" i="3" s="1"/>
  <c r="A1154" i="3" s="1"/>
  <c r="A1155" i="3" s="1"/>
  <c r="A1156" i="3" s="1"/>
  <c r="A1157" i="3" s="1"/>
  <c r="A1158" i="3" s="1"/>
  <c r="A1159" i="3" s="1"/>
  <c r="A1160" i="3" s="1"/>
  <c r="A1161" i="3" s="1"/>
  <c r="A1162" i="3" s="1"/>
  <c r="E1143" i="3"/>
  <c r="E1141" i="3"/>
  <c r="E1140" i="3"/>
  <c r="E1138" i="3"/>
  <c r="E1137" i="3"/>
  <c r="E1136" i="3"/>
  <c r="E1135" i="3"/>
  <c r="E1134" i="3"/>
  <c r="E1133" i="3"/>
  <c r="E1132" i="3"/>
  <c r="E1131" i="3"/>
  <c r="E1130" i="3"/>
  <c r="E1129" i="3"/>
  <c r="A1129" i="3"/>
  <c r="A1130" i="3" s="1"/>
  <c r="A1131" i="3" s="1"/>
  <c r="A1132" i="3" s="1"/>
  <c r="A1133" i="3" s="1"/>
  <c r="A1134" i="3" s="1"/>
  <c r="A1135" i="3" s="1"/>
  <c r="A1136" i="3" s="1"/>
  <c r="A1137" i="3" s="1"/>
  <c r="A1138" i="3" s="1"/>
  <c r="E1128" i="3"/>
  <c r="E1126" i="3"/>
  <c r="E1124" i="3"/>
  <c r="E1122" i="3"/>
  <c r="E1121" i="3"/>
  <c r="E1120" i="3"/>
  <c r="E1119" i="3"/>
  <c r="E1118" i="3"/>
  <c r="E1117" i="3"/>
  <c r="E1116" i="3"/>
  <c r="E1115" i="3"/>
  <c r="E1114" i="3"/>
  <c r="A1114" i="3"/>
  <c r="A1115" i="3" s="1"/>
  <c r="A1116" i="3" s="1"/>
  <c r="A1117" i="3" s="1"/>
  <c r="A1118" i="3" s="1"/>
  <c r="A1119" i="3" s="1"/>
  <c r="A1120" i="3" s="1"/>
  <c r="A1121" i="3" s="1"/>
  <c r="A1122" i="3" s="1"/>
  <c r="E1113" i="3"/>
  <c r="E1111" i="3"/>
  <c r="E1110" i="3"/>
  <c r="E1109" i="3"/>
  <c r="E1108" i="3"/>
  <c r="E1107" i="3"/>
  <c r="E1106" i="3"/>
  <c r="E1105" i="3"/>
  <c r="E1104" i="3"/>
  <c r="A1105" i="3"/>
  <c r="A1106" i="3" s="1"/>
  <c r="A1107" i="3" s="1"/>
  <c r="A1108" i="3" s="1"/>
  <c r="A1109" i="3" s="1"/>
  <c r="A1110" i="3" s="1"/>
  <c r="A1111" i="3" s="1"/>
  <c r="E1102" i="3"/>
  <c r="E1099" i="3"/>
  <c r="E1098" i="3"/>
  <c r="E1096" i="3"/>
  <c r="E1095" i="3"/>
  <c r="E1094" i="3"/>
  <c r="E1093" i="3"/>
  <c r="E1092" i="3"/>
  <c r="E1091" i="3"/>
  <c r="E1090" i="3"/>
  <c r="E1089" i="3"/>
  <c r="E1088" i="3"/>
  <c r="E1087" i="3"/>
  <c r="E1086" i="3"/>
  <c r="E1085" i="3"/>
  <c r="E1084" i="3"/>
  <c r="E1083" i="3"/>
  <c r="E1082" i="3"/>
  <c r="E1081" i="3"/>
  <c r="E1080" i="3"/>
  <c r="E1079" i="3"/>
  <c r="E1078" i="3"/>
  <c r="E1077" i="3"/>
  <c r="E1076" i="3"/>
  <c r="E1075" i="3"/>
  <c r="E1074" i="3"/>
  <c r="E1073" i="3"/>
  <c r="E1072" i="3"/>
  <c r="E1071" i="3"/>
  <c r="E1070" i="3"/>
  <c r="E1069" i="3"/>
  <c r="E1068" i="3"/>
  <c r="E1067" i="3"/>
  <c r="E1066" i="3"/>
  <c r="E1065" i="3"/>
  <c r="E1064" i="3"/>
  <c r="E1063" i="3"/>
  <c r="E1062" i="3"/>
  <c r="E1061" i="3"/>
  <c r="E1060" i="3"/>
  <c r="E1059" i="3"/>
  <c r="E1058" i="3"/>
  <c r="E1057" i="3"/>
  <c r="E1056" i="3"/>
  <c r="E1055" i="3"/>
  <c r="E1054" i="3"/>
  <c r="E1053" i="3"/>
  <c r="E1052" i="3"/>
  <c r="E1051" i="3"/>
  <c r="E1050" i="3"/>
  <c r="E1049" i="3"/>
  <c r="E1048" i="3"/>
  <c r="E1047" i="3"/>
  <c r="E1046" i="3"/>
  <c r="E1045" i="3"/>
  <c r="E1044" i="3"/>
  <c r="E1043" i="3"/>
  <c r="E1042" i="3"/>
  <c r="A1042" i="3"/>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E1041" i="3"/>
  <c r="E1039" i="3"/>
  <c r="E1038" i="3"/>
  <c r="E1037" i="3"/>
  <c r="E1036" i="3"/>
  <c r="E1035" i="3"/>
  <c r="E1034" i="3"/>
  <c r="E1033" i="3"/>
  <c r="E1032" i="3"/>
  <c r="E1031" i="3"/>
  <c r="A1031" i="3"/>
  <c r="A1032" i="3" s="1"/>
  <c r="A1033" i="3" s="1"/>
  <c r="A1034" i="3" s="1"/>
  <c r="A1035" i="3" s="1"/>
  <c r="A1036" i="3" s="1"/>
  <c r="A1037" i="3" s="1"/>
  <c r="A1038" i="3" s="1"/>
  <c r="A1039" i="3" s="1"/>
  <c r="E1030" i="3"/>
  <c r="E1028" i="3"/>
  <c r="E1027" i="3"/>
  <c r="E1026" i="3"/>
  <c r="E1025" i="3"/>
  <c r="E1024" i="3"/>
  <c r="E1023" i="3"/>
  <c r="E1022" i="3"/>
  <c r="E1021" i="3"/>
  <c r="E1020" i="3"/>
  <c r="E1019" i="3"/>
  <c r="E1018" i="3"/>
  <c r="E1017" i="3"/>
  <c r="A1017" i="3"/>
  <c r="A1018" i="3" s="1"/>
  <c r="A1019" i="3" s="1"/>
  <c r="A1020" i="3" s="1"/>
  <c r="A1021" i="3" s="1"/>
  <c r="A1022" i="3" s="1"/>
  <c r="A1023" i="3" s="1"/>
  <c r="A1024" i="3" s="1"/>
  <c r="A1025" i="3" s="1"/>
  <c r="A1026" i="3" s="1"/>
  <c r="A1027" i="3" s="1"/>
  <c r="A1028" i="3" s="1"/>
  <c r="E1016" i="3"/>
  <c r="E1014" i="3"/>
  <c r="E1013" i="3"/>
  <c r="E1012" i="3"/>
  <c r="E1011" i="3"/>
  <c r="E1010" i="3"/>
  <c r="E1009" i="3"/>
  <c r="E1008" i="3"/>
  <c r="E1007" i="3"/>
  <c r="E1006" i="3"/>
  <c r="E1005" i="3"/>
  <c r="E1004" i="3"/>
  <c r="E1003" i="3"/>
  <c r="E1002" i="3"/>
  <c r="E1001" i="3"/>
  <c r="E1000" i="3"/>
  <c r="E999" i="3"/>
  <c r="E998" i="3"/>
  <c r="E997" i="3"/>
  <c r="E996" i="3"/>
  <c r="E995" i="3"/>
  <c r="E994" i="3"/>
  <c r="E993" i="3"/>
  <c r="A993" i="3"/>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E992" i="3"/>
  <c r="E990" i="3"/>
  <c r="E989" i="3"/>
  <c r="E988" i="3"/>
  <c r="E987" i="3"/>
  <c r="E986" i="3"/>
  <c r="E985" i="3"/>
  <c r="A985" i="3"/>
  <c r="A986" i="3" s="1"/>
  <c r="A987" i="3" s="1"/>
  <c r="A988" i="3" s="1"/>
  <c r="A989" i="3" s="1"/>
  <c r="A990" i="3" s="1"/>
  <c r="E984" i="3"/>
  <c r="E981" i="3"/>
  <c r="E980" i="3"/>
  <c r="E979" i="3"/>
  <c r="E978" i="3"/>
  <c r="E977" i="3"/>
  <c r="E976" i="3"/>
  <c r="E975" i="3"/>
  <c r="A975" i="3"/>
  <c r="A976" i="3" s="1"/>
  <c r="A977" i="3" s="1"/>
  <c r="A978" i="3" s="1"/>
  <c r="A979" i="3" s="1"/>
  <c r="A980" i="3" s="1"/>
  <c r="A981" i="3" s="1"/>
  <c r="E974" i="3"/>
  <c r="E972" i="3"/>
  <c r="E971" i="3"/>
  <c r="E970" i="3"/>
  <c r="A970" i="3"/>
  <c r="A971" i="3" s="1"/>
  <c r="A972" i="3" s="1"/>
  <c r="E969" i="3"/>
  <c r="E967" i="3"/>
  <c r="E966" i="3"/>
  <c r="E965" i="3"/>
  <c r="A965" i="3"/>
  <c r="A966" i="3" s="1"/>
  <c r="A967" i="3" s="1"/>
  <c r="E964" i="3"/>
  <c r="E962" i="3"/>
  <c r="E961" i="3"/>
  <c r="E960" i="3"/>
  <c r="E959" i="3"/>
  <c r="E958" i="3"/>
  <c r="E957" i="3"/>
  <c r="E956" i="3"/>
  <c r="E955" i="3"/>
  <c r="E954" i="3"/>
  <c r="E953" i="3"/>
  <c r="E952" i="3"/>
  <c r="E951" i="3"/>
  <c r="E950" i="3"/>
  <c r="E949" i="3"/>
  <c r="E948" i="3"/>
  <c r="E947" i="3"/>
  <c r="E946" i="3"/>
  <c r="E945" i="3"/>
  <c r="A945" i="3"/>
  <c r="A946" i="3" s="1"/>
  <c r="A947" i="3" s="1"/>
  <c r="A948" i="3" s="1"/>
  <c r="A949" i="3" s="1"/>
  <c r="A950" i="3" s="1"/>
  <c r="A951" i="3" s="1"/>
  <c r="A952" i="3" s="1"/>
  <c r="A953" i="3" s="1"/>
  <c r="A954" i="3" s="1"/>
  <c r="A955" i="3" s="1"/>
  <c r="A956" i="3" s="1"/>
  <c r="A957" i="3" s="1"/>
  <c r="A958" i="3" s="1"/>
  <c r="A959" i="3" s="1"/>
  <c r="A960" i="3" s="1"/>
  <c r="A961" i="3" s="1"/>
  <c r="A962" i="3" s="1"/>
  <c r="E944" i="3"/>
  <c r="E942" i="3"/>
  <c r="E941" i="3"/>
  <c r="E940" i="3"/>
  <c r="E939" i="3"/>
  <c r="E938" i="3"/>
  <c r="A938" i="3"/>
  <c r="A939" i="3" s="1"/>
  <c r="A940" i="3" s="1"/>
  <c r="A941" i="3" s="1"/>
  <c r="A942" i="3" s="1"/>
  <c r="E937" i="3"/>
  <c r="E935" i="3"/>
  <c r="E934" i="3"/>
  <c r="A934" i="3"/>
  <c r="A935" i="3" s="1"/>
  <c r="E933" i="3"/>
  <c r="E930" i="3"/>
  <c r="E929" i="3"/>
  <c r="E928" i="3"/>
  <c r="E927" i="3"/>
  <c r="A927" i="3"/>
  <c r="A928" i="3" s="1"/>
  <c r="A929" i="3" s="1"/>
  <c r="A930" i="3" s="1"/>
  <c r="E926" i="3"/>
  <c r="E924" i="3"/>
  <c r="E923" i="3"/>
  <c r="E922" i="3"/>
  <c r="E921" i="3"/>
  <c r="E920" i="3"/>
  <c r="E919" i="3"/>
  <c r="E918" i="3"/>
  <c r="A918" i="3"/>
  <c r="A919" i="3" s="1"/>
  <c r="A920" i="3" s="1"/>
  <c r="A921" i="3" s="1"/>
  <c r="A922" i="3" s="1"/>
  <c r="A923" i="3" s="1"/>
  <c r="A924" i="3" s="1"/>
  <c r="E917" i="3"/>
  <c r="E915" i="3"/>
  <c r="A915" i="3"/>
  <c r="E914" i="3"/>
  <c r="E912" i="3"/>
  <c r="E911" i="3"/>
  <c r="E910" i="3"/>
  <c r="E909" i="3"/>
  <c r="E908" i="3"/>
  <c r="E907" i="3"/>
  <c r="E906" i="3"/>
  <c r="E905" i="3"/>
  <c r="E904" i="3"/>
  <c r="E903" i="3"/>
  <c r="E902" i="3"/>
  <c r="E901" i="3"/>
  <c r="E900" i="3"/>
  <c r="E899" i="3"/>
  <c r="E898" i="3"/>
  <c r="A898" i="3"/>
  <c r="A899" i="3" s="1"/>
  <c r="A900" i="3" s="1"/>
  <c r="A901" i="3" s="1"/>
  <c r="A902" i="3" s="1"/>
  <c r="A903" i="3" s="1"/>
  <c r="A904" i="3" s="1"/>
  <c r="A905" i="3" s="1"/>
  <c r="A906" i="3" s="1"/>
  <c r="A907" i="3" s="1"/>
  <c r="A908" i="3" s="1"/>
  <c r="A909" i="3" s="1"/>
  <c r="A910" i="3" s="1"/>
  <c r="A911" i="3" s="1"/>
  <c r="A912" i="3" s="1"/>
  <c r="E897" i="3"/>
  <c r="E895" i="3"/>
  <c r="E894" i="3"/>
  <c r="A894" i="3"/>
  <c r="A895" i="3" s="1"/>
  <c r="E893" i="3"/>
  <c r="E891" i="3"/>
  <c r="E890" i="3"/>
  <c r="E889" i="3"/>
  <c r="E888" i="3"/>
  <c r="E887" i="3"/>
  <c r="E886" i="3"/>
  <c r="E885" i="3"/>
  <c r="A885" i="3"/>
  <c r="A886" i="3" s="1"/>
  <c r="A887" i="3" s="1"/>
  <c r="A888" i="3" s="1"/>
  <c r="A889" i="3" s="1"/>
  <c r="A890" i="3" s="1"/>
  <c r="A891" i="3" s="1"/>
  <c r="E884" i="3"/>
  <c r="E882" i="3"/>
  <c r="A882" i="3"/>
  <c r="E881" i="3"/>
  <c r="E879" i="3"/>
  <c r="E878" i="3"/>
  <c r="E877" i="3"/>
  <c r="E876" i="3"/>
  <c r="A876" i="3"/>
  <c r="A877" i="3" s="1"/>
  <c r="A878" i="3" s="1"/>
  <c r="A879" i="3" s="1"/>
  <c r="E875" i="3"/>
  <c r="E872" i="3"/>
  <c r="E871" i="3"/>
  <c r="E870" i="3"/>
  <c r="E869" i="3"/>
  <c r="A869" i="3"/>
  <c r="A870" i="3" s="1"/>
  <c r="A871" i="3" s="1"/>
  <c r="A872" i="3" s="1"/>
  <c r="E868" i="3"/>
  <c r="E865" i="3"/>
  <c r="E864" i="3"/>
  <c r="E863" i="3"/>
  <c r="E862" i="3"/>
  <c r="E861" i="3"/>
  <c r="E860" i="3"/>
  <c r="E859" i="3"/>
  <c r="E858" i="3"/>
  <c r="E857" i="3"/>
  <c r="E856" i="3"/>
  <c r="E855" i="3"/>
  <c r="E854" i="3"/>
  <c r="E853" i="3"/>
  <c r="E852" i="3"/>
  <c r="E851" i="3"/>
  <c r="E850" i="3"/>
  <c r="E849" i="3"/>
  <c r="E848" i="3"/>
  <c r="E847" i="3"/>
  <c r="E846" i="3"/>
  <c r="E845" i="3"/>
  <c r="E844" i="3"/>
  <c r="E843" i="3"/>
  <c r="E842" i="3"/>
  <c r="E840" i="3"/>
  <c r="E838" i="3"/>
  <c r="A838" i="3"/>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E837" i="3"/>
  <c r="E835" i="3"/>
  <c r="E834" i="3"/>
  <c r="E833" i="3"/>
  <c r="E832" i="3"/>
  <c r="E831" i="3"/>
  <c r="E830" i="3"/>
  <c r="E829" i="3"/>
  <c r="E828" i="3"/>
  <c r="E827" i="3"/>
  <c r="E826" i="3"/>
  <c r="E825" i="3"/>
  <c r="E824" i="3"/>
  <c r="E823" i="3"/>
  <c r="E822" i="3"/>
  <c r="E821" i="3"/>
  <c r="E820" i="3"/>
  <c r="E819" i="3"/>
  <c r="E818" i="3"/>
  <c r="E817" i="3"/>
  <c r="E816" i="3"/>
  <c r="E815" i="3"/>
  <c r="E814" i="3"/>
  <c r="E813" i="3"/>
  <c r="E812" i="3"/>
  <c r="E811" i="3"/>
  <c r="E810" i="3"/>
  <c r="E809" i="3"/>
  <c r="E808" i="3"/>
  <c r="E807" i="3"/>
  <c r="E806" i="3"/>
  <c r="E805" i="3"/>
  <c r="E804" i="3"/>
  <c r="E803" i="3"/>
  <c r="E802" i="3"/>
  <c r="E801" i="3"/>
  <c r="E800" i="3"/>
  <c r="E799" i="3"/>
  <c r="E798" i="3"/>
  <c r="E797" i="3"/>
  <c r="E796" i="3"/>
  <c r="E795" i="3"/>
  <c r="E794" i="3"/>
  <c r="E793" i="3"/>
  <c r="E792" i="3"/>
  <c r="E791" i="3"/>
  <c r="A791" i="3"/>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E790" i="3"/>
  <c r="E788" i="3"/>
  <c r="E787" i="3"/>
  <c r="E786" i="3"/>
  <c r="E785" i="3"/>
  <c r="E784" i="3"/>
  <c r="E783" i="3"/>
  <c r="E782" i="3"/>
  <c r="E781" i="3"/>
  <c r="E780" i="3"/>
  <c r="E779" i="3"/>
  <c r="E778" i="3"/>
  <c r="E777" i="3"/>
  <c r="E776" i="3"/>
  <c r="E775" i="3"/>
  <c r="E774" i="3"/>
  <c r="E773" i="3"/>
  <c r="E772" i="3"/>
  <c r="E771" i="3"/>
  <c r="E770" i="3"/>
  <c r="E769" i="3"/>
  <c r="E768" i="3"/>
  <c r="E767" i="3"/>
  <c r="E766" i="3"/>
  <c r="E765" i="3"/>
  <c r="E764" i="3"/>
  <c r="E763" i="3"/>
  <c r="E762" i="3"/>
  <c r="E761" i="3"/>
  <c r="A761" i="3"/>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E760" i="3"/>
  <c r="E758" i="3"/>
  <c r="E757" i="3"/>
  <c r="E756" i="3"/>
  <c r="A756" i="3"/>
  <c r="A757" i="3" s="1"/>
  <c r="A758" i="3" s="1"/>
  <c r="E755" i="3"/>
  <c r="E753" i="3"/>
  <c r="E752" i="3"/>
  <c r="E751" i="3"/>
  <c r="E750" i="3"/>
  <c r="E749" i="3"/>
  <c r="E748" i="3"/>
  <c r="A748" i="3"/>
  <c r="A749" i="3" s="1"/>
  <c r="A750" i="3" s="1"/>
  <c r="A751" i="3" s="1"/>
  <c r="A752" i="3" s="1"/>
  <c r="A753" i="3" s="1"/>
  <c r="E747" i="3"/>
  <c r="E745" i="3"/>
  <c r="E744" i="3"/>
  <c r="E743" i="3"/>
  <c r="E742" i="3"/>
  <c r="E741" i="3"/>
  <c r="A741" i="3"/>
  <c r="A742" i="3" s="1"/>
  <c r="A743" i="3" s="1"/>
  <c r="A744" i="3" s="1"/>
  <c r="A745" i="3" s="1"/>
  <c r="E740" i="3"/>
  <c r="E738" i="3"/>
  <c r="E737" i="3"/>
  <c r="E736" i="3"/>
  <c r="E735" i="3"/>
  <c r="E734" i="3"/>
  <c r="A734" i="3"/>
  <c r="A735" i="3" s="1"/>
  <c r="A736" i="3" s="1"/>
  <c r="A737" i="3" s="1"/>
  <c r="A738" i="3" s="1"/>
  <c r="E733" i="3"/>
  <c r="E731" i="3"/>
  <c r="E730" i="3"/>
  <c r="A730" i="3"/>
  <c r="A731" i="3" s="1"/>
  <c r="E729" i="3"/>
  <c r="E725" i="3"/>
  <c r="E724" i="3"/>
  <c r="E723" i="3"/>
  <c r="E722" i="3"/>
  <c r="E721" i="3"/>
  <c r="E720" i="3"/>
  <c r="E719" i="3"/>
  <c r="E718" i="3"/>
  <c r="E717" i="3"/>
  <c r="E716" i="3"/>
  <c r="E715" i="3"/>
  <c r="E714" i="3"/>
  <c r="E713" i="3"/>
  <c r="E712" i="3"/>
  <c r="E711" i="3"/>
  <c r="A711" i="3"/>
  <c r="A712" i="3" s="1"/>
  <c r="A713" i="3" s="1"/>
  <c r="A714" i="3" s="1"/>
  <c r="A715" i="3" s="1"/>
  <c r="A716" i="3" s="1"/>
  <c r="A717" i="3" s="1"/>
  <c r="A718" i="3" s="1"/>
  <c r="A719" i="3" s="1"/>
  <c r="A720" i="3" s="1"/>
  <c r="A721" i="3" s="1"/>
  <c r="A722" i="3" s="1"/>
  <c r="A723" i="3" s="1"/>
  <c r="A724" i="3" s="1"/>
  <c r="A725" i="3" s="1"/>
  <c r="E710" i="3"/>
  <c r="E708" i="3"/>
  <c r="E707" i="3"/>
  <c r="E706" i="3"/>
  <c r="E705" i="3"/>
  <c r="E704" i="3"/>
  <c r="E703" i="3"/>
  <c r="E702" i="3"/>
  <c r="E701" i="3"/>
  <c r="E700" i="3"/>
  <c r="A700" i="3"/>
  <c r="A701" i="3" s="1"/>
  <c r="A702" i="3" s="1"/>
  <c r="A703" i="3" s="1"/>
  <c r="A704" i="3" s="1"/>
  <c r="A705" i="3" s="1"/>
  <c r="A706" i="3" s="1"/>
  <c r="A707" i="3" s="1"/>
  <c r="A708" i="3" s="1"/>
  <c r="E699" i="3"/>
  <c r="E697" i="3"/>
  <c r="E695" i="3"/>
  <c r="E694" i="3"/>
  <c r="E693" i="3"/>
  <c r="A693" i="3"/>
  <c r="A694" i="3" s="1"/>
  <c r="A695" i="3" s="1"/>
  <c r="E692" i="3"/>
  <c r="E690" i="3"/>
  <c r="E689" i="3"/>
  <c r="A689" i="3"/>
  <c r="A690" i="3" s="1"/>
  <c r="E688" i="3"/>
  <c r="E686" i="3"/>
  <c r="E685" i="3"/>
  <c r="E684" i="3"/>
  <c r="E683" i="3"/>
  <c r="A683" i="3"/>
  <c r="A684" i="3" s="1"/>
  <c r="A685" i="3" s="1"/>
  <c r="A686" i="3" s="1"/>
  <c r="E682" i="3"/>
  <c r="E680" i="3"/>
  <c r="E679" i="3"/>
  <c r="E678" i="3"/>
  <c r="E677" i="3"/>
  <c r="E676" i="3"/>
  <c r="E675" i="3"/>
  <c r="E674" i="3"/>
  <c r="E673" i="3"/>
  <c r="E672" i="3"/>
  <c r="E671" i="3"/>
  <c r="E670" i="3"/>
  <c r="E669" i="3"/>
  <c r="E668" i="3"/>
  <c r="E667" i="3"/>
  <c r="E666" i="3"/>
  <c r="E665" i="3"/>
  <c r="E664" i="3"/>
  <c r="E663" i="3"/>
  <c r="E662" i="3"/>
  <c r="E661" i="3"/>
  <c r="E660" i="3"/>
  <c r="E659" i="3"/>
  <c r="E658" i="3"/>
  <c r="E657" i="3"/>
  <c r="E656" i="3"/>
  <c r="E655" i="3"/>
  <c r="E654" i="3"/>
  <c r="E653" i="3"/>
  <c r="E652" i="3"/>
  <c r="E651" i="3"/>
  <c r="E650" i="3"/>
  <c r="E649" i="3"/>
  <c r="E648" i="3"/>
  <c r="E647" i="3"/>
  <c r="E646" i="3"/>
  <c r="E645" i="3"/>
  <c r="E644" i="3"/>
  <c r="E643" i="3"/>
  <c r="E642" i="3"/>
  <c r="E641" i="3"/>
  <c r="E640" i="3"/>
  <c r="E639" i="3"/>
  <c r="E638" i="3"/>
  <c r="E637" i="3"/>
  <c r="E636" i="3"/>
  <c r="E635" i="3"/>
  <c r="E634" i="3"/>
  <c r="E633" i="3"/>
  <c r="E632" i="3"/>
  <c r="A632" i="3"/>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E631" i="3"/>
  <c r="E629" i="3"/>
  <c r="E628" i="3"/>
  <c r="E627" i="3"/>
  <c r="E626" i="3"/>
  <c r="E625" i="3"/>
  <c r="E624" i="3"/>
  <c r="E623" i="3"/>
  <c r="E622" i="3"/>
  <c r="E621" i="3"/>
  <c r="E620" i="3"/>
  <c r="E619" i="3"/>
  <c r="E618" i="3"/>
  <c r="E617" i="3"/>
  <c r="E616" i="3"/>
  <c r="E615" i="3"/>
  <c r="E614" i="3"/>
  <c r="E613" i="3"/>
  <c r="E612" i="3"/>
  <c r="E611" i="3"/>
  <c r="E610" i="3"/>
  <c r="E609" i="3"/>
  <c r="E608" i="3"/>
  <c r="E607" i="3"/>
  <c r="E606" i="3"/>
  <c r="E605" i="3"/>
  <c r="E604" i="3"/>
  <c r="E603" i="3"/>
  <c r="E602" i="3"/>
  <c r="E601" i="3"/>
  <c r="E600" i="3"/>
  <c r="E599" i="3"/>
  <c r="E598" i="3"/>
  <c r="E597" i="3"/>
  <c r="E596" i="3"/>
  <c r="E595" i="3"/>
  <c r="E594" i="3"/>
  <c r="E593" i="3"/>
  <c r="E592" i="3"/>
  <c r="E591" i="3"/>
  <c r="E590" i="3"/>
  <c r="E589" i="3"/>
  <c r="E588" i="3"/>
  <c r="E587" i="3"/>
  <c r="E586" i="3"/>
  <c r="E585" i="3"/>
  <c r="E584" i="3"/>
  <c r="E583" i="3"/>
  <c r="E582" i="3"/>
  <c r="E581" i="3"/>
  <c r="E580" i="3"/>
  <c r="E579" i="3"/>
  <c r="E578" i="3"/>
  <c r="A578" i="3"/>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E577" i="3"/>
  <c r="E575" i="3"/>
  <c r="E574" i="3"/>
  <c r="E573" i="3"/>
  <c r="E572" i="3"/>
  <c r="E571" i="3"/>
  <c r="E570" i="3"/>
  <c r="E569" i="3"/>
  <c r="E568" i="3"/>
  <c r="E567" i="3"/>
  <c r="E566" i="3"/>
  <c r="E565" i="3"/>
  <c r="E564" i="3"/>
  <c r="E563" i="3"/>
  <c r="E562" i="3"/>
  <c r="A562" i="3"/>
  <c r="A563" i="3" s="1"/>
  <c r="A564" i="3" s="1"/>
  <c r="A565" i="3" s="1"/>
  <c r="A566" i="3" s="1"/>
  <c r="A567" i="3" s="1"/>
  <c r="A568" i="3" s="1"/>
  <c r="A569" i="3" s="1"/>
  <c r="A570" i="3" s="1"/>
  <c r="A571" i="3" s="1"/>
  <c r="A572" i="3" s="1"/>
  <c r="A573" i="3" s="1"/>
  <c r="A574" i="3" s="1"/>
  <c r="A575" i="3" s="1"/>
  <c r="E561" i="3"/>
  <c r="E559" i="3"/>
  <c r="E558" i="3"/>
  <c r="E557" i="3"/>
  <c r="E556" i="3"/>
  <c r="E555" i="3"/>
  <c r="E554" i="3"/>
  <c r="E553" i="3"/>
  <c r="A553" i="3"/>
  <c r="A554" i="3" s="1"/>
  <c r="A555" i="3" s="1"/>
  <c r="A556" i="3" s="1"/>
  <c r="A557" i="3" s="1"/>
  <c r="A558" i="3" s="1"/>
  <c r="A559" i="3" s="1"/>
  <c r="E552" i="3"/>
  <c r="E549" i="3"/>
  <c r="A549" i="3"/>
  <c r="E548" i="3"/>
  <c r="E546" i="3"/>
  <c r="E545" i="3"/>
  <c r="E544" i="3"/>
  <c r="E543" i="3"/>
  <c r="E542" i="3"/>
  <c r="E541" i="3"/>
  <c r="E540" i="3"/>
  <c r="E539" i="3"/>
  <c r="E538" i="3"/>
  <c r="E537" i="3"/>
  <c r="E536" i="3"/>
  <c r="E535" i="3"/>
  <c r="E534" i="3"/>
  <c r="E533" i="3"/>
  <c r="A533" i="3"/>
  <c r="A534" i="3" s="1"/>
  <c r="A535" i="3" s="1"/>
  <c r="A536" i="3" s="1"/>
  <c r="A537" i="3" s="1"/>
  <c r="A538" i="3" s="1"/>
  <c r="A539" i="3" s="1"/>
  <c r="A540" i="3" s="1"/>
  <c r="A541" i="3" s="1"/>
  <c r="A542" i="3" s="1"/>
  <c r="A543" i="3" s="1"/>
  <c r="A544" i="3" s="1"/>
  <c r="A545" i="3" s="1"/>
  <c r="A546" i="3" s="1"/>
  <c r="E532" i="3"/>
  <c r="E530" i="3"/>
  <c r="E529" i="3"/>
  <c r="E528" i="3"/>
  <c r="E527" i="3"/>
  <c r="E526" i="3"/>
  <c r="E525" i="3"/>
  <c r="E524" i="3"/>
  <c r="E523" i="3"/>
  <c r="E522" i="3"/>
  <c r="E521" i="3"/>
  <c r="E520" i="3"/>
  <c r="E519" i="3"/>
  <c r="E518" i="3"/>
  <c r="E517" i="3"/>
  <c r="E516" i="3"/>
  <c r="E515" i="3"/>
  <c r="A515" i="3"/>
  <c r="A516" i="3" s="1"/>
  <c r="A517" i="3" s="1"/>
  <c r="A518" i="3" s="1"/>
  <c r="A519" i="3" s="1"/>
  <c r="A520" i="3" s="1"/>
  <c r="A521" i="3" s="1"/>
  <c r="A522" i="3" s="1"/>
  <c r="A523" i="3" s="1"/>
  <c r="A524" i="3" s="1"/>
  <c r="A525" i="3" s="1"/>
  <c r="A526" i="3" s="1"/>
  <c r="A527" i="3" s="1"/>
  <c r="A528" i="3" s="1"/>
  <c r="A529" i="3" s="1"/>
  <c r="A530" i="3" s="1"/>
  <c r="E514"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A452" i="3"/>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E451" i="3"/>
  <c r="E448" i="3"/>
  <c r="E447" i="3"/>
  <c r="E446" i="3"/>
  <c r="E445" i="3"/>
  <c r="E444" i="3"/>
  <c r="E443" i="3"/>
  <c r="E442" i="3"/>
  <c r="E441" i="3"/>
  <c r="E440" i="3"/>
  <c r="E439" i="3"/>
  <c r="E438" i="3"/>
  <c r="E437" i="3"/>
  <c r="E436" i="3"/>
  <c r="E435" i="3"/>
  <c r="E434" i="3"/>
  <c r="A434" i="3"/>
  <c r="A435" i="3" s="1"/>
  <c r="A436" i="3" s="1"/>
  <c r="A437" i="3" s="1"/>
  <c r="A438" i="3" s="1"/>
  <c r="A439" i="3" s="1"/>
  <c r="A440" i="3" s="1"/>
  <c r="A441" i="3" s="1"/>
  <c r="A442" i="3" s="1"/>
  <c r="A443" i="3" s="1"/>
  <c r="A444" i="3" s="1"/>
  <c r="A445" i="3" s="1"/>
  <c r="A446" i="3" s="1"/>
  <c r="A447" i="3" s="1"/>
  <c r="A448" i="3" s="1"/>
  <c r="E433"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A361" i="3"/>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E360"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A334" i="3"/>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E333" i="3"/>
  <c r="E331" i="3"/>
  <c r="E330" i="3"/>
  <c r="E329" i="3"/>
  <c r="E328" i="3"/>
  <c r="A328" i="3"/>
  <c r="A329" i="3" s="1"/>
  <c r="A330" i="3" s="1"/>
  <c r="A331" i="3" s="1"/>
  <c r="E327" i="3"/>
  <c r="E325" i="3"/>
  <c r="E323"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A286" i="3"/>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E285" i="3"/>
  <c r="E283" i="3"/>
  <c r="E282" i="3"/>
  <c r="E281" i="3"/>
  <c r="E280" i="3"/>
  <c r="E279" i="3"/>
  <c r="E278" i="3"/>
  <c r="E277" i="3"/>
  <c r="E276" i="3"/>
  <c r="E275" i="3"/>
  <c r="E274" i="3"/>
  <c r="E273" i="3"/>
  <c r="E272" i="3"/>
  <c r="E271" i="3"/>
  <c r="E270" i="3"/>
  <c r="E269" i="3"/>
  <c r="A269" i="3"/>
  <c r="A270" i="3" s="1"/>
  <c r="A271" i="3" s="1"/>
  <c r="A272" i="3" s="1"/>
  <c r="A273" i="3" s="1"/>
  <c r="A274" i="3" s="1"/>
  <c r="A275" i="3" s="1"/>
  <c r="A276" i="3" s="1"/>
  <c r="A277" i="3" s="1"/>
  <c r="A278" i="3" s="1"/>
  <c r="A279" i="3" s="1"/>
  <c r="A280" i="3" s="1"/>
  <c r="A281" i="3" s="1"/>
  <c r="A282" i="3" s="1"/>
  <c r="A283" i="3" s="1"/>
  <c r="E268" i="3"/>
  <c r="E265" i="3"/>
  <c r="E264" i="3"/>
  <c r="E263" i="3"/>
  <c r="E262" i="3"/>
  <c r="E261" i="3"/>
  <c r="E260" i="3"/>
  <c r="E259" i="3"/>
  <c r="E258" i="3"/>
  <c r="E257" i="3"/>
  <c r="E255" i="3"/>
  <c r="E254" i="3"/>
  <c r="E253" i="3"/>
  <c r="E252" i="3"/>
  <c r="E251" i="3"/>
  <c r="A251" i="3"/>
  <c r="A252" i="3" s="1"/>
  <c r="A253" i="3" s="1"/>
  <c r="A254" i="3" s="1"/>
  <c r="A255" i="3" s="1"/>
  <c r="E250" i="3"/>
  <c r="E248" i="3"/>
  <c r="E247" i="3"/>
  <c r="E246" i="3"/>
  <c r="A246" i="3"/>
  <c r="A247" i="3" s="1"/>
  <c r="A248" i="3" s="1"/>
  <c r="E245" i="3"/>
  <c r="E243" i="3"/>
  <c r="E242" i="3"/>
  <c r="E241" i="3"/>
  <c r="E240" i="3"/>
  <c r="E239" i="3"/>
  <c r="E238" i="3"/>
  <c r="E237" i="3"/>
  <c r="E236" i="3"/>
  <c r="E235" i="3"/>
  <c r="E234" i="3"/>
  <c r="E233" i="3"/>
  <c r="E232" i="3"/>
  <c r="E231" i="3"/>
  <c r="E230" i="3"/>
  <c r="E229" i="3"/>
  <c r="A229" i="3"/>
  <c r="A230" i="3" s="1"/>
  <c r="A231" i="3" s="1"/>
  <c r="A232" i="3" s="1"/>
  <c r="A233" i="3" s="1"/>
  <c r="A234" i="3" s="1"/>
  <c r="A235" i="3" s="1"/>
  <c r="A236" i="3" s="1"/>
  <c r="A237" i="3" s="1"/>
  <c r="A238" i="3" s="1"/>
  <c r="A239" i="3" s="1"/>
  <c r="A240" i="3" s="1"/>
  <c r="A241" i="3" s="1"/>
  <c r="A242" i="3" s="1"/>
  <c r="A243" i="3" s="1"/>
  <c r="E228" i="3"/>
  <c r="E225" i="3"/>
  <c r="E224" i="3"/>
  <c r="E223" i="3"/>
  <c r="A223" i="3"/>
  <c r="A224" i="3" s="1"/>
  <c r="A225" i="3" s="1"/>
  <c r="E222" i="3"/>
  <c r="E220" i="3"/>
  <c r="E219" i="3"/>
  <c r="E218" i="3"/>
  <c r="E217" i="3"/>
  <c r="A217" i="3"/>
  <c r="A218" i="3" s="1"/>
  <c r="E216" i="3"/>
  <c r="E214" i="3"/>
  <c r="E213" i="3"/>
  <c r="E212" i="3"/>
  <c r="E211" i="3"/>
  <c r="E210" i="3"/>
  <c r="E209" i="3"/>
  <c r="E208" i="3"/>
  <c r="A208" i="3"/>
  <c r="A209" i="3" s="1"/>
  <c r="A210" i="3" s="1"/>
  <c r="A211" i="3" s="1"/>
  <c r="A212" i="3" s="1"/>
  <c r="A213" i="3" s="1"/>
  <c r="A214" i="3" s="1"/>
  <c r="E207" i="3"/>
  <c r="E205" i="3"/>
  <c r="E204" i="3"/>
  <c r="E203" i="3"/>
  <c r="E202" i="3"/>
  <c r="E201" i="3"/>
  <c r="E200" i="3"/>
  <c r="E199" i="3"/>
  <c r="E198" i="3"/>
  <c r="E197" i="3"/>
  <c r="E196" i="3"/>
  <c r="E195" i="3"/>
  <c r="E194" i="3"/>
  <c r="E193" i="3"/>
  <c r="A193" i="3"/>
  <c r="A194" i="3" s="1"/>
  <c r="A195" i="3" s="1"/>
  <c r="A196" i="3" s="1"/>
  <c r="A197" i="3" s="1"/>
  <c r="A198" i="3" s="1"/>
  <c r="A199" i="3" s="1"/>
  <c r="A200" i="3" s="1"/>
  <c r="A201" i="3" s="1"/>
  <c r="A202" i="3" s="1"/>
  <c r="A203" i="3" s="1"/>
  <c r="A204" i="3" s="1"/>
  <c r="A205" i="3" s="1"/>
  <c r="E192" i="3"/>
  <c r="E189" i="3"/>
  <c r="E188" i="3"/>
  <c r="E187" i="3"/>
  <c r="E186" i="3"/>
  <c r="E185" i="3"/>
  <c r="E184" i="3"/>
  <c r="E183" i="3"/>
  <c r="E182" i="3"/>
  <c r="E181" i="3"/>
  <c r="E180" i="3"/>
  <c r="E179" i="3"/>
  <c r="A179" i="3"/>
  <c r="A180" i="3" s="1"/>
  <c r="A181" i="3" s="1"/>
  <c r="A182" i="3" s="1"/>
  <c r="A183" i="3" s="1"/>
  <c r="A184" i="3" s="1"/>
  <c r="A185" i="3" s="1"/>
  <c r="A186" i="3" s="1"/>
  <c r="A187" i="3" s="1"/>
  <c r="A188" i="3" s="1"/>
  <c r="A189" i="3" s="1"/>
  <c r="E178" i="3"/>
  <c r="E176" i="3"/>
  <c r="E175" i="3"/>
  <c r="E174" i="3"/>
  <c r="E173" i="3"/>
  <c r="E172" i="3"/>
  <c r="E171" i="3"/>
  <c r="E170" i="3"/>
  <c r="E169" i="3"/>
  <c r="A169" i="3"/>
  <c r="A170" i="3" s="1"/>
  <c r="A171" i="3" s="1"/>
  <c r="A172" i="3" s="1"/>
  <c r="A173" i="3" s="1"/>
  <c r="A174" i="3" s="1"/>
  <c r="A175" i="3" s="1"/>
  <c r="A176" i="3" s="1"/>
  <c r="E168" i="3"/>
  <c r="E165" i="3"/>
  <c r="E164" i="3"/>
  <c r="E163" i="3"/>
  <c r="E162" i="3"/>
  <c r="E161" i="3"/>
  <c r="E160" i="3"/>
  <c r="E159" i="3"/>
  <c r="E158" i="3"/>
  <c r="E157" i="3"/>
  <c r="E156" i="3"/>
  <c r="E155" i="3"/>
  <c r="E154" i="3"/>
  <c r="A154" i="3"/>
  <c r="A155" i="3" s="1"/>
  <c r="A156" i="3" s="1"/>
  <c r="A157" i="3" s="1"/>
  <c r="A158" i="3" s="1"/>
  <c r="A159" i="3" s="1"/>
  <c r="A160" i="3" s="1"/>
  <c r="A161" i="3" s="1"/>
  <c r="A162" i="3" s="1"/>
  <c r="A163" i="3" s="1"/>
  <c r="A164" i="3" s="1"/>
  <c r="A165" i="3" s="1"/>
  <c r="E153" i="3"/>
  <c r="E151" i="3"/>
  <c r="E150" i="3"/>
  <c r="E149" i="3"/>
  <c r="E148" i="3"/>
  <c r="A148" i="3"/>
  <c r="A149" i="3" s="1"/>
  <c r="A150" i="3" s="1"/>
  <c r="A151" i="3" s="1"/>
  <c r="E147"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A118" i="3"/>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E117"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A66" i="3"/>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E65" i="3"/>
  <c r="A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A31" i="3"/>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E30" i="3"/>
  <c r="E28" i="3"/>
  <c r="E27" i="3"/>
  <c r="E26" i="3"/>
  <c r="E25" i="3"/>
  <c r="E24" i="3"/>
  <c r="E23" i="3"/>
  <c r="E22" i="3"/>
  <c r="A22" i="3"/>
  <c r="A23" i="3" s="1"/>
  <c r="A24" i="3" s="1"/>
  <c r="A25" i="3" s="1"/>
  <c r="A26" i="3" s="1"/>
  <c r="A27" i="3" s="1"/>
  <c r="A28" i="3" s="1"/>
  <c r="E21" i="3"/>
  <c r="A220" i="3" l="1"/>
  <c r="E24" i="4"/>
  <c r="E20" i="4"/>
  <c r="E22" i="4"/>
  <c r="E21" i="4"/>
  <c r="E27" i="4"/>
  <c r="E23" i="4"/>
  <c r="E25" i="4"/>
  <c r="E26" i="4"/>
</calcChain>
</file>

<file path=xl/comments1.xml><?xml version="1.0" encoding="utf-8"?>
<comments xmlns="http://schemas.openxmlformats.org/spreadsheetml/2006/main">
  <authors>
    <author>user</author>
  </authors>
  <commentList>
    <comment ref="B6558" authorId="0" shapeId="0">
      <text>
        <r>
          <rPr>
            <b/>
            <sz val="9"/>
            <color indexed="81"/>
            <rFont val="Tahoma"/>
            <family val="2"/>
            <charset val="204"/>
          </rPr>
          <t>user:</t>
        </r>
        <r>
          <rPr>
            <sz val="9"/>
            <color indexed="81"/>
            <rFont val="Tahoma"/>
            <family val="2"/>
            <charset val="204"/>
          </rPr>
          <t xml:space="preserve">
инструменты</t>
        </r>
      </text>
    </comment>
  </commentList>
</comments>
</file>

<file path=xl/sharedStrings.xml><?xml version="1.0" encoding="utf-8"?>
<sst xmlns="http://schemas.openxmlformats.org/spreadsheetml/2006/main" count="19400" uniqueCount="9277">
  <si>
    <t>"O'zbekko'mir" AJ</t>
  </si>
  <si>
    <t>Bosh muhandisi</t>
  </si>
  <si>
    <t>Bosh direktor ishlab chiqarish bo'yicha o'rinbosari</t>
  </si>
  <si>
    <t>Bosh direktor birinchi o'rinbosari</t>
  </si>
  <si>
    <t>Bosh direktori</t>
  </si>
  <si>
    <t>V.V.Kuznetsov</t>
  </si>
  <si>
    <t>J.Z.Mutalipov</t>
  </si>
  <si>
    <t>E.O.Yakubov</t>
  </si>
  <si>
    <t>N.U.Dusmatov</t>
  </si>
  <si>
    <t>_______________________</t>
  </si>
  <si>
    <t>(imzo)</t>
  </si>
  <si>
    <t>T/r</t>
  </si>
  <si>
    <t>Xarid predmeti</t>
  </si>
  <si>
    <t>JAMI</t>
  </si>
  <si>
    <t>shundan</t>
  </si>
  <si>
    <t>I chorak</t>
  </si>
  <si>
    <t>jumladan</t>
  </si>
  <si>
    <t>II chorak</t>
  </si>
  <si>
    <t>III chorak</t>
  </si>
  <si>
    <t>IV chorak</t>
  </si>
  <si>
    <t>yanvar</t>
  </si>
  <si>
    <t>fevral</t>
  </si>
  <si>
    <t>mart</t>
  </si>
  <si>
    <t>aprel</t>
  </si>
  <si>
    <t>may</t>
  </si>
  <si>
    <t>iyun</t>
  </si>
  <si>
    <t>iyul</t>
  </si>
  <si>
    <t>avgust</t>
  </si>
  <si>
    <t>sentyabr</t>
  </si>
  <si>
    <t>oktyabr</t>
  </si>
  <si>
    <t>noyabr</t>
  </si>
  <si>
    <t>dekabr</t>
  </si>
  <si>
    <t>Hammasi</t>
  </si>
  <si>
    <t>miqdori</t>
  </si>
  <si>
    <t xml:space="preserve">Venets zubchatыy </t>
  </si>
  <si>
    <t>1-38938</t>
  </si>
  <si>
    <t>шт</t>
  </si>
  <si>
    <t>Relsovыy krug nijniy</t>
  </si>
  <si>
    <t>0-113889Н</t>
  </si>
  <si>
    <t>Relsovыy krug verxniy</t>
  </si>
  <si>
    <t>8-28233</t>
  </si>
  <si>
    <t>Sapfa tsentralnaya</t>
  </si>
  <si>
    <t>1-169975</t>
  </si>
  <si>
    <t>Blok razgruzochnыy</t>
  </si>
  <si>
    <t xml:space="preserve">1-238215 </t>
  </si>
  <si>
    <t>Val-shesternya z-30 m-10</t>
  </si>
  <si>
    <t xml:space="preserve">2-177212 </t>
  </si>
  <si>
    <t xml:space="preserve">2-177213 </t>
  </si>
  <si>
    <t>Koleso zubchatoye, z-105, m-8</t>
  </si>
  <si>
    <t>3-225420</t>
  </si>
  <si>
    <t xml:space="preserve">Zadniy polublok </t>
  </si>
  <si>
    <t>3537.02.00.001</t>
  </si>
  <si>
    <t>Vozvratnыy polublok</t>
  </si>
  <si>
    <t>3537.03.02.050</t>
  </si>
  <si>
    <t>Val-shesternya z=12 m=30</t>
  </si>
  <si>
    <t>3537.11.06.001</t>
  </si>
  <si>
    <t>Satellit  z=29,m=8</t>
  </si>
  <si>
    <t>3537.11.01.031</t>
  </si>
  <si>
    <t>Satellit  z=35,m=8</t>
  </si>
  <si>
    <t>3537.11.01.028</t>
  </si>
  <si>
    <t>Shesternya  z=24,m=8</t>
  </si>
  <si>
    <t>3537.11.01.029</t>
  </si>
  <si>
    <t>Koleso tsentralnoye  z=96,m=8</t>
  </si>
  <si>
    <t>3555.11.01.001</t>
  </si>
  <si>
    <t xml:space="preserve">Rele potoka RPI-15-1 TU25-02.102175-79 </t>
  </si>
  <si>
    <t xml:space="preserve">Ustanovka nasosnaya </t>
  </si>
  <si>
    <t>3555.11.01.150</t>
  </si>
  <si>
    <t>Poglashayuщiy apparat</t>
  </si>
  <si>
    <t>70.35.012</t>
  </si>
  <si>
    <t>Palets f100</t>
  </si>
  <si>
    <t>3537.67.04.003</t>
  </si>
  <si>
    <t>Koleso natyajnoye sb</t>
  </si>
  <si>
    <t>3537.67.01.150</t>
  </si>
  <si>
    <t>Os natyajnogo kolesa f310</t>
  </si>
  <si>
    <t>3537.67.01.006</t>
  </si>
  <si>
    <t>Polzun (ntyajnoy osi)</t>
  </si>
  <si>
    <t>3537.67.01.007</t>
  </si>
  <si>
    <t>Os rolika (chugun)</t>
  </si>
  <si>
    <t>3537.05.03.005</t>
  </si>
  <si>
    <t>Silindr pnevmaticheskiy F125mm (pod’em)</t>
  </si>
  <si>
    <t>3537.09.09.200</t>
  </si>
  <si>
    <t>Silindr pnevmaticheskiy F100mm (napor)</t>
  </si>
  <si>
    <t>3519.09.02.400</t>
  </si>
  <si>
    <t>Elektropnevmaticheskiy raspredelitel</t>
  </si>
  <si>
    <t>3532.14.03.000</t>
  </si>
  <si>
    <t>Friksionnыy disk</t>
  </si>
  <si>
    <t>3537.01.03.030</t>
  </si>
  <si>
    <t>Perednyaya stenka kovsha</t>
  </si>
  <si>
    <t>3537.01.01.020</t>
  </si>
  <si>
    <t>Vkladыsh (mater"Akraim)</t>
  </si>
  <si>
    <t>3537.03.04.100</t>
  </si>
  <si>
    <t>Zveno gusenichnoye 12,5m3</t>
  </si>
  <si>
    <t>3504.06.04.004</t>
  </si>
  <si>
    <t>Zveno gusenichnoye 15m3</t>
  </si>
  <si>
    <t>3537.67.04.001</t>
  </si>
  <si>
    <t>Palets gusenichnogo zvena</t>
  </si>
  <si>
    <t>Val bыstroxodnыy pod’emnogo reduktora</t>
  </si>
  <si>
    <t>3537.09.01.100</t>
  </si>
  <si>
    <t xml:space="preserve">Rels verxniy </t>
  </si>
  <si>
    <t>3537.13.09.000</t>
  </si>
  <si>
    <t xml:space="preserve">Rels nijniy </t>
  </si>
  <si>
    <t>3537.68.05.000</t>
  </si>
  <si>
    <t>Rolikovыy kug</t>
  </si>
  <si>
    <t>3537.05.03.000</t>
  </si>
  <si>
    <t>Sedlovoy podshipnik</t>
  </si>
  <si>
    <t>3537.03.04.000</t>
  </si>
  <si>
    <t>Kulak (veduщego kolesa)</t>
  </si>
  <si>
    <t>3537.37.01.082</t>
  </si>
  <si>
    <t>Koromыslo</t>
  </si>
  <si>
    <t>3537.25.00.200</t>
  </si>
  <si>
    <t>Manjet 1.2-160x190</t>
  </si>
  <si>
    <t>ГОСТ 8752-79</t>
  </si>
  <si>
    <t>Manjet 1.1-300x340-1</t>
  </si>
  <si>
    <t>Rolik v sbore</t>
  </si>
  <si>
    <t>3536.07.00.030</t>
  </si>
  <si>
    <t>Os separatora</t>
  </si>
  <si>
    <t>3519.07.00.006</t>
  </si>
  <si>
    <t>Relsovыy krug (1k-t = 8 sht)</t>
  </si>
  <si>
    <t>3536.13.00.004</t>
  </si>
  <si>
    <t>Val-shesternya z=12, m=30</t>
  </si>
  <si>
    <t>3536.11.01.002</t>
  </si>
  <si>
    <t>Zveno gusenichnыy</t>
  </si>
  <si>
    <t>3519.05.03.004</t>
  </si>
  <si>
    <t xml:space="preserve">Vodilo v sbore verxnego stroyeniya </t>
  </si>
  <si>
    <t>3534.11.01.003</t>
  </si>
  <si>
    <t xml:space="preserve">Vodilo v sbore nijnego stroyeniya </t>
  </si>
  <si>
    <t>3537.11.01.006</t>
  </si>
  <si>
    <t>Sektor</t>
  </si>
  <si>
    <t>3539.09.01.004</t>
  </si>
  <si>
    <t>Raspredelitel pnevmaticheskiy</t>
  </si>
  <si>
    <t xml:space="preserve">Silindr pnevmaticheskiy F100mm </t>
  </si>
  <si>
    <t>3519.09,02,400</t>
  </si>
  <si>
    <t>Koleso zubchatoye Z89 m20</t>
  </si>
  <si>
    <t>3536.22.01.310</t>
  </si>
  <si>
    <t>Koleso zubchatoye Z88 m8 v sbore s val-shesterney z=15,m=16 (nap. Red.)</t>
  </si>
  <si>
    <t>3536.08.01.040СБ</t>
  </si>
  <si>
    <t>Val-shesternya z=21 m=20 (pod. red.)</t>
  </si>
  <si>
    <t>3536.25.01.051</t>
  </si>
  <si>
    <t>Val promejutochnыy (red.pod)</t>
  </si>
  <si>
    <t>3635.22.01.050-01</t>
  </si>
  <si>
    <t>3536.03.08.000</t>
  </si>
  <si>
    <t>Poglashayuщiy apparat PMK-110K-23</t>
  </si>
  <si>
    <t>3002.35.00.010-01СБА</t>
  </si>
  <si>
    <t>Oboyma (urav. blok)</t>
  </si>
  <si>
    <t>3532.21.00.100</t>
  </si>
  <si>
    <t xml:space="preserve">Koromыslo kovsha </t>
  </si>
  <si>
    <t>3519.21.00.023</t>
  </si>
  <si>
    <t>3536.11.01.004</t>
  </si>
  <si>
    <t>Shestenya  z=24,m=8</t>
  </si>
  <si>
    <t>Venets  z=96,m=8</t>
  </si>
  <si>
    <t>3601.01.05.005</t>
  </si>
  <si>
    <t>Palets gusenichnogo zveno</t>
  </si>
  <si>
    <t>3519.05.03.002</t>
  </si>
  <si>
    <t>Vodilo v sbore (xod)</t>
  </si>
  <si>
    <t>3572.05.10.300</t>
  </si>
  <si>
    <t>сб</t>
  </si>
  <si>
    <t>Venets zubchatыy  (Xod)</t>
  </si>
  <si>
    <t>3544.15.00.006</t>
  </si>
  <si>
    <t>Koleso tsentralnoye (Xod)</t>
  </si>
  <si>
    <t>3544.15.00.005</t>
  </si>
  <si>
    <t>Val bыstroxodnыy    (Xod)</t>
  </si>
  <si>
    <t>3572.05.10.150</t>
  </si>
  <si>
    <t>Shesternya veduщaya (Xod)</t>
  </si>
  <si>
    <t>3572.05.10.001</t>
  </si>
  <si>
    <t xml:space="preserve">Val-shesternya z=16 m=12 </t>
  </si>
  <si>
    <t>3572.05.10.201</t>
  </si>
  <si>
    <t>Koleso veduщeye</t>
  </si>
  <si>
    <t>3536.05.02.061</t>
  </si>
  <si>
    <t>Ustanovka kompressora PK-1,75</t>
  </si>
  <si>
    <t>3537.14.01.000</t>
  </si>
  <si>
    <t>Kolso A100(0438100)N471</t>
  </si>
  <si>
    <t>Kolso J215(0439215)N472</t>
  </si>
  <si>
    <t>Perednyaya stenka kovsha EKG-8</t>
  </si>
  <si>
    <t>3519.33.01.010</t>
  </si>
  <si>
    <t>Perednyaya stenka kovsha EKG-5</t>
  </si>
  <si>
    <t>3534.33.01.020</t>
  </si>
  <si>
    <t xml:space="preserve">Klapan obratnыy pod’yomnыy muftovыy </t>
  </si>
  <si>
    <t>16 К4 11р Ду-32</t>
  </si>
  <si>
    <t>Os tsentralnoy tsapfы,</t>
  </si>
  <si>
    <t>3536.06.00.001</t>
  </si>
  <si>
    <t>Gayka tsentralnoy tsapfы</t>
  </si>
  <si>
    <t>3536.06.00.013</t>
  </si>
  <si>
    <t>Plita dniщa kovsha</t>
  </si>
  <si>
    <t>3554.01.02.001</t>
  </si>
  <si>
    <t>Petlya (420 kg)</t>
  </si>
  <si>
    <t>3532.01.02.011</t>
  </si>
  <si>
    <t>Vkladыsh poluretan marki Unikspur 1A620LF</t>
  </si>
  <si>
    <t>УС 001.023.00В 3519.03.04.200</t>
  </si>
  <si>
    <t>Napornыy polublok</t>
  </si>
  <si>
    <t>3536.38.00.001</t>
  </si>
  <si>
    <t>3519.49.00.001</t>
  </si>
  <si>
    <t>Manjet 1.2-120x150</t>
  </si>
  <si>
    <t>Manjet 1.2-105x130</t>
  </si>
  <si>
    <t>Manjet 1.2-25x42</t>
  </si>
  <si>
    <t>Manjet 1.1-300x340</t>
  </si>
  <si>
    <t>Manjet 1.1-360x400</t>
  </si>
  <si>
    <t>Manjet 1-100-3</t>
  </si>
  <si>
    <t>ГОСТ 6678-72</t>
  </si>
  <si>
    <t>Val-shesternya z=12,m=30</t>
  </si>
  <si>
    <t>3502.11.02.214</t>
  </si>
  <si>
    <t>Shesternya z=70, m=12</t>
  </si>
  <si>
    <t>3502.11.02.216</t>
  </si>
  <si>
    <t>Shesternya z=103 m=8</t>
  </si>
  <si>
    <t>3502.11.02.301</t>
  </si>
  <si>
    <t>Val promejutochnыy (pod red)</t>
  </si>
  <si>
    <t>3519.09.03.100</t>
  </si>
  <si>
    <t>Shesternya z=85, m=8 (n)</t>
  </si>
  <si>
    <t>3519.10.02.092</t>
  </si>
  <si>
    <t>Shesternya z=15, m=12 (n)</t>
  </si>
  <si>
    <t>3519.10.02.091</t>
  </si>
  <si>
    <t>Relsovыy krug</t>
  </si>
  <si>
    <t>3502.05.00.007</t>
  </si>
  <si>
    <t>3519.03.06.000</t>
  </si>
  <si>
    <t>Perednyaya stenka kovsha EKG-4u</t>
  </si>
  <si>
    <t>Val shesternya z=14 m=12</t>
  </si>
  <si>
    <t>3502.11.02.302</t>
  </si>
  <si>
    <t>Val-shesternya z=18,m=10</t>
  </si>
  <si>
    <t>3519.09.03.070сб</t>
  </si>
  <si>
    <t>Kompressor</t>
  </si>
  <si>
    <t>ВВ-0,8/8-720</t>
  </si>
  <si>
    <t>Val-shesternya z=12, m=10,5</t>
  </si>
  <si>
    <t>200-2402021</t>
  </si>
  <si>
    <t>shesternya z=23 m=10,5</t>
  </si>
  <si>
    <t>200-2402017</t>
  </si>
  <si>
    <t>Val-shesternya z=60, m=6,25</t>
  </si>
  <si>
    <t>216-240.2120</t>
  </si>
  <si>
    <t xml:space="preserve">Shesternya veduщaya. z=23, m=8 </t>
  </si>
  <si>
    <t>3519.11.02.008</t>
  </si>
  <si>
    <t xml:space="preserve">Val-shesternya z=19, m=8 </t>
  </si>
  <si>
    <t xml:space="preserve">3519.10.02.081 </t>
  </si>
  <si>
    <t>Privod xoda pravыy</t>
  </si>
  <si>
    <t>3572.05.11.000-01</t>
  </si>
  <si>
    <t>Privod xoda levыy</t>
  </si>
  <si>
    <t>3572.05.10.000-01</t>
  </si>
  <si>
    <t>3502.05.03.002</t>
  </si>
  <si>
    <t>Mufta xoda</t>
  </si>
  <si>
    <t>3519.05.06.000сб</t>
  </si>
  <si>
    <t>Mufta napornoy lebedki</t>
  </si>
  <si>
    <t>3519.09.01.000сб</t>
  </si>
  <si>
    <t>Mufta pod’yomnoy lebedki</t>
  </si>
  <si>
    <t>3519.10.01.000сб</t>
  </si>
  <si>
    <t>Silindr pnevmaticheskiy</t>
  </si>
  <si>
    <t xml:space="preserve"> 16 К4 11р Ду-32</t>
  </si>
  <si>
    <t>Silindr v sbore</t>
  </si>
  <si>
    <t>2-213976сб</t>
  </si>
  <si>
    <t>Val-shesternya, z-35, m-6</t>
  </si>
  <si>
    <t>2-195458</t>
  </si>
  <si>
    <t>Os rolika</t>
  </si>
  <si>
    <t>3-621263</t>
  </si>
  <si>
    <t>Val-shesternya, z-40, m-6</t>
  </si>
  <si>
    <t>2-208829</t>
  </si>
  <si>
    <t>Val-shesternya z=11 m=26</t>
  </si>
  <si>
    <t>7-734</t>
  </si>
  <si>
    <t>Reyka m=24</t>
  </si>
  <si>
    <t>1080.04.114-1</t>
  </si>
  <si>
    <t>Oboyma</t>
  </si>
  <si>
    <t>10.80.30.07</t>
  </si>
  <si>
    <t>Polumufta veduщaya</t>
  </si>
  <si>
    <t>10.80.30.04</t>
  </si>
  <si>
    <t>Polumufta vedomaya</t>
  </si>
  <si>
    <t>10.80.30.06</t>
  </si>
  <si>
    <t>Disk kulachkovыy</t>
  </si>
  <si>
    <t>10.80.30.02</t>
  </si>
  <si>
    <t>Koleso zubchatыy z=122 m=8</t>
  </si>
  <si>
    <t>10.80.05.336-1</t>
  </si>
  <si>
    <t>Shesternya kremalernaya z=14 m=24</t>
  </si>
  <si>
    <t>10.80.55.306</t>
  </si>
  <si>
    <t>Val shesternya z=16 m=14</t>
  </si>
  <si>
    <t>10.80.05.341-01</t>
  </si>
  <si>
    <t xml:space="preserve">Polzun </t>
  </si>
  <si>
    <t>10.80.05.307</t>
  </si>
  <si>
    <t>Polzun bakovoy</t>
  </si>
  <si>
    <t>10.80.05.308</t>
  </si>
  <si>
    <t>Val shesternya z=11 m=10</t>
  </si>
  <si>
    <t>10.80.16.02-1</t>
  </si>
  <si>
    <t>Vertikalnыy val  z=11 m=26</t>
  </si>
  <si>
    <t>10.80.16.25-1</t>
  </si>
  <si>
    <t>Val shesternya z=16 m=18 pod’em</t>
  </si>
  <si>
    <t>10.85.20.402</t>
  </si>
  <si>
    <t xml:space="preserve">Klapan v sbore </t>
  </si>
  <si>
    <t xml:space="preserve">ЭК7А.04Б </t>
  </si>
  <si>
    <t xml:space="preserve">Kolso porshnevoy kompressnoye </t>
  </si>
  <si>
    <t>У112ЭК7А.03.012</t>
  </si>
  <si>
    <t xml:space="preserve"> Kolso porshnevoy maslos’emnoye </t>
  </si>
  <si>
    <t xml:space="preserve">М112ЭК7А.03.013 </t>
  </si>
  <si>
    <t>Filtr vozdushnыy</t>
  </si>
  <si>
    <t>ЭК-7В, ВВ-0,8/8</t>
  </si>
  <si>
    <t>Plastina klapana</t>
  </si>
  <si>
    <t>ЭК7А.04.014</t>
  </si>
  <si>
    <t>ЭК4.04.014</t>
  </si>
  <si>
    <t>Klapan vsasыvayuщiy</t>
  </si>
  <si>
    <t>ВВ-0,8/8</t>
  </si>
  <si>
    <t>Klapan nagnetayuщiy </t>
  </si>
  <si>
    <t xml:space="preserve">Vkladыsh </t>
  </si>
  <si>
    <t>ВВ-1,5/9,02,06А</t>
  </si>
  <si>
    <t>Kolso kompressornoye SVD</t>
  </si>
  <si>
    <t>32.04.00.03-005</t>
  </si>
  <si>
    <t>Kolso kompressornoye SND</t>
  </si>
  <si>
    <t>32.03.00.03.-005</t>
  </si>
  <si>
    <t>Kolso maslos’emnoye SVD</t>
  </si>
  <si>
    <t>32.04.00.02-005</t>
  </si>
  <si>
    <t>Kolso maslos’emnoye SND</t>
  </si>
  <si>
    <t>32.03.00.02.-008</t>
  </si>
  <si>
    <t>Shatunno-porshn gruppa</t>
  </si>
  <si>
    <t>ЦНД 32.03.00.00-004сб</t>
  </si>
  <si>
    <t>ЦВД 32.04.00.00-001сб</t>
  </si>
  <si>
    <t>Silindr ND</t>
  </si>
  <si>
    <t>32.00.00.01-039</t>
  </si>
  <si>
    <t>Silindr VD </t>
  </si>
  <si>
    <t>32.00.00.02-023</t>
  </si>
  <si>
    <t>Filtroelement vozd.filtra</t>
  </si>
  <si>
    <t xml:space="preserve">Teploobmennik </t>
  </si>
  <si>
    <t>32.19.00.00-005сб</t>
  </si>
  <si>
    <t xml:space="preserve">Prujina ND </t>
  </si>
  <si>
    <t>32.21.00.02-006</t>
  </si>
  <si>
    <t xml:space="preserve">Prujina VD </t>
  </si>
  <si>
    <t>Zub kovsha EKG-4,6</t>
  </si>
  <si>
    <t>1080.08.11.1</t>
  </si>
  <si>
    <t>Zub kovsha EKG-8I</t>
  </si>
  <si>
    <t>3505.29.00.005</t>
  </si>
  <si>
    <t>Zub kovsha EKG-15</t>
  </si>
  <si>
    <t>3504.29.06.005</t>
  </si>
  <si>
    <t>Steklo tripleks 1240x2180</t>
  </si>
  <si>
    <t>ГСТУ 78.11.002-1999</t>
  </si>
  <si>
    <t>Steklo tripleks 1180x1900</t>
  </si>
  <si>
    <t>Steklo nijnoye 845x355</t>
  </si>
  <si>
    <t>3536.18.12.004</t>
  </si>
  <si>
    <t>Steklo pravoye bokovoye 749x788</t>
  </si>
  <si>
    <t>3536.18.12.003</t>
  </si>
  <si>
    <t>Steklo levoye bokovoye 1186x845</t>
  </si>
  <si>
    <t>3536.18.12.002</t>
  </si>
  <si>
    <t>Steklo 964x544</t>
  </si>
  <si>
    <t>3536.18.12.001</t>
  </si>
  <si>
    <t>Steklo perednaya pravaya 841x2144</t>
  </si>
  <si>
    <t>3536.18.10.121</t>
  </si>
  <si>
    <t>Steklo perednaya levaya 1222x2160</t>
  </si>
  <si>
    <t>3536.18.10.111</t>
  </si>
  <si>
    <t>Steklo dveri 614x548</t>
  </si>
  <si>
    <t>3536.18.47.001</t>
  </si>
  <si>
    <t>Steklo framugi levoy 1210x352</t>
  </si>
  <si>
    <t>3536.18.51.001</t>
  </si>
  <si>
    <t>Steklo framugi pravoy 842x385</t>
  </si>
  <si>
    <t>3536.18.52.001</t>
  </si>
  <si>
    <t>Kanat  stalnoy F13mm</t>
  </si>
  <si>
    <t>2688-80</t>
  </si>
  <si>
    <t>Kanat  stalnoy F14mm</t>
  </si>
  <si>
    <t>Kanat  stalnoy F16,5mm</t>
  </si>
  <si>
    <t>Kanat  stalnoy F30,5mm</t>
  </si>
  <si>
    <t>7669-80</t>
  </si>
  <si>
    <t>Kanat  stalnoy F39mm</t>
  </si>
  <si>
    <t>Kanat  stalnoy F45mm</t>
  </si>
  <si>
    <t>Kanat  stalnoy F52mm</t>
  </si>
  <si>
    <t>Kanat  stalnoy F57mm</t>
  </si>
  <si>
    <t>Paronit t=0.8mm</t>
  </si>
  <si>
    <t>481-80</t>
  </si>
  <si>
    <t>кг</t>
  </si>
  <si>
    <t>Paronit t=1.0mm</t>
  </si>
  <si>
    <t>Paronit t=2.0mm</t>
  </si>
  <si>
    <t>Kley GYeRMYeTIK (60ml)</t>
  </si>
  <si>
    <t>15960-79</t>
  </si>
  <si>
    <t>Smes rezinovaya kalandrovannaya</t>
  </si>
  <si>
    <t>54554-2011</t>
  </si>
  <si>
    <t xml:space="preserve">Kley </t>
  </si>
  <si>
    <t>Soyedinitelnaya skoba transporternыx lent VULKAN</t>
  </si>
  <si>
    <t>тип Вулкан</t>
  </si>
  <si>
    <t>Soyedinitelnaya skoba transporternыx lent BLIS</t>
  </si>
  <si>
    <t>тип БЛИЦ</t>
  </si>
  <si>
    <t>ГОСТ 2208-2007</t>
  </si>
  <si>
    <t>тн</t>
  </si>
  <si>
    <t>Kraska emal (krasnaya) PF115</t>
  </si>
  <si>
    <t>ГОСТ 6465-76</t>
  </si>
  <si>
    <t>Kraska emal (belaya) PF115</t>
  </si>
  <si>
    <t>Kraska emal (jeltaya) PF115</t>
  </si>
  <si>
    <t>Kraska emal (chernaya) PF115</t>
  </si>
  <si>
    <t>Kraska emal (sinyaya) PF115</t>
  </si>
  <si>
    <t>Bolt M12x50</t>
  </si>
  <si>
    <t>7798-70</t>
  </si>
  <si>
    <t>Bolt M10x50</t>
  </si>
  <si>
    <t>Gayka M12</t>
  </si>
  <si>
    <t>5915-70</t>
  </si>
  <si>
    <t>Gayka M10</t>
  </si>
  <si>
    <t>ГОСТ 1050-2013</t>
  </si>
  <si>
    <t>Krug stalnoy Ø220  (Stal 45)</t>
  </si>
  <si>
    <t>Krug stalnoy Ø190  (Stal 45)</t>
  </si>
  <si>
    <t>Krug stalnoy Ø160 (Stal 45)</t>
  </si>
  <si>
    <t>Krug stalnoy Ø80 (Stal 40X)</t>
  </si>
  <si>
    <t>ГОСТ 4543-75</t>
  </si>
  <si>
    <t>Alyuminiyevaya provolka Ø8mm</t>
  </si>
  <si>
    <t>14838-78</t>
  </si>
  <si>
    <t>Podvijnaya broneplita nijnyaya</t>
  </si>
  <si>
    <t>3462.02.006</t>
  </si>
  <si>
    <t xml:space="preserve">Podvijnaya broneplita srednyaya </t>
  </si>
  <si>
    <t>3462.02.005</t>
  </si>
  <si>
    <t>Plita drobyajщaya podvijnaya SMD-109</t>
  </si>
  <si>
    <t>Doloto burovoye 244,5mm do 250,8mm</t>
  </si>
  <si>
    <t>ГОСТ 20692-2003 250,8 ТКЗ-ПГВ</t>
  </si>
  <si>
    <t>Pnevmoudarnik GK60B  Φ144 mm</t>
  </si>
  <si>
    <t>ZEGA D490A</t>
  </si>
  <si>
    <t>Burovaya koronka GK60B (Flat face) 203 mm</t>
  </si>
  <si>
    <t>Burovaya koronka GK60B (Concave Face) 203 mm</t>
  </si>
  <si>
    <t>Pnevmoudarnik QL601COMP31/2REG</t>
  </si>
  <si>
    <t>DXA - 165 QL601COMP31/2REG</t>
  </si>
  <si>
    <t>Koronka 165 d165.QL60200.02.165</t>
  </si>
  <si>
    <t>DXA - 165 d165.QL60200.02.165</t>
  </si>
  <si>
    <t>T810HEP</t>
  </si>
  <si>
    <t>DELB140X390-2LA</t>
  </si>
  <si>
    <t>DELB140X390-1A</t>
  </si>
  <si>
    <t>DELB140X390-2RA</t>
  </si>
  <si>
    <t>T810WC7</t>
  </si>
  <si>
    <t xml:space="preserve">Palets </t>
  </si>
  <si>
    <t>DBP-H</t>
  </si>
  <si>
    <t>Ukrepleniye (BOSS)</t>
  </si>
  <si>
    <t>DBB</t>
  </si>
  <si>
    <t>DEWB80X800-1A</t>
  </si>
  <si>
    <t xml:space="preserve">Prokladka </t>
  </si>
  <si>
    <t>10mm Pasker</t>
  </si>
  <si>
    <t>Roliki (dlya perenosa)</t>
  </si>
  <si>
    <t>Ø159х1400</t>
  </si>
  <si>
    <t>Ø159х750</t>
  </si>
  <si>
    <t>Ø159х465</t>
  </si>
  <si>
    <t>Bron list δ=16</t>
  </si>
  <si>
    <t xml:space="preserve">Hardeх </t>
  </si>
  <si>
    <t>RVD  shlang</t>
  </si>
  <si>
    <t>Ф30 Л300-500</t>
  </si>
  <si>
    <t>ГПН-750</t>
  </si>
  <si>
    <t>РИФG-КF25RF1-D15</t>
  </si>
  <si>
    <t>НС-41-41 L=530мм</t>
  </si>
  <si>
    <t>НС-41-42 L=340мм</t>
  </si>
  <si>
    <t>НС-41-43 L=600мм</t>
  </si>
  <si>
    <t>НС-41-44 L=540мм</t>
  </si>
  <si>
    <t>НС-41-45 L=2160мм</t>
  </si>
  <si>
    <t>НС-41-46 L=1010мм</t>
  </si>
  <si>
    <t>НС-41-47 L=3350мм</t>
  </si>
  <si>
    <t>НС-41-48 L=350мм</t>
  </si>
  <si>
    <t>Filtr maslyannogo nasosa</t>
  </si>
  <si>
    <t>Donoldson Р164378</t>
  </si>
  <si>
    <t>Reduktor BPN-90</t>
  </si>
  <si>
    <t>БПН-90.03.000</t>
  </si>
  <si>
    <t>Reduktor silindricheskiy Yilmaz HT 1522-T30</t>
  </si>
  <si>
    <t>Yilmaz HT 1522-T30</t>
  </si>
  <si>
    <t>Val-shesternya z=11 m=10</t>
  </si>
  <si>
    <t>Koleso zubchatoye z=32 m=10</t>
  </si>
  <si>
    <t>БПН-90.03.001</t>
  </si>
  <si>
    <t>Privodnaya zvezdochka peregrujatel SP-202 Z-8</t>
  </si>
  <si>
    <t xml:space="preserve"> СП-202</t>
  </si>
  <si>
    <t>Konsevaya zvezdochka peregrujatel SP-202 Z-7</t>
  </si>
  <si>
    <t>Sep 18-64</t>
  </si>
  <si>
    <t>25996-97</t>
  </si>
  <si>
    <t>Soyedenitelnoye zveno ZS-2ISP2 (v sbore s krepejnыmi boltami)</t>
  </si>
  <si>
    <t>DIN22258</t>
  </si>
  <si>
    <t>Skrebok</t>
  </si>
  <si>
    <t>СП-202</t>
  </si>
  <si>
    <t>Koleso zubchatoye z=32 m=6</t>
  </si>
  <si>
    <t>M3RHF80+ (КЛ №2.1)</t>
  </si>
  <si>
    <t>Val-shesternya z=20 m=6</t>
  </si>
  <si>
    <t>Remont reduktora KL №2.5</t>
  </si>
  <si>
    <t>M3RHF90+ (КЛ №2.5) I=23,21</t>
  </si>
  <si>
    <t>Shesternya z=42 m=5,5</t>
  </si>
  <si>
    <t>редуктор ПСП-308</t>
  </si>
  <si>
    <t>Shesternya z=96 m=5,5</t>
  </si>
  <si>
    <t>редуктор  ПСП-308</t>
  </si>
  <si>
    <t>Val-shesternya z=21 m=9</t>
  </si>
  <si>
    <t>редуктор  Ц2Ш800</t>
  </si>
  <si>
    <t>Val-shesternya z=80 m=9</t>
  </si>
  <si>
    <t>Texnicheskaya sol</t>
  </si>
  <si>
    <t>12966-85</t>
  </si>
  <si>
    <t>Domkrat g/p 50 tn, s gidrostansiyey</t>
  </si>
  <si>
    <t>Domkrat g/p 25 tn, s gidrostansiyey</t>
  </si>
  <si>
    <t>Roliki (BM)</t>
  </si>
  <si>
    <t>Ø159х390</t>
  </si>
  <si>
    <t>Ø159х662</t>
  </si>
  <si>
    <t xml:space="preserve">Roliki </t>
  </si>
  <si>
    <t xml:space="preserve"> Ø133х465</t>
  </si>
  <si>
    <t xml:space="preserve"> Ø133х700</t>
  </si>
  <si>
    <t xml:space="preserve"> Ø133х380</t>
  </si>
  <si>
    <t xml:space="preserve"> Ø133х600</t>
  </si>
  <si>
    <t xml:space="preserve">Remen </t>
  </si>
  <si>
    <t>2150 В(Б)</t>
  </si>
  <si>
    <t>Remen</t>
  </si>
  <si>
    <t xml:space="preserve"> 3550 В(Б)</t>
  </si>
  <si>
    <t>2650 В(Б)</t>
  </si>
  <si>
    <t>Remen 3750 D(G)</t>
  </si>
  <si>
    <t>3750 Д(Г)</t>
  </si>
  <si>
    <t>225х190х18</t>
  </si>
  <si>
    <t>190х160х16</t>
  </si>
  <si>
    <t>160х130х15</t>
  </si>
  <si>
    <t>170х140х15</t>
  </si>
  <si>
    <t>150х120х15</t>
  </si>
  <si>
    <t>320х280х20</t>
  </si>
  <si>
    <t>105х80х12</t>
  </si>
  <si>
    <t xml:space="preserve">калибр, мм </t>
  </si>
  <si>
    <t>шаг цепи (звена), мм</t>
  </si>
  <si>
    <t>кол-во звеньев в отрезке, шт.</t>
  </si>
  <si>
    <t>длина отрезка (секции) цепи, мм</t>
  </si>
  <si>
    <t>Sep kruglozvennaya, kalibr 18 mm, shag 64 mm, klass prochnosti S</t>
  </si>
  <si>
    <t>18х64-С-15зв. х2 ГОСТ25996-97</t>
  </si>
  <si>
    <t>Zveno soyedinitelnoye ZS-2  ISP.2 (v sbore s krepejnыmi boltami)</t>
  </si>
  <si>
    <t>ЗС-2-18х64-3, ТУ 3149-019-001657-2004. DIN 22258</t>
  </si>
  <si>
    <t xml:space="preserve">  Rezinotkanevaya konveyernaya lenta 2Shx1200x5(6)xTK200-2x4,5-3,5.G1-RB </t>
  </si>
  <si>
    <t>ГОСТ 20-85</t>
  </si>
  <si>
    <t>Lenta transporternaya (s brenkernoy prokladkoy) so stыkovochnыm materialom B1400 ST2500 10+6X</t>
  </si>
  <si>
    <t>DIN22 131</t>
  </si>
  <si>
    <t xml:space="preserve">Lenta transporternaya  rezinotrosovaya so stыkovochnыm materialom B1200 ST2000 8+6 </t>
  </si>
  <si>
    <t xml:space="preserve"> Rezinotrosovaya konveyernaya lenta 2000 ST1000-20/6-X (s brekernoy prokladkoy) </t>
  </si>
  <si>
    <t>DIN 22 131</t>
  </si>
  <si>
    <t xml:space="preserve"> Rezinotkanevaya konveyernaya lenta 2000 3EP15 12S/8-X s brekernoy poliamidnoy prokladkoy </t>
  </si>
  <si>
    <t>DIN 22 102</t>
  </si>
  <si>
    <t>Nasos 170SH220-4045 (vertikalnыy peskovoy nasos) s el.dv. 45 kVt</t>
  </si>
  <si>
    <t>ГР-170/31</t>
  </si>
  <si>
    <t>Nasos SNSG-850/360 s el dvig. (ne meneye 1150 kVt)</t>
  </si>
  <si>
    <t>Nasos D-1250/125</t>
  </si>
  <si>
    <t>Nasos D-630/90</t>
  </si>
  <si>
    <t>Nasos D-320/50</t>
  </si>
  <si>
    <t>Rotor D-320/50</t>
  </si>
  <si>
    <t>Rotor D-630/90</t>
  </si>
  <si>
    <t>Rotor D-1250/125</t>
  </si>
  <si>
    <t>ГОСТ 3326-86</t>
  </si>
  <si>
    <t>Zadvijka Du-300</t>
  </si>
  <si>
    <t>30С564НЖ</t>
  </si>
  <si>
    <t>Zadvijka Du-200</t>
  </si>
  <si>
    <t>30С50НЖ5</t>
  </si>
  <si>
    <t>Zadvijka Du-150</t>
  </si>
  <si>
    <t>Zadvijka Du-100</t>
  </si>
  <si>
    <t>Zadvijka Du-50</t>
  </si>
  <si>
    <t>Ventil F32mm</t>
  </si>
  <si>
    <t>18161-72</t>
  </si>
  <si>
    <t>Ventil F20mm</t>
  </si>
  <si>
    <t>Ventil F15mm</t>
  </si>
  <si>
    <t>Rukav pojarnыy f51-66</t>
  </si>
  <si>
    <t>7778-75</t>
  </si>
  <si>
    <t>Trubы D-100 mm</t>
  </si>
  <si>
    <t>10704-91 С.2</t>
  </si>
  <si>
    <t>Trubы D-377mm</t>
  </si>
  <si>
    <t>10704-91 .С4</t>
  </si>
  <si>
    <t>Trubы D-40mm</t>
  </si>
  <si>
    <t>Trubы D-32mm</t>
  </si>
  <si>
    <t>Trubы D-25mm</t>
  </si>
  <si>
    <t>Plenka polietilenovaya</t>
  </si>
  <si>
    <t>ГОСТ 10354-82</t>
  </si>
  <si>
    <t>8483 80 000 9</t>
  </si>
  <si>
    <t>8484 80 000 9</t>
  </si>
  <si>
    <t>8485 80 000 9</t>
  </si>
  <si>
    <t>8486 80 000 9</t>
  </si>
  <si>
    <t>8512 80 000 9</t>
  </si>
  <si>
    <t>NJ252МSКF</t>
  </si>
  <si>
    <t>8489 80 000 9</t>
  </si>
  <si>
    <t>8510 80 000 9</t>
  </si>
  <si>
    <t>8509 80 000 9</t>
  </si>
  <si>
    <t>8495 80 000 9</t>
  </si>
  <si>
    <t>8498 80 000 9</t>
  </si>
  <si>
    <t>8516 80 000 9</t>
  </si>
  <si>
    <t>8524 80 000 9</t>
  </si>
  <si>
    <t>8503 80 000 9</t>
  </si>
  <si>
    <t>8511 80 000 9</t>
  </si>
  <si>
    <t>8505 80 000 9</t>
  </si>
  <si>
    <t>8506 80 000 9</t>
  </si>
  <si>
    <t>8519 80 000 9</t>
  </si>
  <si>
    <t>8507 80 000 9</t>
  </si>
  <si>
    <t>3628A</t>
  </si>
  <si>
    <t>8508 80 000 9</t>
  </si>
  <si>
    <t>8517 80 000 9</t>
  </si>
  <si>
    <t>8515 80 000 9</t>
  </si>
  <si>
    <t>8514 80 000 9</t>
  </si>
  <si>
    <t>8518 80 000 9</t>
  </si>
  <si>
    <t>8521 80 000 9</t>
  </si>
  <si>
    <t>8529 80 000 9</t>
  </si>
  <si>
    <t>8530 80 000 9</t>
  </si>
  <si>
    <t>8531 80 000 9</t>
  </si>
  <si>
    <t>8532 80 000 9</t>
  </si>
  <si>
    <t>8533 80 000 9</t>
  </si>
  <si>
    <t>8534 80 000 9</t>
  </si>
  <si>
    <t>8520 80 000 9</t>
  </si>
  <si>
    <t>23292СА</t>
  </si>
  <si>
    <t>10979/710</t>
  </si>
  <si>
    <t>8523 80 000 9</t>
  </si>
  <si>
    <t>8504 80 000 9</t>
  </si>
  <si>
    <t>8525 80 000 9</t>
  </si>
  <si>
    <t>8536 80 000 9</t>
  </si>
  <si>
    <t>8537 80 000 9</t>
  </si>
  <si>
    <t>8538 80 000 9</t>
  </si>
  <si>
    <t>8539 80 000 9</t>
  </si>
  <si>
    <t>8543 80 000 9</t>
  </si>
  <si>
    <t>807713М</t>
  </si>
  <si>
    <t>8545 80 000 9</t>
  </si>
  <si>
    <t>8546 80 000 9</t>
  </si>
  <si>
    <t>8547 80 000 9</t>
  </si>
  <si>
    <t>8549 80 000 9</t>
  </si>
  <si>
    <t>8550 80 000 9</t>
  </si>
  <si>
    <t>8556 80 000 9</t>
  </si>
  <si>
    <t>8557 80 000 9</t>
  </si>
  <si>
    <t>8558 80 000 9</t>
  </si>
  <si>
    <t>8559 80 000 9</t>
  </si>
  <si>
    <t>Kislorod</t>
  </si>
  <si>
    <t>5583-78</t>
  </si>
  <si>
    <t>20448-2018</t>
  </si>
  <si>
    <t>9467-75</t>
  </si>
  <si>
    <t>151-75</t>
  </si>
  <si>
    <t>9466-75</t>
  </si>
  <si>
    <t>10052-75</t>
  </si>
  <si>
    <t>9356-75</t>
  </si>
  <si>
    <t>13861-89</t>
  </si>
  <si>
    <t>Rezak  R-3-01-P Mayak-01</t>
  </si>
  <si>
    <t>15860-84</t>
  </si>
  <si>
    <t>949-73</t>
  </si>
  <si>
    <t xml:space="preserve">Gidronasos   </t>
  </si>
  <si>
    <t>№313,4.160.390.3</t>
  </si>
  <si>
    <t xml:space="preserve">Gidronasos  </t>
  </si>
  <si>
    <t>№411.0.56.R.А5.F40</t>
  </si>
  <si>
    <t>НПА80-40-6,3 УХЛ4, QНОМ-69,9-35,7 Л/мин, ПНОМ-960 об/мин.</t>
  </si>
  <si>
    <t>Gidrosilindr 1-63-32-100TU24.08.1517-96</t>
  </si>
  <si>
    <t>33.043.031.000-04</t>
  </si>
  <si>
    <t>Gidrosilindr 1-63-32-320TU24.08.1517-96</t>
  </si>
  <si>
    <t>33.043.031.000-11</t>
  </si>
  <si>
    <t>Gidrosilindr 1-63-32-360TU24.08.1517-96</t>
  </si>
  <si>
    <t>33.043.031.000-12</t>
  </si>
  <si>
    <t>Gidrosilindr 1-63-32-100-50-630TU24.08.1517-96</t>
  </si>
  <si>
    <t>33.043.031.000-17</t>
  </si>
  <si>
    <t xml:space="preserve">Domkrat </t>
  </si>
  <si>
    <t>091-21.00.0000-01</t>
  </si>
  <si>
    <t xml:space="preserve">Gl silindr pod’emspusk bureniya </t>
  </si>
  <si>
    <t>091-55.40.0000</t>
  </si>
  <si>
    <t xml:space="preserve">Gidrosilindr </t>
  </si>
  <si>
    <t>33043.000.000</t>
  </si>
  <si>
    <t xml:space="preserve">Opornыy silindr ot machtы </t>
  </si>
  <si>
    <t>091-06.01.0000</t>
  </si>
  <si>
    <t>Gidrozamok 16TA</t>
  </si>
  <si>
    <t>091-06.11.0114</t>
  </si>
  <si>
    <t xml:space="preserve">Gidrozamok </t>
  </si>
  <si>
    <t>091-60.28.01.51-03</t>
  </si>
  <si>
    <t>091-28.00.0123</t>
  </si>
  <si>
    <t xml:space="preserve">Gidrozolotnik </t>
  </si>
  <si>
    <t>№ДБНВ 06-3С2-Т-Д-24</t>
  </si>
  <si>
    <t>1РЕ6574Г24НМСУ УХП-4 УХЛ-4</t>
  </si>
  <si>
    <t>1ВЕ1044Г24УХМ УХЛ-4</t>
  </si>
  <si>
    <t xml:space="preserve">Gidroraspredelitel </t>
  </si>
  <si>
    <t>мод:ВЕ10374. Рном 31,5 Мпа. Qном 100л/мин</t>
  </si>
  <si>
    <t>Gidroraspredelitel</t>
  </si>
  <si>
    <t>1PE10 574 Г24 УНМ УХЛ4</t>
  </si>
  <si>
    <t>1Р202 АЛ 4-34Г24НМ УХЛ4</t>
  </si>
  <si>
    <t>1Р203-АЛ2-14В220Н</t>
  </si>
  <si>
    <t>МКПВ-10/33С2Р3Р</t>
  </si>
  <si>
    <t>Gidrovintel VM1-4/5 UXL4</t>
  </si>
  <si>
    <t>ВМ1-4/5 УХЛ4</t>
  </si>
  <si>
    <t>1МКО-32/32-1 УХЛ4</t>
  </si>
  <si>
    <t>Gidroklapan davleniya</t>
  </si>
  <si>
    <t>ПБГ54-32М6 УХЛ4</t>
  </si>
  <si>
    <t>190-01.01.1001</t>
  </si>
  <si>
    <t>Manometr MTI 1232 - 25MPa - 1</t>
  </si>
  <si>
    <t>МТИ 1232 - 25МПа - 1</t>
  </si>
  <si>
    <t>ГОСТ 5398-76</t>
  </si>
  <si>
    <t>SH8145</t>
  </si>
  <si>
    <t>Filtr</t>
  </si>
  <si>
    <t>091-02.76.0620</t>
  </si>
  <si>
    <t>№5601019876</t>
  </si>
  <si>
    <t>№55220273305</t>
  </si>
  <si>
    <t>2ФГМ32-25К УХЛ4</t>
  </si>
  <si>
    <t>4ФГМ32-25К УХЛ4</t>
  </si>
  <si>
    <t>Filtr slivnoy</t>
  </si>
  <si>
    <t>ЛМП2103ВАF2А25НР01</t>
  </si>
  <si>
    <t>СU2103А25АНР01</t>
  </si>
  <si>
    <t>manjet 1.2-150x180-3 (nat kol)</t>
  </si>
  <si>
    <t>manjet 1.2-120x150-3 (balansir)</t>
  </si>
  <si>
    <t>manjet 1.2-80x105-3 (pod rolik)</t>
  </si>
  <si>
    <t>manjet 1-120x100-6 (g/tsilin zav mach)</t>
  </si>
  <si>
    <t>manjet 1-180x160x6 (g/tsilin zav mach)</t>
  </si>
  <si>
    <t>manjeta shtokovaya RSS160x180</t>
  </si>
  <si>
    <t>kolso napravlyayuщaya shtokovaya WRI160</t>
  </si>
  <si>
    <t>kolso QR92,20x5,7</t>
  </si>
  <si>
    <t>manjet RSS180x200</t>
  </si>
  <si>
    <t xml:space="preserve"> RSS180х200</t>
  </si>
  <si>
    <t>kolso shtokovaya WRI180</t>
  </si>
  <si>
    <t>WRI180</t>
  </si>
  <si>
    <t>manjet RSE280x250</t>
  </si>
  <si>
    <t xml:space="preserve"> RSE280х250</t>
  </si>
  <si>
    <t>Rukav DU50</t>
  </si>
  <si>
    <t>091-24.01.0320-05</t>
  </si>
  <si>
    <t>Rukav Z-1-50-2,6 L1100</t>
  </si>
  <si>
    <t>6286-73</t>
  </si>
  <si>
    <t>Rukav 16x20-1000TU2559-008-00211044-2000</t>
  </si>
  <si>
    <t>ЧУ8.02.1586-40</t>
  </si>
  <si>
    <t>Rukav 16x20-1400TU2559-008-00211044-2000</t>
  </si>
  <si>
    <t>ЧУ8.02.1586-42</t>
  </si>
  <si>
    <t>Rukav 16x20-1600TU2559-008-00211044-2000</t>
  </si>
  <si>
    <t>ЧУ8.02.1586-44</t>
  </si>
  <si>
    <t>Rukav 8x30-900TU2559-008-00211044-2000</t>
  </si>
  <si>
    <t>ЧУ8.02.1586-39</t>
  </si>
  <si>
    <t>Rukav 8x30-2200TU2559-008-00211044-2000</t>
  </si>
  <si>
    <t>ЧУ8.02.1586-47</t>
  </si>
  <si>
    <t>Rukav 8x30-5400TU2559-008-00211044-2000</t>
  </si>
  <si>
    <t>ЧУ8.02.1586-58</t>
  </si>
  <si>
    <t>Rukav 12x25-2500TU2559-008-00211044-2000</t>
  </si>
  <si>
    <t>ЧУ8.02.1590-48</t>
  </si>
  <si>
    <t>Rukav 32L2200TU2559-008-00211044-2000</t>
  </si>
  <si>
    <t>091-27.00.0200-26</t>
  </si>
  <si>
    <t>Rukav 8x30-600TU2559-008-00211044-2000</t>
  </si>
  <si>
    <t>ЧУ8.02.1589-34</t>
  </si>
  <si>
    <t>ЧУ8.02.1589-39</t>
  </si>
  <si>
    <t>Rukav 8x30-1600TU2559-008-00211044-2000</t>
  </si>
  <si>
    <t>ЧУ8.02.1589-44</t>
  </si>
  <si>
    <t>ЧУ8.02.1589-47</t>
  </si>
  <si>
    <t>Komplekt rezinovыx kolets</t>
  </si>
  <si>
    <t>9833-73/1882573</t>
  </si>
  <si>
    <t>Gidronasos (SBSh №4)</t>
  </si>
  <si>
    <t>Н403Е</t>
  </si>
  <si>
    <t>НПЛ-16/16/16 УХЛ4</t>
  </si>
  <si>
    <t xml:space="preserve">Filtr maslennыy </t>
  </si>
  <si>
    <t>АО 135 302</t>
  </si>
  <si>
    <t>96 900 30 520А</t>
  </si>
  <si>
    <t>Filtr maslootdelitelya oil separator</t>
  </si>
  <si>
    <t>Silindr zavalivaniya machtы</t>
  </si>
  <si>
    <t>091.06.00.0000-01</t>
  </si>
  <si>
    <t>091.06.00.0000</t>
  </si>
  <si>
    <t>Domkrat gidravlicheskiy</t>
  </si>
  <si>
    <t>086.09.00.0000</t>
  </si>
  <si>
    <t>086.09.00.0000-01</t>
  </si>
  <si>
    <t xml:space="preserve">Filtr gidravlicheskiy </t>
  </si>
  <si>
    <t>091-02.65.0900</t>
  </si>
  <si>
    <t xml:space="preserve">Zvenya gusenichnыe </t>
  </si>
  <si>
    <t>№79.01.01.148</t>
  </si>
  <si>
    <t xml:space="preserve">Gidrorasperedelitel </t>
  </si>
  <si>
    <t>ВЕ10 44 В220 НМ УХЛ4</t>
  </si>
  <si>
    <t>Р203-АЛ2-24ВЕ10  В220 МУХЛ</t>
  </si>
  <si>
    <t>Р203-АЛ1-34ВЕ10  В220 МУХЛ</t>
  </si>
  <si>
    <t>ПВГ 54-34М УХЛ4 (Рном=10МПА Qном=25 л/мин)</t>
  </si>
  <si>
    <t>ПГ51-24 УХЛ4</t>
  </si>
  <si>
    <t>ДВС АМЗ-01, 6ТН 10х10</t>
  </si>
  <si>
    <t>Avtoshina</t>
  </si>
  <si>
    <t>9-00-16</t>
  </si>
  <si>
    <t>Perfarator PP-54</t>
  </si>
  <si>
    <t>ПП-54</t>
  </si>
  <si>
    <t>Raspredelitel forsunka</t>
  </si>
  <si>
    <t>6А1-20С1</t>
  </si>
  <si>
    <t>Rukav vыsokogo davleniya f32</t>
  </si>
  <si>
    <t>DIN 20022</t>
  </si>
  <si>
    <t>Bur stal 1m, 1,5m,1,8m.</t>
  </si>
  <si>
    <t>ГОСТ 17016-71</t>
  </si>
  <si>
    <t>Odnokontaktnыy magnitol</t>
  </si>
  <si>
    <t>ДВС АМЗ-01</t>
  </si>
  <si>
    <t>Korbyurator PR-10</t>
  </si>
  <si>
    <t>Sobachka</t>
  </si>
  <si>
    <t xml:space="preserve"> ПП-54В.024</t>
  </si>
  <si>
    <t>Koronka f42</t>
  </si>
  <si>
    <t>ГОСТ 17196-77</t>
  </si>
  <si>
    <t>Remkomplekt AMZ-01</t>
  </si>
  <si>
    <t xml:space="preserve"> A1450</t>
  </si>
  <si>
    <t>Filtr maslennыy DVS</t>
  </si>
  <si>
    <t>№46110С2-10</t>
  </si>
  <si>
    <t>Filtr gruboy ochistki</t>
  </si>
  <si>
    <t>№41-60С1</t>
  </si>
  <si>
    <t>№142-12С2-3, №442-59-12С2</t>
  </si>
  <si>
    <t>Akkumulyator</t>
  </si>
  <si>
    <t xml:space="preserve"> АКБ-132А</t>
  </si>
  <si>
    <t>26.858.00.00</t>
  </si>
  <si>
    <t>26.859.00.00</t>
  </si>
  <si>
    <t>28.860.00.00</t>
  </si>
  <si>
    <t xml:space="preserve">Remkomplekt gilzaporshen </t>
  </si>
  <si>
    <t>ЯМЗ-238</t>
  </si>
  <si>
    <t>840-1012040-2 (5582НЕ)</t>
  </si>
  <si>
    <t>Filtr toplivnыy gruboy ochistki</t>
  </si>
  <si>
    <t>201-11055-38</t>
  </si>
  <si>
    <t>Filtr toplivnыy tonkoy ochistki</t>
  </si>
  <si>
    <t>2011117040-А</t>
  </si>
  <si>
    <t xml:space="preserve">Krestovina kardannogo vala </t>
  </si>
  <si>
    <t>5320-2201026</t>
  </si>
  <si>
    <t>6437-1109080, 6437-1109080-10</t>
  </si>
  <si>
    <t>Remen f1200</t>
  </si>
  <si>
    <t xml:space="preserve">Golovka silindra v sbore </t>
  </si>
  <si>
    <t>240-1003012</t>
  </si>
  <si>
    <t>Porshen</t>
  </si>
  <si>
    <t>240-1004021-А</t>
  </si>
  <si>
    <t>240-1004060</t>
  </si>
  <si>
    <t>Palets ot porshenya</t>
  </si>
  <si>
    <t>50-1004042</t>
  </si>
  <si>
    <t>Vtulka bronzovaya</t>
  </si>
  <si>
    <t>240-1004115</t>
  </si>
  <si>
    <t>50-1005105Б3</t>
  </si>
  <si>
    <t>А3.01.74.2401</t>
  </si>
  <si>
    <t>Polukolsa</t>
  </si>
  <si>
    <t>А23.01.10.401</t>
  </si>
  <si>
    <t>Gilza silindrov</t>
  </si>
  <si>
    <t>50-1002022А4</t>
  </si>
  <si>
    <t xml:space="preserve">Kolsa gilzы </t>
  </si>
  <si>
    <t>50-1002022-01</t>
  </si>
  <si>
    <t>Manjet 1x100x125-4</t>
  </si>
  <si>
    <t>ГОСТ8752-70</t>
  </si>
  <si>
    <t>Manjet 2x50x70-4</t>
  </si>
  <si>
    <t>ГОСТ 8752-70</t>
  </si>
  <si>
    <t xml:space="preserve">Manjet </t>
  </si>
  <si>
    <t>240-1007020</t>
  </si>
  <si>
    <t>240-1006015-А</t>
  </si>
  <si>
    <t>50-1007212</t>
  </si>
  <si>
    <t>2.09.42.464</t>
  </si>
  <si>
    <t>Nasos ustroystva smazki</t>
  </si>
  <si>
    <t>2.09.104.0180</t>
  </si>
  <si>
    <t>2.85.708</t>
  </si>
  <si>
    <t>2.09.34.318</t>
  </si>
  <si>
    <t>Promejutochnoye rele v elektroshkafu</t>
  </si>
  <si>
    <t>2.09.12.2298</t>
  </si>
  <si>
    <t>Djoystik upravleniya pomorotom stanka</t>
  </si>
  <si>
    <t>2.09.10.1187</t>
  </si>
  <si>
    <t>2.09.10.277</t>
  </si>
  <si>
    <t>2.09.10.2077</t>
  </si>
  <si>
    <t>Klapan sbrosa davleniya pri ostanovke vintovogo kompressora</t>
  </si>
  <si>
    <t>2.04.66.720</t>
  </si>
  <si>
    <t>sapun gidrobaka</t>
  </si>
  <si>
    <t>2.09.17.131</t>
  </si>
  <si>
    <t>Datchik temperaturы MBT3270-00002-035-040-C0I00 (s otvetnoy AMP-kolodkoy) (Danfoss), gidrobaka</t>
  </si>
  <si>
    <t>2.04.66.2801</t>
  </si>
  <si>
    <t>Iznosostoykaya prokladka J21-03-41-04 uzla dekrjatelya shtangi</t>
  </si>
  <si>
    <t>2.09.25.1523</t>
  </si>
  <si>
    <t>Zvezdochka  reduktora mexanizma derjatelya shtangi</t>
  </si>
  <si>
    <t>2.09.28.286</t>
  </si>
  <si>
    <t>Zvezdochka (derjatel burilnoy shtangi)</t>
  </si>
  <si>
    <t>2.09.28.330</t>
  </si>
  <si>
    <t xml:space="preserve"> uplotneniye (salnik) B 50x90x10, mexanizm podachi</t>
  </si>
  <si>
    <t>2.09.14.413</t>
  </si>
  <si>
    <t xml:space="preserve">Rezinovoye kolso  23x2.65  </t>
  </si>
  <si>
    <t>2.86.100</t>
  </si>
  <si>
    <t xml:space="preserve"> uplotneniye (salnik) B 40x62x7</t>
  </si>
  <si>
    <t>2.09.14.415</t>
  </si>
  <si>
    <t xml:space="preserve"> uplotneniye (salnik)  B 40x80x10 </t>
  </si>
  <si>
    <t>2.09.78.104</t>
  </si>
  <si>
    <t>Rezinovoy kolso   125x3.55</t>
  </si>
  <si>
    <t>2.09.27.1006</t>
  </si>
  <si>
    <t>Uplotneniye UN KDP+120-128-10.9+PU, reduktora vraщeniya shtangi</t>
  </si>
  <si>
    <t>2.09.19.007</t>
  </si>
  <si>
    <t>Uplotneniye  KDP+45-55-7.3+NBR, reduktora vraщeniya shtangi</t>
  </si>
  <si>
    <t>2.09.19.008</t>
  </si>
  <si>
    <t>Pыlezaщitnoye kolso DSI42+120-132-7/12, reduktora vraщeniya shtangi</t>
  </si>
  <si>
    <t>2.09.19.003</t>
  </si>
  <si>
    <t>2.09.47.624</t>
  </si>
  <si>
    <t>2.07.02.133</t>
  </si>
  <si>
    <t>Nabor uplotneniy dlya gidrosilindra</t>
  </si>
  <si>
    <t>2.09.33.839-2</t>
  </si>
  <si>
    <t>2.09.33.840-1</t>
  </si>
  <si>
    <t>2.09.33.838-1</t>
  </si>
  <si>
    <t>2.09.104.0105-1</t>
  </si>
  <si>
    <t>2.09.33.843-1</t>
  </si>
  <si>
    <t>2.09.33.841-1</t>
  </si>
  <si>
    <t>2.09.33.842-1</t>
  </si>
  <si>
    <t>2.09.36.597-1</t>
  </si>
  <si>
    <t>2.09.33.844-1</t>
  </si>
  <si>
    <t>Motor ventilyatora radiatora oxlajdeniya</t>
  </si>
  <si>
    <t>2.09.39.979</t>
  </si>
  <si>
    <t>gayka krepleniya gusenichnogo zvena</t>
  </si>
  <si>
    <t>2.09.67.772-1</t>
  </si>
  <si>
    <t>bolt krepleniya gusenichnogo zvena</t>
  </si>
  <si>
    <t>2.09.67.772-2</t>
  </si>
  <si>
    <t>Palets soyediniya guseninchnыx zvenev</t>
  </si>
  <si>
    <t>2.09.67.772-3</t>
  </si>
  <si>
    <t>2.09.40.193</t>
  </si>
  <si>
    <t>2.09.14.274</t>
  </si>
  <si>
    <t>Mufta tipa BOWex BoWex 80-265 elastichnaya HE1 (879239) — narujnoye kolso, Sistemы glavnogo privoda</t>
  </si>
  <si>
    <t>2.09.13.431</t>
  </si>
  <si>
    <t>2.09.28.351</t>
  </si>
  <si>
    <t>Plastina pыleulavlivatelya</t>
  </si>
  <si>
    <t>2.09.20.1837</t>
  </si>
  <si>
    <t>2.09.20.1841</t>
  </si>
  <si>
    <t>datchik derjatelya shtangi</t>
  </si>
  <si>
    <t>2.09.10.3418</t>
  </si>
  <si>
    <t>zamok  mexanizma derjatelya shtangi</t>
  </si>
  <si>
    <t>2.09.28.217</t>
  </si>
  <si>
    <t>2.04.66.541</t>
  </si>
  <si>
    <t>djoystik drosselya ADN-016-0551, kabina mashinista</t>
  </si>
  <si>
    <t>2.09.39.341</t>
  </si>
  <si>
    <t>Vodyanoy filtr 63-16-80-WU.BH-63x180-J</t>
  </si>
  <si>
    <t>2.09.26.805</t>
  </si>
  <si>
    <t>2.09.33.947</t>
  </si>
  <si>
    <t>2.09.33.946</t>
  </si>
  <si>
    <t>2.09.102.082</t>
  </si>
  <si>
    <t>2.09.102.083</t>
  </si>
  <si>
    <t xml:space="preserve">Фрезы дисковые </t>
  </si>
  <si>
    <t>8742-75</t>
  </si>
  <si>
    <t>8522-79</t>
  </si>
  <si>
    <t xml:space="preserve"> Napayka rezsov proxodnoy T15K6</t>
  </si>
  <si>
    <t>25395-90</t>
  </si>
  <si>
    <t xml:space="preserve"> Napayka rezsov proxodnoy T5K10</t>
  </si>
  <si>
    <t xml:space="preserve"> Napayka rezsov proxodnoy VK8</t>
  </si>
  <si>
    <t xml:space="preserve"> Napayka rezsov otreznoy T15K6</t>
  </si>
  <si>
    <t>25405-90</t>
  </si>
  <si>
    <t xml:space="preserve"> Napayka rezsov otreznoy T5K10</t>
  </si>
  <si>
    <t>Napayka rezsov otreznoy VK9</t>
  </si>
  <si>
    <t xml:space="preserve"> Napayka rezsov rezbovoy T15K6</t>
  </si>
  <si>
    <t xml:space="preserve"> Napayka rezsov rezbovoy  T5K10</t>
  </si>
  <si>
    <t xml:space="preserve"> Napayka rezsov rezbovoy VK9</t>
  </si>
  <si>
    <t xml:space="preserve"> Napayka rezsov rastochnoy T15K6</t>
  </si>
  <si>
    <t xml:space="preserve"> Napayka rezsov rastochnoy T5K10</t>
  </si>
  <si>
    <t xml:space="preserve"> Napayka rezsov rastochnoy VK10</t>
  </si>
  <si>
    <t>Lineyka metalicheskaya 0-200</t>
  </si>
  <si>
    <t>427-75</t>
  </si>
  <si>
    <t>Lineyka metalicheskaya 0-300</t>
  </si>
  <si>
    <t>Lineyka metalicheskaya 0-500</t>
  </si>
  <si>
    <t xml:space="preserve">Shtangensirkul 0-250 </t>
  </si>
  <si>
    <t>166-89</t>
  </si>
  <si>
    <t>Shtangensirkul 0-320</t>
  </si>
  <si>
    <t>Shtangensirkul 0-630</t>
  </si>
  <si>
    <t>6507-90</t>
  </si>
  <si>
    <t>Polotno nojovochnoye slesarnoye</t>
  </si>
  <si>
    <t>6645-86</t>
  </si>
  <si>
    <t>Polotno nojovochnoye mexanicheskoy pilы</t>
  </si>
  <si>
    <t>Napilnik 250</t>
  </si>
  <si>
    <t>1465-80</t>
  </si>
  <si>
    <t>Napilnik 200</t>
  </si>
  <si>
    <t>2839-80</t>
  </si>
  <si>
    <t>25788-83</t>
  </si>
  <si>
    <t xml:space="preserve">12.4.023-84 </t>
  </si>
  <si>
    <t>12.4.013-97</t>
  </si>
  <si>
    <t>Pila 34x1,1x3990</t>
  </si>
  <si>
    <t>53924-2010</t>
  </si>
  <si>
    <t>Р52781-2007</t>
  </si>
  <si>
    <t>Bornaya kislota</t>
  </si>
  <si>
    <t>18704-78</t>
  </si>
  <si>
    <t>Т41 14А. 180х6х22</t>
  </si>
  <si>
    <t>Т41 14А. 230х6х23</t>
  </si>
  <si>
    <t>Т41 14А.230х1,6х22</t>
  </si>
  <si>
    <t>Т41 14А.180х1,6х22</t>
  </si>
  <si>
    <t>Shlifovalnaya shkurka</t>
  </si>
  <si>
    <t>201-1117040-А</t>
  </si>
  <si>
    <t>201-1105538</t>
  </si>
  <si>
    <t>840-1012040-12</t>
  </si>
  <si>
    <t>6437-1109080                                            6437-1109080-10</t>
  </si>
  <si>
    <t xml:space="preserve"> SY8004/SH 8145                  </t>
  </si>
  <si>
    <t>41-70С1</t>
  </si>
  <si>
    <t>41-60С1</t>
  </si>
  <si>
    <t>461-10С2-10</t>
  </si>
  <si>
    <t>442-12С2-3
442-59-12с2</t>
  </si>
  <si>
    <t>240-1117030</t>
  </si>
  <si>
    <t>Filtr reduktora privoda nasosov</t>
  </si>
  <si>
    <t>Filtr v sisteme sirkulyatsii</t>
  </si>
  <si>
    <t>Filtr vozdushnogo kompressora</t>
  </si>
  <si>
    <t>Filtr signala</t>
  </si>
  <si>
    <t>Filtr sapuna</t>
  </si>
  <si>
    <t>Фильтр гидравлический</t>
  </si>
  <si>
    <t>Filtr gidravlicheskiy</t>
  </si>
  <si>
    <t>2.09.105.0113-1</t>
  </si>
  <si>
    <t>2.09.105.0112-1</t>
  </si>
  <si>
    <t>2.09.25.2784</t>
  </si>
  <si>
    <t>2.04.385.007</t>
  </si>
  <si>
    <t>2.04.629.485</t>
  </si>
  <si>
    <t>2.04.147.096</t>
  </si>
  <si>
    <t>2.09.66.134</t>
  </si>
  <si>
    <t>2.09.23.120</t>
  </si>
  <si>
    <t>2.99.241</t>
  </si>
  <si>
    <t>2.09.40.282-1</t>
  </si>
  <si>
    <t>2.09.40.282-2</t>
  </si>
  <si>
    <t>2.09.31.792-2</t>
  </si>
  <si>
    <t xml:space="preserve">Filtr separatora </t>
  </si>
  <si>
    <t>2.09.67.064</t>
  </si>
  <si>
    <t>2.09.48.035</t>
  </si>
  <si>
    <t xml:space="preserve">Filtr konditsionera </t>
  </si>
  <si>
    <t>2.09.57.105</t>
  </si>
  <si>
    <t>2.07.16.1109</t>
  </si>
  <si>
    <t>7 Vt</t>
  </si>
  <si>
    <t>175-256В,7Вт,Е27</t>
  </si>
  <si>
    <t>15Vt</t>
  </si>
  <si>
    <t>175-256В,15Вт,Е27</t>
  </si>
  <si>
    <t>30Vt</t>
  </si>
  <si>
    <t>175-256В,30Вт,Е27</t>
  </si>
  <si>
    <t>LED COB 100W</t>
  </si>
  <si>
    <t>LED COB 200W</t>
  </si>
  <si>
    <t>LED COB 400W</t>
  </si>
  <si>
    <t>LED COB 600W</t>
  </si>
  <si>
    <t>LED COB 800W</t>
  </si>
  <si>
    <t>LED COB 1000W</t>
  </si>
  <si>
    <t>ЭГ-14    25х50х64</t>
  </si>
  <si>
    <t>EG-14    25x50x64</t>
  </si>
  <si>
    <t>EG-74  2x15/30x30x45</t>
  </si>
  <si>
    <t>ЭГ-74  30х30х45</t>
  </si>
  <si>
    <t>ЭГ-14 25х32х40 (2х12,5х40)</t>
  </si>
  <si>
    <t>EG-14 25x32x40 (2x12,5x40)</t>
  </si>
  <si>
    <t>ЭГ-14 25х32х64 (2/12,5х32х64)</t>
  </si>
  <si>
    <t>EG-14 25x32x64 (2/12,5x32x64)</t>
  </si>
  <si>
    <t>ЭГ-14 20х32х60</t>
  </si>
  <si>
    <t>EG-14 20x32x60</t>
  </si>
  <si>
    <t>ЭГ-14 16х32х40</t>
  </si>
  <si>
    <t>EG-14 16x32x40</t>
  </si>
  <si>
    <t>25х50</t>
  </si>
  <si>
    <t>ДРПр1 (ДП) 25х50</t>
  </si>
  <si>
    <t>30х30</t>
  </si>
  <si>
    <t>ДРПк1(ДГП)30х30 ЖАИЕ.301521.004</t>
  </si>
  <si>
    <t>25х32</t>
  </si>
  <si>
    <t>ДРПк1(ДГП)25х32 ЖАИЕ.301521.002</t>
  </si>
  <si>
    <t>ДРПц3 (РТП)- 25х32 5БС.112.140-03</t>
  </si>
  <si>
    <t>20х32</t>
  </si>
  <si>
    <t>ДРПс1(ДБ) 20х32</t>
  </si>
  <si>
    <t>16х32</t>
  </si>
  <si>
    <t>ДРПр1 (ДП) 16х32</t>
  </si>
  <si>
    <t>16х25</t>
  </si>
  <si>
    <t>ДРПр1 (ДП) 16х25</t>
  </si>
  <si>
    <t>MG             16x32x40</t>
  </si>
  <si>
    <t>МГ             16х32*40</t>
  </si>
  <si>
    <t>МГ             16х32*50</t>
  </si>
  <si>
    <t>MG             16x32*50</t>
  </si>
  <si>
    <t>MG             16x32*45</t>
  </si>
  <si>
    <t>IPB.100.226-1ГЧ</t>
  </si>
  <si>
    <t xml:space="preserve">Smes rezinovaya pochinochnaya </t>
  </si>
  <si>
    <t>ШВП-50А 2мм</t>
  </si>
  <si>
    <t>ТСШ-40  2мм</t>
  </si>
  <si>
    <t xml:space="preserve"> ГМ-50 L- 120мм</t>
  </si>
  <si>
    <t>ТМ 10мм² до 95мм²</t>
  </si>
  <si>
    <t>Izolyatsionnaya lenta PVX</t>
  </si>
  <si>
    <t>ПХВ 18мм 20м IEK UIZ-20-10 К06</t>
  </si>
  <si>
    <t>Izolyatsionnaya lenta tkanevaya</t>
  </si>
  <si>
    <t>х/б 15м</t>
  </si>
  <si>
    <t>Payalnaya stansiya</t>
  </si>
  <si>
    <t>YAOGONG898D</t>
  </si>
  <si>
    <t>Konsevaya mufta</t>
  </si>
  <si>
    <t xml:space="preserve"> 6КХЛ-КГ-3*50+1*16-ТМЛ</t>
  </si>
  <si>
    <t xml:space="preserve">Lakotkan </t>
  </si>
  <si>
    <t>ЛШМ-105</t>
  </si>
  <si>
    <t>АКТАКОМ    АТК-2103</t>
  </si>
  <si>
    <t xml:space="preserve">Termopasta </t>
  </si>
  <si>
    <t>КТП-8</t>
  </si>
  <si>
    <t xml:space="preserve">Gidravlicheskiy press </t>
  </si>
  <si>
    <t>YQK-300</t>
  </si>
  <si>
    <t>АВУ-1</t>
  </si>
  <si>
    <t>ЛС59-1В</t>
  </si>
  <si>
    <t xml:space="preserve">Pripoy </t>
  </si>
  <si>
    <t>ПОС-40/ПОС-61</t>
  </si>
  <si>
    <t xml:space="preserve">Kanifol sosnovaya </t>
  </si>
  <si>
    <t>SOLINS</t>
  </si>
  <si>
    <t>ПСр от 0,5 до 90</t>
  </si>
  <si>
    <t>ГОСТ 11516-79 </t>
  </si>
  <si>
    <t>Ochistitel elektricheskix kontaktov</t>
  </si>
  <si>
    <t>Greaseman</t>
  </si>
  <si>
    <t xml:space="preserve">Fen texnicheskiy </t>
  </si>
  <si>
    <t>Hantek DSO 1062B</t>
  </si>
  <si>
    <t xml:space="preserve">Nabor lerok i metchikov </t>
  </si>
  <si>
    <t>ГОСТ 3266-81</t>
  </si>
  <si>
    <t>Nabor sverl po metallu Total TACSD0195 HSS</t>
  </si>
  <si>
    <t>ГОСТ 3266-82</t>
  </si>
  <si>
    <t>ГОСТ 20746-75</t>
  </si>
  <si>
    <t>Nabor shestigrannikov Pro skit 8PK-027</t>
  </si>
  <si>
    <t>ГОСТ 57981-2017</t>
  </si>
  <si>
    <t xml:space="preserve">Nabor zvezdochek 6 graney FORCE S098LT </t>
  </si>
  <si>
    <t>Uglovaya shlifovalnaya mashinka bolgarka D 180mm</t>
  </si>
  <si>
    <t>EPA EMSH-230P PRO</t>
  </si>
  <si>
    <t>Ossilograf</t>
  </si>
  <si>
    <t>WM(SDA)8116ZI-AW(SDA)816B</t>
  </si>
  <si>
    <t>Shellak  dlya propitki obmotok,  (flakon -500ml)</t>
  </si>
  <si>
    <t>ГОСТ 2711-88</t>
  </si>
  <si>
    <t>URETHAN/400</t>
  </si>
  <si>
    <t>Blok vozbujdeniya  sinxronnogo dvigatelya BVS 1.01.00.00</t>
  </si>
  <si>
    <t xml:space="preserve"> БВС 1.01.00.00</t>
  </si>
  <si>
    <t>Blok razgona BRG 2.01.00.00</t>
  </si>
  <si>
    <t>БРГ2.01.00.00</t>
  </si>
  <si>
    <t>Blok BVD 1.02.00.00</t>
  </si>
  <si>
    <t>БВД 1.02.00.00</t>
  </si>
  <si>
    <t>Plata P90.00.00</t>
  </si>
  <si>
    <t>П90.00.00</t>
  </si>
  <si>
    <t>Plata RS 6.00.00</t>
  </si>
  <si>
    <t>РС 6.00.00</t>
  </si>
  <si>
    <t>Plata RS6.02.00</t>
  </si>
  <si>
    <t>РС 6.02.00</t>
  </si>
  <si>
    <t>2РМ30КПН32Г1В1- 32-х контактная</t>
  </si>
  <si>
    <t>ШР20П4НШ8 разетка кабельная</t>
  </si>
  <si>
    <t>Transformator OSM  380/220/5V 50Gts 0,25kVAr</t>
  </si>
  <si>
    <t>ОСМ  380/220/5В 50Гц 0,25кВАр</t>
  </si>
  <si>
    <t>Rele kontrolya faz RKF 3.02.00.00</t>
  </si>
  <si>
    <t>РКФ 3.02.00.00</t>
  </si>
  <si>
    <t>Диодная сборка SKB 25/12</t>
  </si>
  <si>
    <t>Diodnaya sborka SKB 25/12</t>
  </si>
  <si>
    <t>ГОСТ 31947-2012</t>
  </si>
  <si>
    <t>Shunt 75ShSM30A 75mV</t>
  </si>
  <si>
    <t>ШСМ.М3-2000-0.5</t>
  </si>
  <si>
    <t>Shunt 75ShSM300A 75mV</t>
  </si>
  <si>
    <t>SKKD100/12</t>
  </si>
  <si>
    <t>SKKT400/16Е</t>
  </si>
  <si>
    <t xml:space="preserve"> SKКН106/12Е</t>
  </si>
  <si>
    <t>Rassepitel maksimalnogo toka  BD250NE</t>
  </si>
  <si>
    <t>BD250NE</t>
  </si>
  <si>
    <t>Kontaktor MK6-20UXL3 400A</t>
  </si>
  <si>
    <t xml:space="preserve"> МК6-20УХЛ3 400А</t>
  </si>
  <si>
    <t>Kontaktor vakuumnыy KVT-1,14-4/400U3</t>
  </si>
  <si>
    <t>ГОСТ 434-78</t>
  </si>
  <si>
    <t>ГОСТ 434-79</t>
  </si>
  <si>
    <t>ГОСТ 25293-82</t>
  </si>
  <si>
    <t>пачка</t>
  </si>
  <si>
    <t>IP54У2</t>
  </si>
  <si>
    <t xml:space="preserve">Korob dlya prokladki provodov </t>
  </si>
  <si>
    <t>СР-Е84 40*40</t>
  </si>
  <si>
    <t>Kopka pusk stop XV4-VL845+ZBE-102</t>
  </si>
  <si>
    <t xml:space="preserve"> ХВ4-ВL845+ZBE-102</t>
  </si>
  <si>
    <t>ГОСТ 4599-73</t>
  </si>
  <si>
    <t>Diod VL-200 s oxladitelem v komplekte O181</t>
  </si>
  <si>
    <t>ГОСТ18986.16-72</t>
  </si>
  <si>
    <t>ГОСТ Р50030.4.1-2002</t>
  </si>
  <si>
    <t>НШВИ-0,75мм</t>
  </si>
  <si>
    <t>НШВИ-1,5мм</t>
  </si>
  <si>
    <t>НШВИ-4мм</t>
  </si>
  <si>
    <t>НШВИ-6мм</t>
  </si>
  <si>
    <t>RV 1,5мм²-Ø4,2мм</t>
  </si>
  <si>
    <t>RV 1,5мм²-Ø6,2мм</t>
  </si>
  <si>
    <t>RV 1,5мм²-Ø10,2мм</t>
  </si>
  <si>
    <t>ТМ-70-10-13</t>
  </si>
  <si>
    <t>ТМ-95-10-15</t>
  </si>
  <si>
    <t>Izolyator nizkogo napryajeniya</t>
  </si>
  <si>
    <t>SL-5076 1кВ М10 с винтовым креплением</t>
  </si>
  <si>
    <t>ГОСТ 15150-69</t>
  </si>
  <si>
    <t>Provod APvPU 1*120(6kV)</t>
  </si>
  <si>
    <t>ГОСТ Р 55025-2012</t>
  </si>
  <si>
    <t>V/v kabel</t>
  </si>
  <si>
    <t>ГОСТ 31996-2012.</t>
  </si>
  <si>
    <t xml:space="preserve">КГЭ-3х50+1х16 </t>
  </si>
  <si>
    <t xml:space="preserve">KGE-3x50+1x16 </t>
  </si>
  <si>
    <t>Kabel n/v</t>
  </si>
  <si>
    <t>КГ-3х50+1х16 до 1000В</t>
  </si>
  <si>
    <t>KG-3x50+1x16 do 1000V</t>
  </si>
  <si>
    <t>КГ-3х35+1х10 до 1000В</t>
  </si>
  <si>
    <t>KG-3x35+1x10 do 1000V</t>
  </si>
  <si>
    <t>КШВГ 3*50+1*16</t>
  </si>
  <si>
    <t>KShVG 3*50+1*16</t>
  </si>
  <si>
    <t xml:space="preserve">Kabel </t>
  </si>
  <si>
    <t>КРПТ 1*50</t>
  </si>
  <si>
    <t xml:space="preserve"> КРПТ 1*4</t>
  </si>
  <si>
    <t xml:space="preserve">Kabel   </t>
  </si>
  <si>
    <t>КРПТ  1*2,5</t>
  </si>
  <si>
    <t xml:space="preserve">Kabel  </t>
  </si>
  <si>
    <t>КРПТ  2*70</t>
  </si>
  <si>
    <t>КРПТ  2*50</t>
  </si>
  <si>
    <t>КРПТ  2*10</t>
  </si>
  <si>
    <t xml:space="preserve"> КРПТ  2*4</t>
  </si>
  <si>
    <t>КРПТ  2*2,5</t>
  </si>
  <si>
    <t>КРПТ  2*1,5</t>
  </si>
  <si>
    <t>КРПТ  2*6</t>
  </si>
  <si>
    <t>КРПТ  3*70</t>
  </si>
  <si>
    <t>КРПТ 3*25+1*10</t>
  </si>
  <si>
    <t>Kabel</t>
  </si>
  <si>
    <t>КРПТ  3*10+1*6</t>
  </si>
  <si>
    <t>КРПТ  3*6</t>
  </si>
  <si>
    <t>КРПТ  3*4</t>
  </si>
  <si>
    <t xml:space="preserve"> КРПТ  3*16</t>
  </si>
  <si>
    <t xml:space="preserve"> КРПТ  3*2,5</t>
  </si>
  <si>
    <t>РПШ  5*2,5</t>
  </si>
  <si>
    <t>РПШ  10*2,5</t>
  </si>
  <si>
    <t xml:space="preserve"> РПШ  14*2,5</t>
  </si>
  <si>
    <t>КГ-1*95</t>
  </si>
  <si>
    <t>ПВЗ-1х25</t>
  </si>
  <si>
    <t>PVZ-1x25</t>
  </si>
  <si>
    <t>ПВЗ-1х6</t>
  </si>
  <si>
    <t>PVZ-1x6</t>
  </si>
  <si>
    <t>ПВЗ-1х1,5</t>
  </si>
  <si>
    <t>PVZ-1x1,5</t>
  </si>
  <si>
    <t>ПВ  1*4</t>
  </si>
  <si>
    <t>PV  1*4</t>
  </si>
  <si>
    <t>ПВ  1*10</t>
  </si>
  <si>
    <t>PV  1*10</t>
  </si>
  <si>
    <t>ТПЛ-10  400/5 А</t>
  </si>
  <si>
    <t>TPL-10  400/5 A</t>
  </si>
  <si>
    <t xml:space="preserve"> ТПЛ-300/5А</t>
  </si>
  <si>
    <t xml:space="preserve"> TPL-300/5A</t>
  </si>
  <si>
    <t>ТПЛ-200/5 А</t>
  </si>
  <si>
    <t>TPL-200/5 A</t>
  </si>
  <si>
    <t>Rele  toka s povыshennoy chuvstvitelnostyu staticheskiye RTZ-51</t>
  </si>
  <si>
    <t>РТЗ51.01.УХЛ4 50Гц</t>
  </si>
  <si>
    <t>Raz’edinitel RLND-1-1.IV/630NUXL1 s privodom</t>
  </si>
  <si>
    <t>VF-Т-12</t>
  </si>
  <si>
    <t>НТМИ 6/100</t>
  </si>
  <si>
    <t>NTMI 6/100</t>
  </si>
  <si>
    <t>ЗНОЛ- 6/0.1 Kv</t>
  </si>
  <si>
    <t>ZNOL- 6/0.1 Kv</t>
  </si>
  <si>
    <t>ТЗЛК-СЭЩ-0,66</t>
  </si>
  <si>
    <t>Transformator OSM1-0,16U3 0,16kVA</t>
  </si>
  <si>
    <t xml:space="preserve"> ОСМ1-0,16У3 0,16кVA</t>
  </si>
  <si>
    <t>Transformator OSM  110/220/5V 50Gts 1kVAr</t>
  </si>
  <si>
    <t>ОСМ  110/220/5В 50Гц 1кВАр</t>
  </si>
  <si>
    <t>Transformator TSZP 63/0,74XL4380/105V</t>
  </si>
  <si>
    <t>ТСЗП 63/0,74ХЛ4380/105В</t>
  </si>
  <si>
    <t xml:space="preserve"> ТТП-50/220/15/15 В. 1,5 А</t>
  </si>
  <si>
    <t>ТМ-160 6/0,4кВ</t>
  </si>
  <si>
    <t>TM-160 6/0,4kV</t>
  </si>
  <si>
    <t>ТМ-250 6/0,4кВ</t>
  </si>
  <si>
    <t>TM-250 6/0,4kV</t>
  </si>
  <si>
    <t>ТМ-10 6/0,4кВ</t>
  </si>
  <si>
    <t>TM-10 6/0,4kV</t>
  </si>
  <si>
    <t>Rele utechki AZUR-380</t>
  </si>
  <si>
    <t xml:space="preserve"> АЗУР-380</t>
  </si>
  <si>
    <t>Rele utechki AZAK-380/660</t>
  </si>
  <si>
    <t>АЗАК-380/660</t>
  </si>
  <si>
    <t>Rele utechki RU-220</t>
  </si>
  <si>
    <t>РУ-220</t>
  </si>
  <si>
    <t>Rele utechki RUP-380/220/127U2</t>
  </si>
  <si>
    <t>РУП-380/220/127У2</t>
  </si>
  <si>
    <t>Rele ONG CHUAN833H-1C-C katushka 12V DC</t>
  </si>
  <si>
    <t xml:space="preserve"> ONG CHUAN833H-1C-C катушка 12V DC</t>
  </si>
  <si>
    <t>Rele ARGUS 380-12/380-220 UXL2</t>
  </si>
  <si>
    <t>АРГУС 380-12/380-220 УХЛ2</t>
  </si>
  <si>
    <t>Rele 16A 250V 110V AS 62.33.9.110.0040</t>
  </si>
  <si>
    <t>16А 250V 110V АС 62.33.9.110.0040</t>
  </si>
  <si>
    <t>Finder 230V, 8A 46.52.8.230.0040</t>
  </si>
  <si>
    <t>Finder 110V, 8A 46.52.9.110.0040</t>
  </si>
  <si>
    <t>Finder 110VDC, 16A 62.33.9.110.0300</t>
  </si>
  <si>
    <t>Finder TYPE 9702</t>
  </si>
  <si>
    <t xml:space="preserve">Реле 833H-1C-C 12 DC </t>
  </si>
  <si>
    <t xml:space="preserve">Rele 833H-1C-C 12 DC </t>
  </si>
  <si>
    <t>Реле S/A 50000 5В</t>
  </si>
  <si>
    <t>Rele S/A 50000 5V</t>
  </si>
  <si>
    <t>Schrack 230 AC 8A RT424730</t>
  </si>
  <si>
    <t>Rele 833H-1C-C 24 DC 10A</t>
  </si>
  <si>
    <t xml:space="preserve"> 833H-1C-C 24 DC 10A</t>
  </si>
  <si>
    <t>Rele kontrolya faz RKF 3.04.00.00</t>
  </si>
  <si>
    <t xml:space="preserve"> РКФ 3.04.00.00</t>
  </si>
  <si>
    <t>YaKNO-10U</t>
  </si>
  <si>
    <t>СТ 8828- 1917-АО-4-16-2016</t>
  </si>
  <si>
    <t>НКУ-ЭКГ -16,5</t>
  </si>
  <si>
    <t>NKU-EKG -16,5</t>
  </si>
  <si>
    <t>Megaommetr 2500V M4100</t>
  </si>
  <si>
    <t>ГОСТ 26104-89</t>
  </si>
  <si>
    <t>Izmerit.sopr.zazemleniya M416/F4103</t>
  </si>
  <si>
    <t>М416/Ф4103</t>
  </si>
  <si>
    <t>Izmeritelnыe kleщi SONEL SMR-2000</t>
  </si>
  <si>
    <t>СОНЭЛ СМР-2000</t>
  </si>
  <si>
    <t>Pribor (multimetr tsifrovoy) SONEL SMM-40</t>
  </si>
  <si>
    <t>СОНЭЛ СММ-40</t>
  </si>
  <si>
    <t>Shunt 75ShSM2000A 75mV</t>
  </si>
  <si>
    <t>Shunt 75ShSM3000A 75mV</t>
  </si>
  <si>
    <t>Ukazatel UVN-10</t>
  </si>
  <si>
    <t>УВН-10</t>
  </si>
  <si>
    <t xml:space="preserve">Perenosnoye zazemleniye ZPL-10-3/3-25 (S=25mm) </t>
  </si>
  <si>
    <t xml:space="preserve"> ЗПЛ-10-3/3-25 (S=25мм) </t>
  </si>
  <si>
    <t>Izolyator proxodnoy IPU-10/630-7,5 UXL1</t>
  </si>
  <si>
    <t>ГОСТ 22229-83</t>
  </si>
  <si>
    <t>Izolyator opornыy IO-6-3,75-1UZ</t>
  </si>
  <si>
    <t>Izolyator opornыy IOR-6-3,75-UXL2</t>
  </si>
  <si>
    <t>Izolyator shtыrevoy ShF-10</t>
  </si>
  <si>
    <t>Izolyator podvesnoy PF-70</t>
  </si>
  <si>
    <t>Stabilizator TRACO POWER TSP1-2450</t>
  </si>
  <si>
    <t>Ctabilizator TRACO POWER  TNRZ-2423</t>
  </si>
  <si>
    <t>Stabilizator Almtec AM1D-2405SH30Z</t>
  </si>
  <si>
    <t>Diodnaya sborka SKKD 260/16</t>
  </si>
  <si>
    <t>Diodnыy most SKB 25/12</t>
  </si>
  <si>
    <t>Диод ВЛ-200</t>
  </si>
  <si>
    <t>Diod VL-200</t>
  </si>
  <si>
    <t>Diodnaya sborka SKKD 106/16</t>
  </si>
  <si>
    <t>Diod Rj 2159 SK39</t>
  </si>
  <si>
    <t>Diod D 161 320 A</t>
  </si>
  <si>
    <t>AMID 0509Sh30Z (1320)</t>
  </si>
  <si>
    <t xml:space="preserve">AMID 2405Sh30Z </t>
  </si>
  <si>
    <t xml:space="preserve">AMID 2409Sh30Z </t>
  </si>
  <si>
    <t>1200 В TIZ0M6 66 HG4</t>
  </si>
  <si>
    <t>1200 V TIZ0M6 66 HG4</t>
  </si>
  <si>
    <t>8М05АG-RGF52</t>
  </si>
  <si>
    <t>8M05AG-RGF52</t>
  </si>
  <si>
    <t>АО623А#1610 429721</t>
  </si>
  <si>
    <t>AO623A#1610 429721</t>
  </si>
  <si>
    <t>АМС 1200-TIZCS7-82HG4</t>
  </si>
  <si>
    <t>AMS 1200-TIZCS7-82HG4</t>
  </si>
  <si>
    <t>2903MZ637</t>
  </si>
  <si>
    <t>431AI-76M-AD89</t>
  </si>
  <si>
    <t>LM2576</t>
  </si>
  <si>
    <t>MAX4428</t>
  </si>
  <si>
    <t>А82С2508110АG025</t>
  </si>
  <si>
    <t>A82S2508110AG025</t>
  </si>
  <si>
    <t>AM1D-1215SZ</t>
  </si>
  <si>
    <t>ADUM 1200 AR</t>
  </si>
  <si>
    <t>LM 2903D</t>
  </si>
  <si>
    <t>DCP 020515DV 1ZZPF55,H</t>
  </si>
  <si>
    <t>KM.18ADEЗ LM2576 HVS-ADZJ P+</t>
  </si>
  <si>
    <t>KM.18ADEZ LM2576 HVS-ADZJ P+</t>
  </si>
  <si>
    <t>A 82C2508110 AG025</t>
  </si>
  <si>
    <t>LM 324N</t>
  </si>
  <si>
    <t>М817С-60817</t>
  </si>
  <si>
    <t>M817S-60817</t>
  </si>
  <si>
    <t>84ALEVUE3 M2596S</t>
  </si>
  <si>
    <t>HCPL-7840-000E</t>
  </si>
  <si>
    <t>А 7840  1529</t>
  </si>
  <si>
    <t>A 7840  1529</t>
  </si>
  <si>
    <t xml:space="preserve"> FF1400R12IP4</t>
  </si>
  <si>
    <t>FF1400R12IP4</t>
  </si>
  <si>
    <t>FL9014</t>
  </si>
  <si>
    <t>IRFI45IDG</t>
  </si>
  <si>
    <t>CM400DY-24NF</t>
  </si>
  <si>
    <t xml:space="preserve"> SKКН162/12Е</t>
  </si>
  <si>
    <t>SKKN162/12Ye</t>
  </si>
  <si>
    <t xml:space="preserve"> SKKN106/12Ye</t>
  </si>
  <si>
    <t xml:space="preserve"> SKКT162/16Е</t>
  </si>
  <si>
    <t xml:space="preserve"> SKKT162/16Ye</t>
  </si>
  <si>
    <t>SKKT570/16Е</t>
  </si>
  <si>
    <t>SKKT570/16Ye</t>
  </si>
  <si>
    <t>Kondensator K78-42</t>
  </si>
  <si>
    <t>Kondensator 16V 4700mF</t>
  </si>
  <si>
    <t>Reguliruyemыy rezistor</t>
  </si>
  <si>
    <t>СП-5-16 ВА-0,25 Вт</t>
  </si>
  <si>
    <t xml:space="preserve">Blok balastnogo soprotivleniya lentochnogo tipa 1,5Om 25kVt 5R0021U2 </t>
  </si>
  <si>
    <t>KPD-121 80A  kat. 110V s serebryannыm kontaktom</t>
  </si>
  <si>
    <t>Kontaktor KM5-01U3-220V-100A Uupr.- 110 V serebr. kontakt</t>
  </si>
  <si>
    <t>Kontaktor MK3-20U3-220V 100A Uupr.-110V serebr. kontakt</t>
  </si>
  <si>
    <t>Kontaktor MK1-20UZA-220V 40A Uupr.-110V serebr. kontakt</t>
  </si>
  <si>
    <t>Kontaktor MK501U3220V 250A</t>
  </si>
  <si>
    <t>КПВ-605-110В</t>
  </si>
  <si>
    <t>KPV-605-110V</t>
  </si>
  <si>
    <t>Kontaktor SHALTBAU   800 A</t>
  </si>
  <si>
    <t>Avtomat NSX630N 630A s avtom.rassepitelem Schneider electrik.</t>
  </si>
  <si>
    <t>Avtomat VN 630NE 305 s avt. Rassepit.</t>
  </si>
  <si>
    <t>Avtomat Merlin Gerlin NS400HUi750V Uimp8kV s avtom.rassepit.  (VA57-39-341810-400A)</t>
  </si>
  <si>
    <t>QEZ Modeion VS160NT305-63-D  63A</t>
  </si>
  <si>
    <t>СDM1-400L/3300</t>
  </si>
  <si>
    <t>SDM1-400L/3300</t>
  </si>
  <si>
    <t>АЕ-2066-100-У3-100А</t>
  </si>
  <si>
    <t>AYE-2066-100-U3-100A</t>
  </si>
  <si>
    <t>АЕ2056-100-УЗ-А-63А</t>
  </si>
  <si>
    <t>AYE2056-100-UZ-A-63A</t>
  </si>
  <si>
    <t>АЕ2056-100-УЗ-А-31,5А</t>
  </si>
  <si>
    <t>AYE2056-100-UZ-A-31,5A</t>
  </si>
  <si>
    <t>АП-50Б-3МТ 40А</t>
  </si>
  <si>
    <t>AP-50B-3MT 40A</t>
  </si>
  <si>
    <t>АП-50Б-3МТ 50А</t>
  </si>
  <si>
    <t>AP-50B-3MT 50A</t>
  </si>
  <si>
    <t>Avtomat A3722  250A s rassepitelem</t>
  </si>
  <si>
    <t>Avtomat 400A s otkl. katush</t>
  </si>
  <si>
    <t>Avtomatы QEZ  S-32A 3 polyusnыy</t>
  </si>
  <si>
    <t>Avtomatы QEZ  S-50A 3 polyusnыy</t>
  </si>
  <si>
    <t>Avtomatы QEZ  D-40A 3 polyusnыy</t>
  </si>
  <si>
    <t>Avtomatы QEZ  D-63A 3 polyusnыy</t>
  </si>
  <si>
    <t>Avtomatы QEZ  S4A 2 polyusnoy</t>
  </si>
  <si>
    <t>Avtomatы QEZ  D4A 3 polyusnыy</t>
  </si>
  <si>
    <t>miniatyurnыe vыklyuchateli LRN-13D3</t>
  </si>
  <si>
    <t>miniatyurnыe vыklyuchateli LRN-25D3</t>
  </si>
  <si>
    <t>miniatyurnыe vыklyuchateli LRN 2B2</t>
  </si>
  <si>
    <t>miniatyurnыe vыklyuchateli LRN 4C2</t>
  </si>
  <si>
    <t>Avtomat BC160NT305-40-D</t>
  </si>
  <si>
    <t>PMA-4200  kat. 380/220V</t>
  </si>
  <si>
    <t>ПМА-5602  380/220В</t>
  </si>
  <si>
    <t>PMA-5602  380/220V</t>
  </si>
  <si>
    <t>PMA-6202  380/220V</t>
  </si>
  <si>
    <t>PMYe-112   36V.</t>
  </si>
  <si>
    <t>LCIE 1810Q5  380B/220В</t>
  </si>
  <si>
    <t>LCIE 1810Q5  380B/220V</t>
  </si>
  <si>
    <t>LCIE 3210Q5  380B/220В</t>
  </si>
  <si>
    <t>LCIE 3210Q5  380B/220V</t>
  </si>
  <si>
    <t>LCIE 6511Q5  380B/220V</t>
  </si>
  <si>
    <t>LCIE 9511M5 220/380V</t>
  </si>
  <si>
    <t>LCIE 95M5 220/380В</t>
  </si>
  <si>
    <t>LC1E 8011M5 220/380V</t>
  </si>
  <si>
    <t>LC1E 80М5 220/380В</t>
  </si>
  <si>
    <t>Elektrozvonok 36V</t>
  </si>
  <si>
    <t>El.obogrevatel PET-4 0,8kVt dlya ekskavatorov</t>
  </si>
  <si>
    <t>obogrevatel maslyanыy 6 seks.</t>
  </si>
  <si>
    <t>Elektropnevmoventil VV-32 110V</t>
  </si>
  <si>
    <t>Konsevoy vыklyuchatel KA-4658-1U2 (TU16-524.047-75) 380V 160A</t>
  </si>
  <si>
    <t>Konsevoy vыklyuchatel WFKLT2-II</t>
  </si>
  <si>
    <t>КУ-701 (подъем)</t>
  </si>
  <si>
    <t>KU-701 (pod’em)</t>
  </si>
  <si>
    <t>ЭК-8222А(подъем)</t>
  </si>
  <si>
    <t>EK-8222A(pod’em)</t>
  </si>
  <si>
    <t>ЭК-8252А(поворот)</t>
  </si>
  <si>
    <t>EK-8252A(povorot)</t>
  </si>
  <si>
    <t>ЭК-8213А(напор)</t>
  </si>
  <si>
    <t>EK-8213A(napor)</t>
  </si>
  <si>
    <t>Djoystik NS 3 c 11 AK VRL-NS 3-A-7-7 pod’em</t>
  </si>
  <si>
    <t xml:space="preserve"> Komandokontroller W.GESSMAN № D-74211H5130200429</t>
  </si>
  <si>
    <t>Djoystik NS 3 c 11 AK VRL-NS 3-A-7-9 napor</t>
  </si>
  <si>
    <t>Konsevik VBI-F80-40U-2113-3</t>
  </si>
  <si>
    <t xml:space="preserve"> БВС 1.00.00.00</t>
  </si>
  <si>
    <t>Blok pitaniya DR-60-24 100-240 VAC 1,8 A</t>
  </si>
  <si>
    <t>DR-60-24 100-240 VAC 1,8 A</t>
  </si>
  <si>
    <t>Kuler DFE-146-S2-230 V 50 Hz 0,29 kVt</t>
  </si>
  <si>
    <t>DFE-146-S2-230 V 50 Hz 0,29 кВт</t>
  </si>
  <si>
    <t>Blok upravleniya formirovaniye signalov ustroystvo BFS 7.01.00.00</t>
  </si>
  <si>
    <t xml:space="preserve"> БФС 7.01.00.00</t>
  </si>
  <si>
    <t>Blok upravleniya formirovaniye signalov ustroystvo BFS 8.00.00.00</t>
  </si>
  <si>
    <t>БФС 8.00.00.00</t>
  </si>
  <si>
    <t>Blok upravl. formirovaniye signalov ustroystvo BFS 4.01.00.00.40</t>
  </si>
  <si>
    <t>БФС 4.01.00.00.40</t>
  </si>
  <si>
    <t>Blok upravleniya formirovaniye signalov ustr-vo BFS 8.02.00.00.02</t>
  </si>
  <si>
    <t>БФС 8.02.00.00.02</t>
  </si>
  <si>
    <t>Blok upravleniya privodov EKG-15m BUP 1.03.00.00</t>
  </si>
  <si>
    <t xml:space="preserve"> БУП 1.03.00.00</t>
  </si>
  <si>
    <t>Blok upravleniya ITEM:7,2 kV VCS CTRL</t>
  </si>
  <si>
    <t>ITEM:7,2 кВ VCS CTRL</t>
  </si>
  <si>
    <t>Plata (drayver) 515.002.00</t>
  </si>
  <si>
    <t>515.002.00</t>
  </si>
  <si>
    <t>Plata (drayver) 516.002.00</t>
  </si>
  <si>
    <t>516.002.00</t>
  </si>
  <si>
    <t>Plata (drayver) 507.00.00</t>
  </si>
  <si>
    <t>Plata (drayver) 508.00.00</t>
  </si>
  <si>
    <t>Plata 534.003.00</t>
  </si>
  <si>
    <t>534.003.00</t>
  </si>
  <si>
    <t>Plata 533.001.00</t>
  </si>
  <si>
    <t xml:space="preserve"> 533.001.00</t>
  </si>
  <si>
    <t>Blok pitaniya BP1.01.00.00</t>
  </si>
  <si>
    <t>БП1.01.00.00</t>
  </si>
  <si>
    <t xml:space="preserve">Blok pitaniya DR-60-24 </t>
  </si>
  <si>
    <t xml:space="preserve">DR-60-24 </t>
  </si>
  <si>
    <t>Blok pitaniya  DR-30-25</t>
  </si>
  <si>
    <t xml:space="preserve"> DR-30-25</t>
  </si>
  <si>
    <t>ТЭ 1.00.00</t>
  </si>
  <si>
    <t>Blok BRG 2.00.00.00</t>
  </si>
  <si>
    <t>БРГ 2.00.00.00</t>
  </si>
  <si>
    <t>Blok BVS1.00.00.00</t>
  </si>
  <si>
    <t>БВС1.00.00.00</t>
  </si>
  <si>
    <t>Blok vxodov vыxodov 24  (BVV 24) E.N.L. 01.10.36</t>
  </si>
  <si>
    <t xml:space="preserve"> (БВВ 24) Э.Н.Л. 01.10.36</t>
  </si>
  <si>
    <t xml:space="preserve"> (БВ 110) Э.Н.Л. 01.10.37</t>
  </si>
  <si>
    <t>Blok upravleniya invertorom (BUI)E.N.L. 01.10.95</t>
  </si>
  <si>
    <t>Blok pitaniya  (BP)E.N.L. 01.10.40</t>
  </si>
  <si>
    <t>Blok ogranicheniya napryajeniya (BON)E.N.L. 01.10.20</t>
  </si>
  <si>
    <t xml:space="preserve"> БУАВ 2.01.00.00</t>
  </si>
  <si>
    <t>Modul silovoy (MS)E.N.L. 01.10.56</t>
  </si>
  <si>
    <t>(МС)Э.Н.Л. 01.10.56</t>
  </si>
  <si>
    <t>Blok dinamicheskogo tormojeniya (BDT) E.N.L. 01.10.26</t>
  </si>
  <si>
    <t>(БДТ) Э.Н.Л. 01.10.26</t>
  </si>
  <si>
    <t>(БЦУ-ИДС) Э.Н.Л. 01.10.137</t>
  </si>
  <si>
    <t>110 В Э.Н.Л. 01.10.44</t>
  </si>
  <si>
    <t>Stabilizator toka vozbujdeniya (STV)E.N.L. 01.10.24</t>
  </si>
  <si>
    <t>(СТВ)Э.Н.Л. 01.10.24</t>
  </si>
  <si>
    <t>Vыpryamitel E.N.L. 01.10.33</t>
  </si>
  <si>
    <t>Э.Н.Л. 01.10.33</t>
  </si>
  <si>
    <t>Kondensator K 78-42   2.5 kv 680 mkf</t>
  </si>
  <si>
    <t>Kondensator PSPE 760-15-V-12</t>
  </si>
  <si>
    <t>PSPE 760-15-В-12</t>
  </si>
  <si>
    <t xml:space="preserve"> Э.Н.Л. 0110. 28</t>
  </si>
  <si>
    <t>(БВВК)Э.Н.Л. 0110.85</t>
  </si>
  <si>
    <t xml:space="preserve"> L 12M 380V</t>
  </si>
  <si>
    <t>Modul NL-4RTD-O-M-IP20-HD</t>
  </si>
  <si>
    <t xml:space="preserve"> NL-4RTD-O-M-IP20-HD</t>
  </si>
  <si>
    <t>NL-16DI-S-IP20</t>
  </si>
  <si>
    <t>NL-8AI-O-M-IP20-HD</t>
  </si>
  <si>
    <t>В32 К420</t>
  </si>
  <si>
    <t>Varistor 20 N751</t>
  </si>
  <si>
    <t>20 N751</t>
  </si>
  <si>
    <t>Varistor S20 K510</t>
  </si>
  <si>
    <t>S20 К510</t>
  </si>
  <si>
    <t>Knopka stop-pusk ZBE-101,ZBE102 Lovaoto</t>
  </si>
  <si>
    <t xml:space="preserve"> ZBE-101,ZBE102 Lovaoto</t>
  </si>
  <si>
    <t>Kondensator  PSPE760-15-D-12 CN 3*28,0uF Qn=15kVAr</t>
  </si>
  <si>
    <t>PSPE760-15-D-12 CN 3*28,0uF Qn=15kVAr</t>
  </si>
  <si>
    <t>Kondensator Ye50R16-504N10 500mkF</t>
  </si>
  <si>
    <t>Е50R16-504N10 500mkF</t>
  </si>
  <si>
    <t>Kondensator V32654-S7224-K500 0,22mkF</t>
  </si>
  <si>
    <t>В32654-S7224-K500 0,22mkF</t>
  </si>
  <si>
    <t>Kondensator RRA850VSO</t>
  </si>
  <si>
    <t>РРА850VСО</t>
  </si>
  <si>
    <t>Rezistor 25Vt,10kOm S-5-35V-25Vt</t>
  </si>
  <si>
    <t>25Вт,10кОм С-5-35В-25Вт</t>
  </si>
  <si>
    <t>Rezistor  S-5-37V10-27Omyo10%</t>
  </si>
  <si>
    <t xml:space="preserve"> С-5-37В10-27Ом±10%</t>
  </si>
  <si>
    <t>Zvonok gromkogo boya M3-1-220V</t>
  </si>
  <si>
    <t>М3-1-220В</t>
  </si>
  <si>
    <t>МД13-320-4-1УХЛ</t>
  </si>
  <si>
    <t>ГОСТ 9463-2016</t>
  </si>
  <si>
    <t>Kogti monterskiye</t>
  </si>
  <si>
    <t>OPN-UXL1 (Tavrida  elektrik)</t>
  </si>
  <si>
    <t>ПКН-2А L=210 мм</t>
  </si>
  <si>
    <t>PKN-2A L=210 mm</t>
  </si>
  <si>
    <t>ПЭ-12-3,315У2</t>
  </si>
  <si>
    <t>PE-12-3,315U2</t>
  </si>
  <si>
    <t>ПКЭ-6/10</t>
  </si>
  <si>
    <t>PKE-6/10</t>
  </si>
  <si>
    <t>ПКЭ-6-50/32-50-31-5У3</t>
  </si>
  <si>
    <t>PKE-6-50/32-50-31-5U3</t>
  </si>
  <si>
    <t>ПКТ-10/40-32</t>
  </si>
  <si>
    <t>PKT-10/40-32</t>
  </si>
  <si>
    <t>XRNP-10/12kV 0,5A</t>
  </si>
  <si>
    <t>КМАЗ ПН2-250 250А</t>
  </si>
  <si>
    <t>KMAZ PN2-250 250A</t>
  </si>
  <si>
    <t>Predoxranitel R52006 630A 690 V</t>
  </si>
  <si>
    <t>СДЭ 15/34 630 кВт</t>
  </si>
  <si>
    <t>SDE 15/34 630 kVt</t>
  </si>
  <si>
    <t>ДЭВ-812  100кВт</t>
  </si>
  <si>
    <t>DEV-812  100kVt</t>
  </si>
  <si>
    <t>ДПЭ-350 - 2У2 350кВт</t>
  </si>
  <si>
    <t>DPE-350 - 2U2 350kVt</t>
  </si>
  <si>
    <t>ДПЭ-560-2У2     560кВт</t>
  </si>
  <si>
    <t>DPE-560-2U2     560kVt</t>
  </si>
  <si>
    <t>Yakor DPE-560 560kVt</t>
  </si>
  <si>
    <t>Yakor DPE-350 350kVt</t>
  </si>
  <si>
    <t>Yakor MPE-450 450kVt</t>
  </si>
  <si>
    <t>Yakor DE-818 270kVt</t>
  </si>
  <si>
    <t>Yakor DEV-812  100kVt</t>
  </si>
  <si>
    <t>Yakor DE-812  100kVt</t>
  </si>
  <si>
    <t>АИР-160М4 15кВт</t>
  </si>
  <si>
    <t>AIR-160M4 15kVt</t>
  </si>
  <si>
    <t>ЭДКОФ-225М4  55кВт</t>
  </si>
  <si>
    <t>EDKOF-225M4  55kVt</t>
  </si>
  <si>
    <t>Ventilyator VS14-46№3,15 3kVt 1500 ob/m.</t>
  </si>
  <si>
    <t>Ventilyator VS14-46№4   5,5kVt 1500 ob/m.</t>
  </si>
  <si>
    <t>Ventilyator VS14-46№4   7,5kVt 1500 ob/m.</t>
  </si>
  <si>
    <t>Ventilyator VS14-46№4   11kVt 1500 ob/m.</t>
  </si>
  <si>
    <t>5АМ 80А4 1500об/мин 1,5кВт</t>
  </si>
  <si>
    <t>5AM 80A4 1500ob/min 1,5kVt</t>
  </si>
  <si>
    <t>Ventilyator ADM80V2U2 2,2 2850 ob/min</t>
  </si>
  <si>
    <t>Nasos tsentrobejnыy SHIMGE2SGPm25/160V</t>
  </si>
  <si>
    <t>Dvigatel ODK 12,5 kVt DPM-31</t>
  </si>
  <si>
    <t>Dvigatel xoda MTKN-412-8U1 R-22kVt</t>
  </si>
  <si>
    <t>МТКН-412-8У1 Р-22кВт</t>
  </si>
  <si>
    <t>Dvigatel nasos.ustanovki  VAO2-560S4  R-800kVt</t>
  </si>
  <si>
    <t>Universalnыy pereklyuchatel</t>
  </si>
  <si>
    <t>АСКО ZB2-ВЕ101 ZBWOS220V</t>
  </si>
  <si>
    <t>Blok indikatsii parametrov BI-5</t>
  </si>
  <si>
    <t>Puskatel KM125-xod</t>
  </si>
  <si>
    <t>АВВ А185-30 275А/1000В</t>
  </si>
  <si>
    <t xml:space="preserve">Konsevik </t>
  </si>
  <si>
    <t>Сенсор ВБИ-Ф80-40У-2113-3У1 IP67</t>
  </si>
  <si>
    <t>Knopka pusk,stop</t>
  </si>
  <si>
    <t>29149-91</t>
  </si>
  <si>
    <t>Skorost vraщeniya</t>
  </si>
  <si>
    <t>МПУ-2 0401001 оборот</t>
  </si>
  <si>
    <t>Skorost podachi</t>
  </si>
  <si>
    <t>МПУ-1 0490912 "А10"</t>
  </si>
  <si>
    <t>Ustroystvo plavnogo puska</t>
  </si>
  <si>
    <t>Altistar 22</t>
  </si>
  <si>
    <t>Slabotochnoye elektromagnitnoye germetichnoye rele</t>
  </si>
  <si>
    <t>РЭН-34-Т ХП4.500.000.-02</t>
  </si>
  <si>
    <t>Gidrotolkatel TE-50</t>
  </si>
  <si>
    <t>15150-69.У2.УХЛ2</t>
  </si>
  <si>
    <t>Datchik temperaturы masla</t>
  </si>
  <si>
    <t>Datchik NPP</t>
  </si>
  <si>
    <t>ПЭ35 021Z21С 24В ПВ100(40)% УХЛ4</t>
  </si>
  <si>
    <t>Datchik</t>
  </si>
  <si>
    <t>1РЕ10574Г24 УРМУХЛ4
32 Мпа, 40 л/мин</t>
  </si>
  <si>
    <t>CSN-53A5-31P-10-LZ-M</t>
  </si>
  <si>
    <t>Elektromagnitnoye rele</t>
  </si>
  <si>
    <t>SACE T6N800A</t>
  </si>
  <si>
    <t>Kabel dlya upravleniya xoda</t>
  </si>
  <si>
    <t>КУППНГ(А)-FRHF 12х1</t>
  </si>
  <si>
    <t>Pult upravleniya 6 knopok, 1 stop dlya kran-balki, xod upravleniya</t>
  </si>
  <si>
    <t>JP55 TNHA1-63V</t>
  </si>
  <si>
    <t>Apparat upravleniya konveyerami AUK-1M</t>
  </si>
  <si>
    <t>АУК-1М</t>
  </si>
  <si>
    <t>Elektrozvonok SVK-1 36V</t>
  </si>
  <si>
    <t xml:space="preserve"> СВК-1 36В</t>
  </si>
  <si>
    <t>АК-4-450 У-8У3 630кВт 750об/мин</t>
  </si>
  <si>
    <t>Protsessor CPU 315-2 PN/DP</t>
  </si>
  <si>
    <t>6ES7315-2EH14-0AB0</t>
  </si>
  <si>
    <t xml:space="preserve">Modul vxodov DIx16 </t>
  </si>
  <si>
    <t>6ES7321-1BH02-0AA0</t>
  </si>
  <si>
    <t>Modul vыxodov DOx16</t>
  </si>
  <si>
    <t>6ES7322-1BH01-0AA0</t>
  </si>
  <si>
    <t>Modul analogovыx vxodov</t>
  </si>
  <si>
    <t>6ES7331-1KF02-0AB0</t>
  </si>
  <si>
    <t>Modul analogovыx vыxodov</t>
  </si>
  <si>
    <t>6ES7332-SH001-0AB0</t>
  </si>
  <si>
    <t>Modul interfeysnыy  ET-200M</t>
  </si>
  <si>
    <t>6ES7153-2BA02-0XB0</t>
  </si>
  <si>
    <t xml:space="preserve">Modul interfeysnыy  ET-300M </t>
  </si>
  <si>
    <t>6ES7153-1AA03-0XB0</t>
  </si>
  <si>
    <t>UPS (UPS Compact), 1000VA</t>
  </si>
  <si>
    <t>UPS-CP-1kVA/240VAC2800274</t>
  </si>
  <si>
    <t>Promejutochnoye rele MCZ R 24VUC</t>
  </si>
  <si>
    <t>Promejutochnoye rele MCZ R 230VAC</t>
  </si>
  <si>
    <t>Promejutochnoye rele MCZ R 110VDC</t>
  </si>
  <si>
    <t xml:space="preserve">Blok pitaniya Sitop </t>
  </si>
  <si>
    <t>6EP1334-2BA01</t>
  </si>
  <si>
    <t>KTV datchik</t>
  </si>
  <si>
    <t>WFKLTz-ll</t>
  </si>
  <si>
    <t xml:space="preserve">Trosovыy avariynыy vыklyuchatel </t>
  </si>
  <si>
    <t>"DUK"LHPEw-18/1-B</t>
  </si>
  <si>
    <t>Kontaktor</t>
  </si>
  <si>
    <t>3RW4056-6BB44</t>
  </si>
  <si>
    <t>Kommutator X206-1</t>
  </si>
  <si>
    <t>6GK5206-1BB00-2AA3</t>
  </si>
  <si>
    <t>Enkoder</t>
  </si>
  <si>
    <t>RHI58N-OAYKYR61N-01024</t>
  </si>
  <si>
    <t>Konsevik sxoda lentы</t>
  </si>
  <si>
    <t>LHPE-13/2-L50V</t>
  </si>
  <si>
    <t>Panel operatora</t>
  </si>
  <si>
    <t>6AV6641-OCA01-OAX1</t>
  </si>
  <si>
    <t>SCALANCE XBOOB V1.0</t>
  </si>
  <si>
    <t>6GK5 008-0BAOO-1AB2</t>
  </si>
  <si>
    <t>SIMATIC Panel PC677B(DC)15*Touch</t>
  </si>
  <si>
    <t>6AV7872-OAE32-1AA0</t>
  </si>
  <si>
    <t>Termopreobrazovatel soprotivleniya  –</t>
  </si>
  <si>
    <t>ДТС014Э- РТ100.   В2.20/02  (ПТС.00.000 .ПС;ПТС2000/С)</t>
  </si>
  <si>
    <t xml:space="preserve">Blok knopok pusk-stop </t>
  </si>
  <si>
    <t>ВКИ-230, 3Р16А (ПТС.00.000.ПС; ПТС 2000/С)</t>
  </si>
  <si>
    <t>Derjatel vstavki plavkoy s vstavkoy plavkoy</t>
  </si>
  <si>
    <t>ДВП-7 АГО.481.309ТУ                          ВПБ 6-23 УХЛ0100.481.021ТУ</t>
  </si>
  <si>
    <t>Svetosignalnaya armatura</t>
  </si>
  <si>
    <t>Kabel NEXANS 2*6Ye9/125</t>
  </si>
  <si>
    <t>NEXANS 2*6Е9/125</t>
  </si>
  <si>
    <t xml:space="preserve">Marshrutizator </t>
  </si>
  <si>
    <t>SHDSL SCALANCE M8262</t>
  </si>
  <si>
    <t>Osveщeniye  vnutri el.domika</t>
  </si>
  <si>
    <t>светильник Led-36вт</t>
  </si>
  <si>
    <t>Zvonok gromkogo boya predpuskovoysignal</t>
  </si>
  <si>
    <t>ЗВОФ-110 В постоянный ток</t>
  </si>
  <si>
    <t>Vakuumnыy kontaktor</t>
  </si>
  <si>
    <t>JSZ8-160/630</t>
  </si>
  <si>
    <t>Fleshka dlya protsessora</t>
  </si>
  <si>
    <t>6ES7953-8LJ30-0AA0</t>
  </si>
  <si>
    <t xml:space="preserve">Modul interfeysnыy  ET-200M </t>
  </si>
  <si>
    <t>Istochnik bez pereboynogo pitaniya</t>
  </si>
  <si>
    <t>UPS-ЕА 900 ПРО (3ква)</t>
  </si>
  <si>
    <t xml:space="preserve">Promejutochnoye rele </t>
  </si>
  <si>
    <t>MCZ R 24VUC</t>
  </si>
  <si>
    <t>MCZ R 110VDC</t>
  </si>
  <si>
    <t>Blok pitaniya Sitop</t>
  </si>
  <si>
    <t>Kommutator  X206-1</t>
  </si>
  <si>
    <t>Vыklyuchatel KTV</t>
  </si>
  <si>
    <t>WFKLT2</t>
  </si>
  <si>
    <t>Chastotnыy preobrazovatel 30 kVt xoda petlevoy telejki VACON</t>
  </si>
  <si>
    <t>NXS00416A2L0SSSA1A30000C5</t>
  </si>
  <si>
    <t xml:space="preserve">Datchik tormoza </t>
  </si>
  <si>
    <t>ВП-16</t>
  </si>
  <si>
    <t>Promejutochnoye rele</t>
  </si>
  <si>
    <t>MCZ R 230VAC</t>
  </si>
  <si>
    <t xml:space="preserve">Konditsioner dlya oxlajdeniya  el.oborudovaniya  </t>
  </si>
  <si>
    <t>Кондиционер Artel 60kw</t>
  </si>
  <si>
    <t>Povtoritel RS485 Repeater</t>
  </si>
  <si>
    <t>6ES7972-0AA02-0XA0</t>
  </si>
  <si>
    <t>Predoxranitel</t>
  </si>
  <si>
    <t>XRNT1 100A 6kv</t>
  </si>
  <si>
    <t>Konnektor Profibus, 0°</t>
  </si>
  <si>
    <t xml:space="preserve"> Profibus, 0°  1750 ₹</t>
  </si>
  <si>
    <t>Konnektor Profibus, 90°</t>
  </si>
  <si>
    <t>Profibus, 90° 700-972-0BA12</t>
  </si>
  <si>
    <t>2TPV1-Щ1. У.РР №90…245В7ВАIP54</t>
  </si>
  <si>
    <t>Kompyuter v komplekte s protsessorom</t>
  </si>
  <si>
    <t>Printer  3v1 Sanon</t>
  </si>
  <si>
    <t>Texnologicheskaya karta-pasport ekskavatornogo zaboya</t>
  </si>
  <si>
    <t>Grafik verxniy</t>
  </si>
  <si>
    <t>grafik nijniy</t>
  </si>
  <si>
    <t>jurnal dlya registratsii prikazov  100listov</t>
  </si>
  <si>
    <t>jurnal dlya registratsii porucheniy  100listov</t>
  </si>
  <si>
    <t>jurnal dlya  registratsii vxodyaщey dokumentatsii  100list.</t>
  </si>
  <si>
    <t>Otchet po rasxodu goryuchego</t>
  </si>
  <si>
    <t>Razdatochnaya vedomost</t>
  </si>
  <si>
    <t>Rasxod GSM na mexanizmы</t>
  </si>
  <si>
    <t xml:space="preserve">Spravka o pochasovoy rabote avtomobiley </t>
  </si>
  <si>
    <t>Proyekt</t>
  </si>
  <si>
    <t>Rasporyadok provedeniya vzrыvov na vtorichnom droblenii negabaritov</t>
  </si>
  <si>
    <t>Nakladnaya</t>
  </si>
  <si>
    <t>Trebovaniye</t>
  </si>
  <si>
    <t>Koreshok "Udostovereniye" №__________ GOST 10742-1</t>
  </si>
  <si>
    <t>Akt otbora obrazsov  ugol burыy</t>
  </si>
  <si>
    <t>Udostovereniye o kachestve kaolina pervichnogo</t>
  </si>
  <si>
    <t>Udostovereniye o kachestve kaolina vtorichnogo</t>
  </si>
  <si>
    <t>Akt otbora prob dlya ximicheskogo analiza</t>
  </si>
  <si>
    <t xml:space="preserve">Udostovereniye o kachestva uglya </t>
  </si>
  <si>
    <t>Uvedomleniye o zapreщeniye otgruzki</t>
  </si>
  <si>
    <t>Jurnal priyema p/vagonov s uglem (100list)</t>
  </si>
  <si>
    <t>Jurnal peredachi p/vagonov s uglem (100list)</t>
  </si>
  <si>
    <t>Spravka ximicheskiz analizov za smenu</t>
  </si>
  <si>
    <t>Spravka priyemki poluvagonov</t>
  </si>
  <si>
    <t>Grafik PPR</t>
  </si>
  <si>
    <t>Naryad-dopusk</t>
  </si>
  <si>
    <t>Zapiska o perevode</t>
  </si>
  <si>
    <t>Shaxsiy varaka</t>
  </si>
  <si>
    <t>Tarjimai xol</t>
  </si>
  <si>
    <t>Blank "Svedeniya o blizkix rodstvennikax"</t>
  </si>
  <si>
    <t xml:space="preserve">Blank  "Deklaratsiya" </t>
  </si>
  <si>
    <t>Blank "Priyemnыy list"</t>
  </si>
  <si>
    <t>Blank "Obxodnoy list"</t>
  </si>
  <si>
    <t>Spravka OK</t>
  </si>
  <si>
    <t>Blank "Dopolnitelnoye soglasheniye"</t>
  </si>
  <si>
    <t>Udostovereniye Propusk siniy</t>
  </si>
  <si>
    <t>Udostovereniye Propusk krasnыy</t>
  </si>
  <si>
    <t>Spisok na doplatu za rukovodstvo brigadы</t>
  </si>
  <si>
    <t>Spravka ob uchete avtoxodok po uchastku</t>
  </si>
  <si>
    <t>Razdel II</t>
  </si>
  <si>
    <t>Protokol po ustanovleniyu KTU rabotnikam uchastka</t>
  </si>
  <si>
    <t>Naryad-putevka</t>
  </si>
  <si>
    <t>Grafik vыxodov rabotnikov uchastka</t>
  </si>
  <si>
    <t>пач</t>
  </si>
  <si>
    <t>Skrepka metall</t>
  </si>
  <si>
    <t>Papka -skorosshivatel</t>
  </si>
  <si>
    <t>Chernila dlya shtampa</t>
  </si>
  <si>
    <t>Skoba  24/6 0012N</t>
  </si>
  <si>
    <t>Skrepka Staff</t>
  </si>
  <si>
    <t>Kley pomada 8gr</t>
  </si>
  <si>
    <t>Kley PVA 45gr</t>
  </si>
  <si>
    <t>Papka registrator</t>
  </si>
  <si>
    <t>Zajim 15mm</t>
  </si>
  <si>
    <t>Karandash TM</t>
  </si>
  <si>
    <t>Ruchka sharikovaya</t>
  </si>
  <si>
    <t>Noj kanselyarskiy</t>
  </si>
  <si>
    <t>Nojnitsы kons-60sm</t>
  </si>
  <si>
    <t>Lastik</t>
  </si>
  <si>
    <t>Tochilka dlya karandashey</t>
  </si>
  <si>
    <t>Shtrix korrektor</t>
  </si>
  <si>
    <t>Shtrix ruchka DS-90 5,2gr</t>
  </si>
  <si>
    <t>Yejednevnik</t>
  </si>
  <si>
    <t>Dыrokol Deli 0103</t>
  </si>
  <si>
    <t>Kalkulyator ST5959-120</t>
  </si>
  <si>
    <t>Jurnal Banner</t>
  </si>
  <si>
    <t>Stepler bolshoy</t>
  </si>
  <si>
    <t xml:space="preserve">Organayzer </t>
  </si>
  <si>
    <t>Delovoy jurnal</t>
  </si>
  <si>
    <t>Prefofayl (100 sht)</t>
  </si>
  <si>
    <t>Udostvoreniye kachestva uglya</t>
  </si>
  <si>
    <t>рул.</t>
  </si>
  <si>
    <t>Defektnaya vedomost</t>
  </si>
  <si>
    <t>Blank putevogo lista</t>
  </si>
  <si>
    <t>Lichnaya kartochka ucheta spets.odejdы</t>
  </si>
  <si>
    <t>Tipovaya mejduvedomstvennaya forma №4-p</t>
  </si>
  <si>
    <t>Knigi naryadov dlya sexa R-3</t>
  </si>
  <si>
    <t>Jurnal izmereniya soprotivleniya zazemlyayuщix ustroystv</t>
  </si>
  <si>
    <t>Operativnыy jurnal dlya rabot v elektroustanovkax</t>
  </si>
  <si>
    <t>12.1013-78</t>
  </si>
  <si>
    <t>Vaxtennыy jurnal kranov</t>
  </si>
  <si>
    <t>Naryad-dopusk dlya rabot kranov vblizi LEP</t>
  </si>
  <si>
    <t>12.1.013-78</t>
  </si>
  <si>
    <t>Pravila ustoystva i bezopasnoy ekspluatatsii gruzopod’emnыx kranov</t>
  </si>
  <si>
    <t>Pravila ustoystva i bezopasnoy ekspluatatsii sosudov rabotayuщix pod davleniyem</t>
  </si>
  <si>
    <t>Pravila texnicheskoy ekspluatatsii i pravil texniki bezopasnosti pri ekspluatatsii elektroustanovok potrebite6ley</t>
  </si>
  <si>
    <t xml:space="preserve">Uvedomleniye priyemosdachika </t>
  </si>
  <si>
    <t>Pravila bezopasnosti v gazovom xozyaystve</t>
  </si>
  <si>
    <t>Jurnal priyoma-sdachi smen mashin</t>
  </si>
  <si>
    <t>Pravila bezopasnosti pri razrabotke MPI otkrыtыm sposobom</t>
  </si>
  <si>
    <t>Yedinыe pravila bezopasnosti pri BVR</t>
  </si>
  <si>
    <t>Naryad-dopusk dlya rabot v elektroustanovkax</t>
  </si>
  <si>
    <t>Kniga naryadov uchastka dlya gor. Rabot forma R-7.2</t>
  </si>
  <si>
    <t>Ekspluatatsionnыy jurnal dlya mashin i mexanizmov (bortovoy jurnal)</t>
  </si>
  <si>
    <t>Kniga instruktaja rabochix</t>
  </si>
  <si>
    <t>Kraska belaya PF-116</t>
  </si>
  <si>
    <t>НЦ132П</t>
  </si>
  <si>
    <t>Kraska krasnaya PF-117</t>
  </si>
  <si>
    <t>Kraska golubaya PF-119</t>
  </si>
  <si>
    <t xml:space="preserve"> Kraska chyornaya</t>
  </si>
  <si>
    <t xml:space="preserve">Izvest </t>
  </si>
  <si>
    <t>Tualetnaya bumaga rulon</t>
  </si>
  <si>
    <t>пар.</t>
  </si>
  <si>
    <t>Tryapka mikrofibra«Elma»60×40</t>
  </si>
  <si>
    <t>Tryapka universalnaya «Nesso Klassik» 50×35</t>
  </si>
  <si>
    <t>Shvabra dlya uborki pautinы, dlina do 280 sm</t>
  </si>
  <si>
    <t>Sep dlya benzopilы</t>
  </si>
  <si>
    <t>Pila po derevu «Litt»</t>
  </si>
  <si>
    <t>Topor s derevyannoy rukoyatkoy</t>
  </si>
  <si>
    <t>Gvozd stroitelnыy 100 mm, Ø4.0 mm</t>
  </si>
  <si>
    <t>Shlang «Pardis» Ø25 mm, dlina 100 m</t>
  </si>
  <si>
    <t>Musornoye vedro dlya ofisa</t>
  </si>
  <si>
    <t>пач.</t>
  </si>
  <si>
    <t>Tryapka «Delfin» marka «Neso»</t>
  </si>
  <si>
    <t xml:space="preserve">Metla bolshaya </t>
  </si>
  <si>
    <t xml:space="preserve">Metla malenkaya </t>
  </si>
  <si>
    <t>Bolgarka UShM 230mm</t>
  </si>
  <si>
    <t>Nabor instrumentov-32 predm.</t>
  </si>
  <si>
    <t xml:space="preserve">Shurupovert elektricheskiy </t>
  </si>
  <si>
    <t>Shurupovert mexanicheskiy</t>
  </si>
  <si>
    <t>Truba Ø63 mm</t>
  </si>
  <si>
    <t>Truba Ø 50 mm</t>
  </si>
  <si>
    <t>Truba Ø 40 mm</t>
  </si>
  <si>
    <t>Truba Ø 32 mm</t>
  </si>
  <si>
    <t>Truba Ø 25 mm</t>
  </si>
  <si>
    <t>Truba Ø 20 mm</t>
  </si>
  <si>
    <t>Mufta Ø 63 mm</t>
  </si>
  <si>
    <t>Mufta Ø 50 mm</t>
  </si>
  <si>
    <t>Mufta Ø 40 mm</t>
  </si>
  <si>
    <t>Mufta Ø 32 mm</t>
  </si>
  <si>
    <t>Mufta Ø 25 mm</t>
  </si>
  <si>
    <t>Mufta Ø 20 mm</t>
  </si>
  <si>
    <t>Poluotvod Ø 63 mm</t>
  </si>
  <si>
    <t>Poluotvod Ø 50 mm</t>
  </si>
  <si>
    <t>Poluotvod Ø 40 mm</t>
  </si>
  <si>
    <t>Poluotvod Ø 32 mm</t>
  </si>
  <si>
    <t>Poluotvod Ø 25 mm</t>
  </si>
  <si>
    <t>Poluotvod Ø 20 mm</t>
  </si>
  <si>
    <t>Troyniki Ø63*50 mm</t>
  </si>
  <si>
    <t>Troyniki Ø63*40 mm</t>
  </si>
  <si>
    <t>Troyniki Ø63*32 mm</t>
  </si>
  <si>
    <t>Troyniki Ø63*25 mm</t>
  </si>
  <si>
    <t>Troyniki Ø50*40 mm</t>
  </si>
  <si>
    <t>Troyniki Ø50*32 mm</t>
  </si>
  <si>
    <t>Troyniki Ø50*25 mm</t>
  </si>
  <si>
    <t>Troyniki Ø50*20 mm</t>
  </si>
  <si>
    <t>Troyniki Ø40*32 mm</t>
  </si>
  <si>
    <t>Troyniki Ø40*25 mm</t>
  </si>
  <si>
    <t>Troyniki Ø40*20 mm</t>
  </si>
  <si>
    <t>Troyniki Ø32*25 mm</t>
  </si>
  <si>
    <t>Adaptor Ø32 mm s narujney rezboy</t>
  </si>
  <si>
    <t>Adaptor Ø32 mm s vnutrenney rezboy</t>
  </si>
  <si>
    <t>Adaptor Ø25 mm s narujney rezboy</t>
  </si>
  <si>
    <t>Adaptor Ø25 mm s vnutrenney rezboy</t>
  </si>
  <si>
    <t>Adaptor Ø20 mm s narujney rezboy</t>
  </si>
  <si>
    <t>Adaptor Ø20 mm s vnutrenney rezboy</t>
  </si>
  <si>
    <t>Adaptor Ø63 mm s vnutrenney rezboy</t>
  </si>
  <si>
    <t>Adaptor Ø50 mm s vnutrenney rezboy</t>
  </si>
  <si>
    <t>Adaptor Ø40 mm s vnutrenney rezboy</t>
  </si>
  <si>
    <t>Ariston 100 l.</t>
  </si>
  <si>
    <t>Ariston 80l.</t>
  </si>
  <si>
    <t>Smesitel dlya rakovinы</t>
  </si>
  <si>
    <t>Sifon dlya rakovinы</t>
  </si>
  <si>
    <t>Shlang dlya unitaza L-70 mm</t>
  </si>
  <si>
    <t>Shlang dlya rakovinы L-50 mm</t>
  </si>
  <si>
    <t>Ventil PVX sharikovыy Ø63 mm</t>
  </si>
  <si>
    <t>Ventil PVX sharikovыy Ø50 mm</t>
  </si>
  <si>
    <t>Ventil PVX sharikovыy Ø40 mm</t>
  </si>
  <si>
    <t>Ventil PVX barashkovыy Ø32 mm</t>
  </si>
  <si>
    <t>Ventil PVX barashkovыy Ø25 mm</t>
  </si>
  <si>
    <t>Ventil PVX barashkovыy Ø20 mm</t>
  </si>
  <si>
    <t>Perexodniki Ø63*32 mm</t>
  </si>
  <si>
    <t>Perexodniki Ø63*25 mm</t>
  </si>
  <si>
    <t>Perexodniki Ø25*20 mm</t>
  </si>
  <si>
    <t>Perexodniki Ø40*25 mm</t>
  </si>
  <si>
    <t>Perexodniki Ø40*32 mm</t>
  </si>
  <si>
    <t>Perexodniki Ø50*25 mm</t>
  </si>
  <si>
    <t>Perexodniki Ø50*32 mm</t>
  </si>
  <si>
    <t>Ruletka L-50m</t>
  </si>
  <si>
    <t>Ruletka L-30m</t>
  </si>
  <si>
    <t>Planimetr elektronnыy (PLANIX-5)</t>
  </si>
  <si>
    <t>Geologicheskiy molotok(RGK HMR-300)</t>
  </si>
  <si>
    <t>Drobilka MPL-150</t>
  </si>
  <si>
    <t>Jeleznaya lineyka 1metr</t>
  </si>
  <si>
    <t>Ruletka L- 2 m</t>
  </si>
  <si>
    <t>Manfo - 0</t>
  </si>
  <si>
    <t>Granulit M</t>
  </si>
  <si>
    <t>Granulit AS-4</t>
  </si>
  <si>
    <t>Ammonit 6JV</t>
  </si>
  <si>
    <t>DShE -12</t>
  </si>
  <si>
    <t>RP-8</t>
  </si>
  <si>
    <t>Neel.detanator PS 12-18m</t>
  </si>
  <si>
    <t>Neelek.detanator P-17/25 4-6m</t>
  </si>
  <si>
    <t>m.chas</t>
  </si>
  <si>
    <t>Gusenichnыy ekskavator  LISHIDESC 220.7</t>
  </si>
  <si>
    <t xml:space="preserve">Straxovaniya proizvodstvennыx rabotnikov i proizvodstvennыx aktivov </t>
  </si>
  <si>
    <t>JAMI SUMMA</t>
  </si>
  <si>
    <t xml:space="preserve">o‘lchov birligi   </t>
  </si>
  <si>
    <t>dona</t>
  </si>
  <si>
    <t>kt</t>
  </si>
  <si>
    <t>p.m.</t>
  </si>
  <si>
    <t>kg</t>
  </si>
  <si>
    <t>m</t>
  </si>
  <si>
    <t>tn</t>
  </si>
  <si>
    <t>tn.</t>
  </si>
  <si>
    <t>qirqim</t>
  </si>
  <si>
    <t>m3</t>
  </si>
  <si>
    <t>kt.</t>
  </si>
  <si>
    <t>m2</t>
  </si>
  <si>
    <t>litr</t>
  </si>
  <si>
    <t>pm</t>
  </si>
  <si>
    <t>k-t</t>
  </si>
  <si>
    <t>GOST, TU, katalog raqami, marka, model, turi</t>
  </si>
  <si>
    <t>3.3. Zichlovchi materiallar (Уплотняющие материалы)</t>
  </si>
  <si>
    <t>Krug stalnoy Ø300  (Stal 45) L= 4m (dlya DShZ)</t>
  </si>
  <si>
    <t xml:space="preserve">Latunli list 14mm LMts58-2 </t>
  </si>
  <si>
    <t xml:space="preserve"> Kovsh tishlari</t>
  </si>
  <si>
    <t>Himoya chasha (zashitnik)</t>
  </si>
  <si>
    <t>Zashitniy element (leviy) (mejzuboviy)</t>
  </si>
  <si>
    <t>Zashitniy element (tsetralniy) (mejzuboviy)</t>
  </si>
  <si>
    <t>Zashitniy element (praviy) (mejzuboviy)</t>
  </si>
  <si>
    <t>Zashitnik</t>
  </si>
  <si>
    <t>Maslenniy nasos reduktora</t>
  </si>
  <si>
    <t>Manjet armirovanniy</t>
  </si>
  <si>
    <t>Rukav visokogo davleniya</t>
  </si>
  <si>
    <t>Obratniy klapan st.Du-219</t>
  </si>
  <si>
    <t>Obratniy klapan st.Du-325</t>
  </si>
  <si>
    <t>Obratniy klapan st.Du-530</t>
  </si>
  <si>
    <t>Ventil propanoviy</t>
  </si>
  <si>
    <t>Suyultirilgan gaz (propan)</t>
  </si>
  <si>
    <t>Elektrod UONI F4mm</t>
  </si>
  <si>
    <t>Elektrod UONI F3mm</t>
  </si>
  <si>
    <t>Elektrod EA-1Gb,marka NII-48G, EA-478/3</t>
  </si>
  <si>
    <t>Elektrod SL F4mm</t>
  </si>
  <si>
    <t>Elektrod MR-3u F4mm</t>
  </si>
  <si>
    <t>Elektrod MR-3u F3mm</t>
  </si>
  <si>
    <t>Ballon kislorod uchun</t>
  </si>
  <si>
    <t>Ballon propan uchun</t>
  </si>
  <si>
    <t>Reduktor propan</t>
  </si>
  <si>
    <t>Reduktor kislorod</t>
  </si>
  <si>
    <t>Elektrod T-590 F5mm (naplavochniy)</t>
  </si>
  <si>
    <t>Shlang kislorod</t>
  </si>
  <si>
    <t>Gidroklapan predoxranitelniy</t>
  </si>
  <si>
    <t>Gidroklapan obratniy</t>
  </si>
  <si>
    <t>Gofrirovanniy rukav poliuritanoviy PUR1,5mm f150</t>
  </si>
  <si>
    <t>Filtr maslenniy</t>
  </si>
  <si>
    <t>Filtr vozdushniy</t>
  </si>
  <si>
    <t>Filtr vozdushniy maslenniy</t>
  </si>
  <si>
    <t>Filtr naporniy</t>
  </si>
  <si>
    <t>Element filtruyushiy (slivnoy)</t>
  </si>
  <si>
    <t>Koleso vedusheye</t>
  </si>
  <si>
    <t>Toplivniy nasos TNVD</t>
  </si>
  <si>
    <t>Nasadka v sbore (dlya burovogo instrumenta)</t>
  </si>
  <si>
    <t>Kolsa ot porshney (maslo s’emniy, kompressornoye)</t>
  </si>
  <si>
    <t>Vkladish korennoy</t>
  </si>
  <si>
    <t>Vkladish shatun</t>
  </si>
  <si>
    <t xml:space="preserve">Filter vozdushniy </t>
  </si>
  <si>
    <t>Filtr gidrosistemi</t>
  </si>
  <si>
    <t>Val raspredelitelniy</t>
  </si>
  <si>
    <t>Koromislo</t>
  </si>
  <si>
    <t>Plunjerniy gidromotor mexanizma podachi</t>
  </si>
  <si>
    <t>Raspredelitelniy klapan</t>
  </si>
  <si>
    <t>Pnevmosilindr otkrivaniya paneli korpusa stanka</t>
  </si>
  <si>
    <t>Krishka promejutochnogo rele</t>
  </si>
  <si>
    <t>Plunjerniy nasos 24-45, levoye vrasheniye - model HP5V45-AV1B1LB2S2MA-L1-G2 glavnыy privod</t>
  </si>
  <si>
    <t>Prokladka dlya ulavlivaniya pili 1-1</t>
  </si>
  <si>
    <t>vozdushniy klapan  vpuska vozduxa vintovogo kompressora</t>
  </si>
  <si>
    <t>Pileotvodyashaya truba 8 dyuymov (borosilikatnaya truba) dlinoy 1250 mm</t>
  </si>
  <si>
    <t>Pileotvodyashaya truba 8 dyuymov (borosilikatnaya truba) dlinoy 2400mm</t>
  </si>
  <si>
    <t>Pileotvodyashaya truba 8 dyuymov (borosilikatnaya truba) dlinoy 4600mm</t>
  </si>
  <si>
    <t>Pileotvodyashaya truba 8 dyuymov (borosilikatnaya truba) dlinoy 3500mm</t>
  </si>
  <si>
    <t>Freza diskovaya f150-f200,V8-20mm</t>
  </si>
  <si>
    <t>Sentr vrasheniya №3</t>
  </si>
  <si>
    <t>Sentr vrasheniya №4</t>
  </si>
  <si>
    <t>Sentr vrasheniya №5</t>
  </si>
  <si>
    <t>Patron sverlilniy PS-12 PS-16</t>
  </si>
  <si>
    <t>Mikrometr 0,25</t>
  </si>
  <si>
    <t>Mikrometr 25-50</t>
  </si>
  <si>
    <t>Mikrometr 200-225</t>
  </si>
  <si>
    <t>Mikrometr 225-250</t>
  </si>
  <si>
    <t>Napilnik trexgraniy 250</t>
  </si>
  <si>
    <t>Klyuch rojkoviy S=8/52</t>
  </si>
  <si>
    <t>Klyuch torsevoy S=8/53</t>
  </si>
  <si>
    <t>Dvuxstoronniy klyuch S=8/52</t>
  </si>
  <si>
    <t>Shit zashitniy (ot bolgarki)</t>
  </si>
  <si>
    <t>Shit zashitniy (dlya tokarey)</t>
  </si>
  <si>
    <t>Zashitnie ochki dlya svarki</t>
  </si>
  <si>
    <t>Trexkulachkoviy patron f250</t>
  </si>
  <si>
    <t>Trexkulachkoviy patron f320</t>
  </si>
  <si>
    <t>Trexkulachkoviy patron f400</t>
  </si>
  <si>
    <t>Abrazivniy krug F400x127x40 zelenыy</t>
  </si>
  <si>
    <t>Abrazivniy  krug F400x127x40 belыy</t>
  </si>
  <si>
    <t xml:space="preserve">Krug abrazivniy shlifovalniy </t>
  </si>
  <si>
    <t>Krug abrazivniy otreznoy</t>
  </si>
  <si>
    <t>Filtr toplivniy tonkoy ochistki</t>
  </si>
  <si>
    <t>Filtr toplivniy gruboy ochistki</t>
  </si>
  <si>
    <t>Filtr maslyaniy DVS</t>
  </si>
  <si>
    <t xml:space="preserve">Filtr vozdushniy </t>
  </si>
  <si>
    <t xml:space="preserve">Filtr masleniy </t>
  </si>
  <si>
    <t>Filtr gidravlicheskiy bezopasniy</t>
  </si>
  <si>
    <t>Filtr sistemi upravleniya</t>
  </si>
  <si>
    <t>Filtr gidravlicheskiy polnopotochniy</t>
  </si>
  <si>
    <t>Filtr visogo davleniya</t>
  </si>
  <si>
    <t>Filtr na vsasivayushem patrubke v gidrobake</t>
  </si>
  <si>
    <t>Filtr toplivniy</t>
  </si>
  <si>
    <t xml:space="preserve">Filtr maslyaniy </t>
  </si>
  <si>
    <t xml:space="preserve">Filtr pileulovitelya </t>
  </si>
  <si>
    <t>Filtr vozdushniy kabini</t>
  </si>
  <si>
    <t>Mis gilzalar</t>
  </si>
  <si>
    <t>Nakonechnik trubchatiy kabelniy medniy raznogo secheniya - ot 10mm² do 95mm²</t>
  </si>
  <si>
    <t xml:space="preserve">Kleshi tokovie </t>
  </si>
  <si>
    <t>Latuniy prut Ø-12÷18mm</t>
  </si>
  <si>
    <t>Nabor slesarno-montajnogo instrumenta s izoliruyushimi rukoyatkami</t>
  </si>
  <si>
    <t>Tiski universalnie reversivnie verstachnie gubki 140mm</t>
  </si>
  <si>
    <t>Uretanoviy lak-sprey dlya pechatnix plat i elektronnix komponentov 400ml</t>
  </si>
  <si>
    <t>Soyediniteli i kontaktnie raz’emi dlya blokov upravleniya 32-x kontaktnaya</t>
  </si>
  <si>
    <t>Soyediniteli i kontaktnie raz’emi dlya  razetki kabelnoy</t>
  </si>
  <si>
    <t>Montajniy provod PPuGV - 0,75mm UXL</t>
  </si>
  <si>
    <t>Montajniy  provod PPuGV - 1*1,5UXL</t>
  </si>
  <si>
    <t>Montajniy  provod PPuGV - 1*4UXL</t>
  </si>
  <si>
    <t>Montajniy  provod PPuGV - 1*70UXL</t>
  </si>
  <si>
    <t>Montajniy  provod PPuGV - 1*95UXL</t>
  </si>
  <si>
    <t>Montajniy provod PPuGV - 1*6UXL</t>
  </si>
  <si>
    <t>Modul tiristorniy (SEMIKRON)</t>
  </si>
  <si>
    <t>Mednaya shina tolshina -3mm  shirina - 30mm dlina -600mm</t>
  </si>
  <si>
    <t>Mednaya shina tolshina -2mm  shirina - 10mm dlina -200mm</t>
  </si>
  <si>
    <t>Samoblokiruyushaya kabelnaya styajka universalnaya (1000sht)</t>
  </si>
  <si>
    <t>Metallicheskmy korob dlya razmesheniya elektricheskix apparatov - shirina 700mm, glubina 800mm, visota 1950mm</t>
  </si>
  <si>
    <t>Lampochki indikatsii krasnie 220V</t>
  </si>
  <si>
    <t>Lampochki indikatsii zelenie 380V</t>
  </si>
  <si>
    <t>Kontaktor elektromagnitniy KPD-121 U2, 80A 220V,1z+1r</t>
  </si>
  <si>
    <t>Nakonechnik shtirevoy vtulochniy izolirovanniy NShVI</t>
  </si>
  <si>
    <t>Nakonechnik kolsevoy izolirovыnniy NKI serii RV</t>
  </si>
  <si>
    <t>Mednie nakonechniki serii TM</t>
  </si>
  <si>
    <t>Provod alyumineviy A-70</t>
  </si>
  <si>
    <t>Yog’o’chirgich VMP-10/630</t>
  </si>
  <si>
    <t>Vakuum o’chirgich VF-T-12</t>
  </si>
  <si>
    <t>Transformator nulevoy  posledovatelnosti TZLK-SESH-0,66</t>
  </si>
  <si>
    <t>Torodialniy transformator TTP-50/220/15/15 V. 1,5 A</t>
  </si>
  <si>
    <t xml:space="preserve">1,5Ом 25кВт 5Р0021У2 </t>
  </si>
  <si>
    <t>МК501У3220В 250А</t>
  </si>
  <si>
    <t>ВС160NT305-63-Д  63А</t>
  </si>
  <si>
    <t xml:space="preserve">  С-32А 3 полюсный</t>
  </si>
  <si>
    <t xml:space="preserve"> С-50А 3 полюсный</t>
  </si>
  <si>
    <t xml:space="preserve"> D-40А 3 полюсный</t>
  </si>
  <si>
    <t xml:space="preserve"> D-63А 3 полюсный</t>
  </si>
  <si>
    <t xml:space="preserve"> С4А 2 полюсной</t>
  </si>
  <si>
    <t xml:space="preserve"> D4А 3 полюсный</t>
  </si>
  <si>
    <t>LРN-13D3</t>
  </si>
  <si>
    <t>LРN-25D3</t>
  </si>
  <si>
    <t>LРN 2B2</t>
  </si>
  <si>
    <t xml:space="preserve"> LРN 4C2</t>
  </si>
  <si>
    <t xml:space="preserve"> BC160NT305-40-D</t>
  </si>
  <si>
    <t>6 секц.</t>
  </si>
  <si>
    <t>ВВ-32 110В</t>
  </si>
  <si>
    <t>КА-4658-1У2 (ТУ16-524.047-75) 380В 160А</t>
  </si>
  <si>
    <t>WFKLT2-II</t>
  </si>
  <si>
    <t>NS 3 c 11 AK VRL-NS 3-A-7-7 подъем</t>
  </si>
  <si>
    <t xml:space="preserve"> W.GESSMAN № D-74211H5130200429</t>
  </si>
  <si>
    <t>NS 3 c 11 AK VRL-NS 3-A-7-9 напор</t>
  </si>
  <si>
    <t xml:space="preserve"> Sentralniy blok uprav. informatsionno-diagnosticheskaya sistema (BSU-IDS) E.N.L. 01.10.137</t>
  </si>
  <si>
    <t>Blok upravleniya aktivnim vipryamitelem BUAV 2.01.00.00</t>
  </si>
  <si>
    <t>Sentralniy blok upravleniya (SBU)E.N.L. 01.10.35</t>
  </si>
  <si>
    <t>Testor ekskavatorniy TE 1.00.00</t>
  </si>
  <si>
    <t>Blok vozbujdeniya sinxronnogo dvigatelya BVS 1.00.00.00</t>
  </si>
  <si>
    <t>Blok vxodov 110 (BV 110) E.N.L. 01.10.37</t>
  </si>
  <si>
    <t>Blok vыxodov 110 (BVX 110) E.N.L. 01.10.34</t>
  </si>
  <si>
    <t>Blok vыxodov 380 (BVX 380) E.N.L. 01.10.38</t>
  </si>
  <si>
    <t>( БВХ 380) Э.Н.Л. 01.10.38</t>
  </si>
  <si>
    <t xml:space="preserve"> ( БВХ 110) Э.Н.Л. 01.10.34</t>
  </si>
  <si>
    <t>(ЦБУ) Э.Н.Л. 01.10.35</t>
  </si>
  <si>
    <t xml:space="preserve"> (БУИ) Э.Н.Л. 01.10.95</t>
  </si>
  <si>
    <t xml:space="preserve"> (БП) Э.Н.Л. 01.10.40</t>
  </si>
  <si>
    <t>(БОН) Э.Н.Л. 01.10.20</t>
  </si>
  <si>
    <t xml:space="preserve"> К 78-42 2.5 кв 680 мкф</t>
  </si>
  <si>
    <t>Pult indikatsii E.N.L. 0110. 28</t>
  </si>
  <si>
    <t>Plata vxodov vixodov kresla (BVVK)E.N.L. 0110.85</t>
  </si>
  <si>
    <t>Blok rele cheredovaniya fazi L 12M 380V</t>
  </si>
  <si>
    <t>Vipryamitel 110 V E.N.L. 01.10.44</t>
  </si>
  <si>
    <t>Modu lNL-16DI-S-IP20</t>
  </si>
  <si>
    <t>Modul NL-8AI-O-M-IP20-HD</t>
  </si>
  <si>
    <t>Varistor V32 K420</t>
  </si>
  <si>
    <t>Vipryamitelniy blok MD13-320-4-1UXL2</t>
  </si>
  <si>
    <t>Spets.les (11m.) - 40sht</t>
  </si>
  <si>
    <t>ВЦ14-46№4   5,5кВт 1500 об/м.</t>
  </si>
  <si>
    <t>ВЦ14-46№4   7,5кВт 1500 об/м.</t>
  </si>
  <si>
    <t>ВЦ14-46№4   11кВт 1500 об/м.</t>
  </si>
  <si>
    <t>2SGPm25/160В</t>
  </si>
  <si>
    <t>Ventilyator SVM-5  11kVt 2950 ob/m d-rabochego kolesa -510mm.(GOST 15150)</t>
  </si>
  <si>
    <t xml:space="preserve"> ВЦ14-46№3,15 3кВт 1500 об/м.</t>
  </si>
  <si>
    <t>21. Elektr asbob-uskunalar      (Электрические аппараты)</t>
  </si>
  <si>
    <t>Reostat ballastli  RB-302 payvandlash uskunasi uchun</t>
  </si>
  <si>
    <t>K1E005NLHEN/ES60947-5-1  U=690V, AC=15, I=12 УП К1D004NLH</t>
  </si>
  <si>
    <t>33 002 380 351  100А  AC1  240Vac  Us  12Vdc  11/23</t>
  </si>
  <si>
    <t>RES-47 500.407-00.01 (27В)</t>
  </si>
  <si>
    <t xml:space="preserve">Yemkostniy datchik urovnya maslo </t>
  </si>
  <si>
    <t>Avtomaticheskiy viklyuchatel SACE T6N800 s otklyuchayushey katushkoy</t>
  </si>
  <si>
    <t>Elektrodvigatel s faznim rotorom AK-4-450 U-8U3 630kVt 750ob/min</t>
  </si>
  <si>
    <t>23.2. Avtomatik boshqaruv sistemasi, 53-sonli SOT tarmog'i    (АСУ, конвейерная линия ЦПТ 53-участок)</t>
  </si>
  <si>
    <t>Texnik tuz</t>
  </si>
  <si>
    <t>Skotch upakovochniy 48mm×50m</t>
  </si>
  <si>
    <t>Suyuq sovun</t>
  </si>
  <si>
    <t>Sredstvo dlya mitya stekol</t>
  </si>
  <si>
    <t>Perchatki xozyaystvennie</t>
  </si>
  <si>
    <t>Benzopila tsepnaya «Voltaris» 52SS 4200V</t>
  </si>
  <si>
    <t>Kombinirovannoye uplotnitelnoye kolso QTB3-I-75X86.7-PB, reduktora vrashayusheysya golovik</t>
  </si>
  <si>
    <t>Karkasnoye maslos’emnoye uplotneniye (salnik) 110x150x14, reduktora vrashayusheysya golovki</t>
  </si>
  <si>
    <t>Kolso rezinovoye 125x3.55, reduktora vrashayusheysya golovki</t>
  </si>
  <si>
    <t>Plunjerniy nasos 280-160, leviy vrasheniye, 490, nasos №10047340. glavniy privod</t>
  </si>
  <si>
    <t>Shetkoderjateli dlya n/v tokopriyemnika s prijimnim ustroystvom TKE-2/16*32</t>
  </si>
  <si>
    <t>КВТ-1,14-4/400У3</t>
  </si>
  <si>
    <t>Oxladiteli vozdushnix sistem oxlajdeniya silovix poluprovodnikovix priborov  O143 (Alyuminiyevie radiatori) shirina-170mm, dlina 150mm, tolshina 67mm</t>
  </si>
  <si>
    <t>SKKD 260/16</t>
  </si>
  <si>
    <t>SKB 25/12</t>
  </si>
  <si>
    <t>SKКD 106/16</t>
  </si>
  <si>
    <t xml:space="preserve"> Рj 2159 SK39</t>
  </si>
  <si>
    <t xml:space="preserve"> Д 161 320 А</t>
  </si>
  <si>
    <t>TSP1-2450</t>
  </si>
  <si>
    <t>ТНРЗ-2423</t>
  </si>
  <si>
    <t>АМ1D-2405SH30Z</t>
  </si>
  <si>
    <t>Rele dlya ustroystva plavnogo puska i tormojeniya «Schneider Electric ALTISTAR 22» privoda gidravliki</t>
  </si>
  <si>
    <t>1. Temir yo'l xizmati</t>
  </si>
  <si>
    <t xml:space="preserve">RELS </t>
  </si>
  <si>
    <t xml:space="preserve"> Р-65</t>
  </si>
  <si>
    <t>metr</t>
  </si>
  <si>
    <t xml:space="preserve">Stik bolt </t>
  </si>
  <si>
    <t>М24</t>
  </si>
  <si>
    <t>jamlanma</t>
  </si>
  <si>
    <t>Stik bolt</t>
  </si>
  <si>
    <t xml:space="preserve"> М27</t>
  </si>
  <si>
    <t>Podkladka</t>
  </si>
  <si>
    <t xml:space="preserve"> КБ-50</t>
  </si>
  <si>
    <t xml:space="preserve">Podkladka </t>
  </si>
  <si>
    <t>КБ-65</t>
  </si>
  <si>
    <t>Bolt klem. v sbore</t>
  </si>
  <si>
    <t>Bolt zaklad. v sbore</t>
  </si>
  <si>
    <t>Shpal t/b</t>
  </si>
  <si>
    <t>Brus</t>
  </si>
  <si>
    <t>Kostil</t>
  </si>
  <si>
    <t>Prokladka shpal ustiga</t>
  </si>
  <si>
    <t>Prokladka rels tagiga</t>
  </si>
  <si>
    <t>shag'al</t>
  </si>
  <si>
    <t>M3</t>
  </si>
  <si>
    <t>Shpal Pandrol FC</t>
  </si>
  <si>
    <t>Strelka o'tkazgichi metal sohasi</t>
  </si>
  <si>
    <t>2. Elektifikatsiya uchastkasi</t>
  </si>
  <si>
    <t>Sim  bimet</t>
  </si>
  <si>
    <t>БСМ</t>
  </si>
  <si>
    <t>Ugolok st 63x63x5</t>
  </si>
  <si>
    <t xml:space="preserve">Kanat  12 mm2   </t>
  </si>
  <si>
    <t xml:space="preserve">Kanat  6 mm2   </t>
  </si>
  <si>
    <t>Katanka  6 mm2</t>
  </si>
  <si>
    <t>t</t>
  </si>
  <si>
    <t xml:space="preserve">Shtanga zazemlyayushaya  </t>
  </si>
  <si>
    <t>ПЗВЛ 3,3 кВт</t>
  </si>
  <si>
    <t>Izolyator PF - 70</t>
  </si>
  <si>
    <t>ПФ - 70</t>
  </si>
  <si>
    <t>Serga KS – 075</t>
  </si>
  <si>
    <t>КС – 075</t>
  </si>
  <si>
    <t>Zajim KS – 046</t>
  </si>
  <si>
    <t>КС – 046</t>
  </si>
  <si>
    <t>Zajim KS – 049</t>
  </si>
  <si>
    <t>КС – 049</t>
  </si>
  <si>
    <t>Zajim KS – 053/051</t>
  </si>
  <si>
    <t>КС – 053</t>
  </si>
  <si>
    <t>Zajim KS – 054/055</t>
  </si>
  <si>
    <t>КС – 054</t>
  </si>
  <si>
    <t>Zajim KS – 059</t>
  </si>
  <si>
    <t>КС – 059</t>
  </si>
  <si>
    <t>Zajim PA – 064</t>
  </si>
  <si>
    <t>ПА – 064</t>
  </si>
  <si>
    <t>Zajim  PAM - 069</t>
  </si>
  <si>
    <t>ПАМ - 069</t>
  </si>
  <si>
    <t>Derjatel s ushk. KS 023</t>
  </si>
  <si>
    <t>КС 023</t>
  </si>
  <si>
    <t>Zajim  KS -035</t>
  </si>
  <si>
    <t>КС -035</t>
  </si>
  <si>
    <t>Ushko odn.lapch KS-012</t>
  </si>
  <si>
    <t>КС-012</t>
  </si>
  <si>
    <t>Ushko dvulapch. KS-013</t>
  </si>
  <si>
    <t>КС-013</t>
  </si>
  <si>
    <t>Blok  kompensatora KS 041</t>
  </si>
  <si>
    <t>КС 041</t>
  </si>
  <si>
    <t>Seksionniy izolyator SI – 4</t>
  </si>
  <si>
    <t>СИ – 4</t>
  </si>
  <si>
    <t>Sim</t>
  </si>
  <si>
    <t>МФ – 100</t>
  </si>
  <si>
    <t>МГ95</t>
  </si>
  <si>
    <t>А – 185</t>
  </si>
  <si>
    <t>Yog'och dumaloq D18см   L6м</t>
  </si>
  <si>
    <t>м3</t>
  </si>
  <si>
    <t>Opori metal.</t>
  </si>
  <si>
    <t>УМ 15/10</t>
  </si>
  <si>
    <t>Bolt M16 L100 mm s gaykoy</t>
  </si>
  <si>
    <t>М16</t>
  </si>
  <si>
    <t>Bolt M10 L40 mm s gaykoy</t>
  </si>
  <si>
    <t>М10</t>
  </si>
  <si>
    <t>Bolt M12 L40 mm s gaykoy</t>
  </si>
  <si>
    <t>М12</t>
  </si>
  <si>
    <t>Bolt M12 L70 mm s gaykoy</t>
  </si>
  <si>
    <t>Bolti kryukovie  s gaykoy</t>
  </si>
  <si>
    <t>М20</t>
  </si>
  <si>
    <t>Planka soyedinit.</t>
  </si>
  <si>
    <t>Konsol sentr</t>
  </si>
  <si>
    <t>Konsol bokovaya</t>
  </si>
  <si>
    <t>toplam</t>
  </si>
  <si>
    <t>Derjatel (vtulka)</t>
  </si>
  <si>
    <t xml:space="preserve"> КС 024</t>
  </si>
  <si>
    <t>J/b fund. 3x ugol.</t>
  </si>
  <si>
    <t xml:space="preserve">J/b fund.8mi ankerniy </t>
  </si>
  <si>
    <t>3. Teplovozlarni ta'mirlash deposi</t>
  </si>
  <si>
    <t>GILZA silindra D50</t>
  </si>
  <si>
    <t>Д50.01.002</t>
  </si>
  <si>
    <t>ПД2.01.002 (ТЭМ18ДМ)</t>
  </si>
  <si>
    <t>PORSHEN D50 s viemkoy</t>
  </si>
  <si>
    <t>Д50.04.010-1</t>
  </si>
  <si>
    <t>Pales porshnevoy D50</t>
  </si>
  <si>
    <t>Д50.04.101</t>
  </si>
  <si>
    <t>Krishka silindra D50 v sbore sklapanami</t>
  </si>
  <si>
    <t>Д50.09-1</t>
  </si>
  <si>
    <t>1ПД4.09-1 (ТЭМ18ДМ)</t>
  </si>
  <si>
    <t>Vtulka VGSH</t>
  </si>
  <si>
    <t>Д50.24.003</t>
  </si>
  <si>
    <t>Vkladish shatunniy D-50</t>
  </si>
  <si>
    <t>2-градации</t>
  </si>
  <si>
    <t>3-градации</t>
  </si>
  <si>
    <t>4-градации</t>
  </si>
  <si>
    <t>5-градации</t>
  </si>
  <si>
    <t>Klapan vipusknoy D50</t>
  </si>
  <si>
    <t>Д50.09.010</t>
  </si>
  <si>
    <t>Klapan vpusknoy D50</t>
  </si>
  <si>
    <t>Д50.09.009</t>
  </si>
  <si>
    <t>Plunjernaya para D50</t>
  </si>
  <si>
    <t>Д50.27.104сб</t>
  </si>
  <si>
    <t>Raspilitel forsunok D50</t>
  </si>
  <si>
    <t>Д50.17.101сб</t>
  </si>
  <si>
    <t xml:space="preserve">Forsunka v sbore D50 </t>
  </si>
  <si>
    <t>Д50.17.1сб</t>
  </si>
  <si>
    <t>Forsunka korpusa (bez raspilitelya)</t>
  </si>
  <si>
    <t>Д50</t>
  </si>
  <si>
    <t xml:space="preserve">Stakan </t>
  </si>
  <si>
    <t>Д50.27.010</t>
  </si>
  <si>
    <t>SEKSIYA toplivnogo nasosa v sbore</t>
  </si>
  <si>
    <t>Д50.27.101Сб-1</t>
  </si>
  <si>
    <t>Nasos elektroupravlyayemiy</t>
  </si>
  <si>
    <t>4ЭТН.06.00.000</t>
  </si>
  <si>
    <t>Regulyator RCHO D-50</t>
  </si>
  <si>
    <t>Д50.36сб</t>
  </si>
  <si>
    <t>Korpus privoda regulyatora</t>
  </si>
  <si>
    <t>Д50.27.108сб</t>
  </si>
  <si>
    <t>Pompa toplivopodkachivayuщiy nasos</t>
  </si>
  <si>
    <t>2Д100.32.010</t>
  </si>
  <si>
    <t>Maslyaniy nasos D50</t>
  </si>
  <si>
    <t>2Д50.12-4</t>
  </si>
  <si>
    <t>Privod mexanicheskogo maslyanogo nasosa</t>
  </si>
  <si>
    <t>2Д50.34.001</t>
  </si>
  <si>
    <t>Vodyanoy nasos D50</t>
  </si>
  <si>
    <t>Д50.11</t>
  </si>
  <si>
    <t>Krilchatka</t>
  </si>
  <si>
    <t>Д50.11.002-5</t>
  </si>
  <si>
    <t xml:space="preserve">VENTIL VV1, 75v </t>
  </si>
  <si>
    <t>ВЭПВ.629406.000</t>
  </si>
  <si>
    <t>VENTIL VV32</t>
  </si>
  <si>
    <t>ВВ32</t>
  </si>
  <si>
    <t>VENTIL VV3</t>
  </si>
  <si>
    <t>ВВ3</t>
  </si>
  <si>
    <t>Regulyator davleniya</t>
  </si>
  <si>
    <t>усл.№3РД</t>
  </si>
  <si>
    <t>Diafragma KT-6</t>
  </si>
  <si>
    <t>КТ6-06-02</t>
  </si>
  <si>
    <t>Kran mashinista usl №254</t>
  </si>
  <si>
    <t>усл.№254</t>
  </si>
  <si>
    <t xml:space="preserve">Kran razobshitelniy </t>
  </si>
  <si>
    <t>усл№4300В</t>
  </si>
  <si>
    <t>Vkladish sredniy D-50</t>
  </si>
  <si>
    <t>Д50.27.047А</t>
  </si>
  <si>
    <t>Vkladish krayniy D-50</t>
  </si>
  <si>
    <t>Д50.27.048А</t>
  </si>
  <si>
    <t>Diafragma reversa</t>
  </si>
  <si>
    <t>5ТХ.456.049</t>
  </si>
  <si>
    <t>Disk ssepleniya friksion</t>
  </si>
  <si>
    <t>ТЭМ 2 85.10.046</t>
  </si>
  <si>
    <t>Golovka kardana (XTZ)</t>
  </si>
  <si>
    <t>А36-С2</t>
  </si>
  <si>
    <t>Forsunka pesochnisi</t>
  </si>
  <si>
    <t>ОНЗ-64</t>
  </si>
  <si>
    <t>Bashmak tormoznoy</t>
  </si>
  <si>
    <t>ТЭМ1.40.60.025</t>
  </si>
  <si>
    <t>Prujina telejki</t>
  </si>
  <si>
    <t xml:space="preserve">ТЭМ1.35.30.101 </t>
  </si>
  <si>
    <t>Vintovaya styajka</t>
  </si>
  <si>
    <t>ТЭ3.10.10сб</t>
  </si>
  <si>
    <t>Rezervuar glavniy</t>
  </si>
  <si>
    <t>ТЭМ1.40.30.011</t>
  </si>
  <si>
    <t>ТЭМ1.40.30.012</t>
  </si>
  <si>
    <t>ТЭМ1.40.30.015</t>
  </si>
  <si>
    <t>ТЭД118</t>
  </si>
  <si>
    <t>Prujina klapana KT6</t>
  </si>
  <si>
    <t>КТ6</t>
  </si>
  <si>
    <t xml:space="preserve">Kalorifer </t>
  </si>
  <si>
    <t>ТЭМ2.10.70.020</t>
  </si>
  <si>
    <t>Krestovina kardana</t>
  </si>
  <si>
    <t>53А-220-1025-2</t>
  </si>
  <si>
    <t>Podogrevatel topliva</t>
  </si>
  <si>
    <t>ТЭМ2.10.85.000</t>
  </si>
  <si>
    <t>Kolso uplatnitelnoye gilza D50</t>
  </si>
  <si>
    <t>Д50.01.003-1</t>
  </si>
  <si>
    <t>Klapan tifona i svistka teplovoza</t>
  </si>
  <si>
    <t>ТЭМ1.40.10.065</t>
  </si>
  <si>
    <t>Traversa mufta dlinnaya</t>
  </si>
  <si>
    <t>ТЭМ1.40.20.117</t>
  </si>
  <si>
    <t>Traversa mufta korotkaya</t>
  </si>
  <si>
    <t>ТЭМ1.40.20.120</t>
  </si>
  <si>
    <t>Regulyator napryajeniya</t>
  </si>
  <si>
    <t>БРН-М-75в    П75в</t>
  </si>
  <si>
    <t>Eletromagnit tyagoviy (blok magnit)</t>
  </si>
  <si>
    <t>ЭТ-54Б УЗ напр 75в</t>
  </si>
  <si>
    <t>щetkoderjatelglavnogo generatora</t>
  </si>
  <si>
    <t>5ТХ.112.058</t>
  </si>
  <si>
    <t>Kontakt podvijnoy korotkiy</t>
  </si>
  <si>
    <t>5ТХ.551.100</t>
  </si>
  <si>
    <t>Kontakt podvijnoy dliniy</t>
  </si>
  <si>
    <t>5ТХ551.100-01</t>
  </si>
  <si>
    <t>Gibkoye soyedineniye</t>
  </si>
  <si>
    <t>ПК753 (шинопровод) 5ТХ.505.073</t>
  </si>
  <si>
    <t>Komplekt RTI 394</t>
  </si>
  <si>
    <t>кран усл394</t>
  </si>
  <si>
    <t>Komplekt RTI 254</t>
  </si>
  <si>
    <t>кран усл 254</t>
  </si>
  <si>
    <t xml:space="preserve">Rukav </t>
  </si>
  <si>
    <t>Р17Б</t>
  </si>
  <si>
    <t>Zaglushka</t>
  </si>
  <si>
    <t>Д50.04.004</t>
  </si>
  <si>
    <t>Bayek</t>
  </si>
  <si>
    <t>Д50.10.017</t>
  </si>
  <si>
    <t>Shkiv privoda masl mex nasosa</t>
  </si>
  <si>
    <t>2Д50.34.025</t>
  </si>
  <si>
    <t>Shkiv veduщiy</t>
  </si>
  <si>
    <t>ТЭМ2.40.20.127</t>
  </si>
  <si>
    <t xml:space="preserve">Val v sbore </t>
  </si>
  <si>
    <t>ТЭМ2.85.60.016</t>
  </si>
  <si>
    <t xml:space="preserve">Avtossepka v sbore </t>
  </si>
  <si>
    <t>СА-3</t>
  </si>
  <si>
    <t xml:space="preserve">Vtulka </t>
  </si>
  <si>
    <t>Д50.34.168</t>
  </si>
  <si>
    <t>Д50.34.008</t>
  </si>
  <si>
    <t>4. Kichik mehanizatsiyalar</t>
  </si>
  <si>
    <t>GILZA, porshen, uplotnitelnie i porshnevie kolsa, komplekt na odin silindr</t>
  </si>
  <si>
    <t>236-1004005</t>
  </si>
  <si>
    <t>Nasos maslyaniy v sbore</t>
  </si>
  <si>
    <t>236-1011014-В3</t>
  </si>
  <si>
    <t>Shesternya pervoy peredachi i zadnego xoda</t>
  </si>
  <si>
    <t>236-1701112-Б</t>
  </si>
  <si>
    <t>Shesternya vtoroy peredachi vtorichnogo vala</t>
  </si>
  <si>
    <t>236-1701127</t>
  </si>
  <si>
    <t>Sinxron vtoroy i tretey peredachi</t>
  </si>
  <si>
    <t>236-1701150-Б-2</t>
  </si>
  <si>
    <t xml:space="preserve">Val promejutochniy </t>
  </si>
  <si>
    <t>236-1701048-Б</t>
  </si>
  <si>
    <t>Val vtorichniy</t>
  </si>
  <si>
    <t>236-1701105-Б2</t>
  </si>
  <si>
    <t>Mufta viklyucheniya ssepleniya s podshipnikom v sbore</t>
  </si>
  <si>
    <t>236-1601180-Б2</t>
  </si>
  <si>
    <t>Disk najimnoy s kojuxom v sbore</t>
  </si>
  <si>
    <t>236К-1601090-Б</t>
  </si>
  <si>
    <t>Disk vedomiy v sbore</t>
  </si>
  <si>
    <t>238-1601130-Б</t>
  </si>
  <si>
    <t>Disk vedomiy zadniy v sbore</t>
  </si>
  <si>
    <t>238-1601131</t>
  </si>
  <si>
    <t xml:space="preserve">VENTIL elektropnevmoticheskiy </t>
  </si>
  <si>
    <t>ВВ-32Ш: 24Вольт</t>
  </si>
  <si>
    <t>Plunjernaya para</t>
  </si>
  <si>
    <t>60.1111074-30</t>
  </si>
  <si>
    <t>Raspilitel v sbore s igolkoy</t>
  </si>
  <si>
    <t>26.1112110-01</t>
  </si>
  <si>
    <t>Generator zaryadniy</t>
  </si>
  <si>
    <t>Г1; 6582; 28В, 90А</t>
  </si>
  <si>
    <t>Starter</t>
  </si>
  <si>
    <t>25.3708-01 ТУ37.003.1059-81</t>
  </si>
  <si>
    <t>Kanat stalnoy (gibkiy)</t>
  </si>
  <si>
    <t>13,5 мм</t>
  </si>
  <si>
    <t>Salnik A-1 v komplekte manipulyatora</t>
  </si>
  <si>
    <t>АГД1</t>
  </si>
  <si>
    <t>Diod</t>
  </si>
  <si>
    <t>VD10; Д232-50 с радиатором ТУ11а А0336.041ТУ</t>
  </si>
  <si>
    <t>VD12-19; Д243А ТУ16-529.926-75</t>
  </si>
  <si>
    <t>VD1; Д232-50 с радиатором ТУ11а А0336.041ТУ</t>
  </si>
  <si>
    <t>VD8-14; Д243А ТУ16-529.926-75</t>
  </si>
  <si>
    <t xml:space="preserve">Ogranichitel gruzopodyomnosti </t>
  </si>
  <si>
    <t>ОНК 160-31.01</t>
  </si>
  <si>
    <t>Kolso kompressionnoye diametr 73,68 kompressora U43102A</t>
  </si>
  <si>
    <t>12-1004025Б3</t>
  </si>
  <si>
    <t>Kolso maslosʼyomnoye 73-68 kompressora U43102A</t>
  </si>
  <si>
    <t>52-1004035</t>
  </si>
  <si>
    <t>Kolso kompressionnoye kompressora VV 0,8/8-720</t>
  </si>
  <si>
    <t>Kolso maslosʼyomnoye kompressora VV 0,8/8-720</t>
  </si>
  <si>
    <t>М112 ЭК7А.03.013</t>
  </si>
  <si>
    <t>5. Kichik mehanizatsiyalar bo'limi</t>
  </si>
  <si>
    <t>Nasos NSH-32 UK-ZL</t>
  </si>
  <si>
    <t>Nasos NSH-50УК-ZL</t>
  </si>
  <si>
    <t>Generator – 12V</t>
  </si>
  <si>
    <t>FILTR topliniy</t>
  </si>
  <si>
    <t>FILTR topliniy grubiy</t>
  </si>
  <si>
    <t>Remen klinoviy</t>
  </si>
  <si>
    <t>Podshipnik vijimnoy</t>
  </si>
  <si>
    <t>FILTR maslyaniy</t>
  </si>
  <si>
    <t>Shlang tormoznoy</t>
  </si>
  <si>
    <t>Nakladki tormoznie</t>
  </si>
  <si>
    <t>Korobka peredach</t>
  </si>
  <si>
    <t>Manjet</t>
  </si>
  <si>
    <t>Podshipnik</t>
  </si>
  <si>
    <t>Starter-12В</t>
  </si>
  <si>
    <t>Rab.torm.silindr</t>
  </si>
  <si>
    <t>Glavn.torm.silindr</t>
  </si>
  <si>
    <t>Remen vod.nasrsa</t>
  </si>
  <si>
    <t>Starter 24V</t>
  </si>
  <si>
    <t>Kanat Ø 20</t>
  </si>
  <si>
    <t>Kanat Ø 18</t>
  </si>
  <si>
    <t>Kanat Ø 25</t>
  </si>
  <si>
    <t>Generator 24V</t>
  </si>
  <si>
    <t xml:space="preserve">Venes  zubchatiy  </t>
  </si>
  <si>
    <t>Vilka  mexanizma  ssepleniya</t>
  </si>
  <si>
    <t>Disk  ssepleniya</t>
  </si>
  <si>
    <t>Rukav  visokogo  davleniya</t>
  </si>
  <si>
    <t>6. Elektrovozlar ta'mirlash deposi</t>
  </si>
  <si>
    <t>Listovaya ressora</t>
  </si>
  <si>
    <t>5ТП.285.001</t>
  </si>
  <si>
    <t>Balansir</t>
  </si>
  <si>
    <t>5ТП.232.001</t>
  </si>
  <si>
    <t>Silindricheskaya prujina</t>
  </si>
  <si>
    <t>8ТП.284.066</t>
  </si>
  <si>
    <t>Kolodka tormoznaya (chugunnaya)</t>
  </si>
  <si>
    <t>Xomut tyagoviy avtotsepki SA-3</t>
  </si>
  <si>
    <t>106.00.001-2</t>
  </si>
  <si>
    <t>Apparat pogloщayuщiy</t>
  </si>
  <si>
    <t>Ш-2-В-90</t>
  </si>
  <si>
    <t>Sentriruyuщaya balichka</t>
  </si>
  <si>
    <t>5ТП.070.046</t>
  </si>
  <si>
    <t>Avtotsepka SA-3</t>
  </si>
  <si>
    <t>Izolyator proxodnoy</t>
  </si>
  <si>
    <t>6ТП.280.012</t>
  </si>
  <si>
    <t>Tifon</t>
  </si>
  <si>
    <t>5ТП.413.009</t>
  </si>
  <si>
    <t>Tokapriyemnik bokovoy praviy</t>
  </si>
  <si>
    <t>6ТП.260.004</t>
  </si>
  <si>
    <t>6ТП.260.005</t>
  </si>
  <si>
    <t>Tokapriyemnik sentralniy P-82</t>
  </si>
  <si>
    <t>8ТП.570.060</t>
  </si>
  <si>
    <t>Ampermetr M-151(750-0-750)</t>
  </si>
  <si>
    <t>ТУМ00П.533.413.606</t>
  </si>
  <si>
    <t>Voltmetr M-151</t>
  </si>
  <si>
    <t>(0-300А)</t>
  </si>
  <si>
    <t>RUBILNIK R-22П</t>
  </si>
  <si>
    <t>Kontaktor PK 360</t>
  </si>
  <si>
    <t>2ТП.523.001</t>
  </si>
  <si>
    <t>Rezistor  dempferniy DR-190Д</t>
  </si>
  <si>
    <t>П-25</t>
  </si>
  <si>
    <t>Dugogasitelnaya kamera PK360</t>
  </si>
  <si>
    <t>Р104Б</t>
  </si>
  <si>
    <t>Dugogasitelnaya kamera MK105</t>
  </si>
  <si>
    <t>VENTIL EV5507</t>
  </si>
  <si>
    <t>Kran razgruzki ¾</t>
  </si>
  <si>
    <t>Zubchatoye koleso Z-91 praviy</t>
  </si>
  <si>
    <t>379 СБА</t>
  </si>
  <si>
    <t>Zubchatoye koleso Z-91 leviy</t>
  </si>
  <si>
    <t>8ТП.240.035-01</t>
  </si>
  <si>
    <t>Shesternya Z-17, m10 praviy</t>
  </si>
  <si>
    <t>8ТП.240.035</t>
  </si>
  <si>
    <t>Shesternya Z-17, m10 leviy</t>
  </si>
  <si>
    <t>8ТП.240.037-01</t>
  </si>
  <si>
    <t>Tyaga povodka (nijnyaya)</t>
  </si>
  <si>
    <t>8ТП.240.037</t>
  </si>
  <si>
    <t>Tyaga povodka (verxnyaya)</t>
  </si>
  <si>
    <t>5ТЛ.234.112</t>
  </si>
  <si>
    <t>Kran mashinist №395</t>
  </si>
  <si>
    <t>В(Б)2000</t>
  </si>
  <si>
    <t>Kojux praviy (verxniy chast)</t>
  </si>
  <si>
    <t>№254</t>
  </si>
  <si>
    <t>Kojux praviy (nijniy chast)</t>
  </si>
  <si>
    <t>5ТП.300.109</t>
  </si>
  <si>
    <t>Kojux leviy (verxniy chast)</t>
  </si>
  <si>
    <t>5ТП.300.111</t>
  </si>
  <si>
    <t>Kojux leviy (nijniy  chast)</t>
  </si>
  <si>
    <t>5ТП.300.110</t>
  </si>
  <si>
    <t>Izolyator NB511</t>
  </si>
  <si>
    <t>6ТП.139.011-01</t>
  </si>
  <si>
    <t>Izolyator DT9N</t>
  </si>
  <si>
    <t>щetkoderjatel NB511</t>
  </si>
  <si>
    <t>ТЛ110</t>
  </si>
  <si>
    <t>Kompressor KT-6</t>
  </si>
  <si>
    <t>ЭГ61</t>
  </si>
  <si>
    <t>Prujina klapan KT6</t>
  </si>
  <si>
    <t>Усл. №379</t>
  </si>
  <si>
    <t>Bandaj el-zniy</t>
  </si>
  <si>
    <t>Krishka buksa</t>
  </si>
  <si>
    <t>Podshipnik 42536</t>
  </si>
  <si>
    <t>Podshipnik 52536</t>
  </si>
  <si>
    <t>Skolzun bokovoy opori</t>
  </si>
  <si>
    <t>Kolso kompresornaya</t>
  </si>
  <si>
    <t xml:space="preserve">KT-6 </t>
  </si>
  <si>
    <t>7. Poyezdlarni tiklash uchastkasi</t>
  </si>
  <si>
    <t>"Gorbushki (nakatn. j/d bashmak R50)</t>
  </si>
  <si>
    <t xml:space="preserve">ТУ 3185-001-90799403-2014 </t>
  </si>
  <si>
    <t>Lyagushki titanovie bashmaki</t>
  </si>
  <si>
    <t>495 ТС ВТ 1-0</t>
  </si>
  <si>
    <t>Tross Ø - 36</t>
  </si>
  <si>
    <t>Tross Ø - 32</t>
  </si>
  <si>
    <t>Lopata shtikovaya</t>
  </si>
  <si>
    <t>Lopata sopkovaya</t>
  </si>
  <si>
    <t>Klyuch puteyskiy</t>
  </si>
  <si>
    <t>Lapa puteyskaya</t>
  </si>
  <si>
    <t>Molotok puteyskiy</t>
  </si>
  <si>
    <t>FONAR</t>
  </si>
  <si>
    <t>Shablon puteyskiy PSH1520</t>
  </si>
  <si>
    <t>Rezak RIA-100</t>
  </si>
  <si>
    <t>Shlang kislorodniy Ø12</t>
  </si>
  <si>
    <t>Reduktor kislorodniy</t>
  </si>
  <si>
    <t>Reduktor propanoviy</t>
  </si>
  <si>
    <t>8. Vagonlarni ta'mirlash deposi</t>
  </si>
  <si>
    <t>Avtossepka v sbore  SA-3 b/u</t>
  </si>
  <si>
    <t>Tyagoviy xomut ot SA-3  b/u</t>
  </si>
  <si>
    <t>Konsevie   krani  190</t>
  </si>
  <si>
    <t>Razobshitelniy kran  379</t>
  </si>
  <si>
    <t>Rukav R-17  13,35</t>
  </si>
  <si>
    <t xml:space="preserve">Pogloshayushiy apparat PMKP-110, SH-1  </t>
  </si>
  <si>
    <t>Kolodki kompozitsionnie</t>
  </si>
  <si>
    <t xml:space="preserve">Sentriruyuщaya balichka </t>
  </si>
  <si>
    <t>Mayatnikovie podveski</t>
  </si>
  <si>
    <t>Upornaya plita b/u</t>
  </si>
  <si>
    <t>Klin tyagovogo xomuta b/u</t>
  </si>
  <si>
    <t>Pribor glavnaya  chast  270</t>
  </si>
  <si>
    <t>Zamok avtossepki</t>
  </si>
  <si>
    <t>Vozduxraspridilitel razg.mexanizm-134sb 6</t>
  </si>
  <si>
    <t>Manjet 689</t>
  </si>
  <si>
    <t>Prujina  ressornaya dlya 2VS-105</t>
  </si>
  <si>
    <t>Triangel b\u</t>
  </si>
  <si>
    <t>Podveska  triangelya</t>
  </si>
  <si>
    <t>Zadniy  upor</t>
  </si>
  <si>
    <t>Valik podʼemnik Avtossepki</t>
  </si>
  <si>
    <t xml:space="preserve">Pyatnik   904 </t>
  </si>
  <si>
    <t>V020000-1-19</t>
  </si>
  <si>
    <t xml:space="preserve">Gidrokopirovalniy   datchik </t>
  </si>
  <si>
    <t>КЗТС тип-36-77-01 "Гомель"</t>
  </si>
  <si>
    <t xml:space="preserve">Elektroklapan </t>
  </si>
  <si>
    <t>(РЕ10,3-44Г 24 УХЛЗ, Р=32 МПа, Q=40л/мин)</t>
  </si>
  <si>
    <t>Elektroklapan</t>
  </si>
  <si>
    <t xml:space="preserve"> (РЕ 10,3–574А Г24-УХЛЗ) Р=32МПа, Q=40л/мин</t>
  </si>
  <si>
    <t>Drossel MPG-55-32,R=20MPa,Q-20 L/min</t>
  </si>
  <si>
    <t>Svarochnaya provoloka 3</t>
  </si>
  <si>
    <t>Flyus svarochniy  AN-348</t>
  </si>
  <si>
    <t>Svarochnaya  provoloka 1,2</t>
  </si>
  <si>
    <t>Uglekisliy gaz</t>
  </si>
  <si>
    <t>Katanka 6,3 mm.</t>
  </si>
  <si>
    <t>Elektrodi 13/55f-4мм</t>
  </si>
  <si>
    <t>Ga sjijenniy</t>
  </si>
  <si>
    <t>Shestigrannik 36mm</t>
  </si>
  <si>
    <t>Shestigrannik 24mm</t>
  </si>
  <si>
    <t>Shestigrannik 19 mm</t>
  </si>
  <si>
    <t>List 14 mm</t>
  </si>
  <si>
    <t>Krug 24 mm</t>
  </si>
  <si>
    <t>Krug 32-40 mm</t>
  </si>
  <si>
    <t>Krug st 80-70 mm</t>
  </si>
  <si>
    <t>Krug st. 50 mm</t>
  </si>
  <si>
    <t>Krug st. 90-100 mm</t>
  </si>
  <si>
    <t>Siraya rezina D-8 L-100мм</t>
  </si>
  <si>
    <t>9. Signallashtirish, Markazlashtirish va bloklash uchastkasi</t>
  </si>
  <si>
    <t>Usilitel</t>
  </si>
  <si>
    <t>УМ-100Д</t>
  </si>
  <si>
    <t xml:space="preserve">Kommutatornie lampochki </t>
  </si>
  <si>
    <t>КВ 24 В35 мА</t>
  </si>
  <si>
    <t>"Lokomotivnie radiostansi"</t>
  </si>
  <si>
    <t>50в 154,700,154,750 мГ</t>
  </si>
  <si>
    <t>70в 154,700,154,750 мГ</t>
  </si>
  <si>
    <t>Yuk xizmati bo'limi</t>
  </si>
  <si>
    <t>Bashmaki podgorochniy</t>
  </si>
  <si>
    <t>Kanat (tross) 18 mm.</t>
  </si>
  <si>
    <t xml:space="preserve">DVIGATEL 7,5 kVt </t>
  </si>
  <si>
    <t>DVIGATEL 5,5 kVt (dlya xoda telejki)</t>
  </si>
  <si>
    <t>DVIGATEL 30 kVt (dlya podʼem.mex.)</t>
  </si>
  <si>
    <t>KABEL KG 4x4</t>
  </si>
  <si>
    <t>KABEL KG 3x35+1x16</t>
  </si>
  <si>
    <t>KABEL KGx16 Z-1x10</t>
  </si>
  <si>
    <t>Kontaktor 6022,160 Amp.</t>
  </si>
  <si>
    <t>Kontaktor 6023 ,160Amp.</t>
  </si>
  <si>
    <t>Puskatel PME 4velich.(med.gubka)</t>
  </si>
  <si>
    <t>Shesterenka Z=30</t>
  </si>
  <si>
    <t>Flyanes Z=30</t>
  </si>
  <si>
    <t>10. Energo xo'jaligi</t>
  </si>
  <si>
    <t>Lampa svetodiodnie 11vt</t>
  </si>
  <si>
    <t>Lampa svetodiodnie 15vt</t>
  </si>
  <si>
    <t>Lampa svetodiodnie 40vt</t>
  </si>
  <si>
    <t>Projektori Svetodiodnie  200Vt</t>
  </si>
  <si>
    <t>Projektori Svetodiodnie  400Vt</t>
  </si>
  <si>
    <t>Projektori Svetodiodnie  600Vt</t>
  </si>
  <si>
    <t>KABEL AVVG 3x50+1x25  (m)</t>
  </si>
  <si>
    <t>KABEL AVVG 3x35+1x25  (m)</t>
  </si>
  <si>
    <t>KABEL KG 3x16+1x10 (m)</t>
  </si>
  <si>
    <t>KABEL KG 4 x 4 (m)</t>
  </si>
  <si>
    <t>KABEL AP 2x10 (m)</t>
  </si>
  <si>
    <t>KABEL (montajniy provod) AP 2 x 4 (m)</t>
  </si>
  <si>
    <t xml:space="preserve">Puskatel PME -312 </t>
  </si>
  <si>
    <t xml:space="preserve">Puskatel PME -6011 </t>
  </si>
  <si>
    <t xml:space="preserve">Puskatel PME - 211 </t>
  </si>
  <si>
    <t xml:space="preserve">Puskatel (6 velichini) PM12 </t>
  </si>
  <si>
    <t xml:space="preserve">Zadvijki Ø – 80 </t>
  </si>
  <si>
    <t xml:space="preserve">Zadvijki Ø – 150 </t>
  </si>
  <si>
    <t xml:space="preserve">VENTIL PPR Ø - 20 </t>
  </si>
  <si>
    <t xml:space="preserve">VENTIL PPR Ø - 25 </t>
  </si>
  <si>
    <t xml:space="preserve">VENTIL PPR Ø - 32 </t>
  </si>
  <si>
    <t xml:space="preserve">VENTIL PPR Ø - 40 </t>
  </si>
  <si>
    <t xml:space="preserve">VENTIL (bronzoviy) Ø - 15 </t>
  </si>
  <si>
    <t xml:space="preserve">VENTIL (bronzoviy) Ø - 20 </t>
  </si>
  <si>
    <t xml:space="preserve">VENTIL (bronzoviy) Ø - 25 </t>
  </si>
  <si>
    <t xml:space="preserve">VENTIL (bronzoviy) Ø - 32 </t>
  </si>
  <si>
    <t xml:space="preserve">VENTIL (latunneviy) Ø - 50 </t>
  </si>
  <si>
    <t>Trubi ( PVX) Ø - 20 (m)</t>
  </si>
  <si>
    <t>Trubi ( PVX) Ø - 25 (m)</t>
  </si>
  <si>
    <t>Trubi ( PVX) Ø - 32 (m)</t>
  </si>
  <si>
    <t>Trubi ( PVX) Ø - 40 (m)</t>
  </si>
  <si>
    <t xml:space="preserve">Otvod (PVX) 90˚Ø - 20 </t>
  </si>
  <si>
    <t>Soyedinitel  (PVX )Ø - 20</t>
  </si>
  <si>
    <t xml:space="preserve">Otvod (PVX) 90˚Ø - 25 </t>
  </si>
  <si>
    <t>Soyedinitel  (PVX )Ø - 25</t>
  </si>
  <si>
    <t>Otvod (PVX) 90˚Ø - 32</t>
  </si>
  <si>
    <t>Soyedinitel  (PVX ) -Ø 32</t>
  </si>
  <si>
    <t>Otvod (PVX) 90˚Ø - 40</t>
  </si>
  <si>
    <t>Soyedinitel  (PVX ) - Ø 40</t>
  </si>
  <si>
    <t>Amerikanka PPR (vnutrennyaya rezba) Ø-20</t>
  </si>
  <si>
    <t>Amerikanka PPR (vnutrennyaya rezba) Ø-25</t>
  </si>
  <si>
    <t>Amerikanka PPR (vnutrennyaya rezba) Ø-32</t>
  </si>
  <si>
    <t>Amerikanka PPR (vnutrennyaya rezba) Ø-40</t>
  </si>
  <si>
    <t>Trubi  (Metallicheskiye) Ø - 15 (m)</t>
  </si>
  <si>
    <t>Trubi  (Metallicheskiye) Ø - 20 (m)</t>
  </si>
  <si>
    <t>Trubi  (Metallicheskiye) Ø - 32 (m)</t>
  </si>
  <si>
    <t>Trubi  (Metallicheskiye) Ø - 40(m)</t>
  </si>
  <si>
    <t>Trubi  (Metallicheskiye) Ø - 100 (m)</t>
  </si>
  <si>
    <t>Trubi  (Metallicheskiye) Ø - 80 (m)</t>
  </si>
  <si>
    <t>Trubi  (Plastmassa) Ø - 100 (m)</t>
  </si>
  <si>
    <t>Trubi  (Plastmassa) Ø - 80 (m)</t>
  </si>
  <si>
    <t>Otvod (perexodnik) Ø - 100</t>
  </si>
  <si>
    <t xml:space="preserve">Nakonechnik (alyuminiyeviy) 10 mm </t>
  </si>
  <si>
    <t>Nakonechnik (alyuminiyeviy) 16 mm</t>
  </si>
  <si>
    <t xml:space="preserve">Nakonechnik (alyuminiyeviy) 25 mm </t>
  </si>
  <si>
    <t xml:space="preserve">Nakonechnik (medniy) 10 mm </t>
  </si>
  <si>
    <t xml:space="preserve">Nakonechnik (medniy) 16 mm </t>
  </si>
  <si>
    <t xml:space="preserve">Nakonechnik (medniy) 25 mm </t>
  </si>
  <si>
    <t>El. patroni YE27</t>
  </si>
  <si>
    <t xml:space="preserve">El. rozetki vnutretrennyaya (odinarnaya) </t>
  </si>
  <si>
    <t xml:space="preserve">El. rozetki narujnaya (odinarnaya) </t>
  </si>
  <si>
    <t xml:space="preserve">El. rozetki narujnaya (dvoynaya) </t>
  </si>
  <si>
    <t xml:space="preserve">El. viklyuchatel vnutrenniy (odnoklavishniy) </t>
  </si>
  <si>
    <t>El. viklyuchatel vnutrenniy (dvuxklavishniy)</t>
  </si>
  <si>
    <t>El. viklyuchatel narujniy (odnoklavishniy)</t>
  </si>
  <si>
    <t xml:space="preserve">El. viklyuchatel narujniy (dvuxklavishniy) </t>
  </si>
  <si>
    <t>Avtomat Odnopolyusniy  2A</t>
  </si>
  <si>
    <t xml:space="preserve">Avtomat Odnopolyusniy  16A </t>
  </si>
  <si>
    <t xml:space="preserve">Avtomat Odnopolyusniy  32A </t>
  </si>
  <si>
    <t xml:space="preserve">Avtomat  Odnopolyusniy  25A  </t>
  </si>
  <si>
    <t xml:space="preserve">Kontaktor Trexpolyusniy – 160A </t>
  </si>
  <si>
    <t xml:space="preserve">Kontaktor Dvuxpolyusniy – 160A </t>
  </si>
  <si>
    <t xml:space="preserve">Kontaktor KT – 250A </t>
  </si>
  <si>
    <t>Lakotkan (kg)</t>
  </si>
  <si>
    <t xml:space="preserve">PREDOXRANITEL PN 100A </t>
  </si>
  <si>
    <t xml:space="preserve">PREDOXRANITEL PN 160A </t>
  </si>
  <si>
    <t xml:space="preserve">PREDOXRANITEL PN 250A </t>
  </si>
  <si>
    <t xml:space="preserve">RUBILNIK R 100A </t>
  </si>
  <si>
    <t xml:space="preserve">RUBILNIK R 250A </t>
  </si>
  <si>
    <t xml:space="preserve">RUBILNIK R 400A </t>
  </si>
  <si>
    <t xml:space="preserve">Kleщ (tokoizmeritelniy) Do 1000V </t>
  </si>
  <si>
    <t xml:space="preserve">Lestnitsa (stremyanka) alyuminevaya </t>
  </si>
  <si>
    <t>Slesarno – montajnie instrumenti</t>
  </si>
  <si>
    <t>to'plam</t>
  </si>
  <si>
    <t>KABEL APV 2x2,5 (m)</t>
  </si>
  <si>
    <t xml:space="preserve">Apparat svarochniy EPA 450A </t>
  </si>
  <si>
    <t xml:space="preserve">Elektro–montajnie instrumenti Do 1000 V </t>
  </si>
  <si>
    <t>Gazoviy klyuch Marka №3</t>
  </si>
  <si>
    <t>Gofrashlang (dlya kabelya) PVX 20 mm (m)</t>
  </si>
  <si>
    <t xml:space="preserve">Avtomat Trexpolyusniy  63A </t>
  </si>
  <si>
    <t xml:space="preserve">Avtomat Trexpolyusniy  80A </t>
  </si>
  <si>
    <t xml:space="preserve">Avtomat Trexpolyusniy  100A </t>
  </si>
  <si>
    <t xml:space="preserve">Avtomat Trexpolyusniy  160A </t>
  </si>
  <si>
    <t xml:space="preserve">Avtomat Trexpolyusniy  250A </t>
  </si>
  <si>
    <t xml:space="preserve">Avtomat Trexpolyusniy  630A </t>
  </si>
  <si>
    <t xml:space="preserve">Izolenta X/B  </t>
  </si>
  <si>
    <t>Uteplitel dlya vodoprovoda (p/m)</t>
  </si>
  <si>
    <t>Bumaga najdachnaya (melkaya) (p/m)</t>
  </si>
  <si>
    <t xml:space="preserve">Gidrotolkatel TE-25 </t>
  </si>
  <si>
    <t xml:space="preserve">Gidrotolkatel TE-50 </t>
  </si>
  <si>
    <t xml:space="preserve">щetka derjatel dlya el. dvigatelya s faznim rotorom 7,5 KVt </t>
  </si>
  <si>
    <t>щetka derjatel dlya el. dvigatelya s faznim rotorom 15 KVt</t>
  </si>
  <si>
    <t xml:space="preserve">щetka derjatel dlya el. dvigatelya s faznim rotorom 22 KVt </t>
  </si>
  <si>
    <t xml:space="preserve">щetka derjatel dlya el. dvigatelya s faznim rotorom 30 KVt </t>
  </si>
  <si>
    <t xml:space="preserve">Elektrodvigatelya s faznim rotorom 5,5kVt </t>
  </si>
  <si>
    <t xml:space="preserve">Elektrodvigatelya s faznim rotorom 7,5kVt </t>
  </si>
  <si>
    <t>Elektrodvigatelya s faznim rotorom 22kVt</t>
  </si>
  <si>
    <t>Elektrodvigatelya s faznim rotorom 30kVt</t>
  </si>
  <si>
    <t xml:space="preserve">Ruchnoy gidravlicheskiy press </t>
  </si>
  <si>
    <t xml:space="preserve">Akkumulyatorniy shuropovyort EPA </t>
  </si>
  <si>
    <t xml:space="preserve">Perforator tryoxrejimniy </t>
  </si>
  <si>
    <t xml:space="preserve">Uglovaya shlifovalnaya mashina  180 mm </t>
  </si>
  <si>
    <t xml:space="preserve">FONAR ruchnoy </t>
  </si>
  <si>
    <t xml:space="preserve">KONDITSIONER Invertor - 12 </t>
  </si>
  <si>
    <t>Kopmyuter</t>
  </si>
  <si>
    <t>Printer 3v1</t>
  </si>
  <si>
    <t>11. Tortish kuchlari bo'limi</t>
  </si>
  <si>
    <t xml:space="preserve">Lampa </t>
  </si>
  <si>
    <t>ПЖ 50х500</t>
  </si>
  <si>
    <t>50 вт</t>
  </si>
  <si>
    <t>40х60</t>
  </si>
  <si>
    <t>Tormoznie bashmaki</t>
  </si>
  <si>
    <t>Texnik spirt</t>
  </si>
  <si>
    <t>12. Akkumulyator batareriyalari</t>
  </si>
  <si>
    <t>Teplovoz TEM2,TEM18DM</t>
  </si>
  <si>
    <t>32TH450A</t>
  </si>
  <si>
    <t>Kichik mthanizatsiyalar MPT, ARV, ADM, AGD</t>
  </si>
  <si>
    <t>6CT-190F</t>
  </si>
  <si>
    <t>A/b dlya perenosnix radiostansii</t>
  </si>
  <si>
    <t>TYT TC-508</t>
  </si>
  <si>
    <t>J/d kran KJ – 562/265</t>
  </si>
  <si>
    <t>6CT-190</t>
  </si>
  <si>
    <t>Putepodʼyomnik PPRM</t>
  </si>
  <si>
    <t>6CT-135</t>
  </si>
  <si>
    <t>PE2U</t>
  </si>
  <si>
    <t>24ТН450А</t>
  </si>
  <si>
    <t>13. Materiallar</t>
  </si>
  <si>
    <t>El. щetka TED 118</t>
  </si>
  <si>
    <t>ЭГ 61 2/12,5х40х60</t>
  </si>
  <si>
    <t>ЭГ 61 АСВН 68.52.71.007</t>
  </si>
  <si>
    <t>El. щetka GP 300</t>
  </si>
  <si>
    <t>ЭГ 14 2/12,5х32х64</t>
  </si>
  <si>
    <t>El щetka 2x mashinniy agregat</t>
  </si>
  <si>
    <t>ЭГ 14 12,5х44х40</t>
  </si>
  <si>
    <t>LED 400W</t>
  </si>
  <si>
    <t>LED 800W</t>
  </si>
  <si>
    <t>LED 40W</t>
  </si>
  <si>
    <t>LED 15W</t>
  </si>
  <si>
    <t>Projektor na tyanoviy agregat</t>
  </si>
  <si>
    <t>Lampa projektorniy PJ75x600</t>
  </si>
  <si>
    <t>Lampa projektorniy PJ50x500</t>
  </si>
  <si>
    <t xml:space="preserve"> ГОСТ 7874-66</t>
  </si>
  <si>
    <t xml:space="preserve">Lampa buferniy J80x60 </t>
  </si>
  <si>
    <t>ГОСТ 1181-65</t>
  </si>
  <si>
    <t>Lampa projektorniy</t>
  </si>
  <si>
    <t>ПЖ75х600</t>
  </si>
  <si>
    <t>Lampa palsevaya</t>
  </si>
  <si>
    <t>Ж-4-10</t>
  </si>
  <si>
    <t>Lampa energosberegayuщaya</t>
  </si>
  <si>
    <t>tonna</t>
  </si>
  <si>
    <t>Svotodiodniy projektor lobovoy</t>
  </si>
  <si>
    <t>СПЛ-10,8</t>
  </si>
  <si>
    <t>Tumbler</t>
  </si>
  <si>
    <t>ТВ1-1</t>
  </si>
  <si>
    <t>ТВ1-2</t>
  </si>
  <si>
    <t>ТВ1-4</t>
  </si>
  <si>
    <t>Remen kompressor KT-6</t>
  </si>
  <si>
    <t>1250А</t>
  </si>
  <si>
    <t>Remen privoda generatora, privoda obduva</t>
  </si>
  <si>
    <t>2240Б</t>
  </si>
  <si>
    <t>Remen privoda kompressora motovoza</t>
  </si>
  <si>
    <t>"Remen privoda generatora motovoza  1kl. 1-8,5х8-850 motovoza"</t>
  </si>
  <si>
    <t>25 641111 07</t>
  </si>
  <si>
    <t>Remen klin. A-1250</t>
  </si>
  <si>
    <t>Kolodka tormoznaya grebnevaya</t>
  </si>
  <si>
    <t>ГОСТ 30249-97</t>
  </si>
  <si>
    <t>Kolodka tormoznaya drezini</t>
  </si>
  <si>
    <t>535.063.01А</t>
  </si>
  <si>
    <t xml:space="preserve">Elektrod UONI </t>
  </si>
  <si>
    <t>Elektrod MR</t>
  </si>
  <si>
    <t>Gaz sjijinniy</t>
  </si>
  <si>
    <t xml:space="preserve">Svarochnaya provoloka </t>
  </si>
  <si>
    <t>ER7OS-6D 1,2mm</t>
  </si>
  <si>
    <t>СВ 08А Д-3мм</t>
  </si>
  <si>
    <t>Provolka Ø6 mm.</t>
  </si>
  <si>
    <t>СТ-3 СП</t>
  </si>
  <si>
    <t xml:space="preserve">Flyus svarochniy </t>
  </si>
  <si>
    <t>Izolenta x/b</t>
  </si>
  <si>
    <t>Izolenta PVX</t>
  </si>
  <si>
    <t>Bumaga najdachnaya</t>
  </si>
  <si>
    <t>p/m</t>
  </si>
  <si>
    <t>Jgut rezinovaya 8 mm-100м</t>
  </si>
  <si>
    <t>Siraya rezina 6mm</t>
  </si>
  <si>
    <t xml:space="preserve">Spirt texnicheskiy </t>
  </si>
  <si>
    <t xml:space="preserve">Provod </t>
  </si>
  <si>
    <t>ПШ Д-8мм</t>
  </si>
  <si>
    <t>Kvarseviy pesok</t>
  </si>
  <si>
    <t>Tarmoznoy kalodki (TEM-2У)</t>
  </si>
  <si>
    <t>Shveller 8 mm.</t>
  </si>
  <si>
    <t xml:space="preserve">Krug abrazivniy </t>
  </si>
  <si>
    <t>400х127х40</t>
  </si>
  <si>
    <t>350х127х40</t>
  </si>
  <si>
    <t>Krug stalnoy Ø100 mm.</t>
  </si>
  <si>
    <t>Krug stalnoy Ø90mm.</t>
  </si>
  <si>
    <t>Krug stalnoy Ø80 mm.</t>
  </si>
  <si>
    <t>Krug stalnoy Ø65 mm.</t>
  </si>
  <si>
    <t>Krug stalnoy Ø60 mm.</t>
  </si>
  <si>
    <t>Krug stalnoy Ø50 mm.</t>
  </si>
  <si>
    <t>Krug stalnoy Ø40 mm.</t>
  </si>
  <si>
    <t>Krug stalnoy Ø36 mm.</t>
  </si>
  <si>
    <t>Krug stalnoy Ø32 mm.</t>
  </si>
  <si>
    <t xml:space="preserve"> </t>
  </si>
  <si>
    <t>Krug stalnoy Ø28 mm.</t>
  </si>
  <si>
    <t>Krug stalnoy Ø24 mm.</t>
  </si>
  <si>
    <t>Shestigrannik Ø36 mm.</t>
  </si>
  <si>
    <t>Shestigrannik Ø24 mm.</t>
  </si>
  <si>
    <t>Shestigrannik Ø19 mm.</t>
  </si>
  <si>
    <t>Trubka tonostennaya Ø30 mm</t>
  </si>
  <si>
    <t>Trubka tonostennaya Ø70 mm</t>
  </si>
  <si>
    <t>Pakovka dlya shesternya Z-17</t>
  </si>
  <si>
    <t>150*200 мм</t>
  </si>
  <si>
    <t>Krug stalnoy Ø20mm.</t>
  </si>
  <si>
    <t xml:space="preserve">Medniy trubka Ø10mm. </t>
  </si>
  <si>
    <t>Latun Ø16mm.</t>
  </si>
  <si>
    <t xml:space="preserve">Kislorodniy shlang </t>
  </si>
  <si>
    <t xml:space="preserve">Pryaja sherstennaya </t>
  </si>
  <si>
    <t>Shina alyuminovaya</t>
  </si>
  <si>
    <t>Linkaya lenta</t>
  </si>
  <si>
    <t>List 14mm</t>
  </si>
  <si>
    <t>Tros stalnoy Ø=10</t>
  </si>
  <si>
    <t>ГОСТ 2688-80</t>
  </si>
  <si>
    <t>Tros stalnoy Ø=8</t>
  </si>
  <si>
    <t>Katanka 6,3 mm</t>
  </si>
  <si>
    <t xml:space="preserve">Kompyuter </t>
  </si>
  <si>
    <t xml:space="preserve">Printer </t>
  </si>
  <si>
    <t>МФ 3010</t>
  </si>
  <si>
    <t>KONDITSIONER</t>
  </si>
  <si>
    <t>18 м3</t>
  </si>
  <si>
    <t>Brezent (Materiya 2000)</t>
  </si>
  <si>
    <t xml:space="preserve">Defektoskop </t>
  </si>
  <si>
    <t>УЗD</t>
  </si>
  <si>
    <t xml:space="preserve">Termopar </t>
  </si>
  <si>
    <t xml:space="preserve">Lipkaya lenta </t>
  </si>
  <si>
    <t>Elektrolit</t>
  </si>
  <si>
    <t>Texnicheskiy sol</t>
  </si>
  <si>
    <t>14. Blank-qog'oz va kanselyariya mahsulotlari</t>
  </si>
  <si>
    <t>Jurnal ucheta i osmotra gruzozaxvatnix  prispobleniy i tari</t>
  </si>
  <si>
    <t>Kniga vidachi naryada dlya uchastkov, sexov</t>
  </si>
  <si>
    <t xml:space="preserve">Jurnal registratsii pervichnogo instruktaja </t>
  </si>
  <si>
    <t>Jurnal registratsii vvodnogo instruktaja</t>
  </si>
  <si>
    <t>Jurnal vneocherednoy instruktaja</t>
  </si>
  <si>
    <t>Jurnal registratsii periodicheskogo (kvartalniy) instruktaja</t>
  </si>
  <si>
    <t xml:space="preserve">Kniga rasporyajeniy </t>
  </si>
  <si>
    <t>Kniga, ukazaniy lis nadzora po TB</t>
  </si>
  <si>
    <t>Jurnal I-stupeni admin. obщ.kontrolya</t>
  </si>
  <si>
    <t>Jurnal II-stupeni admin. obщ.kontrolya</t>
  </si>
  <si>
    <t>Jurnal III-stupeni admin. obщ.kontrolya</t>
  </si>
  <si>
    <t>Ekspluatatsionniy jurnal dlya kranov (vaxtenniy jurnal)</t>
  </si>
  <si>
    <t>Ekspluatatsionniy jurnal dlya mashin i mexanizmov (bortovoy jurnal)</t>
  </si>
  <si>
    <t xml:space="preserve">Udostovereniye rabotnika </t>
  </si>
  <si>
    <t xml:space="preserve">Jurnal priyoma-sdachi smen </t>
  </si>
  <si>
    <t>Jurnal uchyota i soderjaniya sredstv individualnoy zaщiti</t>
  </si>
  <si>
    <t>Operativniy jurnal dlya rabot v elektroustanovkax</t>
  </si>
  <si>
    <t>Pravila ustoystva i bezopasnoy ekspluatatsii gruzopodʼemnix kranov</t>
  </si>
  <si>
    <t>Pravila texnicheskoy ekspluatatsii i pravil texniki bezopasnosti pri ekspluatatsii elektroustanovok potrebiteley</t>
  </si>
  <si>
    <t>Pravila ustroystva elektroustanovok</t>
  </si>
  <si>
    <t>Pravila bezopasnosti v gazovom xozaystve</t>
  </si>
  <si>
    <t>Pravila bezopasnosti pri razrabotke MPI otkritim</t>
  </si>
  <si>
    <t>Pravila bezopasnosti pri BVR</t>
  </si>
  <si>
    <t>INSTRUKSIYA po dvijeniyu poyezdov i manevrovoy rabote na promishlennix j/d dorogax</t>
  </si>
  <si>
    <t xml:space="preserve">Pravila texnicheskoy ekspluatatsii promishlennogo jeleznodorojnogo transporta </t>
  </si>
  <si>
    <t>INSTRUKSIYA po signalizatsii na j/d darogax</t>
  </si>
  <si>
    <t>Kollektivniy dogovor 2023g.</t>
  </si>
  <si>
    <t>Trudovoy kodeks RUz</t>
  </si>
  <si>
    <t xml:space="preserve">Smenniy raport </t>
  </si>
  <si>
    <t>Jurnal DU-46</t>
  </si>
  <si>
    <t xml:space="preserve">Jurnal preduprejdaniye </t>
  </si>
  <si>
    <t>Jurnal dispetcherskoy rasporyajeniye</t>
  </si>
  <si>
    <t>Jurnal ucheta zaprepleniya podvijnogo sostava</t>
  </si>
  <si>
    <t>Jurnal VU-14</t>
  </si>
  <si>
    <t>Jurnal mesyachnogo osmotra</t>
  </si>
  <si>
    <t>Blank predeprejdeniye</t>
  </si>
  <si>
    <t>Grafik ispolnennogo dvijeniye poyezdov (elektrovozov)</t>
  </si>
  <si>
    <t>Spravka perevozka uglya i kaolina</t>
  </si>
  <si>
    <t>Jurnal DU-2</t>
  </si>
  <si>
    <t>Jurnal PU-80а</t>
  </si>
  <si>
    <t>Jurnal preduprejde niy (DU-60)</t>
  </si>
  <si>
    <t>Grafik ispolnennogo dvijeniye poyezdov (teplovozov)</t>
  </si>
  <si>
    <t>Raport na povremennie raboti po chasovim tvrifnim stavkam</t>
  </si>
  <si>
    <t>Naturniy list GU-45</t>
  </si>
  <si>
    <t>Naturnie listi DU-23</t>
  </si>
  <si>
    <t>Jurnal predʼyavleniya vagonov k texnicheskom u osmotru VU-15</t>
  </si>
  <si>
    <t>VEDOMOST pereveski otchet i uchet uglya</t>
  </si>
  <si>
    <t>Kniga dlya ucheta prochix gruzov</t>
  </si>
  <si>
    <t>Uvedomleniya</t>
  </si>
  <si>
    <t>Akt obщey formi</t>
  </si>
  <si>
    <t>Trebovaniya</t>
  </si>
  <si>
    <t>Materialniy otchet (vnutrenniy list)</t>
  </si>
  <si>
    <t>Materialniy otchet (narujniy list)</t>
  </si>
  <si>
    <t>Marshtruniy list</t>
  </si>
  <si>
    <t>Putevoy list</t>
  </si>
  <si>
    <t>Blanka uvedomleniya</t>
  </si>
  <si>
    <t>Blanka naturniy list uvedomleniya</t>
  </si>
  <si>
    <t>Blanka naturniy list na otpravku</t>
  </si>
  <si>
    <t xml:space="preserve">Blanka vedomost ucheta uglya </t>
  </si>
  <si>
    <t>Jurnal kniga povestki</t>
  </si>
  <si>
    <t>Jurnal zakrepleniya p/v sostava</t>
  </si>
  <si>
    <t>Jurnal mesyachnogo osmotra j/d putey</t>
  </si>
  <si>
    <t>Jurnal instruktaja</t>
  </si>
  <si>
    <t>Spravka o tormozax VU-45</t>
  </si>
  <si>
    <t>Jurnal dlya registratsii avtotormozov VU-68</t>
  </si>
  <si>
    <t>Jurnal dlya registratsii kolesnix par  vagonov VU-53</t>
  </si>
  <si>
    <t>"Jurnal dlya registratsii  revizii kolesnix par VU-92"</t>
  </si>
  <si>
    <t>Uvedomleniye o remonte vagonov VU-36</t>
  </si>
  <si>
    <t>Defektnaya vedomost VU-22</t>
  </si>
  <si>
    <t>Uvedomleniye VU-23</t>
  </si>
  <si>
    <t>Bumaga (belaya)</t>
  </si>
  <si>
    <t xml:space="preserve">Skoroshivatel </t>
  </si>
  <si>
    <t>Skoroshivatel plastmas.</t>
  </si>
  <si>
    <t xml:space="preserve">Papka dlya bumag </t>
  </si>
  <si>
    <t>Registri</t>
  </si>
  <si>
    <t>Jurnal "barrero"</t>
  </si>
  <si>
    <t xml:space="preserve">Stikeri dlya zapisi </t>
  </si>
  <si>
    <t>Faylovaya papka</t>
  </si>
  <si>
    <t>Stepler</t>
  </si>
  <si>
    <t>Skobi</t>
  </si>
  <si>
    <t>Skrepki</t>
  </si>
  <si>
    <t>dirokol</t>
  </si>
  <si>
    <t>Skotch shirokiy</t>
  </si>
  <si>
    <t>Shtrix (zamazka)</t>
  </si>
  <si>
    <t>Kalkulator</t>
  </si>
  <si>
    <t>Karandash (chyorniy)</t>
  </si>
  <si>
    <t>Lineyka</t>
  </si>
  <si>
    <t>Ruski siniye</t>
  </si>
  <si>
    <t>Rezinki</t>
  </si>
  <si>
    <t>Bumaga dlya zametok</t>
  </si>
  <si>
    <t>Chernilo siniy</t>
  </si>
  <si>
    <t>Tochilka</t>
  </si>
  <si>
    <t>Fleshka</t>
  </si>
  <si>
    <t>Kley karandash</t>
  </si>
  <si>
    <t>Marker zeleniy</t>
  </si>
  <si>
    <t>Marker zcherniy</t>
  </si>
  <si>
    <t>qaychi</t>
  </si>
  <si>
    <t>15. Anjomlar</t>
  </si>
  <si>
    <t>SHTANGENSIRKUL PSHV "Puteyes"</t>
  </si>
  <si>
    <t xml:space="preserve">Shablon universalniy </t>
  </si>
  <si>
    <t>Sverlo Ø=32</t>
  </si>
  <si>
    <t>Sverlo Ø=36</t>
  </si>
  <si>
    <t>Shlang kislorodniy Ø9</t>
  </si>
  <si>
    <t>Reduktor propanov. BPO-5-3</t>
  </si>
  <si>
    <t>Reduktor  kislorodniy BKO 50-12,5</t>
  </si>
  <si>
    <t>Propanoviy rezak</t>
  </si>
  <si>
    <t>Lopati shtikovie LKO</t>
  </si>
  <si>
    <t>Lopati sovkovie LSP</t>
  </si>
  <si>
    <t>Klyuchi gayechnie M8-M36</t>
  </si>
  <si>
    <t>Molotok</t>
  </si>
  <si>
    <t>Shvabra</t>
  </si>
  <si>
    <t>Ketmen</t>
  </si>
  <si>
    <t>Grablya</t>
  </si>
  <si>
    <t>Vedro otsinkov. 10l</t>
  </si>
  <si>
    <t>Steklorez</t>
  </si>
  <si>
    <t>Pila ruchnaya</t>
  </si>
  <si>
    <t>Tapor</t>
  </si>
  <si>
    <t>Venik (malenkiy)</t>
  </si>
  <si>
    <t>Venik (bolshoy)</t>
  </si>
  <si>
    <t>Kist malyarniy (malenkiy)</t>
  </si>
  <si>
    <t>Kist malyarniy (bolshoy)</t>
  </si>
  <si>
    <t>Sverlo 1x30 mm</t>
  </si>
  <si>
    <t>Plashki 10x30 mm</t>
  </si>
  <si>
    <t xml:space="preserve">Plashki trub.  1/2, 1/4, 3/4. </t>
  </si>
  <si>
    <t xml:space="preserve">Metchiki gayechnie m-12х10  </t>
  </si>
  <si>
    <t>Freza proreznie  125x3,5</t>
  </si>
  <si>
    <t>Rezes proxodnoy  20x20</t>
  </si>
  <si>
    <t>Rezes rastochniy  16x16</t>
  </si>
  <si>
    <t>Rezes proxodn. upor.40x25</t>
  </si>
  <si>
    <t>Rezes otreznoy 15x25</t>
  </si>
  <si>
    <t xml:space="preserve">Rezes rezbovoy 20x20 </t>
  </si>
  <si>
    <t xml:space="preserve">Sentr uporniy M-4,2 </t>
  </si>
  <si>
    <t xml:space="preserve">Shlifovalniy  krug </t>
  </si>
  <si>
    <t xml:space="preserve">Pobedit VK-8 </t>
  </si>
  <si>
    <t>Pobedit K-10 T-15</t>
  </si>
  <si>
    <t>Pobedit K-5Т-10</t>
  </si>
  <si>
    <t xml:space="preserve">Bura </t>
  </si>
  <si>
    <t>Klyuchi gayechnie  17x19</t>
  </si>
  <si>
    <t>22x24</t>
  </si>
  <si>
    <t>40x46</t>
  </si>
  <si>
    <t>50x55</t>
  </si>
  <si>
    <t xml:space="preserve"> 19x22</t>
  </si>
  <si>
    <t>24x27</t>
  </si>
  <si>
    <t>32x36</t>
  </si>
  <si>
    <t>50x52</t>
  </si>
  <si>
    <t>40x42</t>
  </si>
  <si>
    <t>55x60</t>
  </si>
  <si>
    <t xml:space="preserve">Gazoviy  klyuch </t>
  </si>
  <si>
    <t>Rezes chashechniy RRUX 3010 t130( f30,8mm)</t>
  </si>
  <si>
    <t>16. Asbob-anjomlar</t>
  </si>
  <si>
    <t>Rels kesish apparati PP-80</t>
  </si>
  <si>
    <t xml:space="preserve">Elektr agregat benzinli </t>
  </si>
  <si>
    <t>Patriot Max Power</t>
  </si>
  <si>
    <t>Temir yo'l lapasi</t>
  </si>
  <si>
    <t xml:space="preserve">Benzpila </t>
  </si>
  <si>
    <t>EPA EBP-2400-1</t>
  </si>
  <si>
    <t xml:space="preserve">Bolgarka </t>
  </si>
  <si>
    <t>|(USHM) 230mm
Makita GA9030F01</t>
  </si>
  <si>
    <t>17. Filtrlar</t>
  </si>
  <si>
    <t>FILTR maslenniy  DVS</t>
  </si>
  <si>
    <t>М5103 (ЛДКЯ 387631.070)</t>
  </si>
  <si>
    <t>Нарва 6-4-04 ТУ28.ЭССР.28-89</t>
  </si>
  <si>
    <t>FILTR toplivniy</t>
  </si>
  <si>
    <t>ФТ 047.1117010 (8.9132)</t>
  </si>
  <si>
    <t>ЭФТ 013, ЭТФ -4</t>
  </si>
  <si>
    <t>ЭФТ-016, Р333Б</t>
  </si>
  <si>
    <t>NF-3722, ЭФТ-009-01</t>
  </si>
  <si>
    <t>FILTR gidravlicheskiy</t>
  </si>
  <si>
    <t>SM 108 940/25</t>
  </si>
  <si>
    <t>JX 1023</t>
  </si>
  <si>
    <t>EKO 0252</t>
  </si>
  <si>
    <t>ФТ 041 1105010-01</t>
  </si>
  <si>
    <t>ФТ 020-1117010-01</t>
  </si>
  <si>
    <t>WK 962/7</t>
  </si>
  <si>
    <t>201-1117040 EKO-03/51</t>
  </si>
  <si>
    <t>DIFA 6302</t>
  </si>
  <si>
    <t>LUXE LX-304TH</t>
  </si>
  <si>
    <t>ЭФТ-531 РД-004</t>
  </si>
  <si>
    <t xml:space="preserve">FILTR vozdushniy  </t>
  </si>
  <si>
    <t>Д37Е-1109020Б3</t>
  </si>
  <si>
    <t>ВФ 2381109012</t>
  </si>
  <si>
    <t>A53.21.000-02</t>
  </si>
  <si>
    <t>CAREX 100184RX</t>
  </si>
  <si>
    <t>1. O'zi ag'dargich BelAZ 75131 uchun ehtiyot qisimlar</t>
  </si>
  <si>
    <t>Vodyanoy nasos KTA-50</t>
  </si>
  <si>
    <t>Generator zadyadniy KAMAZ 24v 80A</t>
  </si>
  <si>
    <t>6582.3701-04</t>
  </si>
  <si>
    <t>Nakladka tormoznoy</t>
  </si>
  <si>
    <t>75131-3577060-01</t>
  </si>
  <si>
    <t>Aktuator toplivnogo nasosa</t>
  </si>
  <si>
    <t>Blok elektronnix klyuchey</t>
  </si>
  <si>
    <t>БЭК 5-3</t>
  </si>
  <si>
    <t>Blok upravleniya</t>
  </si>
  <si>
    <t>БУВГ-04.1</t>
  </si>
  <si>
    <t>Remen generator</t>
  </si>
  <si>
    <t>Gayka avtoshina M33x2-4N5N</t>
  </si>
  <si>
    <t>Shpilka avtoshin M33x2-6gx102</t>
  </si>
  <si>
    <t>Datchik spidometra</t>
  </si>
  <si>
    <t>ПД 8089-1 ТУ РБ 300125187.207-2004</t>
  </si>
  <si>
    <t>Vkladish podpyatnik</t>
  </si>
  <si>
    <t>549Б-2907427</t>
  </si>
  <si>
    <t>7519-2907427</t>
  </si>
  <si>
    <t>Udlinitel gibkiy ventilya UG 17-330 perednix kolyos</t>
  </si>
  <si>
    <t>13-3116010-02</t>
  </si>
  <si>
    <t>Udlinitel gibkiy ventilya UG 17-330 zadnix kolyos</t>
  </si>
  <si>
    <t>13-3116010-04</t>
  </si>
  <si>
    <t>Blok upravleniya a sbore</t>
  </si>
  <si>
    <t>75132-8606410</t>
  </si>
  <si>
    <t>Rukav visoko davleniya</t>
  </si>
  <si>
    <t>7513-8609686</t>
  </si>
  <si>
    <t xml:space="preserve">Podshipnik </t>
  </si>
  <si>
    <t>GШСЛ-70</t>
  </si>
  <si>
    <t xml:space="preserve"> 2ШСЛ-90</t>
  </si>
  <si>
    <t xml:space="preserve">Kontaktor </t>
  </si>
  <si>
    <t>СТ1115/08V24ET-00</t>
  </si>
  <si>
    <t>Shesternya pnevmostatora</t>
  </si>
  <si>
    <t>75131-1026201</t>
  </si>
  <si>
    <t>Manjeta RMK</t>
  </si>
  <si>
    <t>1.2-145*175-4</t>
  </si>
  <si>
    <t>Blok BUTOP-01</t>
  </si>
  <si>
    <t>СТРМ.009.00.00.000</t>
  </si>
  <si>
    <t>Avtomat razgruzki nasosa</t>
  </si>
  <si>
    <t>75131-3428010</t>
  </si>
  <si>
    <t>Nasos dozator</t>
  </si>
  <si>
    <t>OSPBX 500 LS*</t>
  </si>
  <si>
    <t>Blok obrabotki signalov</t>
  </si>
  <si>
    <t>БОСС-01</t>
  </si>
  <si>
    <t>БОСС-03</t>
  </si>
  <si>
    <t>БОСС-04</t>
  </si>
  <si>
    <t xml:space="preserve">Modul visokovoltnix sensorov </t>
  </si>
  <si>
    <t>МВС-01</t>
  </si>
  <si>
    <t>Privod spidometra</t>
  </si>
  <si>
    <t>7519-3841010</t>
  </si>
  <si>
    <t>Turbokompressor v sbore</t>
  </si>
  <si>
    <t>Kompressor v sbore</t>
  </si>
  <si>
    <t>Nasos toplivopodkachivayushiy</t>
  </si>
  <si>
    <t>7512-1113010</t>
  </si>
  <si>
    <t>Pnevmostarter v sbore</t>
  </si>
  <si>
    <t>75131-1026010</t>
  </si>
  <si>
    <t xml:space="preserve">Nasos aksialno porshnevoy </t>
  </si>
  <si>
    <t>75131-8604011-20</t>
  </si>
  <si>
    <t>TNVD s aktuatorom KTA-50</t>
  </si>
  <si>
    <t>Remontniy komplekt sOM</t>
  </si>
  <si>
    <t>7519-8603006</t>
  </si>
  <si>
    <t xml:space="preserve">Remontniy komplekt pnevmogidroakkumulator maliy </t>
  </si>
  <si>
    <t>75131-3415009</t>
  </si>
  <si>
    <t>Remontniy komplekt pnevmogidroakkumulator bolshoy</t>
  </si>
  <si>
    <t>Remontniy komplekt silindra povorota</t>
  </si>
  <si>
    <t>75137-3429008-01</t>
  </si>
  <si>
    <t>Remontniy komplekt vodyanogo nasosa</t>
  </si>
  <si>
    <t>75137-3415042</t>
  </si>
  <si>
    <t>Remkomplekt dlya silindra podveski (pered)</t>
  </si>
  <si>
    <t>75131-2907019</t>
  </si>
  <si>
    <t>Remkomplekt dlya silindra podveski (zad)</t>
  </si>
  <si>
    <t>75131-2907018</t>
  </si>
  <si>
    <t>Silindr podveski pnevmogidralicheskiy peredniy v sbore</t>
  </si>
  <si>
    <t>75131-2907020-13</t>
  </si>
  <si>
    <t>Silindr podveski pnevmogidralicheskiy zadniy v sbore</t>
  </si>
  <si>
    <t>75131-2917020-10</t>
  </si>
  <si>
    <t>Remen privoda 31RK2032MM</t>
  </si>
  <si>
    <t>Mexanizm natyajnoy remnya v sbore</t>
  </si>
  <si>
    <t>Krilchatka ventilatora KTA-50</t>
  </si>
  <si>
    <t>Pedal PE-3.01</t>
  </si>
  <si>
    <t>СТРМ 401263.003-01</t>
  </si>
  <si>
    <t>Silindr povorota</t>
  </si>
  <si>
    <t>75131-3429010-40</t>
  </si>
  <si>
    <t>Val kardanniy</t>
  </si>
  <si>
    <t>41735-4201010-10</t>
  </si>
  <si>
    <t>Datchik ot podveski</t>
  </si>
  <si>
    <t>MBS 1250</t>
  </si>
  <si>
    <t>Klapan ot datchik</t>
  </si>
  <si>
    <t>75131-8070360-10</t>
  </si>
  <si>
    <t>Disk s flansem</t>
  </si>
  <si>
    <t>75132-3577148</t>
  </si>
  <si>
    <t>Sistema kontrolya SKAT-01EM.R</t>
  </si>
  <si>
    <t>СТРМ.453619.004-06</t>
  </si>
  <si>
    <t xml:space="preserve">Kronshteyn silindra podveski verxniy </t>
  </si>
  <si>
    <t>75131-2907402-11</t>
  </si>
  <si>
    <t xml:space="preserve">Kronshteyn silindra podveski nijniy </t>
  </si>
  <si>
    <t>75131-2907440</t>
  </si>
  <si>
    <t>1-2ШСЛ120 ТУ РБ 05808863.001-99</t>
  </si>
  <si>
    <t>Pales</t>
  </si>
  <si>
    <t>75131-2919426</t>
  </si>
  <si>
    <t>Opora sharovaya</t>
  </si>
  <si>
    <t>7519-2907500</t>
  </si>
  <si>
    <t>75306-2907500</t>
  </si>
  <si>
    <t>2007164М</t>
  </si>
  <si>
    <t>2007156М</t>
  </si>
  <si>
    <t>Richag povorotniy so vtulkami leviy</t>
  </si>
  <si>
    <t>75131-3001031-20</t>
  </si>
  <si>
    <t>Richag povorotniy so vtulkami praviy</t>
  </si>
  <si>
    <t>75131-3001030-20</t>
  </si>
  <si>
    <t>Vtulka shkvornya</t>
  </si>
  <si>
    <t>75131-3001017</t>
  </si>
  <si>
    <t>Kran tormoznoy s ruchnim upravleniem</t>
  </si>
  <si>
    <t>LT08MMA-2X/125/02M</t>
  </si>
  <si>
    <t xml:space="preserve">Ventil </t>
  </si>
  <si>
    <t xml:space="preserve">БС 37-3114010 </t>
  </si>
  <si>
    <t>Datchik avariynogo urovnya masla</t>
  </si>
  <si>
    <t>75320-8608172</t>
  </si>
  <si>
    <t>Panel priborov PP-42 (gorizont)</t>
  </si>
  <si>
    <t>СЕЦИ453895.042</t>
  </si>
  <si>
    <t>2. O'zi ag'dargich BelAZ 75135 uchun ehtiyot qisimlar</t>
  </si>
  <si>
    <t>Toplivniy nasos visokogo davleniya (TNVD)</t>
  </si>
  <si>
    <t>Usilitel potoka</t>
  </si>
  <si>
    <t>OSQB 5</t>
  </si>
  <si>
    <t>549Б-2907447</t>
  </si>
  <si>
    <t>7513-2907020-10, (7513-2907020-20)</t>
  </si>
  <si>
    <t>7513-2917020-10, (7513-2917020-20)</t>
  </si>
  <si>
    <t>Vodyanoy nasos</t>
  </si>
  <si>
    <t>3. O'zi ag'dargich BelAZ 75131 ichki yonuv dvigateli uchun ehtiyot qisimlar Cummins KTA-50</t>
  </si>
  <si>
    <t xml:space="preserve">Gilza s uplotnitelem </t>
  </si>
  <si>
    <t>Vkladish shatunniy</t>
  </si>
  <si>
    <t>Prokladka GBS</t>
  </si>
  <si>
    <t>Porshen v sbore</t>
  </si>
  <si>
    <t>Komplekt porshnevix koles</t>
  </si>
  <si>
    <t>Salnik peredniy ot kolen.vala</t>
  </si>
  <si>
    <t>Salnik zadniy ot kolen.vala</t>
  </si>
  <si>
    <t>Forsunka</t>
  </si>
  <si>
    <t xml:space="preserve">Vodyannoy potrubok </t>
  </si>
  <si>
    <t>Shatun</t>
  </si>
  <si>
    <t>Termostat</t>
  </si>
  <si>
    <t xml:space="preserve">Radiator oxlajdeniya masla </t>
  </si>
  <si>
    <t>Uplotnenie gazovogo stika na forsunki</t>
  </si>
  <si>
    <t>Kolso uplotnitelnoe masla oxladitelya</t>
  </si>
  <si>
    <t>Kolso rezin. na shlang podachi masla</t>
  </si>
  <si>
    <t>Prokladka</t>
  </si>
  <si>
    <t>Gibkiy shlang</t>
  </si>
  <si>
    <t>Shlang gibkiy</t>
  </si>
  <si>
    <t xml:space="preserve">Shlang  </t>
  </si>
  <si>
    <t>Prokladka kojuxa</t>
  </si>
  <si>
    <t>Patrubok VN</t>
  </si>
  <si>
    <t>Uplotnitelnoe kolso toplivnoy reyki</t>
  </si>
  <si>
    <t>m/t-m</t>
  </si>
  <si>
    <t>Rezinovoe kolso VS kollektora-ploskoe</t>
  </si>
  <si>
    <t>Prokladka peredney krishka</t>
  </si>
  <si>
    <t>Prokladka lobovini</t>
  </si>
  <si>
    <t xml:space="preserve">Oxladitel naduvochnogo vozduxa </t>
  </si>
  <si>
    <t>Uplotnitelnoe kolso mas reyki</t>
  </si>
  <si>
    <t>КТА-50</t>
  </si>
  <si>
    <t>Uplotnitelnoe kolso vodyanoy rubashki</t>
  </si>
  <si>
    <t>Vodyanoy rubashka</t>
  </si>
  <si>
    <t xml:space="preserve">Salnik </t>
  </si>
  <si>
    <t>Privod toplivnogo nasosa</t>
  </si>
  <si>
    <t>Klapan reduksionniy KTA-50</t>
  </si>
  <si>
    <t>Vtulka shkiva</t>
  </si>
  <si>
    <t xml:space="preserve">4. O'zi ag'dargich  Komatsu HD 785-7 uchun ehtiyot qisimlar </t>
  </si>
  <si>
    <t>Gilza silindra </t>
  </si>
  <si>
    <t xml:space="preserve"> 6211-22-2220</t>
  </si>
  <si>
    <t>Uplotnitel pod gilzu </t>
  </si>
  <si>
    <t>6210-21-2270</t>
  </si>
  <si>
    <t>6210-21-2240</t>
  </si>
  <si>
    <t>6210-21-2230</t>
  </si>
  <si>
    <t>Kolsa porshnevie </t>
  </si>
  <si>
    <t>6261-31-2030</t>
  </si>
  <si>
    <t>Porshen dvigatelya avtomobilya </t>
  </si>
  <si>
    <t>6219-31-2110</t>
  </si>
  <si>
    <t>Mexanizm stoporniy </t>
  </si>
  <si>
    <t xml:space="preserve"> 04065-05220</t>
  </si>
  <si>
    <t>Pales porshnevoy </t>
  </si>
  <si>
    <t>6211-31-2410</t>
  </si>
  <si>
    <t>Shatun dvigatelya avtomobilya </t>
  </si>
  <si>
    <t>6215-31-3100</t>
  </si>
  <si>
    <t>Vkladish korennoy </t>
  </si>
  <si>
    <t>6215-21-8001</t>
  </si>
  <si>
    <t>Vkladish shatuna </t>
  </si>
  <si>
    <t>6215-31-3060</t>
  </si>
  <si>
    <t>Vtulka raspredvala </t>
  </si>
  <si>
    <t>6210-21-1491</t>
  </si>
  <si>
    <t>Nasos maslyaniy </t>
  </si>
  <si>
    <t>6219-51-1000</t>
  </si>
  <si>
    <t>Klapan redutsiruyushiy </t>
  </si>
  <si>
    <t>6219-51-2700</t>
  </si>
  <si>
    <t>6215-51-5550</t>
  </si>
  <si>
    <t>6215-51-1730</t>
  </si>
  <si>
    <t>Teploobmennik </t>
  </si>
  <si>
    <t>600-651-1610</t>
  </si>
  <si>
    <t>Prokladka golovki bloka silindra </t>
  </si>
  <si>
    <t>6210-17-1814</t>
  </si>
  <si>
    <t>Zaglushka stalnaya </t>
  </si>
  <si>
    <t>6210-81-9210</t>
  </si>
  <si>
    <t>07046-44016</t>
  </si>
  <si>
    <t>Kolso rezinovoe uplotnitelnoe </t>
  </si>
  <si>
    <t>6217-11-8830</t>
  </si>
  <si>
    <t>Prokladka vipusknogo kollektora </t>
  </si>
  <si>
    <t>6210-11-4811</t>
  </si>
  <si>
    <t>02895-77075</t>
  </si>
  <si>
    <t>6218-11-5880</t>
  </si>
  <si>
    <t>Prokladka maslyanogo nasosa </t>
  </si>
  <si>
    <t>6151-51-8151</t>
  </si>
  <si>
    <t xml:space="preserve"> 07000-72021</t>
  </si>
  <si>
    <t>07005-01412</t>
  </si>
  <si>
    <t>Kolsa rezinovie uplotnitelnie </t>
  </si>
  <si>
    <t>07002-21423</t>
  </si>
  <si>
    <t>Prokladka turbokompressora </t>
  </si>
  <si>
    <t>6218-11-5830</t>
  </si>
  <si>
    <t xml:space="preserve"> 07003-01419</t>
  </si>
  <si>
    <t>Prokladka paronitovaya </t>
  </si>
  <si>
    <t>6215-21-6431</t>
  </si>
  <si>
    <t>Salnik perednego kolenchatogo vala </t>
  </si>
  <si>
    <t>6245-21-3121</t>
  </si>
  <si>
    <t xml:space="preserve"> 6215-21-3821</t>
  </si>
  <si>
    <t xml:space="preserve"> 6215-81-6190</t>
  </si>
  <si>
    <t>07000-72060</t>
  </si>
  <si>
    <t xml:space="preserve"> 07000-03050</t>
  </si>
  <si>
    <t>6215-21-3811</t>
  </si>
  <si>
    <t xml:space="preserve"> 6215-21-4810</t>
  </si>
  <si>
    <t>Salnik zadniy kolenvala </t>
  </si>
  <si>
    <t>6219-21-4261</t>
  </si>
  <si>
    <t>Prokladka poddona</t>
  </si>
  <si>
    <t>6215-21-5820</t>
  </si>
  <si>
    <t>Prokladka poddona </t>
  </si>
  <si>
    <t>6215-21-5811</t>
  </si>
  <si>
    <t>07000-E2080</t>
  </si>
  <si>
    <t>Uplotniteli rezinovie </t>
  </si>
  <si>
    <t>07000-72012</t>
  </si>
  <si>
    <t>Prokladka paronitovaya</t>
  </si>
  <si>
    <t xml:space="preserve"> 6215-21-6480</t>
  </si>
  <si>
    <t>6215-21-1682</t>
  </si>
  <si>
    <t xml:space="preserve"> 07000-E3038</t>
  </si>
  <si>
    <t>07000-E3050</t>
  </si>
  <si>
    <t>6215-51-1780</t>
  </si>
  <si>
    <t>07000-E3045</t>
  </si>
  <si>
    <t>Kolso maslootboynoe </t>
  </si>
  <si>
    <t>07000-72040</t>
  </si>
  <si>
    <t xml:space="preserve"> 07000-72105</t>
  </si>
  <si>
    <t>07000-73042</t>
  </si>
  <si>
    <t>07000-72018</t>
  </si>
  <si>
    <t>6215-51-5490</t>
  </si>
  <si>
    <t>6219-51-5620</t>
  </si>
  <si>
    <t>07000-73040</t>
  </si>
  <si>
    <t xml:space="preserve"> 07000-73045</t>
  </si>
  <si>
    <t> 6219-51-5610</t>
  </si>
  <si>
    <t>07000-73038</t>
  </si>
  <si>
    <t>6215-61-2810</t>
  </si>
  <si>
    <t>6210-61-2520</t>
  </si>
  <si>
    <t> 07000-A2016</t>
  </si>
  <si>
    <t>ND095444-0020</t>
  </si>
  <si>
    <t>Kolso uplotnitelnoe dlya remonta nasosov </t>
  </si>
  <si>
    <t>ND094086-0210</t>
  </si>
  <si>
    <t>Shayba mednaya </t>
  </si>
  <si>
    <t>07005-01012</t>
  </si>
  <si>
    <t> 6219-71-1160</t>
  </si>
  <si>
    <t>6219-71-1150</t>
  </si>
  <si>
    <t> 6261-71-6150</t>
  </si>
  <si>
    <t>07000-E2018</t>
  </si>
  <si>
    <t>07005-01212</t>
  </si>
  <si>
    <t>07005-00812</t>
  </si>
  <si>
    <t>07000-E2015</t>
  </si>
  <si>
    <t>6215-11-6820</t>
  </si>
  <si>
    <t>6215-11-6810</t>
  </si>
  <si>
    <t>6215-11-6831</t>
  </si>
  <si>
    <t>Kolso rezinovoe uplotnitelnoe</t>
  </si>
  <si>
    <t>6162-13-6440</t>
  </si>
  <si>
    <t>07000-G3045</t>
  </si>
  <si>
    <t>6215-61-6531</t>
  </si>
  <si>
    <t>Kolso uplotnitelnoe ftoroplastovoe </t>
  </si>
  <si>
    <t>07000-G2080</t>
  </si>
  <si>
    <t>07000-G2090</t>
  </si>
  <si>
    <t>07000-G2140</t>
  </si>
  <si>
    <t>07000-A2060</t>
  </si>
  <si>
    <t>07000-72100</t>
  </si>
  <si>
    <t>6215-21-1970</t>
  </si>
  <si>
    <t>Mufta soedinitelnaya kompressionnaya </t>
  </si>
  <si>
    <t>07332-02000</t>
  </si>
  <si>
    <t>Vodyanoy patrubok </t>
  </si>
  <si>
    <t>6162-63-7390</t>
  </si>
  <si>
    <t>6215-61-7361</t>
  </si>
  <si>
    <t>Kolso uplotnitelnoe metallicheskoe </t>
  </si>
  <si>
    <t>07003-01015</t>
  </si>
  <si>
    <t> 07000-72016</t>
  </si>
  <si>
    <t>Prokladka startera </t>
  </si>
  <si>
    <t> 6221-81-6810</t>
  </si>
  <si>
    <t>Sapun </t>
  </si>
  <si>
    <t>07030-01030</t>
  </si>
  <si>
    <t>Salnik </t>
  </si>
  <si>
    <t>427-12-11343</t>
  </si>
  <si>
    <t>Datchik temperaturi vixlopa</t>
  </si>
  <si>
    <t>6219-11-8820</t>
  </si>
  <si>
    <t>6219-11-8810</t>
  </si>
  <si>
    <t>Turbokompressor</t>
  </si>
  <si>
    <t>6505-67-5110</t>
  </si>
  <si>
    <t>6505-67-5120</t>
  </si>
  <si>
    <t>6219-11-31000</t>
  </si>
  <si>
    <t>Toplivniy nasos leviy</t>
  </si>
  <si>
    <t>6219-71-1101</t>
  </si>
  <si>
    <t>Toplivniy nasos praviy</t>
  </si>
  <si>
    <t>6219-71-1201</t>
  </si>
  <si>
    <t>Klapan davleniya topliva v rampe</t>
  </si>
  <si>
    <t>ND095420-0150</t>
  </si>
  <si>
    <t>Datchik davleniya topliva v rampe</t>
  </si>
  <si>
    <t>ND499000-6160</t>
  </si>
  <si>
    <t>Derjatel toplivnix trubok</t>
  </si>
  <si>
    <t>6217-71-6670</t>
  </si>
  <si>
    <t>6217-71-6650</t>
  </si>
  <si>
    <t>Rezinovaya vstavka boltov derjateley topl.trubok</t>
  </si>
  <si>
    <t>6261-71-6670</t>
  </si>
  <si>
    <t>6217-71-6660</t>
  </si>
  <si>
    <t>6217-71-5261</t>
  </si>
  <si>
    <t>6217-71-5761</t>
  </si>
  <si>
    <t>Kolpachki ot razbrizkivaniya topliva</t>
  </si>
  <si>
    <t>6217-71-9770</t>
  </si>
  <si>
    <t>6217-71-9791</t>
  </si>
  <si>
    <t>Kollpachki ot razbrizgivaniya topliva</t>
  </si>
  <si>
    <t>6217-71-9780</t>
  </si>
  <si>
    <t>Vodyanaya pompa</t>
  </si>
  <si>
    <t>6219-61-1100</t>
  </si>
  <si>
    <t>600-421-6630</t>
  </si>
  <si>
    <t>Generator</t>
  </si>
  <si>
    <t>600-813-9910</t>
  </si>
  <si>
    <t>Shlang SO</t>
  </si>
  <si>
    <t>561-03-83190</t>
  </si>
  <si>
    <t>561-03-83110</t>
  </si>
  <si>
    <t>Shlang SO dlinniy sprava</t>
  </si>
  <si>
    <t>561-03-83120</t>
  </si>
  <si>
    <t>Shlang SO 90gr</t>
  </si>
  <si>
    <t>566-02-6E151</t>
  </si>
  <si>
    <t>566-02-6E141</t>
  </si>
  <si>
    <t>561-03-83150</t>
  </si>
  <si>
    <t>561-03-83160</t>
  </si>
  <si>
    <t>RVD, shlangi, kolsa</t>
  </si>
  <si>
    <t>02765-00408</t>
  </si>
  <si>
    <t>22M-62-16890</t>
  </si>
  <si>
    <t>02765-005A9</t>
  </si>
  <si>
    <t>417-62-42150</t>
  </si>
  <si>
    <t>02766-00608</t>
  </si>
  <si>
    <t>02766-005A8</t>
  </si>
  <si>
    <t>02766-00508</t>
  </si>
  <si>
    <t>02765-00412</t>
  </si>
  <si>
    <t>02767-00416</t>
  </si>
  <si>
    <t>561-43-83950</t>
  </si>
  <si>
    <t>07260-07425</t>
  </si>
  <si>
    <t>07087-012A7</t>
  </si>
  <si>
    <t>07089-012A6</t>
  </si>
  <si>
    <t>07087-01207</t>
  </si>
  <si>
    <t>07296-020A7</t>
  </si>
  <si>
    <t>07297-01412</t>
  </si>
  <si>
    <t>02767-00618</t>
  </si>
  <si>
    <t>02765-00517</t>
  </si>
  <si>
    <t>02765-00516</t>
  </si>
  <si>
    <t>02765-00614</t>
  </si>
  <si>
    <t>02765-00613</t>
  </si>
  <si>
    <t>561-43-83921</t>
  </si>
  <si>
    <t>561-43-83960</t>
  </si>
  <si>
    <t>561-43-8A640</t>
  </si>
  <si>
    <t>07002-63334</t>
  </si>
  <si>
    <t>207-62-64740</t>
  </si>
  <si>
    <t>07088-014A7</t>
  </si>
  <si>
    <t>07088-01408</t>
  </si>
  <si>
    <t>07000-B3045</t>
  </si>
  <si>
    <t>02766-00606</t>
  </si>
  <si>
    <t>02765-004A4</t>
  </si>
  <si>
    <t>02896-61012</t>
  </si>
  <si>
    <t>07002-61423</t>
  </si>
  <si>
    <t>02766-002A5</t>
  </si>
  <si>
    <t>02764-00607</t>
  </si>
  <si>
    <t>02762-00689</t>
  </si>
  <si>
    <t>02762-00679</t>
  </si>
  <si>
    <t>02765-00231</t>
  </si>
  <si>
    <t>02765-00235</t>
  </si>
  <si>
    <t>07260-28728</t>
  </si>
  <si>
    <t>07260-25822</t>
  </si>
  <si>
    <t>561-87-81920</t>
  </si>
  <si>
    <t>561-87-81912</t>
  </si>
  <si>
    <t>07088-406A8</t>
  </si>
  <si>
    <t>07088-412A9</t>
  </si>
  <si>
    <t>07088-41212</t>
  </si>
  <si>
    <t>07088-406A6</t>
  </si>
  <si>
    <t>07087-01409</t>
  </si>
  <si>
    <t>02766-006A3</t>
  </si>
  <si>
    <t>561-43-83130</t>
  </si>
  <si>
    <t>02766-005A5</t>
  </si>
  <si>
    <t>561-43-83911</t>
  </si>
  <si>
    <t>561-43-83940</t>
  </si>
  <si>
    <t>02767-00506</t>
  </si>
  <si>
    <t>02767-00507</t>
  </si>
  <si>
    <t>02767-005A7</t>
  </si>
  <si>
    <t>02765-005A6</t>
  </si>
  <si>
    <t>02767-005A5</t>
  </si>
  <si>
    <t>02766-00506</t>
  </si>
  <si>
    <t>02765-00339</t>
  </si>
  <si>
    <t>02765-00315</t>
  </si>
  <si>
    <t>02766-00214</t>
  </si>
  <si>
    <t>07298-01221</t>
  </si>
  <si>
    <t>07298-01223</t>
  </si>
  <si>
    <t>561-61-8A760</t>
  </si>
  <si>
    <t>07000-B2060</t>
  </si>
  <si>
    <t>07297-02013</t>
  </si>
  <si>
    <t>07297-01413</t>
  </si>
  <si>
    <t>02767-00308</t>
  </si>
  <si>
    <t>02766-00311</t>
  </si>
  <si>
    <t>02766-00504</t>
  </si>
  <si>
    <t>02765-00403</t>
  </si>
  <si>
    <t>02767-00529</t>
  </si>
  <si>
    <t>02767-00511</t>
  </si>
  <si>
    <t>561-43-84591</t>
  </si>
  <si>
    <t>02766-00617</t>
  </si>
  <si>
    <t>02766-00615</t>
  </si>
  <si>
    <t>02765-00526</t>
  </si>
  <si>
    <t>02766-00539</t>
  </si>
  <si>
    <t>02767-004A4</t>
  </si>
  <si>
    <t>02767-00613</t>
  </si>
  <si>
    <t>ShSL perednix stoek</t>
  </si>
  <si>
    <t>561-50-62310</t>
  </si>
  <si>
    <t>Kolsa v ShSL</t>
  </si>
  <si>
    <t>07000-52080</t>
  </si>
  <si>
    <t>Nijniy ShSL peredney stoyki</t>
  </si>
  <si>
    <t>561-40-61260</t>
  </si>
  <si>
    <t>Pales nijney ShSL peredney stoyki</t>
  </si>
  <si>
    <t>561-40-81510</t>
  </si>
  <si>
    <t>Palsi richaga podveski</t>
  </si>
  <si>
    <t>561-40-61560</t>
  </si>
  <si>
    <t>561-40-61550</t>
  </si>
  <si>
    <t>Zapasnie chasti peredney stoyki</t>
  </si>
  <si>
    <t>07000-55240</t>
  </si>
  <si>
    <t>07001-05240</t>
  </si>
  <si>
    <t>561-50-82331</t>
  </si>
  <si>
    <t>561-50-86120</t>
  </si>
  <si>
    <t>561-50-86110</t>
  </si>
  <si>
    <t>561-50-81340</t>
  </si>
  <si>
    <t>561-50-82380</t>
  </si>
  <si>
    <t>Datchik kontrolya tormozov</t>
  </si>
  <si>
    <t>421-06-35111</t>
  </si>
  <si>
    <t>Rele v kabine</t>
  </si>
  <si>
    <t>569-06-61960</t>
  </si>
  <si>
    <t>569-06-61970</t>
  </si>
  <si>
    <t>Datchik davleniya tormozov</t>
  </si>
  <si>
    <t>7861-93-1651</t>
  </si>
  <si>
    <t>Datchik urovnya OJ</t>
  </si>
  <si>
    <t>7861-93-4520</t>
  </si>
  <si>
    <t>Datchik dalveniya peredney stoyki</t>
  </si>
  <si>
    <t>7861-93-1620</t>
  </si>
  <si>
    <t>Datchik davleniya v filtrax KPP</t>
  </si>
  <si>
    <t>7861-93-1930</t>
  </si>
  <si>
    <t>Datchik obortov zadnix koles</t>
  </si>
  <si>
    <t>566-88-66141</t>
  </si>
  <si>
    <t>Datchik temperaturi v filtrax KPP</t>
  </si>
  <si>
    <t>7861-93-3320</t>
  </si>
  <si>
    <t>Rulevoy silindr v sbore</t>
  </si>
  <si>
    <t>707-00-0J750</t>
  </si>
  <si>
    <t>Nasos gidravlicheskiy</t>
  </si>
  <si>
    <t>705-56-44090</t>
  </si>
  <si>
    <t>Perednie stoyki v sbore</t>
  </si>
  <si>
    <t>Zadnie stoyki v sbore</t>
  </si>
  <si>
    <t>Lobovoe steklo</t>
  </si>
  <si>
    <t>569-54-83130</t>
  </si>
  <si>
    <t xml:space="preserve"> 5. O'zi ag'dargich  MAN TGS 33.360    MAN TGS 40.400 uchun ehtiyot qisimlar  </t>
  </si>
  <si>
    <t>Privod ventilyatora</t>
  </si>
  <si>
    <t>MAN TGS 33.360</t>
  </si>
  <si>
    <t>Podushka ot zadnego ressora</t>
  </si>
  <si>
    <t xml:space="preserve">Vodyanoy nasos </t>
  </si>
  <si>
    <t>Ressor zadniy</t>
  </si>
  <si>
    <t>RVD shlang ot rulevogo upravleniya</t>
  </si>
  <si>
    <t>Stabilizatornie vtulki perednie</t>
  </si>
  <si>
    <t>Stabilizatornie vtulki zadnie</t>
  </si>
  <si>
    <t>Vtulka ressora zadniy</t>
  </si>
  <si>
    <t>Fara peredniy</t>
  </si>
  <si>
    <t xml:space="preserve">Kardan promujutochniy </t>
  </si>
  <si>
    <t>Injektor</t>
  </si>
  <si>
    <t>Improklapan Yevro3</t>
  </si>
  <si>
    <t>Improklapan Yevro4</t>
  </si>
  <si>
    <t>Raspilitel  Yevro3</t>
  </si>
  <si>
    <t>146Р1339</t>
  </si>
  <si>
    <t>Obratniy klapan Yevro3</t>
  </si>
  <si>
    <t xml:space="preserve">Shpilka avtoshin s gaykoy per.zadn </t>
  </si>
  <si>
    <t>8РК1635</t>
  </si>
  <si>
    <t>8РК1920</t>
  </si>
  <si>
    <t>Tormoznaya kamera zadnyaya</t>
  </si>
  <si>
    <t>Teploobmennik v sbore</t>
  </si>
  <si>
    <t>TNVD podkachka</t>
  </si>
  <si>
    <t>Tros KPP ponijennaya peredacha</t>
  </si>
  <si>
    <t>Tros KPP povishennaya peredacha</t>
  </si>
  <si>
    <t xml:space="preserve">Generator zaryadniy </t>
  </si>
  <si>
    <t>Starter Yevro3</t>
  </si>
  <si>
    <t>PGU ssepleniya</t>
  </si>
  <si>
    <t>MAN TGS 40.400</t>
  </si>
  <si>
    <t>Ressor peredniy (3x list)</t>
  </si>
  <si>
    <t>Datchik ot KPP</t>
  </si>
  <si>
    <t xml:space="preserve">Treshetka regulirovochnaya </t>
  </si>
  <si>
    <t xml:space="preserve">Kompressor </t>
  </si>
  <si>
    <t>Radiator oxlajdeniya</t>
  </si>
  <si>
    <t>TNVD</t>
  </si>
  <si>
    <t xml:space="preserve">Reaktivnaya tyaga (V obrazn) </t>
  </si>
  <si>
    <t>Krestoviea</t>
  </si>
  <si>
    <t>GUR</t>
  </si>
  <si>
    <t>Slindr op SOM</t>
  </si>
  <si>
    <t>Slindr op SOM remontniy komplekt</t>
  </si>
  <si>
    <t>Uzatmalar qutusi</t>
  </si>
  <si>
    <t>Kabina amartizatori</t>
  </si>
  <si>
    <t xml:space="preserve">Gilza porshnevaya gruppa v komplekte 6 shtuk </t>
  </si>
  <si>
    <t xml:space="preserve">Vkladish korennoy   </t>
  </si>
  <si>
    <t xml:space="preserve">Vkladish shatunnoy   </t>
  </si>
  <si>
    <t>Prokladka klapannogo krishk</t>
  </si>
  <si>
    <t xml:space="preserve">Salnik klapanov </t>
  </si>
  <si>
    <t>Proklada dlya rem DVS</t>
  </si>
  <si>
    <t>6. Buldozer Chetra T-20.01 uchun ehtiyot qisimlar</t>
  </si>
  <si>
    <t>2001-15-20 СП</t>
  </si>
  <si>
    <t>Delitel potoka</t>
  </si>
  <si>
    <t>2001-15-15СП</t>
  </si>
  <si>
    <t>Mexanizm natyajnoy</t>
  </si>
  <si>
    <t>2001-21-17 СП</t>
  </si>
  <si>
    <t>Peredacha kardannaya</t>
  </si>
  <si>
    <t>2001-49-1-01СП</t>
  </si>
  <si>
    <t>2311КМ</t>
  </si>
  <si>
    <t>Manjeta ot mexanizm natyajeniya</t>
  </si>
  <si>
    <t>46-21-978</t>
  </si>
  <si>
    <t>ЯМЗ 7511</t>
  </si>
  <si>
    <t>Shesternya (poluos)</t>
  </si>
  <si>
    <t>2001-19-9</t>
  </si>
  <si>
    <t>Shesternya satelit</t>
  </si>
  <si>
    <t>2001-19-10</t>
  </si>
  <si>
    <t>Datchik ukazatelya temperaturi</t>
  </si>
  <si>
    <t>ТУ37.003.800-77</t>
  </si>
  <si>
    <t>Radiator</t>
  </si>
  <si>
    <t>2001-60-160СП</t>
  </si>
  <si>
    <t>2001-26-514-02СП</t>
  </si>
  <si>
    <t>Kotok oporniy</t>
  </si>
  <si>
    <t>2001-21-14СП*</t>
  </si>
  <si>
    <t>2001-21-14-01СП**</t>
  </si>
  <si>
    <t>Katok podderjivayushiy</t>
  </si>
  <si>
    <t>2001-21-15СП</t>
  </si>
  <si>
    <t>Gusenichniy lenta vsbore</t>
  </si>
  <si>
    <t>2001-22-1СП</t>
  </si>
  <si>
    <t>Koleso natyajnoe</t>
  </si>
  <si>
    <t>2001-21-13СП</t>
  </si>
  <si>
    <t>Sektor zubchatiy</t>
  </si>
  <si>
    <t>2001-19-04</t>
  </si>
  <si>
    <t>Bolt ot sektor zubchatiy</t>
  </si>
  <si>
    <t>2001-19-30</t>
  </si>
  <si>
    <t>Rem komplekt KPP</t>
  </si>
  <si>
    <t>Korobka peredach v sbore</t>
  </si>
  <si>
    <t>2001-12-11СП</t>
  </si>
  <si>
    <t>80.1111005-30</t>
  </si>
  <si>
    <t>261-1112010-04</t>
  </si>
  <si>
    <t xml:space="preserve">Starter </t>
  </si>
  <si>
    <t>8061.1111074-01</t>
  </si>
  <si>
    <t xml:space="preserve">Raspilitel </t>
  </si>
  <si>
    <t>0261-1112110</t>
  </si>
  <si>
    <t>ШСЛ 60</t>
  </si>
  <si>
    <t>ШСЛ 80</t>
  </si>
  <si>
    <t xml:space="preserve">Raspredelitel seksionniy uskoritel </t>
  </si>
  <si>
    <t>2001-26-21-СП/01 СП</t>
  </si>
  <si>
    <t>7. Buldozer Chetra T-35 uchun ehtiyot qisimlar</t>
  </si>
  <si>
    <t>Reduktor privoda nasosov</t>
  </si>
  <si>
    <t>2502-20-12СП</t>
  </si>
  <si>
    <t>Radiator sistema oxlajdeniya DVS</t>
  </si>
  <si>
    <t>3502-60-108СП</t>
  </si>
  <si>
    <t>3501-19-41</t>
  </si>
  <si>
    <t>3501-19-41-01</t>
  </si>
  <si>
    <t xml:space="preserve">Generator </t>
  </si>
  <si>
    <t>4010.3771-42</t>
  </si>
  <si>
    <t>ЯМЗ 850</t>
  </si>
  <si>
    <t>3501-15-31 СП</t>
  </si>
  <si>
    <t>ТКР-100-08</t>
  </si>
  <si>
    <t>Gusenichniy lenta</t>
  </si>
  <si>
    <t>403-22-1СП</t>
  </si>
  <si>
    <t>2501-12-20-01СЕ</t>
  </si>
  <si>
    <t>185.1111-30</t>
  </si>
  <si>
    <t>2551.3708-20</t>
  </si>
  <si>
    <t>Teploobmennik v sbore KPP</t>
  </si>
  <si>
    <t>850.1714600</t>
  </si>
  <si>
    <t>403-21-47СБ</t>
  </si>
  <si>
    <t>8. Buldozer LIEBHERR PR-754 uchun ehtiyot qisimlar</t>
  </si>
  <si>
    <t xml:space="preserve">Turbokampressor K-31 </t>
  </si>
  <si>
    <t>Koleso napravlyayushee</t>
  </si>
  <si>
    <t>Katok oporniy odnobortniy</t>
  </si>
  <si>
    <t>Katok oporniy dvuxbortniy</t>
  </si>
  <si>
    <t>Katok podderjivayushiy:</t>
  </si>
  <si>
    <t>Gusenichnaya lenta</t>
  </si>
  <si>
    <t>Shlang RVD</t>
  </si>
  <si>
    <t>Shlang RVD 16×680</t>
  </si>
  <si>
    <t>Shlang oxlajdayushiy jidkost</t>
  </si>
  <si>
    <t>Datchik gidravlicheskiy</t>
  </si>
  <si>
    <t>Rolikoviy podshibnik M-34</t>
  </si>
  <si>
    <t>Rolikoviy podshibnik 320-4</t>
  </si>
  <si>
    <t>Element proxodnoy (steklyashka)</t>
  </si>
  <si>
    <t>Gidronasos regulerovochniy LHYX222V00374</t>
  </si>
  <si>
    <t>Gidronasos regulerovochniy R HYX222V00368</t>
  </si>
  <si>
    <t xml:space="preserve">Nasos aksialno porshnevoy 35808840 </t>
  </si>
  <si>
    <t>Gidronasos regulerovochniy (VERSTELL PUMPE)</t>
  </si>
  <si>
    <t>Nasos shestrenchatiy dvonoy</t>
  </si>
  <si>
    <t xml:space="preserve">Motor aksialno porshnevoy </t>
  </si>
  <si>
    <t>Segment SN/ 4364 19W07 (rasprid)</t>
  </si>
  <si>
    <t>Segment SN/ 4371 19W07 (rasprid)</t>
  </si>
  <si>
    <t xml:space="preserve">Forsunka </t>
  </si>
  <si>
    <t>Klapan obratniy</t>
  </si>
  <si>
    <t xml:space="preserve">Klapan </t>
  </si>
  <si>
    <t>Klapan ogranicheniya davleniya</t>
  </si>
  <si>
    <t>Klapan  padsosa</t>
  </si>
  <si>
    <t>Klapan  obratka</t>
  </si>
  <si>
    <t>Rem komplekt salnikov (ot gidroslindra)</t>
  </si>
  <si>
    <t>Remen 1755</t>
  </si>
  <si>
    <t>RVD shlang</t>
  </si>
  <si>
    <t xml:space="preserve">Shlang RVD </t>
  </si>
  <si>
    <t>1xBG185130</t>
  </si>
  <si>
    <t>Shlang RVD 20×640</t>
  </si>
  <si>
    <t>Shlang RVD 20×455</t>
  </si>
  <si>
    <t>Shlang RVD 16×600</t>
  </si>
  <si>
    <t>Shlang RVD 16×750</t>
  </si>
  <si>
    <t>Shlang RVD 10×1500</t>
  </si>
  <si>
    <t>Shlang RVD 10×1800</t>
  </si>
  <si>
    <t>Shlang RVD 10×2000</t>
  </si>
  <si>
    <t>Shlang RVD 40×1500</t>
  </si>
  <si>
    <t>Shlang RVD 10×400</t>
  </si>
  <si>
    <t>Shlang RVD 16×4900</t>
  </si>
  <si>
    <t>Shlang RVD 16×2900</t>
  </si>
  <si>
    <t>Shlang RVD 10×2800</t>
  </si>
  <si>
    <t>Shlang RVD 40×1200</t>
  </si>
  <si>
    <t>Ventilyator (gidrobak)</t>
  </si>
  <si>
    <t>Gidravlicheskiy motor</t>
  </si>
  <si>
    <t>Blok servoupravleniya (djostik)</t>
  </si>
  <si>
    <t xml:space="preserve">Blok uprovleniya </t>
  </si>
  <si>
    <t xml:space="preserve">Datchik davleniya </t>
  </si>
  <si>
    <t>Datchik oborota</t>
  </si>
  <si>
    <t>Zub rixlitelniy v sbore</t>
  </si>
  <si>
    <t>Noj sredniy</t>
  </si>
  <si>
    <t>Noj bokovoy praviy</t>
  </si>
  <si>
    <t>Noj bokovoy leviy</t>
  </si>
  <si>
    <t>Bolt</t>
  </si>
  <si>
    <t>Gayka</t>
  </si>
  <si>
    <t>Shayba</t>
  </si>
  <si>
    <t>9. Buldozer LIEBHERR PR-756 uchun ehtiyot qisimlar</t>
  </si>
  <si>
    <t>Gusenichnaya lenta v sbore</t>
  </si>
  <si>
    <t>Rem nabor  regulirovi davleniya</t>
  </si>
  <si>
    <t>Rem komplekt klapana</t>
  </si>
  <si>
    <t>Zashitniy proporsion klapn</t>
  </si>
  <si>
    <t>Gidrosolinoid klapn</t>
  </si>
  <si>
    <t>Datchik davleniya DVS 12 bar</t>
  </si>
  <si>
    <t xml:space="preserve">Datchik oborota DVS </t>
  </si>
  <si>
    <t>Datchik davleniya temperatura</t>
  </si>
  <si>
    <t xml:space="preserve">Klapn upravleniya </t>
  </si>
  <si>
    <t>Nasos vsokogo davleniya</t>
  </si>
  <si>
    <t>Generator v sbore</t>
  </si>
  <si>
    <t>Turbokampressor</t>
  </si>
  <si>
    <t>Vodenoy  nasos</t>
  </si>
  <si>
    <t>Remen klinovoy 8pk</t>
  </si>
  <si>
    <t>Injektor D 946 A7</t>
  </si>
  <si>
    <t>Bolt ot sigmenta</t>
  </si>
  <si>
    <t>Gayka ot sigmenta</t>
  </si>
  <si>
    <t>Gidronasos regulirovochniy A1</t>
  </si>
  <si>
    <t>Nasos shesterenchatiy</t>
  </si>
  <si>
    <t>Nasos aksiolno porshnevoyre reg</t>
  </si>
  <si>
    <t xml:space="preserve">Golovka bloka silindrov </t>
  </si>
  <si>
    <t>Shtuser forsunki</t>
  </si>
  <si>
    <t xml:space="preserve">Silindr bloka </t>
  </si>
  <si>
    <t>Podshipnik shatuna D-930</t>
  </si>
  <si>
    <t>Podshipnik kolenvala v sbore</t>
  </si>
  <si>
    <t xml:space="preserve">Shatun </t>
  </si>
  <si>
    <t xml:space="preserve">Porshen v sbore </t>
  </si>
  <si>
    <t>Kolso kompressorniy</t>
  </si>
  <si>
    <t>Kolso maslenniy</t>
  </si>
  <si>
    <t>Prokladka pod golovka</t>
  </si>
  <si>
    <t>Filtr top gr ochistka (korpus)</t>
  </si>
  <si>
    <t>Rem komplekt prokladki DVS</t>
  </si>
  <si>
    <t>Д-946 А7</t>
  </si>
  <si>
    <t>Shlang</t>
  </si>
  <si>
    <t>Prokladka paddona</t>
  </si>
  <si>
    <t>Prokladka krishka</t>
  </si>
  <si>
    <t>Rolik napravlyayushie (natijitel)</t>
  </si>
  <si>
    <t>Kojux bez obogreva</t>
  </si>
  <si>
    <t>Noj otvala</t>
  </si>
  <si>
    <t>Noj uglevoy leviy</t>
  </si>
  <si>
    <t>Noj uglevoy praviy</t>
  </si>
  <si>
    <t>10. Buldozer ZOOMLION ZD-320 uchun ehtiyot qisimlar</t>
  </si>
  <si>
    <t>Dvigatel v sbore</t>
  </si>
  <si>
    <t>NTA 855-С360</t>
  </si>
  <si>
    <t>KPP v sbore</t>
  </si>
  <si>
    <t>ZD-320</t>
  </si>
  <si>
    <t>Vkladish shatunnie</t>
  </si>
  <si>
    <t xml:space="preserve">Vkladish korennoy </t>
  </si>
  <si>
    <t xml:space="preserve">Rem kt prokladok DVS </t>
  </si>
  <si>
    <t xml:space="preserve">Val kolenchatiy </t>
  </si>
  <si>
    <t xml:space="preserve">Injektor </t>
  </si>
  <si>
    <t xml:space="preserve">Nasos ot xoda </t>
  </si>
  <si>
    <t>07433-71103</t>
  </si>
  <si>
    <t xml:space="preserve">Nasos povorotniy </t>
  </si>
  <si>
    <t>1045 А</t>
  </si>
  <si>
    <t>Komponent maslyanogo oxladitelya</t>
  </si>
  <si>
    <t>TY320.05</t>
  </si>
  <si>
    <t>TY320.32</t>
  </si>
  <si>
    <t>Poderjivayushiy katok</t>
  </si>
  <si>
    <t>TY320.30.8.4.</t>
  </si>
  <si>
    <t>Katok oporniy odnobordniy</t>
  </si>
  <si>
    <t>TY320.30.49</t>
  </si>
  <si>
    <t>Katok oporniy dvuxbordniy</t>
  </si>
  <si>
    <t>TY320.30.33</t>
  </si>
  <si>
    <t>Napravlyaushiy koleso</t>
  </si>
  <si>
    <t>TY320.30.3.</t>
  </si>
  <si>
    <t>TY320.27-12</t>
  </si>
  <si>
    <t xml:space="preserve">Bolt </t>
  </si>
  <si>
    <t>TY320.27-14</t>
  </si>
  <si>
    <t xml:space="preserve">Gayka </t>
  </si>
  <si>
    <t>01803-12430</t>
  </si>
  <si>
    <t>11. Ekskavator DOOSAN DX-140 LC uchun ehtiyot qisimlar</t>
  </si>
  <si>
    <t>65.26201-7093</t>
  </si>
  <si>
    <t>К10107.02</t>
  </si>
  <si>
    <t>65.09100-7110</t>
  </si>
  <si>
    <t>65.10401-7004А</t>
  </si>
  <si>
    <t>65.02503-8058</t>
  </si>
  <si>
    <t>Toplivniy karandash</t>
  </si>
  <si>
    <t>65.96501-0438</t>
  </si>
  <si>
    <t>Toplivniy tyaga</t>
  </si>
  <si>
    <t>65.10601-6004А</t>
  </si>
  <si>
    <t>Toplivniy patrubok</t>
  </si>
  <si>
    <t>65.10301-6191</t>
  </si>
  <si>
    <t>65.10301-6192</t>
  </si>
  <si>
    <t>65.10301-6193</t>
  </si>
  <si>
    <t>65.10301-6194</t>
  </si>
  <si>
    <t>65.10301-6195</t>
  </si>
  <si>
    <t>Toplivniy nasos (TPN)</t>
  </si>
  <si>
    <t>65.10501-7005А</t>
  </si>
  <si>
    <t>Gidronasos</t>
  </si>
  <si>
    <t>К1019039А, К1024107А</t>
  </si>
  <si>
    <t>DS2018288</t>
  </si>
  <si>
    <t>DS2018338</t>
  </si>
  <si>
    <t>DS2023284</t>
  </si>
  <si>
    <t>DS2023285</t>
  </si>
  <si>
    <t>DS2023286</t>
  </si>
  <si>
    <t>Napravlyayushego kolesa v sbore</t>
  </si>
  <si>
    <t>К1018457А</t>
  </si>
  <si>
    <t>Tyaga</t>
  </si>
  <si>
    <t>155-00061</t>
  </si>
  <si>
    <t xml:space="preserve">Djoystik leviy </t>
  </si>
  <si>
    <t>410113-00022А</t>
  </si>
  <si>
    <t xml:space="preserve">Djoystik praviy </t>
  </si>
  <si>
    <t>410113-00021А</t>
  </si>
  <si>
    <t>Tablo ukazatel</t>
  </si>
  <si>
    <t>300426-00049А</t>
  </si>
  <si>
    <t>К1018303</t>
  </si>
  <si>
    <t>Oporniy katok</t>
  </si>
  <si>
    <t>K1011871A</t>
  </si>
  <si>
    <t>K1018895</t>
  </si>
  <si>
    <t>К1011870А</t>
  </si>
  <si>
    <t>Bolt s gaykami</t>
  </si>
  <si>
    <t>DOOSAN DX-140</t>
  </si>
  <si>
    <t>12. Ekskavator DOOSAN DX-140 W uchun ehtiyot qisimlar</t>
  </si>
  <si>
    <t>1443401052К</t>
  </si>
  <si>
    <t>401-00452В</t>
  </si>
  <si>
    <t>Zadniy stupitsa v sbore</t>
  </si>
  <si>
    <t>K9005686</t>
  </si>
  <si>
    <t>Stupitsa derjatel</t>
  </si>
  <si>
    <t>K9001516</t>
  </si>
  <si>
    <t xml:space="preserve">Gayka stupisi </t>
  </si>
  <si>
    <t>К9001497</t>
  </si>
  <si>
    <t>Poluos peredniy</t>
  </si>
  <si>
    <t>К9001484</t>
  </si>
  <si>
    <t>Poluos zadniy</t>
  </si>
  <si>
    <t>К9001550</t>
  </si>
  <si>
    <t>Val solnechnoy shesterni</t>
  </si>
  <si>
    <t>К9001556</t>
  </si>
  <si>
    <t xml:space="preserve">Baraban ot stupisi </t>
  </si>
  <si>
    <t>1000502-00048</t>
  </si>
  <si>
    <t>Gidravlicheskiy nasos ot xoda</t>
  </si>
  <si>
    <t>R902101080</t>
  </si>
  <si>
    <t>Kardan v sbore</t>
  </si>
  <si>
    <t>К10058881</t>
  </si>
  <si>
    <t>Podvesnoy</t>
  </si>
  <si>
    <t>К1040074</t>
  </si>
  <si>
    <t>Podvesnoy podshipnik</t>
  </si>
  <si>
    <t>140105-00099</t>
  </si>
  <si>
    <t>Povorotniy kulak praviy</t>
  </si>
  <si>
    <t>К9001496</t>
  </si>
  <si>
    <t>Povorotniy kulak leviy</t>
  </si>
  <si>
    <t>К9001498</t>
  </si>
  <si>
    <t>Krishka verx</t>
  </si>
  <si>
    <t>К9001510</t>
  </si>
  <si>
    <t>Krishka nij</t>
  </si>
  <si>
    <t>К9001512</t>
  </si>
  <si>
    <t>К9001499</t>
  </si>
  <si>
    <t>13. Ekskavator DOOSAN DX-225 uchun ehtiyot qisimlar</t>
  </si>
  <si>
    <t xml:space="preserve">Gilza </t>
  </si>
  <si>
    <t>65.01201-0067</t>
  </si>
  <si>
    <t>65.02501-0440</t>
  </si>
  <si>
    <t>65.02501-0082А</t>
  </si>
  <si>
    <t>Kolsi</t>
  </si>
  <si>
    <t>65.02410-6083В</t>
  </si>
  <si>
    <t xml:space="preserve">DOOSAN DX-225 </t>
  </si>
  <si>
    <t>65.09100-7080А</t>
  </si>
  <si>
    <t>65.26201-7076В</t>
  </si>
  <si>
    <t xml:space="preserve">Prokladka poddona </t>
  </si>
  <si>
    <t>65.05904А0002</t>
  </si>
  <si>
    <t>Rem komplekt prokladok</t>
  </si>
  <si>
    <t>65.99605-8020</t>
  </si>
  <si>
    <t>14. G'ildirakli buldozer K-702 xoz. №71, №72 uchun ehtiyot qisimlar</t>
  </si>
  <si>
    <t>2765015-1700000</t>
  </si>
  <si>
    <t>ЯМЗ-238 ЕВРО-3</t>
  </si>
  <si>
    <t xml:space="preserve">Gidroraspredilitel </t>
  </si>
  <si>
    <t>Р-160 3/1-222</t>
  </si>
  <si>
    <t>Raspredelitel potoka jid-y KPP</t>
  </si>
  <si>
    <t xml:space="preserve">К-702 БКУ </t>
  </si>
  <si>
    <t>Stupitsa v sbore</t>
  </si>
  <si>
    <t xml:space="preserve">Most vedushiy </t>
  </si>
  <si>
    <t>Reduktor v sbore zadniy</t>
  </si>
  <si>
    <t>Reduktor v sbore peredniy</t>
  </si>
  <si>
    <t>Manjeti KPP v komplekte</t>
  </si>
  <si>
    <t xml:space="preserve">Gidrotransformator v sbore </t>
  </si>
  <si>
    <t>276.5020-16.03.000-08 (К-702)</t>
  </si>
  <si>
    <t>Natyajitel remnya</t>
  </si>
  <si>
    <t>Maslyanniy nasos ot KPP NMSh 32 A</t>
  </si>
  <si>
    <t>700А.17.04.020</t>
  </si>
  <si>
    <t>Disk friksionniy</t>
  </si>
  <si>
    <t>702.1701038</t>
  </si>
  <si>
    <t>700А.1701037-1</t>
  </si>
  <si>
    <t>Kompressor vozdushniy</t>
  </si>
  <si>
    <t>701.10.00.210</t>
  </si>
  <si>
    <t>Korpus gidrotransformatora</t>
  </si>
  <si>
    <t>276.5020-16.03.000-08</t>
  </si>
  <si>
    <t>Mufta uprugaya</t>
  </si>
  <si>
    <t xml:space="preserve">2765015-16.00.010 (К-702 БКУ) </t>
  </si>
  <si>
    <t>Starter (10 zubov)</t>
  </si>
  <si>
    <t>253708-01</t>
  </si>
  <si>
    <t>6582.3701-03</t>
  </si>
  <si>
    <t>ЯМЗ-238 ЕВРО-2</t>
  </si>
  <si>
    <t xml:space="preserve">Rulevoy silindr </t>
  </si>
  <si>
    <t>2256010-34.29.000</t>
  </si>
  <si>
    <t>Rulevoy dozator</t>
  </si>
  <si>
    <t>OSPX 500LS 150-086</t>
  </si>
  <si>
    <t>15. Avtokran XCMGQY30 uchun ehtiyot qisimlar</t>
  </si>
  <si>
    <t>DVS v sbore</t>
  </si>
  <si>
    <t>6СL280-2</t>
  </si>
  <si>
    <t>Krestovina kardannogo vala</t>
  </si>
  <si>
    <t>D-48X127</t>
  </si>
  <si>
    <t>ХСМG  QY -30К</t>
  </si>
  <si>
    <t xml:space="preserve">Voz. kompressor </t>
  </si>
  <si>
    <t>Ressor  (peredniy)</t>
  </si>
  <si>
    <t>Korzina</t>
  </si>
  <si>
    <t>Rasplitel</t>
  </si>
  <si>
    <t>Uzatmalar qutisi</t>
  </si>
  <si>
    <t>Ressor   (zadniy)</t>
  </si>
  <si>
    <t>Vodyanoy nasos v sbore</t>
  </si>
  <si>
    <t>Disk sseplenie</t>
  </si>
  <si>
    <t>Stupitsa v sbore (peredniy)</t>
  </si>
  <si>
    <t>Stupitsa v sbore (zadniy)</t>
  </si>
  <si>
    <t>16. Avtokrani MAN 26.280 uchun ehtiyot qisimlar</t>
  </si>
  <si>
    <t>МАN 26.280</t>
  </si>
  <si>
    <t>Ressor peredniy</t>
  </si>
  <si>
    <t>Gidromotor dlya krana</t>
  </si>
  <si>
    <t>Vijimnoy podshibnik</t>
  </si>
  <si>
    <t>Lobovoy peredniy</t>
  </si>
  <si>
    <t>Toplivniy nasos</t>
  </si>
  <si>
    <t>Krestovina</t>
  </si>
  <si>
    <t>Remontniy komplekt dlya silindrov streli</t>
  </si>
  <si>
    <t>Viska mufta</t>
  </si>
  <si>
    <t>036046Н46</t>
  </si>
  <si>
    <t>17. Avtogreyder DZ-98 uchun ehtiyot qisimlar</t>
  </si>
  <si>
    <t>238-НЕ-2-БЕ-2</t>
  </si>
  <si>
    <t>ДЗ-98</t>
  </si>
  <si>
    <t>ДЗ-98В.43.09.000</t>
  </si>
  <si>
    <t>Reduktor zadnego mosta</t>
  </si>
  <si>
    <t>ДЗ-98В1.6200.000</t>
  </si>
  <si>
    <t>Poluos zadnego mosta</t>
  </si>
  <si>
    <t>Mufta ssepleniya</t>
  </si>
  <si>
    <t>ДЗ.98.10.02.000-1</t>
  </si>
  <si>
    <t xml:space="preserve">Radiator oxlajdeniya vodi </t>
  </si>
  <si>
    <t>ДЗ-98В.33.50.000</t>
  </si>
  <si>
    <t>Shtanga reaktivnaya v sbore</t>
  </si>
  <si>
    <t>ДЗ94.0202.902</t>
  </si>
  <si>
    <t>Val kardanniy zadnego mosta</t>
  </si>
  <si>
    <t xml:space="preserve">  ДЗ95А.0115.000</t>
  </si>
  <si>
    <t>Shesternya (granata)</t>
  </si>
  <si>
    <t>ДЗ94.0201.083</t>
  </si>
  <si>
    <t>Servomexanizm</t>
  </si>
  <si>
    <t>ДЗ95В.10.03.010</t>
  </si>
  <si>
    <t>Transmissiya (KPP) v sbore</t>
  </si>
  <si>
    <t>ДЗ95В.10.00.000-1</t>
  </si>
  <si>
    <t>Most peredniy vedushiy v sbore</t>
  </si>
  <si>
    <t>ДЗ-98В1.61.00.000</t>
  </si>
  <si>
    <t>Podveska zadnix mostov v sbore</t>
  </si>
  <si>
    <t>ДЗ95.0202.000</t>
  </si>
  <si>
    <t>Most zadniy vedushiy v sbore</t>
  </si>
  <si>
    <t>ДЗ-98В1.62.00.000</t>
  </si>
  <si>
    <t>Sredniy most v sbore</t>
  </si>
  <si>
    <t xml:space="preserve">Reduktor povorota otvala </t>
  </si>
  <si>
    <t>ДЗ-98.29.00.000</t>
  </si>
  <si>
    <t>18. Avtogreyder  SHANTUI SG-24-C5 uchun ehtiyot qisimlar</t>
  </si>
  <si>
    <t>WP7G240E301</t>
  </si>
  <si>
    <t xml:space="preserve"> SHANTUI SG-24-C5</t>
  </si>
  <si>
    <t>Nasos toplivniy</t>
  </si>
  <si>
    <t>Remen 10PK 1561</t>
  </si>
  <si>
    <t>TP1002354445</t>
  </si>
  <si>
    <t>Noj srednogo otvala</t>
  </si>
  <si>
    <t>222-81-00003</t>
  </si>
  <si>
    <t>Noj perednogo otvala</t>
  </si>
  <si>
    <t>222-81-00005</t>
  </si>
  <si>
    <t>222-80-05002</t>
  </si>
  <si>
    <t>222-81-00008</t>
  </si>
  <si>
    <t>Uzel rolikvoy sepi</t>
  </si>
  <si>
    <t>TP55420009</t>
  </si>
  <si>
    <t>Koronka ot rixlitelya</t>
  </si>
  <si>
    <t>222-84-00004</t>
  </si>
  <si>
    <t>Remen generatora</t>
  </si>
  <si>
    <t>TP1002356574</t>
  </si>
  <si>
    <t>19. K-702, a/reydera DZ-98, buldozerov T-20, T-35 lar gidravlik nasoslar va remenlar</t>
  </si>
  <si>
    <t>Nasos nsh 100 leviy</t>
  </si>
  <si>
    <t>НШ-100 Л</t>
  </si>
  <si>
    <t>Nasos  maslyaniy praviy</t>
  </si>
  <si>
    <t>НШ-100 ЗА</t>
  </si>
  <si>
    <t>Nasos  maslyaniy leviy</t>
  </si>
  <si>
    <t>НШ-180</t>
  </si>
  <si>
    <t>НШ-150</t>
  </si>
  <si>
    <t>Nasos NSh-32/10 sparenniy</t>
  </si>
  <si>
    <t>НШ-32/10</t>
  </si>
  <si>
    <t xml:space="preserve">Nasos  maslyaniy </t>
  </si>
  <si>
    <t>НШ 50 правiй</t>
  </si>
  <si>
    <t>Nasos  maslyaniy</t>
  </si>
  <si>
    <t>НШ 50 левiй</t>
  </si>
  <si>
    <t>НШ 10</t>
  </si>
  <si>
    <t>Remen profil "V"</t>
  </si>
  <si>
    <t>Remen profil "A"</t>
  </si>
  <si>
    <t>Nasos gidravliki</t>
  </si>
  <si>
    <t>S1A6155</t>
  </si>
  <si>
    <t>Nasos praviy</t>
  </si>
  <si>
    <t>НШ-250-4</t>
  </si>
  <si>
    <t>20. O'zi yuklagich DOOSAN DL-550 uchun ehtiyot qisimlar</t>
  </si>
  <si>
    <t>500119.00079</t>
  </si>
  <si>
    <t>Gitara v sbore LINK ASSY PUSH</t>
  </si>
  <si>
    <t>101541.00027А</t>
  </si>
  <si>
    <t>Shlang v sbore gidravlicheskiy</t>
  </si>
  <si>
    <t>DS2021404</t>
  </si>
  <si>
    <t>DS20111177</t>
  </si>
  <si>
    <t>DS2021573</t>
  </si>
  <si>
    <t>DS2023765</t>
  </si>
  <si>
    <t>DL-550</t>
  </si>
  <si>
    <t xml:space="preserve">Kardan  </t>
  </si>
  <si>
    <t>4260-9060</t>
  </si>
  <si>
    <t>Firiksion v sbore na bortovoy</t>
  </si>
  <si>
    <t>130107000.38</t>
  </si>
  <si>
    <t>К9000988</t>
  </si>
  <si>
    <t xml:space="preserve">Gidravlicheskiy nasos </t>
  </si>
  <si>
    <t>К1003137А</t>
  </si>
  <si>
    <t>410111.140</t>
  </si>
  <si>
    <t>Tormoznoy support ruchnika</t>
  </si>
  <si>
    <t>К9000003</t>
  </si>
  <si>
    <t>Maslooxladitel (teploobmennik)</t>
  </si>
  <si>
    <t>400206-00361</t>
  </si>
  <si>
    <t xml:space="preserve">Klapan tormoznoy </t>
  </si>
  <si>
    <t>410120-00046</t>
  </si>
  <si>
    <t>Gidromator FAN</t>
  </si>
  <si>
    <t>40070200017А</t>
  </si>
  <si>
    <t>21. O'zi yuklagich LIUGONG 890H uchun ehtiyot qisimlar</t>
  </si>
  <si>
    <t>SP208342</t>
  </si>
  <si>
    <t>SP279504</t>
  </si>
  <si>
    <t>SP282640</t>
  </si>
  <si>
    <t>Nosos toplivniy</t>
  </si>
  <si>
    <t>Termostat DVS</t>
  </si>
  <si>
    <t>SP138765</t>
  </si>
  <si>
    <t>SP231838</t>
  </si>
  <si>
    <t>SP282837</t>
  </si>
  <si>
    <t>44С2009</t>
  </si>
  <si>
    <t>Lops (FAN)</t>
  </si>
  <si>
    <t>40С5732</t>
  </si>
  <si>
    <t>Nosos rulevoy</t>
  </si>
  <si>
    <t>HC1308</t>
  </si>
  <si>
    <t>Nosos rabochiy</t>
  </si>
  <si>
    <t>11С1306</t>
  </si>
  <si>
    <t>Zub ot kovsha (bokovoy)</t>
  </si>
  <si>
    <t>72А2937</t>
  </si>
  <si>
    <t xml:space="preserve">Zub ot kovsha </t>
  </si>
  <si>
    <t>72А2938</t>
  </si>
  <si>
    <t>Koronka</t>
  </si>
  <si>
    <t>72А2331</t>
  </si>
  <si>
    <t xml:space="preserve">Карданний вал </t>
  </si>
  <si>
    <t>BN. 41C2499</t>
  </si>
  <si>
    <t>BN. 51C0648</t>
  </si>
  <si>
    <t>Bolt s gaykoy</t>
  </si>
  <si>
    <t>SP111294</t>
  </si>
  <si>
    <t>SP104008</t>
  </si>
  <si>
    <t>22. DREESTA 534Е (манипулятор) хоз № 65 uchun ehtiyot qisimlar</t>
  </si>
  <si>
    <t>TPN</t>
  </si>
  <si>
    <t xml:space="preserve"> DREESTA 534Е</t>
  </si>
  <si>
    <t xml:space="preserve">Tormoznoy nasos s servomotorom  </t>
  </si>
  <si>
    <t>854-04-0440</t>
  </si>
  <si>
    <t>Stoyanochniy tormoz vkladish friksionniy</t>
  </si>
  <si>
    <t>315-99-1082</t>
  </si>
  <si>
    <t>Nasos gidrotransformatora</t>
  </si>
  <si>
    <t>270-07-1007</t>
  </si>
  <si>
    <t>871-13-0088</t>
  </si>
  <si>
    <t>Zaryadniy generator</t>
  </si>
  <si>
    <t>RVD shlangsoidineniya sistema povorota</t>
  </si>
  <si>
    <t>865-02-0654 C1</t>
  </si>
  <si>
    <t>865-02-0653 С1</t>
  </si>
  <si>
    <t>865-02-0536 с3</t>
  </si>
  <si>
    <t>865-02-0232</t>
  </si>
  <si>
    <t>865-02-0766</t>
  </si>
  <si>
    <t>865-02-0765</t>
  </si>
  <si>
    <t>865-02-0664</t>
  </si>
  <si>
    <t xml:space="preserve">RVD shlang soidineniya silindirov povorota </t>
  </si>
  <si>
    <t>865-03-0287</t>
  </si>
  <si>
    <t>Silindr mex ruki</t>
  </si>
  <si>
    <t>865-01-0758 С1</t>
  </si>
  <si>
    <t>23. O'zi yuklagich ZL-50 G uchun ehtiyot qisimlar</t>
  </si>
  <si>
    <t>WD-615</t>
  </si>
  <si>
    <t>ZL 50</t>
  </si>
  <si>
    <t>Kolodka</t>
  </si>
  <si>
    <t>WD-615 ДВС</t>
  </si>
  <si>
    <t>Plunjer para</t>
  </si>
  <si>
    <t>Rasspilitel</t>
  </si>
  <si>
    <t>Masleniy nasos</t>
  </si>
  <si>
    <t>Vodyannoy nasos</t>
  </si>
  <si>
    <t>Turbokompresser</t>
  </si>
  <si>
    <t>ТКР-29    GC-90</t>
  </si>
  <si>
    <t>Shesternya KPP</t>
  </si>
  <si>
    <t>ZL-40A.30-9</t>
  </si>
  <si>
    <t>Podshipnik 180211</t>
  </si>
  <si>
    <t>GB/T276-94</t>
  </si>
  <si>
    <t>Mufta obgonnaya (separator)</t>
  </si>
  <si>
    <t>860101865/403200А</t>
  </si>
  <si>
    <t>Privodnaya plastina reversa</t>
  </si>
  <si>
    <t>ZL40.6.14</t>
  </si>
  <si>
    <t xml:space="preserve">Uporniy sharikoviy podshipnik </t>
  </si>
  <si>
    <t>GB301-84</t>
  </si>
  <si>
    <t xml:space="preserve">Sharikopodshipnik </t>
  </si>
  <si>
    <t>GB 276-89</t>
  </si>
  <si>
    <t>Kolsevaya shesternya 2-y peredachi</t>
  </si>
  <si>
    <t>ZL40.6.13-1A</t>
  </si>
  <si>
    <t>Korpus filtra KPP</t>
  </si>
  <si>
    <t>YL-133-00</t>
  </si>
  <si>
    <t>Vneshnee uplotnitelnoe kolso</t>
  </si>
  <si>
    <t>7-ZL40.6.13-1A</t>
  </si>
  <si>
    <t>Vnutrenee uplotnitelnoe kolso</t>
  </si>
  <si>
    <t>8-ZL40.6.8-3A</t>
  </si>
  <si>
    <t xml:space="preserve">Kolso  </t>
  </si>
  <si>
    <t>GB3452.1-82</t>
  </si>
  <si>
    <t>Nasos ot xoda KPP</t>
  </si>
  <si>
    <t>Remen generatora 6RK 950</t>
  </si>
  <si>
    <t>VG1500090065</t>
  </si>
  <si>
    <t>Remen privoda 1350</t>
  </si>
  <si>
    <t>VG1500060228</t>
  </si>
  <si>
    <t>24. Traktor MTZ,TTZ uchun ehtiyot qisimlar</t>
  </si>
  <si>
    <t>Disk torm.zadn. v sbore s nakl</t>
  </si>
  <si>
    <t>70-3502040</t>
  </si>
  <si>
    <t>Sapfa MTZ levaya 70-3001085</t>
  </si>
  <si>
    <t xml:space="preserve"> 80-3001085</t>
  </si>
  <si>
    <t>Sapfa MTZ pravaya 70-3001085-01</t>
  </si>
  <si>
    <t xml:space="preserve"> 80-3007085-01</t>
  </si>
  <si>
    <t>Poluos zadnyaya</t>
  </si>
  <si>
    <t>50-2407082А</t>
  </si>
  <si>
    <t>Starter 7402.3708000</t>
  </si>
  <si>
    <t>7402.3708000</t>
  </si>
  <si>
    <t>Г-700.04.1</t>
  </si>
  <si>
    <t>Rele ST 142M</t>
  </si>
  <si>
    <t>Fara perednyaya v sbore</t>
  </si>
  <si>
    <t>ФГ-305М.00.00.00</t>
  </si>
  <si>
    <t xml:space="preserve">Radiator </t>
  </si>
  <si>
    <t>МТЗ</t>
  </si>
  <si>
    <t xml:space="preserve">Nasos toplivopodkachivayushiy </t>
  </si>
  <si>
    <t>УТН-3-1106010-1</t>
  </si>
  <si>
    <t>Disk (ssepleniya D-240)</t>
  </si>
  <si>
    <t>85-1601130</t>
  </si>
  <si>
    <t>Disk (Korzina ssepleniya D-240 v sbore)</t>
  </si>
  <si>
    <t>70-1601090-А</t>
  </si>
  <si>
    <t>Otvodka (Vijimnoy podshipnik v sbore)</t>
  </si>
  <si>
    <t>50-1601180-А</t>
  </si>
  <si>
    <t>Val (Val pervichniy)</t>
  </si>
  <si>
    <t>70-1721113А</t>
  </si>
  <si>
    <t>Blok shesteren pervich. Vala 4-5 peredach</t>
  </si>
  <si>
    <t>50-1701048</t>
  </si>
  <si>
    <t>Shesternya (ponijayushego reduktora)</t>
  </si>
  <si>
    <t>70-1721025</t>
  </si>
  <si>
    <t>Blok shesteren promejutochnix</t>
  </si>
  <si>
    <t>Ф50-1701056-Б</t>
  </si>
  <si>
    <t xml:space="preserve">Shesternya 4-y pered. Prom. Vala KPP </t>
  </si>
  <si>
    <t>50-1701216</t>
  </si>
  <si>
    <t>Shesternya 5-y pered. I z/x prom. Vala KP</t>
  </si>
  <si>
    <t>50-1701218</t>
  </si>
  <si>
    <t>Shesternya 1-y stup. Reduktora KPP ved.</t>
  </si>
  <si>
    <t>50-1701196</t>
  </si>
  <si>
    <t>Podshipnik 210A</t>
  </si>
  <si>
    <t>50х90х20</t>
  </si>
  <si>
    <t>Podshipnik 211</t>
  </si>
  <si>
    <t>55х100х21</t>
  </si>
  <si>
    <t>Podshipnik 218</t>
  </si>
  <si>
    <t>90х160х30</t>
  </si>
  <si>
    <t>Podshipnik 307A</t>
  </si>
  <si>
    <t>35х80х21</t>
  </si>
  <si>
    <t>Podshipnik 308A</t>
  </si>
  <si>
    <t>40х90х23</t>
  </si>
  <si>
    <t>Podshipnik 313</t>
  </si>
  <si>
    <t>65х140х330х</t>
  </si>
  <si>
    <t>Podshipnik 315</t>
  </si>
  <si>
    <t>75х160х37</t>
  </si>
  <si>
    <t>Podshipnik 407</t>
  </si>
  <si>
    <t>35х100х25</t>
  </si>
  <si>
    <t>Podshipnik 408</t>
  </si>
  <si>
    <t>40х110х27</t>
  </si>
  <si>
    <t>Salnik</t>
  </si>
  <si>
    <t>20х40</t>
  </si>
  <si>
    <t>25х42</t>
  </si>
  <si>
    <t>28х47</t>
  </si>
  <si>
    <t>35х52</t>
  </si>
  <si>
    <t>45х65</t>
  </si>
  <si>
    <t>50х70-1</t>
  </si>
  <si>
    <t>Remen B-profil</t>
  </si>
  <si>
    <t>Remen VD-profil</t>
  </si>
  <si>
    <t>25. Ichki yonuv dvigateli MTZ-80 i TTZ-80 ehtiyot qisimlari</t>
  </si>
  <si>
    <t>GPG (gilza, porshen, kolsa, pales porshnevoy, uplotnitelnie kolsa, salnik) v komplekte 4 sht</t>
  </si>
  <si>
    <t>Prokladka GBS D-240</t>
  </si>
  <si>
    <t>501003020А</t>
  </si>
  <si>
    <t>Kolsa porshnevie D-240 (stapri)</t>
  </si>
  <si>
    <t>240-1004060-А</t>
  </si>
  <si>
    <t>50-1005100-Б</t>
  </si>
  <si>
    <t xml:space="preserve">Vkladish shatunniy </t>
  </si>
  <si>
    <t>50-1004140-А</t>
  </si>
  <si>
    <t xml:space="preserve">Pales porshnevoy </t>
  </si>
  <si>
    <t>У-16С15 (4 УТНМ-1111410-01)</t>
  </si>
  <si>
    <t>Raspilitel forsunok</t>
  </si>
  <si>
    <t>6А1-20с2-16(Д-144,Т-28)</t>
  </si>
  <si>
    <t>26. Ichki yonuv dvigateli YaMZ-238 Buldozer Chetra T-20, DZ-98 ehtiyot qisimlar</t>
  </si>
  <si>
    <t>Nasos toplevopokachivayushiy</t>
  </si>
  <si>
    <t>236-1106210-А2</t>
  </si>
  <si>
    <t>238-1006015-Г2</t>
  </si>
  <si>
    <t>238-1000102-В2-Р2</t>
  </si>
  <si>
    <t>Vkladish shatuniy</t>
  </si>
  <si>
    <t>238-1000-104-В2-Р3</t>
  </si>
  <si>
    <t>Vodyannoy nasos v sbore</t>
  </si>
  <si>
    <t>ЯМЗ-7511 ЕВРО-2</t>
  </si>
  <si>
    <t>Generator G1000B,21</t>
  </si>
  <si>
    <t>Г1000Б,21</t>
  </si>
  <si>
    <t>GPG (gilza, porshen, kolsa, pales porshnevoy, uplotnitelnie kolsa, salnik) v komplekte 8 sht</t>
  </si>
  <si>
    <t>7511.1004006-50</t>
  </si>
  <si>
    <t xml:space="preserve">Polumesyas </t>
  </si>
  <si>
    <t>ЯМЗ-238 В2(Н)</t>
  </si>
  <si>
    <t>051.11112110</t>
  </si>
  <si>
    <t xml:space="preserve">Plunjernaya para </t>
  </si>
  <si>
    <t>175.1111150-11</t>
  </si>
  <si>
    <t xml:space="preserve">Prokladka pod golovku </t>
  </si>
  <si>
    <t>238-1003210-В6</t>
  </si>
  <si>
    <t xml:space="preserve">Remkomplekt prokladki DVS (rezina poddona, rezinki ot krishki) </t>
  </si>
  <si>
    <t>238Б 1006015 (Н) ЕВРО-2</t>
  </si>
  <si>
    <t>238-1003015Ж</t>
  </si>
  <si>
    <t>Disk ssepleniya vedushiy</t>
  </si>
  <si>
    <t>238-1601130</t>
  </si>
  <si>
    <t>Kolenchatiy val YaMZ-238</t>
  </si>
  <si>
    <t>238-1005009Г2</t>
  </si>
  <si>
    <t>Komplekt prokladki golovki bloka</t>
  </si>
  <si>
    <t>236-1003210-В5</t>
  </si>
  <si>
    <t>Komplekt prokladok -238N</t>
  </si>
  <si>
    <t>238Н1000001</t>
  </si>
  <si>
    <t>5336-3509012</t>
  </si>
  <si>
    <t>Manjet kolenchatogo vala zadnyaya 140x170</t>
  </si>
  <si>
    <t>236-1005160-А3</t>
  </si>
  <si>
    <t>Manjet kolenchatogo vala perednyaya 64x95</t>
  </si>
  <si>
    <t>201-1005034-Б4</t>
  </si>
  <si>
    <t>Maslyaniy nasos</t>
  </si>
  <si>
    <t>Os tolkatelya (peredniy, sredniy, zadniy)</t>
  </si>
  <si>
    <t>Podshipnik  305</t>
  </si>
  <si>
    <t>Podshipnik  6-205K</t>
  </si>
  <si>
    <t>Privod ventelyatora</t>
  </si>
  <si>
    <t>ЯМЗ-7511</t>
  </si>
  <si>
    <t>25х42-Р</t>
  </si>
  <si>
    <t>Tolkatel v sbore 238</t>
  </si>
  <si>
    <t>238-1007180</t>
  </si>
  <si>
    <t>Trubki TNVD</t>
  </si>
  <si>
    <t>238-1104300</t>
  </si>
  <si>
    <t>Turbokompressor TKR-9SZ</t>
  </si>
  <si>
    <t>238-1118011</t>
  </si>
  <si>
    <t>312304-П</t>
  </si>
  <si>
    <t>Shatun v sbore</t>
  </si>
  <si>
    <t>7511.1004045-02</t>
  </si>
  <si>
    <t>Shtanga tolkatelya</t>
  </si>
  <si>
    <t>236-1007176-А</t>
  </si>
  <si>
    <t>27. IYD WD-615 ehtiyot qisimlar</t>
  </si>
  <si>
    <t>GPG (gilza, porshen, kolsa, pales porshnevoy, uplotnitelnie kolsa, salnik) v komplekte 6 sht</t>
  </si>
  <si>
    <t>WD 615</t>
  </si>
  <si>
    <t>Vkladish korennoy (standart)</t>
  </si>
  <si>
    <t>Vkladish shatunnoy (standart)</t>
  </si>
  <si>
    <t>Prokladka v DVS</t>
  </si>
  <si>
    <t>Salnik peredniy</t>
  </si>
  <si>
    <t>95-115</t>
  </si>
  <si>
    <t>Salnik zadniy</t>
  </si>
  <si>
    <t>115-140</t>
  </si>
  <si>
    <t>Podushka peredniy ot DVS</t>
  </si>
  <si>
    <t>Podushka zadniy ot DVS</t>
  </si>
  <si>
    <t>Klapan salnik</t>
  </si>
  <si>
    <t>Polumesyas (standart)</t>
  </si>
  <si>
    <t>Raspilitel oxlajdeniya porshnya</t>
  </si>
  <si>
    <t>28. Yonilg'i tashuvchi va VAXTA КамАЗ 43118 ehtiyot qisimlar</t>
  </si>
  <si>
    <t>КамАЗ 43118</t>
  </si>
  <si>
    <t>Tormoznaya nakladka zadniy</t>
  </si>
  <si>
    <t>Tormoznaya nakladka peredniy</t>
  </si>
  <si>
    <t>Tormoznaya kamera peredniy</t>
  </si>
  <si>
    <t>Tormoznaya kamera zadniy</t>
  </si>
  <si>
    <t>Tormoznaya trishyotka peredniy</t>
  </si>
  <si>
    <t>Tormoznaya trishyotka zadniy</t>
  </si>
  <si>
    <t>Mufta zajiganiya kardanchik</t>
  </si>
  <si>
    <t>Kollektor gornogo tormoza</t>
  </si>
  <si>
    <t>Gidromufta s ventilyatorom</t>
  </si>
  <si>
    <t>Podushka pod rami</t>
  </si>
  <si>
    <t>Remen 8RK-1703</t>
  </si>
  <si>
    <t>Disk ssepleniya</t>
  </si>
  <si>
    <t>Podshipnik narujniy</t>
  </si>
  <si>
    <t>Podshipnik vnutrenniy</t>
  </si>
  <si>
    <t>Salnik narujniy v sbore</t>
  </si>
  <si>
    <t>4310-3103058</t>
  </si>
  <si>
    <t>Kolso</t>
  </si>
  <si>
    <t>4310-3103083-30</t>
  </si>
  <si>
    <t xml:space="preserve">Kolso narujnoe </t>
  </si>
  <si>
    <t>Kontrgayka</t>
  </si>
  <si>
    <t>4310-310381</t>
  </si>
  <si>
    <t>4310-310376</t>
  </si>
  <si>
    <t>Shayba zamkovaya</t>
  </si>
  <si>
    <t>4310-3103079</t>
  </si>
  <si>
    <t>4310-3103082</t>
  </si>
  <si>
    <t>Sapfa povorotnogo kulaka (praviy)</t>
  </si>
  <si>
    <t>4310-2304084</t>
  </si>
  <si>
    <t>Shayba povorotnogo kulaka (latun)</t>
  </si>
  <si>
    <t>4310-2304068</t>
  </si>
  <si>
    <t>Kolsa upornoe</t>
  </si>
  <si>
    <t>4310-2304129</t>
  </si>
  <si>
    <t>Poluos korotkaya (pravaya)</t>
  </si>
  <si>
    <t>Poluos leviy</t>
  </si>
  <si>
    <t>43118-24013069</t>
  </si>
  <si>
    <t>СВН-80</t>
  </si>
  <si>
    <t>53205-3509015-02</t>
  </si>
  <si>
    <t>Rukav glushitelya</t>
  </si>
  <si>
    <t>КАМАЗ ЕВРО-2 (43118)</t>
  </si>
  <si>
    <t>Vtulka os balansira</t>
  </si>
  <si>
    <t xml:space="preserve">Shtanga reaktivnaya  </t>
  </si>
  <si>
    <t xml:space="preserve">29. Yonilg'i tashuvchi МАН TGM 18.240 </t>
  </si>
  <si>
    <t>CS1530  (М008Т62671)</t>
  </si>
  <si>
    <t>Vtulki stabilizatora zadniy</t>
  </si>
  <si>
    <t>MAN TGM 18.240</t>
  </si>
  <si>
    <t>Rukava razgruzochnie rezinovie maslobenzostoykie</t>
  </si>
  <si>
    <t>Мпа 0,4, ДУ 80/6м</t>
  </si>
  <si>
    <t>Zapravochniy pistolet</t>
  </si>
  <si>
    <t>РП-34</t>
  </si>
  <si>
    <t>МАН 18.240</t>
  </si>
  <si>
    <t>Pnevmopodushka</t>
  </si>
  <si>
    <t>Ressornie vtulki</t>
  </si>
  <si>
    <t>Ressor peredniy v sbore</t>
  </si>
  <si>
    <t>30. Yonilg'i tashuvchi va VAXTA MAN TGM 13.240 ehtiyot qisimlar</t>
  </si>
  <si>
    <t>Starter 24 V</t>
  </si>
  <si>
    <t>51.26201-7263</t>
  </si>
  <si>
    <t xml:space="preserve">MAN TGM 13.240 </t>
  </si>
  <si>
    <t xml:space="preserve">Venes </t>
  </si>
  <si>
    <t>Improm MAN</t>
  </si>
  <si>
    <t>Vtulka ressora Ø 56</t>
  </si>
  <si>
    <t>Vtulka ressora Ø 62</t>
  </si>
  <si>
    <t>Vtulka stabilizator</t>
  </si>
  <si>
    <t>Ressor peredniy leviy i praviy</t>
  </si>
  <si>
    <t>Ressor zadniyleviy i praviy</t>
  </si>
  <si>
    <t>Rolik natijitelya</t>
  </si>
  <si>
    <t>Injektor v komlekte 6 shtuk</t>
  </si>
  <si>
    <t>Trishotka pered leviy/pravi</t>
  </si>
  <si>
    <t>Trishotka zadniy leviy/prav</t>
  </si>
  <si>
    <t>Modulyator YeVS tormoz-kran</t>
  </si>
  <si>
    <t>81.52130-6311</t>
  </si>
  <si>
    <t>Amortizator podv kabin per</t>
  </si>
  <si>
    <t>Amortizator podv kabin zad</t>
  </si>
  <si>
    <t>31. ISUZU FVR 33 GLD ehtiyot qisimlar</t>
  </si>
  <si>
    <t>Navesnoy podshipnik ot kardana</t>
  </si>
  <si>
    <t>FVR 33 GLD</t>
  </si>
  <si>
    <t xml:space="preserve">Vtulka ressora </t>
  </si>
  <si>
    <t>Pales ressor</t>
  </si>
  <si>
    <t>Pod’yomnik ot kabine</t>
  </si>
  <si>
    <t>Tormoznaya nakladka</t>
  </si>
  <si>
    <t>141257930-ТR</t>
  </si>
  <si>
    <t>Rulevoy prodolnaya tyaga</t>
  </si>
  <si>
    <t>Rulevoy nakonechnik</t>
  </si>
  <si>
    <t xml:space="preserve">Shkvornya v sbore </t>
  </si>
  <si>
    <t>Gidroakumulyator</t>
  </si>
  <si>
    <t>Vtulka peredniy ot kabini</t>
  </si>
  <si>
    <t>32. Isuzu NPR82L,  NQR82L ehtiyot qisimlar</t>
  </si>
  <si>
    <t>Silindr tormoznoy</t>
  </si>
  <si>
    <t>Rulevaya tyaga</t>
  </si>
  <si>
    <t>NPR82L KL5VAY</t>
  </si>
  <si>
    <t xml:space="preserve">Shkvornya </t>
  </si>
  <si>
    <t xml:space="preserve">Tyaga prodolnaya </t>
  </si>
  <si>
    <t>Ressor peredniy leviy i praviy v sbore</t>
  </si>
  <si>
    <t>Ressor zadniy leviy i praviy v sbore</t>
  </si>
  <si>
    <t xml:space="preserve">Korzina </t>
  </si>
  <si>
    <t>Vtulki (gribok)</t>
  </si>
  <si>
    <t>Rabochie silindr</t>
  </si>
  <si>
    <t>Kolodka s nakladkami</t>
  </si>
  <si>
    <t>33. Isuzu NP26, NP 37 ehtiyot qisimlar</t>
  </si>
  <si>
    <t xml:space="preserve">Ressor peredniy leviy i praviy </t>
  </si>
  <si>
    <t>Isuzu NP26, NP 37</t>
  </si>
  <si>
    <t xml:space="preserve">Ressor zadniy leviy i praviy </t>
  </si>
  <si>
    <t xml:space="preserve">Amartizator peredniy </t>
  </si>
  <si>
    <t xml:space="preserve">Amartizator zadniy </t>
  </si>
  <si>
    <t>Stabilizator peredniy</t>
  </si>
  <si>
    <t>Podshipnik stupitsa peredniy</t>
  </si>
  <si>
    <t>9-00093172-0</t>
  </si>
  <si>
    <t xml:space="preserve">Podshipnik stupitsa zadniy </t>
  </si>
  <si>
    <t>Vtulka ressora peredniy</t>
  </si>
  <si>
    <t>Д-18</t>
  </si>
  <si>
    <t>Vtulka ressora gribok</t>
  </si>
  <si>
    <t>8941185881/8971</t>
  </si>
  <si>
    <t xml:space="preserve">Disk najimnoy ssepleniya (korzina) </t>
  </si>
  <si>
    <t xml:space="preserve">Modul </t>
  </si>
  <si>
    <t>Trambler (neksiya)</t>
  </si>
  <si>
    <t>Baraban tormoznoy</t>
  </si>
  <si>
    <t>Rulevoy tyaga (prodolnaya)</t>
  </si>
  <si>
    <t>Gilza porshnevaya gruppa v komlekte 4 shtuk</t>
  </si>
  <si>
    <t>Svecha zajiganiya</t>
  </si>
  <si>
    <t>Svecha prvada</t>
  </si>
  <si>
    <t>Trubka mas. dlya kompressora</t>
  </si>
  <si>
    <t>Trubka dlya generator</t>
  </si>
  <si>
    <t>Salnik kolenval peredniy</t>
  </si>
  <si>
    <t>Salnik kolenval zadniy</t>
  </si>
  <si>
    <t>Radiator vodennoy oxlojden</t>
  </si>
  <si>
    <t>Labovoy steklo</t>
  </si>
  <si>
    <t xml:space="preserve">Radiator pechki peredniy </t>
  </si>
  <si>
    <t>Radiator pechki zadniy</t>
  </si>
  <si>
    <t xml:space="preserve">Generator 24v </t>
  </si>
  <si>
    <t>34. KrAZ 65055 YaMZ-238 uchun ehtiyot qisimlari</t>
  </si>
  <si>
    <t>Генератор</t>
  </si>
  <si>
    <t>Стартер</t>
  </si>
  <si>
    <t>Накладка тормозной</t>
  </si>
  <si>
    <t>6505-3502105</t>
  </si>
  <si>
    <t>Ремень генератор</t>
  </si>
  <si>
    <t>14*10*887</t>
  </si>
  <si>
    <t>Ремень Водyannoy nasos</t>
  </si>
  <si>
    <t>14*10*937</t>
  </si>
  <si>
    <t>Remen rulevoy</t>
  </si>
  <si>
    <t>14*10*987</t>
  </si>
  <si>
    <t>КрАЗ 65055</t>
  </si>
  <si>
    <t>Rem kt reaktivnaya shtanga</t>
  </si>
  <si>
    <t>КрАЗ 65056</t>
  </si>
  <si>
    <t>Vtulka balansira</t>
  </si>
  <si>
    <t>Rasplitel forsunki</t>
  </si>
  <si>
    <t>Tormoznoy kamera</t>
  </si>
  <si>
    <t>100-3519210-01</t>
  </si>
  <si>
    <t>255В-290210101</t>
  </si>
  <si>
    <t>238В-1004005</t>
  </si>
  <si>
    <t>Nabor prokladka YaMZ-238</t>
  </si>
  <si>
    <t>Prokladka pod golov YeVRO-2</t>
  </si>
  <si>
    <t>238-1009040</t>
  </si>
  <si>
    <t>Vkladish korennoy 0.25</t>
  </si>
  <si>
    <t>238-1000104-РО</t>
  </si>
  <si>
    <t>Vkladish shatunnoy 0.25</t>
  </si>
  <si>
    <t>2381000104В2Р3Д</t>
  </si>
  <si>
    <t>Salnik peredn krishka DVS</t>
  </si>
  <si>
    <t>64Х95Х10</t>
  </si>
  <si>
    <t>Salnik zadniy krishka DVS</t>
  </si>
  <si>
    <t>140х170х13</t>
  </si>
  <si>
    <t xml:space="preserve">Nabor salnikov klap YaMZ </t>
  </si>
  <si>
    <t>238-1007262</t>
  </si>
  <si>
    <t>Shatun 7511</t>
  </si>
  <si>
    <t>35. MAN TGS 26.400 uchun ehtiyot qisimlari</t>
  </si>
  <si>
    <t>MAN TGS 26.400</t>
  </si>
  <si>
    <t>Improklapan</t>
  </si>
  <si>
    <t>Vlagadilitel</t>
  </si>
  <si>
    <t>Modulyator EBS MAN</t>
  </si>
  <si>
    <t>MAN TGS 26.401</t>
  </si>
  <si>
    <t xml:space="preserve">Val kardanniy </t>
  </si>
  <si>
    <t>Д2676</t>
  </si>
  <si>
    <t>Patrubok radiatora nijniy</t>
  </si>
  <si>
    <t>Д2066</t>
  </si>
  <si>
    <t>36. Traller Makinsan ehtiyot qisimlari</t>
  </si>
  <si>
    <t>Stremyanka</t>
  </si>
  <si>
    <t xml:space="preserve">Amartizator </t>
  </si>
  <si>
    <t>Vtulka ressora</t>
  </si>
  <si>
    <t>Shkvornen pales</t>
  </si>
  <si>
    <t>37. Yarimpritsep Vin NP9 uchun ehtiyot qisimlari</t>
  </si>
  <si>
    <t>38. Zil 4502 uchun ehtiyot qisimlari</t>
  </si>
  <si>
    <t>Ressor peredniy korennoy</t>
  </si>
  <si>
    <t>130-2902007-03/1</t>
  </si>
  <si>
    <t>Зил  4502</t>
  </si>
  <si>
    <t>Tormoznaya kamera</t>
  </si>
  <si>
    <t>Disk vedomiy</t>
  </si>
  <si>
    <t>Katushka zajiganiya</t>
  </si>
  <si>
    <t>Trambuler</t>
  </si>
  <si>
    <t>Svecha provoda</t>
  </si>
  <si>
    <t>Svecha</t>
  </si>
  <si>
    <t>Remen kompressor</t>
  </si>
  <si>
    <t>130.1000108</t>
  </si>
  <si>
    <t>130-1000102-БР3</t>
  </si>
  <si>
    <t xml:space="preserve">Vkladish shatunnoy </t>
  </si>
  <si>
    <t>130-1000104-63</t>
  </si>
  <si>
    <t>Rem komp prokladka DVS</t>
  </si>
  <si>
    <t>130-1000001РК</t>
  </si>
  <si>
    <t>130-1003020</t>
  </si>
  <si>
    <t>130-1007014</t>
  </si>
  <si>
    <t xml:space="preserve">Prokladka paddona </t>
  </si>
  <si>
    <t>130-1009040</t>
  </si>
  <si>
    <t>Nabivka salnikovaya</t>
  </si>
  <si>
    <t>130-1005154</t>
  </si>
  <si>
    <t>Komp prokladka pod plitu</t>
  </si>
  <si>
    <t>130-1008114.8215.70</t>
  </si>
  <si>
    <t>39. Gaz 53  uchun ehtiyot qisimlari</t>
  </si>
  <si>
    <t>Газ-53</t>
  </si>
  <si>
    <t>Trambler</t>
  </si>
  <si>
    <t>3307-1700010</t>
  </si>
  <si>
    <t>40. Ural 4991V2  uchun ehtiyot qisimlari</t>
  </si>
  <si>
    <t>Урал-4991В2</t>
  </si>
  <si>
    <t>Sinxronizator 2-3-4-5 peredachi</t>
  </si>
  <si>
    <t>Shesternya 2-3-4-5 peredachi</t>
  </si>
  <si>
    <t>Vtorichniy val</t>
  </si>
  <si>
    <t>Pervichniy val</t>
  </si>
  <si>
    <t>Disk vedomiy (korzina)</t>
  </si>
  <si>
    <t>Poperechnaya tyaga</t>
  </si>
  <si>
    <t>Shtanga</t>
  </si>
  <si>
    <t>Shkvoren s vtulkami</t>
  </si>
  <si>
    <t>Podshipnik stupisi vnutrenniy</t>
  </si>
  <si>
    <t>Podshipnik stupisi narujniy</t>
  </si>
  <si>
    <t>Silindr ssepleniya</t>
  </si>
  <si>
    <t>6361-1602510</t>
  </si>
  <si>
    <t>Pnevmogidrousilitel PGU</t>
  </si>
  <si>
    <t>11.1602410-10</t>
  </si>
  <si>
    <t>41. UAZ 315196  uchun ehtiyot qisimlari</t>
  </si>
  <si>
    <t>Gilza v komlekte 4 shtuk</t>
  </si>
  <si>
    <t>405-1002020</t>
  </si>
  <si>
    <t>Porshenovaya gruppa v komlekte 4 shtuk</t>
  </si>
  <si>
    <t>409-1004014-1102</t>
  </si>
  <si>
    <t>406-1000102-20</t>
  </si>
  <si>
    <t>Vkladish shatunnoy</t>
  </si>
  <si>
    <t>406-1000104-20</t>
  </si>
  <si>
    <t>Komplekt GRM</t>
  </si>
  <si>
    <t>406.3906625-04</t>
  </si>
  <si>
    <t xml:space="preserve">Klapani vpusknie </t>
  </si>
  <si>
    <t>406.3906597-01</t>
  </si>
  <si>
    <t xml:space="preserve">Klapani vipusknie </t>
  </si>
  <si>
    <t>Salnik kolenchatiy val pere</t>
  </si>
  <si>
    <t>4062.1005034-01</t>
  </si>
  <si>
    <t>Salnik kolenchatiy val zad</t>
  </si>
  <si>
    <t>4062.1005160</t>
  </si>
  <si>
    <t>40624.1003020</t>
  </si>
  <si>
    <t>Nabor prokladka DVS</t>
  </si>
  <si>
    <t>405.3906022</t>
  </si>
  <si>
    <t xml:space="preserve">Kolsa porshnevoy </t>
  </si>
  <si>
    <t>405.100010-155</t>
  </si>
  <si>
    <t>Mexanizm rulevaya</t>
  </si>
  <si>
    <t>Nakonechnik rulevoy</t>
  </si>
  <si>
    <t>3163-3414056</t>
  </si>
  <si>
    <t>Podshipnik stupitsa</t>
  </si>
  <si>
    <t>Kolodki tormoznoy pered</t>
  </si>
  <si>
    <t>О21012</t>
  </si>
  <si>
    <t>Amortizator pered</t>
  </si>
  <si>
    <t>3163-2905006</t>
  </si>
  <si>
    <t>Vtulka ressornaya UAZ</t>
  </si>
  <si>
    <t>3160-2912028</t>
  </si>
  <si>
    <t xml:space="preserve">Rem komp shkvornogo </t>
  </si>
  <si>
    <t>МР-3162-20304019-01</t>
  </si>
  <si>
    <t>42. Filtrlovchi elementlar BelAZ-75135</t>
  </si>
  <si>
    <t>Filtr maslyaniy DVS (LF-670)</t>
  </si>
  <si>
    <t>Filtr maslyaniy DVS (LF-777)</t>
  </si>
  <si>
    <t>Filtr toplivniy  FS  1006</t>
  </si>
  <si>
    <t>Element filtruyushiy vozdushniy (Osnovnoy)</t>
  </si>
  <si>
    <t>B4305MK</t>
  </si>
  <si>
    <t>Element filtruyushiy vozdushniy (Predoxranitelniy)</t>
  </si>
  <si>
    <t>B4305MK-01</t>
  </si>
  <si>
    <t>Element filtruyushiy (sapun)</t>
  </si>
  <si>
    <t>DIFA 4347MK</t>
  </si>
  <si>
    <t>Element filtruyushiy (gidravlicheskiy filtr napornoy linii rulevogo upravleniya)</t>
  </si>
  <si>
    <t>M5402MK</t>
  </si>
  <si>
    <t>Element filtruyushiy (gidrobak)</t>
  </si>
  <si>
    <t>M5409MK</t>
  </si>
  <si>
    <t>Regulyator davleniya s adsorberom 8043.35.12.010-50</t>
  </si>
  <si>
    <t>ТУ РБ 100185185.044-2001</t>
  </si>
  <si>
    <t>Vlagomaslootdelitel 8175.35.12.100</t>
  </si>
  <si>
    <t>ТУ ВУ 100185185.195-2010</t>
  </si>
  <si>
    <t>Filtr smenniy "DIFA 4701M"</t>
  </si>
  <si>
    <t>ТУ ВУ 500218629.026-2010</t>
  </si>
  <si>
    <t>43. Filtrlovchi elementlar avtosamosvalar BelAZ-75131</t>
  </si>
  <si>
    <t>44. Filtrlovchi elementlar avtosamosvalar BelAZ-75473</t>
  </si>
  <si>
    <t>Filtr toplivniy  FS  1212</t>
  </si>
  <si>
    <t>FS  1212</t>
  </si>
  <si>
    <t>Element filtruyushiy KPP (tonkiy ochistki)</t>
  </si>
  <si>
    <t>7548-1704450</t>
  </si>
  <si>
    <t>631В-1-19 УХЛ2</t>
  </si>
  <si>
    <t>Filtr gidravlicheskogo masla</t>
  </si>
  <si>
    <t>7548-1704360-10</t>
  </si>
  <si>
    <t>45. Filtrlovchi elementlar avtosamosvalar KOMATSU HD 785-7</t>
  </si>
  <si>
    <t xml:space="preserve">Filtr maslenniy DVS </t>
  </si>
  <si>
    <t>600-211-1340/LF9018</t>
  </si>
  <si>
    <t>569-16-81160/HF35255</t>
  </si>
  <si>
    <t>600-185-6110/AF25468+AF25627</t>
  </si>
  <si>
    <t>600-319-3550/FF5611</t>
  </si>
  <si>
    <t>Toplivnogo filtra gruboy ochistki</t>
  </si>
  <si>
    <t>600-319-4540/FS19946</t>
  </si>
  <si>
    <t>569-43-83920/HF28813</t>
  </si>
  <si>
    <t>07063-51210/HF6319</t>
  </si>
  <si>
    <t>Zamena filtra narujnogo vozduxa ventilyatsii kabini i resirkulyatsii konditsionera</t>
  </si>
  <si>
    <t>426-07-32441/AF55727</t>
  </si>
  <si>
    <t>Uplotnitelnoe kolso</t>
  </si>
  <si>
    <t>07000-F5190</t>
  </si>
  <si>
    <t>Maslyaniy filtr v sbore toplivnogo baka</t>
  </si>
  <si>
    <t>21Т-04-31130</t>
  </si>
  <si>
    <t>AF4167</t>
  </si>
  <si>
    <t>Filtr  vozdushniy</t>
  </si>
  <si>
    <t>SВL81119</t>
  </si>
  <si>
    <t xml:space="preserve">46. Filtrlovchi elementlar avtosamosvalar  MAN TGS  40.400 </t>
  </si>
  <si>
    <t>Filtr maslenniy   DVS</t>
  </si>
  <si>
    <t>TGS  40.400</t>
  </si>
  <si>
    <t>Filtr toplivniy grubiy ochistki</t>
  </si>
  <si>
    <t>Filtr toplivniy tonkiy ochistki</t>
  </si>
  <si>
    <t>Filtr sapun Hengst 08AGL</t>
  </si>
  <si>
    <t>Т250W</t>
  </si>
  <si>
    <t>Filtr vozduxoosushitelya</t>
  </si>
  <si>
    <t>82.52102-0013</t>
  </si>
  <si>
    <t>Filtr vozdushniy v sbore</t>
  </si>
  <si>
    <t xml:space="preserve">47. Filtrlovchi elementlar avtosamosvalar   MAN TGS  33.360 </t>
  </si>
  <si>
    <t xml:space="preserve">SCT SH 4040P </t>
  </si>
  <si>
    <t>81.12503-0085</t>
  </si>
  <si>
    <t>51.12503-0061</t>
  </si>
  <si>
    <t>81.08405-0021</t>
  </si>
  <si>
    <t>48. Filtrlovchi elementlar Buldozerlar LIEBHERR PR-754</t>
  </si>
  <si>
    <t>Filtr maslootdelitelya</t>
  </si>
  <si>
    <t xml:space="preserve">Filtr gidravliki </t>
  </si>
  <si>
    <t>Vozdushniy filtr kabini</t>
  </si>
  <si>
    <t>49. Filtrlovchi elementlar Buldozerlar LIEBHERR PR-756</t>
  </si>
  <si>
    <t>Filtr kojuxa</t>
  </si>
  <si>
    <t>50. Filtrlovchi elementlar Buldozerlar Chetra T-35</t>
  </si>
  <si>
    <t xml:space="preserve">Filtr toplivniy </t>
  </si>
  <si>
    <t>Т6307.1P</t>
  </si>
  <si>
    <t>sht</t>
  </si>
  <si>
    <t>840.1012039-12</t>
  </si>
  <si>
    <t>4605-342 СП     46-05-342-20 СП</t>
  </si>
  <si>
    <t>Filtr transmissii</t>
  </si>
  <si>
    <t>2001-15-25 СП</t>
  </si>
  <si>
    <t>2501-15-25 СП</t>
  </si>
  <si>
    <t>51. Filtrlovchi elementlar Buldozerlar Chetra  Т-20</t>
  </si>
  <si>
    <t>Filtr toplivniy  FS 1212</t>
  </si>
  <si>
    <t>8401012040-12</t>
  </si>
  <si>
    <t>52. Filtrlovchi elementlar Buldozerlar  ZOOMLION ZD-320</t>
  </si>
  <si>
    <t>Filtr toplivniy FS 1212</t>
  </si>
  <si>
    <t>Filtr maslenniy DVS</t>
  </si>
  <si>
    <t>LF 670</t>
  </si>
  <si>
    <t>LF 777</t>
  </si>
  <si>
    <t>Filtr vozdushniy narujniy</t>
  </si>
  <si>
    <t>6128-81-7320</t>
  </si>
  <si>
    <t>Filtr vozdushniy vnutrenniy</t>
  </si>
  <si>
    <t>6127-81-7412</t>
  </si>
  <si>
    <t>Filtr vlagodelitel</t>
  </si>
  <si>
    <t>WF 2076</t>
  </si>
  <si>
    <t>TY-220.49.19.7</t>
  </si>
  <si>
    <t>T-220.60.1.17.2</t>
  </si>
  <si>
    <t>53. Filtrlovchi elementlar Avtopogruzchik Liu Gong CLG890H</t>
  </si>
  <si>
    <t>Liu Gong CLG890H</t>
  </si>
  <si>
    <t>Filtr toplivnoy bak</t>
  </si>
  <si>
    <t>Filtr sapun</t>
  </si>
  <si>
    <t xml:space="preserve">Filtr vozdushniy vnutrenniy </t>
  </si>
  <si>
    <t xml:space="preserve">Filtr vozdushniy narujniy </t>
  </si>
  <si>
    <t>Filtr maslenniy   KPP(vnut)</t>
  </si>
  <si>
    <t>Filtr maslenniy   KPP(naruj)</t>
  </si>
  <si>
    <t>54. Filtrlovchi elementlar Vibrokatok SHANTUI SR 20MR</t>
  </si>
  <si>
    <t>C 3908615</t>
  </si>
  <si>
    <t>C 3931063</t>
  </si>
  <si>
    <t>Filtr toplivovodootdelitel</t>
  </si>
  <si>
    <t>С 3930942</t>
  </si>
  <si>
    <t>263-60-03000</t>
  </si>
  <si>
    <t>263-7601000</t>
  </si>
  <si>
    <t>Filtroelement vibratsionnogo nasosa</t>
  </si>
  <si>
    <t>9700810(SAUER)</t>
  </si>
  <si>
    <t>263-65-02000</t>
  </si>
  <si>
    <t>55. Filtrlovchi elementlar G'ildirakli buldozerlar K-702 BKU</t>
  </si>
  <si>
    <t>56. Filtrlovchi elementlar Avtopogruzchik DOOSAN DL-550</t>
  </si>
  <si>
    <t>400405-00092</t>
  </si>
  <si>
    <t>К1006529</t>
  </si>
  <si>
    <t>400504-00146</t>
  </si>
  <si>
    <t>400504-00045</t>
  </si>
  <si>
    <t>К1029257</t>
  </si>
  <si>
    <t>400504-00110</t>
  </si>
  <si>
    <t>400504-00111</t>
  </si>
  <si>
    <t>2474-9016А</t>
  </si>
  <si>
    <t>400504-00034</t>
  </si>
  <si>
    <t>Filtr maslenniy KPP(vnut)</t>
  </si>
  <si>
    <t>К9002058</t>
  </si>
  <si>
    <t>Filtr maslenniy KPP(naruj)</t>
  </si>
  <si>
    <t>К1029612</t>
  </si>
  <si>
    <t>57. Filtrlovchi elementlar Avtopogruzchik ZL-50G</t>
  </si>
  <si>
    <t>Filtr KPP</t>
  </si>
  <si>
    <t>Filtr maslenniy  DVS 0818</t>
  </si>
  <si>
    <t>58. Filtrlovchi elementlar Avtopogruzchik  DRESSTA</t>
  </si>
  <si>
    <t>5580 (5488)</t>
  </si>
  <si>
    <t>Filtr maslenniy  DVS 9009</t>
  </si>
  <si>
    <t>Filtr transmissii  (KPP)</t>
  </si>
  <si>
    <t>867-01-0425</t>
  </si>
  <si>
    <t>867-01-0282</t>
  </si>
  <si>
    <t>59. Filtrlovchi elementlar Ekskavatora  DOOSAN DX 225 LSA</t>
  </si>
  <si>
    <t>65.05510-5028А</t>
  </si>
  <si>
    <t>65.12503-5016В</t>
  </si>
  <si>
    <t>Element filtr</t>
  </si>
  <si>
    <t>474-00046</t>
  </si>
  <si>
    <t>Filtr kabini</t>
  </si>
  <si>
    <t>К1002210</t>
  </si>
  <si>
    <t>474-00039</t>
  </si>
  <si>
    <t>474-00040</t>
  </si>
  <si>
    <t>2471-1154</t>
  </si>
  <si>
    <t>474-00055</t>
  </si>
  <si>
    <t>60. Filtrlovchi elementlar Ekskavatora  HITACHI ZX470LC-5A</t>
  </si>
  <si>
    <t>Фильтр маслянiй</t>
  </si>
  <si>
    <t>YA00058283</t>
  </si>
  <si>
    <t>Фильтр топливнiй грубiй очистка</t>
  </si>
  <si>
    <t>YA00047220</t>
  </si>
  <si>
    <t>Фильтр топливнiй тонкий очистка</t>
  </si>
  <si>
    <t>YA00086177</t>
  </si>
  <si>
    <t>HF7955</t>
  </si>
  <si>
    <t>Фильтр салон</t>
  </si>
  <si>
    <t>YA0001490</t>
  </si>
  <si>
    <t>YA00022308</t>
  </si>
  <si>
    <t xml:space="preserve">Фильтр воздушнiй </t>
  </si>
  <si>
    <t>L4466268</t>
  </si>
  <si>
    <t>L4466269</t>
  </si>
  <si>
    <t>Фильтр топливнiй</t>
  </si>
  <si>
    <t>YA00033486</t>
  </si>
  <si>
    <t>61. Filtrlovchi elementlar na Avtogreyder DZ-98</t>
  </si>
  <si>
    <t>ДЗ-98 3210002</t>
  </si>
  <si>
    <t>У.491.0335</t>
  </si>
  <si>
    <t>62. Filtrlovchi elementlar Avtokran MAN CLA 26.280</t>
  </si>
  <si>
    <t xml:space="preserve">Filtr maslenniy   </t>
  </si>
  <si>
    <t>FT-83057</t>
  </si>
  <si>
    <t>81.083.040.065</t>
  </si>
  <si>
    <t xml:space="preserve">63. Filtrlovchi elementlar Avtokran XCMGQY30 </t>
  </si>
  <si>
    <t>D 638-002-04А</t>
  </si>
  <si>
    <t>Filtr pnevmosistemi</t>
  </si>
  <si>
    <t>Filtr gidravlicheskogo maslo</t>
  </si>
  <si>
    <t>Н 1348</t>
  </si>
  <si>
    <t>AF26320 М</t>
  </si>
  <si>
    <t>А081030</t>
  </si>
  <si>
    <t>64. Filtrlovchi elementlar КрАЗ 65101-КТА-16.01</t>
  </si>
  <si>
    <t>Filtr maslyaniy  DVS</t>
  </si>
  <si>
    <t>65. Filtrlovchi elementlar ISUZU FVR 33 GLD</t>
  </si>
  <si>
    <t>CS1517M/023518</t>
  </si>
  <si>
    <t>66. Filtrlovchi elementlar Benzavoz  MAN TGM 18.240</t>
  </si>
  <si>
    <t>P550309</t>
  </si>
  <si>
    <t>67. Filtrlovchi elementlar Benzavozlar NEFAZ KAMAZ 43118</t>
  </si>
  <si>
    <t>Filtr maslyaniy tonkiy ochistki</t>
  </si>
  <si>
    <t>ЭФМ 703, 101740-20</t>
  </si>
  <si>
    <t>Filtr maslyaniy gruboy ochistki</t>
  </si>
  <si>
    <t>7405-1012040</t>
  </si>
  <si>
    <t>PL-420</t>
  </si>
  <si>
    <t>DS 7532</t>
  </si>
  <si>
    <t>HFA 578 (HP 3179)</t>
  </si>
  <si>
    <t>68. Filtrlovchi elementlar Avtogreyder XCMG GR2403</t>
  </si>
  <si>
    <t>222-60-09001</t>
  </si>
  <si>
    <t>222-60-10001</t>
  </si>
  <si>
    <t xml:space="preserve">69. Filtrlovchi elementlar KARA  HELX Vilochniy </t>
  </si>
  <si>
    <t>406-1012005-11</t>
  </si>
  <si>
    <t>FF 5052</t>
  </si>
  <si>
    <t>KW 1025</t>
  </si>
  <si>
    <t>70. Filtrlovchi elementlar KARA Vilochniy CPCD100-W45</t>
  </si>
  <si>
    <t>CPCD100-W45</t>
  </si>
  <si>
    <t xml:space="preserve">Filtr maslyaniy  </t>
  </si>
  <si>
    <t>71. Filtrlovchi elementlar Traktor TTZ-80</t>
  </si>
  <si>
    <t>240-1109015-А-02</t>
  </si>
  <si>
    <t xml:space="preserve">Filtr toplivniy tonkoy ochistki </t>
  </si>
  <si>
    <t>1012005-009</t>
  </si>
  <si>
    <t>72. Filtrlovchi elementlar Traktor МTZ-80</t>
  </si>
  <si>
    <t>73. Filtrlovchi elementlar  МАN  ТGM 13.240</t>
  </si>
  <si>
    <t>HU951</t>
  </si>
  <si>
    <t>ST6005</t>
  </si>
  <si>
    <t>E422K PD98</t>
  </si>
  <si>
    <t>81.08405.0022</t>
  </si>
  <si>
    <t>Filtr salona</t>
  </si>
  <si>
    <t>81.61910.0018</t>
  </si>
  <si>
    <t>Filtr osushitelya vozduxa</t>
  </si>
  <si>
    <t>74. Filtrlovchi elementlar MAN TGS 26.400</t>
  </si>
  <si>
    <t>Filtr toplivniy separator</t>
  </si>
  <si>
    <t>PRELINE600</t>
  </si>
  <si>
    <t>75. Filtrlovchi elementlar KAMAZ 43118 Vaxta 6 sht, Benzovoz 2 sht, VVZ 1 sht.</t>
  </si>
  <si>
    <t xml:space="preserve"> VG 1560080012 </t>
  </si>
  <si>
    <t>7405.1017040-020</t>
  </si>
  <si>
    <t>Filtr gidrobak</t>
  </si>
  <si>
    <t>EBPO 2</t>
  </si>
  <si>
    <t>76. Filtrlovchi elementlar NP 26,37</t>
  </si>
  <si>
    <t>8-971482-700</t>
  </si>
  <si>
    <t>8-97062294-0</t>
  </si>
  <si>
    <t>77. Filtrlovchi elementlar avtobus markф Ikarus 256</t>
  </si>
  <si>
    <t>FT-22983</t>
  </si>
  <si>
    <t>250И-1117040</t>
  </si>
  <si>
    <t>250И-1109080</t>
  </si>
  <si>
    <t>78. Filtrlovchi elementlar Isuzu NQR 82L</t>
  </si>
  <si>
    <t>79. Filtrlovchi elementlar Isuzu saz nqr 71 pl</t>
  </si>
  <si>
    <t>80. Filtrlovchi elementlar ISUZU FTR 34L pojarka.</t>
  </si>
  <si>
    <t>8-98071-421</t>
  </si>
  <si>
    <t xml:space="preserve">81. Filtrlovchi elementlar Zil 4502,131 </t>
  </si>
  <si>
    <t>130-1017010</t>
  </si>
  <si>
    <t>431410-1109010-10</t>
  </si>
  <si>
    <t xml:space="preserve">82. Filtrlovchi elementlar gruzavoy MAZ 53371 </t>
  </si>
  <si>
    <t>201-1105540</t>
  </si>
  <si>
    <t>201-1117040</t>
  </si>
  <si>
    <t>4303 М</t>
  </si>
  <si>
    <t xml:space="preserve">83. Filtrlovchi elementlar portlovchi moda tashuvchi Ural 4991V2  </t>
  </si>
  <si>
    <t>650.1117039</t>
  </si>
  <si>
    <t xml:space="preserve">84. Filtrlovchi elementlar gruzavoy KrAZ 65055 </t>
  </si>
  <si>
    <t>6437-1109080</t>
  </si>
  <si>
    <t>85. Filtrlovchi elementlar VAXTA GAZ 66</t>
  </si>
  <si>
    <t>3307-1109010</t>
  </si>
  <si>
    <t>86. Filtrlovchi elementlar GAZ 5312,3307</t>
  </si>
  <si>
    <t>87. Filtrlovchi elementlar Uaz 315196-035,390945-360</t>
  </si>
  <si>
    <t>3160-1109080-12</t>
  </si>
  <si>
    <t>88. Filtrlovchi elementlar Lasetti</t>
  </si>
  <si>
    <t>HP 0227</t>
  </si>
  <si>
    <t xml:space="preserve">89. Filtrlovchi elementlar Kaptiva </t>
  </si>
  <si>
    <t xml:space="preserve">90. Filtrlovchi elementlar TRACKЕR-2 </t>
  </si>
  <si>
    <t xml:space="preserve">TRECKER-2 TRK </t>
  </si>
  <si>
    <t>91. Filtrlovchi elementlar Cobalt</t>
  </si>
  <si>
    <t>92. Filtrlovchi elementlar Nexia</t>
  </si>
  <si>
    <t>93. Filtrlovchi elementlar Matiz</t>
  </si>
  <si>
    <t>96570765, MS-4003</t>
  </si>
  <si>
    <t>WA 6185</t>
  </si>
  <si>
    <t>29-12 319 0005</t>
  </si>
  <si>
    <t>94. Filtrlovchi elementlar shevrole Niva</t>
  </si>
  <si>
    <t>MS-4049</t>
  </si>
  <si>
    <t>c22117</t>
  </si>
  <si>
    <t>95. Filtrlovchi elementlar LADA Niva</t>
  </si>
  <si>
    <t>Filtr maslyanniy   DVS</t>
  </si>
  <si>
    <t>dwaa</t>
  </si>
  <si>
    <t>96. Filtrlovchi elementlar Damas, Labo, VAN</t>
  </si>
  <si>
    <t>HP 0023</t>
  </si>
  <si>
    <t>EA-7254</t>
  </si>
  <si>
    <t>97. Filtrlovchi elementlar marki ONIX</t>
  </si>
  <si>
    <t>OEM 12670058</t>
  </si>
  <si>
    <t>98. Avtoshinalar</t>
  </si>
  <si>
    <t>Avtoshina 33.00R51</t>
  </si>
  <si>
    <t>Avtoshina 27.00R49</t>
  </si>
  <si>
    <t>Avtoshina 12.00R24</t>
  </si>
  <si>
    <t>Avtoshina 315/80R22,5</t>
  </si>
  <si>
    <t>Avtoshina 11.00 R 20</t>
  </si>
  <si>
    <t>Avtoshina 215/75 R 17,5</t>
  </si>
  <si>
    <t>Avtoshina 12.00 R 20</t>
  </si>
  <si>
    <t>Avtoshina 425/85 R 21</t>
  </si>
  <si>
    <t>Avtoshina 235/75 R 17,5</t>
  </si>
  <si>
    <t>Avtoshina 225/75 R 16</t>
  </si>
  <si>
    <t>Avtoshina 215/90 R 15 C</t>
  </si>
  <si>
    <t>Avtoshina 255/55 R 18</t>
  </si>
  <si>
    <t>Avtoshina 165/70 R 13</t>
  </si>
  <si>
    <t>Avtoshina 185/65 R 14</t>
  </si>
  <si>
    <t>Avtoshina 205/70 R 16</t>
  </si>
  <si>
    <t>Avtoshina 195/65 R 15</t>
  </si>
  <si>
    <t>Avtoshina 205/70 R 15</t>
  </si>
  <si>
    <t>Avtoshina 245/60 R 18</t>
  </si>
  <si>
    <t>Avtoshina 155/ R 12</t>
  </si>
  <si>
    <t>99. Akkumulyator batareyalari</t>
  </si>
  <si>
    <t>Akkumulyator 6 st-50</t>
  </si>
  <si>
    <t>Akkumulyator 6 st-60</t>
  </si>
  <si>
    <t>Akkumulyator 6 st-75</t>
  </si>
  <si>
    <t>Akkumulyator 6st 90</t>
  </si>
  <si>
    <t>Akkumulyator 6st 95</t>
  </si>
  <si>
    <t>Akkumulyator 6st 110</t>
  </si>
  <si>
    <t>Akkumulyator 6st 135</t>
  </si>
  <si>
    <t>Akkumulyatornaya batareya S-200</t>
  </si>
  <si>
    <t>Akkumulyatornaya batareya 6 ST 190</t>
  </si>
  <si>
    <t>Akkumulyatornaya batareya S-220</t>
  </si>
  <si>
    <t>100. Anjomlar</t>
  </si>
  <si>
    <t xml:space="preserve">Nabor instrumenta </t>
  </si>
  <si>
    <t>1/2",1/4" 72 predmeta 620172</t>
  </si>
  <si>
    <t>yig'im</t>
  </si>
  <si>
    <t xml:space="preserve">Nabor vstavok </t>
  </si>
  <si>
    <t xml:space="preserve">1/2", 3/8" shestigrannix 679 </t>
  </si>
  <si>
    <t>Nabor klyuchey bistrodeystvuyushey</t>
  </si>
  <si>
    <t>Shtok maska svarochnaya</t>
  </si>
  <si>
    <t>GOST R 12.4.238-2007 SSBT</t>
  </si>
  <si>
    <t xml:space="preserve">Najdachnoy krug </t>
  </si>
  <si>
    <t>Ø 125*400</t>
  </si>
  <si>
    <t>Najdachnaya bumaga № 1</t>
  </si>
  <si>
    <t>Krug bronzovaya Ø 20-50</t>
  </si>
  <si>
    <t>Ø 20-50</t>
  </si>
  <si>
    <t>Kislorod ballon 50l.</t>
  </si>
  <si>
    <t>ZOXGSA 45 D   GOST 949-73</t>
  </si>
  <si>
    <t>Propan ballon 50l.</t>
  </si>
  <si>
    <t>GOST 15860-84</t>
  </si>
  <si>
    <t>Svarochniy apparat</t>
  </si>
  <si>
    <t>VDU-1202</t>
  </si>
  <si>
    <t xml:space="preserve">Reostat ballastniy </t>
  </si>
  <si>
    <t>RB-302 U2</t>
  </si>
  <si>
    <t>Porshnevoy kompressor</t>
  </si>
  <si>
    <t>Remeza SB4/F-500.LT100-11.0</t>
  </si>
  <si>
    <t>Kabel svarochniy</t>
  </si>
  <si>
    <t>KG-1x25</t>
  </si>
  <si>
    <t xml:space="preserve">Kabel svarochniy  </t>
  </si>
  <si>
    <t>KG-35</t>
  </si>
  <si>
    <t>Napayki raznie</t>
  </si>
  <si>
    <t>Gost 18882-73</t>
  </si>
  <si>
    <t>topam</t>
  </si>
  <si>
    <t>CROWN -180</t>
  </si>
  <si>
    <t xml:space="preserve">Drel </t>
  </si>
  <si>
    <t>CROWN</t>
  </si>
  <si>
    <t xml:space="preserve">Nabor klyuchey </t>
  </si>
  <si>
    <t xml:space="preserve">Sverlo raznie </t>
  </si>
  <si>
    <t>Gost 10903-77</t>
  </si>
  <si>
    <t>Kamen dlya shlif. kolen val</t>
  </si>
  <si>
    <t>Gost 2424-83</t>
  </si>
  <si>
    <t>Shtangensirkul</t>
  </si>
  <si>
    <t>0-150 mm</t>
  </si>
  <si>
    <t>0-250 mm</t>
  </si>
  <si>
    <t>Gofrashlang (dlya kabelya)</t>
  </si>
  <si>
    <t>PVX 20 mm</t>
  </si>
  <si>
    <t>Klesh (tokoizmeritelniy)</t>
  </si>
  <si>
    <t>Do 1000V</t>
  </si>
  <si>
    <t>Projektor</t>
  </si>
  <si>
    <t>400 Vt</t>
  </si>
  <si>
    <t>200 Vt</t>
  </si>
  <si>
    <t xml:space="preserve">Avtomaticheskiy viklyuchatel </t>
  </si>
  <si>
    <t>VA-77m 630/630A</t>
  </si>
  <si>
    <t>VA 88-33 3R 250A</t>
  </si>
  <si>
    <t>VA 88-33 3R 160A</t>
  </si>
  <si>
    <t xml:space="preserve">Trubchatiy el nagrevatel TEN </t>
  </si>
  <si>
    <t>VT0962,76R 220 V 15kW.SS304</t>
  </si>
  <si>
    <t xml:space="preserve">Puskatel </t>
  </si>
  <si>
    <t>PMA-6100 (6102) 380v</t>
  </si>
  <si>
    <t>220v</t>
  </si>
  <si>
    <t>PMA-000272</t>
  </si>
  <si>
    <t>Rubilnik</t>
  </si>
  <si>
    <t>250A</t>
  </si>
  <si>
    <t>400A</t>
  </si>
  <si>
    <t xml:space="preserve">Avtomaticheskiy viklyuchatel 1-polyusniy </t>
  </si>
  <si>
    <t>16,25,32A</t>
  </si>
  <si>
    <t xml:space="preserve">Termousadochnaya antitrekingovaya trubka </t>
  </si>
  <si>
    <t>TCT ATR-70/29</t>
  </si>
  <si>
    <t>Lampochka</t>
  </si>
  <si>
    <t>15 Vt</t>
  </si>
  <si>
    <t>30 Vt</t>
  </si>
  <si>
    <t>Lineyniy svetodiodniy svetelnik</t>
  </si>
  <si>
    <t>6500 K 40 W L-120</t>
  </si>
  <si>
    <t>PN2 100A</t>
  </si>
  <si>
    <t xml:space="preserve">Ploskogubsi </t>
  </si>
  <si>
    <t>200mm</t>
  </si>
  <si>
    <t>Kusachki</t>
  </si>
  <si>
    <t>150mm</t>
  </si>
  <si>
    <t>Klyuch gazoviy №1</t>
  </si>
  <si>
    <t>GOST 18981-73</t>
  </si>
  <si>
    <t>Kabel Dvoynoy izolyas UZ</t>
  </si>
  <si>
    <t>2x4</t>
  </si>
  <si>
    <t>2x6</t>
  </si>
  <si>
    <t>4x25</t>
  </si>
  <si>
    <t>PN2 160A</t>
  </si>
  <si>
    <t>PN2 250A</t>
  </si>
  <si>
    <t xml:space="preserve">Udliniteli na katushke </t>
  </si>
  <si>
    <t xml:space="preserve">220v. 20 metrov </t>
  </si>
  <si>
    <t xml:space="preserve">Nakonechnik shprisa konsistentnoy smazki </t>
  </si>
  <si>
    <t>YA755</t>
  </si>
  <si>
    <t>Rukav kislorodniy</t>
  </si>
  <si>
    <t>d=9mm</t>
  </si>
  <si>
    <t xml:space="preserve">Rukav propanoviy </t>
  </si>
  <si>
    <t xml:space="preserve">Xomut metalicheskiy chervyachniy </t>
  </si>
  <si>
    <t>16-27mm</t>
  </si>
  <si>
    <t xml:space="preserve">Nabor torsevix golovok s treshyotkoy, vorotkom </t>
  </si>
  <si>
    <t>3/4 do 50mm, 1/2 do 32mm</t>
  </si>
  <si>
    <t xml:space="preserve">Multimetr el. toka napryajenie </t>
  </si>
  <si>
    <t>GOST 14014-91</t>
  </si>
  <si>
    <t>Vilka nagruzochnaya</t>
  </si>
  <si>
    <t>VIN-100</t>
  </si>
  <si>
    <t>Areometr dlya izmereniya plotnosti AKB</t>
  </si>
  <si>
    <t>KT-6023B UZ 380 V 3 polyusa</t>
  </si>
  <si>
    <t>Perforator</t>
  </si>
  <si>
    <t xml:space="preserve"> (850 Vt) EPD-26-3</t>
  </si>
  <si>
    <t>Kontaktor 160 A</t>
  </si>
  <si>
    <t>Kontaktor 250A</t>
  </si>
  <si>
    <t>Kontaktor 400A</t>
  </si>
  <si>
    <t xml:space="preserve">El. rozetki </t>
  </si>
  <si>
    <t>vnutretrennyaya (odinarnaya)</t>
  </si>
  <si>
    <t xml:space="preserve">El. viklyuchatel </t>
  </si>
  <si>
    <t>vnutrenniy (odnoklavishniy)</t>
  </si>
  <si>
    <t>Stalnoy kanat gruzovoy glavnogo pod’ema  21,0Ø GOST 2688-80</t>
  </si>
  <si>
    <t>21,0 O-G-1-N 1764 (180)</t>
  </si>
  <si>
    <t>Strop kanatniy 4 x vetvevoy s kryukom</t>
  </si>
  <si>
    <t xml:space="preserve"> 4 SK (pauk) gruzopod’emnost 10 tonn </t>
  </si>
  <si>
    <t xml:space="preserve"> 4 SK (pauk) gruzopod’emnost 12,5 tonn </t>
  </si>
  <si>
    <t>Strop kanatniy 2 x vetvevoy s kryukom</t>
  </si>
  <si>
    <t xml:space="preserve"> 2 SK (pauk) gruzop/ 10 tonn </t>
  </si>
  <si>
    <t>Strop kanatniy bez kryuki</t>
  </si>
  <si>
    <t>Ø 45 mm L-12 m</t>
  </si>
  <si>
    <t>Ø 28 mm L-4,2 m</t>
  </si>
  <si>
    <t xml:space="preserve">Strop tekstilniy </t>
  </si>
  <si>
    <t>STP g/p 10,0tn d-10,0m</t>
  </si>
  <si>
    <t>STP g/p 8,0tn dl-5,0m</t>
  </si>
  <si>
    <t>Plomb plastikovix nomernix odnorazovix</t>
  </si>
  <si>
    <t>101. Kanselyariya mahsulotlari</t>
  </si>
  <si>
    <t>pochka</t>
  </si>
  <si>
    <t>Registr</t>
  </si>
  <si>
    <t>Skorosshivatel</t>
  </si>
  <si>
    <t>Jurnal Baner</t>
  </si>
  <si>
    <t>Delovoy jurnal  90 listov</t>
  </si>
  <si>
    <t>Marker  svetnoy  ( 4 sveta)</t>
  </si>
  <si>
    <t>Kalkulyator</t>
  </si>
  <si>
    <t>Stepler sredniy</t>
  </si>
  <si>
    <t>Kley  PVA</t>
  </si>
  <si>
    <t>Ruchka  sharikovaya</t>
  </si>
  <si>
    <t>Karandash  grafitniy</t>
  </si>
  <si>
    <t>Zajim  dlya  bumagi</t>
  </si>
  <si>
    <t>Zamazka</t>
  </si>
  <si>
    <t>Skobi bolshie</t>
  </si>
  <si>
    <t>qadoq</t>
  </si>
  <si>
    <t>Skobi malenkie</t>
  </si>
  <si>
    <t>Stiker sv.razdelniy</t>
  </si>
  <si>
    <t>Lineyka 40 sm</t>
  </si>
  <si>
    <t>Fayl-pustishka 100 listov</t>
  </si>
  <si>
    <t>Lastik (rezinka)</t>
  </si>
  <si>
    <t>Organayzer</t>
  </si>
  <si>
    <t>Nojnisi</t>
  </si>
  <si>
    <t>Trebovanie</t>
  </si>
  <si>
    <t>Blanka spravka obyom</t>
  </si>
  <si>
    <t>Putevoy list 4-S</t>
  </si>
  <si>
    <t>Putevoy list 4-V</t>
  </si>
  <si>
    <t>Putevoy list   avtokran</t>
  </si>
  <si>
    <t xml:space="preserve">Grafiki  raboti f-l ATT </t>
  </si>
  <si>
    <t>format A1</t>
  </si>
  <si>
    <t>Komandir.udostvor.</t>
  </si>
  <si>
    <t>Putevoy list   gruzovoy</t>
  </si>
  <si>
    <t>Shtempelnaya  podushka</t>
  </si>
  <si>
    <t>Spravki po chasovoy rabot Razrez</t>
  </si>
  <si>
    <t>Udostoverenie  TB</t>
  </si>
  <si>
    <t>Jurnal 3x stup  kontrolya 1 stup</t>
  </si>
  <si>
    <t>Jurnal 3x stup  kontrolya 2 stup</t>
  </si>
  <si>
    <t>Kniga  naryadov</t>
  </si>
  <si>
    <t>Jurnal registras.pro.znaniya</t>
  </si>
  <si>
    <t>Kniga registras.vvodn.instruk</t>
  </si>
  <si>
    <t>Kniga regist.instruk.na rab.meste</t>
  </si>
  <si>
    <t>Kniga regist.instruk.vneochered.inst</t>
  </si>
  <si>
    <t>Kniga regist.kvart.instruk.</t>
  </si>
  <si>
    <t>Bortovoy kniga</t>
  </si>
  <si>
    <t>Smenniy jurnal registras</t>
  </si>
  <si>
    <t>format A3</t>
  </si>
  <si>
    <t>Papka ALTA statsionarnaya</t>
  </si>
  <si>
    <t>Kniga  ucheta doverennostey</t>
  </si>
  <si>
    <t>Ustanovochniy akt</t>
  </si>
  <si>
    <t>Defektniy akt</t>
  </si>
  <si>
    <t>Kartochka  ucheta  avtoshin</t>
  </si>
  <si>
    <t>Kartochka  ucheta  AKB</t>
  </si>
  <si>
    <t>Kartochka ucheta zap.chastey</t>
  </si>
  <si>
    <t>Akt spisanie shini</t>
  </si>
  <si>
    <t>Lichniy listok po uchetu kadrov</t>
  </si>
  <si>
    <t>Svedenie o rodstvennikax</t>
  </si>
  <si>
    <t>Shaxsiy  varaka</t>
  </si>
  <si>
    <t>Avtobiografiya</t>
  </si>
  <si>
    <t>Opis  dokumentov</t>
  </si>
  <si>
    <t>Tarjimai  xol</t>
  </si>
  <si>
    <t>Grafik  vixodov</t>
  </si>
  <si>
    <t>Prixodniy order</t>
  </si>
  <si>
    <t>Tabel ucheta otrabotann.vremeni</t>
  </si>
  <si>
    <t>Predstavlenie(Takdimnoma)</t>
  </si>
  <si>
    <t>Dopolnen.k lichnomu listku</t>
  </si>
  <si>
    <t>102. Sarflovchi mahsulotlar</t>
  </si>
  <si>
    <t>Elektrod</t>
  </si>
  <si>
    <t>UONI13/55  d-5 mm</t>
  </si>
  <si>
    <t xml:space="preserve"> UONI13/55  d-4 mm</t>
  </si>
  <si>
    <t xml:space="preserve"> UONI13/55  d-3 mm</t>
  </si>
  <si>
    <t xml:space="preserve"> MR 3 d-5 mm</t>
  </si>
  <si>
    <t xml:space="preserve"> MR 3 d-4 mm</t>
  </si>
  <si>
    <t>Elektrod naplavochniy</t>
  </si>
  <si>
    <t>T-590</t>
  </si>
  <si>
    <t>Lom</t>
  </si>
  <si>
    <t>L=1300</t>
  </si>
  <si>
    <t>Lopata s cherenkom</t>
  </si>
  <si>
    <t>Sovkovaya</t>
  </si>
  <si>
    <t>Shtikovaya</t>
  </si>
  <si>
    <t>Rezina siraya</t>
  </si>
  <si>
    <t>kamernaya</t>
  </si>
  <si>
    <t>Elektrododerjatel</t>
  </si>
  <si>
    <t>Krug otreznoy</t>
  </si>
  <si>
    <t>180x6x22</t>
  </si>
  <si>
    <t>Krug shlifovalniy</t>
  </si>
  <si>
    <t>150x20x32-24A (14)</t>
  </si>
  <si>
    <t>350*40*127 64S</t>
  </si>
  <si>
    <t>Disk otreznoy razn</t>
  </si>
  <si>
    <t>Lenta izolyatsionnaya PXV</t>
  </si>
  <si>
    <t>PXV</t>
  </si>
  <si>
    <t>kg.</t>
  </si>
  <si>
    <t>Kley dlya xolodnoy vulkanizatsiy 440ml</t>
  </si>
  <si>
    <t>barg</t>
  </si>
  <si>
    <t>Kley epoksidniy dlya metallov, 30 gr.</t>
  </si>
  <si>
    <t>MANNOL 9905</t>
  </si>
  <si>
    <t xml:space="preserve">Germetik-prokladka </t>
  </si>
  <si>
    <t>200gr</t>
  </si>
  <si>
    <t>Kley aktivator bolshoy (ROSVIK)</t>
  </si>
  <si>
    <t>Latka dno 20x20 bolshoy</t>
  </si>
  <si>
    <t>Latka dno 30x30 bolshoy</t>
  </si>
  <si>
    <t>Latka dno 40x40 bolshoy</t>
  </si>
  <si>
    <t>Latka dno 50x50 bolshoy</t>
  </si>
  <si>
    <t>Latka bokovoy</t>
  </si>
  <si>
    <t>Latka MAN malenkiy</t>
  </si>
  <si>
    <t>Zolotnik</t>
  </si>
  <si>
    <t>Perexodnik papka-mamka</t>
  </si>
  <si>
    <t>Shtuser</t>
  </si>
  <si>
    <t>Raz’em ploski RPI-P 2,5-(6,3) Kvt</t>
  </si>
  <si>
    <t>RPI-P 2,5-(6,3) Kvt</t>
  </si>
  <si>
    <t>Propan</t>
  </si>
  <si>
    <t>Emal PF-115 belaya</t>
  </si>
  <si>
    <t>Emal PF-115 golubaya</t>
  </si>
  <si>
    <t>Emal PF-115 krasnaya</t>
  </si>
  <si>
    <t>Emal PF-115 chernaya</t>
  </si>
  <si>
    <t>Emal PF-115 jeltaya</t>
  </si>
  <si>
    <t>Emal PF-115 seraya</t>
  </si>
  <si>
    <t>Rastvoritel 646</t>
  </si>
  <si>
    <t>Kist malyarnaya</t>
  </si>
  <si>
    <t>Azot gazoobrazniy v bolonax</t>
  </si>
  <si>
    <t>Elektrolit ("Kislota sernaya")</t>
  </si>
  <si>
    <t>Gost 4204-77</t>
  </si>
  <si>
    <t>103. Orgtexnika va ofis jihozlari</t>
  </si>
  <si>
    <t>Monoblok DELL Inspiron 3277</t>
  </si>
  <si>
    <t xml:space="preserve">Kompyuter personalniy </t>
  </si>
  <si>
    <t>Pilot</t>
  </si>
  <si>
    <t>UPS dlya kompyutera</t>
  </si>
  <si>
    <t>Konditsioner bitovoy</t>
  </si>
  <si>
    <t>Avalon ART 12HQ</t>
  </si>
  <si>
    <t>Stul polumyagkiy  ofis</t>
  </si>
  <si>
    <t>Kreslo dlya rukovoditelya</t>
  </si>
  <si>
    <t>Stol komp.  s tumbochkoy</t>
  </si>
  <si>
    <t>Xolodilnik sredniy</t>
  </si>
  <si>
    <t>Pech mikrovolnovaya</t>
  </si>
  <si>
    <t>Troynik dlya trub plastmas. Ø32*20 mm</t>
  </si>
  <si>
    <t>Troynik dlya trub plastm. Ø25 mm</t>
  </si>
  <si>
    <t>Troynik dlya trub plastm. Ø20 mm</t>
  </si>
  <si>
    <t>Troynik dlya trub plastm. Ø25*20 mm</t>
  </si>
  <si>
    <t>Troynik dlya trub plastm. Ø63 mm</t>
  </si>
  <si>
    <t>Troynik dlya trub plastm. Ø50 mm</t>
  </si>
  <si>
    <t>Troynik dlya trub plastm. Ø40 mm</t>
  </si>
  <si>
    <t>Troynik dlya trub plastm. Ø32 mm</t>
  </si>
  <si>
    <t>Shlang RVD 16×650</t>
  </si>
  <si>
    <t>t/m³</t>
  </si>
  <si>
    <t xml:space="preserve">Dvigatel reguleruemiy (PV HYX 237V00628) </t>
  </si>
  <si>
    <t xml:space="preserve">Dvigatel reguleruemiy (LH HYX 237V00619) </t>
  </si>
  <si>
    <t xml:space="preserve">Dvigatel reguleruemiy (LH HYX 237V00626) </t>
  </si>
  <si>
    <t xml:space="preserve">Dvigatel reguleruemiy (RV HYX 237V00628) </t>
  </si>
  <si>
    <t>1.1. ESh-10/70 ekskavatori uchun (5ta)    (Для экскаваторов ЭШ-10/70 (5ед)</t>
  </si>
  <si>
    <t>1. Karyer ekskavatorlari uchun ehtiyot qismlar va uskunalar  (Запасные части и оборудование к карьерным экскаваторам)</t>
  </si>
  <si>
    <t>1.2. EKG-15 ekskavatori uchun (10ta)    (Для экскаваторов ЭКГ-15 (10ед)</t>
  </si>
  <si>
    <t>1.3  EKG-5u ekskavatori uchun (6ta), va EKG-8US ekskavatori uchun (8ta)     (Для экскаваторов ЭКГ-5у (6ед), ЭКГ-8УС (8ед)</t>
  </si>
  <si>
    <t>1.4. EKG-4u ekskavatori uchun (5ta) va EKG-8I, 10 ekskavatori uchun (5ta)     (Для экскаваторов ЭКГ-4у (5ед), ЭКГ-8И, 10 (5 ед)</t>
  </si>
  <si>
    <t>1.5. ESh-6/45 ekskavatori uchun (2ta)      (Для экскаваторов ЭШ-6/45 (2ед)</t>
  </si>
  <si>
    <t>1.6. EKG-4,6b UZTM ekskavatori uchun (1ta)      (Для экскаваторов ЭКГ-4,6б УЗТМ (1ед)</t>
  </si>
  <si>
    <t>2.1. V/V-08/8 kompressori uchun</t>
  </si>
  <si>
    <t>2. Kompressorlar uchun ehtiyot qismlar  (Запасные части для компрессоров)</t>
  </si>
  <si>
    <t>2.2. PK-1,75 kompressori uchun</t>
  </si>
  <si>
    <t>3. Sarf materiallari   (Расходный материал)</t>
  </si>
  <si>
    <t>3.1. Ekskavator kovsh tishlari   (Зубья ковшей экскаваторов)</t>
  </si>
  <si>
    <t>3.2. Po'lat arqonlar   (Канат стальной)</t>
  </si>
  <si>
    <t>3.4. Vulkanizatsiya materiallari    (Вулканизационный материал)</t>
  </si>
  <si>
    <t>3.5. Boshqa materiallar   (Другие материалы)</t>
  </si>
  <si>
    <t>3.6. Maydalagich uchun ( DSFK)         (Для ДСФК щековая дробилка)</t>
  </si>
  <si>
    <t>3.7. Burg'ulash qurilmalari uchun    (Для буровых станков)</t>
  </si>
  <si>
    <t>3.8. HITACHI EX2600E ekskavatori kovsh tishlari    (Зубья ковшей для HITACHI EX2600E)</t>
  </si>
  <si>
    <t>4. 16, 54-sonli tog'-kon ustki qatlam ochish yo'nalishi SOT kompleksi va konveyer transport uchastkalari uchun ehtiyot qismlar va materiallari   (Запасные части и материалы для комплекса ЦПТ вскрышного направления и участков конвейерного транспорта №№16,54)</t>
  </si>
  <si>
    <t>4.1. 53-sonli uchastkasiing mexanik qismi  (Механическая часть участка №53)</t>
  </si>
  <si>
    <t>4.2. 16, 54-sonli ko'mir yo'nalishi konveyer transport uchastkalari uchun ehtiyot qismlar va materiallari    (Запасные части и материалы для участков №№16,54. конвейерного транспорта угольного направления)</t>
  </si>
  <si>
    <t>5. Yuradigan ekskavatorlar, qirg'ich yuklagichlar va konveyerlarning kovsh jabduqlari uchun langar va olib tashlanadigan zanjirlar  (Цепи якорные и разборные для упряжей ковшей шагающих экскаваторов, скребковых перегружателей и конвейеров)</t>
  </si>
  <si>
    <t>5.1. Yuqori kuchli yumaloq bog'lovchi kazıyıcı zanjirlar       (Цепи круглозвенные  высокопрочные скребковые для скребковых перегружателей)</t>
  </si>
  <si>
    <t>5.2. Qirg'ich zanjirlari uchun ulash havolalari va qulflar  (Звенья соединительные и замки для цепей скребковых)</t>
  </si>
  <si>
    <t>6. Konveyer tasmasi (Транспортерная лента)</t>
  </si>
  <si>
    <t>7. Nasos uskunalari va nasoslar uchun ehtiyot qismlar  (Насосы и запасные части к насосному оборудованию)</t>
  </si>
  <si>
    <t>8. Podshipniklar   (Подшипники)</t>
  </si>
  <si>
    <t>9. Gaz-elektr payvandlash aksessuarlari  (Газоэлектро-сварочные принадлежности)</t>
  </si>
  <si>
    <t>10. Portlatish va burg'ulash bo'limi uchun ehtiyot qismlar va materiallar   (Запчасти и материалы для участка БВР)</t>
  </si>
  <si>
    <t>10.1. SBSh-250 № 1547, № 1548 burg'ulash qurilmalari uchun  (К буровым станкам СБШ-250 №1547, №1548)</t>
  </si>
  <si>
    <t>10.2. SBSh-250 № 4 burg'ulash qurilmasi uchun  (К буровым станкам СБШ-250 №1547, №1548)</t>
  </si>
  <si>
    <t>10.3. PR-10 uchun  (ПР-10)</t>
  </si>
  <si>
    <t>10.4. 1-sonli BTS-150 uchun    (БТС-150 №1)</t>
  </si>
  <si>
    <t>10.5. ADD 2x2502 uchun   (АДД 2х2502)</t>
  </si>
  <si>
    <t xml:space="preserve"> 10.6.  ZEGA D490A uchun</t>
  </si>
  <si>
    <t>12. Uskunalar uchun filtrlar   (Фильтра для оборудования)</t>
  </si>
  <si>
    <t>11. Asboblar va anjomlar        (Инструменты и принадлежности)</t>
  </si>
  <si>
    <t>12.1. SBSh-250 uchun filtrlar   (Фильтра к буровому станку СБШ-250)</t>
  </si>
  <si>
    <t>12.2. PR-10/8M2 uchun filtrlar   (Для компрессорной установки ПР-10/8М2)</t>
  </si>
  <si>
    <t>12.3. ADD uchun filtrlar   (Фильтра для АДД)</t>
  </si>
  <si>
    <t>12.4. HITACHI EX2600E uchun filtrlar   (Фильтра для HITACHI EX2600E)</t>
  </si>
  <si>
    <t>12.5. ZEGA D490A uchun filtrlar   (Фильтра для ZEGA D490A)</t>
  </si>
  <si>
    <t>13. Energo ho'jalik bo’yicha ehtiyot qism va materiallar    (Запасные части и метериалы по электрической части)</t>
  </si>
  <si>
    <t>13.1. Yoritish uchun   (Oсвещение)</t>
  </si>
  <si>
    <t>13.1.1. Svetodiod LED lamplari     (Светодиодные лампы LED)</t>
  </si>
  <si>
    <t>13.1.2. LED projektorlar   (Прожектора)</t>
  </si>
  <si>
    <t>13.2. EG-74,EG-14 markali KO’MIR-GRAFIT ELEKTR CHO’TKALARI   (ЭЛЕКТРОЩЕТКИ УГОЛЬНОГРАФИТНЫЕ  марки ЭГ-74,ЭГ-14)</t>
  </si>
  <si>
    <t>13.3. DRp, DRl markali Jez cho’tka tutuvchilar     (Щеткодержатели латунные марки ДРп, ДРл)</t>
  </si>
  <si>
    <t>13.4. MIS-GRAFITli ELEKTR CHO’TKALAR     (ЭЛЕКТРОЩЕТКИ МЕДНОГРАФИТОВЫЕ)</t>
  </si>
  <si>
    <t>13.5. Kabel maxsulotlari uchun materiallar    (Материалы для ремонта кабельной продукции)</t>
  </si>
  <si>
    <t>13.6. Generator guruhini tezlashtirish shkafini tayyorlash uchun butlovchi buyumlar    (Комплектующие для изготовления шкафа разгона генераторной группы)</t>
  </si>
  <si>
    <t>14. Kabel-o’tkazgich mahsulotlari     (Кабельно-проводниковая продукция)</t>
  </si>
  <si>
    <t>14.1. Provod ustanovochnыy     (Провод установочный)</t>
  </si>
  <si>
    <t>15. Elektr qurilmalarining yuqori voltli kataklariga ehtiyot qismlar va kuch transformatorlari   (Запасные части к высоковольтным ячейкам электроустановок и силовые трансформаторы)</t>
  </si>
  <si>
    <t>15.1. Tok transformatorlari    (Трансформаторы тока)</t>
  </si>
  <si>
    <t>15.2. Yog’ va vakuum o’chirgichlar    (Выключатели масляные и вакуумные)</t>
  </si>
  <si>
    <t>15.3. Kuchlanish transformatorlari    (Трансформаторы напряжения)</t>
  </si>
  <si>
    <t>15.4. Kuch transformatorlari    (Силовые трансформаторы)</t>
  </si>
  <si>
    <t>15.5. Elektr oqish relelari    (Реле утечки)</t>
  </si>
  <si>
    <t>15.6. Yuqori kuchlanishli yacheyka    (Высоковольтная ячейка)</t>
  </si>
  <si>
    <t>15.7. O'lchov asboblari, ShHV     (Измерительные приборы, СИЗ )</t>
  </si>
  <si>
    <t>15.8. Izolyatorlar    (Изоляторы)</t>
  </si>
  <si>
    <t>16. Elektr ehtiyot qismlar     (Электронные запасные части )</t>
  </si>
  <si>
    <t>16.1. Stabilitronlar     (Стабилитроны)</t>
  </si>
  <si>
    <t>16.2. Diodlar     (Диоды)</t>
  </si>
  <si>
    <t>16.3. Mikrosxemalar    (Микросхемы)</t>
  </si>
  <si>
    <t>16.4. Optoparalar      (Оптопара)</t>
  </si>
  <si>
    <t>16.5. Tranzistorlar (Транзисторы)</t>
  </si>
  <si>
    <t>16.6. Modulli tiristorlar       (Модульные тиристоры)</t>
  </si>
  <si>
    <t>17. Ekskavatorlar uchun elektr jahozlari   (Заявка на  элетрические аппараты к экскаваторам)</t>
  </si>
  <si>
    <t>17.1. Kontaktorlar   (Контактора)</t>
  </si>
  <si>
    <t>17.2. Avtomatik oʻchirish moslamalari    (Автоматические выключатели)</t>
  </si>
  <si>
    <t>17.3. Elektromagnitli yuritgichlar (Электромагнитные пускатели)</t>
  </si>
  <si>
    <t>17.4. Boshqaruv apparatlari   (Командоаппараты)</t>
  </si>
  <si>
    <t>17.5. Boshqaruv bloklari    (Блоки управления)</t>
  </si>
  <si>
    <t>18. Maxsus dumaloq daraxt materiallari    (Спец лес)</t>
  </si>
  <si>
    <t>19. Razryadnik, predoxranitellar   (Разрядники, предохранители и разъединители)</t>
  </si>
  <si>
    <t>19.1. Razryadniklar    (Разрядники)</t>
  </si>
  <si>
    <t>19.2. Predoxranitellar    (Предохранители)</t>
  </si>
  <si>
    <t>20. Elektrik mashinalar   (Электрические машины)</t>
  </si>
  <si>
    <t>20.1. Kompressor dvigateli   (Двигатель компрессора)</t>
  </si>
  <si>
    <t>20.2. Yuklagich dvigateli   (Двигатель перегружателя)</t>
  </si>
  <si>
    <t>20.3. Shamol haydash dvigateli     (Двигатель обдува)</t>
  </si>
  <si>
    <t>22. 1547, 1548-sonli SBSh-250 burg'ulash uskunasi uchun elektr ehtiyot qismlar    (Электрические запасные части для СБШ-250 №1547,1548)</t>
  </si>
  <si>
    <t>23. KONVYER LINIYASI SUX    (КОНВЕЙЕРНАЯ ЛИНИЯ СУХ)</t>
  </si>
  <si>
    <t>23.1. 54-sonli uchastka, PSK    (КЛ участок №54, ПСК)</t>
  </si>
  <si>
    <t>24. Vulkanizatsiya uskunalari uchun ehtiyot qismlar   (Части к вулканизационному оборудованию)</t>
  </si>
  <si>
    <t>25. Orgtexnika, konditsioner    (Оргтехника,кондиционер)</t>
  </si>
  <si>
    <t>26. Kanselyariya mahsulotlari    (Канцелярские товары)</t>
  </si>
  <si>
    <t>27. Texnik hujjatlar   (Техническая документации)</t>
  </si>
  <si>
    <t>28.1. Hammom va sanoat dushini ta'mirlash  (Ремонт бани и производственной душевой)</t>
  </si>
  <si>
    <t>28. Ma'muriy va maishiy binolar ta'miri uchun materiallar     (Приобретение материалов участка АБК)</t>
  </si>
  <si>
    <t>29. Texnik tuz     (Соль техническая для ляденых дорог)</t>
  </si>
  <si>
    <t>30. Ma'muriy binoning tozaligini saqlash uchun materiallar  (Материалы для  поддержания чистоты здания АБК)</t>
  </si>
  <si>
    <t>31. Geologik xizmat va UTK uchun materiallar   (Материалы для геологической службы  и УТК)</t>
  </si>
  <si>
    <t>32. UTK bo'limining ishlab chiqarish ehtiyojlari uchun  (Для производственных нужд  участка УТК)</t>
  </si>
  <si>
    <t>1. Podshipniklar</t>
  </si>
  <si>
    <t xml:space="preserve">Podshipnik 3003164 </t>
  </si>
  <si>
    <t>5721-75</t>
  </si>
  <si>
    <t>Podshipnik 3003156</t>
  </si>
  <si>
    <t>Podshipnik 32544</t>
  </si>
  <si>
    <t>Podshipnik 7536</t>
  </si>
  <si>
    <t>Podshipnik 1032752</t>
  </si>
  <si>
    <t>Podshipnik 3636</t>
  </si>
  <si>
    <t>5721-74</t>
  </si>
  <si>
    <t>Podshipnik 3634</t>
  </si>
  <si>
    <t>Podshipnik 7516</t>
  </si>
  <si>
    <t>333-79</t>
  </si>
  <si>
    <t>Podshipnik 318</t>
  </si>
  <si>
    <t>Podshipnik 3618</t>
  </si>
  <si>
    <t>Podshipnik 113618</t>
  </si>
  <si>
    <t>Podshipnik 3624</t>
  </si>
  <si>
    <t>Podshipnik 807713</t>
  </si>
  <si>
    <t>no standart</t>
  </si>
  <si>
    <t>Podshipnik 7712</t>
  </si>
  <si>
    <t>Podshipnik 3528</t>
  </si>
  <si>
    <t>Podshipnik 3524</t>
  </si>
  <si>
    <t>Podshipnik 2097972</t>
  </si>
  <si>
    <t>Podshipnik 3626</t>
  </si>
  <si>
    <t>Podshipnik 3622</t>
  </si>
  <si>
    <t>Podshipnik 7526</t>
  </si>
  <si>
    <t>Podshipnik 3620</t>
  </si>
  <si>
    <t>Podshipnik 3520</t>
  </si>
  <si>
    <t>Podshipnik 3538</t>
  </si>
  <si>
    <t xml:space="preserve">Podshipnik 3536 </t>
  </si>
  <si>
    <t>Podshipnik 3640</t>
  </si>
  <si>
    <t>Podshipnik 3644</t>
  </si>
  <si>
    <t>Podshipnik 3540</t>
  </si>
  <si>
    <t>Podshipnik 6305</t>
  </si>
  <si>
    <t>2. Karyer ekskavatorlari va konveyer liniyalari uchun ehtiyot qismlar</t>
  </si>
  <si>
    <t>Rels kolsevoy verxniy i nijniy</t>
  </si>
  <si>
    <t>3519.05.00.014</t>
  </si>
  <si>
    <t>Shesterni Z-23m-10.5</t>
  </si>
  <si>
    <t>205Б-240.2060</t>
  </si>
  <si>
    <t>Val shesterna Z-12 m-10.5</t>
  </si>
  <si>
    <t>256Б-240.2017</t>
  </si>
  <si>
    <t>Val shesterna Z-60 m-6.25</t>
  </si>
  <si>
    <t>Shesterna Z-103 m-8</t>
  </si>
  <si>
    <t>Shesterna Z-70 m-12</t>
  </si>
  <si>
    <t>Val shesterna Z-18 m-10</t>
  </si>
  <si>
    <t>3502.09.03.070</t>
  </si>
  <si>
    <t>Val shesterna Z108/21 m10/20</t>
  </si>
  <si>
    <t>3502.09.04.800</t>
  </si>
  <si>
    <t>Satellit z=35,m=8</t>
  </si>
  <si>
    <t>Vkladish poluretan marki Unikspur 1A620LF</t>
  </si>
  <si>
    <t>Vozvratniy polublok</t>
  </si>
  <si>
    <t>Mufta xoda</t>
  </si>
  <si>
    <t>Mufta napornoy lebedki</t>
  </si>
  <si>
    <t>Mufta motornaya (pod’em)</t>
  </si>
  <si>
    <t>3519.09.01.000 СБ</t>
  </si>
  <si>
    <t>Raspredelitel pnevmaticheskiy</t>
  </si>
  <si>
    <t>Silindr pnevmaticheskiy</t>
  </si>
  <si>
    <t>3536.08.00.000</t>
  </si>
  <si>
    <t>Pogloshayushiy apparat</t>
  </si>
  <si>
    <t>3519.34.00.100</t>
  </si>
  <si>
    <t>Shesternya vedushaya z=23, m=8</t>
  </si>
  <si>
    <t>3502.11.02.006</t>
  </si>
  <si>
    <t>Shesternya vedushaya z=24, m=8</t>
  </si>
  <si>
    <t>3554.11.01.001</t>
  </si>
  <si>
    <t>Val shesterna Z-19 m-8</t>
  </si>
  <si>
    <t>3502.10.02.301</t>
  </si>
  <si>
    <t>Peredniy stenka kovsha 8m3</t>
  </si>
  <si>
    <t>Petlya dnisha kovsha</t>
  </si>
  <si>
    <t>3505.29.02.002</t>
  </si>
  <si>
    <t>Dnisha kovsha</t>
  </si>
  <si>
    <t>3505.29.02.001</t>
  </si>
  <si>
    <t>Kompressor v sbore</t>
  </si>
  <si>
    <t>Venes zubchatiy</t>
  </si>
  <si>
    <t>3519.05.00.013</t>
  </si>
  <si>
    <t>Koleso vedusheye</t>
  </si>
  <si>
    <t>3519.05.02.003</t>
  </si>
  <si>
    <t>1080.33.58</t>
  </si>
  <si>
    <t>Reyka m=24</t>
  </si>
  <si>
    <t>1080.30.07</t>
  </si>
  <si>
    <t>Polumufta vedushaya</t>
  </si>
  <si>
    <t>1080.30.04</t>
  </si>
  <si>
    <t>Polumufta vedomaya</t>
  </si>
  <si>
    <t>1080.30.06</t>
  </si>
  <si>
    <t>Disk kulachkoviy</t>
  </si>
  <si>
    <t>1080.30.02</t>
  </si>
  <si>
    <t>Shesternya matornaya z=22 m=8</t>
  </si>
  <si>
    <t>1080.05.372-1</t>
  </si>
  <si>
    <t>Koleso zubchatiy z=122 m=8</t>
  </si>
  <si>
    <t>1080.05.336-1</t>
  </si>
  <si>
    <t>Shesternya kremalernaya z=14 m=24</t>
  </si>
  <si>
    <t>1080.55.306</t>
  </si>
  <si>
    <t>Val naporniy</t>
  </si>
  <si>
    <t>1080.05.379</t>
  </si>
  <si>
    <t>Val shesternya z=16 m=14</t>
  </si>
  <si>
    <t>1080.05.341-01</t>
  </si>
  <si>
    <t>Polzun</t>
  </si>
  <si>
    <t>1080.05.307</t>
  </si>
  <si>
    <t>Polzun yon (bakovoy)</t>
  </si>
  <si>
    <t>1080.05.308</t>
  </si>
  <si>
    <t>Rolik</t>
  </si>
  <si>
    <t>1080.35.06</t>
  </si>
  <si>
    <t>Os SCH18-36</t>
  </si>
  <si>
    <t>1080.35.07</t>
  </si>
  <si>
    <t>Rels kolsevoy</t>
  </si>
  <si>
    <t>1080.35.02</t>
  </si>
  <si>
    <t>Val shesternya z=11 m=10</t>
  </si>
  <si>
    <t>1080.16.02-1</t>
  </si>
  <si>
    <t>Vertikalniy val z=11 m=26</t>
  </si>
  <si>
    <t>1080.16.25-1</t>
  </si>
  <si>
    <t>Val shesternya z=16 m=18 pod’em</t>
  </si>
  <si>
    <t>С 3000</t>
  </si>
  <si>
    <t>D 3750</t>
  </si>
  <si>
    <t>Stalnoy krug Ø12</t>
  </si>
  <si>
    <t>2590-71</t>
  </si>
  <si>
    <t>Stalnoy krug Ø16</t>
  </si>
  <si>
    <t>2590-72</t>
  </si>
  <si>
    <t>Stalnoy krug Ø20</t>
  </si>
  <si>
    <t>2590-73</t>
  </si>
  <si>
    <t>Stalnoy krug Ø28</t>
  </si>
  <si>
    <t>2590-74</t>
  </si>
  <si>
    <t>Stalnoy krug Ø32</t>
  </si>
  <si>
    <t>Stalnoy krug Ø36</t>
  </si>
  <si>
    <t>Stalnoy krug Ø100</t>
  </si>
  <si>
    <t>Stalnoy krug Ø130</t>
  </si>
  <si>
    <t>Stalnoy krug Ø150</t>
  </si>
  <si>
    <t>Stalnoy ugolog 100x100x5</t>
  </si>
  <si>
    <t>Stalnoy ugolog 45x45x4</t>
  </si>
  <si>
    <t>Shveller №10 (1 sht.=11,7 m)</t>
  </si>
  <si>
    <t>Shveller №16 (1 sht.=6 m)</t>
  </si>
  <si>
    <t>Ferodo, tolshina 10mm, shirinoy 160mm</t>
  </si>
  <si>
    <t>p-metr</t>
  </si>
  <si>
    <t>Vertikalniy val z12 m30</t>
  </si>
  <si>
    <t>lenta konveyerniy rezinatkanoviy 2shx1200x5Xtk200-2X4,5-3,5G1RB</t>
  </si>
  <si>
    <t>3. Nasoslar uchun ehtiyot qismlar</t>
  </si>
  <si>
    <t>Salnikovie nabivki AGI Ø12</t>
  </si>
  <si>
    <t>ТУ.38.314-39-21-2003</t>
  </si>
  <si>
    <t>Salnikovie nabivki AGI Ø18</t>
  </si>
  <si>
    <t>Trubi Ø377 mm</t>
  </si>
  <si>
    <t>10704-91 С.4</t>
  </si>
  <si>
    <t>Trubi Ø159 mm</t>
  </si>
  <si>
    <t xml:space="preserve">metr </t>
  </si>
  <si>
    <t>Obratnie klapana Ø330</t>
  </si>
  <si>
    <t>19С73НЖ</t>
  </si>
  <si>
    <t xml:space="preserve">dona </t>
  </si>
  <si>
    <t>Zadvijka Du-300</t>
  </si>
  <si>
    <t>4. HITACHI ZX 330-5G gidravlik ekskavator (№ 2; № 5) uchun ehtiyot qismlar</t>
  </si>
  <si>
    <t xml:space="preserve">Gidravlicheskiy nasos v sbore </t>
  </si>
  <si>
    <t>YB6000309</t>
  </si>
  <si>
    <t xml:space="preserve">Glavniy silindr ot streli </t>
  </si>
  <si>
    <t xml:space="preserve">Turbokompressor </t>
  </si>
  <si>
    <t xml:space="preserve">Gusinetsa v sbore </t>
  </si>
  <si>
    <t>YA61115018</t>
  </si>
  <si>
    <t xml:space="preserve">Katok podderjivayushiy </t>
  </si>
  <si>
    <t xml:space="preserve">Katok  verxniy </t>
  </si>
  <si>
    <t xml:space="preserve">Natyajnoy koleso v sbore </t>
  </si>
  <si>
    <t xml:space="preserve">Xodovoy reduktor v sbore </t>
  </si>
  <si>
    <t>A10.25SK60</t>
  </si>
  <si>
    <t xml:space="preserve">Zvezdochka </t>
  </si>
  <si>
    <t>Gidravlicheskiy radiator</t>
  </si>
  <si>
    <t>Vodyanoy pompa</t>
  </si>
  <si>
    <t>Vozdushniy radiator</t>
  </si>
  <si>
    <t>Remen klinovoy</t>
  </si>
  <si>
    <t xml:space="preserve">Remen ot generatora </t>
  </si>
  <si>
    <t xml:space="preserve">Silindr ot kovsha </t>
  </si>
  <si>
    <t>Natyajnoy domkrat s prujinoy</t>
  </si>
  <si>
    <t>EC360</t>
  </si>
  <si>
    <t>5. Gidravlik ekskavator HITACHI EX-1200-7 (№ 92) uchun ehtiyot qismlar</t>
  </si>
  <si>
    <t>24V 7,5 kв 0-23000-7955</t>
  </si>
  <si>
    <t>Fiksator</t>
  </si>
  <si>
    <t>Katok oporniy</t>
  </si>
  <si>
    <t>Katok podderjivayushiy</t>
  </si>
  <si>
    <t>Zashitnik ot katkov</t>
  </si>
  <si>
    <t>Gidravlicheskiy nasos v sbore</t>
  </si>
  <si>
    <t>YA00003076</t>
  </si>
  <si>
    <t>Remen ot generatora</t>
  </si>
  <si>
    <t>6РК 1280</t>
  </si>
  <si>
    <t>1-81200-440-1</t>
  </si>
  <si>
    <t>Kovsh skalniy sverxusilenniy</t>
  </si>
  <si>
    <t>HITACHI EX-1200-7</t>
  </si>
  <si>
    <t>Rukav №1 Napornogo G/s (sverxu streli)</t>
  </si>
  <si>
    <t>HC-1122346/2</t>
  </si>
  <si>
    <t>Rukav №2 Napornogo G/s (sverxu streli)</t>
  </si>
  <si>
    <t>HC-1122346/3</t>
  </si>
  <si>
    <t>HC-1122346/4</t>
  </si>
  <si>
    <t>HC-1122346/5</t>
  </si>
  <si>
    <t>Reduktor-povorota, RVD № (s verxa reduktora na raspredelitel)</t>
  </si>
  <si>
    <t>Reduktor-povorota, RVD №4 (s verxa reduktora na gidrobak)</t>
  </si>
  <si>
    <t>Reduktor-povorota, RVD №5 (sboku reduktora, peremichka na raspredelitel)</t>
  </si>
  <si>
    <t>Peremichka s reduktora-povorota na reduktor 2, RVD №6</t>
  </si>
  <si>
    <t>Peremichka s reduktora-povorota na reduktor 2, RVD №7</t>
  </si>
  <si>
    <t>Peremichka s reduktora-povorota na reduktor 2, RVD №8</t>
  </si>
  <si>
    <t>Reduktor-povorota, RVD №9 (s glavnogo nasosa na povorotniy reduktor) 2sht</t>
  </si>
  <si>
    <t>Reduktor-povorota, RVD №9.1 (s glavnogo nasosa na povorotniy reduktor) 2sht</t>
  </si>
  <si>
    <t>XV00003658</t>
  </si>
  <si>
    <t>Reduktor xodovoy chasti (s raspredelitelya, PODACHA), Rukav №10, 1sht</t>
  </si>
  <si>
    <t>Reduktor xodovoy chasti (s raspredelitelya, PODACHA), Rukav №11, 1sht</t>
  </si>
  <si>
    <t>Reduktor xodovoy chasti (s raspredelitelya, OBRATKA), Rukav №12 1sht</t>
  </si>
  <si>
    <t>YA00051569</t>
  </si>
  <si>
    <t>Reduktor xodovoy chasti (s raspredelitelya, OBRATKA), Rukav №13 1sht</t>
  </si>
  <si>
    <t>YA00051570</t>
  </si>
  <si>
    <t>Rukav s gidromotora-povorota na gidrobak</t>
  </si>
  <si>
    <t>Rukav №1 (2sht)</t>
  </si>
  <si>
    <t>Rukav №2 (2sht)</t>
  </si>
  <si>
    <t>Rukav №3 (2sht)</t>
  </si>
  <si>
    <t>Rukav №4 (2sht)</t>
  </si>
  <si>
    <t>Rukav radiatora (vnizu sprava)</t>
  </si>
  <si>
    <t>Rukav radiatora  (vnizu sprava, koleno 90)</t>
  </si>
  <si>
    <t>6. SHANTUI SD-23 №8 uchun ehtiyot qismlar</t>
  </si>
  <si>
    <t>VGI1500090019</t>
  </si>
  <si>
    <t>Kardanniy val</t>
  </si>
  <si>
    <t>154-20-10002</t>
  </si>
  <si>
    <t>23Y-58-00001</t>
  </si>
  <si>
    <t>Katok 1 bortniy</t>
  </si>
  <si>
    <t>155-30-00124</t>
  </si>
  <si>
    <t>Katok 2 bortniy</t>
  </si>
  <si>
    <t>155-30-00114</t>
  </si>
  <si>
    <t>155-30-00235</t>
  </si>
  <si>
    <t>154-30-42330</t>
  </si>
  <si>
    <t>Sigment zvezdochka</t>
  </si>
  <si>
    <t>154-27-12293</t>
  </si>
  <si>
    <t>Gusenitsa</t>
  </si>
  <si>
    <t>216МА-39156</t>
  </si>
  <si>
    <t>Bolti s gaykami</t>
  </si>
  <si>
    <t>155-27-12-181</t>
  </si>
  <si>
    <t>Naprvlyushiy koleso</t>
  </si>
  <si>
    <t>154-30-00770</t>
  </si>
  <si>
    <t>7. SHANTUI SD-16 №1 uchun ehtiyot qismlar</t>
  </si>
  <si>
    <t>Remen 1150</t>
  </si>
  <si>
    <t>SD-16</t>
  </si>
  <si>
    <t>Remen 1650</t>
  </si>
  <si>
    <t>16Y-15-00000</t>
  </si>
  <si>
    <t xml:space="preserve">Katok 1 bortniy </t>
  </si>
  <si>
    <t>16У-40-09000</t>
  </si>
  <si>
    <t xml:space="preserve">Katok 2 bortniy </t>
  </si>
  <si>
    <t>16У-40-10000</t>
  </si>
  <si>
    <t xml:space="preserve">Katok verxniy </t>
  </si>
  <si>
    <t>16У-40-0600</t>
  </si>
  <si>
    <t xml:space="preserve">Sigment zvezdochka </t>
  </si>
  <si>
    <t>16У-18-00014</t>
  </si>
  <si>
    <t xml:space="preserve">Gusenisa </t>
  </si>
  <si>
    <t>16У-40-00014</t>
  </si>
  <si>
    <t>Bolti s gaykami sigmentnie</t>
  </si>
  <si>
    <t>8203-МJ-37151</t>
  </si>
  <si>
    <t xml:space="preserve">Naprvlyushiy koleso </t>
  </si>
  <si>
    <t>16У-40-00013</t>
  </si>
  <si>
    <t>612-600090293</t>
  </si>
  <si>
    <t xml:space="preserve">Porshnevaya gruppa </t>
  </si>
  <si>
    <t>WD615F2</t>
  </si>
  <si>
    <t>Kalen.val 615</t>
  </si>
  <si>
    <t>612-600020722</t>
  </si>
  <si>
    <t xml:space="preserve">Vkladish krugovoy standart </t>
  </si>
  <si>
    <t xml:space="preserve">SHANTUI SD-16 </t>
  </si>
  <si>
    <t xml:space="preserve">Nabor prokladok </t>
  </si>
  <si>
    <t>16У-11-00024</t>
  </si>
  <si>
    <t>Podgolovka prokladka</t>
  </si>
  <si>
    <t>7N7749</t>
  </si>
  <si>
    <t xml:space="preserve">Peredniy salnik </t>
  </si>
  <si>
    <t>9У9895</t>
  </si>
  <si>
    <t xml:space="preserve">Zadniy salnik </t>
  </si>
  <si>
    <t>9У9896</t>
  </si>
  <si>
    <t xml:space="preserve">Kolso bronzovoe </t>
  </si>
  <si>
    <t>16У-1500079</t>
  </si>
  <si>
    <t>Kolso kopronovoe</t>
  </si>
  <si>
    <t>16У-1500000</t>
  </si>
  <si>
    <t>8. Avtogreyder DZ-98 uchun ehtiyot qismlar</t>
  </si>
  <si>
    <t>KPP komplekt jamlanma</t>
  </si>
  <si>
    <t>TNVD (Plunj.para,raspilitel)</t>
  </si>
  <si>
    <t>Gidroraspredelitel DZ-98</t>
  </si>
  <si>
    <t>ДЗ-98М1.43.13.300</t>
  </si>
  <si>
    <t>Shesternya ot xodovogo reduktora DZ-98</t>
  </si>
  <si>
    <t>ДЗ-94.0201.083</t>
  </si>
  <si>
    <t>Gilza porshnevaya gruppa</t>
  </si>
  <si>
    <t>ЯМЗ.240</t>
  </si>
  <si>
    <t>9. Traktor MTZ-80 №47 uchun ehtiyot qismlar</t>
  </si>
  <si>
    <t>Plunjerniy para</t>
  </si>
  <si>
    <t>МТЗ-80</t>
  </si>
  <si>
    <t>Raspilitel</t>
  </si>
  <si>
    <t>Porshnevaya gruppa MTZ-80</t>
  </si>
  <si>
    <t>240.1000108-С</t>
  </si>
  <si>
    <t>Г964.3701</t>
  </si>
  <si>
    <t>10. BelAZ 7540 uchun ehtiyot qismlar</t>
  </si>
  <si>
    <t>Trubka toplivnaya otvod.</t>
  </si>
  <si>
    <t>240-1104436</t>
  </si>
  <si>
    <t>90.1111008-20</t>
  </si>
  <si>
    <t>Farsunka v sbore</t>
  </si>
  <si>
    <t>262.1112010-03</t>
  </si>
  <si>
    <t>0261.1112110</t>
  </si>
  <si>
    <t xml:space="preserve">Dozator rulevoy </t>
  </si>
  <si>
    <t>101-1-500-G</t>
  </si>
  <si>
    <t>Patrubki  nasosa</t>
  </si>
  <si>
    <t>d=12</t>
  </si>
  <si>
    <t xml:space="preserve">Patrubki maslenniy </t>
  </si>
  <si>
    <t>d=16</t>
  </si>
  <si>
    <t xml:space="preserve">Patrubki kompressora </t>
  </si>
  <si>
    <t>d=18</t>
  </si>
  <si>
    <t>Patrubki nasosa</t>
  </si>
  <si>
    <t>d=76</t>
  </si>
  <si>
    <t>Radiator maslyaniy</t>
  </si>
  <si>
    <t>540-1714010</t>
  </si>
  <si>
    <t>75405-3408040-10</t>
  </si>
  <si>
    <t>RVD shlang (dlya rulevogo mexanizma)</t>
  </si>
  <si>
    <t>751211-8609680</t>
  </si>
  <si>
    <t>Ruchnoy nasos toplivo prokachivayushiy</t>
  </si>
  <si>
    <t>240-1106210</t>
  </si>
  <si>
    <t xml:space="preserve">24 в </t>
  </si>
  <si>
    <t xml:space="preserve">Nakladka tormoznaya </t>
  </si>
  <si>
    <t>540-3501090-10</t>
  </si>
  <si>
    <t>Reaktivnaya tyaga (shtanga) oldi</t>
  </si>
  <si>
    <t>7540-2909054</t>
  </si>
  <si>
    <t>Reaktivnaya tyaga (shtanga) orqa</t>
  </si>
  <si>
    <t>7540-2919054</t>
  </si>
  <si>
    <t>Datchik davleniya</t>
  </si>
  <si>
    <t>11.3829010</t>
  </si>
  <si>
    <t>Diafragma</t>
  </si>
  <si>
    <t>240H-1110878</t>
  </si>
  <si>
    <t>Spidometr</t>
  </si>
  <si>
    <t>СП 153-3802010</t>
  </si>
  <si>
    <t>Datchik spidometr</t>
  </si>
  <si>
    <t>24.3802010</t>
  </si>
  <si>
    <t xml:space="preserve">Disk vedushiy </t>
  </si>
  <si>
    <t>7548-1711482</t>
  </si>
  <si>
    <t xml:space="preserve">Nasos podkachki </t>
  </si>
  <si>
    <t>7548-1711465</t>
  </si>
  <si>
    <t xml:space="preserve">Podshipnik uporniy </t>
  </si>
  <si>
    <t>8904708АВ90</t>
  </si>
  <si>
    <t xml:space="preserve">Podshipnik rolikoviy </t>
  </si>
  <si>
    <t>8904708АВ91</t>
  </si>
  <si>
    <t xml:space="preserve">Silindr stoyanochnogo tormoza </t>
  </si>
  <si>
    <t>75405-3519310</t>
  </si>
  <si>
    <t>NSh-50 (Chap,)</t>
  </si>
  <si>
    <t xml:space="preserve">НШ50М-3 </t>
  </si>
  <si>
    <t>NSh-50 (o'ng,)</t>
  </si>
  <si>
    <t>НШ50С-3</t>
  </si>
  <si>
    <t>5336-3506085-01</t>
  </si>
  <si>
    <t>Shlang soedinitelniy</t>
  </si>
  <si>
    <t>525-1303010-Б</t>
  </si>
  <si>
    <t>540А-1303010</t>
  </si>
  <si>
    <t>Rele regulyator</t>
  </si>
  <si>
    <t>РР363-3702000</t>
  </si>
  <si>
    <t>6301.3701</t>
  </si>
  <si>
    <t>161.3509012</t>
  </si>
  <si>
    <t>Zerkalo narujnoe</t>
  </si>
  <si>
    <t>ВРЕИ 203621.008</t>
  </si>
  <si>
    <t xml:space="preserve">Nakonechnik tyagi </t>
  </si>
  <si>
    <t>7523-3003060</t>
  </si>
  <si>
    <t>Old Fara</t>
  </si>
  <si>
    <t>341.3711</t>
  </si>
  <si>
    <t>ШСЛ-60</t>
  </si>
  <si>
    <t>11. Volga Gaz 31029 uchun ehtiyot qismlar</t>
  </si>
  <si>
    <t>Gaz 31029</t>
  </si>
  <si>
    <t>Resor orqa</t>
  </si>
  <si>
    <t>Resor vtulka</t>
  </si>
  <si>
    <t>Shkvoren</t>
  </si>
  <si>
    <t>Sharovoy pales</t>
  </si>
  <si>
    <t xml:space="preserve">Old Amortizator </t>
  </si>
  <si>
    <t xml:space="preserve">Orqa Amortizator </t>
  </si>
  <si>
    <t xml:space="preserve">Old Kalodka tormoznaya </t>
  </si>
  <si>
    <t>Orqa Kalodka tormoznaya</t>
  </si>
  <si>
    <t xml:space="preserve">Rulevoy kolonka </t>
  </si>
  <si>
    <t>Svecha provada</t>
  </si>
  <si>
    <t>12. Avtomobil yuk mashinasi krani Kamaz 55111 uchun ehtiyot qismlar</t>
  </si>
  <si>
    <t>Avtokran 55111</t>
  </si>
  <si>
    <t>Vodyanoy potrubki</t>
  </si>
  <si>
    <t xml:space="preserve">Treshetka peredniy </t>
  </si>
  <si>
    <t xml:space="preserve">Treshetka zadniy </t>
  </si>
  <si>
    <t xml:space="preserve">Tormoznaya nakladka </t>
  </si>
  <si>
    <t>Old Tormoznaya kamera</t>
  </si>
  <si>
    <t xml:space="preserve">Orqa Tormoznaya kamera </t>
  </si>
  <si>
    <t>Vkladish shatunniy 0,50</t>
  </si>
  <si>
    <t>Vkladish korenniy 0,50</t>
  </si>
  <si>
    <t xml:space="preserve">Rem komplekt prokladok GBS </t>
  </si>
  <si>
    <t xml:space="preserve">Fara perednie v sbore </t>
  </si>
  <si>
    <t xml:space="preserve">Orqa fara stopnik </t>
  </si>
  <si>
    <t>Oporniy shlang</t>
  </si>
  <si>
    <t>Kardanniy bolti  M14</t>
  </si>
  <si>
    <t>Vozdushniy trubki</t>
  </si>
  <si>
    <t>Shlang RVD d=32</t>
  </si>
  <si>
    <t>Shlang RVD d=42</t>
  </si>
  <si>
    <t>13. Lada 21310 uchun ehtiyot qismlar</t>
  </si>
  <si>
    <t>Lada 21310</t>
  </si>
  <si>
    <t>Old Amortizator</t>
  </si>
  <si>
    <t>OrqaAmortizator</t>
  </si>
  <si>
    <t>Old Kalodka tormoznoy</t>
  </si>
  <si>
    <t>Orqa Kalodka tormoznoy</t>
  </si>
  <si>
    <t>Rulevoy tyaga</t>
  </si>
  <si>
    <t>Granata peredniy leve praviy</t>
  </si>
  <si>
    <t>Kordanovgo val vedushiy</t>
  </si>
  <si>
    <t>Kordanovgo val vedomiy</t>
  </si>
  <si>
    <t>14. Captiva uchun ehtiyot qismlar</t>
  </si>
  <si>
    <t>Captiva</t>
  </si>
  <si>
    <t xml:space="preserve">Sharovoy </t>
  </si>
  <si>
    <t>15. Damas uchun ehtiyot qismlar</t>
  </si>
  <si>
    <t>Damas</t>
  </si>
  <si>
    <t>Resor zadniy</t>
  </si>
  <si>
    <t>Kardanniy val</t>
  </si>
  <si>
    <t>16. KamAZ 43118 yoqilg'i tashuvchi yuk mashinasi uchun ehtiyot qismlar</t>
  </si>
  <si>
    <t>KamAZ 43118</t>
  </si>
  <si>
    <t>Old Ressor</t>
  </si>
  <si>
    <t xml:space="preserve">Orqa Tormoznay nakladka </t>
  </si>
  <si>
    <t xml:space="preserve">Old Tormoznay nakladka </t>
  </si>
  <si>
    <t>Old Tormoznay kamera</t>
  </si>
  <si>
    <t xml:space="preserve">Orqa Tormoznay kamera </t>
  </si>
  <si>
    <t>Old Tormoznaya trishyotka</t>
  </si>
  <si>
    <t>Orqa Tormoznay trishyotka</t>
  </si>
  <si>
    <t xml:space="preserve">Raspilitel vozduxa </t>
  </si>
  <si>
    <t>17. MAZ 500 uchun ehtiyot qismlar</t>
  </si>
  <si>
    <t xml:space="preserve">Old Ressor </t>
  </si>
  <si>
    <t>MAZ 500</t>
  </si>
  <si>
    <t xml:space="preserve">Orqa Ressor </t>
  </si>
  <si>
    <t>Raspilitel forsunki</t>
  </si>
  <si>
    <t>Rulevoy nasos</t>
  </si>
  <si>
    <t>24v n-3 80w</t>
  </si>
  <si>
    <t xml:space="preserve">Orqa Fara </t>
  </si>
  <si>
    <t>Nasos podkachka</t>
  </si>
  <si>
    <t>18. GAZ-5312 uchun ehtiyot qismlar</t>
  </si>
  <si>
    <t>GAZ-5312</t>
  </si>
  <si>
    <t>Disk vedomыy</t>
  </si>
  <si>
    <t>19. Texnologik transport va mexanizmlarga texnik xizmat ko'rsatish va ekspluatatsiya qilish uchastkasi uchun uskunalar</t>
  </si>
  <si>
    <t xml:space="preserve">Porshenli havo kompressori porshenevoy </t>
  </si>
  <si>
    <t>Becker W 0,6/12,5</t>
  </si>
  <si>
    <t xml:space="preserve">Domkrat 50 tn </t>
  </si>
  <si>
    <t xml:space="preserve">50 тн </t>
  </si>
  <si>
    <t xml:space="preserve">Avtotranspotlar uchunCARCHER </t>
  </si>
  <si>
    <t>HD 6/15 M</t>
  </si>
  <si>
    <t>Shinomontajnik uchun Konteyner</t>
  </si>
  <si>
    <t>Agregat svarochniy ADD-2x250</t>
  </si>
  <si>
    <t xml:space="preserve">20. Sarf materiallari </t>
  </si>
  <si>
    <t>Kislorod m3</t>
  </si>
  <si>
    <t>Suyultirilgan gaz (propan) (kg)</t>
  </si>
  <si>
    <t xml:space="preserve">Propan vintel </t>
  </si>
  <si>
    <t>UONI elektrodlari F4mm (tn)</t>
  </si>
  <si>
    <t>T-590 elektrod F5mm (sirt qoplamasi) (kg)</t>
  </si>
  <si>
    <t>CL elektrodlari F4mm (kg)</t>
  </si>
  <si>
    <t>10051-75</t>
  </si>
  <si>
    <t>MR-3u elektrodlari F3mm (kg)</t>
  </si>
  <si>
    <t>Kislorod  vintel</t>
  </si>
  <si>
    <t>Kislorod shlangi F12 (20 atm) p/metr</t>
  </si>
  <si>
    <t>Propan reduktori BPO-5DM</t>
  </si>
  <si>
    <t xml:space="preserve"> 13861-89</t>
  </si>
  <si>
    <t>Kislorod reduktori BKO-50-4DM</t>
  </si>
  <si>
    <t>Kesuvchi R-3-01-P Mayak-01</t>
  </si>
  <si>
    <t>ТУ-304-20-14-91</t>
  </si>
  <si>
    <t>Propan balloni</t>
  </si>
  <si>
    <t>Kislorod balloni</t>
  </si>
  <si>
    <t>Tutqichli belkurak</t>
  </si>
  <si>
    <t>sovkovoy</t>
  </si>
  <si>
    <t>Xom kauchuk</t>
  </si>
  <si>
    <t xml:space="preserve">Герметик-прокладка </t>
  </si>
  <si>
    <t>200гр</t>
  </si>
  <si>
    <t>MR-3u 4 mm elektrodlar (kg)</t>
  </si>
  <si>
    <t>21. Po'lat arqonlar</t>
  </si>
  <si>
    <t>Po'lat arqonlar diametri 45,5 mm</t>
  </si>
  <si>
    <t>Po'lat arqonlar diametri 30 mm</t>
  </si>
  <si>
    <t>Po'lat arqonlar diametri 13 mm</t>
  </si>
  <si>
    <t>Po'lat arqonlar diametri 16 mm</t>
  </si>
  <si>
    <t>22. EKG Kovsh tishlari</t>
  </si>
  <si>
    <t>Kovsh tishlari  8m3</t>
  </si>
  <si>
    <t>3505. 29. 00. 005</t>
  </si>
  <si>
    <t>Kovsh tishlari 4m3</t>
  </si>
  <si>
    <t>23. Paronit, Germetik</t>
  </si>
  <si>
    <t>Paronit t=1,0 mm</t>
  </si>
  <si>
    <t>Paronit t=4,0 mm</t>
  </si>
  <si>
    <t>Kley germetik yopishtiruvchi (60 ml)</t>
  </si>
  <si>
    <t>24. HITACHI ZX 330-5G gidravlik ekskavator (№ 2; № 5); Gidravlik ekskavator HITACHI EX-1200 № 92; SHANTUI SD-23 №8;SHANTUI SD-16 №1; Avtogreyder DZ-98; BelAZ 7540; KamAZ 43118 yoqilg'i tashuvchi yuk mashinasi; MAZ 500 uchun akkumulyatorlar</t>
  </si>
  <si>
    <t xml:space="preserve">Akkumulyator </t>
  </si>
  <si>
    <t>6CT-190A</t>
  </si>
  <si>
    <t>25. Traktor MTZ-80 №47; Avtomobil yuk mashinasi krani KamAZ 55111; GAZ-5312 uchun akkumulyatorlar</t>
  </si>
  <si>
    <t>6CT-135A</t>
  </si>
  <si>
    <t>26. Lada 21310; Captiva; Damas; Volga Gaz 31029 uchun akkumulyatorlar</t>
  </si>
  <si>
    <t>6СТ-60</t>
  </si>
  <si>
    <t>27. HITACHI ZX 330-5G gidravlik ekskavator (№ 2; № 5) uchun filtrlar</t>
  </si>
  <si>
    <t>Maslenniy filtr ot nasos pult upravleniye</t>
  </si>
  <si>
    <t xml:space="preserve">Filtr vozdushny </t>
  </si>
  <si>
    <t>HF7679</t>
  </si>
  <si>
    <t>28. Gidravlik ekskavator HITACHI EX-1200 № 92 uchun filtrlar</t>
  </si>
  <si>
    <t>YA0003594</t>
  </si>
  <si>
    <t>Filtr ot pilota</t>
  </si>
  <si>
    <t xml:space="preserve">Filtr maslennыy  DVS </t>
  </si>
  <si>
    <t>Filtr RPN</t>
  </si>
  <si>
    <t>L4252563</t>
  </si>
  <si>
    <t>L4206272</t>
  </si>
  <si>
    <t>29. SHANTUI SD-23 №8;  SHANTUI SD-16 №1 uchun filtrlar</t>
  </si>
  <si>
    <t>Filtr toplivnыy grubiy ochistki</t>
  </si>
  <si>
    <t>PL420</t>
  </si>
  <si>
    <t>FF5485</t>
  </si>
  <si>
    <t>FS 1212</t>
  </si>
  <si>
    <t>JX0818</t>
  </si>
  <si>
    <t>ЕК3047АВ</t>
  </si>
  <si>
    <t>175-49-11580</t>
  </si>
  <si>
    <t>175-49-11222</t>
  </si>
  <si>
    <t>30. Avtogreyder DZ-98 uchun filtrlar</t>
  </si>
  <si>
    <t>31. BelAZ 7540 uchun filtrlar</t>
  </si>
  <si>
    <t>DIFA 6301</t>
  </si>
  <si>
    <t>DIFA 5303</t>
  </si>
  <si>
    <t>Filtr vozdushny v sbore</t>
  </si>
  <si>
    <t>DIFA 4301</t>
  </si>
  <si>
    <t>32. Avtogreyder DZ-98 uchun shinalar</t>
  </si>
  <si>
    <t xml:space="preserve">Avtoshina </t>
  </si>
  <si>
    <t>16.00-24</t>
  </si>
  <si>
    <t>33. Traktor MTZ-80 №47 uchun shinalar</t>
  </si>
  <si>
    <t>260/95-16</t>
  </si>
  <si>
    <t>34. BelAZ 7540 uchun shinalar</t>
  </si>
  <si>
    <t>18.00х25</t>
  </si>
  <si>
    <t>35. Volga Gaz 31029 uchun shinalar</t>
  </si>
  <si>
    <t>205/65R15</t>
  </si>
  <si>
    <t>36. Avtomobil yuk mashinasi krani Kamaz 55111 uchun shinalar</t>
  </si>
  <si>
    <t>9.00R20</t>
  </si>
  <si>
    <t>37. Lada 21310 uchun shinalar</t>
  </si>
  <si>
    <t>185/75R16</t>
  </si>
  <si>
    <t>38. Captiva uchun shinalar</t>
  </si>
  <si>
    <t>245/60R18</t>
  </si>
  <si>
    <t>39. Damas uchun shinalar</t>
  </si>
  <si>
    <t>175/70R13</t>
  </si>
  <si>
    <t>40. KamAZ 43118 yoqilg'i tashuvchi yuk mashinasi uchun shinalar</t>
  </si>
  <si>
    <t>425/85R21</t>
  </si>
  <si>
    <t>41. MAZ 500 uchun shinalar</t>
  </si>
  <si>
    <t>12.00R20</t>
  </si>
  <si>
    <t>42. GAZ-5312 uchun shinalar</t>
  </si>
  <si>
    <t>8.25/R20</t>
  </si>
  <si>
    <t>43. Asbob uskunalar va aksessuarlar</t>
  </si>
  <si>
    <t>от 10 до 32 мм</t>
  </si>
  <si>
    <t>ГОСТ 16984-71</t>
  </si>
  <si>
    <t>24 х 27</t>
  </si>
  <si>
    <t>27 х 30</t>
  </si>
  <si>
    <t>30 х 32</t>
  </si>
  <si>
    <t>24х27 ГОСТ 2839-71</t>
  </si>
  <si>
    <t>27х30 ГОСТ 2839-71</t>
  </si>
  <si>
    <t>Klyuchi gayechnыye xromirovannыye  s S17 po 55</t>
  </si>
  <si>
    <t>17х19 ГОСТ 2839-71</t>
  </si>
  <si>
    <t>Smazochnыy shprits</t>
  </si>
  <si>
    <t>Abrazivnыy krug F400x127x40 zelenыy</t>
  </si>
  <si>
    <t>Abrazivnыy krug F400x127x40 belыy</t>
  </si>
  <si>
    <t xml:space="preserve">Svarochnыy щitok </t>
  </si>
  <si>
    <t>ARTOTIC SUN9L</t>
  </si>
  <si>
    <t>Kabelь svarochnыy</t>
  </si>
  <si>
    <t>КГ-1х25</t>
  </si>
  <si>
    <t>Napayki raznыye</t>
  </si>
  <si>
    <t>Гост 18882-73</t>
  </si>
  <si>
    <t xml:space="preserve">Drelь </t>
  </si>
  <si>
    <t>CROWN 3000</t>
  </si>
  <si>
    <t>Forse-132</t>
  </si>
  <si>
    <t>Sverlo raznыye pol metallu Ø</t>
  </si>
  <si>
    <t>Гост 10903-77</t>
  </si>
  <si>
    <t>Metchiki raznыye M8-M30</t>
  </si>
  <si>
    <t>Гост 3266-81</t>
  </si>
  <si>
    <t>Plashki raznыye M8-M30</t>
  </si>
  <si>
    <t>Гост 9740-71</t>
  </si>
  <si>
    <t>Shtangentsirkulь</t>
  </si>
  <si>
    <t>0-150 мм</t>
  </si>
  <si>
    <t xml:space="preserve">Vedro otsinkovannoye </t>
  </si>
  <si>
    <t>10 л.</t>
  </si>
  <si>
    <t>Tiski  slesarnыye 200mm</t>
  </si>
  <si>
    <t>200мм</t>
  </si>
  <si>
    <t>Klyuch gazovыy №1</t>
  </si>
  <si>
    <t>Klyuch gazovыy №2</t>
  </si>
  <si>
    <t>Klyuch gazovыy №3</t>
  </si>
  <si>
    <t>Klyuch gazovыy №4</t>
  </si>
  <si>
    <t>Rezьbomer metricheskiy (0,25-2,5)</t>
  </si>
  <si>
    <t>Tiski slesarnыye povorotnыye nastolьnыye TSS-80</t>
  </si>
  <si>
    <t>ТСС-80</t>
  </si>
  <si>
    <t xml:space="preserve">Udliniteli na katushke 220v. 20 metrov </t>
  </si>
  <si>
    <t>Xomut chervyachnыy dlya shlangov 8x12mm</t>
  </si>
  <si>
    <t xml:space="preserve">Xomut metalicheskiy chervyachnыy </t>
  </si>
  <si>
    <t>16-27мм</t>
  </si>
  <si>
    <t>Balonnыy klyuch raznoye</t>
  </si>
  <si>
    <t xml:space="preserve">Tarozi </t>
  </si>
  <si>
    <t>А12Е 200 кг</t>
  </si>
  <si>
    <t>Nabor klyuchey FORCE nakidnoy 13-36</t>
  </si>
  <si>
    <t>13-36</t>
  </si>
  <si>
    <t>Vedro konusn.</t>
  </si>
  <si>
    <t xml:space="preserve">Radiostantsiya portativnaya </t>
  </si>
  <si>
    <t>HYT TC-508 V(2)</t>
  </si>
  <si>
    <t>Radiostantsiya startsionarnaya</t>
  </si>
  <si>
    <t>44. Kanselyariya buyumlari</t>
  </si>
  <si>
    <t>Qalam</t>
  </si>
  <si>
    <t>Qog'oz qisqichlari</t>
  </si>
  <si>
    <t>Roʻyxatdan oʻtish</t>
  </si>
  <si>
    <t>Biznes jurnali</t>
  </si>
  <si>
    <t>Chiziqni tuzatish uchun qalam</t>
  </si>
  <si>
    <t>Stapler shtapel (katta)</t>
  </si>
  <si>
    <t>Stapler shtapel (kichik)</t>
  </si>
  <si>
    <t>Fayllar ro'yxati</t>
  </si>
  <si>
    <t>PVA elim</t>
  </si>
  <si>
    <t>Скоросшиватель</t>
  </si>
  <si>
    <t>Папка для документов</t>
  </si>
  <si>
    <t>Дырокол</t>
  </si>
  <si>
    <t>Штрих</t>
  </si>
  <si>
    <t>Chiziq</t>
  </si>
  <si>
    <t>Stapler (katta)</t>
  </si>
  <si>
    <t>Skotch lentasi (keng)</t>
  </si>
  <si>
    <t>Skotch lentasi (tor)</t>
  </si>
  <si>
    <t>Flash disk</t>
  </si>
  <si>
    <t>Marker</t>
  </si>
  <si>
    <t>Fayl papkasi</t>
  </si>
  <si>
    <t>Oʻchirgich</t>
  </si>
  <si>
    <t>Kundalik</t>
  </si>
  <si>
    <t>O'tkirlashtiruvchi</t>
  </si>
  <si>
    <t>Органайзер офисный</t>
  </si>
  <si>
    <t>45. Ofis jihozlari</t>
  </si>
  <si>
    <t>Printer</t>
  </si>
  <si>
    <t>Canon LBP 3010</t>
  </si>
  <si>
    <t>Nusxa ko'chirish mashinasi 3/1</t>
  </si>
  <si>
    <t>Canon I-SENYS MF 3010</t>
  </si>
  <si>
    <t>Pilot 220 V</t>
  </si>
  <si>
    <t>46. Yoritish mahsulotlari</t>
  </si>
  <si>
    <t>Projektor - 150 Watt</t>
  </si>
  <si>
    <t>Projektor- 200 Watt</t>
  </si>
  <si>
    <t>Projektor - 400 Watt</t>
  </si>
  <si>
    <t>Projektor - 1000 Watt</t>
  </si>
  <si>
    <t>47. Kabel mahsulotlari</t>
  </si>
  <si>
    <t>V|V kabel КГЭ 3х50+1х16 мм2</t>
  </si>
  <si>
    <t>Provod A -70</t>
  </si>
  <si>
    <t>Provod  АПВ -16 1x16 mm3</t>
  </si>
  <si>
    <t>Kabel АВВГ - T 4x25</t>
  </si>
  <si>
    <t>KG 2x4</t>
  </si>
  <si>
    <t>KG2x2,5</t>
  </si>
  <si>
    <t>KG3x2,5</t>
  </si>
  <si>
    <t>KG 2x25</t>
  </si>
  <si>
    <t>KG 1x50</t>
  </si>
  <si>
    <t>KG 3x50+1x16 mm2</t>
  </si>
  <si>
    <t>48. "Yakno" uchun ehtiyot qismlar</t>
  </si>
  <si>
    <t>Trans-r TСЗ 25 380/36 V</t>
  </si>
  <si>
    <t>TZLK - СЭЩ -0,06</t>
  </si>
  <si>
    <t>Rele utechki AZUR 380</t>
  </si>
  <si>
    <t>Rele utechki  UAKI 380/220/127</t>
  </si>
  <si>
    <t>RU-220/127</t>
  </si>
  <si>
    <t>RN 51/60</t>
  </si>
  <si>
    <t>Oqish relesi 220/127 V</t>
  </si>
  <si>
    <t>Izolyator shtirevoy SHF-10</t>
  </si>
  <si>
    <t>49. Diodlar:PRGG 298</t>
  </si>
  <si>
    <t>Diod  D320</t>
  </si>
  <si>
    <t xml:space="preserve">Diod  D250 </t>
  </si>
  <si>
    <t>SSKD -260/16</t>
  </si>
  <si>
    <t>D161 250 A</t>
  </si>
  <si>
    <t>T 171/630 A</t>
  </si>
  <si>
    <t>50. Kontaktlar; Komandakontroller</t>
  </si>
  <si>
    <t>Kontaktor KPD 121 katush 110 v</t>
  </si>
  <si>
    <t>Kontaktor KT-6053-UZ-630A 3 qutb</t>
  </si>
  <si>
    <t>Kontaktor KT-6053-UZ-160A 3 qutb</t>
  </si>
  <si>
    <t>Padyom  EK-8212A</t>
  </si>
  <si>
    <t>Povarot EK-8257A</t>
  </si>
  <si>
    <t>Napor EK-8213A</t>
  </si>
  <si>
    <t>Hadavoy KP-1228</t>
  </si>
  <si>
    <t xml:space="preserve">51. Avtomatik o'zi o'chirgichlar </t>
  </si>
  <si>
    <t>AE-2056-250 y3 250A 3 qutb</t>
  </si>
  <si>
    <t>Avtomat 100 A 3 qutb</t>
  </si>
  <si>
    <t>QEZ C -50 A 3 qutb</t>
  </si>
  <si>
    <t>Avtomat 630 A 3 qutb</t>
  </si>
  <si>
    <t>Avtomat 63 A 3 qutb</t>
  </si>
  <si>
    <t>Avtomat 400 A 3 qutb</t>
  </si>
  <si>
    <t>52. Elektrmagnitli puskatellar</t>
  </si>
  <si>
    <t>El.mag. puskatel 100 A</t>
  </si>
  <si>
    <t>El.mag. puskatel 160 A</t>
  </si>
  <si>
    <t>Elektr pnevmanivintel VV-32 110V</t>
  </si>
  <si>
    <t>53. Elektr chotkalari</t>
  </si>
  <si>
    <t>EG-14 25x50x64</t>
  </si>
  <si>
    <t>EG-14 25x32x40 (25x32*40)</t>
  </si>
  <si>
    <t>EG-14 25x32x64(25*32*64)</t>
  </si>
  <si>
    <t>54. Elektr dvigatellar va puflash tizimi (Sistema obduva)</t>
  </si>
  <si>
    <t>VDPE  -3.15ventilyatorlari bilan AИР 100 S4 3 кВт (3 kVt 1500 ayl/daq)</t>
  </si>
  <si>
    <t>to‘plam</t>
  </si>
  <si>
    <t xml:space="preserve">AIR (5AИ)112 M4 2081 (5,5kVt  1500 ayl/daq) VDPE -4 ventilyatorlari bilan  </t>
  </si>
  <si>
    <t xml:space="preserve">AIR (5AИ)112 M4 2081 (7,5kVt  1500 ayl/daq) VDPE -4 ventilyatorlari bilan  </t>
  </si>
  <si>
    <t xml:space="preserve">AIR (5AИ)112 M4 2081 (11 kVt  1500 ayl/daq) VDPE -5 ventilyatorlari bilan  </t>
  </si>
  <si>
    <t>Svarichniy apparat JASIC modeli 380/220 V UZTM</t>
  </si>
  <si>
    <t>RB 306 ballast  reostati</t>
  </si>
  <si>
    <t>Svarichniy apparat VDM -1202</t>
  </si>
  <si>
    <t>Megoommetr TM 2501 SONEL</t>
  </si>
  <si>
    <t>Toko izmeretilniy klesh 2500 A</t>
  </si>
  <si>
    <t>Setevoy SDE 15/34 630 kVt</t>
  </si>
  <si>
    <t>Padyom  DE 816 190 kVt</t>
  </si>
  <si>
    <t>Napor DE-812 100 kVt</t>
  </si>
  <si>
    <t>Povorot  DEV 100 kVt</t>
  </si>
  <si>
    <t>Hadavoy DE- 52 54 kVt</t>
  </si>
  <si>
    <t>М 8х1,25</t>
  </si>
  <si>
    <t>М 10х1,5</t>
  </si>
  <si>
    <t>М 12х1,75</t>
  </si>
  <si>
    <t>М 14х2</t>
  </si>
  <si>
    <t>М 16х2</t>
  </si>
  <si>
    <t>М 20х1,5</t>
  </si>
  <si>
    <t>М 20х2.5</t>
  </si>
  <si>
    <t>М 22х2.5</t>
  </si>
  <si>
    <t>М 24х3</t>
  </si>
  <si>
    <t>М 27х3</t>
  </si>
  <si>
    <t>М 30х3.5</t>
  </si>
  <si>
    <t>М 36х4</t>
  </si>
  <si>
    <t>М 42х4,5</t>
  </si>
  <si>
    <t>М 42х3</t>
  </si>
  <si>
    <t>М 48х5.0</t>
  </si>
  <si>
    <t>М 8х1.25</t>
  </si>
  <si>
    <t>М 12х1.75</t>
  </si>
  <si>
    <t>М 20х2,5</t>
  </si>
  <si>
    <t>М 22х2,</t>
  </si>
  <si>
    <t>М 24х1,5</t>
  </si>
  <si>
    <t xml:space="preserve">М 30х3,5 </t>
  </si>
  <si>
    <t>D 5</t>
  </si>
  <si>
    <t>D 6</t>
  </si>
  <si>
    <t>D 6,7</t>
  </si>
  <si>
    <t>D 8,5</t>
  </si>
  <si>
    <t>D 10,2</t>
  </si>
  <si>
    <t>D  12</t>
  </si>
  <si>
    <t>D  14</t>
  </si>
  <si>
    <t>D  15,4</t>
  </si>
  <si>
    <t>D  16,5</t>
  </si>
  <si>
    <t>D  17,4</t>
  </si>
  <si>
    <t>D  19,4</t>
  </si>
  <si>
    <t>D  20,9</t>
  </si>
  <si>
    <t>D  23,9</t>
  </si>
  <si>
    <t>D  24</t>
  </si>
  <si>
    <t>D  26,4</t>
  </si>
  <si>
    <t>D  29,4</t>
  </si>
  <si>
    <t>D  31,9</t>
  </si>
  <si>
    <t>D  37,4</t>
  </si>
  <si>
    <t>D  42,8</t>
  </si>
  <si>
    <t>D  18,5</t>
  </si>
  <si>
    <t>D  38,9</t>
  </si>
  <si>
    <t>D  37,5</t>
  </si>
  <si>
    <t>D  40</t>
  </si>
  <si>
    <t>D  43,0</t>
  </si>
  <si>
    <t>D  47,0</t>
  </si>
  <si>
    <t>D  50</t>
  </si>
  <si>
    <t>D  60,0</t>
  </si>
  <si>
    <t>D   70,0</t>
  </si>
  <si>
    <t>D-5</t>
  </si>
  <si>
    <t>D-6</t>
  </si>
  <si>
    <t>D-8</t>
  </si>
  <si>
    <t>D-10</t>
  </si>
  <si>
    <t>D-12</t>
  </si>
  <si>
    <t>D-14</t>
  </si>
  <si>
    <t>D-16</t>
  </si>
  <si>
    <t>D-20</t>
  </si>
  <si>
    <t>D-22</t>
  </si>
  <si>
    <t>D-25</t>
  </si>
  <si>
    <t>D-32</t>
  </si>
  <si>
    <t>D-24</t>
  </si>
  <si>
    <t>D-28</t>
  </si>
  <si>
    <t>D-30</t>
  </si>
  <si>
    <t>D-34</t>
  </si>
  <si>
    <t>D-36-40</t>
  </si>
  <si>
    <t>D-80x10</t>
  </si>
  <si>
    <t>D-100x12</t>
  </si>
  <si>
    <t>D-100x10</t>
  </si>
  <si>
    <t>D-125x12</t>
  </si>
  <si>
    <t>D-70  В=8</t>
  </si>
  <si>
    <t>D100  В=10</t>
  </si>
  <si>
    <t>D-125х3</t>
  </si>
  <si>
    <t>D-150х4</t>
  </si>
  <si>
    <t>D-200х5</t>
  </si>
  <si>
    <t>Freza chervyak shaklidagi, bir kirimli, M-10, burchagi 20</t>
  </si>
  <si>
    <t>Freza chervyak shaklidagi, bir kirimli, M-12, burchagi 20</t>
  </si>
  <si>
    <t>Freza chervyak shaklidagi, bir kirimli, M-14, burchagi 20</t>
  </si>
  <si>
    <t>Freza chervyak shaklidagi, bir kirimli, M-16, burchagi 20</t>
  </si>
  <si>
    <t>Freza chervyak shaklidagi, bir kirimli, M-18, burchagi 20</t>
  </si>
  <si>
    <t>Freza chervyak shaklidagi, bir kirimli, M-20, burchagi 20</t>
  </si>
  <si>
    <t>Freza Novikova 160x140x50, M9.0, burchagi 30</t>
  </si>
  <si>
    <t>Freza chervyak shaklidagi 140x150x40, M9AA, burchagi 20</t>
  </si>
  <si>
    <t>Freza chervyak shaklidagi, bir kirimli, M-8, burchagi 20</t>
  </si>
  <si>
    <t>Freza chervyak shaklidagi, bir kirimli, M-6.25, burchagi 20</t>
  </si>
  <si>
    <t>Freza chervyak shaklidagi, bir kirimli, M-2.5, burchagi 20</t>
  </si>
  <si>
    <t>Freza chervyak shaklidagi, bir kirimli, M-3, burchagi 20</t>
  </si>
  <si>
    <t>Freza chervyak shaklidagi, bir kirimli, M-4, burchagi 20</t>
  </si>
  <si>
    <t>Qaychi</t>
  </si>
  <si>
    <t>A3 qog‘oz</t>
  </si>
  <si>
    <t>Qalamlar</t>
  </si>
  <si>
    <t>Oddiy ruchkalar</t>
  </si>
  <si>
    <t>Gel ruchkalar</t>
  </si>
  <si>
    <t>Fayl papkalar</t>
  </si>
  <si>
    <t>Hujjat papkalari</t>
  </si>
  <si>
    <t>Kichik skrepkalar</t>
  </si>
  <si>
    <t>Katta skrepkalar</t>
  </si>
  <si>
    <t>Kalkulyatorlar</t>
  </si>
  <si>
    <t>Drokol</t>
  </si>
  <si>
    <t>Yelim PVA</t>
  </si>
  <si>
    <t>Ofis kitoblari (100 varaq)</t>
  </si>
  <si>
    <t>Ofis kitoblari (50 varaq)</t>
  </si>
  <si>
    <t>Stapler uchun skoblar (katta)</t>
  </si>
  <si>
    <t>Stapler uchun skoblar (kichik)</t>
  </si>
  <si>
    <t>Nusxalash  qog‘ozi</t>
  </si>
  <si>
    <t>Chizg`ichlar</t>
  </si>
  <si>
    <t>Tipografik blanklar</t>
  </si>
  <si>
    <t>nusxa elektron shaklda</t>
  </si>
  <si>
    <t>Izolyatsiya lenta x/b</t>
  </si>
  <si>
    <t>Izolyatsiya lenta pxb</t>
  </si>
  <si>
    <t>MG 35x55x65</t>
  </si>
  <si>
    <t>1-vel. PMA-1111, kat.220V</t>
  </si>
  <si>
    <t>1-vel. PMA-1111, kat.380V</t>
  </si>
  <si>
    <t>2-vel. PME-2111, kat.220V</t>
  </si>
  <si>
    <t>2-vel. PME-2111, kat.380V</t>
  </si>
  <si>
    <t>3-vel. PME-3222, kat.220V</t>
  </si>
  <si>
    <t>3-vel. PME-3222, kat.380V</t>
  </si>
  <si>
    <t>4-vel. PME-4111, kat.380V</t>
  </si>
  <si>
    <t>5-vel. PME-5222, kat.380V</t>
  </si>
  <si>
    <t>6-vel. PME-6111, kat.380V</t>
  </si>
  <si>
    <t>AE 2046-100-00UZ-10A (uch qutbli)</t>
  </si>
  <si>
    <t>AE 2046-100-00UZ-16A (uch qutbli)</t>
  </si>
  <si>
    <t>AE 2046-100-00UZ-31,5A (uch qutbli)</t>
  </si>
  <si>
    <t>AE 2046-100-00UZ-50A (uch qutbli)</t>
  </si>
  <si>
    <t>AE 2046-100-00UZ-80A (uch qutbli)</t>
  </si>
  <si>
    <t>AE 2046-100-00UZ-100A (uch qutbli)</t>
  </si>
  <si>
    <t>IEK VA47-29, 10A (bir qutbli)</t>
  </si>
  <si>
    <t>IEK VA47-29, 16A (bir qutbli)</t>
  </si>
  <si>
    <t>IEK VA47-29, 32A (bir qutbli</t>
  </si>
  <si>
    <t>Kontaktor KT 6022 160A 380V</t>
  </si>
  <si>
    <t>Kontaktor KT 6023 160A 380V</t>
  </si>
  <si>
    <t>Sim PV 3 1x2,5</t>
  </si>
  <si>
    <t>Sim PV 3 1x4</t>
  </si>
  <si>
    <t>Sim PV 3 1x10</t>
  </si>
  <si>
    <t>Sim PV 3 1x25</t>
  </si>
  <si>
    <t>Sim PRTO 1x4</t>
  </si>
  <si>
    <t>Kabel KG 2x2,5</t>
  </si>
  <si>
    <t>Kabel KG 2x4</t>
  </si>
  <si>
    <t>Kabel KG 4x2,5</t>
  </si>
  <si>
    <t>Kabel KG 4x4</t>
  </si>
  <si>
    <t>Kabel KG 4x10</t>
  </si>
  <si>
    <t>Kabel KG 3x16+1x1,5</t>
  </si>
  <si>
    <t>Kabel KG 3x10+1x1,5</t>
  </si>
  <si>
    <t>Kabel KG 3x25+1x10</t>
  </si>
  <si>
    <t>Kabel KG 3x35+1x10</t>
  </si>
  <si>
    <t>Kabel KG 3x50+1x16</t>
  </si>
  <si>
    <t>Kabel PVS 2x2,5</t>
  </si>
  <si>
    <t>Kabel PVS 2x4+1,15</t>
  </si>
  <si>
    <t>Kabel PVS 2x10+1x2,5</t>
  </si>
  <si>
    <t>Kabel PVS 3x25+1x10</t>
  </si>
  <si>
    <t>Lampalar LED 15 W</t>
  </si>
  <si>
    <t>Lampalar LED 18 W</t>
  </si>
  <si>
    <t>Proyektorlar LED 600 W</t>
  </si>
  <si>
    <t>Proyektorlar LED 200 W</t>
  </si>
  <si>
    <t>Gidrotolkagich TE-30</t>
  </si>
  <si>
    <t>Patron E27</t>
  </si>
  <si>
    <t>Raqamli doimiy tok elektrop привод EPU1M-7-X-434X-31</t>
  </si>
  <si>
    <t>Komplektli podacha elektrop привод KEMRON 8AEV16MV</t>
  </si>
  <si>
    <t>Kontaktor NC1-6511 400V kat.220V qo‘shimcha yordamchi kontaktlar F4-22 bilan</t>
  </si>
  <si>
    <t>Kontaktor NC2-225 400V kat.220V qo‘shimcha yordamchi kontaktlar F4-22 bilan</t>
  </si>
  <si>
    <t>Raqamli indikatsiya qurilmalari (UCI) PILP-1-1 chiziqli siljish o‘zgartirgichi 1000mm bilan to‘plamda</t>
  </si>
  <si>
    <t>Sim PV3 1x0,75 egiluvchan</t>
  </si>
  <si>
    <t>Tiristor optron TO-125-10-2</t>
  </si>
  <si>
    <t>Rele SRD-24 VDS-SL-C 10A</t>
  </si>
  <si>
    <t>Rele RPU-2-31 5203 kat.24V</t>
  </si>
  <si>
    <t>Generator UN1-TUTG932E</t>
  </si>
  <si>
    <t>Saqlagich 200A</t>
  </si>
  <si>
    <t>Saqlagich 100A</t>
  </si>
  <si>
    <t>Saqlagich 50A</t>
  </si>
  <si>
    <t>Printer Canon ImageClass MF3010</t>
  </si>
  <si>
    <t>2 500 297,32</t>
  </si>
  <si>
    <t>Noutbuk Core i7 13-avlod, SSD 512GB, DDR4 16GB, 3,0-4,2 GHz, grafik xotira 4GB</t>
  </si>
  <si>
    <t>Ofis stoli PHANTOM</t>
  </si>
  <si>
    <t>Stul TURON, sun’iy charm</t>
  </si>
  <si>
    <t>Konditsioner LG AC12BK</t>
  </si>
  <si>
    <t>xo`jalik sovun</t>
  </si>
  <si>
    <t>Kaltsiyli soda</t>
  </si>
  <si>
    <t>Yog‘och pol artgich(швабра)</t>
  </si>
  <si>
    <t>Barcha o‘lchamdagi supurgi</t>
  </si>
  <si>
    <t>Plastik chelak</t>
  </si>
  <si>
    <t>Choyshab, mato (tozalash uchun)</t>
  </si>
  <si>
    <t>Qora bo‘yoq PF 115</t>
  </si>
  <si>
    <t>PF115 6465-76</t>
  </si>
  <si>
    <t>19 498,37</t>
  </si>
  <si>
    <t>Kulrang emal PF 115</t>
  </si>
  <si>
    <t>Xavo rang emal PF 115</t>
  </si>
  <si>
    <t>Qizil emal PF 115</t>
  </si>
  <si>
    <t>Sariq emal PF 115</t>
  </si>
  <si>
    <t>Jigarrang emal PF 115</t>
  </si>
  <si>
    <t>Erituvchi</t>
  </si>
  <si>
    <t>R646 18188-72</t>
  </si>
  <si>
    <t>Т 15 К 6</t>
  </si>
  <si>
    <t>25398-90          25409-90            25408-90           25396-90          17163-90             25395-90             25405-90</t>
  </si>
  <si>
    <t>ВК 8</t>
  </si>
  <si>
    <t>Т 5 К 10</t>
  </si>
  <si>
    <t>Т 14 К 8</t>
  </si>
  <si>
    <t>ВК 15</t>
  </si>
  <si>
    <t>Suyuqlanadigan shisha</t>
  </si>
  <si>
    <t>13078-67</t>
  </si>
  <si>
    <t>Propan-butan (suyultirilgan gaz)</t>
  </si>
  <si>
    <t>20448-80</t>
  </si>
  <si>
    <t>13 392,86</t>
  </si>
  <si>
    <t>Argon</t>
  </si>
  <si>
    <t>-</t>
  </si>
  <si>
    <t>ball</t>
  </si>
  <si>
    <t>Uglekislotali gaz</t>
  </si>
  <si>
    <t>Paronit PMB t 1,0-2,0-3,0-5,0</t>
  </si>
  <si>
    <t>481-71</t>
  </si>
  <si>
    <t>Germetik (avtosil)</t>
  </si>
  <si>
    <t>Bora kislotasi 750000</t>
  </si>
  <si>
    <t>750 000,00</t>
  </si>
  <si>
    <t>Rezina aralashmasi V14--7V</t>
  </si>
  <si>
    <t>19198-73</t>
  </si>
  <si>
    <t>m³</t>
  </si>
  <si>
    <t>Uch jag‘li patron d=400</t>
  </si>
  <si>
    <t>Uch jag‘li patron d=310</t>
  </si>
  <si>
    <t>Uch jag‘li patron d=200</t>
  </si>
  <si>
    <t>Uch jag‘li patron d=250</t>
  </si>
  <si>
    <t>Uch jag‘li patron d=315</t>
  </si>
  <si>
    <t>Friksion mufta plastinalari tezlik qutisidan (16K40)</t>
  </si>
  <si>
    <t>Morze konusi №3 bilan tokarlik stanogi aylanuvchi markazi</t>
  </si>
  <si>
    <t>Morze konusi №5 bilan tokarlik stanogi aylanuvchi markazi</t>
  </si>
  <si>
    <t>Morze konusi №6 bilan tokarlik stanogi aylanuvchi markazi</t>
  </si>
  <si>
    <t>Pichoq (NB5224)</t>
  </si>
  <si>
    <t>Lenta arrali kesish stanogi uchun arra polotnosi</t>
  </si>
  <si>
    <t>Elektromagnit ilashma ETM</t>
  </si>
  <si>
    <t>Elektromagnit cho‘tka EShM 2A (свеча)</t>
  </si>
  <si>
    <t>Tasma 800 A</t>
  </si>
  <si>
    <t>Tasma 1500 B</t>
  </si>
  <si>
    <t>Tasma 1600 B</t>
  </si>
  <si>
    <t>Tasma 2000 S</t>
  </si>
  <si>
    <t>Tasma 2240 S</t>
  </si>
  <si>
    <t>Tasma 2750 S</t>
  </si>
  <si>
    <t>Tasma 1200 B</t>
  </si>
  <si>
    <t>Tasma 1400</t>
  </si>
  <si>
    <t>Tasma 2350 B</t>
  </si>
  <si>
    <t>Tasma 1700 B</t>
  </si>
  <si>
    <t>Tasma 1800 B</t>
  </si>
  <si>
    <t>Tasma 2150 B</t>
  </si>
  <si>
    <t>Klapan PIK 110-2,5</t>
  </si>
  <si>
    <t>Klapan PIK 110-4,0</t>
  </si>
  <si>
    <t>Elektr TEN</t>
  </si>
  <si>
    <t>Kislorodli ventily BК-94-01</t>
  </si>
  <si>
    <t>Klapan 402VP4/220</t>
  </si>
  <si>
    <t>Kompressor vali 2VM 2,5-5/221</t>
  </si>
  <si>
    <t>Ventil (запорный)</t>
  </si>
  <si>
    <t>КС-71-44 РУ 250</t>
  </si>
  <si>
    <t>КС-71-44-01 РУ250</t>
  </si>
  <si>
    <t>Asboblar to‘plami 128 dona 14 12 6 burchak golovkalar 4-32 mm kalitlar 6-32 mm RF-41282-5 Rock FORCE</t>
  </si>
  <si>
    <t>Kalit gayka ikki tomonlama yassi 17x19</t>
  </si>
  <si>
    <t>2839-80Е</t>
  </si>
  <si>
    <t>Kalit gayka ikki tomonlama yassi 19x22</t>
  </si>
  <si>
    <t>Kalit gayka ikki tomonlama yassi 22x27</t>
  </si>
  <si>
    <t>Kalit gayka ikki tomonlama yassi 27x32</t>
  </si>
  <si>
    <t>Kalit gayka ikki tomonlama yassi 32x36</t>
  </si>
  <si>
    <t>Otvyortka slesarlik</t>
  </si>
  <si>
    <t>24437-80</t>
  </si>
  <si>
    <t>Tiski slesarlik parallel</t>
  </si>
  <si>
    <t>7226-72</t>
  </si>
  <si>
    <t>Tiski slesarlik aylanuvchi</t>
  </si>
  <si>
    <t>Polotno no‘jov qo‘l uchun</t>
  </si>
  <si>
    <t>Reduktor propan BPO-5.3</t>
  </si>
  <si>
    <t>Rezak propan RZP-300</t>
  </si>
  <si>
    <t>Reduktor kislorod BKO-50-12.5</t>
  </si>
  <si>
    <t>Rukav kislorod shlang d-9 mm 1 buxta 40 m</t>
  </si>
  <si>
    <t>ГОСТ 9356-75</t>
  </si>
  <si>
    <t>buxta</t>
  </si>
  <si>
    <t>Rukav propan shlang d-9 mm 1 buxta 40 m</t>
  </si>
  <si>
    <t>Ko‘p funksiyali payvand apparati 4v1 plazma kesish MIG TIG MMA STAHLWERK CTM-250 ST</t>
  </si>
  <si>
    <t>Kompressor PK1.75</t>
  </si>
  <si>
    <t>Kompressor KT6</t>
  </si>
  <si>
    <t>Drel elektr</t>
  </si>
  <si>
    <t>Otboyniy molotok</t>
  </si>
  <si>
    <t>Bolgarka USHM EPA EMSH-230-5</t>
  </si>
  <si>
    <t>Kompressor yog‘siz porshenli ALTECO 50 L</t>
  </si>
  <si>
    <t>Kraskopult EPA F75</t>
  </si>
  <si>
    <t>To`yintirilgan yogoch shpal</t>
  </si>
  <si>
    <t>180x250x2750</t>
  </si>
  <si>
    <t>Domkrat KGPE4</t>
  </si>
  <si>
    <t>koplekt</t>
  </si>
  <si>
    <t>Shlang spiral havo 8x12 mm 18 bar tez ulash moslamali 15 m Stels</t>
  </si>
  <si>
    <t>Shtangentsirkul ShCH I</t>
  </si>
  <si>
    <t>Shtangentsirkul ShCH II</t>
  </si>
  <si>
    <t>Shtangentsirkul ShCH III</t>
  </si>
  <si>
    <t>L 0 500</t>
  </si>
  <si>
    <t>L 800 2000</t>
  </si>
  <si>
    <t>Uglomer UN</t>
  </si>
  <si>
    <t>5378-66</t>
  </si>
  <si>
    <t>Lineyka L 500</t>
  </si>
  <si>
    <t>Lineyka L 1000</t>
  </si>
  <si>
    <t>Mikrometr 0x25</t>
  </si>
  <si>
    <t>6507-78</t>
  </si>
  <si>
    <t>Mikrometr 25x50</t>
  </si>
  <si>
    <t>Mikrometr 50x75</t>
  </si>
  <si>
    <t>Mikrometr 75x100</t>
  </si>
  <si>
    <t>Mikrometr 100x125</t>
  </si>
  <si>
    <t>Mikrometr 175x200</t>
  </si>
  <si>
    <t>Mikrometr 200x225</t>
  </si>
  <si>
    <t>Mikrometr 225x250</t>
  </si>
  <si>
    <t>Nutromer mikrometrik NM 150 1200</t>
  </si>
  <si>
    <t>7502-80</t>
  </si>
  <si>
    <t>Jilvir tosh PP 400x40x127</t>
  </si>
  <si>
    <t>2424-80</t>
  </si>
  <si>
    <t>Jilvir tosh PP 400x50x127</t>
  </si>
  <si>
    <t>Jilvirlash diski T41 14A 180x6x22 mm</t>
  </si>
  <si>
    <t>Jilvirlash diski T41 14A 230x6x22 mm</t>
  </si>
  <si>
    <t>Kesuvchi disk T41 14A 180x1,6x22 mm</t>
  </si>
  <si>
    <t>Suvga chidamli qumqog`oz</t>
  </si>
  <si>
    <t>3749-77</t>
  </si>
  <si>
    <t>8338-75</t>
  </si>
  <si>
    <t>5721-77</t>
  </si>
  <si>
    <t>5721-78</t>
  </si>
  <si>
    <t>3615Н</t>
  </si>
  <si>
    <t>3626Н</t>
  </si>
  <si>
    <t>8328-75</t>
  </si>
  <si>
    <t>32326Л</t>
  </si>
  <si>
    <t>32330 Л</t>
  </si>
  <si>
    <t>32244М</t>
  </si>
  <si>
    <t>42330Л1М</t>
  </si>
  <si>
    <t>831-75</t>
  </si>
  <si>
    <t>6364-52</t>
  </si>
  <si>
    <t>3003128Н</t>
  </si>
  <si>
    <t>226 АК</t>
  </si>
  <si>
    <t>32228 М</t>
  </si>
  <si>
    <t>636632 Л1</t>
  </si>
  <si>
    <t>32324 МШ2У</t>
  </si>
  <si>
    <t>22330СС/W33</t>
  </si>
  <si>
    <t>32226М</t>
  </si>
  <si>
    <t>6364-53</t>
  </si>
  <si>
    <t>Mis emal sim PET-155 D 0.25</t>
  </si>
  <si>
    <t>GOST 21428-75</t>
  </si>
  <si>
    <t>Mis emal sim PET-155 D 0.8</t>
  </si>
  <si>
    <t>Mis emal sim PET-155 D 0.9</t>
  </si>
  <si>
    <t>Mis emal sim PET-155 D 0.95</t>
  </si>
  <si>
    <t>Mis emal sim PET-155 D 1.0</t>
  </si>
  <si>
    <t>Mis emal sim PET-155 D 1.06</t>
  </si>
  <si>
    <t>Mis emal sim PET-155 D 1.12</t>
  </si>
  <si>
    <t>Mis emal sim PET-155 D 1.18</t>
  </si>
  <si>
    <t>Mis emal sim PET-155 D 1.25</t>
  </si>
  <si>
    <t>Mis emal sim PET-155 D 1.32</t>
  </si>
  <si>
    <t>Mis emal sim PET-155 D 1.4</t>
  </si>
  <si>
    <t>Mis emal sim PET-155 D 1.43</t>
  </si>
  <si>
    <t>Mis emal sim PET-155 D 1.45</t>
  </si>
  <si>
    <t>Mis emal sim PET-155 D 1.5</t>
  </si>
  <si>
    <t>Mis emal sim PET-155 D 1.6</t>
  </si>
  <si>
    <t>Mis emal sim PET-155 D 0.71</t>
  </si>
  <si>
    <t>Mis emal sim PET-155 D 0.56</t>
  </si>
  <si>
    <t>Mis emal sim PET-155 D 0.28</t>
  </si>
  <si>
    <t>Mis emal sim PET-155 D 0.355</t>
  </si>
  <si>
    <t>Mis emal sim PET-155 D 0.63</t>
  </si>
  <si>
    <t>Mis emal sim PET-155 D 0.45</t>
  </si>
  <si>
    <t>Mis emal sim PET-155 D 0.4</t>
  </si>
  <si>
    <t>Mis emal sim PET-155 D 0.85</t>
  </si>
  <si>
    <t>GOST 21428-76</t>
  </si>
  <si>
    <t>Mis emal sim PET-155 D 1.56</t>
  </si>
  <si>
    <t>GOST 21428-77</t>
  </si>
  <si>
    <t>Mis emal sim PET-155 D 0.18</t>
  </si>
  <si>
    <t>GOST 21428-78</t>
  </si>
  <si>
    <t>Mis emal sim PET-155 D 0.75</t>
  </si>
  <si>
    <t>GOST 21428-79</t>
  </si>
  <si>
    <t>Qol yoy payvandlash elektrodlari УОНИ13/55-4.0</t>
  </si>
  <si>
    <t>Qol yoy payvandlash elektrodlari MP-3-4.0</t>
  </si>
  <si>
    <t>Payvandlash simi b=1,2 SV 0,8GS</t>
  </si>
  <si>
    <t>Qol yoy payvandlash elektrodlari ЦЛ-11-5.0</t>
  </si>
  <si>
    <t>Naplavka lentasi sarmay</t>
  </si>
  <si>
    <t>Sink ЦАО</t>
  </si>
  <si>
    <t>493-54</t>
  </si>
  <si>
    <t>Bronza BRA10J3</t>
  </si>
  <si>
    <t>Braj 9-10</t>
  </si>
  <si>
    <t>Latun list L63 DPRNH S=2 mm</t>
  </si>
  <si>
    <t>Latun list L63 DPRNH S=3 mm</t>
  </si>
  <si>
    <t>Latun list L63 DPRNH S=4 mm</t>
  </si>
  <si>
    <t>Mis list M1 DPRNH S=1 mm</t>
  </si>
  <si>
    <t>Mis list M1 DPRNH S=4 mm</t>
  </si>
  <si>
    <t>Mis list M1-M2 DPRNH S=2 mm</t>
  </si>
  <si>
    <t>Mis list M1-M2 DPRNH S=3 mm</t>
  </si>
  <si>
    <t>Latun list L68 S=14 mm</t>
  </si>
  <si>
    <t>98 183 000,00</t>
  </si>
  <si>
    <t>Rux qotishmasi ЦAM 4-1o GOST 19424-97</t>
  </si>
  <si>
    <t>GOST 19424-97</t>
  </si>
  <si>
    <t>Mis katanka KMO Ø8–10 mm</t>
  </si>
  <si>
    <t>84 028 721,70</t>
  </si>
  <si>
    <t>Latun sterjen Ø60 mm</t>
  </si>
  <si>
    <t>Latun sterjen Ø17 mm</t>
  </si>
  <si>
    <t>Mis sterjen Ø50 mm</t>
  </si>
  <si>
    <t>Po‘lat list b-1,5 mm XGS</t>
  </si>
  <si>
    <t>GOST 14637-69</t>
  </si>
  <si>
    <t>Po‘lat list b-1,5 mm</t>
  </si>
  <si>
    <t>GOST 14637-70</t>
  </si>
  <si>
    <t>Po‘lat list b-3,0 mm</t>
  </si>
  <si>
    <t>Po‘lat list b-4,0 mm</t>
  </si>
  <si>
    <t>Po‘lat list b-6,0 mm</t>
  </si>
  <si>
    <t>Po‘lat list b-8,0 mm</t>
  </si>
  <si>
    <t>Po‘lat list b-10 mm</t>
  </si>
  <si>
    <t>Po‘lat list b-16 mm</t>
  </si>
  <si>
    <t>Po‘lat list b-20 mm</t>
  </si>
  <si>
    <t>Po‘lat list b-30 mm</t>
  </si>
  <si>
    <t>Po‘lat list b-40 mm</t>
  </si>
  <si>
    <t>Po‘lat list b-50 mm</t>
  </si>
  <si>
    <t>Po‘lat list b-60 mm</t>
  </si>
  <si>
    <t>Po‘lat list b-90 mm</t>
  </si>
  <si>
    <t>Po‘lat aylana D12</t>
  </si>
  <si>
    <t>GOST 2590-71</t>
  </si>
  <si>
    <t>6 521 739,00</t>
  </si>
  <si>
    <t>Po‘lat aylana D16</t>
  </si>
  <si>
    <t>6 624 363,62</t>
  </si>
  <si>
    <t>Po‘lat aylana D20</t>
  </si>
  <si>
    <t>7 610 433,64</t>
  </si>
  <si>
    <t>Po‘lat aylana D25</t>
  </si>
  <si>
    <t>Po‘lat aylana D28</t>
  </si>
  <si>
    <t>Po‘lat aylana D32</t>
  </si>
  <si>
    <t>7 375 610,00</t>
  </si>
  <si>
    <t>Po‘lat aylana D36</t>
  </si>
  <si>
    <t>Po‘lat aylana D40</t>
  </si>
  <si>
    <t>7 651 400,00</t>
  </si>
  <si>
    <t>Po‘lat aylana D42</t>
  </si>
  <si>
    <t>6 820 087,50</t>
  </si>
  <si>
    <t>Po‘lat aylana D50</t>
  </si>
  <si>
    <t>6 718 727,14</t>
  </si>
  <si>
    <t>Po‘lat aylana D50 40X</t>
  </si>
  <si>
    <t>7 718 727,14</t>
  </si>
  <si>
    <t>Po‘lat aylana D60 40X</t>
  </si>
  <si>
    <t>Po‘lat aylana D65</t>
  </si>
  <si>
    <t>Po‘lat aylana D80</t>
  </si>
  <si>
    <t>Po‘lat aylana D100 st45</t>
  </si>
  <si>
    <t>Po‘lat aylana D120 st45</t>
  </si>
  <si>
    <t>Po‘lat aylana D140 st45</t>
  </si>
  <si>
    <t>Po‘lat aylana D150 st45</t>
  </si>
  <si>
    <t>Po‘lat aylana D160 st45</t>
  </si>
  <si>
    <t>Po‘lat aylana D180 st45</t>
  </si>
  <si>
    <t>Po‘lat aylana D200 st45</t>
  </si>
  <si>
    <t>Shveller №6,5</t>
  </si>
  <si>
    <t>GOST 8240-72</t>
  </si>
  <si>
    <t>5 319 635,38</t>
  </si>
  <si>
    <t>Shveller №12</t>
  </si>
  <si>
    <t>Shveller №14</t>
  </si>
  <si>
    <t>Shveller №16</t>
  </si>
  <si>
    <t>Shveller №10</t>
  </si>
  <si>
    <t>Shveller №20</t>
  </si>
  <si>
    <t>Shveller №24</t>
  </si>
  <si>
    <t>Dvutavr №24</t>
  </si>
  <si>
    <t>Po‘lat burchak 35x35x4</t>
  </si>
  <si>
    <t>GOST 8509-72</t>
  </si>
  <si>
    <t>Po‘lat burchak 40x40x4</t>
  </si>
  <si>
    <t>8 264 284,81</t>
  </si>
  <si>
    <t>Po‘lat burchak 50x50x5</t>
  </si>
  <si>
    <t>8 081 249,11</t>
  </si>
  <si>
    <t>Po‘lat burchak 63x63x5</t>
  </si>
  <si>
    <t>Po‘lat burchak 75x75x6</t>
  </si>
  <si>
    <t>Quvur D76x6</t>
  </si>
  <si>
    <t>Quvur D133x5</t>
  </si>
  <si>
    <t>GOST 8734-58</t>
  </si>
  <si>
    <t>Quvur D159x6</t>
  </si>
  <si>
    <t>Quvur D32x3</t>
  </si>
  <si>
    <t>Quvur D15x2,5</t>
  </si>
  <si>
    <t>GOST 8734-59</t>
  </si>
  <si>
    <t>Quvur D25x3</t>
  </si>
  <si>
    <t>GOST 8734-60</t>
  </si>
  <si>
    <t>Kvadrat 90x90 st45</t>
  </si>
  <si>
    <t>Kvadrat 120x120 st45</t>
  </si>
  <si>
    <t>8 013 392,86</t>
  </si>
  <si>
    <t>Kvadrat 150x150 st45</t>
  </si>
  <si>
    <t>9 013 392,86</t>
  </si>
  <si>
    <t xml:space="preserve"> Podshipnik korpusi №307 labirintli muhrlar komplekt</t>
  </si>
  <si>
    <t>Transmashxolding</t>
  </si>
  <si>
    <t>Quyma tishli g`ildirak Z70m12</t>
  </si>
  <si>
    <t>Quyma tishli g`ildirak Z103m8</t>
  </si>
  <si>
    <t>Cho‘yanli bolvanka Ø90 L=400</t>
  </si>
  <si>
    <t>Sch20</t>
  </si>
  <si>
    <t>14 252 530,52</t>
  </si>
  <si>
    <t>Cho‘yanli bolvanka Ø130 L=300</t>
  </si>
  <si>
    <t>Quyma cho`yan L12</t>
  </si>
  <si>
    <t>Pokovka Ø230</t>
  </si>
  <si>
    <t>st45</t>
  </si>
  <si>
    <t>Pokovka Ø250</t>
  </si>
  <si>
    <t>Pokovka Ø400</t>
  </si>
  <si>
    <t>Pokovka Ø300</t>
  </si>
  <si>
    <t>Pokovka Z13m36</t>
  </si>
  <si>
    <t>2-129046</t>
  </si>
  <si>
    <t>Pokovka Z12m30</t>
  </si>
  <si>
    <t>Pokovka  Z12m30</t>
  </si>
  <si>
    <t>Pokovka Ø230x150m</t>
  </si>
  <si>
    <t>2590-06 st45</t>
  </si>
  <si>
    <t>Steklolakkotkan LShM (LSK-k D 0.15 mm)</t>
  </si>
  <si>
    <t>169И37.00 13.002ТУ</t>
  </si>
  <si>
    <t>m²</t>
  </si>
  <si>
    <t>Izofleks 616 0,17</t>
  </si>
  <si>
    <t>ТУ16-503124-78</t>
  </si>
  <si>
    <t>Lak propitochnyy PE9180/GF95</t>
  </si>
  <si>
    <t>9151-59</t>
  </si>
  <si>
    <t>Trubka elektroizolyatsion TKR D2</t>
  </si>
  <si>
    <t>8726-88</t>
  </si>
  <si>
    <t>Trubka elektroizolyatsion TKR D3 mm</t>
  </si>
  <si>
    <t>8726-89</t>
  </si>
  <si>
    <t>Trubka elektroizolyatsion TKR D4</t>
  </si>
  <si>
    <t>Trubka elektroizolyatsion TKR D6</t>
  </si>
  <si>
    <t>Trubka elektroizolyatsion TKR D10</t>
  </si>
  <si>
    <t>Trubka elektroizolyatsion TKR D8</t>
  </si>
  <si>
    <t>8726-90</t>
  </si>
  <si>
    <t>Lenta slyudinitovaya LSU D 0.13x20</t>
  </si>
  <si>
    <t>4268-65</t>
  </si>
  <si>
    <t>Slyudolenta LSEP 934 0.13x20 0.1x20</t>
  </si>
  <si>
    <t>ТУ16-91И37.016.8006</t>
  </si>
  <si>
    <t>Lenta slyudonitovaya LSK-110 TPL</t>
  </si>
  <si>
    <t>Lenta kipernaya</t>
  </si>
  <si>
    <t>ТУ16-503.209</t>
  </si>
  <si>
    <t>Steklolenta LSBE D 0.1x20</t>
  </si>
  <si>
    <t>8481-61</t>
  </si>
  <si>
    <t>Stekloshnur ShS 2,3,4,5,6</t>
  </si>
  <si>
    <t>ТУ4458</t>
  </si>
  <si>
    <t>Chiquvchi kabel D4/6</t>
  </si>
  <si>
    <t>Chiquvchi kabel D18</t>
  </si>
  <si>
    <t>9125-59</t>
  </si>
  <si>
    <t>St. bandajnaya lenta LSBE</t>
  </si>
  <si>
    <t>Lakotkan LShM, LKM t.0.1</t>
  </si>
  <si>
    <t>ТУ16-90.И37.00 12.002</t>
  </si>
  <si>
    <t>Parafin</t>
  </si>
  <si>
    <t>16960-71</t>
  </si>
  <si>
    <t>Kanifol</t>
  </si>
  <si>
    <t>19113-73</t>
  </si>
  <si>
    <t>Qalay POS 40</t>
  </si>
  <si>
    <t>21930-76</t>
  </si>
  <si>
    <t>Qalay PSR</t>
  </si>
  <si>
    <t>Qalay PMF</t>
  </si>
  <si>
    <t>Spirt texnichskiy</t>
  </si>
  <si>
    <t>5208-76</t>
  </si>
  <si>
    <t>Tekstolit b=40 mm</t>
  </si>
  <si>
    <t xml:space="preserve"> 5-72</t>
  </si>
  <si>
    <t>Tekstolit b=20 mm</t>
  </si>
  <si>
    <t>Tekstolit b=3÷5</t>
  </si>
  <si>
    <t>Steklotekstolit STEF b=0,35</t>
  </si>
  <si>
    <t>El. shetka 25x32x40</t>
  </si>
  <si>
    <t>El. shetka 25x32x64</t>
  </si>
  <si>
    <t>El. shetka 25x50x64</t>
  </si>
  <si>
    <t>El. shetka 16x32x40</t>
  </si>
  <si>
    <t>El. shetka 25x20x40</t>
  </si>
  <si>
    <t>El. shetka 30x30x64</t>
  </si>
  <si>
    <t>shetka ushlagich DT-51</t>
  </si>
  <si>
    <t>5ТП.112.008</t>
  </si>
  <si>
    <t>shetka ushlagich NB-511</t>
  </si>
  <si>
    <t>5ТП.112.064</t>
  </si>
  <si>
    <t>shetka ushlagich DT-9N</t>
  </si>
  <si>
    <t>shetka ushlagich ETV-20m</t>
  </si>
  <si>
    <t>2ТН.112.066</t>
  </si>
  <si>
    <t>shetka ushlagich TL-110</t>
  </si>
  <si>
    <t>5ТН.112.002</t>
  </si>
  <si>
    <t>El. shchyotki 8x32x50</t>
  </si>
  <si>
    <t>ДТ-51</t>
  </si>
  <si>
    <t>El. shchyotki 2x12,5x40x54</t>
  </si>
  <si>
    <t>НБ-511</t>
  </si>
  <si>
    <t>El. shchyotki 2x8x32x44</t>
  </si>
  <si>
    <t>El. shchyotki 10x25x50</t>
  </si>
  <si>
    <t>ТЛ-110</t>
  </si>
  <si>
    <t>shetka mednograf. 16x32x40</t>
  </si>
  <si>
    <t>St. plastik SPP-BID</t>
  </si>
  <si>
    <t>Laviterm</t>
  </si>
  <si>
    <t>Otverditel PEPA</t>
  </si>
  <si>
    <t>Lak KO-9-1-6</t>
  </si>
  <si>
    <t>Steklonit 0,01</t>
  </si>
  <si>
    <t>St. Mikonit GPK-TT prokladоchniy</t>
  </si>
  <si>
    <t>St. Mikonit GFK-TT formovochnyy</t>
  </si>
  <si>
    <t>Elektrokarton b=2</t>
  </si>
  <si>
    <t>Elektrokarton PEK b=0,13</t>
  </si>
  <si>
    <t>Stekloshnur chulok ASECh 2 mm</t>
  </si>
  <si>
    <t>Stekloshnur chulok ASECh 3 mm</t>
  </si>
  <si>
    <t>Smola epoksidnaya ED-20</t>
  </si>
  <si>
    <t>shetka ushlagich 30x30</t>
  </si>
  <si>
    <t>shetka ushlagich 25x32 (plastinchatiy)</t>
  </si>
  <si>
    <t>Stekloshnur chulok ASECh-5-6 mm</t>
  </si>
  <si>
    <t>Stekloshnur chulok ASECh-8 -10 mm</t>
  </si>
  <si>
    <t>Izolyator ot el. dvig. DE-818, R-270 kvt</t>
  </si>
  <si>
    <t>Izolyator ot el. dvig. DE-816, R-190 kvt</t>
  </si>
  <si>
    <t>Izolyator ot el. dvig. DEV-812, R-100 kvt</t>
  </si>
  <si>
    <t>Kollektor ot el. dvig. DPE-350, R-350 kvt</t>
  </si>
  <si>
    <t>Kollektor ot el. dvig. DPE-560, R-560 kvt</t>
  </si>
  <si>
    <t>Kollektor ot el. dvig. DE-812, R-100 kvt</t>
  </si>
  <si>
    <t>Kollektor ot el. dvig. DEV-812, 100 kvt</t>
  </si>
  <si>
    <t>Izolyator ot el. dvig. DE-812, R-100 kvt</t>
  </si>
  <si>
    <t>Vtoroplast d=25-50 mm</t>
  </si>
  <si>
    <t>Lak ML-92</t>
  </si>
  <si>
    <t>Ofis qog'ozi A-4 (2,5kg)</t>
  </si>
  <si>
    <t>Shyotka-«Yorshik» dlya tualeta, unitaza</t>
  </si>
  <si>
    <t>Shyotka dlya chistki vannoy</t>
  </si>
  <si>
    <t>Stiralniy poroshok «Zeleniy chay»</t>
  </si>
  <si>
    <t>Plastikoviy taz dlya vanni 10 l.</t>
  </si>
  <si>
    <t>Chistol «Zeleniy chay», 800 g</t>
  </si>
  <si>
    <t>Perchatki rezinovie razmer «SLM»</t>
  </si>
  <si>
    <t>Otvod Ø 63 mm</t>
  </si>
  <si>
    <t>Otvod Ø 50 mm</t>
  </si>
  <si>
    <t>Otvod Ø 40 mm</t>
  </si>
  <si>
    <t>Otvod Ø 32 mm</t>
  </si>
  <si>
    <t>Otvod Ø 25 mm</t>
  </si>
  <si>
    <t>Otvod Ø 20 mm</t>
  </si>
  <si>
    <t>Ofis qog'ozi A4 ( 2,5 kg) 500 listov</t>
  </si>
  <si>
    <t>Nabor smennix golovok i prinadlejnosti k nim 10-32</t>
  </si>
  <si>
    <t xml:space="preserve">Klyuchi gayechniye 2-x storoniye nakidnыye kolenchatыye s S10 po 36 </t>
  </si>
  <si>
    <t>Klyuch gayechniy nakidnoy kolenchatыy 24x27</t>
  </si>
  <si>
    <t>Klyuch gayechniy nakidnoy kolenchatыy 27x30</t>
  </si>
  <si>
    <t>Klyuch gayechniy nakidnoy kolenchatыy 30x32</t>
  </si>
  <si>
    <t>Klyuch gayechniy nakidnoy  odnostoroniy S36, 41, 46, 50, 55</t>
  </si>
  <si>
    <t>Klyuchi gayechniy 2-x storoniy oksidirovanniy 24x27 2839-71</t>
  </si>
  <si>
    <t>Klyuchi gayechniye 2-x storoniy oksidirovannыye 27x30 2839-71</t>
  </si>
  <si>
    <t>Ofis qog‘ozi A4</t>
  </si>
  <si>
    <t>Ofis qog'ozi A4</t>
  </si>
  <si>
    <t>pachka</t>
  </si>
  <si>
    <t>Plotter qog‘ozi A0 (50 m)</t>
  </si>
  <si>
    <t>rulon</t>
  </si>
  <si>
    <t>Bumaga</t>
  </si>
  <si>
    <t>9094-84</t>
  </si>
  <si>
    <t>Oq qog'oz A-4</t>
  </si>
  <si>
    <t>Bumaga ofisnaya</t>
  </si>
  <si>
    <t>Bumaga ofsetnaya A-4</t>
  </si>
  <si>
    <t>1. Qirquvchi va tish kesuvchi kesgichlar</t>
  </si>
  <si>
    <t>1.1. Metrik  metchiklar, katta qadamli metrik tish uchun</t>
  </si>
  <si>
    <t>1.2. Metrik plashka (lerka)</t>
  </si>
  <si>
    <t>1.3. Parmalar</t>
  </si>
  <si>
    <t>1.5. Freza konussimon tutqichli</t>
  </si>
  <si>
    <t>1.4. Freza (silindrsimon dumchali)</t>
  </si>
  <si>
    <t>1.6. Kirimli freza</t>
  </si>
  <si>
    <t>1.7. Diskli freza</t>
  </si>
  <si>
    <t>1.8. Disksimon freza (shpon paz uchun)</t>
  </si>
  <si>
    <t>1.8. Kesuchi va modulli freza</t>
  </si>
  <si>
    <t>2. Kanselyariya maxsulotlari</t>
  </si>
  <si>
    <t xml:space="preserve">3. Elektr extiyot qismlar, maxsulotlar </t>
  </si>
  <si>
    <t xml:space="preserve">Konsevaya xolodnousajivaemaya termomusadka dlya В/В kabel 92-EB CS-1 </t>
  </si>
  <si>
    <t>5. Elektromagnit ishga tushirgichlar</t>
  </si>
  <si>
    <t xml:space="preserve">4. Mis-grafitli chotkalar </t>
  </si>
  <si>
    <t xml:space="preserve"> 6. Avtomatik uzib-ulagichlar</t>
  </si>
  <si>
    <t>7. Kontaktorlar</t>
  </si>
  <si>
    <t>8. Kabel mahsulotlar</t>
  </si>
  <si>
    <t>9. Boshqa zaxira qismlar</t>
  </si>
  <si>
    <t xml:space="preserve">10. Ofis jixozlari </t>
  </si>
  <si>
    <t xml:space="preserve">Statsionar kompyuter core i7 13 avlod SSD 512GB, HDD 1Tb, DDR4 16Gb, 4,0-5,0 GHz, Monitor 21 dyumli 4K va qolgan uskunlari bn </t>
  </si>
  <si>
    <t>11. Xo`jalik maxsulotlari</t>
  </si>
  <si>
    <t>12. Bo`yoq maxsulotlari</t>
  </si>
  <si>
    <t>13. Qattiq qotishma maxsulotlari</t>
  </si>
  <si>
    <t xml:space="preserve">14. Xomashyo va tovar maxsulotlari </t>
  </si>
  <si>
    <t xml:space="preserve">15. Dastgoxlarni butlovchi qismlari </t>
  </si>
  <si>
    <t xml:space="preserve">16. Chilangarlik asbob uskunalari </t>
  </si>
  <si>
    <t xml:space="preserve">17. O`lchovchi uskunalar </t>
  </si>
  <si>
    <t xml:space="preserve">18. Jilvirlash maxsulotlar </t>
  </si>
  <si>
    <t>19. Podshipnik maxsulotlari</t>
  </si>
  <si>
    <t>20. Mislik emal sim maxsulotlari</t>
  </si>
  <si>
    <t xml:space="preserve">21. Elektrod yoylari </t>
  </si>
  <si>
    <t xml:space="preserve">22. Rangli metallar </t>
  </si>
  <si>
    <t xml:space="preserve">23. Qora metallar </t>
  </si>
  <si>
    <t xml:space="preserve">24. Quyma metallar </t>
  </si>
  <si>
    <t xml:space="preserve">25. Po`lat pokovkalar </t>
  </si>
  <si>
    <t xml:space="preserve">26. Elektroizolyatsiya maxsulotlari </t>
  </si>
  <si>
    <t xml:space="preserve"> (RRS)</t>
  </si>
  <si>
    <t>(DRRS)</t>
  </si>
  <si>
    <t>RR</t>
  </si>
  <si>
    <t>Podshipniklar 37616                 ГОСТ 5721-75</t>
  </si>
  <si>
    <t>Подшипники 7152            (КР)</t>
  </si>
  <si>
    <t>KR</t>
  </si>
  <si>
    <t>RKO</t>
  </si>
  <si>
    <t>RK</t>
  </si>
  <si>
    <t>RRUO</t>
  </si>
  <si>
    <t xml:space="preserve">Podshipniklar 7634                  ГОСТ 831-75, </t>
  </si>
  <si>
    <t>Подшипники 7818          (РКО)</t>
  </si>
  <si>
    <t>SHRSD</t>
  </si>
  <si>
    <t>SHR</t>
  </si>
  <si>
    <t>2. Suv xaydash inshooti ehtiyot qismlari sotib olish</t>
  </si>
  <si>
    <t>Quvurlar Ø219 b=6,0 mm</t>
  </si>
  <si>
    <t>ГОСТ 3262-75</t>
  </si>
  <si>
    <t>Quvurlar Ø159 b=4,5-5,0 mm</t>
  </si>
  <si>
    <t>p.m</t>
  </si>
  <si>
    <t>Plastik quvur  PE 100</t>
  </si>
  <si>
    <t>ГОСТ 18599-2001</t>
  </si>
  <si>
    <t>Quvurlar Ø102 b=4 mm</t>
  </si>
  <si>
    <t>Quvurlar Ø51 b=5,0 mm</t>
  </si>
  <si>
    <t>Quvurlar Ø50 b=3,0 mm</t>
  </si>
  <si>
    <t>Zadvijka 30s47nj Du-50 Ru-16</t>
  </si>
  <si>
    <t>ГОСТ 5762-2002</t>
  </si>
  <si>
    <t>Zadvijka 30s47nj Du-80 Ru-16</t>
  </si>
  <si>
    <t>Zadvijka 30s47nj Du-100 Ru-16</t>
  </si>
  <si>
    <t>Po‘lat zadvijka 30s41nj DN150 PN16</t>
  </si>
  <si>
    <t>Ventil 15Ch8P Du-50 Ru-16</t>
  </si>
  <si>
    <t>Nasos 1V20/10</t>
  </si>
  <si>
    <t>ГОСТ 12124-87</t>
  </si>
  <si>
    <t>Nasos SNS-180/255 elektrodvigatelsiz</t>
  </si>
  <si>
    <t>ГОСТ 10428-89</t>
  </si>
  <si>
    <t>Nasos Flygt og‘ir shlamlar uchun</t>
  </si>
  <si>
    <t>ISO 5199</t>
  </si>
  <si>
    <t xml:space="preserve"> SNS-180/255 nasosi uchun old kranshteyn</t>
  </si>
  <si>
    <t>ГОСТ 32601-2013</t>
  </si>
  <si>
    <t xml:space="preserve"> SNS-180/255 nasosi uchun orqa kranshteyn</t>
  </si>
  <si>
    <t xml:space="preserve"> SNS 180/255 (6MS-7) nasosi uchun ishchi g‘ildiraklar</t>
  </si>
  <si>
    <t>Salnikovaya nabivka APRPP Ø12x12 mm</t>
  </si>
  <si>
    <t>ГОСТ 5152-84</t>
  </si>
  <si>
    <t xml:space="preserve">3. Elektro jixozlar sotib olish </t>
  </si>
  <si>
    <t>3.1. Kabel mahsulotlari</t>
  </si>
  <si>
    <t>Kabel KG 7x4</t>
  </si>
  <si>
    <t>ГОСТ 24334-80</t>
  </si>
  <si>
    <t>Kabel KG 2x6</t>
  </si>
  <si>
    <t>Kabel KG 1x35</t>
  </si>
  <si>
    <t>Kabel KOGESh 3*6+1+4+1*25-660V</t>
  </si>
  <si>
    <t>TU 16.K73.05-93</t>
  </si>
  <si>
    <t>Kabel CBN 3x70 0,66 kv</t>
  </si>
  <si>
    <t>ГОСТ 31565-2012</t>
  </si>
  <si>
    <t>Magistral sim VP 2x0,7</t>
  </si>
  <si>
    <t>Shaxta telefon kabeli 1x4x0,5 TASh-12100-73</t>
  </si>
  <si>
    <t>TU 16-705.12100-73</t>
  </si>
  <si>
    <t>3.2. Yoritish vositasi</t>
  </si>
  <si>
    <t>Lampochkalar LED (27) 220V 30Vt</t>
  </si>
  <si>
    <t>ГОСТ IEC 62560-2014</t>
  </si>
  <si>
    <t>Lampochkalar LED (27) 220V 15Vt</t>
  </si>
  <si>
    <t>Lampochkalar LED (27) 220V 7Vt</t>
  </si>
  <si>
    <t>Led lampalari past kuchlanishli ASD 10Vt (E27) 127V</t>
  </si>
  <si>
    <t>Shaxta plafoni VAD-Sh</t>
  </si>
  <si>
    <t>ГОСТ IEC 60598-2-22-2012</t>
  </si>
  <si>
    <t>Led projektor 200Vt</t>
  </si>
  <si>
    <t>ГОСТ IEC 60598-2-5-2012</t>
  </si>
  <si>
    <t>3.3. Elektro asboblar</t>
  </si>
  <si>
    <t>Chastota uzgartirgich</t>
  </si>
  <si>
    <t>ABB ACS 880-37 LC</t>
  </si>
  <si>
    <t>Elektr arra E-541A yoki EP-4</t>
  </si>
  <si>
    <t>ГОСТ 30513-97</t>
  </si>
  <si>
    <t>Vint motorli privod PWM.1M 600x400</t>
  </si>
  <si>
    <t>ГОСТ 22782.5-78</t>
  </si>
  <si>
    <t>Burchakli silliqlash mashinasi MSHU-2-180 (bolgarka)</t>
  </si>
  <si>
    <t>ОСТ 30513-97</t>
  </si>
  <si>
    <t>3.4. Kommuntatsion apparatura</t>
  </si>
  <si>
    <t>Telefon apparati TASH -11 ExB</t>
  </si>
  <si>
    <t>ГОСТ 31946-2012</t>
  </si>
  <si>
    <t>KT-6023 kontaktori 160 amper</t>
  </si>
  <si>
    <t>ГОСТ 11206-77</t>
  </si>
  <si>
    <t xml:space="preserve"> PVI-125A puskatel uchun kontaktor</t>
  </si>
  <si>
    <t>Harakatlanuvchi va harakatsiz kuch kontaktlari PVI-250 uchun</t>
  </si>
  <si>
    <t xml:space="preserve">Ajratgich </t>
  </si>
  <si>
    <t xml:space="preserve">100А 660В </t>
  </si>
  <si>
    <t xml:space="preserve">Avtomat </t>
  </si>
  <si>
    <t>A3798 SUZ 630A 380/660</t>
  </si>
  <si>
    <t>AV2M 10SV 400A</t>
  </si>
  <si>
    <t xml:space="preserve">Konveyer liniyasi avtomatlashtirish apparati </t>
  </si>
  <si>
    <t>AUK-3</t>
  </si>
  <si>
    <t xml:space="preserve">Transformator </t>
  </si>
  <si>
    <t>660V/36V 2kVA</t>
  </si>
  <si>
    <t>Tiristor</t>
  </si>
  <si>
    <t>Т-170А</t>
  </si>
  <si>
    <t>Tiristor (tabletkali)</t>
  </si>
  <si>
    <t>T-233-320</t>
  </si>
  <si>
    <t xml:space="preserve">Gerkonli o‘chirgich </t>
  </si>
  <si>
    <t>MK 041 A66 V-500VT</t>
  </si>
  <si>
    <t>komp</t>
  </si>
  <si>
    <t xml:space="preserve">Avtomatik o‘chirgichlar </t>
  </si>
  <si>
    <t>380/660V A3798 SUZ 400 A</t>
  </si>
  <si>
    <t>380/660V A3739 SUZ 250 A</t>
  </si>
  <si>
    <t>A3716 FUZ 125 A</t>
  </si>
  <si>
    <t>AP50 25A</t>
  </si>
  <si>
    <t xml:space="preserve">Vaqt relesi </t>
  </si>
  <si>
    <t>REV 815,814</t>
  </si>
  <si>
    <t>TSVP 400 kVA 6kV/0,66kV</t>
  </si>
  <si>
    <t xml:space="preserve">Puskoviy rele </t>
  </si>
  <si>
    <t>RP 36V</t>
  </si>
  <si>
    <t>Проходной изолятор для пускателя</t>
  </si>
  <si>
    <t xml:space="preserve">Rele utechka </t>
  </si>
  <si>
    <t>AZUR</t>
  </si>
  <si>
    <t xml:space="preserve">Knopka </t>
  </si>
  <si>
    <t>KU-92</t>
  </si>
  <si>
    <t xml:space="preserve">Elektroshchetka MG 20x32x60 turi </t>
  </si>
  <si>
    <t>MG 20x32x60</t>
  </si>
  <si>
    <t>Qog‘ozsiz registrator (Ekograf)</t>
  </si>
  <si>
    <t>Havo TEN isitgich (qovurg'ali)</t>
  </si>
  <si>
    <t>ТЭН ОР. Р-54А-13/2.5О220</t>
  </si>
  <si>
    <t>3.5. Himoya vositalari</t>
  </si>
  <si>
    <t>Shaxtyor chirog‘i (fonar)</t>
  </si>
  <si>
    <t>СГГ-10</t>
  </si>
  <si>
    <t xml:space="preserve">Kuchlanish ko‘rsatkichi </t>
  </si>
  <si>
    <t>UVN-6</t>
  </si>
  <si>
    <t>To‘k o‘lchagich qisqichlar 6 kV</t>
  </si>
  <si>
    <t>KT-1000-V</t>
  </si>
  <si>
    <t>Izolyatsion shtanga 6 kV (qisqichli)</t>
  </si>
  <si>
    <t>SHO-6</t>
  </si>
  <si>
    <t>Past kuchlanishli quti BHD2 100-400A 660/1140V</t>
  </si>
  <si>
    <t>Elektrik asboblari (izolyatsion tutqichli)</t>
  </si>
  <si>
    <t>Montyor kamari UP 01G</t>
  </si>
  <si>
    <t xml:space="preserve">ГОСТ Р ЕН 358-2008 </t>
  </si>
  <si>
    <t>Ko‘chma zaminlagich 10 kV gacha</t>
  </si>
  <si>
    <t>ГОСТ Р 51853-2001</t>
  </si>
  <si>
    <t>3.6. Izolyatsion materiallar</t>
  </si>
  <si>
    <t>Lak ML-92, GF95</t>
  </si>
  <si>
    <t>L</t>
  </si>
  <si>
    <t>Tekstolit (qalinligi 4 mm)</t>
  </si>
  <si>
    <t>Steklolenta 1,5x25</t>
  </si>
  <si>
    <t>Lakotkan 0,12mm</t>
  </si>
  <si>
    <t>LKM-105</t>
  </si>
  <si>
    <t>Slyudalenta</t>
  </si>
  <si>
    <t>LSEP-934 TPl 0,13x20mm</t>
  </si>
  <si>
    <t>3.7. Emal sim</t>
  </si>
  <si>
    <t>Emal sim Ø 0,71</t>
  </si>
  <si>
    <t>Emal sim Ø 0,45</t>
  </si>
  <si>
    <t>Emal sim Ø 0,25</t>
  </si>
  <si>
    <t>3.8. Shamollatish uskunasi</t>
  </si>
  <si>
    <t>Ventilyator SVM-6</t>
  </si>
  <si>
    <t xml:space="preserve"> ГОСТ 31441.1-2011.</t>
  </si>
  <si>
    <t>3.9. Elektrodvigatel</t>
  </si>
  <si>
    <t>Elektrodvigatel SD-2 500kVt 6kV 750 ayl/min</t>
  </si>
  <si>
    <t>ГОСТ 183-74</t>
  </si>
  <si>
    <t>Portlashdan himoyalangan elektrodvigatel 90 kVt 1000 ayl/min 660/V</t>
  </si>
  <si>
    <t>3.10. O‘lchov asboblari</t>
  </si>
  <si>
    <t>Megoometr 2500V</t>
  </si>
  <si>
    <t>Anemometr Testo 417</t>
  </si>
  <si>
    <t>Mikrometr 50 dan 150 mm gacha</t>
  </si>
  <si>
    <t>Shtangensirkul Ø 0 dan 250 mm gacha</t>
  </si>
  <si>
    <t>Shtangel sirkul Ø 0 dan 250 mm gacha</t>
  </si>
  <si>
    <t xml:space="preserve">Soatli indikator </t>
  </si>
  <si>
    <t>ICh-10</t>
  </si>
  <si>
    <t xml:space="preserve">Vibratsiyaga chidamli manometr </t>
  </si>
  <si>
    <t>TM-320 4 MPa</t>
  </si>
  <si>
    <t>TM-510 2,5 Mpa</t>
  </si>
  <si>
    <t>Sapfir 2DD-VN</t>
  </si>
  <si>
    <t>4. Sarflanadigan materiallar sotib olish</t>
  </si>
  <si>
    <t>4.1. Podshipnik korpuslari</t>
  </si>
  <si>
    <t xml:space="preserve">“Podshipnik 206 uchun podshipnik korpusi” </t>
  </si>
  <si>
    <t xml:space="preserve">“Podshipnik 306 uchun podshipnik korpusi” </t>
  </si>
  <si>
    <t>Kurakli konveyer S-53 (elektr dvigateli 55 kVt bilan)</t>
  </si>
  <si>
    <t>komp-t</t>
  </si>
  <si>
    <t>Zanjir shtampli R2-80-290 GOST 589-74</t>
  </si>
  <si>
    <t>Ikki qatorli vtulochno-rolikli zanjir 2PR-50,8-453,6 GOST 13568-97</t>
  </si>
  <si>
    <t>Vtulka-rolikli bir qatorli zanjir PR-50,8-453,6 GOST 13568-97</t>
  </si>
  <si>
    <t>Konveyer S-53 uchun reduktor</t>
  </si>
  <si>
    <t>4.3. Materiallar</t>
  </si>
  <si>
    <t>Aylana po‘lat Ø16 mm</t>
  </si>
  <si>
    <t>Aylana po‘lat Ø10 mm</t>
  </si>
  <si>
    <t xml:space="preserve"> Po‘lat burchak 50x50 mm (ugolok)</t>
  </si>
  <si>
    <t>Relslar R-24 (600 m)</t>
  </si>
  <si>
    <t>Ikki tavrli balka metal prokatlangan po‘lat H=261 B=120 S=6.0 T=10.0 R=12</t>
  </si>
  <si>
    <t>Ohak</t>
  </si>
  <si>
    <t>Chelak</t>
  </si>
  <si>
    <t>Supurgi</t>
  </si>
  <si>
    <t>Katta Supurgi</t>
  </si>
  <si>
    <t>Kurakcha</t>
  </si>
  <si>
    <t>Ventil Ø20 mm (polipropilenli)</t>
  </si>
  <si>
    <t xml:space="preserve"> 4.4. Rezina-matoli tasma</t>
  </si>
  <si>
    <t xml:space="preserve">Konveyerlar uchun maxsus mustahkam rezina-matoli tasma  2.2-1000-5-TK-200-2-5-2-B-RB   </t>
  </si>
  <si>
    <t>Shaxta konveyerlari uchun maxsus mustahkam rezina-matoli tasma 2.2-800-5-TK-200-2-5-2-B-RB</t>
  </si>
  <si>
    <t>Konveyer lentasi uchun reduktor (1L-100 RLKU-250 M)</t>
  </si>
  <si>
    <t>4.5. Issiqlik izolyatsiya materiallari</t>
  </si>
  <si>
    <t xml:space="preserve">Minivata 12500х1200х50)
qadoqlangan 15/м² plotnost 12кг/м3 </t>
  </si>
  <si>
    <t>Asbest arqon SHAON diametri 10мм</t>
  </si>
  <si>
    <t>4.6. Mahkamlash materiallari</t>
  </si>
  <si>
    <t>Yog‘och brus (80 dona)</t>
  </si>
  <si>
    <t>Listvenitsa 180х160х6000</t>
  </si>
  <si>
    <t xml:space="preserve">Temir mustahkamlagich SVP-19;22 </t>
  </si>
  <si>
    <t>4.7. Vulkanizatsiya materiallari</t>
  </si>
  <si>
    <t>Rezina aralashmasi 8T9</t>
  </si>
  <si>
    <t>Elim 45-08 (2%)</t>
  </si>
  <si>
    <t>4.8. Konchilik asboblari</t>
  </si>
  <si>
    <t>Shaxtyor belkuragi LS-1</t>
  </si>
  <si>
    <t>Shaxtyor kailasi</t>
  </si>
  <si>
    <t xml:space="preserve">Bolta </t>
  </si>
  <si>
    <t xml:space="preserve">Arra ikki kishilik (drujba) </t>
  </si>
  <si>
    <t xml:space="preserve">Temir uchun burg‘u Ø M4-M40 gacha </t>
  </si>
  <si>
    <t>3 ta jag‘li patrоn Ø 250</t>
  </si>
  <si>
    <t>Patron Ø 0 dan 13 mm gacha</t>
  </si>
  <si>
    <t>Aylanuvchi markaz №4(stanok uchun)</t>
  </si>
  <si>
    <t>Aylanuvchi markaz №5(stanok uchun)</t>
  </si>
  <si>
    <t>Plashki 8 dan 30 mm gacha (turli)</t>
  </si>
  <si>
    <t>Metchiki 6 dan 30 mm gacha (turli)</t>
  </si>
  <si>
    <t>Pobedit paynaklari (kesish va o‘tish uchun)</t>
  </si>
  <si>
    <t>4.9. Boshi berk chiqishlarda havo uzatish uchun materiallar</t>
  </si>
  <si>
    <t>Ventilyatsiya quvuri TVGSh d-600 mm (20 m uzunlikda)</t>
  </si>
  <si>
    <t>Ventilyatsiya kuvuri TVGSh d-500 mm (20 m uzunlikda)</t>
  </si>
  <si>
    <t>4.10. Axborot–texnologik uskuna</t>
  </si>
  <si>
    <t>DELL OPTIPLEX kompyuter,printer</t>
  </si>
  <si>
    <t>Komp-t</t>
  </si>
  <si>
    <t>4.11. Maishiy uskuna</t>
  </si>
  <si>
    <t>Konditsioner (Artel)</t>
  </si>
  <si>
    <t>Mikroto‘lqinli pech</t>
  </si>
  <si>
    <t>4.12. Pulat arqon</t>
  </si>
  <si>
    <t>Pulat arqon Ø 0,8  Г-ВК-Н-Р-Т-170/180</t>
  </si>
  <si>
    <t>Pulat arqon Ø 14,5 Г-ВК-Н-Р-Т-170/180</t>
  </si>
  <si>
    <t>Pulat arqon Ø 10 Г-В-С-Н-Р-Т-1770</t>
  </si>
  <si>
    <t>Pulat arqon Ø 18 Г-ВК-Н-Р-Т-170/180</t>
  </si>
  <si>
    <t>5. Mustahkamlash materiallari</t>
  </si>
  <si>
    <t>Yo'g'on yog'och (ignabarigli turi) Les krugliy (xvoynix porod)</t>
  </si>
  <si>
    <t xml:space="preserve">6. Gaz-elektr payvandlash materiallari </t>
  </si>
  <si>
    <t>Elektrodlar</t>
  </si>
  <si>
    <t>UОNI-13/55 Ø4 мм</t>
  </si>
  <si>
    <t xml:space="preserve">МR-ZU Ø4мм </t>
  </si>
  <si>
    <t xml:space="preserve">МR-ZU Ø3мм </t>
  </si>
  <si>
    <t>Kislorod shlangi (rukav kislorodniy)</t>
  </si>
  <si>
    <t xml:space="preserve"> III-9-2,0</t>
  </si>
  <si>
    <t>Propan reduktori</t>
  </si>
  <si>
    <t>BPО-5-3</t>
  </si>
  <si>
    <t>Kislorod reduktori</t>
  </si>
  <si>
    <t>BКО 50 12,5</t>
  </si>
  <si>
    <t>Kesgich (rezak)</t>
  </si>
  <si>
    <t xml:space="preserve"> Р-3-01-П Mayak-01</t>
  </si>
  <si>
    <t xml:space="preserve">Propan  balloni </t>
  </si>
  <si>
    <t>Kislorod  balloni 40l</t>
  </si>
  <si>
    <t>14,7 Mpa</t>
  </si>
  <si>
    <t>Kesish diski (disk otreznoy)</t>
  </si>
  <si>
    <t>Ø230х1,6мм</t>
  </si>
  <si>
    <t>Ø180х1,6мм</t>
  </si>
  <si>
    <t>Sayqallash diski (disk shlifovalniy)</t>
  </si>
  <si>
    <t>Ø180</t>
  </si>
  <si>
    <t>Payvandlash apparati (svarochniy)</t>
  </si>
  <si>
    <t>220V 400А</t>
  </si>
  <si>
    <t xml:space="preserve">7. Qurilish materiallari </t>
  </si>
  <si>
    <t>Portlandtsement</t>
  </si>
  <si>
    <t>II V-К (Z-I)</t>
  </si>
  <si>
    <t xml:space="preserve">Qum </t>
  </si>
  <si>
    <t>fr  0-5</t>
  </si>
  <si>
    <t xml:space="preserve">Qizil bo'yoq </t>
  </si>
  <si>
    <t xml:space="preserve"> PF-115</t>
  </si>
  <si>
    <t xml:space="preserve">Ko'k  bo'yoq </t>
  </si>
  <si>
    <t xml:space="preserve">Qora  bo'yoq </t>
  </si>
  <si>
    <t xml:space="preserve"> PF-15</t>
  </si>
  <si>
    <t xml:space="preserve">Oq  bo'yoq </t>
  </si>
  <si>
    <t>Alebaster (25 kg)</t>
  </si>
  <si>
    <t>qop</t>
  </si>
  <si>
    <t>Shpaklyovka (20 кг)</t>
  </si>
  <si>
    <t>Bitum qatroni ( smola)</t>
  </si>
  <si>
    <t xml:space="preserve">8. Portlatish moddalari </t>
  </si>
  <si>
    <t>Ammonit</t>
  </si>
  <si>
    <t>PJV-20</t>
  </si>
  <si>
    <t>Elektrodetonator</t>
  </si>
  <si>
    <t>EDKZ-PKM</t>
  </si>
  <si>
    <t xml:space="preserve">9. Kanselyariya jixozlari </t>
  </si>
  <si>
    <t>Millimetr qog‘ozi (rolon 10 m)</t>
  </si>
  <si>
    <t>Qog‘oz kalkasi 20 m</t>
  </si>
  <si>
    <t>Jurnal (banner)</t>
  </si>
  <si>
    <t>Ish jurnali (90 varaq)</t>
  </si>
  <si>
    <t>Kanselyariya kitobi (100 varaq)</t>
  </si>
  <si>
    <t>Kanselyariya kitobi (50 varaq)</t>
  </si>
  <si>
    <t xml:space="preserve">“Naryad-yo‘llanma blanki </t>
  </si>
  <si>
    <t>Uchastkalar bo‘yicha Naryad kitobi</t>
  </si>
  <si>
    <t>PM kelib tushishi va sarfi kitobi</t>
  </si>
  <si>
    <t>Yo‘riqnomalar bo‘yicha ro‘yhatga olish kitobi</t>
  </si>
  <si>
    <t>Kon ustasi uchun "Topshiriq-yo'l varaqasi" blankasi</t>
  </si>
  <si>
    <t>"SHTX, BPI topshiriq yo'l varaqasi" blankalari</t>
  </si>
  <si>
    <t>Registr papka, A4 format (80 mm) мм)</t>
  </si>
  <si>
    <t>Qog‘ozlar uchun papka</t>
  </si>
  <si>
    <t>Fayl papkasi (10 varaq)</t>
  </si>
  <si>
    <t>Sharikli ruchka</t>
  </si>
  <si>
    <t>Oddiy qalam</t>
  </si>
  <si>
    <t>Rezina o‘chirgich</t>
  </si>
  <si>
    <t>O‘lchov sirkuli</t>
  </si>
  <si>
    <t>Qog‘oz uchun stepler</t>
  </si>
  <si>
    <t>Antistepler</t>
  </si>
  <si>
    <t>Chiziq 30 sm</t>
  </si>
  <si>
    <t>Kichik skreplar 29 mm (100 dona)</t>
  </si>
  <si>
    <t>Katta skreplar 50 mm (100 dona)</t>
  </si>
  <si>
    <t>Stepler uchun klip №24/6 (katta)</t>
  </si>
  <si>
    <t>Stepler uchun klip №10/5 (kichik)</t>
  </si>
  <si>
    <t>Katta skotch 12 mm x 30 m</t>
  </si>
  <si>
    <t>Kichik skotch 4,2 mm x 30 m</t>
  </si>
  <si>
    <t>Qog‘oz uchun teshiklash moslamasi</t>
  </si>
  <si>
    <t>Cho‘tkali marker</t>
  </si>
  <si>
    <t>Perforatsiyalangan fayl (multifora) 100 dona</t>
  </si>
  <si>
    <t>Qog‘oz uchun qisqich 32 mm (12 dona)</t>
  </si>
  <si>
    <t>Qog‘oz uchun qisqich 25 mm (12 dona)</t>
  </si>
  <si>
    <t>Qog‘oz uchun qisqich 51 mm (12 dona)</t>
  </si>
  <si>
    <t>Barmoq shaklidagi yelim 21 gr</t>
  </si>
  <si>
    <t>PVA yelimi 120 gr</t>
  </si>
  <si>
    <t>Yer osti elektr qurilmalari uchun naryad-ruxsatnoma (blank) A4</t>
  </si>
  <si>
    <t>Elektr qurilmalari uchun naryad-ruxsatnoma.(blank) A4</t>
  </si>
  <si>
    <t>Asosiy ventilyator qurilmasi ishini hisobga olish (jurnali)</t>
  </si>
  <si>
    <t>Suv chiqarish qurilmalarini ko‘zdan kechirish va ishini hisobga olish (jurnali)</t>
  </si>
  <si>
    <t>Berilgan, ishlatilgan va qaytarib olingan portlovchi moddalarni qayd qilish kitobi</t>
  </si>
  <si>
    <t>Yukxati. Davlatga topshirish (blankasi)</t>
  </si>
  <si>
    <t xml:space="preserve">Elektrodеtonatorlarning qаbul qilinishi, saqlanishi va ishlatilishini tekshirish jurnali </t>
  </si>
  <si>
    <t xml:space="preserve">Davriy yo‘riqnomani ro‘yxatga olish kitobi       </t>
  </si>
  <si>
    <t xml:space="preserve">Maqsadli yo‘riqnomani ro‘yxatga olish kitobi   </t>
  </si>
  <si>
    <t xml:space="preserve">Dastlabki yo‘riqnomani ro‘yxatga olish kitobi   </t>
  </si>
  <si>
    <t xml:space="preserve">Navbatdan tashqari yo‘riqnomani ro‘yxatga olish kitobi  </t>
  </si>
  <si>
    <t xml:space="preserve">Shaxta shtvollarini ko‘zdan kechirish kitobi </t>
  </si>
  <si>
    <t>Shamollatish qurilmalarini ko‘zdan kechirish va reversni tekshirish kitobi</t>
  </si>
  <si>
    <t>Metan o‘lchash va gazlanganlikni (ortiqcha karbonat angidrid konsentratsiyasi) hisobga olish kitobi</t>
  </si>
  <si>
    <t>Kon laxmlari xavosini nazorat qilish jurnali (ventilatsionniy jurnal)</t>
  </si>
  <si>
    <t>Ko‘tarish qurilmasini ko‘zdan kechirish kitobi</t>
  </si>
  <si>
    <t>Kanatlarni ko‘zdan kechirish va ularning sarfi kitobi</t>
  </si>
  <si>
    <t>Yong‘in xavfi bo‘lgan uchastkalarni kuzatish va izolyatsion to‘siqlarni tekshirish kitobi</t>
  </si>
  <si>
    <t>“Portlashdan himoyalangan va elektro­uskunalarni ko‘zdan kechirish kitobi”</t>
  </si>
  <si>
    <t>“Qozonxonada ta’mirlash ishlari bajarilishini hisobga olish jurnali”</t>
  </si>
  <si>
    <t xml:space="preserve">Istemolchilarni elektr QFTXQ, elektr uskunalarini ekspluatatsiya QXTQ bo'yicha imtihon (jurnali) </t>
  </si>
  <si>
    <t>“100 voltdan yuqori kuchlanishli kabel liniyalarini ko‘zdan kechirish, sinash va ta’mirlash jurnali”</t>
  </si>
  <si>
    <t>Podshipniklar 3520  ГОСТ 5721-75</t>
  </si>
  <si>
    <t>Podshipniklar 3612  ГОСТ 5721-75</t>
  </si>
  <si>
    <t>Podshipniklar 3614  ГОСТ 5721-75</t>
  </si>
  <si>
    <t>Podshipniklar 3616  ГОСТ 5721-75</t>
  </si>
  <si>
    <t>Podshipniklar 3618  ГОСТ 5721-75</t>
  </si>
  <si>
    <t>Podshipniklar 410    ГОСТ 5721-75</t>
  </si>
  <si>
    <t>Podshipniklar 3626  ГОСТ 5721-75</t>
  </si>
  <si>
    <t>Podshipniklar 37052 ГОСТ 5721-75</t>
  </si>
  <si>
    <t>Podshipniklar 7312   ГОСТ 831-75</t>
  </si>
  <si>
    <t>Podshipniklar 7314   ГОСТ 831-75</t>
  </si>
  <si>
    <t>Podshipniklar 7514   ГОСТ 831-75</t>
  </si>
  <si>
    <t>Podshipniklar 7518   ГОСТ 831-75</t>
  </si>
  <si>
    <t>Podshipniklar 7522   ГОСТ 831-75</t>
  </si>
  <si>
    <t>Podshipniklar 7524   ГОСТ 831-75</t>
  </si>
  <si>
    <t>Podshipniklar 7528   ГОСТ 831-75</t>
  </si>
  <si>
    <t>Podshipniklar 7544   ГОСТ 831-75</t>
  </si>
  <si>
    <t>Podshipniklar 7618   ГОСТ 831-75</t>
  </si>
  <si>
    <t>Podshipniklar 7614   ГОСТ 831-75</t>
  </si>
  <si>
    <t xml:space="preserve">Podshipniklar 7628   ГОСТ 831-75, </t>
  </si>
  <si>
    <t>Podshipniklar 1616   ГОСТ 8338-75</t>
  </si>
  <si>
    <t>Podshipniklar 180306  ГОСТ 8882-75</t>
  </si>
  <si>
    <t>Podshipniklar 180307  ГОСТ 8882-75</t>
  </si>
  <si>
    <t>Podshipniklar 180308  ГОСТ 8882-75</t>
  </si>
  <si>
    <t>Podshipniklar 180309  ГОСТ 8882-75</t>
  </si>
  <si>
    <t>Podshipniklar 180322  ГОСТ 8882-75</t>
  </si>
  <si>
    <t>Podshipniklar 180312  ГОСТ 8882-75</t>
  </si>
  <si>
    <t>Podshipniklar 180314  ГОСТ 8882-75</t>
  </si>
  <si>
    <t>Podshipniklar 180317  ГОСТ 8882-75</t>
  </si>
  <si>
    <t>Podshipniklar 180318  ГОСТ 8882-75</t>
  </si>
  <si>
    <t>Podshipniklar 180319  ГОСТ 8882-75</t>
  </si>
  <si>
    <t>Podshipniklar 180320  ГОСТ 8882-75</t>
  </si>
  <si>
    <t>Podshipniklar 205        ГОСТ 8338-75</t>
  </si>
  <si>
    <t>Podshipniklar 206        ГОСТ 8338-75</t>
  </si>
  <si>
    <t>Podshipniklar 204        ГОСТ 8338-75</t>
  </si>
  <si>
    <t>Podshipniklar 211        ГОСТ 8338-75</t>
  </si>
  <si>
    <t>Kesuvchi diski T41 14A 230x1,6x22mm</t>
  </si>
  <si>
    <t>Vozdushniy filtr</t>
  </si>
  <si>
    <t>43118-2403070 (20shlis)</t>
  </si>
  <si>
    <t>СКЛ-12А-2-380 (зеленая)</t>
  </si>
  <si>
    <t>БИ-5</t>
  </si>
  <si>
    <t>ДПЭ-560 560кВт</t>
  </si>
  <si>
    <t>ДПЭ-350 350кВт</t>
  </si>
  <si>
    <t>МПЭ-450 450кВт</t>
  </si>
  <si>
    <t>ДЭ-818 270кВт</t>
  </si>
  <si>
    <t xml:space="preserve"> ДЭ-812  100кВт</t>
  </si>
  <si>
    <t xml:space="preserve">ОПН-УХЛ1 </t>
  </si>
  <si>
    <t xml:space="preserve">ПЭТ-4 0,8кВт </t>
  </si>
  <si>
    <t xml:space="preserve">А3722  250A </t>
  </si>
  <si>
    <t>(ВА57-39-341810-400А)</t>
  </si>
  <si>
    <t xml:space="preserve"> Schneider electrik.</t>
  </si>
  <si>
    <t xml:space="preserve">220В 40А Uупр.-110В </t>
  </si>
  <si>
    <t xml:space="preserve">220В 100А Uупр.-110В </t>
  </si>
  <si>
    <t xml:space="preserve">220V-100А Uупр.- 110 В </t>
  </si>
  <si>
    <t xml:space="preserve">80А  кат. 110В </t>
  </si>
  <si>
    <t>К78-42</t>
  </si>
  <si>
    <t xml:space="preserve"> 16V 4700mF</t>
  </si>
  <si>
    <t>VMP-10/630-20</t>
  </si>
  <si>
    <t xml:space="preserve">РЛНД-1-1.IV/630НУХЛ1 </t>
  </si>
  <si>
    <t xml:space="preserve">Apparat vulkanizatsionniy universalniy (dlya stikovki gibkix kabeley) </t>
  </si>
  <si>
    <t>Ferodo, tolщina 10mm, shirinoy 160mm</t>
  </si>
  <si>
    <t>Klapan obratniy pod’yomniy muftoviy</t>
  </si>
  <si>
    <t>ГОСТ 15150</t>
  </si>
  <si>
    <t>ВАО2-630S4  Р-1250кВт 1500об/мин, 6кВ</t>
  </si>
  <si>
    <t>Val promejutochniy</t>
  </si>
  <si>
    <t>3540.09.01.060</t>
  </si>
  <si>
    <t>Elektron TAXEOMETR (marksheyder bo'limi uchun)</t>
  </si>
  <si>
    <t>Stonex R-20</t>
  </si>
  <si>
    <t>4.2. Kurakli konveyer S-53</t>
  </si>
  <si>
    <t xml:space="preserve">Kompyuter, Intel Core i3-12100  </t>
  </si>
  <si>
    <t xml:space="preserve">Printer Image Class MFU3010 </t>
  </si>
  <si>
    <t>Konditsioner (Artel-12)</t>
  </si>
  <si>
    <t>Mikroto‘lqinli pech PREMIER</t>
  </si>
  <si>
    <t>Muzlatkich ARTEL</t>
  </si>
  <si>
    <t>I. Ehtiyot qismlar</t>
  </si>
  <si>
    <t xml:space="preserve"> ГОСТ 2213-79</t>
  </si>
  <si>
    <t>ГОСТ 1983-2015</t>
  </si>
  <si>
    <t>Transformator napr-niya ZNOL -6 кВ JDZX18-6R nominal (VA) 30, ogranichenie moshnosti (VA) 400</t>
  </si>
  <si>
    <t>Privod PP-67 (privod prujinniy) na MV-35kV tipa S-35</t>
  </si>
  <si>
    <t xml:space="preserve">ГОСТ 15150-81, ГОСТ 15543-89. </t>
  </si>
  <si>
    <t>Shtok na viklyuchatel VK-10/630</t>
  </si>
  <si>
    <t>ГОСТ 15150-69.</t>
  </si>
  <si>
    <t>Shtok na viklyuchatel VMPE-10/630</t>
  </si>
  <si>
    <t>ТУ 16-520.085-81  ГОСТ 687-78.</t>
  </si>
  <si>
    <t>Avtomat AP-50B: 2,5A (2x polyusnoy)</t>
  </si>
  <si>
    <t>ТУ16-522.139-78</t>
  </si>
  <si>
    <t>Avtomat AP-50B: 4 A (2x polyusnoy)</t>
  </si>
  <si>
    <t>Avtomat AP-50B: 6,3 A (2x polyusnoy)</t>
  </si>
  <si>
    <t>Avtomat AP-50B: 10 A (2x polyusnoy)</t>
  </si>
  <si>
    <t>Avtomat AP-50B: 16 A (2x polyusnoy)</t>
  </si>
  <si>
    <t>Avtomat AP-50; 25A (2x polyusnoy)</t>
  </si>
  <si>
    <t>Avtomat AP-50; 25A (3x polyusnoy)</t>
  </si>
  <si>
    <t>Izolyator opornie IO-10</t>
  </si>
  <si>
    <t>ГОСТ 1516.1-76
ГОСТ 20419-79</t>
  </si>
  <si>
    <t>Izolyator opornie IO-35</t>
  </si>
  <si>
    <t>Proxodnoy izolyator IP-10</t>
  </si>
  <si>
    <t>Proxodnoy izolyator IP-35</t>
  </si>
  <si>
    <t>Izolyator dlya shinnogo mosta ONSh-10</t>
  </si>
  <si>
    <t>Izolyator proxodnoy IPT-35/400 A 01</t>
  </si>
  <si>
    <t>ТУ 3493-001-00212759-00</t>
  </si>
  <si>
    <t>Izolyator proxodnoy IPT-10/630 A 01</t>
  </si>
  <si>
    <t>Izolyator OF-10-750ov UZ</t>
  </si>
  <si>
    <t>Proxodnoy izolyator IPU-10/2000 A-12,5 UXL1</t>
  </si>
  <si>
    <t>ГОСТ 22229-83, ГОСТ 20454-85.</t>
  </si>
  <si>
    <t>Transformator toka TPL-10 300/5</t>
  </si>
  <si>
    <t>ГОСТ 8.217-2003 ГСОЕИ</t>
  </si>
  <si>
    <t>Transformator toka TOL-10 300/5</t>
  </si>
  <si>
    <t>Transformator toka TOL-10 600/5</t>
  </si>
  <si>
    <t>Viklyuchatel vakumniy VBChS-10/630</t>
  </si>
  <si>
    <t>ГОСТ 15150-69
ТУ 16-89 ИНЛЯ. 674152.013 ТУ.</t>
  </si>
  <si>
    <t>Rele ZZN-2-4 (DC 110V)</t>
  </si>
  <si>
    <t>ГОСТ 15150-69 - УХЛ4, О4. 
ГОСТ 17516.1-90</t>
  </si>
  <si>
    <t>Rele RP-342 (DC 220V)</t>
  </si>
  <si>
    <t>Rele ZZN-2-4 (DC 220V)</t>
  </si>
  <si>
    <t>Rele RP-12 (AC 220V)</t>
  </si>
  <si>
    <t>Rele RPU-0 UXL4 220V AS</t>
  </si>
  <si>
    <t>Rele tipa RS-80M2M-8</t>
  </si>
  <si>
    <t>Rele tipa RIS-E2M UXL4 220 V DC</t>
  </si>
  <si>
    <t>Rele RU-1-11 (ot-0,1A do -1A DC)</t>
  </si>
  <si>
    <t>Rele ukazatelnoe REU-11 0,025A DC</t>
  </si>
  <si>
    <t>Rele RV-113 (DC 220V)</t>
  </si>
  <si>
    <t>Rele RV-132 (DC 220V)</t>
  </si>
  <si>
    <t>Rezistor PEV-10-20 Om</t>
  </si>
  <si>
    <t>Rezistor PEV-25-12 kOm</t>
  </si>
  <si>
    <t>Kondensator MBGCh-1-2A-750-0,5 mkf</t>
  </si>
  <si>
    <t>Rezistor S5-35V-10-16 kOM</t>
  </si>
  <si>
    <t>Rezistor S5-35V-25-2 kOM</t>
  </si>
  <si>
    <t>Odnofaznoe rele kontrolya toka CM-SRS.22S (diapazoni izmereniya 0,3-1,5A, 1-5A, 3-15A) 240V AC, 2PK, v 1SVR730841R1500</t>
  </si>
  <si>
    <t>Rele kontrolya faz RKF-M05-2-15 FS400V UXL4</t>
  </si>
  <si>
    <t>Rele kontrolya izolyatsii RKI UXL3.1. Un-110,220 V, Ivx 0,5 A</t>
  </si>
  <si>
    <t>Blok pitaniya peremennogo/postoyannogo toka na DIN-reyku Mean Well WDR-120-24</t>
  </si>
  <si>
    <t>Rele kontrolya napryajeniya RKN-1-1-15 110 V DC</t>
  </si>
  <si>
    <t>Miniatyurnoe universalnie rele Finder 55.34.9.110.0040 110 V DC</t>
  </si>
  <si>
    <t>Rele mikroprotsessornoe DRP-100+-10/3-5-24(=)/22</t>
  </si>
  <si>
    <t>Rele mikroprotsessornoe DRP-200-DZTZ-10/3-5-24(=)/22</t>
  </si>
  <si>
    <t>Rele mikroprotsessornoe DRP-200-RTZ-10/3-5-24(=)/22</t>
  </si>
  <si>
    <t>Rele mikroprotsessornoe DRP-104-TN-10/1</t>
  </si>
  <si>
    <t>Tokovie kleshi r62.729.001 (ot pribora RETOMETRA M2)</t>
  </si>
  <si>
    <t>ГОСТ IEC 61010-1-2014</t>
  </si>
  <si>
    <t>Vvod-35kV dlya MV-35kV S-35</t>
  </si>
  <si>
    <t>ГОСТ 9920-89</t>
  </si>
  <si>
    <t>Signalniye lampi (krasniy) 110 V  DC</t>
  </si>
  <si>
    <t>Signalniye lampi (zeleniy) 110 V  DC</t>
  </si>
  <si>
    <t>Signalniye lampi (beliy) 110 V  DC</t>
  </si>
  <si>
    <t>Signalniye lampi (krasniy) 220 V DC-AC</t>
  </si>
  <si>
    <t>Signalnye lampi (zeleniy) 220 V DC-AC</t>
  </si>
  <si>
    <t>Avtomat AE-37: 100A</t>
  </si>
  <si>
    <t>ТУ 3422-001-91328404-2011.</t>
  </si>
  <si>
    <t>Knopka vklyuchenie dlya VV-6kV LAY3-11D 24VDC 220V AC</t>
  </si>
  <si>
    <t>Knopka otklyuchenie dlya VV-6kV LAY3-11D 24VDC 220V AC</t>
  </si>
  <si>
    <t>Litievaya batareya ER14250 (kruglaya) dlya schotchika tipa Energomera SE 303</t>
  </si>
  <si>
    <t>Kontakt nepodvijniy dlya MV-35 kV S-35</t>
  </si>
  <si>
    <t>Katushka otklyuchayushaya 220 V DC  PEV-11A dlya VMPE-10</t>
  </si>
  <si>
    <t>Zajim SOAS-120</t>
  </si>
  <si>
    <t>ТУ 3449-001-52819896-2010.</t>
  </si>
  <si>
    <t>Mufta konsevaya 10 kVtp-3-70/120 SL</t>
  </si>
  <si>
    <t>ГОСТ 13781.0-86. </t>
  </si>
  <si>
    <t>Mufta soedinitelnaya termousajivaem 10STpu-SL</t>
  </si>
  <si>
    <t>SD-46 Kontaktniy raz’em upravleniya VCB vtorichnqy raz’em shtepselnoy vilki 46 kontaktov dlya   Viklyuchatel vakuumniy VF-T-12G</t>
  </si>
  <si>
    <t>Klyuch upravlenie Pereklyuchateli kulachkovie 16 A PKU-3</t>
  </si>
  <si>
    <t>ГОСТ 12.2.007.075.</t>
  </si>
  <si>
    <t>Razryadnik OPN-6 kV</t>
  </si>
  <si>
    <t>ГОСТ Р 52725-2007</t>
  </si>
  <si>
    <t>trubka dlya masloukazatelya dlya VMPE-10/630 A 8BP.724.124</t>
  </si>
  <si>
    <t>Masloukazatel dlya MV-35 kV tipa S-35 kV</t>
  </si>
  <si>
    <t>Kilovoltmetr dlya izmerenie kontrolya izolyatsie 6 kV S42702 KV 7,5KTR</t>
  </si>
  <si>
    <t>Kilovoltmetr dlya izmerenie kontrolya izolyatsie 6 kV EV0704 0-7,5 kV klass tochnosti 1,5</t>
  </si>
  <si>
    <t>Kilovoltmetr dlya izmerenie kontrolya izolyatsie 35 kV GB/T7676-1998  ES-120</t>
  </si>
  <si>
    <t>Sifrovoy voltmetr dlya izmereniya kontrolya izolyatsii 35 kV sP-V72 2-9999V-0,5-R TDM</t>
  </si>
  <si>
    <t>Polyus viklyuchatelya VMPE-10 (gorshki) Nominalnoe napryajenie, 10 kV, Nominalniy tok, 630 A</t>
  </si>
  <si>
    <t>Kontakt rozetochniy 5KA.551.056 dlya VMPE-10 630A</t>
  </si>
  <si>
    <t>Tokootvod 5KA.587.007 dlya VMPE-10 630A</t>
  </si>
  <si>
    <t>Prokladka maslospusknoy probki dlya VMPE-10 8BP.372.281</t>
  </si>
  <si>
    <t>Prokladka nijney krishki dlya VMPE-10 8BP.371.018</t>
  </si>
  <si>
    <t>Lamelniy kontakt tipa tyulpan LYA111 GC5-2000 A dlya vakuumnogo viklyuchatelya tipa VF-T-12G</t>
  </si>
  <si>
    <t xml:space="preserve"> вакуумный выключатель типа VF-T-12G</t>
  </si>
  <si>
    <t>НКЦС 434410.504 ТУ</t>
  </si>
  <si>
    <t>Polosa alyuminievaya 100x10 mm AD31T</t>
  </si>
  <si>
    <t>ГОСТ 15176-89</t>
  </si>
  <si>
    <t>Truba 20A iz nerjaveyushey stali otojjenaya gofrirovannaya d25 mm</t>
  </si>
  <si>
    <t>II. Materiallar</t>
  </si>
  <si>
    <t xml:space="preserve">Izolenta x/b </t>
  </si>
  <si>
    <t>ГОСТ 2162-78</t>
  </si>
  <si>
    <t xml:space="preserve">Izolenta PXV </t>
  </si>
  <si>
    <t>ГОСТ 16214-86</t>
  </si>
  <si>
    <t>Emal gruntovaya belaya</t>
  </si>
  <si>
    <t>ГОСТ Р 51691- 2008</t>
  </si>
  <si>
    <t>Emal gruntovaya golubaya</t>
  </si>
  <si>
    <t>Emal gruntovaya seraya</t>
  </si>
  <si>
    <t>Emal korichnevaya (polovaya)</t>
  </si>
  <si>
    <t>Emal PF-115 zelenaya</t>
  </si>
  <si>
    <t>Emal gruntovaya PF-133</t>
  </si>
  <si>
    <t>Kraska seraya maslostoykaya</t>
  </si>
  <si>
    <t>ГОСТ 10503-71</t>
  </si>
  <si>
    <t>Emal PF-115 cherniy</t>
  </si>
  <si>
    <t xml:space="preserve">Rastvoritel №646 </t>
  </si>
  <si>
    <t>ГОСТ 18188-72</t>
  </si>
  <si>
    <t>Vetosh Material izdeliya tkan; kulirka; trikotaj</t>
  </si>
  <si>
    <t>ГОСТ 4643-75</t>
  </si>
  <si>
    <t>Izvest gashenaya</t>
  </si>
  <si>
    <t>Pesok</t>
  </si>
  <si>
    <t>Sheben</t>
  </si>
  <si>
    <t>Sement M 500</t>
  </si>
  <si>
    <t>ГОСТ 10178-85</t>
  </si>
  <si>
    <t>Alebastr</t>
  </si>
  <si>
    <t xml:space="preserve">Molotok 500gr </t>
  </si>
  <si>
    <t>ГОСТ 2310-77</t>
  </si>
  <si>
    <t>Zubilo</t>
  </si>
  <si>
    <t>ГОСТ 7211-86</t>
  </si>
  <si>
    <t>Kirka 1000 g, fiberglasovaya obrezinennaya rukoyatka 900 mm, MTX</t>
  </si>
  <si>
    <t>Kuvalda Tolsen 25010, 1000 g, fiberglasovaya rukoyatka</t>
  </si>
  <si>
    <t>Polivochniy shlang "DELFIN", tryoxsloyniy 12 mm</t>
  </si>
  <si>
    <t>Gaz propan</t>
  </si>
  <si>
    <t>Verevka polipropilenovaya visokoprochnaya s serdechnikom 30 metrov, diametr 6 mm. Forceberg Home&amp;DIY</t>
  </si>
  <si>
    <t>ГОСТ 30055-93</t>
  </si>
  <si>
    <t xml:space="preserve">Uglovaya stal 63x63x4 </t>
  </si>
  <si>
    <t>ГОСТ 535-2005</t>
  </si>
  <si>
    <t>Nabor instrumenta lineyshika</t>
  </si>
  <si>
    <t>ГОСТ 2424-83</t>
  </si>
  <si>
    <t>kompl</t>
  </si>
  <si>
    <t xml:space="preserve">Nabor instrumentov kabelshka </t>
  </si>
  <si>
    <t>ГОСТ 5547-93</t>
  </si>
  <si>
    <t xml:space="preserve">Slesarno montajniy instrument dlya raboti v elektroustanovkax napryajeniem do 1000 V s izolirovannoy rukoyatkoy </t>
  </si>
  <si>
    <t>ГОСТ 11516-73</t>
  </si>
  <si>
    <t>Nabor instrumentov releyshika RZA-U</t>
  </si>
  <si>
    <t>Nabor shestigrannix klyuchey</t>
  </si>
  <si>
    <t>Nabor nakidnix klyuchey 8-32</t>
  </si>
  <si>
    <t>Kruglogubsi</t>
  </si>
  <si>
    <t xml:space="preserve">Nabor torsevix golovok </t>
  </si>
  <si>
    <t>ГОСТ Р 57977-2017</t>
  </si>
  <si>
    <t xml:space="preserve">Kusachki s izolirovannoy rukoyatkoy </t>
  </si>
  <si>
    <t>ГОСТ 11516-94</t>
  </si>
  <si>
    <t xml:space="preserve">Ploski s izolirovannoy rukoyatkoy </t>
  </si>
  <si>
    <t>Nabor otvertok INGCO HKSD 0828</t>
  </si>
  <si>
    <t>ГОСТ 17199-88</t>
  </si>
  <si>
    <t>Sifrovoy tester s zajimami</t>
  </si>
  <si>
    <t xml:space="preserve"> ГОСТ 19876</t>
  </si>
  <si>
    <t xml:space="preserve">Shitok svarochniy </t>
  </si>
  <si>
    <t>ГОСТ 12.4.035-78</t>
  </si>
  <si>
    <t xml:space="preserve">Lestnitsa dlya pod’ema na oporu VL-35,110kV </t>
  </si>
  <si>
    <t>ГОСТ 24258-88, 26887-86</t>
  </si>
  <si>
    <t xml:space="preserve">Podvesnaya lestnitsa (trap) </t>
  </si>
  <si>
    <t>ГОСТ 12.2.012-75</t>
  </si>
  <si>
    <t>Burav BPS ø18,20</t>
  </si>
  <si>
    <t>Palispas montajniy PM 001-4010</t>
  </si>
  <si>
    <t>Ruletka 5m</t>
  </si>
  <si>
    <t>Ruletka 10m</t>
  </si>
  <si>
    <t>Ruletka 50m</t>
  </si>
  <si>
    <t>Obogrevatel elektricheskie 2kVt</t>
  </si>
  <si>
    <t xml:space="preserve"> ГОСТ IEC 60335-2-30-2013</t>
  </si>
  <si>
    <t xml:space="preserve">Nojovka po derevu </t>
  </si>
  <si>
    <t>ГОСТ 26215-84</t>
  </si>
  <si>
    <t xml:space="preserve">Nojovka po metallu </t>
  </si>
  <si>
    <t>ГОСТ 17270-71</t>
  </si>
  <si>
    <t>Polotno nojovochnoe po metallu</t>
  </si>
  <si>
    <t xml:space="preserve">Klyuch gazoviy 2-5 nomer </t>
  </si>
  <si>
    <t>ГОСТ 18981-73</t>
  </si>
  <si>
    <t xml:space="preserve">Napilniki raznie </t>
  </si>
  <si>
    <t>ГОСТ 1465-80</t>
  </si>
  <si>
    <t>Shurupovert MAKITA DF330DWE 10.8V</t>
  </si>
  <si>
    <t>3</t>
  </si>
  <si>
    <t>2</t>
  </si>
  <si>
    <t>Nabor sverl ø2-16mm</t>
  </si>
  <si>
    <t>Pripoy HTS-2000 2 mm</t>
  </si>
  <si>
    <t>ГОСТ 19248-90</t>
  </si>
  <si>
    <t>Pripoy POS-40 provolochniy 2 mm (dlya payki mikrosxem)</t>
  </si>
  <si>
    <t>ГОСТ 21930-76</t>
  </si>
  <si>
    <t xml:space="preserve">Pripoy medno-fosforistiy </t>
  </si>
  <si>
    <t>ГОСТ 4515-48</t>
  </si>
  <si>
    <t>Provod ustanovochniy PV 2*4</t>
  </si>
  <si>
    <t>Provod montajniy PV3 1x2,5</t>
  </si>
  <si>
    <t>Provod montajniy PV3 1x4</t>
  </si>
  <si>
    <t xml:space="preserve">Provod KG 4x6 </t>
  </si>
  <si>
    <t>ГОСТ 24334-2020</t>
  </si>
  <si>
    <t>Provod gibkiy montajniy PV3 PuGV svetnoy. Med 1 x 2.5 mm2</t>
  </si>
  <si>
    <t>Karton el.izolyatsionniy 2mm</t>
  </si>
  <si>
    <t xml:space="preserve"> ГОСТ 4194-88</t>
  </si>
  <si>
    <t xml:space="preserve">Karton el.izolyatsionniy 3mm </t>
  </si>
  <si>
    <t>ГОСТ 4194-88</t>
  </si>
  <si>
    <t xml:space="preserve">Lenta kipernaya </t>
  </si>
  <si>
    <t>ГОСТ 4514-71</t>
  </si>
  <si>
    <t xml:space="preserve">Lenta slyudyanaya LSK-110 </t>
  </si>
  <si>
    <t>ТУ 16-91 И02.0168.001</t>
  </si>
  <si>
    <t>Elektrodi 4mm</t>
  </si>
  <si>
    <t>Elektrodi 3mm</t>
  </si>
  <si>
    <t>Maslostoykaya rezina UM--6 shirina 1m (rulon)</t>
  </si>
  <si>
    <t>ГОСТ 12855-77
ТУ 233-54Р</t>
  </si>
  <si>
    <t xml:space="preserve">Maslostoykaya rezina UM--8 shirina 1m (rulon) </t>
  </si>
  <si>
    <t xml:space="preserve">Maslostoykaya rezina UM-10 shirina 1m (rulon) </t>
  </si>
  <si>
    <t xml:space="preserve">Maslostoykaya rezina UM-12 shirina 1m (rulon) </t>
  </si>
  <si>
    <t>Plitka elektricheskaya nastolnaya Ayuba moshnostyu 1 kVt</t>
  </si>
  <si>
    <t>ГОСТ 14919-83</t>
  </si>
  <si>
    <t>Jurnal operativniy</t>
  </si>
  <si>
    <t>Jurnal zapisi pokazaniy</t>
  </si>
  <si>
    <t>Jurnal kanselyarskiy 72 lista</t>
  </si>
  <si>
    <t>Jurnal dlya registratsiy 48 l</t>
  </si>
  <si>
    <t>Delovoy jurnal 80l</t>
  </si>
  <si>
    <t>Kley</t>
  </si>
  <si>
    <t>Shtrix</t>
  </si>
  <si>
    <t>Lineyka 30 sm</t>
  </si>
  <si>
    <t>Skoroshivatel</t>
  </si>
  <si>
    <t>Papka dlya bumag</t>
  </si>
  <si>
    <t>Papka - Registr</t>
  </si>
  <si>
    <t>Skobi dlya steplera</t>
  </si>
  <si>
    <t>Organayzer dlya bumag gorizantalniy</t>
  </si>
  <si>
    <t>Blank "Schet po abonentu"</t>
  </si>
  <si>
    <t>Blank "Naryad-Dopusk"</t>
  </si>
  <si>
    <t>Blank "Protokol" A5</t>
  </si>
  <si>
    <t>Vatman</t>
  </si>
  <si>
    <t>Nabor gelevыx ruchek</t>
  </si>
  <si>
    <t>List fayloviy</t>
  </si>
  <si>
    <t>Markerы raznie</t>
  </si>
  <si>
    <t>Marker SD cherniy</t>
  </si>
  <si>
    <t>Disk shlifovalniy ø180</t>
  </si>
  <si>
    <t xml:space="preserve">Disk shlifovalniy ø125 </t>
  </si>
  <si>
    <t>Disk otreznoy ø180</t>
  </si>
  <si>
    <t>Disk otreznoy ø125</t>
  </si>
  <si>
    <t xml:space="preserve">Disk almazniy otreznoy ø180 mm </t>
  </si>
  <si>
    <t xml:space="preserve">Disk almazniy otreznoy ø125 mm </t>
  </si>
  <si>
    <t>Shtamp dlya pechati sredstv zashiti</t>
  </si>
  <si>
    <t xml:space="preserve">Viklyuchatel klavishnie narujnie </t>
  </si>
  <si>
    <t>Rozetka narujnaya odinarnaya</t>
  </si>
  <si>
    <t>Bumaga najdachnaya N-0</t>
  </si>
  <si>
    <t>Bumaga najdachnaya N-1</t>
  </si>
  <si>
    <t>Bumaga najdachnaya N-2</t>
  </si>
  <si>
    <t xml:space="preserve">Silikagel texnicheskiy KSKG </t>
  </si>
  <si>
    <t>ГОСТ 3956-76</t>
  </si>
  <si>
    <t>Lampa svetodiodnaya 12 Vt LED GW-12W PRIME</t>
  </si>
  <si>
    <t>Lampa svetodiodnaya 15 Vt LED GW-15W-270°a 6000k 220-240VAC PRIME</t>
  </si>
  <si>
    <t>Lampa svetodiodnaya 20 Vt LED GW-20W-270°a 6000k 220-240VAC PRIME</t>
  </si>
  <si>
    <t>Projektor svetodiodniy LED-150Vt LFL30-150-6000-Grey, 150Vt, 220V, 6000K ELT</t>
  </si>
  <si>
    <t xml:space="preserve">Projektor svetodiodniy LED-50Vt Gauss Elementary 50W 4475lm IP65 4000K </t>
  </si>
  <si>
    <t>Projektor svetodiodniy LED-400Vt ORION SDO 08 400W-IP65-6500K</t>
  </si>
  <si>
    <t>Styajka neylonovaya L-20 mm</t>
  </si>
  <si>
    <t>Samorezi po metallu L-10mm</t>
  </si>
  <si>
    <t xml:space="preserve">Freon R-22 </t>
  </si>
  <si>
    <t>Freon 410</t>
  </si>
  <si>
    <t>Freon 134A</t>
  </si>
  <si>
    <t xml:space="preserve">Freon R-32 </t>
  </si>
  <si>
    <t>Shetka dlya UShM (uglo shlifovalnaya mashina) diskovaya ø180</t>
  </si>
  <si>
    <t xml:space="preserve">Nipel zapravochniy dlya xolodilnikov. Zapravochniy klapan xolodilnika iz medi. Dlina 70 mm. </t>
  </si>
  <si>
    <t>Drayver na projektor LED-50W DRIVER INPUT; AC100-265 V 50/60 Hz; OUTPUT DC24-36V 1500mA</t>
  </si>
  <si>
    <t>Svetodiod dlya projektora (chip 50W) kvadratniy 4640-10B10C</t>
  </si>
  <si>
    <t>Svetodiod dlya projektor (chip 50W) krugliy 4640-10B10C</t>
  </si>
  <si>
    <t>Shit raspredelitelniy 400x500x200mm</t>
  </si>
  <si>
    <t xml:space="preserve">Soda kausticheskaya cheshuirovannaya 98% </t>
  </si>
  <si>
    <t>Raz’yom Ethernet dlya podklyucheniya k kompyuteru (dlya ustroystvo ispitatelnoe Retom-61) NKE6S-2WOC</t>
  </si>
  <si>
    <t>Tal ruchnaya sepnaya richajnaya KINGQUEEN gruzopodemnost 2 t, visota podema 6 m, 360 ° povorot kryuka</t>
  </si>
  <si>
    <t>Rezchik armaturi gidravlicheskiy 9 t, 4-20 mm HARRISON HRH-RE03420090</t>
  </si>
  <si>
    <t>Zajim natyajnoy montajniy MP-1-Mk</t>
  </si>
  <si>
    <t>ГОСТ 839-80</t>
  </si>
  <si>
    <t xml:space="preserve">Blok montajniy BM-3,2Sh </t>
  </si>
  <si>
    <t>ТУ 3178-002-12573741-2002</t>
  </si>
  <si>
    <t>Plombi metallicheskie</t>
  </si>
  <si>
    <t>Tros stalnoy otsinkovanniy d-12mm</t>
  </si>
  <si>
    <t>ГОСТ 2688-80 10 м</t>
  </si>
  <si>
    <t xml:space="preserve">Lopata shtikovaya </t>
  </si>
  <si>
    <t xml:space="preserve">Lopata sovkovaya </t>
  </si>
  <si>
    <t>ketmen</t>
  </si>
  <si>
    <t>Kosa 70 sm</t>
  </si>
  <si>
    <t>Kosa ruchnaya 30 sm</t>
  </si>
  <si>
    <t>Udlinitel na katushke, 4 rozetki, KG 2x2.5, 20 metrov, 4000Vt, 16A, IP20, UX-16-4-20-K, UXL2.</t>
  </si>
  <si>
    <t>Udlinitel na metallicheskoy katushke BM4 50m KGtp-XL 3x4 8kVt 1x(CEE 1P+N+PE 220V 32A IP44) 2x(2P+PE 220V 16A IP44)</t>
  </si>
  <si>
    <t xml:space="preserve">lak bakelitoviy </t>
  </si>
  <si>
    <t>ГОСТ 901-217</t>
  </si>
  <si>
    <t xml:space="preserve">Shtangensirkul ShS-P, 0-200,01 </t>
  </si>
  <si>
    <t>ГОСТ 166-73</t>
  </si>
  <si>
    <t>Plenka polietilenovaya 2x sloynaya shirinoy 1,5m</t>
  </si>
  <si>
    <t>Koronka almaznaya burovaya ø 65 (EHWA) suxogo bureniya</t>
  </si>
  <si>
    <t xml:space="preserve">Smola epoksidnaya ED 16 v komplekte s otverditelem </t>
  </si>
  <si>
    <t>ГОСТ 10587—84</t>
  </si>
  <si>
    <t>Izofleks 191 0,2mm shirinoy 1 m v rulone</t>
  </si>
  <si>
    <t xml:space="preserve">ТУ 3491-003-00214639 </t>
  </si>
  <si>
    <t>Chistyashaya jidkost Aerosol Hafman WD-40, universalnaya 450 ml</t>
  </si>
  <si>
    <t>Nabor termousadochnix trubok raznogo diametra, "Termousadka", 328 sht Raznie razmeri 328 sht (1, 2, 3, 4, 6, 8, 10, 14 mm)</t>
  </si>
  <si>
    <t>Nabor termousadochnix trubok 5 svetov 16/8 (chern, krasn, sin, jelt, zel) s koeffitsientom usadki 2:1 v metrovoy narezke</t>
  </si>
  <si>
    <t>Trubka TV-40 (kembrik PVX) d 4mm, belaya, dlina 50m</t>
  </si>
  <si>
    <t>Trubka TV-40 (kembrik PVX) d 6mm, belaya, dlina 50m</t>
  </si>
  <si>
    <t>Trubka TV-40 (kembrik PVX) d 8mm, belaya, dlina 50m</t>
  </si>
  <si>
    <t>Strop kanatniy USK 1,6 tn.2 metra (udavka)</t>
  </si>
  <si>
    <t>ГОСТ 25573, 
 ТУ 3178-006-88596348-2009</t>
  </si>
  <si>
    <t>Strop kanatniy USK 1,6 tn.1 metr (udavka)</t>
  </si>
  <si>
    <t>Strop kanatniy USK 2,5 tn.2 metra (udavka)</t>
  </si>
  <si>
    <t>Strop kanatniy USK 5 tn.2 metra (udavka)</t>
  </si>
  <si>
    <t>Dvuxvetvevoy strop kanatniy 2SK 1,6 tn. 2 metra</t>
  </si>
  <si>
    <t>Dvuxvetvevoy strop kanatniy 2SK 1,6 tn.1 metr</t>
  </si>
  <si>
    <t>Dvuxvetvevoy strop kanatniy 2SK 3 tn.1,5 metra</t>
  </si>
  <si>
    <t>Chetirexvetvevoy strop kanatniy 4SK 3 tn. 1,5 metra</t>
  </si>
  <si>
    <t>Chetirexvetvevoy strop kanatniy 4SK 1 tn. 1,5 metra</t>
  </si>
  <si>
    <t>Strop sepnoy dvuxvetvevoy 2SS 1,6 tn. 1 metr</t>
  </si>
  <si>
    <t>Strop sepnoy dvuxvetvevoy 2SS 2,8 tn. 1,5 metr</t>
  </si>
  <si>
    <t>Krug (prutok) medniy 25 mm M1T</t>
  </si>
  <si>
    <t>ГОСТ 1050-88</t>
  </si>
  <si>
    <t>Korshetka dlya UShM chashechka myagkaya Praktika d100 mm M14</t>
  </si>
  <si>
    <t>Neylonoviy plastikovie styajki 2,5x200 mm</t>
  </si>
  <si>
    <t>Izopropiloviy spirt</t>
  </si>
  <si>
    <t xml:space="preserve">Krug shlifovalniy LugaAbrasiv 125x50 mm, zern 14A diametr 125 mm; tolщina 50 mm; posadochniy diametr 32 mm; Zernistost 14A; svet seriy; </t>
  </si>
  <si>
    <t>Rozetka Smartbuy perenosnaya 224 3R+RE 32A 380V IP44</t>
  </si>
  <si>
    <t>Press-kleshi HSC8, dlya objima nakonechnikov, ot 0,25 do 10 mm2</t>
  </si>
  <si>
    <t>Rukav kislorodniy d 9mm</t>
  </si>
  <si>
    <t>Trupoprovod PVX 800 mm</t>
  </si>
  <si>
    <t>Kraskopult shtukaturniy, ruchnogo deystviya SO-20V</t>
  </si>
  <si>
    <t>Indikator napryajeniya 220 V</t>
  </si>
  <si>
    <t xml:space="preserve">Noj stroitelniy </t>
  </si>
  <si>
    <t>Tiski slesarni 150 mm</t>
  </si>
  <si>
    <t>Ochki zashitnie ROSOMZ ZNG1 PANORAMA</t>
  </si>
  <si>
    <t>ГОСТ 12.4.013-97</t>
  </si>
  <si>
    <t xml:space="preserve">Poroshok </t>
  </si>
  <si>
    <t>ГОСТ 25644-96</t>
  </si>
  <si>
    <t>Instrument dlya objima solnechnoy batarei A-4610B Solnechniy fotoelektricheskiy raz’em Shipsi dlya provodov 4, 6, 10 mm2</t>
  </si>
  <si>
    <t>Stripper, s’emnik izolyatsii, dlya zachistki provodov, kabelerez. BURAN 3v1 kusachki, objim, zachistka</t>
  </si>
  <si>
    <t>Instrument dlya ochistki fotoelektricheskix paneley dlinoy 5 m, shetka dlya raspileniya vodi na solnechnie paneli, dlya ochistki stekla, udlinitel vodyanoy shetki</t>
  </si>
  <si>
    <t>Salfetki iz mikrofibri razmer 50 na 60 sm</t>
  </si>
  <si>
    <t>Vedro otsinkovannoe 12 litrov</t>
  </si>
  <si>
    <t>Chudo shlang dlya poliva rastyagivayushiysya 75 metrov</t>
  </si>
  <si>
    <t>Tokovie kleshi multimetr UT210E do 100 A</t>
  </si>
  <si>
    <t>Nabor testerov dlya obnarujeniya setevogo kabelya, reguliruemiy induksionniy usilitel zvuka, toner-detektor dlya kabelya, nabor trassirovshikov dlya provodov</t>
  </si>
  <si>
    <t>Uroven magnitniy 800 mm</t>
  </si>
  <si>
    <t>Mnogofunksionalnaya teleskopicheskaya lestnisa 3,3m/6,6m</t>
  </si>
  <si>
    <t>Verevka strahovachnaya, staticheskaya, diametr 10 mm, poliamidnie niti, Fortis 50 metrov</t>
  </si>
  <si>
    <t xml:space="preserve">Jurnal ucheta i osmotra gruzozaxvatnix prisposobleniy i tari </t>
  </si>
  <si>
    <t>Jurnal registratsii instruktaja na rabochim meste</t>
  </si>
  <si>
    <t>Udostoverenie-dopusk k rabote</t>
  </si>
  <si>
    <t>Kniga rasporyajeniy, ukazaniy lis nadzora po TB</t>
  </si>
  <si>
    <t>Jurnal izmereniya soprotivleniya zazemlyayushix ustroystv</t>
  </si>
  <si>
    <t>Jurnal uchyota i soderjaniya sredstv individualnoy zashiti</t>
  </si>
  <si>
    <t>Kniga naryadov uchastka, sexa</t>
  </si>
  <si>
    <t>Jurnal proverki znaniy po OTiTB</t>
  </si>
  <si>
    <t>Jurnal registratsii vvodnogo.instruktaja</t>
  </si>
  <si>
    <t>Jurnal registratsii periodicheskogo instruktaja</t>
  </si>
  <si>
    <t>Jurnal registratsii vneocherdnogo instruktaja</t>
  </si>
  <si>
    <t>Pravila bezaposnosti v gazovom xozyaystve</t>
  </si>
  <si>
    <t>Polojenie po oxrane truda</t>
  </si>
  <si>
    <t xml:space="preserve">Trudavoy kodeks </t>
  </si>
  <si>
    <t>III. Uskunalar</t>
  </si>
  <si>
    <t xml:space="preserve">Ustanovka peredvejnaya masloochistitelnaya dlya vosstanovleniya transformatornix masel </t>
  </si>
  <si>
    <t>ТУ 3643-015-84424484-2015</t>
  </si>
  <si>
    <t>Noutbuk Lenovo V15 G4, Intel Core i3-1315U, 8GB DDR4, 256GB SSD, FHD 15.6", DOS</t>
  </si>
  <si>
    <t>Personalniy kompyuter s xarakteristikami protsessor-Intel i5-14600  Mat-plata H610 DDR4 Blok pitanie 550W SSD-256gb HDD-1trb monitor 24 Dyuma c HDMI  vixodami</t>
  </si>
  <si>
    <t>Printer, skaner, kserokopiya (tri v odnom) 
MFU Canon i-SENSY MF264dw</t>
  </si>
  <si>
    <t>Golovka schitivayushaya (opticheskaya) s USB-portom s otsoedinyayushimsya kabelem INES.426477.011 dlya schotchikov Energomera  GOST R MEK 61107-2001</t>
  </si>
  <si>
    <t>TVZ-A-PXP-avtomaticheskiy apparat dlya opredeleniya temperaturi vspishki v zaktritom tigle</t>
  </si>
  <si>
    <t>ГОСТ 6356 (СТ СЭВ 1495-79), ISO 2719, ASTM D 93. </t>
  </si>
  <si>
    <t>ГОСТ Р МЭК 60745-2-3-2011</t>
  </si>
  <si>
    <t>Ustanovka proverki releynix zashit Uran-2 Radius (trexblochnaya, Imax = 250 A, Rmax = 5 kVA)</t>
  </si>
  <si>
    <t>ГОСТ 22261 94
ТУ 3430-013-17326295-99</t>
  </si>
  <si>
    <t>ГОСТ 11013-81</t>
  </si>
  <si>
    <t>ТУ 430011-023-52523345-2014</t>
  </si>
  <si>
    <t>Gosreestr SI pod nomerom 84696-22 (RF) | KZ.02.01.01597-2022 (РК).</t>
  </si>
  <si>
    <t>Komplekt poiskoviy KP-500K s dopolnitelnimi komplektatsiyami "ANGSTREM"</t>
  </si>
  <si>
    <t>ТУ 27.90.11-005-14714631-2024</t>
  </si>
  <si>
    <t>Viklyuchatel bistrodeystvuyushiy VAB-UETM-49/1- 5000/30-L-UXL4 220 V DC</t>
  </si>
  <si>
    <t>ГОСТ 2585-81</t>
  </si>
  <si>
    <t>Viklyuchatel bistrodeystvuyushiy VAB-UETM-49/1- 3200/30-L-UXL4 220 V DC</t>
  </si>
  <si>
    <t>Perforator 1500 Vt, 1200 ob/min, 220 V SDS-plus Crown CT 18102 BMC</t>
  </si>
  <si>
    <t>Tochilniy stanok (najdachniy) TOTAL TBG 35020</t>
  </si>
  <si>
    <t>I. "ANGREN KO'MIR KONI" filiali</t>
  </si>
  <si>
    <t>II. "TEMIR YO'L TRANSPORTI" filiali</t>
  </si>
  <si>
    <t>1. 3 va 4-sonli yotoqxonalar uchun</t>
  </si>
  <si>
    <t>Dush uchun kran</t>
  </si>
  <si>
    <t>Rakvina uchun kran</t>
  </si>
  <si>
    <t>Moyli isitgich</t>
  </si>
  <si>
    <t>Katta choyshab to'plami</t>
  </si>
  <si>
    <t>Yostiq</t>
  </si>
  <si>
    <t>Paxtali matras</t>
  </si>
  <si>
    <t>3 va 4- yotoqxonaga yumshoq stul</t>
  </si>
  <si>
    <t>3 va 4- yotoqxonaga 50 l suv isitgich Ariston</t>
  </si>
  <si>
    <t>32 D Artel Televizor</t>
  </si>
  <si>
    <t>O'tkir uchli belkurak</t>
  </si>
  <si>
    <t>Yassi belkurak</t>
  </si>
  <si>
    <t>Xasharotlardan himoyalovchi to'r 3 va 4- yotoqxonaga</t>
  </si>
  <si>
    <t>10 l zanglamas chelak</t>
  </si>
  <si>
    <t>10 l plastmassa chelak</t>
  </si>
  <si>
    <t>20 l plstmassa tazik</t>
  </si>
  <si>
    <t>Ammiakli shisha tozalagich 3da 1,500 ml</t>
  </si>
  <si>
    <t>Qatlamli qulf</t>
  </si>
  <si>
    <t>Yoritgich</t>
  </si>
  <si>
    <t>Tefal elektr choynak</t>
  </si>
  <si>
    <t>Shkaf</t>
  </si>
  <si>
    <t>Kir yuvish kukuni</t>
  </si>
  <si>
    <t>Artel Everest inverter va standart konditsioner 9/12/18</t>
  </si>
  <si>
    <t>Isitgich Nikai NK 13(2500Vt)</t>
  </si>
  <si>
    <t>Ariston 100 l suv isitgich</t>
  </si>
  <si>
    <t xml:space="preserve">Elektr LED panel 36 Vt, SMD LED, 3000K/4000K/6500K, 290×32 mm, oq </t>
  </si>
  <si>
    <t>УЗО YCB7RL-100 1P+N 6kA 30mA 16A – himoyalovchi</t>
  </si>
  <si>
    <t>Коmpyuter, i5 protsessor, 8GB RAM, 256GB SSD, Windows 10, 24" monitor</t>
  </si>
  <si>
    <t>Printer МFU Canon image class MF3010, 2 kartrij</t>
  </si>
  <si>
    <t>Yerga ulanadigan oq iktalik rozetka</t>
  </si>
  <si>
    <t xml:space="preserve">Tashqi rozetka 16А 250V </t>
  </si>
  <si>
    <t xml:space="preserve"> 850°C, 10А, IP20, 1ga chidamli mis kontaktli ABS-plastik vilka</t>
  </si>
  <si>
    <t>Egiluvchan quvvat kabellari (shlang) Uzkabel,КГ 3х25+1х10-1</t>
  </si>
  <si>
    <t xml:space="preserve"> Moslashuvchan quvvat kabellari (shlang) Uzkabel,КГ 2х2,5-1</t>
  </si>
  <si>
    <t>Yoritgich 400W-IP65-6500K ELT</t>
  </si>
  <si>
    <t xml:space="preserve">Ko'cha yoritgichi 600 Vt, </t>
  </si>
  <si>
    <t>Magnit starter ABB AF16-30-10-13, lasan 100-250B AC/DC 7,5kVt 18А АС-3 (kontaktor)</t>
  </si>
  <si>
    <t>Simli uy telefoni OHO-807 CID</t>
  </si>
  <si>
    <t>Serno stul КО_Echair 00С Qora charm ramkali K/z  ( 1 dona )</t>
  </si>
  <si>
    <t>Temir yo'l belkurak, Mustaxkamlangan , tutqichsiz</t>
  </si>
  <si>
    <t xml:space="preserve"> Tolsen Cr-v murvatli keskich, 90 sm, krom tutqichlar, dioganal kesim</t>
  </si>
  <si>
    <t>Maishiy plastmassa chelak  "brendsiz", jigarrang, 12 l , oval</t>
  </si>
  <si>
    <t>Elektrod Arsenal mr-4</t>
  </si>
  <si>
    <t>Chelak 10 l</t>
  </si>
  <si>
    <t>O'chirgich, 3 fazali, 50A-</t>
  </si>
  <si>
    <t xml:space="preserve"> Metallga kesilgan doira 6,3 x 180 mm DeWalt DT42520Z-QZ </t>
  </si>
  <si>
    <t>Yopishqoq qatlamli elektr simlari uchun GLOBE izolyatsion lenta,-namlikka chidamli</t>
  </si>
  <si>
    <t xml:space="preserve"> Kanat18.0 GOST 2688-80-. </t>
  </si>
  <si>
    <t>Kanat stalnoy Ø 9mm</t>
  </si>
  <si>
    <t xml:space="preserve"> Vr-1 markalash simi (3,5 dan 6 mm gacha)</t>
  </si>
  <si>
    <t>Solidol Zh (GOST 1033-79), 18 kg. NZSM (Rossiya) tomonidan ishlab chiqarilgan</t>
  </si>
  <si>
    <t>Kir yuvish sovuni</t>
  </si>
  <si>
    <t>Blank akt vixodnogo kontrolya</t>
  </si>
  <si>
    <t>Ombor buxgalteriya kartasi</t>
  </si>
  <si>
    <t>Ishonchnomalarni ro'yxatga olish kitobi (50 bet)</t>
  </si>
  <si>
    <t xml:space="preserve"> Ishonchnomalarni ro'yxatdan o'tkazish jurnali</t>
  </si>
  <si>
    <t>Temir arra</t>
  </si>
  <si>
    <t xml:space="preserve"> Raqamli metall plonbalar </t>
  </si>
  <si>
    <t>Podshibnik 180206</t>
  </si>
  <si>
    <t xml:space="preserve">Podshibnik  6021085  </t>
  </si>
  <si>
    <t>Er osti yong'inga qarshi gidrant GOST R 53961-2010 H-750</t>
  </si>
  <si>
    <t>Emal PF-115 ECONOMY 50 kg (kulrang)</t>
  </si>
  <si>
    <t>Kir yuvish kukuni Zelyoniy chay avtomatik, 250 gr</t>
  </si>
  <si>
    <t xml:space="preserve"> Ammiakli shisha tozalagich 3 da 1, 500 ml87 </t>
  </si>
  <si>
    <t>Gidravlik moyi SAE-90</t>
  </si>
  <si>
    <t>To'qilmagan mato 1,4x100m</t>
  </si>
  <si>
    <t>Gidravlicheskaya telejka (roxlya)</t>
  </si>
  <si>
    <t>PVX izolyatsiya tasmasi</t>
  </si>
  <si>
    <t>Pistoletli shlang 32 diametrli</t>
  </si>
  <si>
    <t>Areometr (qish, yoz) dizel ustki qismi</t>
  </si>
  <si>
    <t>Dixatelniy klapan dlya yomkostey</t>
  </si>
  <si>
    <t>Zadvijka 80-dlya diz. Top</t>
  </si>
  <si>
    <t>Kran zaryadochniy dlya yomkosti</t>
  </si>
  <si>
    <t>Konteynerlar uchun raqamlangan muhrlar</t>
  </si>
  <si>
    <t>Yangi ob'ekt uchun OP-5 yong'in o'chirish moslamasi</t>
  </si>
  <si>
    <t>Yong'in o'chirish moslamasi OU-5</t>
  </si>
  <si>
    <t>Samba MTB ofis stuli</t>
  </si>
  <si>
    <t>Konusli chelak</t>
  </si>
  <si>
    <t>Yong'inga qarshi qo'lqop</t>
  </si>
  <si>
    <t>PGU-100 dizel yoqilg'isi suyuqlik hisoblagichi (schetchik)</t>
  </si>
  <si>
    <t>PGU-40 dizel yoqilg'isi suyuqlik hisoblagichi (schetchik)</t>
  </si>
  <si>
    <t>Avtomat 25A</t>
  </si>
  <si>
    <t>Metroshtok MShS-5</t>
  </si>
  <si>
    <t>Vagonni ochish uchun metall qaychi</t>
  </si>
  <si>
    <t>Yoqilg'i tarqatuvchi (TRK-50-250 l/min)</t>
  </si>
  <si>
    <t>Yoqilg'i bo'yash qo'shimchasi UN (yashil)</t>
  </si>
  <si>
    <t>Yoqilg'i bo'yash qo'shimchasi BMT (qizil)</t>
  </si>
  <si>
    <t>BMT yoqilg'isini bo'yash uchun qo'shimcha (ko'k)</t>
  </si>
  <si>
    <t>Namuna olish uchun idish (shisha hajmi 0,5)</t>
  </si>
  <si>
    <t>TRK Yoqilg‘i quyish kolonkasi</t>
  </si>
  <si>
    <t>Ammofos</t>
  </si>
  <si>
    <t>Kabamit</t>
  </si>
  <si>
    <t>Karate  (Hasharolar uchun)</t>
  </si>
  <si>
    <t>Plastmassa shlang d-50</t>
  </si>
  <si>
    <t>Nasos KM 65-50-160 h-32m, Q-25m" 5,5-kw</t>
  </si>
  <si>
    <t>Yumshoq shlang d-40</t>
  </si>
  <si>
    <t>Ketmon</t>
  </si>
  <si>
    <t xml:space="preserve">Oq papka </t>
  </si>
  <si>
    <t>Regist A475 mm cherniy Alta</t>
  </si>
  <si>
    <t>Biznes jurnali, daftar</t>
  </si>
  <si>
    <t>Jumbo Deli U366-M yoritgichlar to'plami</t>
  </si>
  <si>
    <t>Ruchka 1,0 mm ko'k</t>
  </si>
  <si>
    <t>Skoba 12 mm x 30 m Deli</t>
  </si>
  <si>
    <t>Kalkulyator (qora) M126 Deli</t>
  </si>
  <si>
    <t>Skoch 50 mm 100 dona. 0050 Deli</t>
  </si>
  <si>
    <t>Dirokol 40020 Deli 8 varaq</t>
  </si>
  <si>
    <t>Yelim tayoq 21g 20210 Deli</t>
  </si>
  <si>
    <t xml:space="preserve">Qalam 2B 37013 Deli silgi bilan </t>
  </si>
  <si>
    <t>Marker - Paint Paint black Deli</t>
  </si>
  <si>
    <t>Kiruvchi tekshirish guvohnomasi blankasi</t>
  </si>
  <si>
    <t>Kvitansiya buyrug'i dalolatnomasi</t>
  </si>
  <si>
    <t>Ombor kartasi</t>
  </si>
  <si>
    <t>Kniga naryadov</t>
  </si>
  <si>
    <t>III. "AVTOMOBIL TOG'-TRANSPORTI" filiali</t>
  </si>
  <si>
    <t>IV. "APARTAK KO'MIR KONI" filiali</t>
  </si>
  <si>
    <t>V. "TOG'-TRANSPORT USKUNALARINI SOZLASH ZAVODI" filiali</t>
  </si>
  <si>
    <t>VI. "ShAXTA USULIDA KO'MIR QAZIB OLISH" filiali</t>
  </si>
  <si>
    <t>VII. "ENERGETIKA TARMOQLARI" filiali</t>
  </si>
  <si>
    <t>VIII. "MODDIY-TEXNIKA TA'MINOTI va IJTIMOIY SOHA" filiali</t>
  </si>
  <si>
    <t>IX. "QURILISH MONTAJ ISHLARI" filiali</t>
  </si>
  <si>
    <t>1. Qurilish mexanizatsiya bo'limi</t>
  </si>
  <si>
    <t>1.1. Buldozer ZD-320-3</t>
  </si>
  <si>
    <t xml:space="preserve">Filter toplivo </t>
  </si>
  <si>
    <t>(FS 1212)</t>
  </si>
  <si>
    <t>Filter masleniy</t>
  </si>
  <si>
    <t xml:space="preserve"> (LF 620) (LF 777)</t>
  </si>
  <si>
    <t xml:space="preserve">Filter vazdushniy </t>
  </si>
  <si>
    <t>(6128-81-7320)</t>
  </si>
  <si>
    <t xml:space="preserve">Filter transmision </t>
  </si>
  <si>
    <t>(TY-220.4919.7)</t>
  </si>
  <si>
    <t xml:space="preserve">Filter gidravlika </t>
  </si>
  <si>
    <t xml:space="preserve"> (T-220.60.1.17.2)</t>
  </si>
  <si>
    <t xml:space="preserve">Filter vlagadatel </t>
  </si>
  <si>
    <t>(WF-2076)</t>
  </si>
  <si>
    <t xml:space="preserve">Gidravlcheskiy shlang </t>
  </si>
  <si>
    <t>(RVD-320)</t>
  </si>
  <si>
    <t>Segment gruppi</t>
  </si>
  <si>
    <t xml:space="preserve"> (175 27-22325)  </t>
  </si>
  <si>
    <t>komplekt</t>
  </si>
  <si>
    <t>(ZD-320)</t>
  </si>
  <si>
    <t xml:space="preserve">Akumulator </t>
  </si>
  <si>
    <t>(6CT-190)</t>
  </si>
  <si>
    <t>1.2. Ekskovator XE-250</t>
  </si>
  <si>
    <t>(VG-1540080030)</t>
  </si>
  <si>
    <t xml:space="preserve">Filter masleniy </t>
  </si>
  <si>
    <t>(VG-15400070005)</t>
  </si>
  <si>
    <t>(WS-0233380 )</t>
  </si>
  <si>
    <t xml:space="preserve">Filter gidravlika  </t>
  </si>
  <si>
    <t>(AI-3143)</t>
  </si>
  <si>
    <t xml:space="preserve">Turbokampresor </t>
  </si>
  <si>
    <t>(XE-250)</t>
  </si>
  <si>
    <t xml:space="preserve">Xodovoy reduktor </t>
  </si>
  <si>
    <t xml:space="preserve"> komplekt</t>
  </si>
  <si>
    <t xml:space="preserve"> (XGMG XE-250)</t>
  </si>
  <si>
    <t>(6CT-75)</t>
  </si>
  <si>
    <t>1.3. Avtopagruzchik  ZL-50 XGMG  (2 ed.)</t>
  </si>
  <si>
    <t>(860113256)</t>
  </si>
  <si>
    <t xml:space="preserve">Filter KPP </t>
  </si>
  <si>
    <t>(860116239)</t>
  </si>
  <si>
    <t>(860111665)</t>
  </si>
  <si>
    <t>Filter toplivo</t>
  </si>
  <si>
    <t xml:space="preserve"> (860118457)</t>
  </si>
  <si>
    <t xml:space="preserve"> (250200144)</t>
  </si>
  <si>
    <t xml:space="preserve">Vodinoy radiator </t>
  </si>
  <si>
    <t>(2 601 080 575)</t>
  </si>
  <si>
    <t xml:space="preserve">Toplevnaya apparatura </t>
  </si>
  <si>
    <t>(QD 2827DF)</t>
  </si>
  <si>
    <t xml:space="preserve">Gilza porshen kolsa 
</t>
  </si>
  <si>
    <t>(12114083681)</t>
  </si>
  <si>
    <t xml:space="preserve"> moto komplekt </t>
  </si>
  <si>
    <t xml:space="preserve">Vkladosh karenoy shatuniy </t>
  </si>
  <si>
    <t xml:space="preserve">(ZL-50) </t>
  </si>
  <si>
    <t xml:space="preserve">komplekt </t>
  </si>
  <si>
    <t xml:space="preserve">Salnik peredniy zadniy </t>
  </si>
  <si>
    <t>(ZL-50)</t>
  </si>
  <si>
    <t>(1350.975)</t>
  </si>
  <si>
    <t xml:space="preserve"> (ZL-50) </t>
  </si>
  <si>
    <t>moto koplekt</t>
  </si>
  <si>
    <t xml:space="preserve">Kompresor </t>
  </si>
  <si>
    <t>(612 600 130 496)</t>
  </si>
  <si>
    <t xml:space="preserve">Kardaniy val </t>
  </si>
  <si>
    <t>(7169-126175)</t>
  </si>
  <si>
    <t xml:space="preserve">Podshibnik </t>
  </si>
  <si>
    <t>(32026) (32024)</t>
  </si>
  <si>
    <t>(XGMG ZL-50)</t>
  </si>
  <si>
    <t>(150-180)</t>
  </si>
  <si>
    <t>(860 115 231)</t>
  </si>
  <si>
    <t>(6CT-90)</t>
  </si>
  <si>
    <t>(23.5-25)</t>
  </si>
  <si>
    <t xml:space="preserve">Korobka peredachi v zbore </t>
  </si>
  <si>
    <t>1.4. NEXIA DONS</t>
  </si>
  <si>
    <t xml:space="preserve"> (W712/75)</t>
  </si>
  <si>
    <t>Filter salona</t>
  </si>
  <si>
    <t xml:space="preserve"> (28828822)</t>
  </si>
  <si>
    <t>(HP 0227)</t>
  </si>
  <si>
    <t>(EX96952005)</t>
  </si>
  <si>
    <t>Amartizator</t>
  </si>
  <si>
    <t xml:space="preserve"> (95 079 824)</t>
  </si>
  <si>
    <t xml:space="preserve">Tarmaznoy kalotka </t>
  </si>
  <si>
    <t xml:space="preserve">(FC 173) </t>
  </si>
  <si>
    <t xml:space="preserve">(93742293-41001) </t>
  </si>
  <si>
    <t xml:space="preserve">moto komplekt </t>
  </si>
  <si>
    <t xml:space="preserve">Granata peredniy </t>
  </si>
  <si>
    <t>(DONS)</t>
  </si>
  <si>
    <t xml:space="preserve">Praklatka </t>
  </si>
  <si>
    <t xml:space="preserve">DVS (93 740 206) </t>
  </si>
  <si>
    <t>(96 224 431)</t>
  </si>
  <si>
    <t xml:space="preserve">Prujina </t>
  </si>
  <si>
    <t>(6CT-55)</t>
  </si>
  <si>
    <t>(175/65R-14)</t>
  </si>
  <si>
    <t>1.5. DAMAS</t>
  </si>
  <si>
    <t>(8-971482-700)</t>
  </si>
  <si>
    <t>(8-97062294-0)</t>
  </si>
  <si>
    <t>(15 341)</t>
  </si>
  <si>
    <t>(7 034 180)</t>
  </si>
  <si>
    <t xml:space="preserve">(6244463) </t>
  </si>
  <si>
    <t xml:space="preserve">Rulevoy tayga </t>
  </si>
  <si>
    <t>(48900A85000)</t>
  </si>
  <si>
    <t xml:space="preserve">DVS (DAEWOO) </t>
  </si>
  <si>
    <t>(5152.3771)</t>
  </si>
  <si>
    <t>(6CT-35)</t>
  </si>
  <si>
    <t>(174/65R-12)</t>
  </si>
  <si>
    <t>1.6. Avtokran XCMG QY 50</t>
  </si>
  <si>
    <t>Filter vazdushniy</t>
  </si>
  <si>
    <t xml:space="preserve"> (AF 26320M)</t>
  </si>
  <si>
    <t xml:space="preserve">Filter pnevmasistema </t>
  </si>
  <si>
    <t>(4329012472)</t>
  </si>
  <si>
    <t xml:space="preserve">(H 1348) </t>
  </si>
  <si>
    <t>(D 638-002-04A)</t>
  </si>
  <si>
    <t xml:space="preserve"> (9009)</t>
  </si>
  <si>
    <t xml:space="preserve">(3051105-03) </t>
  </si>
  <si>
    <t xml:space="preserve">Reaktivniy shtanga </t>
  </si>
  <si>
    <t>(QY50K XGMG)</t>
  </si>
  <si>
    <t>(0516-83461542)</t>
  </si>
  <si>
    <t xml:space="preserve">Bamper </t>
  </si>
  <si>
    <t xml:space="preserve"> (12.00R-20)</t>
  </si>
  <si>
    <t>1.7. KRAZ 65055 (2 ed.)</t>
  </si>
  <si>
    <t xml:space="preserve"> (6437-1109080-10)</t>
  </si>
  <si>
    <t>(201-1117040-A)</t>
  </si>
  <si>
    <t>(840-1012040-12)</t>
  </si>
  <si>
    <t>(TKR-10)</t>
  </si>
  <si>
    <t>(9 382 918 022)</t>
  </si>
  <si>
    <t xml:space="preserve">Radiator vadinoy </t>
  </si>
  <si>
    <t>(1 301 010)</t>
  </si>
  <si>
    <t>Toplevnaya apparatura</t>
  </si>
  <si>
    <t>(37 063)</t>
  </si>
  <si>
    <t>(YMZ-238)</t>
  </si>
  <si>
    <t>DVC (6303-2912412)</t>
  </si>
  <si>
    <t>(65055)</t>
  </si>
  <si>
    <t xml:space="preserve">Kalinchatiy val </t>
  </si>
  <si>
    <t xml:space="preserve">Vtulka buksi </t>
  </si>
  <si>
    <t>Reaktivniy shtanga</t>
  </si>
  <si>
    <t xml:space="preserve"> (210-2919028-20)</t>
  </si>
  <si>
    <t xml:space="preserve">Rulevoy kalonka GUR </t>
  </si>
  <si>
    <t>(6510-3401008)</t>
  </si>
  <si>
    <t xml:space="preserve">Tarmaznaya kamera </t>
  </si>
  <si>
    <t>(100-3514008-30)</t>
  </si>
  <si>
    <t xml:space="preserve">Tarmaznaya kran </t>
  </si>
  <si>
    <t>(24-351920)</t>
  </si>
  <si>
    <t>(6 CT-190)</t>
  </si>
  <si>
    <t xml:space="preserve">Tarmaznaya nakladka </t>
  </si>
  <si>
    <t>(2102403070-20)</t>
  </si>
  <si>
    <t>1.8. Avtokran KAMAZ 55724</t>
  </si>
  <si>
    <t>(HFA 578 HP 3179)</t>
  </si>
  <si>
    <t>(55724)</t>
  </si>
  <si>
    <t xml:space="preserve">(EBRO2) </t>
  </si>
  <si>
    <t xml:space="preserve"> (DS7532)</t>
  </si>
  <si>
    <t xml:space="preserve"> (7405-1012040)</t>
  </si>
  <si>
    <t>(3051105-03)</t>
  </si>
  <si>
    <t xml:space="preserve">Labavov steklo </t>
  </si>
  <si>
    <t>(5 206 062)</t>
  </si>
  <si>
    <t>Fara osvesheniya</t>
  </si>
  <si>
    <t xml:space="preserve"> (43118)</t>
  </si>
  <si>
    <t xml:space="preserve"> koplekt</t>
  </si>
  <si>
    <t xml:space="preserve">Turbokompresor </t>
  </si>
  <si>
    <t>(45 104 101 826 590)</t>
  </si>
  <si>
    <t>(0402698818)</t>
  </si>
  <si>
    <t>1.9. ISUZI NP 26-37 (2 ed.)</t>
  </si>
  <si>
    <t>(275-175AZFB)</t>
  </si>
  <si>
    <t xml:space="preserve">Stabilizator </t>
  </si>
  <si>
    <t>(P66PGS9300674)</t>
  </si>
  <si>
    <t xml:space="preserve">Resor peredniy </t>
  </si>
  <si>
    <t xml:space="preserve">(8 972 514 430) </t>
  </si>
  <si>
    <t>(8972536620)</t>
  </si>
  <si>
    <t xml:space="preserve">Shkvarnya v sbore </t>
  </si>
  <si>
    <t>(5 878 324 000)</t>
  </si>
  <si>
    <t>(SAZ NP 26-37)</t>
  </si>
  <si>
    <t>Toplivniy aparatura</t>
  </si>
  <si>
    <t xml:space="preserve"> (PGS 9300674)</t>
  </si>
  <si>
    <t>Ftulka resorniy</t>
  </si>
  <si>
    <t>1.10. GAZEL 33-023</t>
  </si>
  <si>
    <t>(52-08-1109010)</t>
  </si>
  <si>
    <t>(52-04-1017010)</t>
  </si>
  <si>
    <t>(3 000 100).</t>
  </si>
  <si>
    <t>(33023)</t>
  </si>
  <si>
    <t>Tarmaznaya nakladka</t>
  </si>
  <si>
    <t xml:space="preserve"> (33023)</t>
  </si>
  <si>
    <t>(1641.3701-03)</t>
  </si>
  <si>
    <t>(6CT-60)</t>
  </si>
  <si>
    <t xml:space="preserve"> (185x75R16)</t>
  </si>
  <si>
    <t>(9011871)</t>
  </si>
  <si>
    <t>Gilza porshen kolsa</t>
  </si>
  <si>
    <t xml:space="preserve"> (33023) </t>
  </si>
  <si>
    <t>1.11. ZIL MMZ 4504</t>
  </si>
  <si>
    <t>(431410-1109010-10)</t>
  </si>
  <si>
    <t>(130-1017010)</t>
  </si>
  <si>
    <t xml:space="preserve">Gilza porshen kolsa </t>
  </si>
  <si>
    <t>(130 100 170)</t>
  </si>
  <si>
    <t>Praklatka</t>
  </si>
  <si>
    <t xml:space="preserve"> DVS (243519010-11) </t>
  </si>
  <si>
    <t>(1303509009-11)</t>
  </si>
  <si>
    <t>(8 980 921 122)</t>
  </si>
  <si>
    <t xml:space="preserve">Gidroselindor padyom kuzova </t>
  </si>
  <si>
    <t>(4 502)</t>
  </si>
  <si>
    <t>(ST 142 M370800)</t>
  </si>
  <si>
    <t>Akumulator</t>
  </si>
  <si>
    <t xml:space="preserve"> (6CT-132)</t>
  </si>
  <si>
    <t>(9.00R20)</t>
  </si>
  <si>
    <t>1.12. Gaz 5204 (Benzavoz)</t>
  </si>
  <si>
    <t xml:space="preserve"> (52-08-110910)</t>
  </si>
  <si>
    <t>(513 501 106)</t>
  </si>
  <si>
    <t>(52-3001019)</t>
  </si>
  <si>
    <t>Shkvarnya v sbore</t>
  </si>
  <si>
    <t xml:space="preserve"> (5404-3708-10)</t>
  </si>
  <si>
    <t xml:space="preserve">(GAZ-5204) </t>
  </si>
  <si>
    <t>DVS (GAZ5204)</t>
  </si>
  <si>
    <t xml:space="preserve"> moto koplekt</t>
  </si>
  <si>
    <t xml:space="preserve"> (130-1000108)</t>
  </si>
  <si>
    <t>(6CT-132)</t>
  </si>
  <si>
    <t>(750 R20)</t>
  </si>
  <si>
    <t>1.13. KAMAZ 5511 (Samosval)</t>
  </si>
  <si>
    <t>(740 1109560-02)</t>
  </si>
  <si>
    <t xml:space="preserve">(740.11-1105010) </t>
  </si>
  <si>
    <t xml:space="preserve">(7405-1012040) </t>
  </si>
  <si>
    <t xml:space="preserve">(TKR-11XH-1) </t>
  </si>
  <si>
    <t>Nasos GUR</t>
  </si>
  <si>
    <t xml:space="preserve"> (ST 142T-3708000-10) </t>
  </si>
  <si>
    <t xml:space="preserve">(5336-3509012) </t>
  </si>
  <si>
    <t xml:space="preserve">(243519010-11) </t>
  </si>
  <si>
    <t>Tarmaznoy kamera</t>
  </si>
  <si>
    <t xml:space="preserve"> (860 115 231) </t>
  </si>
  <si>
    <t xml:space="preserve">Ftulka buksa </t>
  </si>
  <si>
    <t xml:space="preserve">(9 392 918 022)  </t>
  </si>
  <si>
    <t xml:space="preserve">(5511) </t>
  </si>
  <si>
    <t xml:space="preserve">Praklatka DVS </t>
  </si>
  <si>
    <t xml:space="preserve">(6CT-190) </t>
  </si>
  <si>
    <t xml:space="preserve">(9.00 R20) </t>
  </si>
  <si>
    <t>1.14. TRAKTOR T-150</t>
  </si>
  <si>
    <t xml:space="preserve">(238H-1109080-01) </t>
  </si>
  <si>
    <t>(FM 048.101 2005)</t>
  </si>
  <si>
    <t xml:space="preserve">Selxozshina </t>
  </si>
  <si>
    <t xml:space="preserve">(201.08) </t>
  </si>
  <si>
    <t>1.15. TRAKTOR TTZ-80 (3 ed.)</t>
  </si>
  <si>
    <t xml:space="preserve">(240-1109015-A-02) </t>
  </si>
  <si>
    <t>(1012005-009)</t>
  </si>
  <si>
    <t>(240-1117030)</t>
  </si>
  <si>
    <t>Selxozshina</t>
  </si>
  <si>
    <t xml:space="preserve"> (15,5-38)</t>
  </si>
  <si>
    <t xml:space="preserve">Kolsa parshinovoy </t>
  </si>
  <si>
    <t>(240-1004060-A)</t>
  </si>
  <si>
    <t>DVS (240-1004060)</t>
  </si>
  <si>
    <t>(700,00)</t>
  </si>
  <si>
    <t>(TTZ 80/10)</t>
  </si>
  <si>
    <t xml:space="preserve">Disk stipleniya sbore </t>
  </si>
  <si>
    <t>(TTZ 80-10)</t>
  </si>
  <si>
    <t>Starter (142H3708000)</t>
  </si>
  <si>
    <t>(1 701208)</t>
  </si>
  <si>
    <t xml:space="preserve">Shesterna KPP 37 zub </t>
  </si>
  <si>
    <t xml:space="preserve">(1 701045) </t>
  </si>
  <si>
    <t xml:space="preserve">Shesterna KPP 19 zub </t>
  </si>
  <si>
    <t xml:space="preserve">Shesterna KPP 39 zub </t>
  </si>
  <si>
    <t xml:space="preserve"> (4701048-A)</t>
  </si>
  <si>
    <t xml:space="preserve">Podshibnik  </t>
  </si>
  <si>
    <t>KPP (307)</t>
  </si>
  <si>
    <t xml:space="preserve"> KPP (2310) </t>
  </si>
  <si>
    <t xml:space="preserve"> KPP (309)</t>
  </si>
  <si>
    <t xml:space="preserve">Pervichniy val </t>
  </si>
  <si>
    <t>KPP (8010)</t>
  </si>
  <si>
    <t>1.16. TRAKTOR K-701</t>
  </si>
  <si>
    <t xml:space="preserve"> (6127-817412) </t>
  </si>
  <si>
    <t>(840101-2040-12)</t>
  </si>
  <si>
    <t>(WK 962/7)</t>
  </si>
  <si>
    <t xml:space="preserve"> (32122.3271)</t>
  </si>
  <si>
    <t xml:space="preserve">Nasos vadinoy </t>
  </si>
  <si>
    <t>( 240-1307010)</t>
  </si>
  <si>
    <t>(701.13.01.000.-11)</t>
  </si>
  <si>
    <t>(28.1R26)</t>
  </si>
  <si>
    <t>1.17. USUZU Avtovishka SAZ-NPR-66 LI</t>
  </si>
  <si>
    <t>(11826109)</t>
  </si>
  <si>
    <t xml:space="preserve">(FC 1001) </t>
  </si>
  <si>
    <t xml:space="preserve"> (8-971482-700)</t>
  </si>
  <si>
    <t xml:space="preserve"> (8-97062294-0)</t>
  </si>
  <si>
    <t>Stabilizator</t>
  </si>
  <si>
    <t xml:space="preserve"> (P66PGS9300674)</t>
  </si>
  <si>
    <t>(8 972 514 430)</t>
  </si>
  <si>
    <t xml:space="preserve"> (5878316920)</t>
  </si>
  <si>
    <t xml:space="preserve"> (RVD (L3,80)</t>
  </si>
  <si>
    <t xml:space="preserve">Shlang </t>
  </si>
  <si>
    <t>RVD (L-6)</t>
  </si>
  <si>
    <t>(PGS 9300674)</t>
  </si>
  <si>
    <t xml:space="preserve"> (6CT-75) </t>
  </si>
  <si>
    <t>(7.50 R16)</t>
  </si>
  <si>
    <t>1.18. GAZ 3102 (Volga)</t>
  </si>
  <si>
    <t>(3102.1017010)</t>
  </si>
  <si>
    <t>(3102-1109013)</t>
  </si>
  <si>
    <t xml:space="preserve">(3 771 000) </t>
  </si>
  <si>
    <t>(S 453)</t>
  </si>
  <si>
    <t xml:space="preserve">Rulevoy kalonka </t>
  </si>
  <si>
    <t xml:space="preserve">  (GAZ 3102)</t>
  </si>
  <si>
    <t>(195/65R 15)</t>
  </si>
  <si>
    <t xml:space="preserve">1.19. MAN VAXTOVKA  </t>
  </si>
  <si>
    <t>(7405-1012040)</t>
  </si>
  <si>
    <t xml:space="preserve"> (DS 7532)</t>
  </si>
  <si>
    <t xml:space="preserve">Resornaya ftulka </t>
  </si>
  <si>
    <t>(TGA 13240)</t>
  </si>
  <si>
    <t>(44066-90166)</t>
  </si>
  <si>
    <t xml:space="preserve">Krestavina kardan </t>
  </si>
  <si>
    <t>(06-04-01-0031)</t>
  </si>
  <si>
    <t>Ingektor toplevniy</t>
  </si>
  <si>
    <t>(5946F238C3C13F7123)</t>
  </si>
  <si>
    <t xml:space="preserve"> (1200 R 20)</t>
  </si>
  <si>
    <t>1.20. SAG ADD 2-X POST</t>
  </si>
  <si>
    <t xml:space="preserve"> (1012005-009)</t>
  </si>
  <si>
    <t>(142H3708000)</t>
  </si>
  <si>
    <t>(TTZ-8010)</t>
  </si>
  <si>
    <t>(750/R-20)</t>
  </si>
  <si>
    <t>1.21. PRISEP-150</t>
  </si>
  <si>
    <t>(12 00 R-20)</t>
  </si>
  <si>
    <t>1.22. PRISEP-K-701</t>
  </si>
  <si>
    <t xml:space="preserve"> (530 X533)</t>
  </si>
  <si>
    <t>1.23. PRISEP-TTZ-80 10</t>
  </si>
  <si>
    <t>Stupitsiya (2PTS-4 6370A).shtuk</t>
  </si>
  <si>
    <t xml:space="preserve"> (9 00-16)</t>
  </si>
  <si>
    <t>Podshibnik</t>
  </si>
  <si>
    <t xml:space="preserve"> (32309)</t>
  </si>
  <si>
    <t xml:space="preserve"> (32311)</t>
  </si>
  <si>
    <t xml:space="preserve">Tarmaznoy nakladka </t>
  </si>
  <si>
    <t>(13.3502017-70)</t>
  </si>
  <si>
    <t xml:space="preserve">Podyomniy selinder </t>
  </si>
  <si>
    <t>(2PTS-4)</t>
  </si>
  <si>
    <t>2. Qurilish anjomlari va uskunalar</t>
  </si>
  <si>
    <t>Sement</t>
  </si>
  <si>
    <t>tonn</t>
  </si>
  <si>
    <t>Qum</t>
  </si>
  <si>
    <t>Shag'al</t>
  </si>
  <si>
    <t>Oyna</t>
  </si>
  <si>
    <t>Folgaizol qalinlik 4mm</t>
  </si>
  <si>
    <t>Lak,bo'yoq materiallari</t>
  </si>
  <si>
    <t>Quruq qotishma</t>
  </si>
  <si>
    <t>Suvli emal bo'yoq</t>
  </si>
  <si>
    <t>Bitum БН 90*10 (Mastika krovlenaya)</t>
  </si>
  <si>
    <t>Mix (mixlar)</t>
  </si>
  <si>
    <t>Samorez</t>
  </si>
  <si>
    <t>Diametri 8mmli armatura  Кl All</t>
  </si>
  <si>
    <t>Diametri 10mmli armatura  КL All</t>
  </si>
  <si>
    <t>Diametri 12mmli armatura  КL All</t>
  </si>
  <si>
    <t>Diametri 16mmli armatura  КL All</t>
  </si>
  <si>
    <t>Diametri 18mmli armatura  КL All</t>
  </si>
  <si>
    <t>Diametri 14mmli armatura  KL All</t>
  </si>
  <si>
    <t>Diametri 20mmli armatura  Кл All</t>
  </si>
  <si>
    <t>Diametri 10mmli silliq armatura  marka:A1</t>
  </si>
  <si>
    <t>Diametri 32mmli silliq armatura  marka:A1</t>
  </si>
  <si>
    <t>Diametri 6,3;605 mmli sim</t>
  </si>
  <si>
    <t xml:space="preserve"> O'lchami 45x45mmli temir burchak</t>
  </si>
  <si>
    <t xml:space="preserve"> O'lchami 50x50mmli temir burchak</t>
  </si>
  <si>
    <t xml:space="preserve"> O'lchami 63x63mmli temir burchak</t>
  </si>
  <si>
    <t xml:space="preserve"> O'lchami 75x75mmli temir burchak</t>
  </si>
  <si>
    <t xml:space="preserve"> O'lchami 32x32mmli temir burchak</t>
  </si>
  <si>
    <t>Temir list qalinlik:3mm</t>
  </si>
  <si>
    <t>Gipsakarton</t>
  </si>
  <si>
    <t>Shift uchun plastik</t>
  </si>
  <si>
    <t>Diametri 20-100 mmli plastik quvir GVS.CHVS</t>
  </si>
  <si>
    <t>Alyumin profil</t>
  </si>
  <si>
    <t>Profnastil</t>
  </si>
  <si>
    <t>Ruh metalli list</t>
  </si>
  <si>
    <t>O 'lchami 40x200mmli pilomaterial</t>
  </si>
  <si>
    <t>Texnik sanitariya qismi (fitiglar)</t>
  </si>
  <si>
    <t>so'm</t>
  </si>
  <si>
    <t>Chiroq,rozetka,  viklyuchatel</t>
  </si>
  <si>
    <t>Alyumin sim marka:АВВG 2х2,5 .2х4</t>
  </si>
  <si>
    <t>km</t>
  </si>
  <si>
    <t>Laminat</t>
  </si>
  <si>
    <t>Eshik МDF</t>
  </si>
  <si>
    <t>Pol uchun plastik plyuntus</t>
  </si>
  <si>
    <t>Sendvich panel qalinlik:50mm</t>
  </si>
  <si>
    <t>Jidkoe steklo</t>
  </si>
  <si>
    <t>Texnik sanitariya materiallari</t>
  </si>
  <si>
    <t>Fuga</t>
  </si>
  <si>
    <t>Bo 'yoqchilar izolatsiya lentasi</t>
  </si>
  <si>
    <t>Dekor panel</t>
  </si>
  <si>
    <t>Eshiklar uchn qulf</t>
  </si>
  <si>
    <t>Montaj uchun pena</t>
  </si>
  <si>
    <t>Serpayanka</t>
  </si>
  <si>
    <t>Mis sim marka: 2х2,5 .2х4</t>
  </si>
  <si>
    <t>Batareykali shurp burash asbobi</t>
  </si>
  <si>
    <t>Yo'naltiruvchi (perferator)</t>
  </si>
  <si>
    <t>Diametri 500mmli diskli arra</t>
  </si>
  <si>
    <t>Bolg 'a uchun o'lchami 32x65mmli karonka</t>
  </si>
  <si>
    <t>Diametri 180mmli balgarka</t>
  </si>
  <si>
    <t>Diametri 130mmli balgarka</t>
  </si>
  <si>
    <t>Elektr drel asbob-uskuna</t>
  </si>
  <si>
    <t>Plastik quvrlar briktirish dazmoli</t>
  </si>
  <si>
    <t>Elektrik asboblar to'plami</t>
  </si>
  <si>
    <t>Mexanik kalitlar to'plami</t>
  </si>
  <si>
    <t>Kislorod shlangi</t>
  </si>
  <si>
    <t xml:space="preserve">Kislorod reduktori </t>
  </si>
  <si>
    <t>O'lchami 35mmli shpatel</t>
  </si>
  <si>
    <t>O 'lchami 8mmli shpatel</t>
  </si>
  <si>
    <t>O 'lchami 25mmli shpatel</t>
  </si>
  <si>
    <t>Qurilish kovshi</t>
  </si>
  <si>
    <t>Masterok</t>
  </si>
  <si>
    <t>O 'lchami  80smli qurilish urveni</t>
  </si>
  <si>
    <t xml:space="preserve">Bolg'a (pnoma)     </t>
  </si>
  <si>
    <t>O'lchami 100x100x100mmli qolip (beton namuna uchun)</t>
  </si>
  <si>
    <t xml:space="preserve">Qumni quritish uchun metall list </t>
  </si>
  <si>
    <t>Beton qorishma asbob -uskuna HZS</t>
  </si>
  <si>
    <t>Rezak</t>
  </si>
  <si>
    <t>O 'lchami 4x32mmli burg 'ulash asbobi</t>
  </si>
  <si>
    <t>Chilangar uskunasi 200V</t>
  </si>
  <si>
    <t>Beton uchun tebratish moslamasi</t>
  </si>
  <si>
    <t>O'tkirlash uskunasi</t>
  </si>
  <si>
    <t>Oyna qirqish moslamasi</t>
  </si>
  <si>
    <t>O'lchami 30mli temir lenta</t>
  </si>
  <si>
    <t>O'lchami 50mli temir lenta</t>
  </si>
  <si>
    <t xml:space="preserve">Geodezik shtativ RGK S6-N </t>
  </si>
  <si>
    <t>Taxeometr Leica</t>
  </si>
  <si>
    <t>Profil kesish uchun uskuna</t>
  </si>
  <si>
    <t>O'lchami 450mmli arra</t>
  </si>
  <si>
    <t>Slesr bolg'asi</t>
  </si>
  <si>
    <t>Mixlar sug'irish asbobi</t>
  </si>
  <si>
    <t>3. KANSELYARIYA BUYUMLARI</t>
  </si>
  <si>
    <t>Ruchka</t>
  </si>
  <si>
    <t xml:space="preserve">Jurnal dlya registrasii </t>
  </si>
  <si>
    <t>(delovoy)</t>
  </si>
  <si>
    <t>Karandash</t>
  </si>
  <si>
    <t xml:space="preserve">Skoba dlya steplera </t>
  </si>
  <si>
    <t>(bolshiye)</t>
  </si>
  <si>
    <t>Skoby dlya steplera</t>
  </si>
  <si>
    <t xml:space="preserve"> (malenkiye)</t>
  </si>
  <si>
    <t>Fail-list</t>
  </si>
  <si>
    <t>Kley PVA</t>
  </si>
  <si>
    <t>Papka dlya dokumentov</t>
  </si>
  <si>
    <t xml:space="preserve">Stepler </t>
  </si>
  <si>
    <t>(bolshoy)</t>
  </si>
  <si>
    <t>(malenkiy)</t>
  </si>
  <si>
    <t>Skotch</t>
  </si>
  <si>
    <t xml:space="preserve"> (shirokiy)</t>
  </si>
  <si>
    <t xml:space="preserve">Skotch </t>
  </si>
  <si>
    <t>(uzkiy)</t>
  </si>
  <si>
    <t>(komplekt)</t>
  </si>
  <si>
    <t>Fail-papka</t>
  </si>
  <si>
    <t>Ejednevnik</t>
  </si>
  <si>
    <t>Papka dlya paketirovaniya proyektov</t>
  </si>
  <si>
    <t>Pereplyoty s prujinoy</t>
  </si>
  <si>
    <t>Organayzer ofisniy</t>
  </si>
  <si>
    <t>Nakladnie blanki po otdelam</t>
  </si>
  <si>
    <t>Otchotnie blanki №M-29</t>
  </si>
  <si>
    <t>Bartavoy jurnal</t>
  </si>
  <si>
    <t>Putevay list</t>
  </si>
  <si>
    <t>Guvohnoma</t>
  </si>
  <si>
    <t>Blanki akt skritix rabot</t>
  </si>
  <si>
    <t>4. Ofis jihozlari</t>
  </si>
  <si>
    <t>UPS 850W (dlya podderjaniya pitaniya v ekstrennyx vyklucheniyax elektroenergii)</t>
  </si>
  <si>
    <t>Kondisioner</t>
  </si>
  <si>
    <t>Kompyuter v komplekte</t>
  </si>
  <si>
    <t>Notebook</t>
  </si>
  <si>
    <t>Svetnoy printer</t>
  </si>
  <si>
    <t>Kreslo</t>
  </si>
  <si>
    <t>Telefoniy aparat</t>
  </si>
  <si>
    <t>X. "KAPITAL QURILISH" filiali</t>
  </si>
  <si>
    <t>1. Kantstovary (po zayavkam nachalnikov otdelov)</t>
  </si>
  <si>
    <t>Jurnal dlya registrasii (delovoy)</t>
  </si>
  <si>
    <t>Skoby dlya steplera (bolshiye)</t>
  </si>
  <si>
    <t>Skoby dlya steplera (malenkiye)</t>
  </si>
  <si>
    <t>Stepler (bolshoy)</t>
  </si>
  <si>
    <t>Stepler (malenkiy)</t>
  </si>
  <si>
    <t>Skotch (shirokiy)</t>
  </si>
  <si>
    <t>Skotch (uzkiy)</t>
  </si>
  <si>
    <t>Kartridj dlya plotera HPDesignjet 510</t>
  </si>
  <si>
    <t>CH 565A(black)</t>
  </si>
  <si>
    <t>CH 566A/C4911F(cyan)</t>
  </si>
  <si>
    <t>CH 567A/C4912F(maqenta)</t>
  </si>
  <si>
    <t>CH 568A/C4913F(yellow)</t>
  </si>
  <si>
    <t>Bumaga ploternaya Xerox Inkjet Monochrome Paper 80г/м610ммх50м</t>
  </si>
  <si>
    <t>2. Orgtexnika i ofisnaya texnika</t>
  </si>
  <si>
    <t>Jyostkiy disk (dlya arxivirovaniya danniy proyektnoy gruppy 1 Tb)</t>
  </si>
  <si>
    <t>Plotter shirokoformatniy Cannon TM-300-AO</t>
  </si>
  <si>
    <t>4. Smetnoye proizvodstvo</t>
  </si>
  <si>
    <t>Obnovleniye programmy TN-Qurilish9 (kajdiye polgoda)</t>
  </si>
  <si>
    <t>Katalog tekuschiy sen (ejekvartalno)</t>
  </si>
  <si>
    <t>5. Omborxona uchun</t>
  </si>
  <si>
    <t>6. Projektor DUSEL 800W</t>
  </si>
  <si>
    <t>Ofis mebel jihozlari</t>
  </si>
  <si>
    <t>Stol dlya proyektov 1,5x2,5</t>
  </si>
  <si>
    <t>Pismennyiy stol (dlya sotrudnokov) 0,7x1,5</t>
  </si>
  <si>
    <t>Ofisnyiy stol so stulyami</t>
  </si>
  <si>
    <t>Ofisnyiy stul-kreslo</t>
  </si>
  <si>
    <t>Ofisnyiy shkaf 0,7x2,0</t>
  </si>
  <si>
    <t>Ofisnyiy shkaf 2,5x2,0 (dlya proyektov)</t>
  </si>
  <si>
    <t>Shkaf dlya odejdy</t>
  </si>
  <si>
    <t>Ofisnyye stulya</t>
  </si>
  <si>
    <t>Ofisnoye kreslo</t>
  </si>
  <si>
    <t>Lotok vertikalniy dlya bumag</t>
  </si>
  <si>
    <t>1. Zif-650 burg'ilash qurilmasi</t>
  </si>
  <si>
    <t>Podshibnik 8322</t>
  </si>
  <si>
    <t>7872-89</t>
  </si>
  <si>
    <t>Podshibnik 8122</t>
  </si>
  <si>
    <t>Podshibnik 222</t>
  </si>
  <si>
    <t>Podshibnik 307</t>
  </si>
  <si>
    <t>Podshibnik 115</t>
  </si>
  <si>
    <t>8882-75</t>
  </si>
  <si>
    <t>Podshibnik 215</t>
  </si>
  <si>
    <t>Podshibnik 209</t>
  </si>
  <si>
    <t>Klapan sedlo 11G-3-13</t>
  </si>
  <si>
    <t>К2А00.00.001</t>
  </si>
  <si>
    <t>Remen 1950 B</t>
  </si>
  <si>
    <t>1284-89</t>
  </si>
  <si>
    <t>Remen 2500 B</t>
  </si>
  <si>
    <t>Remen 1500 B</t>
  </si>
  <si>
    <t>Gil'za NB32</t>
  </si>
  <si>
    <t>НБ 3202102-02</t>
  </si>
  <si>
    <t>Perexodnik 50x89</t>
  </si>
  <si>
    <t>Karonki tevrdosplanie d-93</t>
  </si>
  <si>
    <t>11/08-70</t>
  </si>
  <si>
    <t>Karonki tevrdosplanie d-112</t>
  </si>
  <si>
    <t>11108-70</t>
  </si>
  <si>
    <t>Karonka almaznaya buravaya 23I4G UK d-112</t>
  </si>
  <si>
    <t>СТП                        00221994,010-04</t>
  </si>
  <si>
    <t>Rasshiritel almazniy buravoy RSA23P</t>
  </si>
  <si>
    <t>СТП                       00221994.004-04</t>
  </si>
  <si>
    <t>Doloto trexsharochnoe KSV-190,5</t>
  </si>
  <si>
    <t>20692-2003</t>
  </si>
  <si>
    <t>Doloto trexsharochnoe KSV-151</t>
  </si>
  <si>
    <t>Doloto trexsharochnoe KSV-132</t>
  </si>
  <si>
    <t>Doloto trexsharochnoe KSV-112</t>
  </si>
  <si>
    <t>Doloto trexsharochnoe KSA-76</t>
  </si>
  <si>
    <t>Doloto trexsharochnoe KSA-93</t>
  </si>
  <si>
    <t>Mufta dlya soedineniy bur shtangi 50</t>
  </si>
  <si>
    <t>Shtanga buril'naya Ø 50</t>
  </si>
  <si>
    <t>Nagalovnik M50</t>
  </si>
  <si>
    <t>М50-12,5</t>
  </si>
  <si>
    <t>Metchik lovil'niy Ø 42</t>
  </si>
  <si>
    <t>8483-81</t>
  </si>
  <si>
    <t>Kolokol lovil'niy  Ø 89 D2</t>
  </si>
  <si>
    <t>Д2(Д89)</t>
  </si>
  <si>
    <t>Sal'nikoviy Nabivka 10*10</t>
  </si>
  <si>
    <t>5152-84</t>
  </si>
  <si>
    <t>Klyuch sharnirniy KSh  Ø50</t>
  </si>
  <si>
    <t>6494-71</t>
  </si>
  <si>
    <t xml:space="preserve"> Klyuch sharnirniy KSh Ø73</t>
  </si>
  <si>
    <t xml:space="preserve"> Klyuch sharnirniy KSh Ø89</t>
  </si>
  <si>
    <t>Vilka podkladnaya Ø 50 mm</t>
  </si>
  <si>
    <t>Shlang gafirovaniy Ø 80</t>
  </si>
  <si>
    <t>Zamok ZN 50</t>
  </si>
  <si>
    <t>7918-75</t>
  </si>
  <si>
    <t>2. UGB-4UK burg'ulash qurilmasi</t>
  </si>
  <si>
    <t>Podshibnik 7520</t>
  </si>
  <si>
    <t>27365-87</t>
  </si>
  <si>
    <t>Podshibnik 7516</t>
  </si>
  <si>
    <t>Avto shini R-20 136x133</t>
  </si>
  <si>
    <t>И-Н142Б</t>
  </si>
  <si>
    <t>Nakladka sepleniya 165x280x4</t>
  </si>
  <si>
    <t>Podshibnik 214</t>
  </si>
  <si>
    <t>ГОСТ 8338-75</t>
  </si>
  <si>
    <t>Podshibnik 216</t>
  </si>
  <si>
    <t>Podshibnik 218</t>
  </si>
  <si>
    <t>Podshibnik 3618</t>
  </si>
  <si>
    <t>Podshibnik 807813</t>
  </si>
  <si>
    <t>Remen 8000</t>
  </si>
  <si>
    <t>Kanat stal'noy d-28</t>
  </si>
  <si>
    <t xml:space="preserve">m </t>
  </si>
  <si>
    <t>Kanat stal'noy d-18</t>
  </si>
  <si>
    <t>Truba D-219</t>
  </si>
  <si>
    <t>10704-91</t>
  </si>
  <si>
    <t>Truba D-377*10</t>
  </si>
  <si>
    <t>8732-78</t>
  </si>
  <si>
    <t>Truba D-530*10</t>
  </si>
  <si>
    <t>3. Drenaj uchastkasi</t>
  </si>
  <si>
    <t>Zashitnoe ustroystvo "Kaskad"</t>
  </si>
  <si>
    <t>23769-79</t>
  </si>
  <si>
    <t>Nasos gulubiniy ESV 6-10-80</t>
  </si>
  <si>
    <t>Nasos gulubiniy ESV 4-2,5-110</t>
  </si>
  <si>
    <t>633-80</t>
  </si>
  <si>
    <t>Nasos sentrabejniy D 320-50</t>
  </si>
  <si>
    <t>10272-87</t>
  </si>
  <si>
    <t>Schetchik vodi ul'trazvukovoy</t>
  </si>
  <si>
    <t>ULTRAMER 50</t>
  </si>
  <si>
    <t>Trubi D-57mm</t>
  </si>
  <si>
    <t>3262-75</t>
  </si>
  <si>
    <t>Rabochee koleso na nasos ESV 6</t>
  </si>
  <si>
    <t>Podpyatnik na nasos ESV 6</t>
  </si>
  <si>
    <t>Pyata na nasos ESV 6</t>
  </si>
  <si>
    <t>Soedenetel'naya mufta ESV 6</t>
  </si>
  <si>
    <t>Otvod lopatochniy ESV 6</t>
  </si>
  <si>
    <t>4. Elektrosex uchastkasi</t>
  </si>
  <si>
    <t>Elektroavtomat 250A</t>
  </si>
  <si>
    <t xml:space="preserve"> IEC 60947-2</t>
  </si>
  <si>
    <t>Puskatel 6V</t>
  </si>
  <si>
    <t>2491-82</t>
  </si>
  <si>
    <t>Puskatel 4V</t>
  </si>
  <si>
    <t>Izalyator proxodnoy IPU-10/630-7,5 UXL1</t>
  </si>
  <si>
    <t>22229-83</t>
  </si>
  <si>
    <t>Kabel' KG 4x2,5</t>
  </si>
  <si>
    <t>24334-80</t>
  </si>
  <si>
    <t>Kabel' KG 8x2,5</t>
  </si>
  <si>
    <t>Kabel' KG 3x25,1x10</t>
  </si>
  <si>
    <t>Kabel' VPP 6</t>
  </si>
  <si>
    <t xml:space="preserve"> 22483-2012</t>
  </si>
  <si>
    <t>Transformator toka 400/5</t>
  </si>
  <si>
    <t>ТУ 3414-001-18461115-2006.</t>
  </si>
  <si>
    <t>Schetchik elektroenergii SE 303</t>
  </si>
  <si>
    <t>Lenta izolyatsionnaya PVX</t>
  </si>
  <si>
    <t>16214-86</t>
  </si>
  <si>
    <t>2162-97</t>
  </si>
  <si>
    <t>Projektor 600 Vt</t>
  </si>
  <si>
    <t>Led lampa 25 Vt</t>
  </si>
  <si>
    <t>Led lampa 10 Vt</t>
  </si>
  <si>
    <t>Sefrovoy vol'tampermetr 0-200A</t>
  </si>
  <si>
    <t xml:space="preserve"> XD85-2042A</t>
  </si>
  <si>
    <t>Rele zashiti JD-5</t>
  </si>
  <si>
    <t>JD 51A80A220</t>
  </si>
  <si>
    <t>5. TT uchastkasi</t>
  </si>
  <si>
    <t xml:space="preserve">m3 </t>
  </si>
  <si>
    <t>Elektrodov UONI f-4mm</t>
  </si>
  <si>
    <t>Elektrodov MR-3u f-mm</t>
  </si>
  <si>
    <t>Sjijenniy gaz (propan)</t>
  </si>
  <si>
    <t>Reduktor proponoviy BPO-5</t>
  </si>
  <si>
    <t>Reduktor kislarodniy BKO-50</t>
  </si>
  <si>
    <t xml:space="preserve">Rezak proponoviy </t>
  </si>
  <si>
    <t>5191-79</t>
  </si>
  <si>
    <t>Ballon kislarodniy</t>
  </si>
  <si>
    <t>Nabor selesarnix klyuchey</t>
  </si>
  <si>
    <t>Otreznoy disk</t>
  </si>
  <si>
    <t>230 х 2,5 х 22,2 мм</t>
  </si>
  <si>
    <t>180x1,6x22,2 мм</t>
  </si>
  <si>
    <t>USHM (balgarka) 1800 v180 mm</t>
  </si>
  <si>
    <t>1600W 180mm</t>
  </si>
  <si>
    <t>Kraska joltya PF-115</t>
  </si>
  <si>
    <t>Kraska belaya PF-115</t>
  </si>
  <si>
    <t>Kraska krasnaya PF-115</t>
  </si>
  <si>
    <t>Kraska cho'rnaya PF-115</t>
  </si>
  <si>
    <t>Kraska seraya PF-115</t>
  </si>
  <si>
    <t>Maska svarochnaya (hamiliyon)</t>
  </si>
  <si>
    <t>248-000-01</t>
  </si>
  <si>
    <t>Kabel svarichnaya</t>
  </si>
  <si>
    <t>Bold s gaykami M-8 L-30</t>
  </si>
  <si>
    <t>Bold s gaykami M-10 L-40</t>
  </si>
  <si>
    <t>Bold s gaykami M-12 L-40</t>
  </si>
  <si>
    <t>Plazmorez JASIK</t>
  </si>
  <si>
    <t>CUT80N L234</t>
  </si>
  <si>
    <t>Svarochny apparat 200A</t>
  </si>
  <si>
    <t>6. 2-uchastka</t>
  </si>
  <si>
    <t>Konpressor KAISHAN</t>
  </si>
  <si>
    <t>KSCY 550/13</t>
  </si>
  <si>
    <t>7. Dori darmonlar to'plami</t>
  </si>
  <si>
    <t>Aptechka</t>
  </si>
  <si>
    <t>Tonometr IAD-01-1</t>
  </si>
  <si>
    <t>8. Kanselariya buyumlari</t>
  </si>
  <si>
    <t>Papka registr</t>
  </si>
  <si>
    <t>Skroshivatel</t>
  </si>
  <si>
    <t>Fleshka 4gb</t>
  </si>
  <si>
    <t>Kley PBA-120gr</t>
  </si>
  <si>
    <t>Jurnal "Ish jurnali"</t>
  </si>
  <si>
    <t>Ruchka "Alifa"</t>
  </si>
  <si>
    <t>Stikeriy</t>
  </si>
  <si>
    <t>Skrepkiy malenkiy</t>
  </si>
  <si>
    <t>Shtrix s kistochkoy</t>
  </si>
  <si>
    <t>Karandash prastoy</t>
  </si>
  <si>
    <t>Skotch malikiy uzkiy</t>
  </si>
  <si>
    <t>Skotch bolshoy</t>
  </si>
  <si>
    <t>Nojnisty</t>
  </si>
  <si>
    <t>Skobiy 24</t>
  </si>
  <si>
    <t xml:space="preserve">Fayl pustishka </t>
  </si>
  <si>
    <t>Udilnitel</t>
  </si>
  <si>
    <t>Dirakol</t>
  </si>
  <si>
    <t>Kraska shtempelenaya</t>
  </si>
  <si>
    <t>flako</t>
  </si>
  <si>
    <t>Aparat dlya proshifki</t>
  </si>
  <si>
    <t>9. Bosma maxsulotlar</t>
  </si>
  <si>
    <t>Priyomniy list</t>
  </si>
  <si>
    <t>Obxodnoy list</t>
  </si>
  <si>
    <t>Izmeneniya k turdavomu dogovuru</t>
  </si>
  <si>
    <t>Shahsiy varaqa</t>
  </si>
  <si>
    <t>Tarjimaiy xol</t>
  </si>
  <si>
    <t>Kniga naryadov P-3</t>
  </si>
  <si>
    <t>Kniga naryadov P-2</t>
  </si>
  <si>
    <t>10. Orgetexnika</t>
  </si>
  <si>
    <t>Printer Epson Pro L6580</t>
  </si>
  <si>
    <t>Konpyuter</t>
  </si>
  <si>
    <t>Ploter struyniy Epson Sure Color</t>
  </si>
  <si>
    <t>Sifrovoy nivelir Konpilekt (Alimyuneviy shtativ fiberglassovoy/invernaya reyka)</t>
  </si>
  <si>
    <t>Lazerniy dolnomer s kamernoy (200m)</t>
  </si>
  <si>
    <t>Trigeer Sentering base FDJ01+FDC01D</t>
  </si>
  <si>
    <t>Prizma GQR 111</t>
  </si>
  <si>
    <t>XI. "GEOLOGIYA-QIDIRUV EKSPEDISIYASI" filiali</t>
  </si>
  <si>
    <t>XII. "AXBOROT-KOMMUNIKATSIYA TEXNOLOGIYALARI" filiali</t>
  </si>
  <si>
    <t>I. Maxsus kiyim, maxsus poyabzal, sanitar-gigiyenik vositalar va shaxsiy ximoya vositalari</t>
  </si>
  <si>
    <t>Himoya kaskasi</t>
  </si>
  <si>
    <t>12.4.091-80</t>
  </si>
  <si>
    <t>Respirator</t>
  </si>
  <si>
    <t>12.4.296</t>
  </si>
  <si>
    <t>Filtrli yarim niqoblar</t>
  </si>
  <si>
    <t>Shovqinga qarshi quloqchinlar (antifonlar)</t>
  </si>
  <si>
    <t>Payvandchilar uchun himoya qalqonlari</t>
  </si>
  <si>
    <t>12.4.023-76</t>
  </si>
  <si>
    <t>Payvandchilar uchun himoya ko‘zoynaklari</t>
  </si>
  <si>
    <t>ЗП2-Г2</t>
  </si>
  <si>
    <t>Tokarlar uchun himoya ko‘zoynaklari</t>
  </si>
  <si>
    <t>Postin kiyim</t>
  </si>
  <si>
    <t>komp.</t>
  </si>
  <si>
    <t>Payvandchilar uchun brezеnt kiyim</t>
  </si>
  <si>
    <t>12.4.022-76</t>
  </si>
  <si>
    <t>Kislotaga va ishqorga chidamli paxta matodan kiyim</t>
  </si>
  <si>
    <t>Brezent fartuk</t>
  </si>
  <si>
    <t>Ko‘krak himoyachili paxta fartuk</t>
  </si>
  <si>
    <t>KShS fartugi</t>
  </si>
  <si>
    <t>Paxta xalat</t>
  </si>
  <si>
    <t>12.4131-83</t>
  </si>
  <si>
    <t>Paxta kostyum va shim (yozgi)</t>
  </si>
  <si>
    <t>12.4.015</t>
  </si>
  <si>
    <t>Paxta kurtka va shim (qishki)</t>
  </si>
  <si>
    <t>22545-77</t>
  </si>
  <si>
    <t>Botinkalar</t>
  </si>
  <si>
    <t>juft</t>
  </si>
  <si>
    <t>19137-73</t>
  </si>
  <si>
    <t>Rezina etiklar</t>
  </si>
  <si>
    <t>5375-79</t>
  </si>
  <si>
    <t>Kirza etiklar</t>
  </si>
  <si>
    <t>Brezent yoki teridan payvandchi qo‘lqoplar</t>
  </si>
  <si>
    <t>12.4.010-75</t>
  </si>
  <si>
    <t>Paxta/qog'ozli qo‘lqoplar</t>
  </si>
  <si>
    <t>Rezina qo‘lqoplar</t>
  </si>
  <si>
    <t>6 kV li dielektrik qo‘lqoplar</t>
  </si>
  <si>
    <t>12.4.307-2016</t>
  </si>
  <si>
    <t>Dielektrik botinkalar</t>
  </si>
  <si>
    <t>13385-78</t>
  </si>
  <si>
    <t>Dielektrik gilamchalar</t>
  </si>
  <si>
    <t>4997-75</t>
  </si>
  <si>
    <t>Yog‘och tayanchlar</t>
  </si>
  <si>
    <t>10198-91</t>
  </si>
  <si>
    <t>Elektromonterlar uchun kamarli tirnoqlar</t>
  </si>
  <si>
    <t>Xavfsizlik bo'yicha plakatlar</t>
  </si>
  <si>
    <t>Vibratsiyaga qarshi qo‘lqoplar</t>
  </si>
  <si>
    <t>12.4.002</t>
  </si>
  <si>
    <t>Paxta/qog'ozli kaska ost kiyimi (podkasnik)</t>
  </si>
  <si>
    <t>Suvga chidamli plashlar</t>
  </si>
  <si>
    <t>27643-88</t>
  </si>
  <si>
    <t>Rezinali fartuk</t>
  </si>
  <si>
    <t>Lyuksmetr (yorug‘lik o‘lchagich)</t>
  </si>
  <si>
    <t>Signal jileti</t>
  </si>
  <si>
    <t>12.4.281</t>
  </si>
  <si>
    <t>Ichki kiyimlar</t>
  </si>
  <si>
    <t>13709-86</t>
  </si>
  <si>
    <t>Yo‘lga mo‘ljallangan birinchi yordam qutisi (shaxsiy)</t>
  </si>
  <si>
    <t>23267-78</t>
  </si>
  <si>
    <t>Tanoqcha matolari (portyanki)</t>
  </si>
  <si>
    <t>12.4.011-89</t>
  </si>
  <si>
    <t>Xo‘jalik sovuni</t>
  </si>
  <si>
    <t>30266-95</t>
  </si>
  <si>
    <t>Kefir (sut mahsuloti)</t>
  </si>
  <si>
    <t>Uchastkalar uchun dori-darmon qutisi</t>
  </si>
  <si>
    <t>Kombinatsiyalangan maxsus qo'lqoplar</t>
  </si>
  <si>
    <t>Dori-darmonlar</t>
  </si>
  <si>
    <t>quti</t>
  </si>
  <si>
    <t>Terapevtik va profilaktik ovqatlanish</t>
  </si>
  <si>
    <t>II . Yong'in o'chirish vositalari</t>
  </si>
  <si>
    <t>O‘t o‘chirgich OP-10</t>
  </si>
  <si>
    <t>O‘t o‘chirgich OU-10</t>
  </si>
  <si>
    <t>O‘t o‘chirgich OP-5</t>
  </si>
  <si>
    <t>O‘t o‘chirgich OU-5</t>
  </si>
  <si>
    <t>1405-83</t>
  </si>
  <si>
    <t>Belkuraklar</t>
  </si>
  <si>
    <t>19596-87</t>
  </si>
  <si>
    <t>Bolta</t>
  </si>
  <si>
    <t>Yong‘inga qarshi quvur Ø100 mm</t>
  </si>
  <si>
    <t>Yong‘inga qarshi qalqonlar</t>
  </si>
  <si>
    <t>Stvol (suv purkagich uchliklar)</t>
  </si>
  <si>
    <t>51115-97</t>
  </si>
  <si>
    <t>Yong‘inga qarshi shlanglar Ø66</t>
  </si>
  <si>
    <t>51207-98</t>
  </si>
  <si>
    <t>Yong‘inga qarshi shlanglar Ø51</t>
  </si>
  <si>
    <t>18698-79</t>
  </si>
  <si>
    <t>Ventil (kran) DU-50</t>
  </si>
  <si>
    <t>Yong‘in qarshi yeng va stvol saqlash qutisi</t>
  </si>
  <si>
    <t>Yong‘inga qarshi kashma</t>
  </si>
  <si>
    <t>III. Texnik hujjatlar va qo'llanmalar</t>
  </si>
  <si>
    <t>Yuk ko'tarish moslamalari va konteynerlarni ro'yxatga olish va tekshirish jurnali</t>
  </si>
  <si>
    <t>Tog'lar-kon ishlari uchun naryad kitoblari. R-2 forma</t>
  </si>
  <si>
    <t>Sexlar uchun naryad kitoblari. R-2 forma</t>
  </si>
  <si>
    <t xml:space="preserve">"TYT" filialining uchastka va sexlari uchun naryad kitobi </t>
  </si>
  <si>
    <t xml:space="preserve">"TTUS Zavodi" filialining sexlari uchun naryad kitobi </t>
  </si>
  <si>
    <t>Ish joyidagi yo'riqnomani qayd qilish jurnali</t>
  </si>
  <si>
    <t>TX bo'yicha ishlarni xisobini olib borish jurnali</t>
  </si>
  <si>
    <t>Ishchilarni yo'riqlash kitobi</t>
  </si>
  <si>
    <t>Ishga ruxsat - guvohnomasi</t>
  </si>
  <si>
    <t>TX bo'yicha nazorat qiluvchi xodimlarning ko'rsatmalari kitobi</t>
  </si>
  <si>
    <t>Zaminlovchi jihoz (qurilma) larning o'lchash jurnali</t>
  </si>
  <si>
    <t>Shaxsiy himoya vositalarini ro'yxatga olish va saqlash jurnali</t>
  </si>
  <si>
    <t xml:space="preserve"> El. qurilmalarda tezkor o‘chirish-yoqish operativ jurnali</t>
  </si>
  <si>
    <t>Kranlarning vaxta jurnali</t>
  </si>
  <si>
    <t>EUL lari yaqinidagi kranlar uchun ishlash uchun ruxsatnoma</t>
  </si>
  <si>
    <t>Yuk ko'tarish kranlarining tuzilishi va ularni xavfsiz ishlatish qoidalari</t>
  </si>
  <si>
    <t>Bosimli idishlarni xavfsiz ishlatish qoidalari</t>
  </si>
  <si>
    <t>Elektr qurilmalarini ekspluatatsiya qilishda xavfsizlik texnikasi QOIDALARI</t>
  </si>
  <si>
    <t>Isteʼmolchilar elektr qurilmalarini texnik ekspluatatsiya qilish QOIDALARI</t>
  </si>
  <si>
    <t>Gaz xo'jaligida xavfsizlik QOIDALARI</t>
  </si>
  <si>
    <t>Smena qabul qilish va topshirish kitobi</t>
  </si>
  <si>
    <t>Foydali qazilma konlarini ochiq usul bilan qazib olishda xavfsizlik QOIDALARI</t>
  </si>
  <si>
    <t>Burg'ulash va portlatish ishlari uchun yagona xavfsizlik QOIDALARI</t>
  </si>
  <si>
    <t>Sanoat temir yo'l transportini texnik ekspluatatsiya qilish QOIDALARI</t>
  </si>
  <si>
    <t>Sanoat temir yo'l yo'llarida poyezdlar harakati va manyovr ishlari bo'yicha ko'rsatmalar</t>
  </si>
  <si>
    <t>Temir yo'llarda signalizatsiya uchun ko'rsatmalar</t>
  </si>
  <si>
    <t>Elekt qurilmalarda ishlash uchun ruxsatnoma</t>
  </si>
  <si>
    <t>Uch bosqichli nazorat jurnali</t>
  </si>
  <si>
    <t>Ko'mir konlarida xavfsizlik qoidalari</t>
  </si>
  <si>
    <t>Razrez naryadi kitobi R-1.1 formasi</t>
  </si>
  <si>
    <t>Uchastok va sex naryadlar kitobi</t>
  </si>
  <si>
    <t>Mashina va mexanizmlar uchun ekspluatatsiya jurnali (bortovoy jurnal)</t>
  </si>
  <si>
    <t>Kon ishlari uchastkalari uchun naryad kitobi</t>
  </si>
  <si>
    <t>MMvaTX bo'yicha bilim sinovlari jurnali</t>
  </si>
  <si>
    <t xml:space="preserve">Kirish yo‘riqlashni ro‘yxatga olish jurnali  </t>
  </si>
  <si>
    <t>VTX bo'limi naryadlar kitobi forma III</t>
  </si>
  <si>
    <t>Mehnat kodeksi</t>
  </si>
  <si>
    <t>XIV. SINOV LABORATORIYASI</t>
  </si>
  <si>
    <t>Rahbar kreslosi</t>
  </si>
  <si>
    <t xml:space="preserve">Elektr quritish shkafi </t>
  </si>
  <si>
    <t xml:space="preserve">SNOL 67/350 </t>
  </si>
  <si>
    <t>Ventilyatsiyali mufelli pech</t>
  </si>
  <si>
    <t xml:space="preserve"> SNOL 8.2/1100, О'z DSt ISO 1171-2022</t>
  </si>
  <si>
    <t>Laboratoriya elektr tarozisi РА-214С Ohaus Pioner</t>
  </si>
  <si>
    <t>РА-214С Ohaus Pioner</t>
  </si>
  <si>
    <t>Psixrometrik gigrometr VIT-1</t>
  </si>
  <si>
    <t>Psixrometrik gigrometr VIT-2</t>
  </si>
  <si>
    <t>Farforli yoki kvartsli lo‘lachalar</t>
  </si>
  <si>
    <t xml:space="preserve"> О'z DSt ISO 1171-2022</t>
  </si>
  <si>
    <t>Qopqog‘i bilan kvarts tigellar</t>
  </si>
  <si>
    <t xml:space="preserve"> ISO 562-2012</t>
  </si>
  <si>
    <t xml:space="preserve">Tigellar uchun taglik                                                          </t>
  </si>
  <si>
    <t>Keramik stupkalar</t>
  </si>
  <si>
    <t>Kompyuterlar</t>
  </si>
  <si>
    <t>Printer Canon 3 ta 1 da printer</t>
  </si>
  <si>
    <t>Konditsioner 12</t>
  </si>
  <si>
    <t>Muzlatkich</t>
  </si>
  <si>
    <t>Moyli isitkichlar</t>
  </si>
  <si>
    <t>Yopiq spiralli elektr plitk</t>
  </si>
  <si>
    <t>Elektr choynak</t>
  </si>
  <si>
    <t>Yozuv stoli chiroqlari</t>
  </si>
  <si>
    <t>"Pilot" tarmoq filtr</t>
  </si>
  <si>
    <t>Elektr uzaytirgich</t>
  </si>
  <si>
    <t>10 m</t>
  </si>
  <si>
    <t>Quvvatli elektr avtomat</t>
  </si>
  <si>
    <t>36 Vt</t>
  </si>
  <si>
    <t>Shiftga o‘rnatiladigan chiroq</t>
  </si>
  <si>
    <t>Energiya tejovchi lampalar</t>
  </si>
  <si>
    <t>10 Vt</t>
  </si>
  <si>
    <t xml:space="preserve"> Tutqichli eshik uchun vreznoy qulf</t>
  </si>
  <si>
    <t xml:space="preserve"> Qulf uchun yadrochalar</t>
  </si>
  <si>
    <t>Osma qulf</t>
  </si>
  <si>
    <t>Zaminlash tizimiga ega elektr rozetkalar</t>
  </si>
  <si>
    <t>Elektr vilkasi</t>
  </si>
  <si>
    <t>Soppa</t>
  </si>
  <si>
    <t>Kiyim yuvish poroshog</t>
  </si>
  <si>
    <t>Idish yuvish uchun shimgichlar</t>
  </si>
  <si>
    <t>Chanoq</t>
  </si>
  <si>
    <t>Choraklar va hojatxona uchun tozalash vositas</t>
  </si>
  <si>
    <t>Xlor</t>
  </si>
  <si>
    <t>To‘qilmagan mato</t>
  </si>
  <si>
    <t>Stapler uchun 10 o‘lchamli skrepkalar</t>
  </si>
  <si>
    <t xml:space="preserve">Yozuv qog'ozi </t>
  </si>
  <si>
    <t>A4</t>
  </si>
  <si>
    <t xml:space="preserve">Fayl papkalari </t>
  </si>
  <si>
    <t>10, 40, 60 varaq</t>
  </si>
  <si>
    <t>Kantselyariya daftarlar</t>
  </si>
  <si>
    <t>Ruchkalar</t>
  </si>
  <si>
    <t>Qora qalam</t>
  </si>
  <si>
    <t>Metall linyeykalar</t>
  </si>
  <si>
    <t>Keng skotch</t>
  </si>
  <si>
    <t>Tor skotch</t>
  </si>
  <si>
    <t>Ish yuritish jurnali</t>
  </si>
  <si>
    <t>Katta stapler</t>
  </si>
  <si>
    <t>Qalam yelim</t>
  </si>
  <si>
    <t>PVA yelim</t>
  </si>
  <si>
    <t>Suv asosidagi shtrix</t>
  </si>
  <si>
    <t>Rangli markerlar</t>
  </si>
  <si>
    <t>Stikerlar</t>
  </si>
  <si>
    <t>Tugmali plastik papka</t>
  </si>
  <si>
    <t xml:space="preserve">Kislorod ballonlar uchun metal zanjir </t>
  </si>
  <si>
    <t>Kislorod uchun metall trubka</t>
  </si>
  <si>
    <t>Kir yuvish kukuni 900gr</t>
  </si>
  <si>
    <t>Havo tozalovchi sprey</t>
  </si>
  <si>
    <t>Toqilmagan mato</t>
  </si>
  <si>
    <t>Tozalash salfetkalari Delfin</t>
  </si>
  <si>
    <t xml:space="preserve">Yadroni qulflash </t>
  </si>
  <si>
    <t>Yadroni qulflash  Akfa uchun</t>
  </si>
  <si>
    <t>Rakovina uchun sifon</t>
  </si>
  <si>
    <t>Turli xil vintlar</t>
  </si>
  <si>
    <t>Hojatxona sardoni toplami</t>
  </si>
  <si>
    <t>Eshik uchun komplekt qulf</t>
  </si>
  <si>
    <t>Umivalnik uchun smesitel</t>
  </si>
  <si>
    <t>Dushevoy uchun smesitel</t>
  </si>
  <si>
    <t>Kran shlangi</t>
  </si>
  <si>
    <t>Rezina qolqoplari</t>
  </si>
  <si>
    <t>Qogoz sochiq</t>
  </si>
  <si>
    <t>Katta supurgi</t>
  </si>
  <si>
    <t>Uy supurgi</t>
  </si>
  <si>
    <t>Quvur kaliti</t>
  </si>
  <si>
    <t>Ploskogubsi</t>
  </si>
  <si>
    <t>Otvortka</t>
  </si>
  <si>
    <t>Energiye tejovchi lampa 18W (dumaloq tashqi)</t>
  </si>
  <si>
    <t>Energiye tejovchi lampa 18W (dumaloq ichki)</t>
  </si>
  <si>
    <t>Energiye tejovchi lampa 18W (kvadrat tashqi)</t>
  </si>
  <si>
    <t>Energiye tejovchi lampa 18W (kvadrat ichki)</t>
  </si>
  <si>
    <t>Energiye tejovchi lampa 24W (kvadrat ichki)</t>
  </si>
  <si>
    <t>Energiye tejovchi lampa 24W (kvadrat tashqi)</t>
  </si>
  <si>
    <t>O'rgimchak to'rini tozalash uchun cho'tka</t>
  </si>
  <si>
    <t>Shlang Ø25</t>
  </si>
  <si>
    <t>Sharovoy kran Ø25</t>
  </si>
  <si>
    <t>Sharovoy kran Ø32</t>
  </si>
  <si>
    <t>Otvod Ø32</t>
  </si>
  <si>
    <t>Otvod Ø25</t>
  </si>
  <si>
    <t>Mufta Ø32</t>
  </si>
  <si>
    <t>Trovnik Ø25</t>
  </si>
  <si>
    <t>Trovnik Ø32</t>
  </si>
  <si>
    <t>Mufta Ø25</t>
  </si>
  <si>
    <t>Tualet chotkalari</t>
  </si>
  <si>
    <t>Idishlar toplami  12 kishilik</t>
  </si>
  <si>
    <t>Maysa o'rish mashinasi (Makita ELM 3311)</t>
  </si>
  <si>
    <t>Kir yuvish mashinasi (10kiloli)</t>
  </si>
  <si>
    <t>Kompyuter</t>
  </si>
  <si>
    <t xml:space="preserve">Kondisioner 12 </t>
  </si>
  <si>
    <t>Yuqori bosimli yuvish mashinasi 220V</t>
  </si>
  <si>
    <t>Ichimlik suvi uchun filter</t>
  </si>
  <si>
    <t>Printer 3 tasi 1 da</t>
  </si>
  <si>
    <t>Metall narvon</t>
  </si>
  <si>
    <t>Ish daftari</t>
  </si>
  <si>
    <t>Qog'oz papka</t>
  </si>
  <si>
    <t>Skoba 24/6</t>
  </si>
  <si>
    <t>Skrepka</t>
  </si>
  <si>
    <t>Perfofayl 100 donali</t>
  </si>
  <si>
    <t xml:space="preserve">PVA yelim </t>
  </si>
  <si>
    <t>Royxatga olish papkasi</t>
  </si>
  <si>
    <t>Qisgich 28 mm</t>
  </si>
  <si>
    <t xml:space="preserve">Sharikli ruchka </t>
  </si>
  <si>
    <t>Kanselyariya pichog'i</t>
  </si>
  <si>
    <t>O'chirgich</t>
  </si>
  <si>
    <t>Qalam o'tkirlagich</t>
  </si>
  <si>
    <t>Eslatma qog'ozi</t>
  </si>
  <si>
    <t xml:space="preserve">Dirokol </t>
  </si>
  <si>
    <t xml:space="preserve">Marker 4 donali </t>
  </si>
  <si>
    <t>Katta stepler</t>
  </si>
  <si>
    <t>Bloknot</t>
  </si>
  <si>
    <t>Stiker</t>
  </si>
  <si>
    <t>Chizg'ich</t>
  </si>
  <si>
    <t>7</t>
  </si>
  <si>
    <t>8</t>
  </si>
  <si>
    <t>9</t>
  </si>
  <si>
    <t>12</t>
  </si>
  <si>
    <t>13</t>
  </si>
  <si>
    <t>15</t>
  </si>
  <si>
    <t>20</t>
  </si>
  <si>
    <t>24</t>
  </si>
  <si>
    <t>30</t>
  </si>
  <si>
    <t>31</t>
  </si>
  <si>
    <t>34</t>
  </si>
  <si>
    <t>36</t>
  </si>
  <si>
    <t>38</t>
  </si>
  <si>
    <t>39</t>
  </si>
  <si>
    <t>40</t>
  </si>
  <si>
    <t>43</t>
  </si>
  <si>
    <t>60</t>
  </si>
  <si>
    <t>81</t>
  </si>
  <si>
    <t>82</t>
  </si>
  <si>
    <t>83</t>
  </si>
  <si>
    <t>84</t>
  </si>
  <si>
    <t>85</t>
  </si>
  <si>
    <t>86</t>
  </si>
  <si>
    <t>87</t>
  </si>
  <si>
    <t>88</t>
  </si>
  <si>
    <t>89</t>
  </si>
  <si>
    <t>90</t>
  </si>
  <si>
    <t>91</t>
  </si>
  <si>
    <t>92</t>
  </si>
  <si>
    <t>93</t>
  </si>
  <si>
    <t>94</t>
  </si>
  <si>
    <t>95</t>
  </si>
  <si>
    <t>96</t>
  </si>
  <si>
    <t>102</t>
  </si>
  <si>
    <t>103</t>
  </si>
  <si>
    <t>104</t>
  </si>
  <si>
    <t>121</t>
  </si>
  <si>
    <t>122</t>
  </si>
  <si>
    <t>123</t>
  </si>
  <si>
    <t>46</t>
  </si>
  <si>
    <t>47</t>
  </si>
  <si>
    <t>49</t>
  </si>
  <si>
    <t>50</t>
  </si>
  <si>
    <t>51</t>
  </si>
  <si>
    <t>42</t>
  </si>
  <si>
    <t>48</t>
  </si>
  <si>
    <t>52</t>
  </si>
  <si>
    <t>4</t>
  </si>
  <si>
    <t>5</t>
  </si>
  <si>
    <t>6</t>
  </si>
  <si>
    <t>21</t>
  </si>
  <si>
    <t>Kabel setevoy kat. Utp 5-e</t>
  </si>
  <si>
    <t>byxta</t>
  </si>
  <si>
    <t>1</t>
  </si>
  <si>
    <t>Toner HP 1100</t>
  </si>
  <si>
    <t>400</t>
  </si>
  <si>
    <t>Toner HP 1005</t>
  </si>
  <si>
    <t>Toner UNIVERSAL</t>
  </si>
  <si>
    <t>800</t>
  </si>
  <si>
    <t>Silindr HP LJ 1010</t>
  </si>
  <si>
    <t>300</t>
  </si>
  <si>
    <t>Silindr HP LJ 1005</t>
  </si>
  <si>
    <t>Val magnitniy 1010</t>
  </si>
  <si>
    <t>200</t>
  </si>
  <si>
    <t>Val magnitniy 1005</t>
  </si>
  <si>
    <t>Prijimnoy val 1010</t>
  </si>
  <si>
    <t>100</t>
  </si>
  <si>
    <t>Prijimnoy val 1005</t>
  </si>
  <si>
    <t>10</t>
  </si>
  <si>
    <t>Termoplenka 1010</t>
  </si>
  <si>
    <t>11</t>
  </si>
  <si>
    <t>Val zaryada 1010</t>
  </si>
  <si>
    <t>Val zaryada 1005</t>
  </si>
  <si>
    <t>Rolik podachi bumagi 1005</t>
  </si>
  <si>
    <t>14</t>
  </si>
  <si>
    <t>Rolik podachi bumagi 1010</t>
  </si>
  <si>
    <t>Konnektor RJ-45</t>
  </si>
  <si>
    <t>3200</t>
  </si>
  <si>
    <t>16</t>
  </si>
  <si>
    <t>Kabel USB  dlya printera</t>
  </si>
  <si>
    <t>17</t>
  </si>
  <si>
    <t>Kartridj Canon 735</t>
  </si>
  <si>
    <t>18</t>
  </si>
  <si>
    <t>Kartridj Canon Q 2612</t>
  </si>
  <si>
    <t>19</t>
  </si>
  <si>
    <t>Kartridj 435</t>
  </si>
  <si>
    <t>Mish kompyuternaya USB</t>
  </si>
  <si>
    <t>Klaviatura USB</t>
  </si>
  <si>
    <t>70</t>
  </si>
  <si>
    <t>22</t>
  </si>
  <si>
    <t>Setevoy filtr 5m</t>
  </si>
  <si>
    <t>23</t>
  </si>
  <si>
    <t>Setevoy filtr 1.8m</t>
  </si>
  <si>
    <t>Setevoy filtr 3m</t>
  </si>
  <si>
    <t>25</t>
  </si>
  <si>
    <t>Blok pitaniya 550W</t>
  </si>
  <si>
    <t>26</t>
  </si>
  <si>
    <t>Materinskaya plata LGA1200</t>
  </si>
  <si>
    <t>27</t>
  </si>
  <si>
    <t>SSD 256Gb</t>
  </si>
  <si>
    <t>28</t>
  </si>
  <si>
    <t>Mikroprotsessor 1200</t>
  </si>
  <si>
    <t>29</t>
  </si>
  <si>
    <t>Cooler CK-1200</t>
  </si>
  <si>
    <t>Operativnaya pamyat 4Gb DDR3</t>
  </si>
  <si>
    <t>Operativnaya pamyat 4Gb DDR4</t>
  </si>
  <si>
    <t>32</t>
  </si>
  <si>
    <t>Termoelement 1010</t>
  </si>
  <si>
    <t>33</t>
  </si>
  <si>
    <t>BIOS DVD USB Mnogofunksionalniy programmator</t>
  </si>
  <si>
    <t>Motherboard POST Analyzer post karta</t>
  </si>
  <si>
    <t>35</t>
  </si>
  <si>
    <t>Kompyuterniy korpus Mypro M034 (keys)</t>
  </si>
  <si>
    <t>16-portoviy setevoy xab 100 Mb/s</t>
  </si>
  <si>
    <t>37</t>
  </si>
  <si>
    <t>24-portoviy setevoy xab 100 Mb/s</t>
  </si>
  <si>
    <t>Kuler universalniy</t>
  </si>
  <si>
    <t>Kabel pitaniya dlya kompyutera</t>
  </si>
  <si>
    <t>Testor UTP Network cable testor ST-248</t>
  </si>
  <si>
    <t>41</t>
  </si>
  <si>
    <t>Objimnik dlya kabelya UTP (RG-45)</t>
  </si>
  <si>
    <t>Komyuter Notebook Acer</t>
  </si>
  <si>
    <t>GPRS modem MOXA Oncell G3111</t>
  </si>
  <si>
    <t>44</t>
  </si>
  <si>
    <t>Datschik Urovnya Toplivo (DUT) Omnicomm</t>
  </si>
  <si>
    <t>45</t>
  </si>
  <si>
    <t xml:space="preserve">SKZ (Sistema kontrolya zagruzki kuzova) </t>
  </si>
  <si>
    <t>Datchiki davleniya podveski dlya SKZ</t>
  </si>
  <si>
    <t>GPS treker Omnicomm</t>
  </si>
  <si>
    <t>prebrezovatel napryajeniya PN 110-24/12</t>
  </si>
  <si>
    <t>Kommutator POE XAB</t>
  </si>
  <si>
    <t>Payalnik impulsniy, Rexant "HS-50T (ZD-60)", 220V/30-70Vt</t>
  </si>
  <si>
    <t>Telefonnie apparati Panasonic KX-T7705 (analogoviy)</t>
  </si>
  <si>
    <t>Konditsioner zima-leto</t>
  </si>
  <si>
    <t>53</t>
  </si>
  <si>
    <t>Provod TRP 2x05</t>
  </si>
  <si>
    <t>54</t>
  </si>
  <si>
    <t>Provod GSP 2x0,5</t>
  </si>
  <si>
    <t>55</t>
  </si>
  <si>
    <t>Kabel TPPep 10x2x0,5</t>
  </si>
  <si>
    <t>56</t>
  </si>
  <si>
    <t>Kabel TPPep 100x2x0,5</t>
  </si>
  <si>
    <t>Kabel TPPep 30x2x0,5</t>
  </si>
  <si>
    <t>Kabel TPPep 50x2x0,5</t>
  </si>
  <si>
    <t>57</t>
  </si>
  <si>
    <t>Kompyuter DDR4 + monitor</t>
  </si>
  <si>
    <t>58</t>
  </si>
  <si>
    <t>Noutbuk HP Intel Core i5</t>
  </si>
  <si>
    <t>59</t>
  </si>
  <si>
    <t>Avtomat viklyuchatel odnopolyusniy 16A</t>
  </si>
  <si>
    <t>Avtomat viklyuchatel odnopolyusniy 25A</t>
  </si>
  <si>
    <t>61</t>
  </si>
  <si>
    <t>Mufta VOLS (Optical closure GRJ-X) 48 volok</t>
  </si>
  <si>
    <t>62</t>
  </si>
  <si>
    <t>Opticheskiy kabel drop 2 volokno podvesnoy</t>
  </si>
  <si>
    <t>Opticheskiy kabel  podvesnoy 12 volokon</t>
  </si>
  <si>
    <t>Mufta VOLS (Optical closure GP-M) 24 volok</t>
  </si>
  <si>
    <t>63</t>
  </si>
  <si>
    <t>Shompol gibkiy (150m-200m)</t>
  </si>
  <si>
    <t>64</t>
  </si>
  <si>
    <t>Pult operativnoy svyazi Siemens serii OptiPoint 500</t>
  </si>
  <si>
    <t>65</t>
  </si>
  <si>
    <t>Akkumulatornie batarei dlya servernix</t>
  </si>
  <si>
    <t>66</t>
  </si>
  <si>
    <t>Telefonnie shnuri</t>
  </si>
  <si>
    <t>68</t>
  </si>
  <si>
    <t>Skalivatel opticheskogo volokna SNR-FC09</t>
  </si>
  <si>
    <t>69</t>
  </si>
  <si>
    <t>Nabor instrumentov OK NIM25</t>
  </si>
  <si>
    <t>Stabilizator napryajeniya 10 kVt</t>
  </si>
  <si>
    <t>71</t>
  </si>
  <si>
    <t>Щит металлический 500х400х180</t>
  </si>
  <si>
    <t>Щит пластиковый 300х200х130</t>
  </si>
  <si>
    <t>8-portoviy setevoy xab 100 Mb/s</t>
  </si>
  <si>
    <t>кабель электрический 2х1,5</t>
  </si>
  <si>
    <t>наконечник кабельный кольцевой</t>
  </si>
  <si>
    <t>саморез по металлу 8*1/2</t>
  </si>
  <si>
    <t>хомут кабельный 3,6*200 мм</t>
  </si>
  <si>
    <t>камера видеонаблюдение IP Hikvision</t>
  </si>
  <si>
    <t>Stabilizator napryajeniya 6 kVt</t>
  </si>
  <si>
    <t>72</t>
  </si>
  <si>
    <t>Printer, skaner, kserokopiya (tri v odnom) MFU Canon i-SENSY MF3010</t>
  </si>
  <si>
    <t>Konditsioner "Zima - Leto" (dlya konditsionirovaniya ploshadi v 30m²)</t>
  </si>
  <si>
    <t>Suyuq sovun ( 1 л)</t>
  </si>
  <si>
    <t>Kondisioner 12 unventor</t>
  </si>
  <si>
    <t>Kondisioner 18  unventor</t>
  </si>
  <si>
    <t>Metall narvon 10 metr</t>
  </si>
  <si>
    <t>Katta stepler 24</t>
  </si>
  <si>
    <t>Tor skotch (20 м)</t>
  </si>
  <si>
    <t>Keng skotch( 100м)</t>
  </si>
  <si>
    <t>Kalkulyator 16</t>
  </si>
  <si>
    <t>Dizel yonilg'isi Evro 3,4,5</t>
  </si>
  <si>
    <t>Avtobenzin 92-95</t>
  </si>
  <si>
    <t>tis.m3</t>
  </si>
  <si>
    <t>Motor moyi 15W-40</t>
  </si>
  <si>
    <t>Motor moyi 10W-40</t>
  </si>
  <si>
    <t>Motor moyi 5W-30</t>
  </si>
  <si>
    <t>Dizel moyi M14</t>
  </si>
  <si>
    <t>1/13 moylash vositasi</t>
  </si>
  <si>
    <t>Avia moyi MC-20</t>
  </si>
  <si>
    <t>И-20, 30,40,50 moyi</t>
  </si>
  <si>
    <t>Solidol moylash vositasi</t>
  </si>
  <si>
    <t>Motor moyi M-8</t>
  </si>
  <si>
    <t>Motor moyi M-10</t>
  </si>
  <si>
    <t>Kompressor moyi, KC-19</t>
  </si>
  <si>
    <t>Ferganol CAE-140 moyi</t>
  </si>
  <si>
    <t>ТП-22 trubina moyi</t>
  </si>
  <si>
    <t xml:space="preserve">Transmissiya moyi </t>
  </si>
  <si>
    <t>Litol-24 moylash vositasi</t>
  </si>
  <si>
    <t>Grafit moylash vositasi</t>
  </si>
  <si>
    <t>Kanat  moylash vositasi</t>
  </si>
  <si>
    <t>ТЭП-15 transmissiya moyi</t>
  </si>
  <si>
    <t>ATF transmissiya moyi</t>
  </si>
  <si>
    <t>EP-2, EP-3, moylash vositasi</t>
  </si>
  <si>
    <t>Transformator moyi</t>
  </si>
  <si>
    <t>Tsiatim 201-203 moylash vositasi</t>
  </si>
  <si>
    <t>Gidravlika moyi 46</t>
  </si>
  <si>
    <t>Kompreol-P moylash vositasi</t>
  </si>
  <si>
    <t>Polyrex EM moylash vositasi</t>
  </si>
  <si>
    <t>ТМ-1-18 (АK-15) moyi</t>
  </si>
  <si>
    <t>Gadus S2 V100 moylash vositasi</t>
  </si>
  <si>
    <t>Spirax ASX 75W90 moylash vositasi</t>
  </si>
  <si>
    <t>FUCHS RENOLIN UNISIN CLP 220 moylash vositasi</t>
  </si>
  <si>
    <t>Aeroshell Grease 14 shell moylash vositasi</t>
  </si>
  <si>
    <t>Meropa 200 moylash vositasi</t>
  </si>
  <si>
    <t>Fluid 200 10 cSt moylash vositasi</t>
  </si>
  <si>
    <t>Multifak EP NLG12 moylash vositasi</t>
  </si>
  <si>
    <t>Univis HVI26 moylash vositasi</t>
  </si>
  <si>
    <t>Meropa Synthetic moylash vositasi</t>
  </si>
  <si>
    <t>Torque Fluid 32 moylash vositasi</t>
  </si>
  <si>
    <t>Meropa 100 moylash vositasi</t>
  </si>
  <si>
    <t>Osevoy moyi</t>
  </si>
  <si>
    <t>Prista Rolon 320</t>
  </si>
  <si>
    <t>XVII. MARKAZIY DISPETCHERLIK XIZMATI</t>
  </si>
  <si>
    <t>Chodir (palatka) 18-20 kishilik</t>
  </si>
  <si>
    <t>Krovat (yig'iladigan, kushetka)</t>
  </si>
  <si>
    <t>Isitish pechkasi (tutun quviri bilan)</t>
  </si>
  <si>
    <t>Shamchiroq (svetilnik)</t>
  </si>
  <si>
    <t>Elektr rozetkasi</t>
  </si>
  <si>
    <t>Uzatma kabeli 5-10 m</t>
  </si>
  <si>
    <t>Elektr vklyuchateli</t>
  </si>
  <si>
    <t>Qozon o‘chog‘i bilan 150-200 litr</t>
  </si>
  <si>
    <t>Zanglamaydigan metalldan yasalgan oshxona jihozlari</t>
  </si>
  <si>
    <t>Ruxlangan chelak</t>
  </si>
  <si>
    <t>Cho‘mich (cherpak)</t>
  </si>
  <si>
    <t>Sirlangan choynak</t>
  </si>
  <si>
    <t>Chuqur metall idish (miska)</t>
  </si>
  <si>
    <t>Qoshiq</t>
  </si>
  <si>
    <t>Krujka</t>
  </si>
  <si>
    <t>Sovun</t>
  </si>
  <si>
    <t>gr/kishi</t>
  </si>
  <si>
    <t>Choyshablar</t>
  </si>
  <si>
    <t>Ovqat uchun termos (TVN-36)</t>
  </si>
  <si>
    <t>Qaynatilgan suv uchun sig'im 40-80 litrli</t>
  </si>
  <si>
    <t>Yelimli bet-qo'l yuvgich (umivalnik)</t>
  </si>
  <si>
    <t>Gugurt</t>
  </si>
  <si>
    <t>Sham</t>
  </si>
  <si>
    <t>Yozgi kiyim: erkak va ayol</t>
  </si>
  <si>
    <t>Issiq kiyim: erkak va ayol kostyumi, xalati, paxtali shimlari</t>
  </si>
  <si>
    <t>Ish botinkasi</t>
  </si>
  <si>
    <t>Ish qo‘lqopi</t>
  </si>
  <si>
    <t>Telefon apparati</t>
  </si>
  <si>
    <t>ATS-dala komutatori (raqamli)</t>
  </si>
  <si>
    <t>Faks apparati</t>
  </si>
  <si>
    <t>Nayzali belkurak</t>
  </si>
  <si>
    <t>Yapaloq temir belkurak</t>
  </si>
  <si>
    <t>Kuvalda</t>
  </si>
  <si>
    <t>Og‘ir qo‘shbosh (kirka)</t>
  </si>
  <si>
    <t>Arra</t>
  </si>
  <si>
    <t>Asboblar to‘plami</t>
  </si>
  <si>
    <t>Benzogenerator</t>
  </si>
  <si>
    <t>Xar xil nasoslar (suvli)</t>
  </si>
  <si>
    <t>Payvandlash uskunasi va mulki: apparatlar, elektrodlar, karbid va kislorod.</t>
  </si>
  <si>
    <t>Karabinli qutqaruv kamari</t>
  </si>
  <si>
    <t xml:space="preserve">25 metrli qutqaruv arqoni </t>
  </si>
  <si>
    <t>Ishg‘ol narvoni</t>
  </si>
  <si>
    <t>Bagor</t>
  </si>
  <si>
    <t>Elektr sim kesadigan to‘plam</t>
  </si>
  <si>
    <t>Qutqaruv zambili</t>
  </si>
  <si>
    <t>Qutqaruvchilar maxsus kiyimi</t>
  </si>
  <si>
    <t>Rezina yoki kirza etik</t>
  </si>
  <si>
    <t>Gaz niqob (ishlab chiqarish, fuqaro)</t>
  </si>
  <si>
    <t>Dorilar: umumiy davolovchi vositalar, antibiotiklar</t>
  </si>
  <si>
    <t>Bog‘lov vositalari: bintlar (sterillangan, sterillanmagan) paxta, doka, salfetkalar</t>
  </si>
  <si>
    <t>Dezinfeksiyalovchi vositalar</t>
  </si>
  <si>
    <t>Benzin: turli markali</t>
  </si>
  <si>
    <t>Dizel yoqilg‘i</t>
  </si>
  <si>
    <t>Ofis qogozi А4 (SvetoCopy classic)</t>
  </si>
  <si>
    <t>Ofis qog'ozi A3 80g/m2 (C+ sinf) SvetoCopy</t>
  </si>
  <si>
    <t>UPS KS1200 AVT 1200VA | Line-interactive | 2x7AH | 3xEU rozetkasi | Quvvat 720W</t>
  </si>
  <si>
    <t xml:space="preserve">Printer Canon i-SENSYS MF 3010 </t>
  </si>
  <si>
    <t xml:space="preserve">Qora va oq siyoh bilan chop etish uchun qoplanmagan qog'oz (Inkjet monochrome paper) 80g\m² 841mm 50m. </t>
  </si>
  <si>
    <t>Qora va oq siyoh bilan chop etish uchun qoplanmagan qog'oz (Inkjet monochrome paper) 80g\m2 914mm 50m.</t>
  </si>
  <si>
    <t>Qora va oq siyoh bilan chop etish uchun qoplanmagan qog'oz (Inkjet monochrome paper) 80g\m2 610mm 50m.</t>
  </si>
  <si>
    <t>Qora va oq siyoh bilan chop etish uchun qoplanmagan qog'oz (Inkjet monochrome paper) 80g\m2 1067mm 50m.</t>
  </si>
  <si>
    <t>Kvadratlar bilan belgilangan grafik qog'oz (yoki profil qog'ozi) chizma qog'ozi-millimetrovka</t>
  </si>
  <si>
    <t>O'lchov lentasi L-50m (ruletka)</t>
  </si>
  <si>
    <t>O'lchov lentasi L-30m (ruletka)</t>
  </si>
  <si>
    <t>HP Designjet 510 siyohli bosma kartrij</t>
  </si>
  <si>
    <t>HP Designjet 510 bosma kallagi</t>
  </si>
  <si>
    <t xml:space="preserve">Yog'och qoziq, uzunligi 450 mm (kolochka) </t>
  </si>
  <si>
    <t>GPS zaryadlovchi (60W.3A)</t>
  </si>
  <si>
    <t>Elektron planimetr</t>
  </si>
  <si>
    <t>KOIZUMI</t>
  </si>
  <si>
    <t>Tog' kompasi  (metall)</t>
  </si>
  <si>
    <t>RGK DQL-2A</t>
  </si>
  <si>
    <t xml:space="preserve">Geologik bolg'a </t>
  </si>
  <si>
    <t>RGK HMR-300</t>
  </si>
  <si>
    <t xml:space="preserve">Papka-registr </t>
  </si>
  <si>
    <t xml:space="preserve">OFFICE BINDER </t>
  </si>
  <si>
    <t xml:space="preserve">Kalkulyator </t>
  </si>
  <si>
    <t>СITIZEN SDC 8820</t>
  </si>
  <si>
    <t>Canon skaneri bilan katta formatli plotter</t>
  </si>
  <si>
    <t xml:space="preserve">TM-300-A0 </t>
  </si>
  <si>
    <t>GPS uskunasi (rover)</t>
  </si>
  <si>
    <t xml:space="preserve">STONEXS II-6S </t>
  </si>
  <si>
    <t xml:space="preserve">Elektron taxometr </t>
  </si>
  <si>
    <t>STONEXS-R20</t>
  </si>
  <si>
    <t>Lazerli masofa o'lchagichi</t>
  </si>
  <si>
    <t>ELM-60</t>
  </si>
  <si>
    <t>El lampa LED 9w 3 va 4- yotoqxonaga</t>
  </si>
  <si>
    <t>El lampa LED 7w 3 va 4- yotoqxonaga</t>
  </si>
  <si>
    <t>2. "Koinot" bolalar sog'lomlashtirish oromgohi (BSO)</t>
  </si>
  <si>
    <t>Kosa</t>
  </si>
  <si>
    <t>Piyola</t>
  </si>
  <si>
    <t>Likopcha</t>
  </si>
  <si>
    <t>Niqoblash to‘ri (Setka maskitnay)</t>
  </si>
  <si>
    <t>Klyenka stol ustiga</t>
  </si>
  <si>
    <t>Doka (marli)</t>
  </si>
  <si>
    <t xml:space="preserve">Salfetka qog'ozli </t>
  </si>
  <si>
    <t>Kir sovun</t>
  </si>
  <si>
    <t>Idish yuvish geli (1000 gr)</t>
  </si>
  <si>
    <t>Giper xlor</t>
  </si>
  <si>
    <t>Sherstinoy adeyol</t>
  </si>
  <si>
    <t>2.1. Dori-darmon ro'yxati</t>
  </si>
  <si>
    <t>Steril va nosteril bintlar</t>
  </si>
  <si>
    <t xml:space="preserve">Individual bog'lam uchun paketlar </t>
  </si>
  <si>
    <t>Steril salfetkalar 10x16</t>
  </si>
  <si>
    <t>Doka (marli) to'plam</t>
  </si>
  <si>
    <t>Tabiiy paxta</t>
  </si>
  <si>
    <t>Leykoplastir 2sm x5 sm</t>
  </si>
  <si>
    <t>Yod eritmasi 5%</t>
  </si>
  <si>
    <t>Vodorod peroksid 3%</t>
  </si>
  <si>
    <t>Brilliyant ko'ki 1%</t>
  </si>
  <si>
    <t>Furatsilin</t>
  </si>
  <si>
    <t>Valeriana ekstrakti 25ml</t>
  </si>
  <si>
    <t>Spirt 70%</t>
  </si>
  <si>
    <t xml:space="preserve">Nashatir spirt </t>
  </si>
  <si>
    <t>Bornaya spirti 3%</t>
  </si>
  <si>
    <t>Nazivin tomchili</t>
  </si>
  <si>
    <t>Parasetamol 0,2 tabletkasi</t>
  </si>
  <si>
    <t>Mukaltin tabletkasi</t>
  </si>
  <si>
    <t xml:space="preserve">Tetrasiklin malhami 10,0 </t>
  </si>
  <si>
    <t>Borli vazilin 25,0</t>
  </si>
  <si>
    <t>Ingalipt</t>
  </si>
  <si>
    <t>Biseptol (groseptol)</t>
  </si>
  <si>
    <t xml:space="preserve">Albutsid </t>
  </si>
  <si>
    <t xml:space="preserve">Smekta </t>
  </si>
  <si>
    <t>OPB (oral regidratsion vositasi)</t>
  </si>
  <si>
    <t>Amoksitsilin 250 mg</t>
  </si>
  <si>
    <t xml:space="preserve">Novokain </t>
  </si>
  <si>
    <t>No-shpa</t>
  </si>
  <si>
    <t>Suprastin 0,025 dan tabletka va 2% -1 ml da</t>
  </si>
  <si>
    <t xml:space="preserve">Ditsinon </t>
  </si>
  <si>
    <t xml:space="preserve">Vazelin moyi </t>
  </si>
  <si>
    <t xml:space="preserve">Levomikol malxami </t>
  </si>
  <si>
    <t xml:space="preserve">Shprits  2,0 </t>
  </si>
  <si>
    <t>Shprits  5,0</t>
  </si>
  <si>
    <t>Shprits  10,0</t>
  </si>
  <si>
    <t xml:space="preserve">Adrenalin gidroxlorid 1%amp po ml </t>
  </si>
  <si>
    <t>Dimedrol 1%v amp po - ml</t>
  </si>
  <si>
    <t xml:space="preserve">Kalsiy glyukanat 10% v amp po 10 ml </t>
  </si>
  <si>
    <t xml:space="preserve">Natriy xlorid 0,9% po 200 ml ineksiya uchun </t>
  </si>
  <si>
    <t xml:space="preserve">Analgin 50%po 1 ml </t>
  </si>
  <si>
    <t xml:space="preserve">Atropin sulfat 0,1 % </t>
  </si>
  <si>
    <t>Kofein bezonat natriy 10% amp 1 ml</t>
  </si>
  <si>
    <t>Ammiak 10%</t>
  </si>
  <si>
    <t>Prednizolol 3% 1 ml amp va 0,05 tab</t>
  </si>
  <si>
    <t>Salbutamol (sprey ingolyator)</t>
  </si>
  <si>
    <t xml:space="preserve">Furosemid 1% 2 ml amp </t>
  </si>
  <si>
    <t>Ilon zaxriga qarshi zardob</t>
  </si>
  <si>
    <t>Qoraqurt zaxriga qarshi zardob</t>
  </si>
  <si>
    <t>3. Moddiy-texnika bazasi</t>
  </si>
  <si>
    <t>4. Yonilg'I moylash mahsulotlari uchastkasi</t>
  </si>
  <si>
    <t>Gofrirovka qilingan shlang d. 100 dizel yuqori (BMT) 2-6 m</t>
  </si>
  <si>
    <t>Gofrirovka qilingan shlang d. 76 dizel yuqori (BMT)2-6 m</t>
  </si>
  <si>
    <t xml:space="preserve"> Tarqatish varaqlari</t>
  </si>
  <si>
    <t>Dizel yoqilg'isini tortuvchi Nasos 220 v</t>
  </si>
  <si>
    <t>5. "Yashil makon" hududi uchun</t>
  </si>
  <si>
    <t>Kundalik 2025 yil ESCALADA, ELON MUSK, A5 formati, 176 5 l.,dona</t>
  </si>
  <si>
    <t>Qisqich 25mm 12dona (qora) 38564 Deli</t>
  </si>
  <si>
    <t>Ofis qog'ozi "DoubleA" 80g A4 500varaq</t>
  </si>
  <si>
    <t xml:space="preserve">Qon ketishini to'xtatish uchun ishlatiladigan jgut, kengligi-2,5 sm qalinligi 3-4 mm </t>
  </si>
  <si>
    <t>Nabor instrumentov akkumlyatorniy nabor 4 v 1 (balgarka, shurupovyort, gaykavyort, perfaryator)</t>
  </si>
  <si>
    <t>XIII. MEHNAT MUHOFAZASI, TEXNIKA XAVFSIZLIGI va EKOLOGIYA bo'limi</t>
  </si>
  <si>
    <t>XV. 1-MA'MURIY-MAISHIY HO'JALIK MAJMUASI</t>
  </si>
  <si>
    <t>XVI. 2-MA'MURIY-MAISHIY HO'JALIK MAJMUASI</t>
  </si>
  <si>
    <t>Suv uchun sig'im (elim flyaga) 40-80 litrl</t>
  </si>
  <si>
    <t>Yugurish yo'lagi  (бегова дорожка)</t>
  </si>
  <si>
    <t>GF – 5080M</t>
  </si>
  <si>
    <t>Statsionar velosiped trenajyori</t>
  </si>
  <si>
    <t>Genau Spin Bike W101</t>
  </si>
  <si>
    <t>Ko‘zgu devorga o‘rnatishga</t>
  </si>
  <si>
    <t>Futzal koptogi</t>
  </si>
  <si>
    <t xml:space="preserve">Star </t>
  </si>
  <si>
    <t>Voleybol  koptogi</t>
  </si>
  <si>
    <t>Mikassa</t>
  </si>
  <si>
    <t>Voleybol  сеткаси</t>
  </si>
  <si>
    <t>Sport zal uchun projektor</t>
  </si>
  <si>
    <t>Led IP66</t>
  </si>
  <si>
    <t>Stol tennis</t>
  </si>
  <si>
    <t xml:space="preserve">Stol tennis raketkasi                                                       </t>
  </si>
  <si>
    <t>Futbol sport formasi</t>
  </si>
  <si>
    <t>joma</t>
  </si>
  <si>
    <t>Voleybol sport formsi (o‘g‘il bollar uchun)</t>
  </si>
  <si>
    <t>Voleybol sport formsi (ayollar uchun)</t>
  </si>
  <si>
    <t>Sport kiyimi</t>
  </si>
  <si>
    <t>Nike, adidas, puma</t>
  </si>
  <si>
    <t>Termiz-tefal</t>
  </si>
  <si>
    <t>shivaki</t>
  </si>
  <si>
    <t>Elektr duxovka</t>
  </si>
  <si>
    <t>artel</t>
  </si>
  <si>
    <t>Blendr</t>
  </si>
  <si>
    <t>Тefal</t>
  </si>
  <si>
    <t>termoz</t>
  </si>
  <si>
    <t>koptok</t>
  </si>
  <si>
    <t>Shaxmat doskasi shaxmat donalari bilan</t>
  </si>
  <si>
    <t>Elektr shaxmat soati</t>
  </si>
  <si>
    <t>kubok</t>
  </si>
  <si>
    <t>Sport sumkasi</t>
  </si>
  <si>
    <t>Stol</t>
  </si>
  <si>
    <t>Stul</t>
  </si>
  <si>
    <t xml:space="preserve">Sport zali uchun maxsus rezina qoplama </t>
  </si>
  <si>
    <t>24/7</t>
  </si>
  <si>
    <t>Yong'indan himoya qilish xizmati</t>
  </si>
  <si>
    <t>XCMG XE 335C gidravlik bolg'ali ekskavator xizmati</t>
  </si>
  <si>
    <t xml:space="preserve">PM omborining harbiylashtirilgan qo'riqlash xizmati "Milliy gvardiya" </t>
  </si>
  <si>
    <t>VGSCh xizmati</t>
  </si>
  <si>
    <t>Yon barqarorlikni o'rganish (Issledovaniye ustoychivosti bortov)</t>
  </si>
  <si>
    <t>YeEISVO da ro'yxatdan o'tish xizmatlari (bojxona brokerlik xizmatlari)</t>
  </si>
  <si>
    <t xml:space="preserve">HITACHI EX2600 gidravlik ekskavatoriga servis va texnik ko'rsatish xizmati </t>
  </si>
  <si>
    <t>ZEGA D490A uchun servis xizmati</t>
  </si>
  <si>
    <t>Chet el fuqarolari uchun ish ruxsatnomasini olish</t>
  </si>
  <si>
    <t>Kapital ta'mir PE2U</t>
  </si>
  <si>
    <t>KRP</t>
  </si>
  <si>
    <t>Kapital ta'mir TEM2</t>
  </si>
  <si>
    <t>Kapital ta'mir PPRM</t>
  </si>
  <si>
    <t>Rel's payvandlash</t>
  </si>
  <si>
    <t>Rel's ramasini charxlash</t>
  </si>
  <si>
    <t>KZTS uskunasini ta'miri</t>
  </si>
  <si>
    <t>Krestovina payvand eritmasi bilan qoplash</t>
  </si>
  <si>
    <t>Komatsu HD rusumli oʼziagʼdargichlar forsunka injektor nasoslar taʼmiri uchun</t>
  </si>
  <si>
    <t>BelАz 75131 rusumli oʼziagʼdargichlar forsunka injektor nasoslar taʼmiri uchun</t>
  </si>
  <si>
    <t>LIBXER rusumli Bulьdozer forsunka injektor nasoslar taʼmiri uchun</t>
  </si>
  <si>
    <t>Аvtopogruzchik LuiGong. ZL-50, DOOSАN rusumli oʼziyuklagichlar forsunka nasoslar taʼmiri uchun</t>
  </si>
  <si>
    <t>DOOSАN rusumli ekskavatorlar forsunka nasoslar taʼmiri uchun</t>
  </si>
  <si>
    <t>MАN, Kraz, XMQYu rusumli avtokranlar forsunka injektor nasoslar taʼmiri uchun</t>
  </si>
  <si>
    <t xml:space="preserve">Yengil, yoʼlovchi va yuk transportlari uchun koʼrsatilgan xizmatlar </t>
  </si>
  <si>
    <t>Texnik koʼrik va sugʼurta polislari uchun koʼrsatilgan xizmatlar</t>
  </si>
  <si>
    <t>1. Atmosfera havosini muhofaza qilish.</t>
  </si>
  <si>
    <t>"Angren ko'mir koni" filiali "SDS" hududida mavjud qozonxonaga 95,5% samaradorlikga ega chang-gaz tozalash uskunasi o'rnatish.</t>
  </si>
  <si>
    <t>"TTUS zavodi" filiali hududida mavjud Temirga olov orqali ishlov berish (Kuznya) va Quymakorlik (Liteyniy) sexlariga 95,5% samaradorlikga ega chang-gaz tozalash uskunasi o'rnatish.</t>
  </si>
  <si>
    <t>"Angren ko'mir koni", "SHUKQO" va "TTUS zavodi" filiallari uchun atmosfera havosiga ustuvor turg'un (shakllantirilgan) ifloslantiruvchi manbalardan chiqadigan tashlamalarni tahlil qiluvchi avtomatik monitoring stansiyalarini o'rnatish.</t>
  </si>
  <si>
    <t>"Angren ko'mir koni","SHUKQO", "TYT" va "TTUS zavodi" va "QMI" filiallari uchun Sanitar himoya zonalarini avtomatik statsionar kuzatuv postlarini o'rnatish.</t>
  </si>
  <si>
    <t>2. Suv resurslarini muhofaza qilish va ulardan oqilona foydalanish</t>
  </si>
  <si>
    <t>"Angren ko'mir koni" va "SHUKQO" filiallari uchun lokal oqova suv tozalash inshoatiga tashlanadigan oqova suv tashlamalarini tahlil qiluvchi avtomatik monitoring stansiyalarini o'rnatish</t>
  </si>
  <si>
    <t>3. O'simlik va hayvonot dunyosini muhofaza qilish.</t>
  </si>
  <si>
    <t xml:space="preserve"> 3.1. "Yashil makon" umummilliy loyihasi doirasida daraxt ko'chatlarini ekishda zarur bo'ladigan ish qurollarini shartnoma asosida sotib olish.</t>
  </si>
  <si>
    <t xml:space="preserve">Бензобур </t>
  </si>
  <si>
    <t>Belkurak (Лопата).</t>
  </si>
  <si>
    <t>Ketmon (Кетмен).</t>
  </si>
  <si>
    <t>Kaylo.</t>
  </si>
  <si>
    <t>Prees ip (1000 metrlik o'ram)</t>
  </si>
  <si>
    <t>4. Radiatsiya xavfsizligi sohasiga oid me'yoriy-huquqiy hujjatlarni ishlab chiqish, yangilash hamda xodimlarni malakasini oshirish.</t>
  </si>
  <si>
    <t>"Apartak ko'mir koni" filiali Radiatsiya xavfsizligi bo'limida mavjud SRP-88 markali dozimetrik o'lchov asbobining manan va jismonan eskirganligi yuzasidan, bo'limga yangi  DKS-96P markali dozimetrik-radiometrik asbobini sotib olish.</t>
  </si>
  <si>
    <t>V. "MODDIY-TEXNIKA TA'MINOTI va IJTIMOIY SOHA" filiali</t>
  </si>
  <si>
    <t xml:space="preserve">Dezinfeksiya </t>
  </si>
  <si>
    <t xml:space="preserve"> Tibbiy ko‘rik (Angren SHTB) </t>
  </si>
  <si>
    <t xml:space="preserve"> O‘t o‘chirgichlarni qayta zaryadlash</t>
  </si>
  <si>
    <t xml:space="preserve">Atrof-muhit va ekologiya bo‘yicha chiqindilar </t>
  </si>
  <si>
    <t>Mahsulotni laboratoriya sinovlari, yonilg‘i-moylash materiallari tahlili</t>
  </si>
  <si>
    <t>Yong‘in signalizatsiyasi avtomatlashtirilgan tizimlarini o‘rnatish ishlari, Yong‘in xavfsizlik tizimlarini montaj qilish</t>
  </si>
  <si>
    <t xml:space="preserve"> Ish joylarini attestatsiyadan o‘tkazish  Mehnat sharoitlarini baholash va tasdiqlash</t>
  </si>
  <si>
    <t>Issiqlik energiyasini hisobga olish uzellariga texnik xizmat ko‘rsatish Issiqlik tizimi nazoratini ta’minlash</t>
  </si>
  <si>
    <t>O'z.Res. Ichki ishlar Vazirligi va Milliy gvardiyaning xavfsizlik va jamoat tartibini saqlash va qo'riqlash xizmati BSO "Koinot"</t>
  </si>
  <si>
    <t>Texnik xizmat ko'rsatish ishlarini bajarish (yong'in o'chirgichlarni qayta zaryadlash, to'ldirish, ta'mirlash)</t>
  </si>
  <si>
    <t>Ekologiya (chiqindilarni olib chiqish)</t>
  </si>
  <si>
    <t>Ekologiya (atmosfera)</t>
  </si>
  <si>
    <t>Dezinfeksiya xizmatlari</t>
  </si>
  <si>
    <t>Ehtiyot qismlarni ta'mirlash</t>
  </si>
  <si>
    <t>Kadastr xizmatlari</t>
  </si>
  <si>
    <t>Yuk ko'tarish uskunalarini ta'mirlash</t>
  </si>
  <si>
    <t>Siqilgan gaz ballonlarini tekshirish va sinovdan o'tkazish</t>
  </si>
  <si>
    <t>Sug'urta xizmatlari</t>
  </si>
  <si>
    <t>Betonning mustahkamligini aniqlash (sjatiya)</t>
  </si>
  <si>
    <t>TNVD ta'mirlash</t>
  </si>
  <si>
    <t>Ehtiyot qismlar va rezina buyumlar ishlab chiqarish, elektr motorlari va agregatlarini ta'mirlash</t>
  </si>
  <si>
    <t xml:space="preserve">Jihozlar va agregatlarni ta'mirlash, tiklash </t>
  </si>
  <si>
    <t>Konchilik va tosh maydalash ishlari uchun ekskavator ijarasi</t>
  </si>
  <si>
    <t>Quduqlarni burg'ulash (bureniya skvajen)</t>
  </si>
  <si>
    <t>VI. "QURILISH MONTAJ ISHLARI" filiali</t>
  </si>
  <si>
    <t>VII. "GEOLOGIYA-QIDIRUV EKSPEDISIYASI" filiali</t>
  </si>
  <si>
    <t>ESV rusumidagi chuqur quduq nasoslarini ta'mirlash</t>
  </si>
  <si>
    <t>Muhandislik-geologik tadqiqotlari Xavfli geologik jarayonlarni kuzatish davlat xizmati</t>
  </si>
  <si>
    <t>kvartal</t>
  </si>
  <si>
    <t>RVU boksini ta'mirlash</t>
  </si>
  <si>
    <t>VIII. "AXBOROT-KOMMUNIKATSIYA TEXNOLOGIYALARI" filiali</t>
  </si>
  <si>
    <t>Mahsus aloqa Tashkent ofis</t>
  </si>
  <si>
    <t>oy</t>
  </si>
  <si>
    <t>Internet Toshkent ofisi, shahar telefon xizmati, Toshkent</t>
  </si>
  <si>
    <t>Mobil korporativ aloqasi Coscom</t>
  </si>
  <si>
    <t>Mobil korporativ aloqasi Unitel</t>
  </si>
  <si>
    <t>Statsionar telefon xizmati Angren shahar</t>
  </si>
  <si>
    <t>Mobil korporativ aloqasi UzMobayl</t>
  </si>
  <si>
    <t>Kanalizatsiya kanalini ijaraga olish</t>
  </si>
  <si>
    <t>Angren shahar telefon xizmati</t>
  </si>
  <si>
    <t xml:space="preserve">Internet </t>
  </si>
  <si>
    <t>Radiokanallar ijarasi</t>
  </si>
  <si>
    <t>Kanalizatsiya kanallarini ijaraga olish</t>
  </si>
  <si>
    <t>Sayt coal.uz</t>
  </si>
  <si>
    <t xml:space="preserve">coal.uz veb-saytining pochta qutisi </t>
  </si>
  <si>
    <t>Yer osti kollektorlari ijaraga olish (Shaxta)</t>
  </si>
  <si>
    <t>Internet ofis Tashkent (rezerv)</t>
  </si>
  <si>
    <t>Kabel televideniyesi xizmati Toshkent ofisi</t>
  </si>
  <si>
    <t>Ijro.gov.uz veb-saytining xizmati</t>
  </si>
  <si>
    <t>Dezinfeksiya</t>
  </si>
  <si>
    <t>Deratizatsiya (kemiruvchilarga qarshi kurash)</t>
  </si>
  <si>
    <t>Dezinseksiya (hasharotlarga qarshi kurash)</t>
  </si>
  <si>
    <t>Pashshalar bilan kurashish</t>
  </si>
  <si>
    <t>Xodimlarni mehnat muhofazasi bo‘yicha o‘qitish</t>
  </si>
  <si>
    <t>kishi</t>
  </si>
  <si>
    <t>Xodimlarni sanoat xavfsizligi bo‘yicha o‘qitish</t>
  </si>
  <si>
    <t>Yuk ko‘taruvchi mashinalarni xavfsiz ishlatish bo‘yicha xodimlarni o‘qitish</t>
  </si>
  <si>
    <t>Tibbiy xodimlarni o‘qitish</t>
  </si>
  <si>
    <t>O‘t o‘chirgichlarni qayta zaryadlash</t>
  </si>
  <si>
    <t>Yog‘och konstruksiyalarni yong‘inga qarshi singdirish ishlari</t>
  </si>
  <si>
    <t>Yong‘inga qarshi signalizatsiyani sozlash</t>
  </si>
  <si>
    <t>Yong‘inga qarshi signalizatsiyani o‘rnatish</t>
  </si>
  <si>
    <t>Tibbiy ko‘rik (davriy) o‘tkazish</t>
  </si>
  <si>
    <t>Mehnat sharoitlari va uskunalarning shikast yetkazish xavfiga ko‘ra ish joylarini attestatsiyadan o‘tkazish</t>
  </si>
  <si>
    <t>Kran osti yo‘llarni nivelirlash</t>
  </si>
  <si>
    <t>Yuk ko‘taruvchi mexanizmlar (kranlar)ning ultratovushli nosozlik tekshiruvi (UZD)</t>
  </si>
  <si>
    <t>Shaxtadagi ko‘tarish qurilmasi va bosh ventilyatorni ko‘rikdan o‘tkazish va sozlash</t>
  </si>
  <si>
    <t>Texnik qurilmalarning sanoat xavfsizligi ekspertizasi</t>
  </si>
  <si>
    <t xml:space="preserve">Qarovsiz itlarni ovlash </t>
  </si>
  <si>
    <t>martta</t>
  </si>
  <si>
    <t>Ish beruvchining fuqarolik javobgarligini majburiy sug‘urtalash</t>
  </si>
  <si>
    <t>Filiallar soni</t>
  </si>
  <si>
    <t>Xavfli ishlab chiqarish obyektida avariya sodir bo‘lishi holatida boshqalarning hayoti, sog‘lig‘i va/yoki mulkiga hamda atrof-muhitga zarar yetkazish bo‘yicha fuqarolik javobgarligini majburiy sug‘urtalash</t>
  </si>
  <si>
    <t>"O'ZBEKKO'MIR" AJning 2026 yil uchun hizmat ko'rshatish va ish bajarish xaridining yillik  
REJA-JADVALI</t>
  </si>
  <si>
    <t>IX. MEHNAT MUHOFAZASI, TEXNIKA XAVFSIZLIGI va EKOLOGIYA bo'limi</t>
  </si>
  <si>
    <t>X. SINOV LABORATORIYASI</t>
  </si>
  <si>
    <t xml:space="preserve">“Texnik jihatdan tartibga solish, standartlashtirish, metrologiya, muvofiqlikni baholash sohalari mutaxassislarining korxonalarda standartlashtirish faoliyati” </t>
  </si>
  <si>
    <t>Kadrlar attestatsiyasi</t>
  </si>
  <si>
    <t>XI. 2-MA'MURIY-MAISHIY HO'JALIK MAJMUASI</t>
  </si>
  <si>
    <t>Issiqlik energiyasini o'lchash stansiyasiga texnik xizmat ko'rsatish</t>
  </si>
  <si>
    <t>Des. Stansiyasi xizmati</t>
  </si>
  <si>
    <t>Issiqlik tarmog'i, xizmati</t>
  </si>
  <si>
    <t>Maishiy chiqindilar va barglarni olib chiqish xizmati</t>
  </si>
  <si>
    <t>Suv ta'minoti va suvokava xizmati</t>
  </si>
  <si>
    <t xml:space="preserve">Konditsioner Avalon 18 BE Inverter </t>
  </si>
  <si>
    <t>Kompyuter Intel Core i7</t>
  </si>
  <si>
    <t>Interaktiv panel 86 dyumlik</t>
  </si>
  <si>
    <t>“Kontexnazoratoʻquv” DM Sanoat xavfsizligi sohasida malaka oshirish kurslari</t>
  </si>
  <si>
    <t>XII. EKOLOGIYA va ATROF MUHIT MUHOFAZASI</t>
  </si>
  <si>
    <t>1. O'simlik va hayvonot dunyosini muhofaza qilish.</t>
  </si>
  <si>
    <t>"O'zbekko'mir" AJ qoshidagi filiallar hududida ekiladigan daraxt ko'chatlari uchunYashil loyiha loyihalalsh instituti bilan kelishilgan holda loyiha ishlab chiqish.</t>
  </si>
  <si>
    <t>2. Chiqindilar bilan bog'liq bo'lgan ishlarni amalga oshrish.</t>
  </si>
  <si>
    <t>3. Ekologik me'yoriy-huquqiy xujjatlarni ishlab chiqish, yangilash hamda soha mutaxassislarini malakasini oshirish.</t>
  </si>
  <si>
    <t>"O'zbekko'mir" AJ tizimida ekologiya sohasida zamonaviy boshqaruv tizimi, raqamli transformatsiya ca ESG tartiblarini joriy qilish</t>
  </si>
  <si>
    <t>"Ijro apparati" va "Angren ko'mir koni", "SHUKQO", "ATT" "TYT", "ET", "AKT", "TTUS", "QMI" filiallari faoliyati uchun "Kommunal-ekologik me'yorlar" (KEN) loyihasini  ishlab chiqish.</t>
  </si>
  <si>
    <t>"Ijro apparati" va "Angren ko'mir koni", "SHUKQO", "ATT" "TYT", "ET", "AKT", "TTUS", "QMI" filiallari faoliyati uchun  ishlab chiqilgan "Kommunal-ekologik me'yorlar" (KEN) loyihasiga Davlat ekologik ekspertizasi hulosasini olish.</t>
  </si>
  <si>
    <t xml:space="preserve">"TTUS zavodi", "MTTvaIS", "ET" va "AKT" filiallari faoliyati uchun “Atmosfera havosiga tashlamalarning belgilangan me'yori” (PDV) hamda “Chiqindilarni hosil boʻlishi va joylashtirish me'yori” (PDO) loyihasini  ishlab chiqish. </t>
  </si>
  <si>
    <t>"TTUS zavodi", "MTTvaIS", "ET" va "AKT" filiallari faoliyati uchun ishlab chiqilhan “Atmosfera havosiga tashlamalarning belgilangan me'yori” (PDV) hamda “Chiqindilarni hosil boʻlishi va joylashtirish me'yori” (PDO) loyihalariga  Davlat ekologik ekspertizasi hulosasini olish.</t>
  </si>
  <si>
    <t>Jamiyat ekologlarini Oʻz DSt ISO 14001:2019. Ekologik menejment tizimlari bo'yicha O‘zbekiston standartlar institutining Kadrlar malakasini oshirish va qayta tayyorlash markazi o'qitish.</t>
  </si>
  <si>
    <t>Amaldagi yer osti suvlaridan maxsus foydalanush yoki maxsus iste‘mol qilish uchun olingan RUXSATNOMAni yangilash</t>
  </si>
  <si>
    <t>Radiatsion xavfsizlik hizmati hodimlarining qabul qilgan nurlarish me'yorlari nazorati boʻyicha Oʻzbekiston Respublikasi SEO va JS Qo'mitasidan shartnoma asosida  6 dona shahsiy individual dozimetrlarni ijaraga olish.</t>
  </si>
  <si>
    <t>“Angren ko‘mir koni” va “Apartak ko‘mir koni” filiallari Radiatsiya xavfsizlik xizmatida faoliyat yuritayotgan hodimlarni 2-sonli Respublika klinik shifoxonasidan maxsus davriy ko‘rikdan o‘tkazish.</t>
  </si>
  <si>
    <t>"O'zbekko'mir" AJ korxonasi Radiatsion xavfsizlik hizmatida  faoliyat ko‘rsatayotgan hodimlarni Toshkent vrachlar malakasini oshirish institutida "Radiatsion xavfsizlik asoslari" yo'nalishi bo'yicha qayta tayyorlash va malakasini oshirish.</t>
  </si>
  <si>
    <t>XIII. O'QUV MARKAZI</t>
  </si>
  <si>
    <t>XIV. STANDARTLASH, SERTIFIKATLASH va METROLOGIYA BO'LIMI</t>
  </si>
  <si>
    <t>1.Sinov laboratoriyasi</t>
  </si>
  <si>
    <t xml:space="preserve"> Metal o‘lchash chizg‘ichi </t>
  </si>
  <si>
    <t xml:space="preserve"> Shtangensirkul</t>
  </si>
  <si>
    <t>Elaklar</t>
  </si>
  <si>
    <t xml:space="preserve"> Metalli o‘lchash ruletkasi </t>
  </si>
  <si>
    <t xml:space="preserve">Laboratoriya tarozilar </t>
  </si>
  <si>
    <t xml:space="preserve">Elektron tarozilar </t>
  </si>
  <si>
    <t xml:space="preserve"> Termometr </t>
  </si>
  <si>
    <t>Gigrometr ВИТ-1, ВИТ-2</t>
  </si>
  <si>
    <t>Mexanik sekundomer</t>
  </si>
  <si>
    <t>Mufel pechlarini attestatsiyalash</t>
  </si>
  <si>
    <t>Quritish shkaflarini attestatsiyalash</t>
  </si>
  <si>
    <t>Qo‘shimcha sayyor xizmat ko‘rsatish</t>
  </si>
  <si>
    <t xml:space="preserve">Alkogol analizatori </t>
  </si>
  <si>
    <t>Avtomobil spidometrlari</t>
  </si>
  <si>
    <t>Shitda o‘rnatiluvchi ampermetr</t>
  </si>
  <si>
    <t>Shitda o‘rnatiluvchi  voltmetrlar</t>
  </si>
  <si>
    <t>Megaommetrlar</t>
  </si>
  <si>
    <t>Potensiometr</t>
  </si>
  <si>
    <t>Manomеtrik va bimеtalik tеrmomеtrlar</t>
  </si>
  <si>
    <t>Millivoltmetrlar</t>
  </si>
  <si>
    <t>Ishchi manometrlar</t>
  </si>
  <si>
    <t>Mexanik yarimavtomatli sfigmomanometrlar</t>
  </si>
  <si>
    <t>O‘rta klass elektron va mexanik tarozilar 1 t gacha</t>
  </si>
  <si>
    <t>O‘rta klass elektron va mexanik tarozilar 40 kg gacha</t>
  </si>
  <si>
    <t>O‘rta klass elektron va mexanik tarozilar 10 t gacha</t>
  </si>
  <si>
    <t>Infraqizil termometrlar</t>
  </si>
  <si>
    <t>Mikrometr MK, MГ, MT, MЗ 0 dan 200 mm gacha</t>
  </si>
  <si>
    <t>Mikrometr 1, 2 sinf 200 dan 600 mm gacha</t>
  </si>
  <si>
    <t>Shtangenreysmass ШР 0 do 2500 mm gacha</t>
  </si>
  <si>
    <t>Mikrometrik nutromer 2500 dan 6000 mm НM</t>
  </si>
  <si>
    <t>Rezbomer</t>
  </si>
  <si>
    <t>Universal qattiqlik o‘lchagichi (твердомер)</t>
  </si>
  <si>
    <t>Yuqori kuchlanishli sinov uskunalari (стенды)</t>
  </si>
  <si>
    <t>Elektr energiya hisoblagichlari (uch fazali 0,2 va 0,5 sinfli)</t>
  </si>
  <si>
    <t>Tok transformatorlari (0,66 kV)</t>
  </si>
  <si>
    <t xml:space="preserve">Moto soat </t>
  </si>
  <si>
    <t>Etalon metalli o‘lchagichlar 20 dm3 gacha (мерник)</t>
  </si>
  <si>
    <t>Texnik metalli o‘lchagichlar 20 dm3 - 200 dm3 gacha. 2-sinf (Посуда мерная)</t>
  </si>
  <si>
    <t>Yoqilg‘I tarqatish kolonka (bir dastak uchun) (ТРК)</t>
  </si>
  <si>
    <t>Neft maxsulotlar uchun avtomobil sisternalari 3 000 dm3 gacha</t>
  </si>
  <si>
    <t>Neft mahsulotlari va Oziq-ovqat (sut) suyuqlik hisoblagichlari (счетчик жидкости)</t>
  </si>
  <si>
    <t>Suyuqli shishali termometrlar (Термометры жидкостные стеклянные)</t>
  </si>
  <si>
    <t>Elektr energiya hisoblagichlari (uch fazali 1 va 2 sinfli)</t>
  </si>
  <si>
    <t>O‘rta klass elektron va mexanik tarozilar 500 kg gacha</t>
  </si>
  <si>
    <t xml:space="preserve"> Metal o‘lchash chizg‘ichi</t>
  </si>
  <si>
    <t>Beton namunalarini sinash uchun kub formasi (bir to'plam uchun) форма куба</t>
  </si>
  <si>
    <t>Beton sifatini tekshirish uchun konus formasi /конус</t>
  </si>
  <si>
    <t>Metrshtok MШС 0 dan 4000 mm gacha</t>
  </si>
  <si>
    <t>Gorizontal silindrik po‘latli rezervuarlar РГС 10 m3 gacha (hajmiy usul)</t>
  </si>
  <si>
    <t>Gorizontal silindrik po‘latli rezervuarlar РГС 50 m3 gacha (hajmiy usul)</t>
  </si>
  <si>
    <t>Gorizontal silindrik po‘latli rezervuarlar РГС 25 m3 gacha (hajmiy usul)</t>
  </si>
  <si>
    <t>Areometrlar</t>
  </si>
  <si>
    <t>Taxeometrlar</t>
  </si>
  <si>
    <t>Neft va oziq-ovqat mahsulotlari uchun avtomobil sisternalari 5 000 dm3 gacha</t>
  </si>
  <si>
    <t>Neft maxsulotlar uchun avtomobil sisternalari 15 000 dm3 gacha</t>
  </si>
  <si>
    <t>Dozimetr</t>
  </si>
  <si>
    <t>Avtomobil tarozi</t>
  </si>
  <si>
    <t>Dinamometr kalit</t>
  </si>
  <si>
    <t>O‘rta klass elektron va mexanik tarozilar 150 kg gacha</t>
  </si>
  <si>
    <t>O‘rta klass elektron va mexanik tarozilar 3 t gacha</t>
  </si>
  <si>
    <t>Nivelirlar</t>
  </si>
  <si>
    <t>Kabel ko‘priklari (mosti kabel'nie)</t>
  </si>
  <si>
    <t>Vattmetr</t>
  </si>
  <si>
    <t>O‘zgaruvchan va o‘zgarmas ampermetr va voltmetrlar</t>
  </si>
  <si>
    <t>Kilommetr</t>
  </si>
  <si>
    <t>Yuqori kuchlanishli sinov uskunalari (Установка ЭУ5000)</t>
  </si>
  <si>
    <t>Yuqori kuchlanishli sinov uskunalari (АСИП-20)</t>
  </si>
  <si>
    <t>Ko‘prik (most) uchun qarshilik o‘lchamlari bloki (Р5026M, Р595)</t>
  </si>
  <si>
    <t>Kondensatorlar bloki</t>
  </si>
  <si>
    <t>Milliampermetr</t>
  </si>
  <si>
    <t>Izmeritel zazemleniya M416</t>
  </si>
  <si>
    <t>Tok transformatorlari УТТ-5M</t>
  </si>
  <si>
    <t>Voltamperfazometrlar</t>
  </si>
  <si>
    <t>Tok o‘lchagichlari (Kleshi)</t>
  </si>
  <si>
    <t>Mikroommetrlar MMR-620</t>
  </si>
  <si>
    <t>Izmeritel soprotivlenia MIC-2500</t>
  </si>
  <si>
    <t>Izmeritel parametrov cepey MZC-300</t>
  </si>
  <si>
    <t>Yuqori kuchlanishli sinov uskunalari (Ретом-61)</t>
  </si>
  <si>
    <t>Uch fazali tok va kuchlanish o‘lchov bloki (РЕТ-ТН)</t>
  </si>
  <si>
    <t>Uch fazali tok va kuchlanish o‘lchov bloki (РЕТ-10)</t>
  </si>
  <si>
    <t>Yuqori kuchlanishli sinov uskunalari (ПКВ-М7)</t>
  </si>
  <si>
    <t>Yuqori kuchlanishli sinov uskunalari (СВП-05Ц)</t>
  </si>
  <si>
    <t>Yuqori kuchlanishli sinov uskunalari (Тангенс-3М)</t>
  </si>
  <si>
    <t>Yuqori kuchlanishli sinov uskunalari (АИД-70)</t>
  </si>
  <si>
    <t>Yuqori kuchlanishli sinov uskunalari (СНЧ-25)</t>
  </si>
  <si>
    <t>Izmeritel parametrov elektroizolyacii ТМ-2501</t>
  </si>
  <si>
    <t>Ossillograf</t>
  </si>
  <si>
    <t>Dinamometr</t>
  </si>
  <si>
    <t>Ko‘prik (most) uchun qarshilik o‘lchamlari bloki (Р-353)</t>
  </si>
  <si>
    <t>Ommetr</t>
  </si>
  <si>
    <t>Gigrometr  ВИТ-2</t>
  </si>
  <si>
    <t>Metalli o‘lchash ruletkasi</t>
  </si>
  <si>
    <t>Kon interferometrlari (Интерферометры шахтные)</t>
  </si>
  <si>
    <t>Chang o'lchagichli - elektronaspiratorlar</t>
  </si>
  <si>
    <t>Temir yo‘lini o‘lchash shabloni (МА)</t>
  </si>
  <si>
    <t>Temir yo‘lini o‘lchash shabloni</t>
  </si>
  <si>
    <t>Shartli qovushqoqlik viskozimetrlari (Вискозиметры условной вязкости)</t>
  </si>
  <si>
    <t>Elektron vagon tarozilar</t>
  </si>
  <si>
    <t>Shetkoderjatel TED118</t>
  </si>
  <si>
    <t xml:space="preserve">Izolenta  PXV </t>
  </si>
  <si>
    <t>ЭВФ721. 1109560-30</t>
  </si>
  <si>
    <t>Akkumulyator zaryadlovchi uskuna</t>
  </si>
  <si>
    <t xml:space="preserve">13. "Temir Yo‘l Transporti" filiali  </t>
  </si>
  <si>
    <t xml:space="preserve">12. "SHUKQO" filiali </t>
  </si>
  <si>
    <t xml:space="preserve">11. "EТ" filiali  </t>
  </si>
  <si>
    <t xml:space="preserve">10. "Angren Qo‘mir Koni"  filiali </t>
  </si>
  <si>
    <t xml:space="preserve">9.  "АТТ" filiali </t>
  </si>
  <si>
    <t xml:space="preserve">8.  "Аpartak Qo'mir Koni" filiali </t>
  </si>
  <si>
    <t xml:space="preserve">7. "GQE" filiali  </t>
  </si>
  <si>
    <t xml:space="preserve">6. "MTTvaIS"   filiali </t>
  </si>
  <si>
    <t xml:space="preserve">5. "QMI"  filiali </t>
  </si>
  <si>
    <t xml:space="preserve">4. "TTUS zavodi" filiali </t>
  </si>
  <si>
    <t>3. ABK-1 (OFIS-Tashkent)</t>
  </si>
  <si>
    <t>2. ABK-2 (OFIS-Angren)</t>
  </si>
  <si>
    <t xml:space="preserve">Maxsus klass elektron va mexanik tarozilar </t>
  </si>
  <si>
    <t xml:space="preserve">Yuqori o‘tuvchanlikga ega maxsus avtotransport vositasi (KAMAZ 43118-1048-10 6×6) </t>
  </si>
  <si>
    <t>Nafas yo‘llarini himoyalovchi siqilgan kislorodli regenerativ respirator (asosiy) (R-30)</t>
  </si>
  <si>
    <t>Siqilgan kislorodli regenerativ respiratorlarni tekshirish uchun nazorat-o‘lchov uskunasi (UKP-5)</t>
  </si>
  <si>
    <t>Asosiy  respiratorlarga zaxira ballonlar (2-litrli)</t>
  </si>
  <si>
    <t>Asosiy respiratorlarga zaxira regenerativ patronlar</t>
  </si>
  <si>
    <t>APR-2 anemometri</t>
  </si>
  <si>
    <t>Gaz aniqlagich ALTAIR-4XR (ekspress analiz uchun)</t>
  </si>
  <si>
    <t>LCIE 6510Q5 380B/220В</t>
  </si>
  <si>
    <t>Karnay va qo'ng'iroq qiluvchini aniqlash moslamali telefon</t>
  </si>
  <si>
    <t>Panasonic telefoni</t>
  </si>
  <si>
    <t>Monoblok</t>
  </si>
  <si>
    <t>Noutbuk uchun sichqoncha va klaviatura</t>
  </si>
  <si>
    <t>Qog'oz maydalagich</t>
  </si>
  <si>
    <t>Kompyuter to'plami</t>
  </si>
  <si>
    <t>LED ship paneli kvadrat 60W ichki</t>
  </si>
  <si>
    <t>LED ship paneli, kvadrat, 60W, tashqi</t>
  </si>
  <si>
    <t>Planshet Ichki xotira: 128 GB; Operativ xotira: 6 GB; Uyali aloqa: 5G</t>
  </si>
  <si>
    <t>Yopiq va ochiq tigelning chaqnash nuqtasini aniqlash qurilmasini attestatsiyalash (chaqnoq)</t>
  </si>
  <si>
    <t>O‘rta klass elektron va mexanik tarozilar 500kg gacha</t>
  </si>
  <si>
    <t>Elektrovoz</t>
  </si>
  <si>
    <t>Teplovoz</t>
  </si>
  <si>
    <t>Dumpkar (vagon)</t>
  </si>
  <si>
    <t>Ko'tartish moslamasi (domktrat)</t>
  </si>
  <si>
    <t xml:space="preserve">Payvandlash uskunasi </t>
  </si>
  <si>
    <t>Jasik MIG 500</t>
  </si>
  <si>
    <t>Relslarni kesish uskunasi</t>
  </si>
  <si>
    <t>Relslarni burg'ulash uskunasi</t>
  </si>
  <si>
    <t>Temir yo'l shpallarini to'ldiruvchi mashina</t>
  </si>
  <si>
    <t>Transformator</t>
  </si>
  <si>
    <t>Ko'p kanalli raqamli qo'ngiroqlarni yozib olsh moslamasi</t>
  </si>
  <si>
    <t>Temirchilik bolgali uskunasi</t>
  </si>
  <si>
    <t>MA4134A</t>
  </si>
  <si>
    <t>Qoplama payvandlash stanogi</t>
  </si>
  <si>
    <t>PM-9</t>
  </si>
  <si>
    <t>ISUZU NPR 75K</t>
  </si>
  <si>
    <t>ISUZU HC 45 CNG</t>
  </si>
  <si>
    <t>KamAZ 43118-1048-10 6х6</t>
  </si>
  <si>
    <t>Monitor temperaturi, dvuxkanalniy regulyator</t>
  </si>
  <si>
    <t>Konditsioner Bitovoy 9 splin sistema</t>
  </si>
  <si>
    <t>Telefonniy apparat</t>
  </si>
  <si>
    <t>Shell gadus moylash vositasi (S2 V220 AD2, S2 V20XKD0)</t>
  </si>
  <si>
    <t>ПЭ-2У</t>
  </si>
  <si>
    <t>ТЭМ 18ДМ</t>
  </si>
  <si>
    <t>2BC-105</t>
  </si>
  <si>
    <t>ДТ-40</t>
  </si>
  <si>
    <t>PPC 80</t>
  </si>
  <si>
    <t>PRO MPC-Б</t>
  </si>
  <si>
    <t>YD-22</t>
  </si>
  <si>
    <t>TM 63 kVa
6 (10) 0,4 kV</t>
  </si>
  <si>
    <t>DMR DR600</t>
  </si>
  <si>
    <t>Elektron tenzometrik vagonlar tarozisi</t>
  </si>
  <si>
    <t>ЭВВ-150</t>
  </si>
  <si>
    <t>XV. INSON RESURSLARINI RIVOJLANTIRISH va BOSHQARISH BOSHQARMASI</t>
  </si>
  <si>
    <t xml:space="preserve">Xodimlarni o'qitish </t>
  </si>
  <si>
    <t>nafar</t>
  </si>
  <si>
    <t>Xodimlarni malakasini oshirish</t>
  </si>
  <si>
    <t>Boshqaruv xodimlar va mutaxassis texnik xodimlar hamda ishchi xodimlar uchun guvohnomalar (qizil, ko'k)</t>
  </si>
  <si>
    <t>Shaxsiy varaqalar (T-2 shakl)</t>
  </si>
  <si>
    <t>O'zMSt 763:2025</t>
  </si>
  <si>
    <t>Ko'mir yoqilg'isi uchun mahalliy sertifikat olish</t>
  </si>
  <si>
    <t>O'zMSt 763:2026</t>
  </si>
  <si>
    <t xml:space="preserve">14. SS va M bo'limi  </t>
  </si>
  <si>
    <t>137</t>
  </si>
  <si>
    <t>Kabel APvPU-1x120</t>
  </si>
  <si>
    <t>ГОСТ 22483-2021</t>
  </si>
  <si>
    <t>Prohodnoy izolyator tipa IP-10-2000 А</t>
  </si>
  <si>
    <t>Blok vvoda na salazkah Б-35/1,0-К630Б-У1 с vakuumnim vikluchatelem 35 kV tipa ВР35НСМ-35-24-1000 У1 s prujinim privodom</t>
  </si>
  <si>
    <t>Deli̇telʹ jеlоbchаtаy (probа dеlitеli)</t>
  </si>
  <si>
    <t>DP-5</t>
  </si>
  <si>
    <t>DP-10</t>
  </si>
  <si>
    <t>Namlik analizatori</t>
  </si>
  <si>
    <t>Avtomatik bombali kalorimetr</t>
  </si>
  <si>
    <t>5Е-С5508</t>
  </si>
  <si>
    <t>Oltingugurtning kulonometrik analizatori</t>
  </si>
  <si>
    <t xml:space="preserve">5E-AS3200B </t>
  </si>
  <si>
    <t>Energodispersiyali rentgen-flyuorestsent spektrometr</t>
  </si>
  <si>
    <t>EDX-7000P to‘plam holatida</t>
  </si>
  <si>
    <t>Krestli zarbli tegirmon</t>
  </si>
  <si>
    <t>«PULVERISETTE 16»</t>
  </si>
  <si>
    <t>Porshen klapan dozatora </t>
  </si>
  <si>
    <t xml:space="preserve">Форсунка </t>
  </si>
  <si>
    <t>600-825-9331, 600-825-9332</t>
  </si>
  <si>
    <t xml:space="preserve">Datchik </t>
  </si>
  <si>
    <t>СS41-S02</t>
  </si>
  <si>
    <t>421-06-35111 SWITCH</t>
  </si>
  <si>
    <t>Remen 1295mm</t>
  </si>
  <si>
    <t>04120-31951</t>
  </si>
  <si>
    <t>Remen 2032mm</t>
  </si>
  <si>
    <t>6215-61-3250</t>
  </si>
  <si>
    <t>Рулеvoy klapan</t>
  </si>
  <si>
    <t>561-40-83300</t>
  </si>
  <si>
    <t>Flyanes</t>
  </si>
  <si>
    <t>561-50-8A150</t>
  </si>
  <si>
    <t>07000-05240</t>
  </si>
  <si>
    <t>Uplonitelnoe kolso</t>
  </si>
  <si>
    <t>07000-055240</t>
  </si>
  <si>
    <t>Probka</t>
  </si>
  <si>
    <t>561-50-81410</t>
  </si>
  <si>
    <t>561-50-81320</t>
  </si>
  <si>
    <t>Gidroakkumulyator</t>
  </si>
  <si>
    <t>721-32-10631</t>
  </si>
  <si>
    <t>Pribornaya panel</t>
  </si>
  <si>
    <t>7831-46-7006</t>
  </si>
  <si>
    <t>Rulevoy silindr praviy</t>
  </si>
  <si>
    <t>707-11-11E21</t>
  </si>
  <si>
    <t>705-95-07121</t>
  </si>
  <si>
    <t>705-52-42220</t>
  </si>
  <si>
    <t>Maslo podkachivayushiy nasos v sbore</t>
  </si>
  <si>
    <t>600-815-9510</t>
  </si>
  <si>
    <t>561-50-8F002</t>
  </si>
  <si>
    <t>561-50-8F001</t>
  </si>
  <si>
    <t>561-50-8G005</t>
  </si>
  <si>
    <t>БелАЗ 75131, 75135</t>
  </si>
  <si>
    <t>Komatsu HD-785-7</t>
  </si>
  <si>
    <t>Avtoshina 9.00R20</t>
  </si>
  <si>
    <t>ZIL, Kara</t>
  </si>
  <si>
    <t>Avtoshina 10.00R20</t>
  </si>
  <si>
    <t>Ekskavator Doosan DX 140</t>
  </si>
  <si>
    <t>Avtoshina 16.00R24</t>
  </si>
  <si>
    <t>Avtogreyder DZ-98</t>
  </si>
  <si>
    <t>Avtoshina 15.5-38</t>
  </si>
  <si>
    <t>Traktor MTZ-80 TTZ 80</t>
  </si>
  <si>
    <t>Avtoshina 20.5-25</t>
  </si>
  <si>
    <t>Avtogreyder SHANTUI SG24-C5</t>
  </si>
  <si>
    <t>Avtoshina 23.5R25</t>
  </si>
  <si>
    <t>A/pogruz ZL-50G, Dresta 534 E</t>
  </si>
  <si>
    <t>Avtoshina 29.5-25</t>
  </si>
  <si>
    <t>A/pogruz DOOSAN DL-550, LiuGoNG</t>
  </si>
  <si>
    <t>Avtoshina 29.5/75R 25</t>
  </si>
  <si>
    <t>Buldozer g'ildirakli K-702</t>
  </si>
  <si>
    <t>Avtoshina 9.00-16</t>
  </si>
  <si>
    <t>Tirkama, TTZ 80</t>
  </si>
  <si>
    <t>Avtobus IKARUS</t>
  </si>
  <si>
    <t>Avtobus ISUZU NP26</t>
  </si>
  <si>
    <t>МАN TGM 13.240 vaxtovka</t>
  </si>
  <si>
    <t>Avtoshina 9.5 R 17,5</t>
  </si>
  <si>
    <t>MAKINSAN 9 tirkama</t>
  </si>
  <si>
    <t>Avtoshina 385/65 R 22,5</t>
  </si>
  <si>
    <t>VIN:NP9 tirkama</t>
  </si>
  <si>
    <t>Avtoshina 8.25 R 20</t>
  </si>
  <si>
    <t>GAZ 3307</t>
  </si>
  <si>
    <t>KAMAZ 43118</t>
  </si>
  <si>
    <t>Avtoshina 14.00 R 20</t>
  </si>
  <si>
    <t>URAL 4320</t>
  </si>
  <si>
    <t>ISUZU avtovishka, bortli</t>
  </si>
  <si>
    <t>Avtoshina 12.00 R 18</t>
  </si>
  <si>
    <t>GAZ 66</t>
  </si>
  <si>
    <t>UAZ 390945</t>
  </si>
  <si>
    <t>UAZ 31512</t>
  </si>
  <si>
    <t>UAZ Patriot</t>
  </si>
  <si>
    <t>MATIZ</t>
  </si>
  <si>
    <t>NEXIA</t>
  </si>
  <si>
    <t>NIVA SHEVROLET</t>
  </si>
  <si>
    <t>LACETTI</t>
  </si>
  <si>
    <t>JIN BEN</t>
  </si>
  <si>
    <t xml:space="preserve">CAPTIVA  </t>
  </si>
  <si>
    <t>Avtoshina 185/65 R 15</t>
  </si>
  <si>
    <t>ONIX</t>
  </si>
  <si>
    <t>Avtoshina 265/60 R 18</t>
  </si>
  <si>
    <t>JAC Т9</t>
  </si>
  <si>
    <t>Avtoshina 215/55 R 17</t>
  </si>
  <si>
    <t>TRECER-2</t>
  </si>
  <si>
    <t>Avtoshina 265/70 R 18</t>
  </si>
  <si>
    <t xml:space="preserve">FOTON TUNLAD </t>
  </si>
  <si>
    <t>DAMAS</t>
  </si>
  <si>
    <t>Monoblok HP Pavilion 24-k0031ur i5-10400T</t>
  </si>
  <si>
    <t xml:space="preserve"> 8/256 GB SSD + 1TB HDD 23,8" FHD (526M8EA)</t>
  </si>
  <si>
    <t xml:space="preserve">MFU Canon LMFR I-SENSYS </t>
  </si>
  <si>
    <t>MF-211 EMB**</t>
  </si>
  <si>
    <t>Kiritildi:</t>
  </si>
  <si>
    <t>Kelishildi</t>
  </si>
  <si>
    <t xml:space="preserve"> Xaridlar boshqarmasi boshlig'i </t>
  </si>
  <si>
    <t>A.S. Egamberdiyev</t>
  </si>
  <si>
    <t xml:space="preserve">Bosh hisobchi   </t>
  </si>
  <si>
    <t>Iqtisodiy tahlil va prognozlashtirish boshqarmasi boshlig'i</t>
  </si>
  <si>
    <t>Bosh mexanik</t>
  </si>
  <si>
    <t>Bosh energetik</t>
  </si>
  <si>
    <t>Yuridik bo'lim</t>
  </si>
  <si>
    <t>R.A. Gubaydullin</t>
  </si>
  <si>
    <t xml:space="preserve">Temir yo'l gidrakli mexamik
domktrati </t>
  </si>
  <si>
    <t>ДПM 100</t>
  </si>
  <si>
    <t>Noutbuk dlya naladki BelAZov</t>
  </si>
  <si>
    <t>Jalyuzi</t>
  </si>
  <si>
    <t>Gidravlikali ekskavator elektr motor va chelakli kovshi bilan 2,5 m3</t>
  </si>
  <si>
    <t>XCMG</t>
  </si>
  <si>
    <t>Gikali ekskavator 1,5 m3</t>
  </si>
  <si>
    <t>DOOSAN DX210W</t>
  </si>
  <si>
    <t>Gidravlikali ekskavator zanjirli chelakli kovshi bilan 1,2 m3</t>
  </si>
  <si>
    <t>SANY SY215C LC</t>
  </si>
  <si>
    <t>Gidravlikali ekskavator zanjirli chelakli kovshi bilan 1,7 m3</t>
  </si>
  <si>
    <t>SANY SY305C LC</t>
  </si>
  <si>
    <t>“AROK” (тех. yordam)</t>
  </si>
  <si>
    <t>KamAZ 43118 6х6</t>
  </si>
  <si>
    <t>Yongʻin oʻchirish mashinasi</t>
  </si>
  <si>
    <t>Yoqilgʻi tashish yuk mashinasi</t>
  </si>
  <si>
    <t>Vaxta avtobusi</t>
  </si>
  <si>
    <t>Portlovchi modda tashish mahsus transport vositasi</t>
  </si>
  <si>
    <t>Avtobus (shaharlararo) 43 oʻrinli</t>
  </si>
  <si>
    <t>Youtong</t>
  </si>
  <si>
    <t>Avtobus 26 oʻrinli</t>
  </si>
  <si>
    <t>Kran yuk mashinasi, koʻtarish qobiliyati 50 tn</t>
  </si>
  <si>
    <t>Avtokran, koʻtarish qobiliyati 32tn</t>
  </si>
  <si>
    <t xml:space="preserve">Oʻzi agʻdargich yuk mashinasi </t>
  </si>
  <si>
    <t>koʻtarish qobiliyati 8-10 tonnagacha</t>
  </si>
  <si>
    <t>Kranli yuk mashinasi 5 tn</t>
  </si>
  <si>
    <t>Shina manipulyatori 10 tonna</t>
  </si>
  <si>
    <t>Manitou MHT-X 10200</t>
  </si>
  <si>
    <t>25 metrli kotarish platformasi</t>
  </si>
  <si>
    <t>Oʻzi yuklagich 3 m3</t>
  </si>
  <si>
    <t>XCMG FW-500N</t>
  </si>
  <si>
    <t>Avtogreyder</t>
  </si>
  <si>
    <t>32 tonnadan kam boʻlmagan</t>
  </si>
  <si>
    <t>Buldozer</t>
  </si>
  <si>
    <t>40 tonnadan kam boʻlmagan</t>
  </si>
  <si>
    <t>Unversal gʻildirakli buldozer</t>
  </si>
  <si>
    <t>130 tonnagacha boʻlgan yuk tortish mashinasi</t>
  </si>
  <si>
    <t>БелАЗ 74131</t>
  </si>
  <si>
    <t>79-100 tonnalik tirkama</t>
  </si>
  <si>
    <t>HARTUNG 94337.3-0000019</t>
  </si>
  <si>
    <t>1. "ANGREN KO'MIR KONI" filiali</t>
  </si>
  <si>
    <t>Teskari cho'michli zanjirli gidravlik ekskavator (dizel)</t>
  </si>
  <si>
    <t>5,2 v kub kovsh</t>
  </si>
  <si>
    <t>2. "TEMITYO'L TRANSPORTI" filiali</t>
  </si>
  <si>
    <t>3. "AVTOMOBIL TOG'-TRANSPORTI" filiali</t>
  </si>
  <si>
    <t>Dizel dvigatelli yoqilg'isini tarqatuvchi  Nasos 220 V, dvigatel quvvati 5,0 kvt.</t>
  </si>
  <si>
    <t>Dizel dvigatelli yoqilg'isini tarqatuvchi  Nasos 380 V, dvigatel quvvati 22 kvt</t>
  </si>
  <si>
    <t>100 m³ sig‘imli gorizontal po‘lat yer usti rezervuarila</t>
  </si>
  <si>
    <t>Dizel yoqilg'isi suyuqlik hisoblagichi (schetchik)</t>
  </si>
  <si>
    <t>PGU-100</t>
  </si>
  <si>
    <t>PGU-40</t>
  </si>
  <si>
    <t>Yoqilg'i tarqatuvchi kolonka (TRK-50- l/min)</t>
  </si>
  <si>
    <t>100 m³</t>
  </si>
  <si>
    <t>Z.T. Umarov</t>
  </si>
  <si>
    <t xml:space="preserve">Q.K. Kuralov </t>
  </si>
  <si>
    <t>E.X. Altibayev</t>
  </si>
  <si>
    <t>Probootbornik PBSh-150</t>
  </si>
  <si>
    <t>Udlinitel 3 m</t>
  </si>
  <si>
    <t xml:space="preserve">Termometr </t>
  </si>
  <si>
    <t>Yengil avtotransport vositalari</t>
  </si>
  <si>
    <t>S.N. Ibadullayev</t>
  </si>
  <si>
    <t>4. "MODDIY-TEXNIKA TA'MINOTI va IJTIMOIY SOHA" filiali</t>
  </si>
  <si>
    <t>5. 2-AXKQV Harbiylashtirilgan kon qutqaruv qism shtabi</t>
  </si>
  <si>
    <t>Siqilgan tabiiy gaz (avto)</t>
  </si>
  <si>
    <t>"O'ZBEKKO'MIR" Ajning 2026  yil uchun ehtiyot qismlar va materiallar hamda maxsus texnika va uskunalar xaridining yillik  
REJA-JADVALI</t>
  </si>
  <si>
    <t>8752-79/ОСТ                                                   3805146-78</t>
  </si>
  <si>
    <t>Plita drobyashaya nepodvijnaya SMD-109</t>
  </si>
  <si>
    <t>СМД-109.00.00.002       485кг (ФЦ-55-4112)</t>
  </si>
  <si>
    <t>МТИ 1232 - 25МПа-1</t>
  </si>
  <si>
    <t>добавили запчасти</t>
  </si>
  <si>
    <t>изменилась стоимоть</t>
  </si>
  <si>
    <t>34. Portlovchi moddalar va portlatuvchi vositalar        (ВВ и СВ)</t>
  </si>
  <si>
    <t>33. Burg'ulash va portlatish ishlari uchastkasi    (Участок БВР)</t>
  </si>
  <si>
    <t>D -270 200 мкр.</t>
  </si>
  <si>
    <t>увеличили на 2000</t>
  </si>
  <si>
    <t>D -160 200 мкр.</t>
  </si>
  <si>
    <t>14-16 m cho'zilgan o'q bilan gidravlik paletli ekskavator xizmatlari, kovsh hajmi 1,2-3m3</t>
  </si>
  <si>
    <t>Millimetrovaya bumaga masshtabno-koordinatnaya, chertejnaya. razmechennaya na kletki</t>
  </si>
  <si>
    <t>O.Ya.Ismailov</t>
  </si>
  <si>
    <t>Kompyuter v komplekt HP 290 G9 PRO Tower Dekstop (302) (Intel i7-13700/DDR4 16GB/ SSD 512/ Intel</t>
  </si>
  <si>
    <t xml:space="preserve">Intel i7-13700/DDR4 16GB/ SSD 512/ </t>
  </si>
  <si>
    <r>
      <t xml:space="preserve">Rem komplekt gidrotsilindr </t>
    </r>
    <r>
      <rPr>
        <sz val="18"/>
        <rFont val="Times New Roman"/>
        <family val="1"/>
        <charset val="204"/>
      </rPr>
      <t>Ø 125</t>
    </r>
  </si>
  <si>
    <r>
      <t xml:space="preserve">Filtr vodyanoy </t>
    </r>
    <r>
      <rPr>
        <b/>
        <sz val="18"/>
        <rFont val="Times New Roman"/>
        <family val="1"/>
        <charset val="204"/>
      </rPr>
      <t xml:space="preserve"> </t>
    </r>
    <r>
      <rPr>
        <sz val="18"/>
        <rFont val="Times New Roman"/>
        <family val="1"/>
        <charset val="204"/>
      </rPr>
      <t>WF2076</t>
    </r>
  </si>
  <si>
    <r>
      <t>EEP-28-3 (1010Вт</t>
    </r>
    <r>
      <rPr>
        <sz val="18"/>
        <color rgb="FF474747"/>
        <rFont val="Times New Roman"/>
        <family val="1"/>
        <charset val="204"/>
      </rPr>
      <t>) </t>
    </r>
  </si>
  <si>
    <t>Dugogasitelnaya kamera dlya MV tipa MKP-35kV
zip k viklyuchatelyu MKP-35-1000-25
kamera 5BP.740.089/252; kolso 8BP.370.048
kontakt 5SYa.551.111; kontakt 5SYa.551.113
sterjen 5SYa.540.025; prokladka 8BP.155.022
 prokladka 8BP.370.047; Tyaga 5BP.234.158
Trubka 8BP.771.213; Tyaga 5BP.234.157
Shtanga 5SYa.743.063; Shtanga 5SYa.743.063-01
Shtanga 5SYa.743.063-02 Kontakt KBV 5BP.551.094-01; Kontakt KBO 5SYa.551.039-02; prokladka 8BP.156.472; katushka 5SYa.520.277-01; katushka 5YaS.520.302-05; katushka 5SYa.520.302-04; Mexanizm 6SYa.716.026; Mexanizm 6SYa.716.025; prokladka 8SYa.371.198; prokladka 8BP.371.417</t>
  </si>
  <si>
    <t>mln.so'mda</t>
  </si>
  <si>
    <r>
      <t xml:space="preserve"> m</t>
    </r>
    <r>
      <rPr>
        <sz val="18"/>
        <color indexed="8"/>
        <rFont val="Arial Cyr"/>
        <charset val="204"/>
      </rPr>
      <t>²</t>
    </r>
  </si>
  <si>
    <r>
      <t xml:space="preserve">"O'zbekko'mir" AJ hududida hosil bo'ladigan maishiy chiqindilarni </t>
    </r>
    <r>
      <rPr>
        <sz val="18"/>
        <color indexed="8"/>
        <rFont val="Times New Roman"/>
        <family val="1"/>
        <charset val="204"/>
      </rPr>
      <t>shartnoma asosida maxsus paligonlarga olib chiqish.</t>
    </r>
  </si>
  <si>
    <t xml:space="preserve">“Texnik jihatdan tartibga solish, standartlashtirish, metrologiya, muvofiqlikni baholash sohasi mutaxassislarining inspeksiya nazorati” </t>
  </si>
  <si>
    <t>Priter</t>
  </si>
  <si>
    <t>mikroto'lqinli pech</t>
  </si>
  <si>
    <t>bug'li dazmol</t>
  </si>
  <si>
    <t>manti qasqon</t>
  </si>
  <si>
    <t>oshxona jihozlari (idish)</t>
  </si>
  <si>
    <t>kalonka</t>
  </si>
  <si>
    <t>chang yutgich</t>
  </si>
  <si>
    <t>kofe varka</t>
  </si>
  <si>
    <t>medal</t>
  </si>
  <si>
    <t>XVIII. FUQARO MUHOFAZASI va FAVQULODDA VAZIYATLAR XIZMATI</t>
  </si>
  <si>
    <t>XIX. GEOLOGIYA-MARKSHEYDERLIK XIZMATI</t>
  </si>
  <si>
    <t>XX. JAMIYAT SPORT KLUBI</t>
  </si>
  <si>
    <t>XXI. EKOLOGIYA va ATROF MUHIT MUHOFAZASI</t>
  </si>
  <si>
    <t>XXII. O'QUV MARKAZI</t>
  </si>
  <si>
    <t>XXIII. INSON RESURSLARINI RIVOJLANTIRISH va BOSHQARISH BOSHQARMASI</t>
  </si>
  <si>
    <t>XXIV. YONILG'I va YOQILG'I-MOYLASH MAHSULOTLARI</t>
  </si>
  <si>
    <t>XXV. MAHSUS TEXNIKA va USKUNALAR XARIDI</t>
  </si>
  <si>
    <t>300-6000 MGz</t>
  </si>
  <si>
    <t>Elektron tarozi yuk ko'torishi CAS DB-11  150 kg</t>
  </si>
  <si>
    <t>Analizator ugolnoy zoli</t>
  </si>
  <si>
    <t>Delitel prob jelobchatiy DP-15</t>
  </si>
  <si>
    <t>Sokratiteli jelobkovie SJ-15</t>
  </si>
  <si>
    <t>Lopatы sovkovie</t>
  </si>
  <si>
    <t>Lopatы shtikovie</t>
  </si>
  <si>
    <t>Sito 3 mm (setchatie)</t>
  </si>
  <si>
    <t>Sito 6 mm (setchatie)</t>
  </si>
  <si>
    <t>Sito 13 mm (setchatie)</t>
  </si>
  <si>
    <t>Sito 25 mm (setchatie)</t>
  </si>
  <si>
    <t>Sito 50 mm (listovie)</t>
  </si>
  <si>
    <t>Polietilenovie rukava PND dlya SBSh</t>
  </si>
  <si>
    <t>Polietilenovie rukava PND dlya BTS.DXA,Zego</t>
  </si>
  <si>
    <t>Antidron EAS "AirGuard-FULL" statsionar kompleksi</t>
  </si>
  <si>
    <t>Raspilitel vodы dlya gazona</t>
  </si>
  <si>
    <t>Gorniy kompas (RGKDQL-2A) metallicheskiy</t>
  </si>
  <si>
    <t>4844.902.2016 520 кг                                                                                                                                                                                                                                  (ФЦ-55-4113)</t>
  </si>
  <si>
    <t xml:space="preserve">Kolsa porshnevoye  D50                                                                         маслосеъмный, компрессионный, трапетсадальный </t>
  </si>
  <si>
    <t xml:space="preserve">Д50.04.007 Д50.04.006  Д50.04.006А  </t>
  </si>
  <si>
    <t xml:space="preserve"> 4 СК (pauk) 12,5тн </t>
  </si>
  <si>
    <t>Radial-porshenli nasos NPA4/32-01; NPA32/32-01</t>
  </si>
  <si>
    <r>
      <t xml:space="preserve">Transformator napryajeniya tipa NTMIA-10 
</t>
    </r>
    <r>
      <rPr>
        <sz val="17"/>
        <rFont val="Times New Roman"/>
        <family val="1"/>
        <charset val="204"/>
      </rPr>
      <t>Naibolshee rabochee napryajenie 12 kV
Napryajenie pervichnoy obmotki 6000 V
Napryajenie vtorichnoy obmotki 100 V
Nominalnaya chastota 50 Gs
Klass tochnosti osnovnoy vtorichnoy obmotki 0,2, 0,5, 1, 3; Napryajenie korotkogo zamikaniya 1,0%
Sxema i gruppa soedineniya obmotok Yn/Yn/P-0
Klimaticheskoe ispolnenie (diapazon rabochix temperatur) i kategoriya razmesheniya UXL2
Ves 94 kg</t>
    </r>
  </si>
  <si>
    <r>
      <t xml:space="preserve">Raz’em shtepselniy ShR55P30 ESh1
</t>
    </r>
    <r>
      <rPr>
        <sz val="17"/>
        <rFont val="Times New Roman"/>
        <family val="1"/>
        <charset val="204"/>
      </rPr>
      <t>Uslovniy razmer korpusa 55 
Funksionalnoe naznachenie vilka 
Kolichestvo kontaktov 30 
Sochetanie kontaktov 1 
Vid gayki E-dlya ekranirovannogo kabelya 
Konstruktivnoe ispolnenie pribornoy chasti:P-bez patrubka 
Tip ShR 
Chast soedinitelya Sh-vilka</t>
    </r>
  </si>
  <si>
    <t xml:space="preserve">Elektrodvigatel AB-63A4V-IM3281-U1 dlya obduva transformatorov 0,25 kVt, 1320 ob/min s krilchatkoy metallicheskoy KM4.400.014 s gaykoy </t>
  </si>
  <si>
    <r>
      <t xml:space="preserve">Nalobniy fonar Navigator NPT-H08 
</t>
    </r>
    <r>
      <rPr>
        <sz val="16"/>
        <rFont val="Times New Roman"/>
        <family val="1"/>
        <charset val="204"/>
      </rPr>
      <t>Obshie xarakteristiki Brend Navigator
Tip nalobniy fonar; Tip aksessuara akkumulator
Istochnik sveta svetodiodi; Dalnost osvesheniya 200m; Svetovoy potok 200 lm
Osobennosti USB-zaryadka, vlagozashita,  indikatsiya zaryada, regulirovka ugla svecheniya, stroboskop, udaroprochniy korpus, Udaroprochnost
Maksimalnoe vremya raboti 15 ch
Tip pitaniya vstroenniy akkumulator, Ot akkumulatora, vstroenniy Li-ion akkumulator
Klass zashiti IPX-4; Razmeri (DxShxV) 85x153x26 mm; Ves 340 g</t>
    </r>
  </si>
  <si>
    <r>
      <t xml:space="preserve">Ruchnoy fonarik s zaryadkoy 220 V KM-2637N 
</t>
    </r>
    <r>
      <rPr>
        <sz val="16"/>
        <rFont val="Times New Roman"/>
        <family val="1"/>
        <charset val="204"/>
      </rPr>
      <t>Model: KM‑2637N
Moshnost LED: 10 Vt
Tip batarei: Vstroenniy litiy-ionniy
Yomkost batarei: 3000 mAch (4V)
Vremya raboti: do 10 chasov
Sposob zaryadki: ot seti 220 V
Ves: okolo 700 g</t>
    </r>
  </si>
  <si>
    <r>
      <t xml:space="preserve">Binokl Veber Classic BPS-7x50
</t>
    </r>
    <r>
      <rPr>
        <sz val="16"/>
        <rFont val="Times New Roman"/>
        <family val="1"/>
        <charset val="204"/>
      </rPr>
      <t>Osobennosti: Uvelichenie 7x
Diametr ob’ektiva 50 mm
Lineynoe pole zreniya (na rasstoyanii 1000 m) – 119m
Vozmojnost ispolzovaniya v temnoe vremya sutok
Prizmi Porro; Metallicheskiy korpus
Mnogosloynoe, trudnoistiraemoe prosvetlyayushee pokritie ob’ektivov i okulyarov sentralnaya fokusirovka</t>
    </r>
  </si>
  <si>
    <r>
      <t xml:space="preserve">Komplekti dlya zameni defektnix izolyatorov  </t>
    </r>
    <r>
      <rPr>
        <sz val="16"/>
        <rFont val="Times New Roman"/>
        <family val="1"/>
        <charset val="204"/>
      </rPr>
      <t>PS-120U Sostav komplekta:
Xomut (vayma) PS-120U - 2 sht.
Styajka vintovaya SV-25 - 2 sht.
Skoba SK-7-1 - 8 sht.
Yashik dlya xraneniya. - 1 sht.
Pasport izdeliya - 3sht.
Texnicheskie parametri:
Marka izolyatorov: PS-70E, PSD-70E, PS-120B, PSV-120B
Gabaritnie razmeri: 480x225x220 mm
Massa: 23.2 kg</t>
    </r>
  </si>
  <si>
    <r>
      <t xml:space="preserve">Pila Benzinovaya Makita EA7300P60E 
</t>
    </r>
    <r>
      <rPr>
        <sz val="16"/>
        <rFont val="Times New Roman"/>
        <family val="1"/>
        <charset val="204"/>
      </rPr>
      <t>Xarakteristiki Ves 6.3 kg
Legkiy zapusk yest
Max skorost vrasheniya sepi, ob/min 12800 
Rabota odnoy rukoy net
Oboroti xolostogo xoda, ob/min 2.5
Moshnost, 4 kVt
Ob’em dvigatelya, 73 sm³</t>
    </r>
  </si>
  <si>
    <r>
      <t xml:space="preserve">Avtomaticheskiy viklyuchatel IEK VA88-32 3r 63a 25ka
</t>
    </r>
    <r>
      <rPr>
        <sz val="16"/>
        <rFont val="Times New Roman"/>
        <family val="1"/>
        <charset val="204"/>
      </rPr>
      <t>Nomin prodoljitelniy tok Iu: 125 A 
Nomin otkl sposobnost Icu pri 400 V 50 Gs: 25 kA 
Kolichestvo polyusov: 3 
Stepen zashiti - IP: IP30 
Nomin impulsnoe viderjivaemoe napryajenie: 8 kV 
Nomin tok: 63 A 
Tip rassepitelya: Teplovoy, elektromagnitniy</t>
    </r>
  </si>
  <si>
    <r>
      <t xml:space="preserve">Trimmer benzinoviy EPA EBT-1400, 1400 Vt
</t>
    </r>
    <r>
      <rPr>
        <sz val="16"/>
        <rFont val="Times New Roman"/>
        <family val="1"/>
        <charset val="204"/>
      </rPr>
      <t>Potreblyaemaya moshnost, Vt 1400
Shirina strijki, mm 440
Tip dvigatelya dvuxtaktniy
Ob’em toplivnogo baka, l 1,2
Ob’em dvigatelya, sm³ 52
Skorost vrasheniya, ob/min 8500
Diametr leski 2,4 mm
Shirina strijki noja, mm 255</t>
    </r>
  </si>
  <si>
    <r>
      <t xml:space="preserve">Klyuch dinamometricheskiy 1/2" 40-200 Nm </t>
    </r>
    <r>
      <rPr>
        <sz val="16"/>
        <rFont val="Times New Roman"/>
        <family val="1"/>
        <charset val="204"/>
      </rPr>
      <t>ergonom. Ruchka Diapazon izmereniya, Nm: 40–200
Sena deleniya shkalы, Nm: 1,0
Pogreshnost: ±4%
Razmer prisoedinitelnogo kvadrata: 1/2"
Massa, kg: 1,4; Dlina, mm: 500</t>
    </r>
  </si>
  <si>
    <r>
      <t xml:space="preserve">Konnektor MS4 dlya solnechnix paneley
</t>
    </r>
    <r>
      <rPr>
        <sz val="16"/>
        <rFont val="Times New Roman"/>
        <family val="1"/>
        <charset val="204"/>
      </rPr>
      <t>· Material izolyatsii PPO
· Material kontaktov Lujenaya med
· Maksimalniy tok 30 A
· Maksimalnoe napryajenie 1500V (TUV), 800V (UL)
· Testovoe napryajenie 8 kV (TUV 50Gs, 1 min)
· Soprotivleniemenee 0.5 mOm
· Stepen zashiti IP67
· Temperatura ekspluatatsii -40°S do +90°C
· Klass vozgoraemosti UL 94-NV / UL 94-V0
· Klass bezopasnosti 2
· Kabel 2.5/4/6 mm2</t>
    </r>
  </si>
  <si>
    <r>
      <t xml:space="preserve">Kompyuter Monoblok ASER Z1-623
</t>
    </r>
    <r>
      <rPr>
        <sz val="16"/>
        <rFont val="Times New Roman"/>
        <family val="1"/>
        <charset val="204"/>
      </rPr>
      <t>Diagonal ekrana21.5 "
Razreshenie ekrana1920x1080
ProtsessorIntel Core i3-4005U, ,
Ob’em operativnoy pamyati 4 GB
Tip videokartы Diskretnaya/vstroennaya
Nazvanie videokartiIntel HD Graphics 4400; Nakopitel HDD 500 GB</t>
    </r>
  </si>
  <si>
    <r>
      <t xml:space="preserve">Akkumulatornaya uglovaya shlifovalnaya mashina Makita DGA508RME 125mm </t>
    </r>
    <r>
      <rPr>
        <sz val="16"/>
        <rFont val="Times New Roman"/>
        <family val="1"/>
        <charset val="204"/>
      </rPr>
      <t>Xarakteristiki
Maks. diametr diska 125 mm
Maks. chastota vrasheniya diska 8500 ob/min
Napryajenie akkumulatora 18V
Akkumulatornaya sistema Makita 18V LXT BL
Kolichestvo akkumulatorov v komp-te 2
Zaryadnoe ustroystvo na 1 akkumulator</t>
    </r>
  </si>
  <si>
    <r>
      <t xml:space="preserve">Analogoviy galvanometr postoyannogo toka YeKA-R-3204 </t>
    </r>
    <r>
      <rPr>
        <sz val="16"/>
        <rFont val="Times New Roman"/>
        <family val="1"/>
        <charset val="204"/>
      </rPr>
      <t>Xarakteristiki
Tip izmeritelya galvanometr
Proizvoditel PEAKTECH
Razmeri100x155x45mm
Vid ispolzuemogo displeya analogoviy
Diapazon izmereniya toka DC 50mk/5mA; Ves 300g
Sootvetstvuyut norme EN61010 600V CAT III
Diapazon izmereniya napryajeniya DC 100mV
Tochnost izmer. napryajeniya DC ±3%
Tochnost izmereniya toka DC ±3%
Xarakteristiki izmeritelnix priborov udaroprochniy korpus</t>
    </r>
  </si>
  <si>
    <r>
      <t xml:space="preserve">Uglovaya shlifmashina Makita GA5030R                                                                                               </t>
    </r>
    <r>
      <rPr>
        <sz val="16"/>
        <rFont val="Times New Roman"/>
        <family val="1"/>
        <charset val="204"/>
      </rPr>
      <t>Xarakteristiki 
Tip pitaniya ot seti
Maks. diametr diska 125 mm
Potreblyaemaya moshnost 720 Vt
Rezba shpindelya M14
Diametr posadochnogo otverstiya 22.2 mm
Maks. chastota vrasheniya diska 11000 ob/min
Funksii Blokirovka ot sluchaynogo vklyucheniya, 
Naklonniy raspil/rez</t>
    </r>
  </si>
  <si>
    <r>
      <t xml:space="preserve">Teplovizor UNI-T UTi120S 120*90, 25Hz, -20.400C, FOV 50*38, microSD, IP54 </t>
    </r>
    <r>
      <rPr>
        <sz val="16"/>
        <rFont val="Times New Roman"/>
        <family val="1"/>
        <charset val="204"/>
      </rPr>
      <t>Xarakteristiki
Razreshenie matrici 120х90
Dal'nost izmereniya 4 м
Minimalnaya opredelyaemaya temperatura-20 °C
Maksimalnaya opredelyaemaya temperatura 400 °C</t>
    </r>
  </si>
  <si>
    <r>
      <t xml:space="preserve">Statsionarnaya visokovoltnaya ispitatelnaya laboratoriya VIL-SET-100 s dopolnitelnimi komplektatsiyami </t>
    </r>
    <r>
      <rPr>
        <sz val="16"/>
        <rFont val="Times New Roman"/>
        <family val="1"/>
        <charset val="204"/>
      </rPr>
      <t>(Stend dlya ispitaniya transformatornogo masla do 100kV; Stend ispitanie silovix transformatorov; Stend ispitaniya avtomaticheskix viklyuchateley; Stend mexanicheskix ispitaniy lestnis, kogtey, lazov, kanatov i t.d; Stend ispitaniya ventilnix razryadnikov i ogranichiteley perenapryajeniya do 10 kV</t>
    </r>
  </si>
  <si>
    <r>
      <t xml:space="preserve">HFJS-8103c -izmeritel elektricheskoy yemkosti i tangensa ugla dielektricheskix poter visokovoltniy
</t>
    </r>
    <r>
      <rPr>
        <sz val="16"/>
        <rFont val="Times New Roman"/>
        <family val="1"/>
        <charset val="204"/>
      </rPr>
      <t>Diapazon izmereniy yemkostiot 3 do 1·10 6pF
Pogreshnost izmereniy yemkosti ±(1% от изм. зн.+1pF)
Diapazon izmereniy tangesa ugla poter ot 1,0·10 -4 do 1,0
Diapazon izmereniy napryajeniya
ot 0,5 do 10 kV
ot 0,5 do 12 kV</t>
    </r>
  </si>
  <si>
    <r>
      <t xml:space="preserve">Udarnaya drel Bosch Gsb 13 RE Moshnost, Vt: 600
</t>
    </r>
    <r>
      <rPr>
        <sz val="16"/>
        <rFont val="Times New Roman"/>
        <family val="1"/>
        <charset val="204"/>
      </rPr>
      <t>Tip patrona: bistrozajimnoy
Kreplenie patrona: 1/2
Chislo skorostey: 1
Regulirovka oborotov: da
Nalichie udara: da
Nalichie podsvetki: net
Nalichie reversa: da
Ves netto, kg: 1,8
Razmer patrona, mm: 13.000
Max razmer patrona, mm: 13
Komplektatsiya: korobka
Chastota vrasheniya shpindelya, ob/min: 0-2800
Chastota udarov, ud/min: 42000</t>
    </r>
  </si>
  <si>
    <r>
      <t xml:space="preserve">Regulator ERNT-1M prednaznachen dlya upravleniya elektroprivodami ustroyst regulirovaniya pod napryajeniya tipa RPN
</t>
    </r>
    <r>
      <rPr>
        <sz val="16"/>
        <rFont val="Times New Roman"/>
        <family val="1"/>
        <charset val="204"/>
      </rPr>
      <t>Napryajenie 220 DC, Chastota 50 Gs
Kontroliruemoe napryzjenie 100 V
Kontroliruemoe tok 5 A</t>
    </r>
  </si>
  <si>
    <r>
      <t xml:space="preserve">Nasos dlya masla Petroll Lyra 75
</t>
    </r>
    <r>
      <rPr>
        <sz val="17"/>
        <rFont val="Times New Roman"/>
        <family val="1"/>
        <charset val="204"/>
      </rPr>
      <t>Proizvoditelnost, l/min 75
Elektropitanie, V 220
Moshnost, kVt 0.75
Sila toka, A 15
Oborotov,min 2800
Ves, kg 14; Gabariti,mm 350x260x520</t>
    </r>
  </si>
  <si>
    <r>
      <t xml:space="preserve">Stroitelniy fen EPA EEF-2000-6, 2000 Vt </t>
    </r>
    <r>
      <rPr>
        <sz val="17"/>
        <rFont val="Times New Roman"/>
        <family val="1"/>
        <charset val="204"/>
      </rPr>
      <t>Potreblyaemaya moshnost: 2000 Vt
Regulirovanie potoka vozduxa: Stupenchataya
Potok vozduxa: 250/500 l/min
Ves netto: 1 kg
Razmeri: 260x90x265 mm
Napryajenie seti: 220 V
Chastota: 50 Gs
Rabochaya temperatura, ot i do - 1:50-350 / 2: 100-600°S</t>
    </r>
  </si>
  <si>
    <r>
      <t xml:space="preserve">Udarniy gaykovert Makita DTW251RME, patron: bistrozajimnoy, pitanie ot akkumulatora Li-Ion 18V 
</t>
    </r>
    <r>
      <rPr>
        <sz val="16"/>
        <rFont val="Times New Roman"/>
        <family val="1"/>
        <charset val="204"/>
      </rPr>
      <t>Tip patrona kvadrat 1/2"
Besshetochniy dvigatel net
Chastota udarov 3200ud/min
Maksimalniy krutyashiy moment 230 N·m
Potreblyaemaya moshnost 105 Vt
Kolichestvo skorostey 1
Maks. chislo oborotov xolostogo xoda 2100 ob/min</t>
    </r>
  </si>
  <si>
    <r>
      <t xml:space="preserve">Stanok sverlilniy CROWN CT32014, moshnost 350Vt; 220V; </t>
    </r>
    <r>
      <rPr>
        <sz val="16"/>
        <rFont val="Times New Roman"/>
        <family val="1"/>
        <charset val="204"/>
      </rPr>
      <t>Maksimalnaya chastota 50Gs; Vid stanka vertikalno-sverlilniy; Moshnost 0.35kVt;
Maksimalnoe napryajenie 230V;
Kolichestvo skorostey 5; Glubina sverleniya 50 mm;
Maksimalniy diametr sverla 13 mm
Konus shpindelya B16
Tip patrona Klyuchevoy patron
Maksimalniy vilet shpindelya 104 mm
Ustanovka nastolnaya
Tip dvigatelya Asinxronniy besshyotochniy dvigatel
Gabarit 220x350x580mm; Ves 16 kg</t>
    </r>
  </si>
  <si>
    <r>
      <t>Izmeritel parametrov elektroizolyatsii Sonel TM-5001</t>
    </r>
    <r>
      <rPr>
        <sz val="16"/>
        <rFont val="Times New Roman"/>
        <family val="1"/>
        <charset val="204"/>
      </rPr>
      <t xml:space="preserve"> (megaommetr 5000V, soprotivlenie izolyatsii 5000 GOm, multimetr s poverkoy i chexlom)
Xarakteristiki izmereniy
Peremennoe napryajenie (pogreshnost) 3%
Minimalnoe peremennoe napryajenie 0.1V
Maksimalnoe peremennoe napryajenie 750V
Maksimalnoe postoyannoe napryajenie 750V
Maksimalnoe soprotivlenie 5000 MOm</t>
    </r>
  </si>
  <si>
    <r>
      <t xml:space="preserve">Luksmetr MEGEON 21005 
</t>
    </r>
    <r>
      <rPr>
        <sz val="16"/>
        <rFont val="Times New Roman"/>
        <family val="1"/>
        <charset val="204"/>
      </rPr>
      <t>Diapazon izmereniy : 0 ... 200000 lk - Bazovaya pogreshnost : do 2000 lk - 3%, svыshe 2000 lk - 4% - Razreshenie : 0,1 lk - Svetofiltr MKO : Net</t>
    </r>
  </si>
  <si>
    <r>
      <t xml:space="preserve">Kompyuter c min. xarakteristikami:
</t>
    </r>
    <r>
      <rPr>
        <sz val="16"/>
        <rFont val="Times New Roman"/>
        <family val="1"/>
        <charset val="204"/>
      </rPr>
      <t>Prosessor: CORE i-7/ 12 pokoleniya
Operativnaya pamyat: 16 Gb, DDR5
Video kartr 16 Gb
Pamyat 512 Gb</t>
    </r>
  </si>
  <si>
    <r>
      <t xml:space="preserve">Notebook s xarakteristikami:
</t>
    </r>
    <r>
      <rPr>
        <sz val="16"/>
        <rFont val="Times New Roman"/>
        <family val="1"/>
        <charset val="204"/>
      </rPr>
      <t>CPU Intercore i-7 13650HX (3.6GHz-4.9GHz) (14-yader 20-potokov)
Operativnaya pamyat: 16 Gb, DDR5
Video kartr DDR5, RTX4060, SSD NVME2-1TB
Monitor 15 dyuymov</t>
    </r>
  </si>
  <si>
    <r>
      <t xml:space="preserve">Noutbuk: Ekran 17,3 dyuymli QHD (2560x1440), </t>
    </r>
    <r>
      <rPr>
        <sz val="16"/>
        <rFont val="Times New Roman"/>
        <family val="1"/>
        <charset val="204"/>
      </rPr>
      <t>yangilanish tezligi 240 Gts, IPS darajasi; 13-avlod Intel® Core™ i9-13900H protsessori (24 MB kesh, 14 yadro, 20 oqim, turbo rejimida 5,40 gigagertsgacha chastota); 16 GB operativ xotira: 2x8 GB, DDR5, 4800 MT/s; Videokarta 8 GB NVIDIA GeForce RTX™ 4070 NVIDIA® 8GB GDDR6 - klaviatura, sichqoncha</t>
    </r>
  </si>
  <si>
    <r>
      <t xml:space="preserve">Predoxranitel dlya ZNOL-6kV tip-c XRNP1,12/0,5A </t>
    </r>
    <r>
      <rPr>
        <sz val="16"/>
        <rFont val="Times New Roman"/>
        <family val="1"/>
        <charset val="204"/>
      </rPr>
      <t>50KA Visokovoltniy tokoogranichivayushiy predoxranitel XRNP dlya zashiti sepey transformatora, razrabotannix dlya chastoti 50 Gs, nominalnogo napryajeniya , 6kV, 7,2 kV, 10 kV, i nominalnoy sili toka ot 0,02A do 6,3 Ampera, ot peregruzki i zamikaniya.</t>
    </r>
  </si>
  <si>
    <r>
      <t xml:space="preserve">Transformator napr-niya NTMI-6 Tip transformatora: </t>
    </r>
    <r>
      <rPr>
        <sz val="16"/>
        <rFont val="Times New Roman"/>
        <family val="1"/>
        <charset val="204"/>
      </rPr>
      <t>Izmeritelniy
Nominalnaya moshnost: 0,075kVA, 0,3kVA, 0,15kVA
Klass napryajeniya: 6 kV
Material obmotki: Mednaya
Tip izolyatsii: Maslo</t>
    </r>
  </si>
  <si>
    <t>Konchilik ishlari uchun uchastka naryad kitobi R-7.2</t>
  </si>
  <si>
    <t>Birinchi yordam ko'rsatish uchun mashg'ulot manikeni</t>
  </si>
  <si>
    <t>Mehnat muhofazasi, sanoat xavfsizligi va ekologiya bo'limini komputer va printer bilan ta'minlash</t>
  </si>
  <si>
    <t>Mehnat muhofazasi, sanoat xavfsizligi va ekologiya bo'limini kerakli mebel bilan ta'minlash</t>
  </si>
  <si>
    <t>Mehnat muhofazasi, sanoat xavfsizligi va ekologiya bo'limini televizor bilan ta'minlash</t>
  </si>
  <si>
    <t>Termoo'zgartkichli harorat rostlagichlar (Регуляторов температуры с термопреобразователем сопротивления или преобразователем термоэлектрическим)</t>
  </si>
  <si>
    <t>Polivochniy shlang "DELFIN", tryoxsloyniy 12mm</t>
  </si>
  <si>
    <t>SHALTBAU 800А</t>
  </si>
  <si>
    <r>
      <t xml:space="preserve">Payvandlash uskunasi invertorli 3 fazali 315A (RESANTA; MODEL САИ-315) </t>
    </r>
    <r>
      <rPr>
        <sz val="16"/>
        <color rgb="FF000000"/>
        <rFont val="Times New Roman"/>
        <family val="1"/>
        <charset val="204"/>
      </rPr>
      <t>(диапозон рабочего напряжения 380В (±15%); эффективный потребляемый ток 3*16А; напряжение холостого хода 70 (12 с VRD); напряжение дуги 32,6В; диапозон регулирования сварочного тока 20-315А; продолжительность нагружения 100% 315А; максимальный диаметр электрода- 6мм; класс защиты - IP21.)</t>
    </r>
  </si>
  <si>
    <t>25,3708-40 (2501,3708-01СТ103)</t>
  </si>
  <si>
    <t>GPG(gilza, porshen, kolsa, pales porshnevoy, uplotnitelnie kolsa, salnik) v komplekte 8 sht</t>
  </si>
  <si>
    <t>Gilza porsh gruppa YeVRO-2 v komplekte 8 sht</t>
  </si>
  <si>
    <t>GPG Gilza porshnevaya gruppa v komplekte 8 sht</t>
  </si>
  <si>
    <t>GPG Gilza porshnevaya gruppa v komplekte 6 sht</t>
  </si>
  <si>
    <t>Privod xoda praviy, v komp-te s elektrodvigatelem</t>
  </si>
  <si>
    <t>Privod xoda leviy, v komp-te s elektrodvigatelem</t>
  </si>
  <si>
    <t>Rukav №1 Gl. truboprovoda kovsha (sverxu streli)</t>
  </si>
  <si>
    <t>Rukav №2 Gl. truboprovoda kovsha (sverxu streli)</t>
  </si>
  <si>
    <r>
      <t xml:space="preserve">Opora jelezobetonnie PB-35-4 s lestnisoy 22,6m
</t>
    </r>
    <r>
      <rPr>
        <sz val="16"/>
        <rFont val="Times New Roman"/>
        <family val="1"/>
        <charset val="204"/>
      </rPr>
      <t>Marka opori  PB 35-4.1t; Napryajenie VL (kV)  35
Sepnost: Dvuxsepnaya; Tip oporы  Promejutochnaya
Rayon po vetru  Rayon po gololedu III-IV 
dlya provoda AS 70/11 do IV (32 m/s)
dlya provodov AS 95/16 – AS 150/24 do V (36m/s)
Marki provodov AS 70/11–AS 150/24 GOST 839-80
Marka grozozashitnogo trosa 
TK 8.1-G-1-J-R-1370 (140) GOST 3063-80
Massa jelezobetona, t 5,70
Massa metallicheskix konstruksiy, kg 493.69 s lestnitsami; Marka stoek Odna stoyka SK22.1-1
Texnicheskaya dokumentatsiya seriya 3.407.1-164, vipusk1</t>
    </r>
  </si>
  <si>
    <t>6. Kanselyariya buyumlari</t>
  </si>
  <si>
    <t xml:space="preserve"> Р52006 630А 690V</t>
  </si>
  <si>
    <t>Stapler No 24/6 0328 Deli 25 l67 dona Ishonchnomalar reestri A-5 formatidagi shakllar, 200 donadan iborat</t>
  </si>
  <si>
    <r>
      <t xml:space="preserve">Perenosnoy svarochniy apparat Resanta SAI250A </t>
    </r>
    <r>
      <rPr>
        <sz val="16"/>
        <rFont val="Times New Roman"/>
        <family val="1"/>
        <charset val="204"/>
      </rPr>
      <t>Xarakteristiki
Tip svarki Ruchnaya dugovaya svarka MMA
Maksimalniy svarochniy tok MMA250 A
Maksimalniy diametr elektroda6 mm
Moshnost 7.70 kVt
Tip toka Postoyanniy
Dopolnitelnie funksii Antiprilipanie, goryachiy start Tip oxlajdeniya Vozdushnoe
Ves 6.5 kg</t>
    </r>
  </si>
  <si>
    <r>
      <t xml:space="preserve">Payalnaya stansiya SAIKE852D++ Rework Station </t>
    </r>
    <r>
      <rPr>
        <sz val="16"/>
        <rFont val="Times New Roman"/>
        <family val="1"/>
        <charset val="204"/>
      </rPr>
      <t>Moshnost potrebleniya maksimalnaya: 700Vt
Vozdushniy fen tipa: myagkiy veter, krugovaya krilchatka; Vozdushniy potok: 120l/min maksimum
Temperaturniy diapazon fena: 100 °C - 500 °C
Temperaturnaya stabilnost viduvaemogo vozduxa:1°C
Shum: &lt; 45dB
Displey: 3-x razryadniy svetodiodniy
Dlina ruchki fena: 120 sm
Moshnost payalnika maksimalnaya: 70 Vt
Temperaturnaya stabilnost: 1 °C
Temperaturniy diapazon payalnika: 100 °C - 500°C
Razmer osnovnogo bloka: 13.5sm*18.5sm*15.7sm
Ves netto: 3.1 kg</t>
    </r>
  </si>
  <si>
    <t>Termousajivaemie trubki REXANT 2,0/1,0 mm, nabor pyat svetov, upakovka 50 sht. po 1m</t>
  </si>
  <si>
    <t>Termousajivaemie trubki REXANT 4,0/2,0 mm, nabor pyat svetov, upakovka 50 sht. po 1m</t>
  </si>
  <si>
    <t>Termousajivaemie trubki REXANT 6,0/3,0 mm, nabor pyat svetov, upakovka 50 sht. po 1m</t>
  </si>
  <si>
    <t>Termousajivaemie trubki REXANT 8,0/4,0 mm, nabor pyat svetov, upakovka 50 sht. po 1m</t>
  </si>
  <si>
    <t>Termousajivaemie trubki REXANT 10,0/5,0 mm, nabor pyat svetov, upakovka 50 sht. po 1m</t>
  </si>
  <si>
    <t>Termousajivaemie trubki REXANT 12,0/6,0 mm, nabor pyat svetov, upakovka 50 sht. po 1m</t>
  </si>
  <si>
    <t>Termousajivaemie trubki REXANT 15,0/7,5 mm, nabor pyat svetov, upakovka 50 sht. po 1m</t>
  </si>
  <si>
    <t>"_______"___________________ 2025y.</t>
  </si>
  <si>
    <t>Standartlarni aktuallashtirish                                  Ts00159516-01:2024, Ts00159516-06:2023, GOST 427-75, GOST 6709-72, GOST 3956-76, GOST 6382-2001, GOST ISO 562-2012, ISO 18283:2022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</si>
</sst>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0.00\ _₽_-;\-* #,##0.00\ _₽_-;_-* &quot;-&quot;??\ _₽_-;_-@_-"/>
    <numFmt numFmtId="164" formatCode="_-* #\ ##0.00\ _₽_-;\-* #\ ##0.00\ _₽_-;_-* &quot;-&quot;??\ _₽_-;_-@_-"/>
    <numFmt numFmtId="165" formatCode="#\ ##0.0"/>
    <numFmt numFmtId="166" formatCode="#\ ##0"/>
    <numFmt numFmtId="167" formatCode="#\ ##0.00"/>
    <numFmt numFmtId="168" formatCode="0.0"/>
    <numFmt numFmtId="169" formatCode="#,##0.000"/>
    <numFmt numFmtId="170" formatCode="##\ ##0.0"/>
    <numFmt numFmtId="171" formatCode="0.0000"/>
    <numFmt numFmtId="172" formatCode="0.000"/>
    <numFmt numFmtId="173" formatCode="#,##0.0"/>
    <numFmt numFmtId="174" formatCode="_(* #,##0.00_);_(* \(#,##0.00\);_(* &quot;-&quot;??_);_(@_)"/>
    <numFmt numFmtId="175" formatCode="_-* #,##0_р_._-;\-* #,##0_р_._-;_-* &quot;-&quot;??_р_._-;_-@_-"/>
    <numFmt numFmtId="176" formatCode="0;[Red]0"/>
    <numFmt numFmtId="177" formatCode="dd\.mm\.yyyy"/>
    <numFmt numFmtId="178" formatCode="_-* #,##0.00_р_._-;\-* #,##0.00_р_._-;_-* &quot;-&quot;??_р_._-;_-@_-"/>
    <numFmt numFmtId="179" formatCode="0;[Red]\-0"/>
    <numFmt numFmtId="180" formatCode="0_ ;\-0\ "/>
    <numFmt numFmtId="181" formatCode="0.00_ ;\-0.00\ "/>
    <numFmt numFmtId="182" formatCode="#,##0.000000"/>
    <numFmt numFmtId="183" formatCode="#,##0_р_."/>
    <numFmt numFmtId="184" formatCode="#,##0.0_р_."/>
  </numFmts>
  <fonts count="46">
    <font>
      <sz val="11"/>
      <name val="Calibri"/>
      <charset val="134"/>
    </font>
    <font>
      <sz val="11"/>
      <color theme="1"/>
      <name val="Calibri"/>
      <family val="2"/>
      <charset val="204"/>
      <scheme val="minor"/>
    </font>
    <font>
      <sz val="11"/>
      <name val="Calibri"/>
      <family val="2"/>
      <charset val="204"/>
    </font>
    <font>
      <sz val="11"/>
      <color rgb="FF000000"/>
      <name val="Calibri"/>
      <family val="2"/>
      <charset val="204"/>
    </font>
    <font>
      <sz val="11"/>
      <color indexed="8"/>
      <name val="Calibri"/>
      <family val="2"/>
      <charset val="204"/>
    </font>
    <font>
      <sz val="11"/>
      <color theme="1"/>
      <name val="Calibri"/>
      <family val="2"/>
      <charset val="204"/>
      <scheme val="minor"/>
    </font>
    <font>
      <sz val="16"/>
      <name val="Times New Roman"/>
      <family val="1"/>
      <charset val="204"/>
    </font>
    <font>
      <sz val="10"/>
      <name val="Arial Cyr"/>
      <family val="2"/>
      <charset val="204"/>
    </font>
    <font>
      <b/>
      <sz val="9"/>
      <color indexed="81"/>
      <name val="Tahoma"/>
      <family val="2"/>
      <charset val="204"/>
    </font>
    <font>
      <sz val="9"/>
      <color indexed="81"/>
      <name val="Tahoma"/>
      <family val="2"/>
      <charset val="204"/>
    </font>
    <font>
      <sz val="10"/>
      <name val="Arial"/>
      <family val="2"/>
      <charset val="204"/>
    </font>
    <font>
      <sz val="10"/>
      <name val="Arial Cyr"/>
      <charset val="204"/>
    </font>
    <font>
      <sz val="8"/>
      <name val="Arial"/>
      <family val="2"/>
      <charset val="204"/>
    </font>
    <font>
      <sz val="18"/>
      <name val="Times New Roman"/>
      <family val="1"/>
      <charset val="204"/>
    </font>
    <font>
      <sz val="18"/>
      <color rgb="FF000000"/>
      <name val="Times New Roman"/>
      <family val="1"/>
      <charset val="204"/>
    </font>
    <font>
      <b/>
      <sz val="18"/>
      <color rgb="FF000000"/>
      <name val="Times New Roman"/>
      <family val="1"/>
      <charset val="204"/>
    </font>
    <font>
      <b/>
      <sz val="18"/>
      <name val="Times New Roman"/>
      <family val="1"/>
      <charset val="204"/>
    </font>
    <font>
      <sz val="18"/>
      <color indexed="8"/>
      <name val="Times New Roman"/>
      <family val="1"/>
      <charset val="204"/>
    </font>
    <font>
      <b/>
      <sz val="18"/>
      <color indexed="8"/>
      <name val="Times New Roman"/>
      <family val="1"/>
      <charset val="204"/>
    </font>
    <font>
      <sz val="18"/>
      <color rgb="FF040C28"/>
      <name val="Times New Roman"/>
      <family val="1"/>
      <charset val="204"/>
    </font>
    <font>
      <sz val="18"/>
      <color theme="1"/>
      <name val="Times New Roman"/>
      <family val="1"/>
      <charset val="204"/>
    </font>
    <font>
      <b/>
      <sz val="18"/>
      <color theme="1"/>
      <name val="Times New Roman"/>
      <family val="1"/>
      <charset val="204"/>
    </font>
    <font>
      <sz val="18"/>
      <color rgb="FF00B0F0"/>
      <name val="Times New Roman"/>
      <family val="1"/>
      <charset val="204"/>
    </font>
    <font>
      <sz val="18"/>
      <color rgb="FFFF0000"/>
      <name val="Times New Roman"/>
      <family val="1"/>
      <charset val="204"/>
    </font>
    <font>
      <i/>
      <sz val="18"/>
      <name val="Times New Roman"/>
      <family val="1"/>
      <charset val="204"/>
    </font>
    <font>
      <sz val="18"/>
      <color rgb="FF212529"/>
      <name val="Times New Roman"/>
      <family val="1"/>
      <charset val="204"/>
    </font>
    <font>
      <sz val="18"/>
      <color rgb="FF1F1F1F"/>
      <name val="Times New Roman"/>
      <family val="1"/>
      <charset val="204"/>
    </font>
    <font>
      <sz val="18"/>
      <color rgb="FF474747"/>
      <name val="Times New Roman"/>
      <family val="1"/>
      <charset val="204"/>
    </font>
    <font>
      <b/>
      <sz val="18"/>
      <color rgb="FF00B0F0"/>
      <name val="Times New Roman"/>
      <family val="1"/>
      <charset val="204"/>
    </font>
    <font>
      <sz val="18"/>
      <color indexed="40"/>
      <name val="Times New Roman"/>
      <family val="1"/>
      <charset val="204"/>
    </font>
    <font>
      <sz val="18"/>
      <color rgb="FF0D0D0D"/>
      <name val="Times New Roman"/>
      <family val="1"/>
      <charset val="204"/>
    </font>
    <font>
      <sz val="17"/>
      <name val="Times New Roman"/>
      <family val="1"/>
      <charset val="204"/>
    </font>
    <font>
      <i/>
      <sz val="18"/>
      <color rgb="FF000000"/>
      <name val="Times New Roman"/>
      <family val="1"/>
      <charset val="204"/>
    </font>
    <font>
      <b/>
      <i/>
      <sz val="18"/>
      <name val="Times New Roman"/>
      <family val="1"/>
      <charset val="204"/>
    </font>
    <font>
      <sz val="18"/>
      <color indexed="8"/>
      <name val="Arial Cyr"/>
      <charset val="204"/>
    </font>
    <font>
      <sz val="18"/>
      <color rgb="FF000000"/>
      <name val="Cambria"/>
      <family val="1"/>
      <charset val="204"/>
    </font>
    <font>
      <sz val="18"/>
      <name val="Cambria"/>
      <family val="1"/>
      <charset val="204"/>
    </font>
    <font>
      <sz val="16"/>
      <color rgb="FF0D0D0D"/>
      <name val="Times New Roman"/>
      <family val="1"/>
      <charset val="204"/>
    </font>
    <font>
      <sz val="16"/>
      <color rgb="FF000000"/>
      <name val="Times New Roman"/>
      <family val="1"/>
      <charset val="204"/>
    </font>
    <font>
      <sz val="16"/>
      <color rgb="FF00B0F0"/>
      <name val="Times New Roman"/>
      <family val="1"/>
      <charset val="204"/>
    </font>
    <font>
      <sz val="16"/>
      <color theme="1"/>
      <name val="Times New Roman"/>
      <family val="1"/>
      <charset val="204"/>
    </font>
    <font>
      <sz val="17"/>
      <color theme="1"/>
      <name val="Times New Roman"/>
      <family val="1"/>
      <charset val="204"/>
    </font>
    <font>
      <sz val="16.5"/>
      <name val="Times New Roman"/>
      <family val="1"/>
      <charset val="204"/>
    </font>
    <font>
      <sz val="16"/>
      <color indexed="8"/>
      <name val="Times New Roman"/>
      <family val="1"/>
      <charset val="204"/>
    </font>
    <font>
      <sz val="15"/>
      <name val="Times New Roman"/>
      <family val="1"/>
      <charset val="204"/>
    </font>
    <font>
      <b/>
      <sz val="17"/>
      <name val="Times New Roman"/>
      <family val="1"/>
      <charset val="204"/>
    </font>
  </fonts>
  <fills count="23">
    <fill>
      <patternFill patternType="none"/>
    </fill>
    <fill>
      <patternFill patternType="gray125"/>
    </fill>
    <fill>
      <patternFill patternType="solid">
        <fgColor rgb="FFBED7EE"/>
        <bgColor indexed="64"/>
      </patternFill>
    </fill>
    <fill>
      <patternFill patternType="solid">
        <fgColor theme="0"/>
        <bgColor indexed="64"/>
      </patternFill>
    </fill>
    <fill>
      <patternFill patternType="solid">
        <fgColor rgb="FFFFFFFF"/>
        <bgColor indexed="64"/>
      </patternFill>
    </fill>
    <fill>
      <patternFill patternType="solid">
        <fgColor theme="7" tint="0.79992065187536243"/>
        <bgColor indexed="64"/>
      </patternFill>
    </fill>
    <fill>
      <patternFill patternType="solid">
        <fgColor rgb="FFFFFF00"/>
        <bgColor indexed="64"/>
      </patternFill>
    </fill>
    <fill>
      <patternFill patternType="solid">
        <fgColor rgb="FF92D050"/>
        <bgColor indexed="64"/>
      </patternFill>
    </fill>
    <fill>
      <patternFill patternType="solid">
        <fgColor indexed="9"/>
        <bgColor indexed="64"/>
      </patternFill>
    </fill>
    <fill>
      <patternFill patternType="solid">
        <fgColor rgb="FFFFFFFF"/>
        <bgColor rgb="FF000000"/>
      </patternFill>
    </fill>
    <fill>
      <patternFill patternType="solid">
        <fgColor rgb="FFFFC000"/>
        <bgColor indexed="64"/>
      </patternFill>
    </fill>
    <fill>
      <patternFill patternType="solid">
        <fgColor rgb="FFFFFF00"/>
        <bgColor rgb="FF000000"/>
      </patternFill>
    </fill>
    <fill>
      <patternFill patternType="solid">
        <fgColor theme="7" tint="0.79998168889431442"/>
        <bgColor indexed="64"/>
      </patternFill>
    </fill>
    <fill>
      <patternFill patternType="solid">
        <fgColor theme="4"/>
        <bgColor indexed="64"/>
      </patternFill>
    </fill>
    <fill>
      <patternFill patternType="solid">
        <fgColor rgb="FFF8F9FA"/>
        <bgColor indexed="64"/>
      </patternFill>
    </fill>
    <fill>
      <patternFill patternType="solid">
        <fgColor rgb="FFFF0000"/>
        <bgColor indexed="64"/>
      </patternFill>
    </fill>
    <fill>
      <patternFill patternType="solid">
        <fgColor rgb="FFDDD9C3"/>
        <bgColor indexed="64"/>
      </patternFill>
    </fill>
    <fill>
      <patternFill patternType="solid">
        <fgColor rgb="FFC6D9F0"/>
        <bgColor indexed="64"/>
      </patternFill>
    </fill>
    <fill>
      <patternFill patternType="solid">
        <fgColor rgb="FFF79544"/>
        <bgColor indexed="64"/>
      </patternFill>
    </fill>
    <fill>
      <patternFill patternType="solid">
        <fgColor rgb="FFFF990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8" tint="0.79998168889431442"/>
        <bgColor indexed="64"/>
      </patternFill>
    </fill>
  </fills>
  <borders count="60">
    <border>
      <left/>
      <right/>
      <top/>
      <bottom/>
      <diagonal/>
    </border>
    <border>
      <left/>
      <right style="thin">
        <color auto="1"/>
      </right>
      <top style="medium">
        <color auto="1"/>
      </top>
      <bottom style="thin">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style="medium">
        <color auto="1"/>
      </top>
      <bottom/>
      <diagonal/>
    </border>
    <border>
      <left style="thin">
        <color auto="1"/>
      </left>
      <right style="thin">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medium">
        <color auto="1"/>
      </left>
      <right/>
      <top/>
      <bottom style="hair">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style="medium">
        <color auto="1"/>
      </bottom>
      <diagonal/>
    </border>
    <border>
      <left/>
      <right/>
      <top/>
      <bottom style="medium">
        <color auto="1"/>
      </bottom>
      <diagonal/>
    </border>
    <border>
      <left style="thin">
        <color auto="1"/>
      </left>
      <right style="medium">
        <color auto="1"/>
      </right>
      <top style="medium">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style="thin">
        <color auto="1"/>
      </top>
      <bottom/>
      <diagonal/>
    </border>
    <border>
      <left/>
      <right/>
      <top style="thin">
        <color auto="1"/>
      </top>
      <bottom/>
      <diagonal/>
    </border>
    <border>
      <left/>
      <right/>
      <top style="medium">
        <color auto="1"/>
      </top>
      <bottom style="medium">
        <color auto="1"/>
      </bottom>
      <diagonal/>
    </border>
    <border>
      <left/>
      <right/>
      <top/>
      <bottom style="thin">
        <color auto="1"/>
      </bottom>
      <diagonal/>
    </border>
    <border>
      <left style="thin">
        <color auto="1"/>
      </left>
      <right style="medium">
        <color auto="1"/>
      </right>
      <top/>
      <bottom/>
      <diagonal/>
    </border>
    <border>
      <left style="thin">
        <color auto="1"/>
      </left>
      <right style="thin">
        <color auto="1"/>
      </right>
      <top style="hair">
        <color auto="1"/>
      </top>
      <bottom style="hair">
        <color auto="1"/>
      </bottom>
      <diagonal/>
    </border>
    <border>
      <left/>
      <right style="thin">
        <color auto="1"/>
      </right>
      <top/>
      <bottom style="thin">
        <color auto="1"/>
      </bottom>
      <diagonal/>
    </border>
    <border>
      <left style="thin">
        <color indexed="64"/>
      </left>
      <right style="thin">
        <color auto="1"/>
      </right>
      <top style="thin">
        <color auto="1"/>
      </top>
      <bottom style="hair">
        <color auto="1"/>
      </bottom>
      <diagonal/>
    </border>
    <border>
      <left style="thin">
        <color indexed="64"/>
      </left>
      <right style="thin">
        <color auto="1"/>
      </right>
      <top style="hair">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auto="1"/>
      </left>
      <right style="thin">
        <color indexed="64"/>
      </right>
      <top style="medium">
        <color auto="1"/>
      </top>
      <bottom style="thin">
        <color auto="1"/>
      </bottom>
      <diagonal/>
    </border>
    <border>
      <left style="medium">
        <color auto="1"/>
      </left>
      <right style="thin">
        <color indexed="64"/>
      </right>
      <top style="thin">
        <color auto="1"/>
      </top>
      <bottom style="thin">
        <color auto="1"/>
      </bottom>
      <diagonal/>
    </border>
    <border>
      <left style="medium">
        <color auto="1"/>
      </left>
      <right style="thin">
        <color indexed="64"/>
      </right>
      <top style="thin">
        <color auto="1"/>
      </top>
      <bottom style="medium">
        <color auto="1"/>
      </bottom>
      <diagonal/>
    </border>
    <border>
      <left/>
      <right style="medium">
        <color auto="1"/>
      </right>
      <top/>
      <bottom style="thin">
        <color indexed="64"/>
      </bottom>
      <diagonal/>
    </border>
    <border>
      <left style="medium">
        <color indexed="64"/>
      </left>
      <right/>
      <top style="medium">
        <color indexed="64"/>
      </top>
      <bottom style="medium">
        <color indexed="64"/>
      </bottom>
      <diagonal/>
    </border>
    <border>
      <left style="thin">
        <color auto="1"/>
      </left>
      <right style="medium">
        <color auto="1"/>
      </right>
      <top style="medium">
        <color auto="1"/>
      </top>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auto="1"/>
      </right>
      <top style="thin">
        <color auto="1"/>
      </top>
      <bottom style="medium">
        <color indexed="64"/>
      </bottom>
      <diagonal/>
    </border>
  </borders>
  <cellStyleXfs count="18">
    <xf numFmtId="0" fontId="0" fillId="0" borderId="0">
      <alignment vertical="center"/>
    </xf>
    <xf numFmtId="164" fontId="2" fillId="0" borderId="0" applyFont="0" applyFill="0" applyBorder="0" applyAlignment="0" applyProtection="0"/>
    <xf numFmtId="0" fontId="3" fillId="0" borderId="0">
      <protection locked="0"/>
    </xf>
    <xf numFmtId="0" fontId="3" fillId="0" borderId="0">
      <protection locked="0"/>
    </xf>
    <xf numFmtId="0" fontId="4" fillId="0" borderId="0"/>
    <xf numFmtId="0" fontId="4" fillId="0" borderId="0"/>
    <xf numFmtId="0" fontId="4" fillId="0" borderId="0"/>
    <xf numFmtId="165" fontId="5" fillId="0" borderId="0" applyFont="0" applyFill="0" applyBorder="0" applyAlignment="0" applyProtection="0"/>
    <xf numFmtId="0" fontId="4" fillId="0" borderId="0">
      <alignment vertical="center"/>
    </xf>
    <xf numFmtId="0" fontId="7" fillId="0" borderId="0"/>
    <xf numFmtId="43" fontId="2" fillId="0" borderId="0" applyFont="0" applyFill="0" applyBorder="0" applyAlignment="0" applyProtection="0"/>
    <xf numFmtId="0" fontId="10" fillId="0" borderId="0"/>
    <xf numFmtId="0" fontId="11" fillId="0" borderId="0">
      <protection locked="0"/>
    </xf>
    <xf numFmtId="0" fontId="12" fillId="0" borderId="0">
      <protection locked="0"/>
    </xf>
    <xf numFmtId="0" fontId="12" fillId="0" borderId="0">
      <protection locked="0"/>
    </xf>
    <xf numFmtId="0" fontId="12" fillId="0" borderId="0">
      <protection locked="0"/>
    </xf>
    <xf numFmtId="0" fontId="12" fillId="0" borderId="0">
      <protection locked="0"/>
    </xf>
    <xf numFmtId="0" fontId="1" fillId="0" borderId="0"/>
  </cellStyleXfs>
  <cellXfs count="1043">
    <xf numFmtId="0" fontId="0" fillId="0" borderId="0" xfId="0">
      <alignment vertical="center"/>
    </xf>
    <xf numFmtId="0" fontId="6" fillId="0" borderId="21" xfId="2" applyFont="1" applyBorder="1" applyAlignment="1" applyProtection="1">
      <alignment horizontal="center" vertical="center" wrapText="1"/>
    </xf>
    <xf numFmtId="1" fontId="13" fillId="3" borderId="21" xfId="0" applyNumberFormat="1" applyFont="1" applyFill="1" applyBorder="1" applyAlignment="1">
      <alignment horizontal="center" vertical="center" wrapText="1"/>
    </xf>
    <xf numFmtId="0" fontId="14" fillId="0" borderId="0" xfId="2" applyFont="1" applyAlignment="1" applyProtection="1">
      <alignment horizontal="center" vertical="center" wrapText="1"/>
    </xf>
    <xf numFmtId="165" fontId="15" fillId="0" borderId="0" xfId="0" applyNumberFormat="1" applyFont="1" applyAlignment="1">
      <alignment horizontal="center" vertical="center"/>
    </xf>
    <xf numFmtId="165" fontId="15" fillId="0" borderId="0" xfId="0" applyNumberFormat="1" applyFont="1">
      <alignment vertical="center"/>
    </xf>
    <xf numFmtId="166" fontId="14" fillId="0" borderId="0" xfId="2" applyNumberFormat="1" applyFont="1" applyAlignment="1" applyProtection="1">
      <alignment horizontal="center" vertical="center"/>
    </xf>
    <xf numFmtId="0" fontId="14" fillId="0" borderId="0" xfId="2" applyFont="1" applyProtection="1"/>
    <xf numFmtId="1" fontId="14" fillId="0" borderId="0" xfId="2" applyNumberFormat="1" applyFont="1" applyProtection="1"/>
    <xf numFmtId="0" fontId="15" fillId="0" borderId="0" xfId="2" applyFont="1" applyAlignment="1" applyProtection="1">
      <alignment horizontal="center" vertical="center" wrapText="1"/>
    </xf>
    <xf numFmtId="0" fontId="14" fillId="0" borderId="0" xfId="2" applyFont="1" applyAlignment="1" applyProtection="1">
      <alignment horizontal="center" vertical="top" wrapText="1"/>
    </xf>
    <xf numFmtId="165" fontId="15" fillId="0" borderId="0" xfId="0" applyNumberFormat="1" applyFont="1" applyAlignment="1">
      <alignment horizontal="center" vertical="top" wrapText="1"/>
    </xf>
    <xf numFmtId="165" fontId="15" fillId="0" borderId="0" xfId="0" applyNumberFormat="1" applyFont="1" applyAlignment="1">
      <alignment vertical="top" wrapText="1"/>
    </xf>
    <xf numFmtId="0" fontId="14" fillId="0" borderId="0" xfId="2" applyFont="1" applyAlignment="1" applyProtection="1">
      <alignment vertical="top"/>
    </xf>
    <xf numFmtId="1" fontId="14" fillId="0" borderId="0" xfId="2" applyNumberFormat="1" applyFont="1" applyAlignment="1" applyProtection="1">
      <alignment vertical="top"/>
    </xf>
    <xf numFmtId="165" fontId="15" fillId="0" borderId="0" xfId="0" applyNumberFormat="1" applyFont="1" applyAlignment="1">
      <alignment horizontal="center" wrapText="1"/>
    </xf>
    <xf numFmtId="165" fontId="15" fillId="0" borderId="0" xfId="0" applyNumberFormat="1" applyFont="1" applyAlignment="1">
      <alignment wrapText="1"/>
    </xf>
    <xf numFmtId="166" fontId="14" fillId="0" borderId="0" xfId="2" applyNumberFormat="1" applyFont="1" applyAlignment="1" applyProtection="1">
      <alignment vertical="center"/>
    </xf>
    <xf numFmtId="165" fontId="15" fillId="0" borderId="0" xfId="0" applyNumberFormat="1" applyFont="1" applyAlignment="1"/>
    <xf numFmtId="0" fontId="13" fillId="0" borderId="0" xfId="0" applyFont="1">
      <alignment vertical="center"/>
    </xf>
    <xf numFmtId="0" fontId="14" fillId="0" borderId="0" xfId="2" applyFont="1" applyAlignment="1" applyProtection="1">
      <alignment horizontal="left" vertical="center" wrapText="1"/>
    </xf>
    <xf numFmtId="0" fontId="15" fillId="0" borderId="0" xfId="2" applyFont="1" applyAlignment="1" applyProtection="1">
      <alignment horizontal="left" vertical="center" wrapText="1"/>
    </xf>
    <xf numFmtId="166" fontId="14" fillId="0" borderId="0" xfId="2" applyNumberFormat="1" applyFont="1" applyAlignment="1" applyProtection="1">
      <alignment horizontal="center" vertical="center" wrapText="1"/>
    </xf>
    <xf numFmtId="1" fontId="14" fillId="0" borderId="0" xfId="2" applyNumberFormat="1" applyFont="1" applyAlignment="1" applyProtection="1">
      <alignment horizontal="center"/>
    </xf>
    <xf numFmtId="0" fontId="14" fillId="2" borderId="0" xfId="2" applyFont="1" applyFill="1" applyAlignment="1" applyProtection="1">
      <alignment horizontal="center"/>
    </xf>
    <xf numFmtId="167" fontId="14" fillId="2" borderId="0" xfId="2" applyNumberFormat="1" applyFont="1" applyFill="1" applyAlignment="1" applyProtection="1">
      <alignment horizontal="right" vertical="center"/>
    </xf>
    <xf numFmtId="0" fontId="14" fillId="2" borderId="0" xfId="2" applyFont="1" applyFill="1" applyProtection="1"/>
    <xf numFmtId="0" fontId="13" fillId="6" borderId="18" xfId="2" applyFont="1" applyFill="1" applyBorder="1" applyAlignment="1" applyProtection="1">
      <alignment horizontal="center" vertical="center" wrapText="1"/>
    </xf>
    <xf numFmtId="0" fontId="13" fillId="10" borderId="21" xfId="2" applyFont="1" applyFill="1" applyBorder="1" applyAlignment="1" applyProtection="1">
      <alignment horizontal="center" vertical="center" wrapText="1"/>
    </xf>
    <xf numFmtId="1" fontId="14" fillId="3" borderId="0" xfId="2" applyNumberFormat="1" applyFont="1" applyFill="1" applyProtection="1"/>
    <xf numFmtId="0" fontId="14" fillId="3" borderId="0" xfId="2" applyFont="1" applyFill="1" applyProtection="1"/>
    <xf numFmtId="167" fontId="14" fillId="3" borderId="0" xfId="2" applyNumberFormat="1" applyFont="1" applyFill="1" applyAlignment="1" applyProtection="1">
      <alignment horizontal="right" vertical="center"/>
    </xf>
    <xf numFmtId="0" fontId="13" fillId="0" borderId="21" xfId="2" applyFont="1" applyBorder="1" applyAlignment="1" applyProtection="1">
      <alignment horizontal="center" vertical="center" wrapText="1"/>
    </xf>
    <xf numFmtId="0" fontId="13" fillId="0" borderId="21" xfId="0" applyFont="1" applyBorder="1" applyAlignment="1">
      <alignment horizontal="left" vertical="center" wrapText="1"/>
    </xf>
    <xf numFmtId="0" fontId="13" fillId="0" borderId="21" xfId="0" applyFont="1" applyBorder="1" applyAlignment="1">
      <alignment horizontal="center" vertical="center" wrapText="1"/>
    </xf>
    <xf numFmtId="1" fontId="16" fillId="3" borderId="21" xfId="2" applyNumberFormat="1" applyFont="1" applyFill="1" applyBorder="1" applyAlignment="1" applyProtection="1">
      <alignment horizontal="center" vertical="center" wrapText="1"/>
    </xf>
    <xf numFmtId="1" fontId="13" fillId="12" borderId="21" xfId="2" applyNumberFormat="1" applyFont="1" applyFill="1" applyBorder="1" applyAlignment="1" applyProtection="1">
      <alignment horizontal="center" vertical="center"/>
    </xf>
    <xf numFmtId="165" fontId="13" fillId="12" borderId="21" xfId="2" applyNumberFormat="1" applyFont="1" applyFill="1" applyBorder="1" applyAlignment="1" applyProtection="1">
      <alignment horizontal="center" vertical="center"/>
    </xf>
    <xf numFmtId="165" fontId="13" fillId="0" borderId="21" xfId="2" applyNumberFormat="1" applyFont="1" applyBorder="1" applyAlignment="1" applyProtection="1">
      <alignment horizontal="center" vertical="center"/>
    </xf>
    <xf numFmtId="165" fontId="16" fillId="0" borderId="21" xfId="2" applyNumberFormat="1" applyFont="1" applyBorder="1" applyAlignment="1" applyProtection="1">
      <alignment horizontal="center" vertical="center"/>
    </xf>
    <xf numFmtId="165" fontId="16" fillId="5" borderId="21" xfId="2" applyNumberFormat="1" applyFont="1" applyFill="1" applyBorder="1" applyAlignment="1" applyProtection="1">
      <alignment horizontal="center" vertical="center"/>
    </xf>
    <xf numFmtId="0" fontId="13" fillId="0" borderId="21" xfId="0" applyFont="1" applyBorder="1" applyAlignment="1">
      <alignment horizontal="left" vertical="center"/>
    </xf>
    <xf numFmtId="165" fontId="16" fillId="3" borderId="21" xfId="2" applyNumberFormat="1" applyFont="1" applyFill="1" applyBorder="1" applyAlignment="1" applyProtection="1">
      <alignment horizontal="center" vertical="center" wrapText="1"/>
    </xf>
    <xf numFmtId="165" fontId="16" fillId="3" borderId="21" xfId="2" applyNumberFormat="1" applyFont="1" applyFill="1" applyBorder="1" applyAlignment="1" applyProtection="1">
      <alignment horizontal="center" vertical="center"/>
    </xf>
    <xf numFmtId="165" fontId="13" fillId="3" borderId="21" xfId="2" applyNumberFormat="1" applyFont="1" applyFill="1" applyBorder="1" applyAlignment="1" applyProtection="1">
      <alignment horizontal="center" vertical="center"/>
    </xf>
    <xf numFmtId="0" fontId="14" fillId="4" borderId="21" xfId="0" applyFont="1" applyFill="1" applyBorder="1" applyAlignment="1">
      <alignment horizontal="left" vertical="center" wrapText="1"/>
    </xf>
    <xf numFmtId="0" fontId="13" fillId="8" borderId="21" xfId="0" applyFont="1" applyFill="1" applyBorder="1" applyAlignment="1">
      <alignment horizontal="center" vertical="center" wrapText="1"/>
    </xf>
    <xf numFmtId="0" fontId="13" fillId="4" borderId="21" xfId="0" applyFont="1" applyFill="1" applyBorder="1" applyAlignment="1">
      <alignment horizontal="left" vertical="center" wrapText="1"/>
    </xf>
    <xf numFmtId="1" fontId="13" fillId="0" borderId="0" xfId="2" applyNumberFormat="1" applyFont="1" applyProtection="1"/>
    <xf numFmtId="0" fontId="13" fillId="0" borderId="0" xfId="2" applyFont="1" applyProtection="1"/>
    <xf numFmtId="0" fontId="13" fillId="8" borderId="21" xfId="6" applyFont="1" applyFill="1" applyBorder="1" applyAlignment="1">
      <alignment horizontal="center" vertical="center" wrapText="1"/>
    </xf>
    <xf numFmtId="0" fontId="13" fillId="0" borderId="21" xfId="5" applyFont="1" applyBorder="1" applyAlignment="1">
      <alignment horizontal="center" vertical="center" wrapText="1"/>
    </xf>
    <xf numFmtId="0" fontId="13" fillId="0" borderId="30" xfId="2" applyFont="1" applyBorder="1" applyAlignment="1" applyProtection="1">
      <alignment horizontal="center" vertical="center" wrapText="1"/>
    </xf>
    <xf numFmtId="165" fontId="13" fillId="10" borderId="21" xfId="2" applyNumberFormat="1" applyFont="1" applyFill="1" applyBorder="1" applyAlignment="1" applyProtection="1">
      <alignment vertical="center" wrapText="1"/>
    </xf>
    <xf numFmtId="1" fontId="13" fillId="3" borderId="21" xfId="2" applyNumberFormat="1" applyFont="1" applyFill="1" applyBorder="1" applyAlignment="1" applyProtection="1">
      <alignment horizontal="center" vertical="center" wrapText="1"/>
    </xf>
    <xf numFmtId="0" fontId="13" fillId="0" borderId="37" xfId="2" applyFont="1" applyBorder="1" applyAlignment="1" applyProtection="1">
      <alignment horizontal="center" vertical="center" wrapText="1"/>
    </xf>
    <xf numFmtId="0" fontId="13" fillId="10" borderId="38" xfId="2" applyFont="1" applyFill="1" applyBorder="1" applyAlignment="1" applyProtection="1">
      <alignment horizontal="center" vertical="center" wrapText="1"/>
    </xf>
    <xf numFmtId="165" fontId="13" fillId="10" borderId="29" xfId="2" applyNumberFormat="1" applyFont="1" applyFill="1" applyBorder="1" applyAlignment="1" applyProtection="1">
      <alignment horizontal="center" vertical="center"/>
    </xf>
    <xf numFmtId="165" fontId="16" fillId="10" borderId="29" xfId="2" applyNumberFormat="1" applyFont="1" applyFill="1" applyBorder="1" applyAlignment="1" applyProtection="1">
      <alignment horizontal="center" vertical="center"/>
    </xf>
    <xf numFmtId="0" fontId="13" fillId="3" borderId="21" xfId="0" applyFont="1" applyFill="1" applyBorder="1" applyAlignment="1">
      <alignment horizontal="center" vertical="center" wrapText="1"/>
    </xf>
    <xf numFmtId="0" fontId="13" fillId="6" borderId="35" xfId="2" applyFont="1" applyFill="1" applyBorder="1" applyAlignment="1" applyProtection="1">
      <alignment horizontal="center" vertical="center" wrapText="1"/>
    </xf>
    <xf numFmtId="1" fontId="13" fillId="0" borderId="21" xfId="0" applyNumberFormat="1" applyFont="1" applyBorder="1" applyAlignment="1">
      <alignment horizontal="center" vertical="center" wrapText="1"/>
    </xf>
    <xf numFmtId="167" fontId="13" fillId="3" borderId="21" xfId="2" applyNumberFormat="1" applyFont="1" applyFill="1" applyBorder="1" applyAlignment="1" applyProtection="1">
      <alignment horizontal="center" vertical="center"/>
    </xf>
    <xf numFmtId="167" fontId="13" fillId="0" borderId="21" xfId="2" applyNumberFormat="1" applyFont="1" applyBorder="1" applyAlignment="1" applyProtection="1">
      <alignment horizontal="center" vertical="center"/>
    </xf>
    <xf numFmtId="170" fontId="13" fillId="12" borderId="21" xfId="2" applyNumberFormat="1" applyFont="1" applyFill="1" applyBorder="1" applyAlignment="1" applyProtection="1">
      <alignment horizontal="center" vertical="center"/>
    </xf>
    <xf numFmtId="168" fontId="13" fillId="12" borderId="21" xfId="2" applyNumberFormat="1" applyFont="1" applyFill="1" applyBorder="1" applyAlignment="1" applyProtection="1">
      <alignment horizontal="center" vertical="center"/>
    </xf>
    <xf numFmtId="1" fontId="17" fillId="0" borderId="21" xfId="0" applyNumberFormat="1" applyFont="1" applyBorder="1" applyAlignment="1">
      <alignment horizontal="center" vertical="center" wrapText="1"/>
    </xf>
    <xf numFmtId="0" fontId="13" fillId="0" borderId="35" xfId="2" applyFont="1" applyBorder="1" applyAlignment="1" applyProtection="1">
      <alignment horizontal="center" vertical="center" wrapText="1"/>
    </xf>
    <xf numFmtId="0" fontId="13" fillId="4" borderId="21" xfId="0" applyFont="1" applyFill="1" applyBorder="1" applyAlignment="1">
      <alignment horizontal="left" vertical="center"/>
    </xf>
    <xf numFmtId="0" fontId="13" fillId="8" borderId="21" xfId="0" applyFont="1" applyFill="1" applyBorder="1" applyAlignment="1">
      <alignment horizontal="center" vertical="center"/>
    </xf>
    <xf numFmtId="2" fontId="13" fillId="3" borderId="21" xfId="2" applyNumberFormat="1" applyFont="1" applyFill="1" applyBorder="1" applyAlignment="1" applyProtection="1">
      <alignment horizontal="center" vertical="center"/>
    </xf>
    <xf numFmtId="0" fontId="13" fillId="8" borderId="30" xfId="0" applyFont="1" applyFill="1" applyBorder="1" applyAlignment="1">
      <alignment horizontal="center" vertical="center" wrapText="1"/>
    </xf>
    <xf numFmtId="165" fontId="13" fillId="12" borderId="30" xfId="2" applyNumberFormat="1" applyFont="1" applyFill="1" applyBorder="1" applyAlignment="1" applyProtection="1">
      <alignment horizontal="center" vertical="center"/>
    </xf>
    <xf numFmtId="165" fontId="13" fillId="0" borderId="30" xfId="2" applyNumberFormat="1" applyFont="1" applyBorder="1" applyAlignment="1" applyProtection="1">
      <alignment horizontal="center" vertical="center"/>
    </xf>
    <xf numFmtId="165" fontId="16" fillId="0" borderId="30" xfId="2" applyNumberFormat="1" applyFont="1" applyBorder="1" applyAlignment="1" applyProtection="1">
      <alignment horizontal="center" vertical="center"/>
    </xf>
    <xf numFmtId="0" fontId="13" fillId="6" borderId="21" xfId="2" applyFont="1" applyFill="1" applyBorder="1" applyAlignment="1" applyProtection="1">
      <alignment horizontal="center" vertical="center" wrapText="1"/>
    </xf>
    <xf numFmtId="0" fontId="18" fillId="10" borderId="21" xfId="0" applyFont="1" applyFill="1" applyBorder="1" applyAlignment="1">
      <alignment horizontal="center" vertical="center" wrapText="1"/>
    </xf>
    <xf numFmtId="0" fontId="18" fillId="0" borderId="21" xfId="0" applyFont="1" applyBorder="1" applyAlignment="1">
      <alignment horizontal="center" vertical="center" wrapText="1"/>
    </xf>
    <xf numFmtId="1" fontId="13" fillId="0" borderId="7" xfId="0" applyNumberFormat="1" applyFont="1" applyBorder="1" applyAlignment="1">
      <alignment horizontal="center" vertical="center" wrapText="1"/>
    </xf>
    <xf numFmtId="1" fontId="13" fillId="8" borderId="21" xfId="0" applyNumberFormat="1" applyFont="1" applyFill="1" applyBorder="1" applyAlignment="1">
      <alignment horizontal="center" vertical="center" wrapText="1"/>
    </xf>
    <xf numFmtId="169" fontId="13" fillId="0" borderId="21" xfId="2" applyNumberFormat="1" applyFont="1" applyBorder="1" applyAlignment="1" applyProtection="1">
      <alignment horizontal="center" vertical="center"/>
    </xf>
    <xf numFmtId="1" fontId="13" fillId="8" borderId="7" xfId="0" applyNumberFormat="1" applyFont="1" applyFill="1" applyBorder="1" applyAlignment="1">
      <alignment horizontal="center" vertical="center" wrapText="1"/>
    </xf>
    <xf numFmtId="0" fontId="13" fillId="6" borderId="38" xfId="2" applyFont="1" applyFill="1" applyBorder="1" applyAlignment="1" applyProtection="1">
      <alignment horizontal="center" vertical="center" wrapText="1"/>
    </xf>
    <xf numFmtId="0" fontId="13" fillId="0" borderId="21" xfId="0" applyFont="1" applyBorder="1" applyAlignment="1">
      <alignment horizontal="center" wrapText="1"/>
    </xf>
    <xf numFmtId="0" fontId="13" fillId="0" borderId="21" xfId="0" applyFont="1" applyBorder="1" applyAlignment="1">
      <alignment horizontal="center" vertical="top" wrapText="1"/>
    </xf>
    <xf numFmtId="0" fontId="13" fillId="8" borderId="21" xfId="0" applyFont="1" applyFill="1" applyBorder="1" applyAlignment="1">
      <alignment horizontal="left" vertical="center" wrapText="1"/>
    </xf>
    <xf numFmtId="0" fontId="17" fillId="3" borderId="21" xfId="0" applyFont="1" applyFill="1" applyBorder="1" applyAlignment="1">
      <alignment horizontal="center" vertical="center" wrapText="1"/>
    </xf>
    <xf numFmtId="0" fontId="13" fillId="3" borderId="21" xfId="2" applyFont="1" applyFill="1" applyBorder="1" applyAlignment="1" applyProtection="1">
      <alignment horizontal="center" vertical="center" wrapText="1"/>
    </xf>
    <xf numFmtId="0" fontId="13" fillId="10" borderId="8" xfId="2" applyFont="1" applyFill="1" applyBorder="1" applyAlignment="1" applyProtection="1">
      <alignment vertical="center" wrapText="1"/>
    </xf>
    <xf numFmtId="0" fontId="13" fillId="3" borderId="21" xfId="8" quotePrefix="1" applyFont="1" applyFill="1" applyBorder="1" applyAlignment="1">
      <alignment horizontal="center" vertical="center" wrapText="1"/>
    </xf>
    <xf numFmtId="0" fontId="13" fillId="3" borderId="21" xfId="8" applyFont="1" applyFill="1" applyBorder="1" applyAlignment="1">
      <alignment horizontal="center" vertical="center" wrapText="1"/>
    </xf>
    <xf numFmtId="0" fontId="13" fillId="3" borderId="21" xfId="8" applyFont="1" applyFill="1" applyBorder="1" applyAlignment="1">
      <alignment horizontal="center" vertical="center" shrinkToFit="1"/>
    </xf>
    <xf numFmtId="2" fontId="13" fillId="0" borderId="21" xfId="2" applyNumberFormat="1" applyFont="1" applyBorder="1" applyAlignment="1" applyProtection="1">
      <alignment horizontal="center" vertical="center"/>
    </xf>
    <xf numFmtId="0" fontId="13" fillId="3" borderId="21" xfId="8" applyFont="1" applyFill="1" applyBorder="1" applyAlignment="1">
      <alignment horizontal="center" vertical="center" wrapText="1" shrinkToFit="1"/>
    </xf>
    <xf numFmtId="0" fontId="13" fillId="3" borderId="21" xfId="0" applyFont="1" applyFill="1" applyBorder="1" applyAlignment="1">
      <alignment horizontal="center" vertical="center"/>
    </xf>
    <xf numFmtId="0" fontId="13" fillId="3" borderId="21" xfId="8" quotePrefix="1" applyFont="1" applyFill="1" applyBorder="1" applyAlignment="1">
      <alignment horizontal="center" vertical="center" shrinkToFit="1"/>
    </xf>
    <xf numFmtId="0" fontId="13" fillId="4" borderId="30" xfId="0" applyFont="1" applyFill="1" applyBorder="1" applyAlignment="1">
      <alignment horizontal="left" vertical="center" wrapText="1"/>
    </xf>
    <xf numFmtId="0" fontId="13" fillId="3" borderId="30" xfId="8" quotePrefix="1" applyFont="1" applyFill="1" applyBorder="1" applyAlignment="1">
      <alignment horizontal="center" vertical="center" shrinkToFit="1"/>
    </xf>
    <xf numFmtId="0" fontId="13" fillId="9" borderId="21" xfId="0" applyFont="1" applyFill="1" applyBorder="1" applyAlignment="1">
      <alignment horizontal="center" vertical="center" wrapText="1"/>
    </xf>
    <xf numFmtId="165" fontId="13" fillId="3" borderId="21" xfId="2" applyNumberFormat="1" applyFont="1" applyFill="1" applyBorder="1" applyAlignment="1" applyProtection="1">
      <alignment horizontal="center" vertical="center" wrapText="1"/>
    </xf>
    <xf numFmtId="0" fontId="13" fillId="9" borderId="21" xfId="0" applyFont="1" applyFill="1" applyBorder="1" applyAlignment="1">
      <alignment horizontal="center" vertical="center"/>
    </xf>
    <xf numFmtId="167" fontId="13" fillId="3" borderId="21" xfId="2" applyNumberFormat="1" applyFont="1" applyFill="1" applyBorder="1" applyAlignment="1" applyProtection="1">
      <alignment horizontal="center" vertical="center" wrapText="1"/>
    </xf>
    <xf numFmtId="165" fontId="16" fillId="12" borderId="21" xfId="2" applyNumberFormat="1" applyFont="1" applyFill="1" applyBorder="1" applyAlignment="1" applyProtection="1">
      <alignment horizontal="center" vertical="center"/>
    </xf>
    <xf numFmtId="0" fontId="13" fillId="4" borderId="21" xfId="0" applyFont="1" applyFill="1" applyBorder="1" applyAlignment="1">
      <alignment horizontal="center" vertical="center" wrapText="1"/>
    </xf>
    <xf numFmtId="0" fontId="13" fillId="0" borderId="21" xfId="0" applyFont="1" applyBorder="1" applyAlignment="1">
      <alignment horizontal="center" vertical="center"/>
    </xf>
    <xf numFmtId="0" fontId="13" fillId="3" borderId="21" xfId="0" applyFont="1" applyFill="1" applyBorder="1" applyAlignment="1">
      <alignment horizontal="left" vertical="center"/>
    </xf>
    <xf numFmtId="0" fontId="16" fillId="3" borderId="21" xfId="0" applyFont="1" applyFill="1" applyBorder="1" applyAlignment="1">
      <alignment horizontal="center" vertical="center"/>
    </xf>
    <xf numFmtId="0" fontId="19" fillId="0" borderId="21" xfId="0" applyFont="1" applyBorder="1" applyAlignment="1">
      <alignment horizontal="center" vertical="center" wrapText="1"/>
    </xf>
    <xf numFmtId="0" fontId="13" fillId="10" borderId="18" xfId="2" applyFont="1" applyFill="1" applyBorder="1" applyAlignment="1" applyProtection="1">
      <alignment horizontal="center" vertical="center" wrapText="1"/>
    </xf>
    <xf numFmtId="0" fontId="13" fillId="3" borderId="30" xfId="2" applyFont="1" applyFill="1" applyBorder="1" applyAlignment="1" applyProtection="1">
      <alignment horizontal="center" vertical="center" wrapText="1"/>
    </xf>
    <xf numFmtId="0" fontId="17" fillId="3" borderId="21" xfId="0" applyFont="1" applyFill="1" applyBorder="1" applyAlignment="1">
      <alignment horizontal="center" vertical="center"/>
    </xf>
    <xf numFmtId="0" fontId="14" fillId="0" borderId="21" xfId="0" applyFont="1" applyBorder="1" applyAlignment="1">
      <alignment horizontal="left" vertical="center" wrapText="1"/>
    </xf>
    <xf numFmtId="0" fontId="13" fillId="0" borderId="19" xfId="2" applyFont="1" applyBorder="1" applyAlignment="1" applyProtection="1">
      <alignment horizontal="center" vertical="center" wrapText="1"/>
    </xf>
    <xf numFmtId="0" fontId="14" fillId="0" borderId="29" xfId="0" applyFont="1" applyBorder="1" applyAlignment="1">
      <alignment horizontal="left" vertical="center" wrapText="1"/>
    </xf>
    <xf numFmtId="165" fontId="13" fillId="3" borderId="29" xfId="2" applyNumberFormat="1" applyFont="1" applyFill="1" applyBorder="1" applyAlignment="1" applyProtection="1">
      <alignment horizontal="center" vertical="center" wrapText="1"/>
    </xf>
    <xf numFmtId="165" fontId="16" fillId="12" borderId="29" xfId="2" applyNumberFormat="1" applyFont="1" applyFill="1" applyBorder="1" applyAlignment="1" applyProtection="1">
      <alignment horizontal="center" vertical="center"/>
    </xf>
    <xf numFmtId="0" fontId="20" fillId="3" borderId="21" xfId="0" applyFont="1" applyFill="1" applyBorder="1" applyAlignment="1">
      <alignment horizontal="center" vertical="center"/>
    </xf>
    <xf numFmtId="0" fontId="20" fillId="3" borderId="21" xfId="0" applyFont="1" applyFill="1" applyBorder="1" applyAlignment="1">
      <alignment horizontal="center"/>
    </xf>
    <xf numFmtId="0" fontId="14" fillId="4" borderId="21" xfId="0" applyFont="1" applyFill="1" applyBorder="1" applyAlignment="1">
      <alignment horizontal="left" vertical="center"/>
    </xf>
    <xf numFmtId="0" fontId="17" fillId="0" borderId="21" xfId="0" applyFont="1" applyBorder="1" applyAlignment="1">
      <alignment horizontal="center" vertical="center" wrapText="1"/>
    </xf>
    <xf numFmtId="0" fontId="13" fillId="3" borderId="21" xfId="4" applyFont="1" applyFill="1" applyBorder="1" applyAlignment="1">
      <alignment horizontal="center" vertical="center" wrapText="1"/>
    </xf>
    <xf numFmtId="0" fontId="14" fillId="0" borderId="21" xfId="0" applyFont="1" applyBorder="1" applyAlignment="1">
      <alignment horizontal="left" vertical="center"/>
    </xf>
    <xf numFmtId="0" fontId="20" fillId="0" borderId="21" xfId="0" applyFont="1" applyBorder="1" applyAlignment="1">
      <alignment horizontal="center" vertical="center" wrapText="1"/>
    </xf>
    <xf numFmtId="0" fontId="17" fillId="0" borderId="21" xfId="0" applyFont="1" applyBorder="1" applyAlignment="1">
      <alignment horizontal="center" vertical="center"/>
    </xf>
    <xf numFmtId="0" fontId="20" fillId="0" borderId="21" xfId="0" applyFont="1" applyBorder="1" applyAlignment="1">
      <alignment horizontal="center" vertical="top" wrapText="1"/>
    </xf>
    <xf numFmtId="0" fontId="20" fillId="0" borderId="21" xfId="0" applyFont="1" applyBorder="1" applyAlignment="1">
      <alignment horizontal="center" vertical="center"/>
    </xf>
    <xf numFmtId="0" fontId="14" fillId="0" borderId="0" xfId="0" applyFont="1" applyAlignment="1">
      <alignment horizontal="left" vertical="center"/>
    </xf>
    <xf numFmtId="0" fontId="17" fillId="3" borderId="21" xfId="4" applyFont="1" applyFill="1" applyBorder="1" applyAlignment="1">
      <alignment horizontal="center" vertical="center" wrapText="1"/>
    </xf>
    <xf numFmtId="0" fontId="17" fillId="0" borderId="21" xfId="4" applyFont="1" applyBorder="1" applyAlignment="1">
      <alignment horizontal="center" vertical="center" wrapText="1"/>
    </xf>
    <xf numFmtId="2" fontId="16" fillId="3" borderId="21" xfId="2" applyNumberFormat="1" applyFont="1" applyFill="1" applyBorder="1" applyAlignment="1" applyProtection="1">
      <alignment horizontal="center" vertical="center"/>
    </xf>
    <xf numFmtId="1" fontId="14" fillId="0" borderId="0" xfId="2" applyNumberFormat="1" applyFont="1" applyAlignment="1" applyProtection="1">
      <alignment vertical="center"/>
    </xf>
    <xf numFmtId="0" fontId="14" fillId="0" borderId="0" xfId="2" applyFont="1" applyAlignment="1" applyProtection="1">
      <alignment vertical="center"/>
    </xf>
    <xf numFmtId="173" fontId="16" fillId="3" borderId="21" xfId="2" applyNumberFormat="1" applyFont="1" applyFill="1" applyBorder="1" applyAlignment="1" applyProtection="1">
      <alignment horizontal="center" vertical="center"/>
    </xf>
    <xf numFmtId="2" fontId="13" fillId="12" borderId="21" xfId="2" applyNumberFormat="1" applyFont="1" applyFill="1" applyBorder="1" applyAlignment="1" applyProtection="1">
      <alignment horizontal="center" vertical="center"/>
    </xf>
    <xf numFmtId="0" fontId="13" fillId="0" borderId="18" xfId="2" applyFont="1" applyBorder="1" applyAlignment="1" applyProtection="1">
      <alignment horizontal="center" vertical="center" wrapText="1"/>
    </xf>
    <xf numFmtId="0" fontId="17" fillId="0" borderId="9" xfId="0" applyFont="1" applyBorder="1" applyAlignment="1">
      <alignment horizontal="center" vertical="center" wrapText="1"/>
    </xf>
    <xf numFmtId="166" fontId="13" fillId="3" borderId="29" xfId="2" applyNumberFormat="1" applyFont="1" applyFill="1" applyBorder="1" applyAlignment="1" applyProtection="1">
      <alignment horizontal="center" vertical="center" wrapText="1"/>
    </xf>
    <xf numFmtId="166" fontId="13" fillId="3" borderId="21" xfId="2" applyNumberFormat="1" applyFont="1" applyFill="1" applyBorder="1" applyAlignment="1" applyProtection="1">
      <alignment horizontal="center" vertical="center" wrapText="1"/>
    </xf>
    <xf numFmtId="0" fontId="13" fillId="6" borderId="17" xfId="2" applyFont="1" applyFill="1" applyBorder="1" applyAlignment="1" applyProtection="1">
      <alignment vertical="center" wrapText="1"/>
    </xf>
    <xf numFmtId="4" fontId="14" fillId="0" borderId="0" xfId="2" applyNumberFormat="1" applyFont="1" applyAlignment="1" applyProtection="1">
      <alignment horizontal="right" vertical="center"/>
    </xf>
    <xf numFmtId="0" fontId="13" fillId="0" borderId="21" xfId="2" applyFont="1" applyBorder="1" applyAlignment="1" applyProtection="1">
      <alignment horizontal="center" wrapText="1"/>
    </xf>
    <xf numFmtId="0" fontId="20" fillId="0" borderId="21" xfId="0" applyFont="1" applyBorder="1" applyAlignment="1">
      <alignment horizontal="left" vertical="center"/>
    </xf>
    <xf numFmtId="0" fontId="20" fillId="0" borderId="21" xfId="0" applyFont="1" applyBorder="1" applyAlignment="1">
      <alignment horizontal="center"/>
    </xf>
    <xf numFmtId="1" fontId="20" fillId="0" borderId="21" xfId="0" applyNumberFormat="1" applyFont="1" applyBorder="1" applyAlignment="1">
      <alignment horizontal="center"/>
    </xf>
    <xf numFmtId="3" fontId="20" fillId="12" borderId="21" xfId="0" applyNumberFormat="1" applyFont="1" applyFill="1" applyBorder="1" applyAlignment="1">
      <alignment horizontal="center"/>
    </xf>
    <xf numFmtId="3" fontId="13" fillId="0" borderId="21" xfId="2" applyNumberFormat="1" applyFont="1" applyBorder="1" applyAlignment="1" applyProtection="1">
      <alignment horizontal="center"/>
    </xf>
    <xf numFmtId="0" fontId="14" fillId="0" borderId="0" xfId="2" applyFont="1" applyAlignment="1" applyProtection="1">
      <alignment horizontal="center"/>
    </xf>
    <xf numFmtId="4" fontId="14" fillId="0" borderId="0" xfId="2" applyNumberFormat="1" applyFont="1" applyAlignment="1" applyProtection="1">
      <alignment horizontal="center"/>
    </xf>
    <xf numFmtId="0" fontId="14" fillId="0" borderId="21" xfId="2" applyFont="1" applyBorder="1" applyAlignment="1" applyProtection="1">
      <alignment horizontal="center"/>
    </xf>
    <xf numFmtId="3" fontId="20" fillId="0" borderId="21" xfId="0" applyNumberFormat="1" applyFont="1" applyBorder="1" applyAlignment="1">
      <alignment horizontal="center"/>
    </xf>
    <xf numFmtId="0" fontId="22" fillId="0" borderId="0" xfId="2" applyFont="1" applyAlignment="1" applyProtection="1">
      <alignment horizontal="center"/>
    </xf>
    <xf numFmtId="0" fontId="14" fillId="0" borderId="21" xfId="2" applyFont="1" applyBorder="1" applyAlignment="1" applyProtection="1">
      <alignment horizontal="center" vertical="center" wrapText="1"/>
    </xf>
    <xf numFmtId="0" fontId="16" fillId="0" borderId="0" xfId="0" applyFont="1" applyAlignment="1">
      <alignment horizontal="center" vertical="center"/>
    </xf>
    <xf numFmtId="3" fontId="13" fillId="6" borderId="20" xfId="2" applyNumberFormat="1" applyFont="1" applyFill="1" applyBorder="1" applyAlignment="1" applyProtection="1">
      <alignment vertical="center"/>
    </xf>
    <xf numFmtId="173" fontId="16" fillId="0" borderId="21" xfId="2" applyNumberFormat="1" applyFont="1" applyBorder="1" applyAlignment="1" applyProtection="1">
      <alignment horizontal="center" vertical="center"/>
    </xf>
    <xf numFmtId="4" fontId="16" fillId="0" borderId="21" xfId="2" applyNumberFormat="1" applyFont="1" applyBorder="1" applyAlignment="1" applyProtection="1">
      <alignment horizontal="center" vertical="center"/>
    </xf>
    <xf numFmtId="1" fontId="14" fillId="0" borderId="0" xfId="2" applyNumberFormat="1" applyFont="1" applyAlignment="1" applyProtection="1">
      <alignment horizontal="center" vertical="center"/>
    </xf>
    <xf numFmtId="0" fontId="14" fillId="0" borderId="0" xfId="2" applyFont="1" applyAlignment="1" applyProtection="1">
      <alignment horizontal="center" vertical="center"/>
    </xf>
    <xf numFmtId="0" fontId="13" fillId="0" borderId="0" xfId="0" applyFont="1" applyAlignment="1">
      <alignment horizontal="center" vertical="center"/>
    </xf>
    <xf numFmtId="3" fontId="16" fillId="0" borderId="21" xfId="2" applyNumberFormat="1" applyFont="1" applyBorder="1" applyAlignment="1" applyProtection="1">
      <alignment horizontal="center" vertical="center"/>
    </xf>
    <xf numFmtId="0" fontId="13" fillId="0" borderId="30" xfId="0" applyFont="1" applyBorder="1" applyAlignment="1">
      <alignment horizontal="center" vertical="center" wrapText="1"/>
    </xf>
    <xf numFmtId="173" fontId="20" fillId="12" borderId="21" xfId="0" applyNumberFormat="1" applyFont="1" applyFill="1" applyBorder="1" applyAlignment="1">
      <alignment horizontal="center" vertical="center"/>
    </xf>
    <xf numFmtId="0" fontId="15" fillId="0" borderId="0" xfId="2" applyFont="1" applyAlignment="1" applyProtection="1">
      <alignment horizontal="center" vertical="center"/>
    </xf>
    <xf numFmtId="3" fontId="14" fillId="0" borderId="21" xfId="2" applyNumberFormat="1" applyFont="1" applyBorder="1" applyAlignment="1" applyProtection="1">
      <alignment horizontal="center" vertical="center"/>
    </xf>
    <xf numFmtId="0" fontId="13" fillId="0" borderId="18" xfId="0" applyFont="1" applyBorder="1" applyAlignment="1">
      <alignment horizontal="center" vertical="center" wrapText="1"/>
    </xf>
    <xf numFmtId="3" fontId="16" fillId="3" borderId="21" xfId="2" applyNumberFormat="1" applyFont="1" applyFill="1" applyBorder="1" applyAlignment="1" applyProtection="1">
      <alignment horizontal="center" vertical="center"/>
    </xf>
    <xf numFmtId="0" fontId="15" fillId="3" borderId="0" xfId="2" applyFont="1" applyFill="1" applyAlignment="1" applyProtection="1">
      <alignment horizontal="center"/>
    </xf>
    <xf numFmtId="0" fontId="16" fillId="3" borderId="0" xfId="0" applyFont="1" applyFill="1" applyAlignment="1">
      <alignment horizontal="center" vertical="center"/>
    </xf>
    <xf numFmtId="3" fontId="14" fillId="0" borderId="21" xfId="2" applyNumberFormat="1" applyFont="1" applyBorder="1" applyAlignment="1" applyProtection="1">
      <alignment horizontal="center" vertical="center" wrapText="1"/>
    </xf>
    <xf numFmtId="1" fontId="14" fillId="0" borderId="0" xfId="2" applyNumberFormat="1" applyFont="1" applyAlignment="1" applyProtection="1">
      <alignment wrapText="1"/>
    </xf>
    <xf numFmtId="0" fontId="14" fillId="0" borderId="0" xfId="2" applyFont="1" applyAlignment="1" applyProtection="1">
      <alignment wrapText="1"/>
    </xf>
    <xf numFmtId="0" fontId="13" fillId="0" borderId="0" xfId="0" applyFont="1" applyAlignment="1">
      <alignment vertical="center" wrapText="1"/>
    </xf>
    <xf numFmtId="1" fontId="14" fillId="0" borderId="0" xfId="2" applyNumberFormat="1" applyFont="1" applyAlignment="1" applyProtection="1">
      <alignment vertical="center" wrapText="1"/>
    </xf>
    <xf numFmtId="0" fontId="14" fillId="0" borderId="0" xfId="2" applyFont="1" applyAlignment="1" applyProtection="1">
      <alignment vertical="center" wrapText="1"/>
    </xf>
    <xf numFmtId="1" fontId="15" fillId="3" borderId="0" xfId="2" applyNumberFormat="1" applyFont="1" applyFill="1" applyProtection="1"/>
    <xf numFmtId="0" fontId="15" fillId="3" borderId="0" xfId="2" applyFont="1" applyFill="1" applyProtection="1"/>
    <xf numFmtId="173" fontId="13" fillId="0" borderId="21" xfId="2" applyNumberFormat="1" applyFont="1" applyBorder="1" applyAlignment="1" applyProtection="1">
      <alignment horizontal="center" vertical="center" wrapText="1"/>
    </xf>
    <xf numFmtId="3" fontId="16" fillId="3" borderId="21" xfId="2" applyNumberFormat="1" applyFont="1" applyFill="1" applyBorder="1" applyAlignment="1" applyProtection="1">
      <alignment horizontal="center" vertical="center" wrapText="1"/>
    </xf>
    <xf numFmtId="3" fontId="13" fillId="6" borderId="10" xfId="2" applyNumberFormat="1" applyFont="1" applyFill="1" applyBorder="1" applyAlignment="1" applyProtection="1">
      <alignment vertical="center"/>
    </xf>
    <xf numFmtId="172" fontId="13" fillId="0" borderId="21" xfId="0" applyNumberFormat="1" applyFont="1" applyBorder="1" applyAlignment="1">
      <alignment horizontal="center" vertical="center"/>
    </xf>
    <xf numFmtId="173" fontId="13" fillId="0" borderId="21" xfId="2" applyNumberFormat="1" applyFont="1" applyBorder="1" applyAlignment="1" applyProtection="1">
      <alignment horizontal="center" vertical="center"/>
    </xf>
    <xf numFmtId="0" fontId="14" fillId="0" borderId="7" xfId="2" applyFont="1" applyBorder="1" applyProtection="1"/>
    <xf numFmtId="0" fontId="14" fillId="0" borderId="21" xfId="2" applyFont="1" applyBorder="1" applyProtection="1"/>
    <xf numFmtId="0" fontId="13" fillId="0" borderId="21" xfId="0" applyFont="1" applyBorder="1">
      <alignment vertical="center"/>
    </xf>
    <xf numFmtId="168" fontId="13" fillId="0" borderId="21" xfId="0" applyNumberFormat="1" applyFont="1" applyBorder="1" applyAlignment="1">
      <alignment horizontal="center" vertical="center"/>
    </xf>
    <xf numFmtId="173" fontId="14" fillId="0" borderId="21" xfId="2" applyNumberFormat="1" applyFont="1" applyBorder="1" applyAlignment="1" applyProtection="1">
      <alignment horizontal="center" vertical="center"/>
    </xf>
    <xf numFmtId="4" fontId="14" fillId="0" borderId="21" xfId="2" applyNumberFormat="1" applyFont="1" applyBorder="1" applyAlignment="1" applyProtection="1">
      <alignment horizontal="center" vertical="center"/>
    </xf>
    <xf numFmtId="3" fontId="13" fillId="0" borderId="21" xfId="2" applyNumberFormat="1" applyFont="1" applyBorder="1" applyAlignment="1" applyProtection="1">
      <alignment horizontal="center" vertical="center"/>
    </xf>
    <xf numFmtId="3" fontId="13" fillId="0" borderId="21" xfId="2" applyNumberFormat="1" applyFont="1" applyBorder="1" applyAlignment="1" applyProtection="1">
      <alignment horizontal="left" vertical="center"/>
    </xf>
    <xf numFmtId="3" fontId="13" fillId="0" borderId="21" xfId="2" applyNumberFormat="1" applyFont="1" applyBorder="1" applyAlignment="1" applyProtection="1">
      <alignment horizontal="center" vertical="center" wrapText="1"/>
    </xf>
    <xf numFmtId="173" fontId="20" fillId="12" borderId="21" xfId="0" applyNumberFormat="1" applyFont="1" applyFill="1" applyBorder="1" applyAlignment="1">
      <alignment horizontal="center" vertical="center" wrapText="1"/>
    </xf>
    <xf numFmtId="3" fontId="13" fillId="0" borderId="21" xfId="2" applyNumberFormat="1" applyFont="1" applyBorder="1" applyAlignment="1" applyProtection="1">
      <alignment horizontal="left" vertical="center" wrapText="1"/>
    </xf>
    <xf numFmtId="3" fontId="13" fillId="3" borderId="21" xfId="2" applyNumberFormat="1" applyFont="1" applyFill="1" applyBorder="1" applyAlignment="1" applyProtection="1">
      <alignment horizontal="center" vertical="center"/>
    </xf>
    <xf numFmtId="0" fontId="17" fillId="0" borderId="21" xfId="0" applyFont="1" applyBorder="1" applyAlignment="1">
      <alignment horizontal="left" vertical="center" wrapText="1"/>
    </xf>
    <xf numFmtId="4" fontId="13" fillId="0" borderId="21" xfId="2" applyNumberFormat="1" applyFont="1" applyBorder="1" applyAlignment="1" applyProtection="1">
      <alignment horizontal="center" vertical="center"/>
    </xf>
    <xf numFmtId="3" fontId="16" fillId="12" borderId="21" xfId="2" applyNumberFormat="1" applyFont="1" applyFill="1" applyBorder="1" applyAlignment="1" applyProtection="1">
      <alignment horizontal="center" vertical="center"/>
    </xf>
    <xf numFmtId="173" fontId="16" fillId="12" borderId="21" xfId="2" applyNumberFormat="1" applyFont="1" applyFill="1" applyBorder="1" applyAlignment="1" applyProtection="1">
      <alignment horizontal="center" vertical="center"/>
    </xf>
    <xf numFmtId="0" fontId="14" fillId="0" borderId="21" xfId="2" applyFont="1" applyBorder="1" applyAlignment="1" applyProtection="1">
      <alignment horizontal="left" vertical="center" wrapText="1"/>
    </xf>
    <xf numFmtId="0" fontId="13" fillId="12" borderId="21" xfId="0" applyFont="1" applyFill="1" applyBorder="1" applyAlignment="1">
      <alignment horizontal="center" vertical="center" wrapText="1"/>
    </xf>
    <xf numFmtId="0" fontId="13" fillId="0" borderId="21" xfId="0" applyFont="1" applyBorder="1" applyAlignment="1">
      <alignment horizontal="center"/>
    </xf>
    <xf numFmtId="0" fontId="14" fillId="12" borderId="21" xfId="0" applyFont="1" applyFill="1" applyBorder="1" applyAlignment="1">
      <alignment horizontal="center" vertical="center"/>
    </xf>
    <xf numFmtId="0" fontId="14" fillId="0" borderId="21" xfId="0" applyFont="1" applyBorder="1" applyAlignment="1">
      <alignment horizontal="center" vertical="center" wrapText="1"/>
    </xf>
    <xf numFmtId="3" fontId="13" fillId="0" borderId="21" xfId="0" applyNumberFormat="1" applyFont="1" applyBorder="1" applyAlignment="1">
      <alignment horizontal="center" vertical="center" wrapText="1"/>
    </xf>
    <xf numFmtId="0" fontId="13" fillId="12" borderId="21" xfId="0" applyFont="1" applyFill="1" applyBorder="1" applyAlignment="1">
      <alignment horizontal="center" vertical="top" wrapText="1"/>
    </xf>
    <xf numFmtId="0" fontId="13" fillId="0" borderId="21" xfId="4" applyFont="1" applyBorder="1" applyAlignment="1">
      <alignment horizontal="center" vertical="center" wrapText="1"/>
    </xf>
    <xf numFmtId="3" fontId="13" fillId="12" borderId="21" xfId="4" applyNumberFormat="1" applyFont="1" applyFill="1" applyBorder="1" applyAlignment="1">
      <alignment horizontal="center" vertical="center"/>
    </xf>
    <xf numFmtId="174" fontId="13" fillId="12" borderId="21" xfId="1" applyNumberFormat="1" applyFont="1" applyFill="1" applyBorder="1" applyAlignment="1">
      <alignment horizontal="center" vertical="center" wrapText="1"/>
    </xf>
    <xf numFmtId="0" fontId="13" fillId="0" borderId="21" xfId="4" applyFont="1" applyBorder="1" applyAlignment="1">
      <alignment horizontal="center" vertical="center"/>
    </xf>
    <xf numFmtId="164" fontId="13" fillId="12" borderId="21" xfId="1" applyFont="1" applyFill="1" applyBorder="1" applyAlignment="1">
      <alignment horizontal="center" vertical="center"/>
    </xf>
    <xf numFmtId="1" fontId="13" fillId="12" borderId="21" xfId="0" applyNumberFormat="1" applyFont="1" applyFill="1" applyBorder="1" applyAlignment="1">
      <alignment horizontal="center" vertical="center"/>
    </xf>
    <xf numFmtId="0" fontId="13" fillId="0" borderId="21" xfId="2" applyFont="1" applyBorder="1" applyAlignment="1" applyProtection="1">
      <alignment horizontal="left" vertical="center" wrapText="1"/>
    </xf>
    <xf numFmtId="0" fontId="13" fillId="0" borderId="21" xfId="2" applyFont="1" applyBorder="1" applyAlignment="1" applyProtection="1">
      <alignment horizontal="center" vertical="center"/>
    </xf>
    <xf numFmtId="3" fontId="14" fillId="12" borderId="21" xfId="2" applyNumberFormat="1" applyFont="1" applyFill="1" applyBorder="1" applyAlignment="1" applyProtection="1">
      <alignment horizontal="center" vertical="center"/>
    </xf>
    <xf numFmtId="0" fontId="14" fillId="0" borderId="21" xfId="2" applyFont="1" applyBorder="1" applyAlignment="1" applyProtection="1">
      <alignment horizontal="center" vertical="center"/>
    </xf>
    <xf numFmtId="1" fontId="13" fillId="6" borderId="17" xfId="2" applyNumberFormat="1" applyFont="1" applyFill="1" applyBorder="1" applyAlignment="1" applyProtection="1">
      <alignment vertical="center"/>
    </xf>
    <xf numFmtId="2" fontId="14" fillId="0" borderId="0" xfId="2" applyNumberFormat="1" applyFont="1" applyProtection="1"/>
    <xf numFmtId="1" fontId="13" fillId="0" borderId="43" xfId="2" applyNumberFormat="1" applyFont="1" applyBorder="1" applyAlignment="1" applyProtection="1">
      <alignment horizontal="center" vertical="center" wrapText="1"/>
    </xf>
    <xf numFmtId="2" fontId="14" fillId="4" borderId="21" xfId="0" applyNumberFormat="1" applyFont="1" applyFill="1" applyBorder="1" applyAlignment="1">
      <alignment horizontal="left" vertical="center" wrapText="1"/>
    </xf>
    <xf numFmtId="2" fontId="17" fillId="3" borderId="21"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xf>
    <xf numFmtId="1" fontId="16" fillId="12" borderId="21" xfId="2" applyNumberFormat="1" applyFont="1" applyFill="1" applyBorder="1" applyAlignment="1" applyProtection="1">
      <alignment horizontal="center" vertical="center"/>
    </xf>
    <xf numFmtId="2" fontId="20" fillId="3" borderId="21" xfId="0" applyNumberFormat="1" applyFont="1" applyFill="1" applyBorder="1" applyAlignment="1">
      <alignment horizontal="center" vertical="center"/>
    </xf>
    <xf numFmtId="2" fontId="20" fillId="3" borderId="21" xfId="0" applyNumberFormat="1" applyFont="1" applyFill="1" applyBorder="1" applyAlignment="1">
      <alignment horizontal="center" vertical="center" wrapText="1"/>
    </xf>
    <xf numFmtId="2" fontId="13" fillId="3" borderId="21" xfId="0" applyNumberFormat="1" applyFont="1" applyFill="1" applyBorder="1" applyAlignment="1">
      <alignment horizontal="center" vertical="center" wrapText="1"/>
    </xf>
    <xf numFmtId="2" fontId="14" fillId="3" borderId="21" xfId="0" applyNumberFormat="1" applyFont="1" applyFill="1" applyBorder="1" applyAlignment="1">
      <alignment horizontal="center" vertical="center" wrapText="1"/>
    </xf>
    <xf numFmtId="2" fontId="13" fillId="4" borderId="21" xfId="0" applyNumberFormat="1" applyFont="1" applyFill="1" applyBorder="1" applyAlignment="1">
      <alignment horizontal="left" vertical="center" wrapText="1"/>
    </xf>
    <xf numFmtId="2" fontId="14" fillId="3" borderId="21" xfId="9" applyNumberFormat="1" applyFont="1" applyFill="1" applyBorder="1" applyAlignment="1">
      <alignment horizontal="center" vertical="center" wrapText="1"/>
    </xf>
    <xf numFmtId="1" fontId="13" fillId="6" borderId="20" xfId="2" applyNumberFormat="1" applyFont="1" applyFill="1" applyBorder="1" applyAlignment="1" applyProtection="1">
      <alignment vertical="center"/>
    </xf>
    <xf numFmtId="1" fontId="20" fillId="3" borderId="21" xfId="0" applyNumberFormat="1" applyFont="1" applyFill="1" applyBorder="1" applyAlignment="1">
      <alignment horizontal="center" vertical="center"/>
    </xf>
    <xf numFmtId="2" fontId="16" fillId="0" borderId="21" xfId="2" applyNumberFormat="1" applyFont="1" applyBorder="1" applyAlignment="1" applyProtection="1">
      <alignment horizontal="center" vertical="center"/>
    </xf>
    <xf numFmtId="2" fontId="14" fillId="3" borderId="21" xfId="0" applyNumberFormat="1" applyFont="1" applyFill="1" applyBorder="1" applyAlignment="1">
      <alignment horizontal="left" vertical="center" wrapText="1"/>
    </xf>
    <xf numFmtId="2" fontId="23" fillId="3" borderId="21" xfId="0" applyNumberFormat="1" applyFont="1" applyFill="1" applyBorder="1" applyAlignment="1">
      <alignment horizontal="center" vertical="center" wrapText="1"/>
    </xf>
    <xf numFmtId="2" fontId="14" fillId="3" borderId="21" xfId="0" applyNumberFormat="1" applyFont="1" applyFill="1" applyBorder="1" applyAlignment="1">
      <alignment horizontal="center" vertical="center"/>
    </xf>
    <xf numFmtId="2" fontId="14" fillId="3" borderId="0" xfId="2" applyNumberFormat="1" applyFont="1" applyFill="1" applyProtection="1"/>
    <xf numFmtId="2" fontId="14" fillId="6" borderId="0" xfId="2" applyNumberFormat="1" applyFont="1" applyFill="1" applyProtection="1"/>
    <xf numFmtId="2" fontId="14" fillId="0" borderId="21" xfId="0" applyNumberFormat="1" applyFont="1" applyBorder="1" applyAlignment="1">
      <alignment horizontal="left" vertical="center" wrapText="1"/>
    </xf>
    <xf numFmtId="2" fontId="14" fillId="4" borderId="21" xfId="0" applyNumberFormat="1" applyFont="1" applyFill="1" applyBorder="1" applyAlignment="1">
      <alignment horizontal="center" vertical="center" wrapText="1"/>
    </xf>
    <xf numFmtId="2" fontId="14" fillId="4" borderId="21" xfId="0" applyNumberFormat="1" applyFont="1" applyFill="1" applyBorder="1" applyAlignment="1">
      <alignment horizontal="left" vertical="center"/>
    </xf>
    <xf numFmtId="2" fontId="13" fillId="4" borderId="21" xfId="0" applyNumberFormat="1" applyFont="1" applyFill="1" applyBorder="1" applyAlignment="1">
      <alignment horizontal="left" vertical="center"/>
    </xf>
    <xf numFmtId="2" fontId="13" fillId="4" borderId="21" xfId="0" applyNumberFormat="1" applyFont="1" applyFill="1" applyBorder="1" applyAlignment="1">
      <alignment horizontal="center" vertical="center" wrapText="1"/>
    </xf>
    <xf numFmtId="2" fontId="13" fillId="0" borderId="0" xfId="2" applyNumberFormat="1" applyFont="1" applyProtection="1"/>
    <xf numFmtId="1" fontId="13" fillId="3" borderId="21" xfId="2" applyNumberFormat="1" applyFont="1" applyFill="1" applyBorder="1" applyAlignment="1" applyProtection="1">
      <alignment horizontal="center" vertical="center"/>
    </xf>
    <xf numFmtId="2" fontId="20" fillId="4" borderId="21" xfId="0" applyNumberFormat="1" applyFont="1" applyFill="1" applyBorder="1" applyAlignment="1">
      <alignment horizontal="left" vertical="center" wrapText="1"/>
    </xf>
    <xf numFmtId="2" fontId="18" fillId="3" borderId="21" xfId="0" applyNumberFormat="1" applyFont="1" applyFill="1" applyBorder="1" applyAlignment="1">
      <alignment horizontal="center" vertical="center" wrapText="1"/>
    </xf>
    <xf numFmtId="2" fontId="16" fillId="3" borderId="21" xfId="0" applyNumberFormat="1" applyFont="1" applyFill="1" applyBorder="1" applyAlignment="1">
      <alignment horizontal="center" vertical="center" wrapText="1"/>
    </xf>
    <xf numFmtId="1" fontId="20" fillId="3" borderId="43" xfId="0" applyNumberFormat="1" applyFont="1" applyFill="1" applyBorder="1" applyAlignment="1">
      <alignment horizontal="center" vertical="center" wrapText="1"/>
    </xf>
    <xf numFmtId="2" fontId="14" fillId="0" borderId="21" xfId="0" applyNumberFormat="1" applyFont="1" applyBorder="1" applyAlignment="1">
      <alignment horizontal="center" vertical="center" wrapText="1"/>
    </xf>
    <xf numFmtId="2" fontId="13" fillId="0" borderId="21" xfId="0" applyNumberFormat="1" applyFont="1" applyBorder="1" applyAlignment="1">
      <alignment horizontal="left" vertical="center" wrapText="1"/>
    </xf>
    <xf numFmtId="2" fontId="13" fillId="0" borderId="21" xfId="2" applyNumberFormat="1" applyFont="1" applyBorder="1" applyAlignment="1" applyProtection="1">
      <alignment horizontal="center" vertical="center" wrapText="1"/>
    </xf>
    <xf numFmtId="2" fontId="13" fillId="0" borderId="21" xfId="0" applyNumberFormat="1" applyFont="1" applyBorder="1" applyAlignment="1">
      <alignment horizontal="left" vertical="center"/>
    </xf>
    <xf numFmtId="2" fontId="14" fillId="13" borderId="0" xfId="2" applyNumberFormat="1" applyFont="1" applyFill="1" applyProtection="1"/>
    <xf numFmtId="1" fontId="13" fillId="0" borderId="21" xfId="2" applyNumberFormat="1" applyFont="1" applyBorder="1" applyAlignment="1" applyProtection="1">
      <alignment horizontal="center" vertical="center" wrapText="1"/>
    </xf>
    <xf numFmtId="1" fontId="13" fillId="6" borderId="21" xfId="2" applyNumberFormat="1" applyFont="1" applyFill="1" applyBorder="1" applyAlignment="1" applyProtection="1">
      <alignment vertical="center"/>
    </xf>
    <xf numFmtId="1" fontId="13" fillId="0" borderId="50" xfId="2" applyNumberFormat="1" applyFont="1" applyBorder="1" applyAlignment="1" applyProtection="1">
      <alignment horizontal="center" vertical="center" wrapText="1"/>
    </xf>
    <xf numFmtId="2" fontId="14" fillId="4" borderId="18" xfId="0" applyNumberFormat="1" applyFont="1" applyFill="1" applyBorder="1" applyAlignment="1">
      <alignment horizontal="left" vertical="center" wrapText="1"/>
    </xf>
    <xf numFmtId="2" fontId="17" fillId="3" borderId="18" xfId="0" applyNumberFormat="1" applyFont="1" applyFill="1" applyBorder="1" applyAlignment="1">
      <alignment horizontal="center" vertical="center" wrapText="1"/>
    </xf>
    <xf numFmtId="4" fontId="16" fillId="3" borderId="18" xfId="2" applyNumberFormat="1" applyFont="1" applyFill="1" applyBorder="1" applyAlignment="1" applyProtection="1">
      <alignment horizontal="center" vertical="center"/>
    </xf>
    <xf numFmtId="1" fontId="16" fillId="12" borderId="18" xfId="2" applyNumberFormat="1" applyFont="1" applyFill="1" applyBorder="1" applyAlignment="1" applyProtection="1">
      <alignment horizontal="center" vertical="center"/>
    </xf>
    <xf numFmtId="2" fontId="13" fillId="0" borderId="18" xfId="2" applyNumberFormat="1" applyFont="1" applyBorder="1" applyAlignment="1" applyProtection="1">
      <alignment horizontal="center" vertical="center"/>
    </xf>
    <xf numFmtId="2" fontId="20" fillId="3" borderId="18" xfId="0" applyNumberFormat="1" applyFont="1" applyFill="1" applyBorder="1" applyAlignment="1">
      <alignment horizontal="center" vertical="center" wrapText="1"/>
    </xf>
    <xf numFmtId="2" fontId="16" fillId="0" borderId="18" xfId="2" applyNumberFormat="1" applyFont="1" applyBorder="1" applyAlignment="1" applyProtection="1">
      <alignment horizontal="center" vertical="center"/>
    </xf>
    <xf numFmtId="2" fontId="17" fillId="3" borderId="21" xfId="0" applyNumberFormat="1" applyFont="1" applyFill="1" applyBorder="1" applyAlignment="1">
      <alignment horizontal="center" vertical="center"/>
    </xf>
    <xf numFmtId="2" fontId="13" fillId="6" borderId="6" xfId="2" applyNumberFormat="1" applyFont="1" applyFill="1" applyBorder="1" applyAlignment="1" applyProtection="1">
      <alignment vertical="center"/>
    </xf>
    <xf numFmtId="2" fontId="13" fillId="3" borderId="21" xfId="0" applyNumberFormat="1" applyFont="1" applyFill="1" applyBorder="1" applyAlignment="1">
      <alignment horizontal="center" vertical="center"/>
    </xf>
    <xf numFmtId="1" fontId="13" fillId="6" borderId="20" xfId="2" applyNumberFormat="1" applyFont="1" applyFill="1" applyBorder="1" applyAlignment="1" applyProtection="1">
      <alignment horizontal="left" vertical="center"/>
    </xf>
    <xf numFmtId="2" fontId="13" fillId="3" borderId="18" xfId="0" applyNumberFormat="1" applyFont="1" applyFill="1" applyBorder="1" applyAlignment="1">
      <alignment horizontal="center" vertical="center" wrapText="1"/>
    </xf>
    <xf numFmtId="1" fontId="13" fillId="6" borderId="20" xfId="2" applyNumberFormat="1" applyFont="1" applyFill="1" applyBorder="1" applyAlignment="1" applyProtection="1">
      <alignment vertical="center" wrapText="1"/>
    </xf>
    <xf numFmtId="2" fontId="13" fillId="0" borderId="18" xfId="2" applyNumberFormat="1" applyFont="1" applyBorder="1" applyAlignment="1" applyProtection="1">
      <alignment horizontal="center" vertical="center" wrapText="1"/>
    </xf>
    <xf numFmtId="1" fontId="13" fillId="0" borderId="51" xfId="2" applyNumberFormat="1" applyFont="1" applyBorder="1" applyAlignment="1" applyProtection="1">
      <alignment horizontal="center" vertical="center" wrapText="1"/>
    </xf>
    <xf numFmtId="2" fontId="14" fillId="0" borderId="17" xfId="0" applyNumberFormat="1" applyFont="1" applyBorder="1" applyAlignment="1">
      <alignment horizontal="left" vertical="center" wrapText="1"/>
    </xf>
    <xf numFmtId="2" fontId="14" fillId="0" borderId="17" xfId="0" applyNumberFormat="1" applyFont="1" applyBorder="1" applyAlignment="1">
      <alignment horizontal="center" vertical="center" wrapText="1"/>
    </xf>
    <xf numFmtId="2" fontId="13" fillId="0" borderId="18" xfId="0" applyNumberFormat="1" applyFont="1" applyBorder="1" applyAlignment="1">
      <alignment horizontal="center" vertical="center"/>
    </xf>
    <xf numFmtId="1" fontId="13" fillId="0" borderId="52" xfId="2" applyNumberFormat="1" applyFont="1" applyBorder="1" applyAlignment="1" applyProtection="1">
      <alignment horizontal="center" vertical="center" wrapText="1"/>
    </xf>
    <xf numFmtId="2" fontId="14" fillId="0" borderId="20" xfId="0" applyNumberFormat="1" applyFont="1" applyBorder="1" applyAlignment="1">
      <alignment horizontal="left" vertical="center" wrapText="1"/>
    </xf>
    <xf numFmtId="2" fontId="14" fillId="0" borderId="20" xfId="0" applyNumberFormat="1" applyFont="1" applyBorder="1" applyAlignment="1">
      <alignment horizontal="center" vertical="center" wrapText="1"/>
    </xf>
    <xf numFmtId="2" fontId="13" fillId="0" borderId="21" xfId="0" applyNumberFormat="1" applyFont="1" applyBorder="1" applyAlignment="1">
      <alignment horizontal="center" vertical="center"/>
    </xf>
    <xf numFmtId="2" fontId="14" fillId="0" borderId="20" xfId="0" applyNumberFormat="1" applyFont="1" applyBorder="1" applyAlignment="1">
      <alignment horizontal="center" vertical="center"/>
    </xf>
    <xf numFmtId="2" fontId="14" fillId="0" borderId="21" xfId="0" applyNumberFormat="1" applyFont="1" applyBorder="1" applyAlignment="1">
      <alignment horizontal="center" vertical="center"/>
    </xf>
    <xf numFmtId="2" fontId="13" fillId="3" borderId="20" xfId="0" applyNumberFormat="1" applyFont="1" applyFill="1" applyBorder="1" applyAlignment="1">
      <alignment horizontal="left" vertical="center" wrapText="1"/>
    </xf>
    <xf numFmtId="2" fontId="13" fillId="3" borderId="20" xfId="0" applyNumberFormat="1" applyFont="1" applyFill="1" applyBorder="1" applyAlignment="1">
      <alignment horizontal="center" vertical="center" wrapText="1"/>
    </xf>
    <xf numFmtId="2" fontId="14" fillId="3" borderId="20" xfId="0" applyNumberFormat="1" applyFont="1" applyFill="1" applyBorder="1" applyAlignment="1">
      <alignment horizontal="left" vertical="center" wrapText="1"/>
    </xf>
    <xf numFmtId="2" fontId="14" fillId="3" borderId="20" xfId="0" applyNumberFormat="1" applyFont="1" applyFill="1" applyBorder="1" applyAlignment="1">
      <alignment horizontal="center" vertical="center" wrapText="1"/>
    </xf>
    <xf numFmtId="2" fontId="14" fillId="3" borderId="20" xfId="0" applyNumberFormat="1" applyFont="1" applyFill="1" applyBorder="1" applyAlignment="1">
      <alignment horizontal="left" vertical="center"/>
    </xf>
    <xf numFmtId="2" fontId="14" fillId="3" borderId="20" xfId="0" applyNumberFormat="1" applyFont="1" applyFill="1" applyBorder="1" applyAlignment="1">
      <alignment horizontal="center" vertical="center"/>
    </xf>
    <xf numFmtId="2" fontId="14" fillId="4" borderId="20" xfId="0" applyNumberFormat="1" applyFont="1" applyFill="1" applyBorder="1" applyAlignment="1">
      <alignment horizontal="left" vertical="center" wrapText="1"/>
    </xf>
    <xf numFmtId="2" fontId="14" fillId="4" borderId="17" xfId="0" applyNumberFormat="1" applyFont="1" applyFill="1" applyBorder="1" applyAlignment="1">
      <alignment horizontal="left" vertical="center" wrapText="1"/>
    </xf>
    <xf numFmtId="2" fontId="14" fillId="0" borderId="18" xfId="0" applyNumberFormat="1" applyFont="1" applyBorder="1" applyAlignment="1">
      <alignment horizontal="center" vertical="center"/>
    </xf>
    <xf numFmtId="2" fontId="14" fillId="4" borderId="36" xfId="0" applyNumberFormat="1" applyFont="1" applyFill="1" applyBorder="1" applyAlignment="1">
      <alignment horizontal="center" vertical="center" wrapText="1"/>
    </xf>
    <xf numFmtId="2" fontId="14" fillId="4" borderId="7" xfId="0" applyNumberFormat="1" applyFont="1" applyFill="1" applyBorder="1" applyAlignment="1">
      <alignment horizontal="center" vertical="center" wrapText="1"/>
    </xf>
    <xf numFmtId="2" fontId="14" fillId="4" borderId="18" xfId="0" applyNumberFormat="1" applyFont="1" applyFill="1" applyBorder="1" applyAlignment="1">
      <alignment vertical="center" wrapText="1"/>
    </xf>
    <xf numFmtId="2" fontId="14" fillId="0" borderId="0" xfId="2" applyNumberFormat="1" applyFont="1" applyAlignment="1" applyProtection="1">
      <alignment vertical="center"/>
    </xf>
    <xf numFmtId="2" fontId="14" fillId="4" borderId="21" xfId="0" applyNumberFormat="1" applyFont="1" applyFill="1" applyBorder="1" applyAlignment="1">
      <alignment vertical="center" wrapText="1"/>
    </xf>
    <xf numFmtId="2" fontId="20" fillId="0" borderId="20" xfId="0" applyNumberFormat="1" applyFont="1" applyBorder="1" applyAlignment="1">
      <alignment horizontal="center" vertical="center"/>
    </xf>
    <xf numFmtId="2" fontId="20" fillId="0" borderId="20" xfId="0" applyNumberFormat="1" applyFont="1" applyBorder="1">
      <alignment vertical="center"/>
    </xf>
    <xf numFmtId="0" fontId="13" fillId="6" borderId="18" xfId="2" applyFont="1" applyFill="1" applyBorder="1" applyAlignment="1" applyProtection="1">
      <alignment vertical="top" wrapText="1"/>
    </xf>
    <xf numFmtId="0" fontId="14" fillId="2" borderId="0" xfId="2" applyFont="1" applyFill="1" applyAlignment="1" applyProtection="1">
      <alignment vertical="top"/>
    </xf>
    <xf numFmtId="4" fontId="14" fillId="2" borderId="0" xfId="2" applyNumberFormat="1" applyFont="1" applyFill="1" applyAlignment="1" applyProtection="1">
      <alignment horizontal="right" vertical="top"/>
    </xf>
    <xf numFmtId="0" fontId="13" fillId="0" borderId="21" xfId="2" applyFont="1" applyBorder="1" applyAlignment="1" applyProtection="1">
      <alignment horizontal="center" vertical="top" wrapText="1"/>
    </xf>
    <xf numFmtId="0" fontId="13" fillId="8" borderId="21" xfId="0" applyFont="1" applyFill="1" applyBorder="1" applyAlignment="1">
      <alignment horizontal="center" vertical="top" wrapText="1"/>
    </xf>
    <xf numFmtId="3" fontId="16" fillId="12" borderId="21" xfId="2" applyNumberFormat="1" applyFont="1" applyFill="1" applyBorder="1" applyAlignment="1" applyProtection="1">
      <alignment horizontal="center" vertical="top"/>
    </xf>
    <xf numFmtId="4" fontId="16" fillId="12" borderId="21" xfId="2" applyNumberFormat="1" applyFont="1" applyFill="1" applyBorder="1" applyAlignment="1" applyProtection="1">
      <alignment horizontal="center" vertical="top"/>
    </xf>
    <xf numFmtId="173" fontId="13" fillId="0" borderId="21" xfId="2" applyNumberFormat="1" applyFont="1" applyBorder="1" applyAlignment="1" applyProtection="1">
      <alignment horizontal="center" vertical="top"/>
    </xf>
    <xf numFmtId="0" fontId="22" fillId="0" borderId="0" xfId="2" applyFont="1" applyAlignment="1" applyProtection="1">
      <alignment vertical="top"/>
    </xf>
    <xf numFmtId="3" fontId="14" fillId="0" borderId="21" xfId="2" applyNumberFormat="1" applyFont="1" applyBorder="1" applyAlignment="1" applyProtection="1">
      <alignment horizontal="center" vertical="top"/>
    </xf>
    <xf numFmtId="0" fontId="13" fillId="0" borderId="0" xfId="0" applyFont="1" applyAlignment="1">
      <alignment vertical="top"/>
    </xf>
    <xf numFmtId="0" fontId="17" fillId="0" borderId="21" xfId="0" applyFont="1" applyBorder="1" applyAlignment="1">
      <alignment horizontal="center" vertical="top" wrapText="1"/>
    </xf>
    <xf numFmtId="0" fontId="15" fillId="0" borderId="0" xfId="2" applyFont="1" applyAlignment="1" applyProtection="1">
      <alignment vertical="top"/>
    </xf>
    <xf numFmtId="0" fontId="16" fillId="0" borderId="0" xfId="0" applyFont="1" applyAlignment="1">
      <alignment vertical="top"/>
    </xf>
    <xf numFmtId="0" fontId="14" fillId="6" borderId="21" xfId="2" applyFont="1" applyFill="1" applyBorder="1" applyAlignment="1" applyProtection="1">
      <alignment vertical="top" wrapText="1"/>
    </xf>
    <xf numFmtId="0" fontId="14" fillId="0" borderId="21" xfId="2" applyFont="1" applyBorder="1" applyAlignment="1" applyProtection="1">
      <alignment horizontal="center" vertical="top" wrapText="1"/>
    </xf>
    <xf numFmtId="0" fontId="17" fillId="8" borderId="21" xfId="2" applyFont="1" applyFill="1" applyBorder="1" applyAlignment="1" applyProtection="1">
      <alignment horizontal="center" vertical="center" wrapText="1"/>
    </xf>
    <xf numFmtId="0" fontId="17" fillId="8" borderId="21" xfId="2" applyFont="1" applyFill="1" applyBorder="1" applyAlignment="1" applyProtection="1">
      <alignment horizontal="center" vertical="top"/>
    </xf>
    <xf numFmtId="173" fontId="16" fillId="12" borderId="21" xfId="2" applyNumberFormat="1" applyFont="1" applyFill="1" applyBorder="1" applyAlignment="1" applyProtection="1">
      <alignment horizontal="center" vertical="top"/>
    </xf>
    <xf numFmtId="0" fontId="13" fillId="3" borderId="21" xfId="6" applyFont="1" applyFill="1" applyBorder="1" applyAlignment="1">
      <alignment horizontal="center" vertical="center" wrapText="1"/>
    </xf>
    <xf numFmtId="0" fontId="13" fillId="3" borderId="21" xfId="0" applyFont="1" applyFill="1" applyBorder="1" applyAlignment="1">
      <alignment horizontal="center" vertical="top" wrapText="1"/>
    </xf>
    <xf numFmtId="0" fontId="13" fillId="3" borderId="21" xfId="5" applyFont="1" applyFill="1" applyBorder="1" applyAlignment="1">
      <alignment horizontal="center" vertical="center" wrapText="1"/>
    </xf>
    <xf numFmtId="0" fontId="16" fillId="0" borderId="21" xfId="0" applyFont="1" applyBorder="1" applyAlignment="1">
      <alignment horizontal="center" vertical="top" wrapText="1"/>
    </xf>
    <xf numFmtId="0" fontId="17" fillId="8" borderId="21" xfId="0" applyFont="1" applyFill="1" applyBorder="1" applyAlignment="1">
      <alignment horizontal="center" vertical="center" wrapText="1"/>
    </xf>
    <xf numFmtId="0" fontId="17" fillId="8" borderId="21" xfId="0" applyFont="1" applyFill="1" applyBorder="1" applyAlignment="1">
      <alignment horizontal="center" vertical="top" wrapText="1"/>
    </xf>
    <xf numFmtId="0" fontId="13" fillId="0" borderId="21" xfId="11" applyFont="1" applyBorder="1" applyAlignment="1">
      <alignment horizontal="center" vertical="center" wrapText="1"/>
    </xf>
    <xf numFmtId="0" fontId="13" fillId="0" borderId="21" xfId="11" applyFont="1" applyBorder="1" applyAlignment="1">
      <alignment horizontal="center" vertical="top"/>
    </xf>
    <xf numFmtId="0" fontId="25" fillId="0" borderId="21" xfId="0" applyFont="1" applyBorder="1" applyAlignment="1">
      <alignment horizontal="center" vertical="center" wrapText="1"/>
    </xf>
    <xf numFmtId="0" fontId="14" fillId="3" borderId="21" xfId="0" applyFont="1" applyFill="1" applyBorder="1" applyAlignment="1">
      <alignment horizontal="left" vertical="center" wrapText="1"/>
    </xf>
    <xf numFmtId="0" fontId="13" fillId="0" borderId="21" xfId="11" applyFont="1" applyBorder="1" applyAlignment="1">
      <alignment horizontal="center" vertical="top" wrapText="1"/>
    </xf>
    <xf numFmtId="176" fontId="13" fillId="0" borderId="21" xfId="11" applyNumberFormat="1" applyFont="1" applyBorder="1" applyAlignment="1">
      <alignment horizontal="center" vertical="center" wrapText="1"/>
    </xf>
    <xf numFmtId="0" fontId="17" fillId="0" borderId="21" xfId="0" applyFont="1" applyBorder="1" applyAlignment="1">
      <alignment horizontal="center" vertical="top"/>
    </xf>
    <xf numFmtId="0" fontId="13" fillId="8" borderId="21" xfId="5" applyFont="1" applyFill="1" applyBorder="1" applyAlignment="1">
      <alignment horizontal="center" vertical="center" wrapText="1"/>
    </xf>
    <xf numFmtId="0" fontId="17" fillId="8" borderId="21" xfId="2" applyFont="1" applyFill="1" applyBorder="1" applyAlignment="1" applyProtection="1">
      <alignment horizontal="center" vertical="top" wrapText="1"/>
    </xf>
    <xf numFmtId="0" fontId="13" fillId="8" borderId="21" xfId="5" applyFont="1" applyFill="1" applyBorder="1" applyAlignment="1">
      <alignment horizontal="center" vertical="top" wrapText="1"/>
    </xf>
    <xf numFmtId="14" fontId="13" fillId="8" borderId="21" xfId="0" applyNumberFormat="1" applyFont="1" applyFill="1" applyBorder="1" applyAlignment="1">
      <alignment horizontal="center" vertical="center" wrapText="1"/>
    </xf>
    <xf numFmtId="0" fontId="26" fillId="0" borderId="21" xfId="0" applyFont="1" applyBorder="1" applyAlignment="1">
      <alignment horizontal="left" vertical="center" wrapText="1"/>
    </xf>
    <xf numFmtId="0" fontId="26" fillId="0" borderId="21" xfId="0" applyFont="1" applyBorder="1" applyAlignment="1">
      <alignment horizontal="left" vertical="center"/>
    </xf>
    <xf numFmtId="0" fontId="17" fillId="0" borderId="21" xfId="0" applyFont="1" applyBorder="1" applyAlignment="1">
      <alignment horizontal="left" vertical="center"/>
    </xf>
    <xf numFmtId="0" fontId="26" fillId="14" borderId="21" xfId="0" applyFont="1" applyFill="1" applyBorder="1" applyAlignment="1">
      <alignment horizontal="left" vertical="center" wrapText="1"/>
    </xf>
    <xf numFmtId="1" fontId="17" fillId="0" borderId="21" xfId="0" applyNumberFormat="1" applyFont="1" applyBorder="1" applyAlignment="1">
      <alignment horizontal="center" vertical="top" wrapText="1"/>
    </xf>
    <xf numFmtId="0" fontId="26" fillId="14" borderId="21" xfId="0" applyFont="1" applyFill="1" applyBorder="1" applyAlignment="1">
      <alignment horizontal="left" vertical="center"/>
    </xf>
    <xf numFmtId="0" fontId="13" fillId="0" borderId="21" xfId="11" applyFont="1" applyBorder="1" applyAlignment="1">
      <alignment horizontal="left" vertical="center"/>
    </xf>
    <xf numFmtId="0" fontId="13" fillId="3" borderId="21" xfId="0" applyFont="1" applyFill="1" applyBorder="1" applyAlignment="1">
      <alignment horizontal="left" vertical="center" wrapText="1"/>
    </xf>
    <xf numFmtId="14" fontId="14" fillId="0" borderId="21" xfId="2" applyNumberFormat="1" applyFont="1" applyBorder="1" applyAlignment="1" applyProtection="1">
      <alignment horizontal="center" vertical="center" wrapText="1"/>
    </xf>
    <xf numFmtId="177" fontId="13" fillId="8" borderId="21" xfId="0" applyNumberFormat="1" applyFont="1" applyFill="1" applyBorder="1" applyAlignment="1">
      <alignment horizontal="center" vertical="center" wrapText="1"/>
    </xf>
    <xf numFmtId="173" fontId="13" fillId="0" borderId="21" xfId="2" applyNumberFormat="1" applyFont="1" applyBorder="1" applyAlignment="1" applyProtection="1">
      <alignment horizontal="center" vertical="top" wrapText="1"/>
    </xf>
    <xf numFmtId="173" fontId="16" fillId="12" borderId="21" xfId="2" applyNumberFormat="1" applyFont="1" applyFill="1" applyBorder="1" applyAlignment="1" applyProtection="1">
      <alignment horizontal="center" vertical="top" wrapText="1"/>
    </xf>
    <xf numFmtId="0" fontId="14" fillId="0" borderId="0" xfId="2" applyFont="1" applyAlignment="1" applyProtection="1">
      <alignment vertical="top" wrapText="1"/>
    </xf>
    <xf numFmtId="0" fontId="22" fillId="0" borderId="0" xfId="2" applyFont="1" applyAlignment="1" applyProtection="1">
      <alignment vertical="top" wrapText="1"/>
    </xf>
    <xf numFmtId="3" fontId="14" fillId="0" borderId="21" xfId="2" applyNumberFormat="1" applyFont="1" applyBorder="1" applyAlignment="1" applyProtection="1">
      <alignment horizontal="center" vertical="top" wrapText="1"/>
    </xf>
    <xf numFmtId="0" fontId="13" fillId="0" borderId="0" xfId="0" applyFont="1" applyAlignment="1">
      <alignment vertical="top" wrapText="1"/>
    </xf>
    <xf numFmtId="0" fontId="25" fillId="0" borderId="21" xfId="0" applyFont="1" applyBorder="1" applyAlignment="1">
      <alignment horizontal="center" vertical="top"/>
    </xf>
    <xf numFmtId="176" fontId="13" fillId="0" borderId="21" xfId="11" applyNumberFormat="1" applyFont="1" applyBorder="1" applyAlignment="1">
      <alignment horizontal="center" vertical="top" wrapText="1"/>
    </xf>
    <xf numFmtId="176" fontId="13" fillId="0" borderId="21" xfId="11" applyNumberFormat="1" applyFont="1" applyBorder="1" applyAlignment="1">
      <alignment horizontal="center" vertical="top"/>
    </xf>
    <xf numFmtId="0" fontId="14" fillId="2" borderId="0" xfId="2" applyFont="1" applyFill="1" applyAlignment="1" applyProtection="1">
      <alignment vertical="top" wrapText="1"/>
    </xf>
    <xf numFmtId="4" fontId="14" fillId="2" borderId="0" xfId="2" applyNumberFormat="1" applyFont="1" applyFill="1" applyAlignment="1" applyProtection="1">
      <alignment horizontal="right" vertical="top" wrapText="1"/>
    </xf>
    <xf numFmtId="3" fontId="13" fillId="0" borderId="21" xfId="2" applyNumberFormat="1" applyFont="1" applyBorder="1" applyAlignment="1" applyProtection="1">
      <alignment horizontal="center" vertical="top" wrapText="1"/>
    </xf>
    <xf numFmtId="173" fontId="16" fillId="0" borderId="21" xfId="2" applyNumberFormat="1" applyFont="1" applyBorder="1" applyAlignment="1" applyProtection="1">
      <alignment horizontal="center" vertical="top" wrapText="1"/>
    </xf>
    <xf numFmtId="0" fontId="13" fillId="0" borderId="30" xfId="2" applyFont="1" applyBorder="1" applyAlignment="1" applyProtection="1">
      <alignment horizontal="center" vertical="top" wrapText="1"/>
    </xf>
    <xf numFmtId="0" fontId="13" fillId="0" borderId="30" xfId="2" applyFont="1" applyBorder="1" applyAlignment="1" applyProtection="1">
      <alignment horizontal="left" vertical="center" wrapText="1"/>
    </xf>
    <xf numFmtId="173" fontId="13" fillId="0" borderId="30" xfId="2" applyNumberFormat="1" applyFont="1" applyBorder="1" applyAlignment="1" applyProtection="1">
      <alignment horizontal="center" vertical="top" wrapText="1"/>
    </xf>
    <xf numFmtId="173" fontId="16" fillId="0" borderId="30" xfId="2" applyNumberFormat="1" applyFont="1" applyBorder="1" applyAlignment="1" applyProtection="1">
      <alignment horizontal="center" vertical="top" wrapText="1"/>
    </xf>
    <xf numFmtId="173" fontId="13" fillId="0" borderId="0" xfId="2" applyNumberFormat="1" applyFont="1" applyAlignment="1" applyProtection="1">
      <alignment horizontal="center" vertical="top" wrapText="1"/>
    </xf>
    <xf numFmtId="1" fontId="14" fillId="0" borderId="0" xfId="2" applyNumberFormat="1" applyFont="1" applyAlignment="1" applyProtection="1">
      <alignment vertical="top" wrapText="1"/>
    </xf>
    <xf numFmtId="0" fontId="16" fillId="0" borderId="0" xfId="2" applyFont="1" applyAlignment="1" applyProtection="1">
      <alignment vertical="top" wrapText="1"/>
    </xf>
    <xf numFmtId="0" fontId="16" fillId="0" borderId="21" xfId="2" applyFont="1" applyBorder="1" applyAlignment="1" applyProtection="1">
      <alignment horizontal="center" vertical="top" wrapText="1"/>
    </xf>
    <xf numFmtId="172" fontId="15" fillId="6" borderId="18" xfId="2" applyNumberFormat="1" applyFont="1" applyFill="1" applyBorder="1" applyAlignment="1" applyProtection="1">
      <alignment horizontal="left" vertical="center"/>
    </xf>
    <xf numFmtId="172" fontId="15" fillId="6" borderId="18" xfId="2" applyNumberFormat="1" applyFont="1" applyFill="1" applyBorder="1" applyAlignment="1" applyProtection="1">
      <alignment horizontal="center" vertical="center"/>
    </xf>
    <xf numFmtId="0" fontId="13" fillId="0" borderId="0" xfId="2" applyFont="1" applyAlignment="1" applyProtection="1">
      <alignment horizontal="center" vertical="center"/>
    </xf>
    <xf numFmtId="172" fontId="13" fillId="0" borderId="21" xfId="0" applyNumberFormat="1" applyFont="1" applyBorder="1" applyAlignment="1">
      <alignment horizontal="left" vertical="center" wrapText="1"/>
    </xf>
    <xf numFmtId="172" fontId="13" fillId="0" borderId="21" xfId="0" applyNumberFormat="1" applyFont="1" applyBorder="1" applyAlignment="1">
      <alignment horizontal="center" vertical="center" wrapText="1"/>
    </xf>
    <xf numFmtId="1" fontId="13" fillId="0" borderId="21" xfId="0" applyNumberFormat="1" applyFont="1" applyBorder="1" applyAlignment="1">
      <alignment horizontal="center" vertical="center"/>
    </xf>
    <xf numFmtId="3" fontId="13" fillId="0" borderId="21" xfId="0" applyNumberFormat="1" applyFont="1" applyBorder="1" applyAlignment="1">
      <alignment horizontal="center" vertical="center"/>
    </xf>
    <xf numFmtId="0" fontId="13" fillId="15" borderId="21" xfId="0" applyFont="1" applyFill="1" applyBorder="1" applyAlignment="1">
      <alignment horizontal="center" vertical="center"/>
    </xf>
    <xf numFmtId="172" fontId="13" fillId="15" borderId="21" xfId="0" applyNumberFormat="1" applyFont="1" applyFill="1" applyBorder="1" applyAlignment="1">
      <alignment horizontal="center" vertical="center"/>
    </xf>
    <xf numFmtId="168" fontId="13" fillId="15" borderId="21" xfId="2" applyNumberFormat="1" applyFont="1" applyFill="1" applyBorder="1" applyAlignment="1" applyProtection="1">
      <alignment vertical="center"/>
    </xf>
    <xf numFmtId="168" fontId="13" fillId="15" borderId="21" xfId="0" applyNumberFormat="1" applyFont="1" applyFill="1" applyBorder="1" applyAlignment="1">
      <alignment horizontal="center" vertical="center"/>
    </xf>
    <xf numFmtId="172" fontId="16" fillId="0" borderId="6" xfId="0" applyNumberFormat="1" applyFont="1" applyBorder="1" applyAlignment="1">
      <alignment horizontal="center" vertical="center" wrapText="1"/>
    </xf>
    <xf numFmtId="0" fontId="22" fillId="0" borderId="0" xfId="2" applyFont="1" applyProtection="1"/>
    <xf numFmtId="172" fontId="18" fillId="0" borderId="6" xfId="0" applyNumberFormat="1" applyFont="1" applyBorder="1" applyAlignment="1">
      <alignment horizontal="center" vertical="center" wrapText="1"/>
    </xf>
    <xf numFmtId="0" fontId="13" fillId="15" borderId="21" xfId="2" applyFont="1" applyFill="1" applyBorder="1" applyAlignment="1" applyProtection="1">
      <alignment horizontal="center" vertical="center"/>
    </xf>
    <xf numFmtId="168" fontId="13" fillId="15" borderId="21" xfId="2" applyNumberFormat="1" applyFont="1" applyFill="1" applyBorder="1" applyAlignment="1" applyProtection="1">
      <alignment horizontal="center" vertical="center"/>
    </xf>
    <xf numFmtId="172" fontId="16" fillId="0" borderId="21" xfId="0" applyNumberFormat="1" applyFont="1" applyBorder="1" applyAlignment="1">
      <alignment horizontal="center" vertical="center"/>
    </xf>
    <xf numFmtId="0" fontId="15" fillId="0" borderId="0" xfId="2" applyFont="1" applyProtection="1"/>
    <xf numFmtId="0" fontId="16" fillId="0" borderId="0" xfId="2" applyFont="1" applyAlignment="1" applyProtection="1">
      <alignment horizontal="center" vertical="center"/>
    </xf>
    <xf numFmtId="168" fontId="16" fillId="0" borderId="0" xfId="2" applyNumberFormat="1" applyFont="1" applyProtection="1"/>
    <xf numFmtId="0" fontId="16" fillId="0" borderId="0" xfId="0" applyFont="1">
      <alignment vertical="center"/>
    </xf>
    <xf numFmtId="1" fontId="17" fillId="0" borderId="21" xfId="0" applyNumberFormat="1" applyFont="1" applyBorder="1" applyAlignment="1">
      <alignment horizontal="center" vertical="center"/>
    </xf>
    <xf numFmtId="172" fontId="13" fillId="0" borderId="7" xfId="0" applyNumberFormat="1" applyFont="1" applyBorder="1" applyAlignment="1">
      <alignment horizontal="center" vertical="center"/>
    </xf>
    <xf numFmtId="168" fontId="14" fillId="15" borderId="21" xfId="2" applyNumberFormat="1" applyFont="1" applyFill="1" applyBorder="1" applyAlignment="1" applyProtection="1">
      <alignment vertical="center"/>
    </xf>
    <xf numFmtId="168" fontId="22" fillId="15" borderId="21" xfId="2" applyNumberFormat="1" applyFont="1" applyFill="1" applyBorder="1" applyAlignment="1" applyProtection="1">
      <alignment vertical="center"/>
    </xf>
    <xf numFmtId="0" fontId="13" fillId="0" borderId="7" xfId="0" applyFont="1" applyBorder="1" applyAlignment="1">
      <alignment horizontal="center" vertical="center"/>
    </xf>
    <xf numFmtId="1" fontId="15" fillId="0" borderId="0" xfId="2" applyNumberFormat="1" applyFont="1" applyProtection="1"/>
    <xf numFmtId="168" fontId="15" fillId="0" borderId="0" xfId="2" applyNumberFormat="1" applyFont="1" applyProtection="1"/>
    <xf numFmtId="168" fontId="13" fillId="15" borderId="21" xfId="0" applyNumberFormat="1" applyFont="1" applyFill="1" applyBorder="1" applyAlignment="1">
      <alignment horizontal="right" vertical="center"/>
    </xf>
    <xf numFmtId="168" fontId="13" fillId="15" borderId="21" xfId="2" applyNumberFormat="1" applyFont="1" applyFill="1" applyBorder="1" applyAlignment="1" applyProtection="1">
      <alignment horizontal="right"/>
    </xf>
    <xf numFmtId="172" fontId="18" fillId="0" borderId="21" xfId="0" applyNumberFormat="1" applyFont="1" applyBorder="1" applyAlignment="1">
      <alignment horizontal="center" vertical="center"/>
    </xf>
    <xf numFmtId="172" fontId="13" fillId="3" borderId="21" xfId="0" applyNumberFormat="1" applyFont="1" applyFill="1" applyBorder="1" applyAlignment="1">
      <alignment horizontal="center" vertical="center"/>
    </xf>
    <xf numFmtId="172" fontId="16" fillId="0" borderId="21" xfId="0" applyNumberFormat="1" applyFont="1" applyBorder="1" applyAlignment="1">
      <alignment horizontal="left" vertical="center" wrapText="1"/>
    </xf>
    <xf numFmtId="172" fontId="16" fillId="0" borderId="21" xfId="0" applyNumberFormat="1" applyFont="1" applyBorder="1" applyAlignment="1">
      <alignment horizontal="center" vertical="center" wrapText="1"/>
    </xf>
    <xf numFmtId="172" fontId="15" fillId="0" borderId="0" xfId="2" applyNumberFormat="1" applyFont="1" applyProtection="1"/>
    <xf numFmtId="1" fontId="17" fillId="0" borderId="20" xfId="0" applyNumberFormat="1" applyFont="1" applyBorder="1" applyAlignment="1">
      <alignment horizontal="center" vertical="center"/>
    </xf>
    <xf numFmtId="168" fontId="13" fillId="15" borderId="21" xfId="2" applyNumberFormat="1" applyFont="1" applyFill="1" applyBorder="1" applyAlignment="1" applyProtection="1">
      <alignment horizontal="right" vertical="center"/>
    </xf>
    <xf numFmtId="168" fontId="13" fillId="6" borderId="21" xfId="0" applyNumberFormat="1" applyFont="1" applyFill="1" applyBorder="1" applyAlignment="1">
      <alignment horizontal="center" vertical="center"/>
    </xf>
    <xf numFmtId="172" fontId="13" fillId="0" borderId="7" xfId="0" applyNumberFormat="1" applyFont="1" applyBorder="1" applyAlignment="1">
      <alignment horizontal="center" vertical="center" wrapText="1"/>
    </xf>
    <xf numFmtId="171" fontId="13" fillId="0" borderId="21" xfId="0" applyNumberFormat="1" applyFont="1" applyBorder="1" applyAlignment="1">
      <alignment horizontal="center" vertical="center"/>
    </xf>
    <xf numFmtId="0" fontId="13" fillId="15" borderId="21" xfId="0" applyFont="1" applyFill="1" applyBorder="1" applyAlignment="1">
      <alignment horizontal="center" vertical="center" wrapText="1"/>
    </xf>
    <xf numFmtId="168" fontId="14" fillId="15" borderId="21" xfId="2" applyNumberFormat="1" applyFont="1" applyFill="1" applyBorder="1" applyProtection="1"/>
    <xf numFmtId="168" fontId="22" fillId="15" borderId="21" xfId="2" applyNumberFormat="1" applyFont="1" applyFill="1" applyBorder="1" applyProtection="1"/>
    <xf numFmtId="172" fontId="16" fillId="15" borderId="21" xfId="0" applyNumberFormat="1" applyFont="1" applyFill="1" applyBorder="1" applyAlignment="1">
      <alignment horizontal="center" vertical="center"/>
    </xf>
    <xf numFmtId="168" fontId="13" fillId="15" borderId="21" xfId="2" applyNumberFormat="1" applyFont="1" applyFill="1" applyBorder="1" applyProtection="1"/>
    <xf numFmtId="2" fontId="13" fillId="15" borderId="21" xfId="0" applyNumberFormat="1" applyFont="1" applyFill="1" applyBorder="1" applyAlignment="1">
      <alignment horizontal="center" vertical="center"/>
    </xf>
    <xf numFmtId="172" fontId="17" fillId="0" borderId="21" xfId="0" applyNumberFormat="1" applyFont="1" applyBorder="1" applyAlignment="1">
      <alignment horizontal="center" vertical="center" wrapText="1"/>
    </xf>
    <xf numFmtId="172" fontId="13" fillId="0" borderId="7" xfId="0" applyNumberFormat="1" applyFont="1" applyBorder="1" applyAlignment="1">
      <alignment horizontal="left" vertical="center" wrapText="1"/>
    </xf>
    <xf numFmtId="172" fontId="18" fillId="0" borderId="21" xfId="0" applyNumberFormat="1" applyFont="1" applyBorder="1" applyAlignment="1">
      <alignment horizontal="center" vertical="center" wrapText="1"/>
    </xf>
    <xf numFmtId="0" fontId="17" fillId="15" borderId="21" xfId="0" applyFont="1" applyFill="1" applyBorder="1" applyAlignment="1">
      <alignment horizontal="right" vertical="center"/>
    </xf>
    <xf numFmtId="168" fontId="14" fillId="15" borderId="21" xfId="2" applyNumberFormat="1" applyFont="1" applyFill="1" applyBorder="1" applyAlignment="1" applyProtection="1">
      <alignment horizontal="right" vertical="center"/>
    </xf>
    <xf numFmtId="0" fontId="13" fillId="15" borderId="21" xfId="0" applyFont="1" applyFill="1" applyBorder="1" applyAlignment="1">
      <alignment horizontal="right" vertical="center" wrapText="1"/>
    </xf>
    <xf numFmtId="172" fontId="13" fillId="3" borderId="21" xfId="0" applyNumberFormat="1" applyFont="1" applyFill="1" applyBorder="1" applyAlignment="1">
      <alignment horizontal="center" vertical="center" wrapText="1"/>
    </xf>
    <xf numFmtId="0" fontId="13" fillId="6" borderId="21" xfId="0" applyFont="1" applyFill="1" applyBorder="1" applyAlignment="1">
      <alignment horizontal="right" vertical="center" wrapText="1"/>
    </xf>
    <xf numFmtId="168" fontId="14" fillId="15" borderId="0" xfId="2" applyNumberFormat="1" applyFont="1" applyFill="1" applyProtection="1"/>
    <xf numFmtId="1" fontId="13" fillId="0" borderId="21" xfId="0" applyNumberFormat="1" applyFont="1" applyBorder="1" applyAlignment="1">
      <alignment horizontal="left" vertical="center" wrapText="1"/>
    </xf>
    <xf numFmtId="168" fontId="14" fillId="0" borderId="0" xfId="2" applyNumberFormat="1" applyFont="1" applyAlignment="1" applyProtection="1">
      <alignment vertical="center"/>
    </xf>
    <xf numFmtId="168" fontId="13" fillId="6" borderId="21" xfId="0" applyNumberFormat="1" applyFont="1" applyFill="1" applyBorder="1" applyAlignment="1">
      <alignment horizontal="right" vertical="center" wrapText="1"/>
    </xf>
    <xf numFmtId="168" fontId="13" fillId="15" borderId="21" xfId="0" applyNumberFormat="1" applyFont="1" applyFill="1" applyBorder="1" applyAlignment="1">
      <alignment horizontal="right" vertical="center" wrapText="1"/>
    </xf>
    <xf numFmtId="1" fontId="13" fillId="0" borderId="6" xfId="0" applyNumberFormat="1" applyFont="1" applyBorder="1" applyAlignment="1">
      <alignment horizontal="left" vertical="center" wrapText="1"/>
    </xf>
    <xf numFmtId="172" fontId="13" fillId="0" borderId="6" xfId="0" applyNumberFormat="1" applyFont="1" applyBorder="1" applyAlignment="1">
      <alignment horizontal="center" vertical="center" wrapText="1"/>
    </xf>
    <xf numFmtId="173" fontId="13" fillId="15" borderId="21" xfId="0" applyNumberFormat="1" applyFont="1" applyFill="1" applyBorder="1" applyAlignment="1">
      <alignment horizontal="right" vertical="center"/>
    </xf>
    <xf numFmtId="168" fontId="17" fillId="15" borderId="21" xfId="0" applyNumberFormat="1" applyFont="1" applyFill="1" applyBorder="1" applyAlignment="1">
      <alignment horizontal="right" vertical="center"/>
    </xf>
    <xf numFmtId="168" fontId="17" fillId="15" borderId="21" xfId="0" applyNumberFormat="1" applyFont="1" applyFill="1" applyBorder="1" applyAlignment="1">
      <alignment horizontal="right" vertical="center" wrapText="1"/>
    </xf>
    <xf numFmtId="172" fontId="13" fillId="0" borderId="0" xfId="0" applyNumberFormat="1" applyFont="1" applyAlignment="1">
      <alignment horizontal="center" vertical="center" wrapText="1"/>
    </xf>
    <xf numFmtId="172" fontId="20" fillId="0" borderId="21" xfId="0" applyNumberFormat="1" applyFont="1" applyBorder="1" applyAlignment="1">
      <alignment horizontal="center" vertical="center" wrapText="1"/>
    </xf>
    <xf numFmtId="0" fontId="13" fillId="15" borderId="21" xfId="0" applyFont="1" applyFill="1" applyBorder="1" applyAlignment="1">
      <alignment horizontal="right" vertical="center"/>
    </xf>
    <xf numFmtId="172" fontId="17" fillId="0" borderId="21" xfId="0" applyNumberFormat="1" applyFont="1" applyBorder="1" applyAlignment="1">
      <alignment horizontal="left" vertical="center" wrapText="1"/>
    </xf>
    <xf numFmtId="0" fontId="17" fillId="15" borderId="21" xfId="0" applyFont="1" applyFill="1" applyBorder="1" applyAlignment="1">
      <alignment horizontal="right" vertical="center" wrapText="1"/>
    </xf>
    <xf numFmtId="168" fontId="16" fillId="15" borderId="21" xfId="0" applyNumberFormat="1" applyFont="1" applyFill="1" applyBorder="1" applyAlignment="1">
      <alignment horizontal="right" vertical="center"/>
    </xf>
    <xf numFmtId="0" fontId="13" fillId="15" borderId="21" xfId="2" applyFont="1" applyFill="1" applyBorder="1" applyProtection="1"/>
    <xf numFmtId="0" fontId="13" fillId="6" borderId="21" xfId="2" applyFont="1" applyFill="1" applyBorder="1" applyProtection="1"/>
    <xf numFmtId="1" fontId="14" fillId="21" borderId="0" xfId="2" applyNumberFormat="1" applyFont="1" applyFill="1" applyProtection="1"/>
    <xf numFmtId="0" fontId="14" fillId="21" borderId="0" xfId="2" applyFont="1" applyFill="1" applyProtection="1"/>
    <xf numFmtId="0" fontId="13" fillId="6" borderId="17" xfId="2" applyFont="1" applyFill="1" applyBorder="1" applyAlignment="1" applyProtection="1">
      <alignment horizontal="left" vertical="center" wrapText="1"/>
    </xf>
    <xf numFmtId="0" fontId="13" fillId="0" borderId="0" xfId="0" applyFont="1" applyAlignment="1"/>
    <xf numFmtId="0" fontId="14" fillId="0" borderId="21" xfId="12" applyFont="1" applyBorder="1" applyAlignment="1" applyProtection="1">
      <alignment horizontal="center" vertical="center"/>
    </xf>
    <xf numFmtId="180" fontId="13" fillId="4" borderId="21" xfId="1" applyNumberFormat="1" applyFont="1" applyFill="1" applyBorder="1" applyAlignment="1" applyProtection="1">
      <alignment horizontal="center" vertical="center"/>
    </xf>
    <xf numFmtId="0" fontId="13" fillId="0" borderId="21" xfId="9" applyFont="1" applyBorder="1" applyAlignment="1">
      <alignment horizontal="center" vertical="center"/>
    </xf>
    <xf numFmtId="0" fontId="14" fillId="0" borderId="21" xfId="0" applyFont="1" applyBorder="1" applyAlignment="1">
      <alignment horizontal="center" vertical="center"/>
    </xf>
    <xf numFmtId="0" fontId="13" fillId="6" borderId="20" xfId="2" applyFont="1" applyFill="1" applyBorder="1" applyAlignment="1" applyProtection="1">
      <alignment horizontal="left" vertical="center" wrapText="1"/>
    </xf>
    <xf numFmtId="0" fontId="13" fillId="0" borderId="21" xfId="2" applyFont="1" applyBorder="1" applyAlignment="1" applyProtection="1">
      <alignment horizontal="left" vertical="center"/>
    </xf>
    <xf numFmtId="0" fontId="14" fillId="0" borderId="21" xfId="12" applyFont="1" applyBorder="1" applyAlignment="1" applyProtection="1">
      <alignment horizontal="center" vertical="center" wrapText="1"/>
    </xf>
    <xf numFmtId="0" fontId="13" fillId="0" borderId="20" xfId="9" applyFont="1" applyBorder="1" applyAlignment="1">
      <alignment horizontal="left" vertical="center"/>
    </xf>
    <xf numFmtId="0" fontId="13" fillId="0" borderId="10" xfId="9" applyFont="1" applyBorder="1" applyAlignment="1">
      <alignment horizontal="left" vertical="center"/>
    </xf>
    <xf numFmtId="0" fontId="13" fillId="0" borderId="20" xfId="13" applyFont="1" applyBorder="1" applyAlignment="1" applyProtection="1">
      <alignment horizontal="left" vertical="center" wrapText="1"/>
    </xf>
    <xf numFmtId="0" fontId="13" fillId="0" borderId="17" xfId="9" applyFont="1" applyBorder="1" applyAlignment="1">
      <alignment horizontal="left" vertical="center"/>
    </xf>
    <xf numFmtId="0" fontId="14" fillId="0" borderId="20" xfId="0" applyFont="1" applyBorder="1" applyAlignment="1">
      <alignment horizontal="left" vertical="center"/>
    </xf>
    <xf numFmtId="0" fontId="13" fillId="0" borderId="20" xfId="9" applyFont="1" applyBorder="1" applyAlignment="1">
      <alignment horizontal="left" vertical="center" wrapText="1"/>
    </xf>
    <xf numFmtId="0" fontId="14" fillId="0" borderId="20" xfId="0" applyFont="1" applyBorder="1" applyAlignment="1">
      <alignment horizontal="left" vertical="center" wrapText="1"/>
    </xf>
    <xf numFmtId="0" fontId="14" fillId="0" borderId="0" xfId="0" applyFont="1" applyAlignment="1">
      <alignment horizontal="left" vertical="center" wrapText="1"/>
    </xf>
    <xf numFmtId="49" fontId="14" fillId="0" borderId="21" xfId="0" applyNumberFormat="1" applyFont="1" applyBorder="1" applyAlignment="1">
      <alignment horizontal="center" vertical="center"/>
    </xf>
    <xf numFmtId="175" fontId="13" fillId="0" borderId="21" xfId="1" applyNumberFormat="1" applyFont="1" applyFill="1" applyBorder="1" applyAlignment="1" applyProtection="1">
      <alignment horizontal="center" vertical="center"/>
    </xf>
    <xf numFmtId="0" fontId="13" fillId="10" borderId="20" xfId="2" applyFont="1" applyFill="1" applyBorder="1" applyAlignment="1" applyProtection="1">
      <alignment horizontal="left" vertical="center" wrapText="1"/>
    </xf>
    <xf numFmtId="0" fontId="13" fillId="0" borderId="21" xfId="9" applyFont="1" applyBorder="1" applyAlignment="1">
      <alignment horizontal="left" vertical="center"/>
    </xf>
    <xf numFmtId="0" fontId="13" fillId="0" borderId="21" xfId="12" applyFont="1" applyBorder="1" applyAlignment="1" applyProtection="1">
      <alignment horizontal="left" vertical="center" wrapText="1"/>
    </xf>
    <xf numFmtId="0" fontId="13" fillId="0" borderId="21" xfId="12" applyFont="1" applyBorder="1" applyAlignment="1" applyProtection="1">
      <alignment horizontal="center" vertical="center"/>
    </xf>
    <xf numFmtId="0" fontId="13" fillId="0" borderId="20" xfId="12" applyFont="1" applyBorder="1" applyAlignment="1" applyProtection="1">
      <alignment horizontal="left" vertical="center" wrapText="1"/>
    </xf>
    <xf numFmtId="0" fontId="13" fillId="0" borderId="21" xfId="12" applyFont="1" applyBorder="1" applyAlignment="1" applyProtection="1">
      <alignment horizontal="left" vertical="center"/>
    </xf>
    <xf numFmtId="0" fontId="13" fillId="0" borderId="20" xfId="12" applyFont="1" applyBorder="1" applyAlignment="1" applyProtection="1">
      <alignment horizontal="left" vertical="center"/>
    </xf>
    <xf numFmtId="4" fontId="16" fillId="12" borderId="21" xfId="2" applyNumberFormat="1" applyFont="1" applyFill="1" applyBorder="1" applyAlignment="1" applyProtection="1">
      <alignment horizontal="center" vertical="center"/>
    </xf>
    <xf numFmtId="175" fontId="14" fillId="0" borderId="0" xfId="1" applyNumberFormat="1" applyFont="1" applyFill="1" applyBorder="1" applyAlignment="1" applyProtection="1">
      <alignment horizontal="center" vertical="center"/>
    </xf>
    <xf numFmtId="175" fontId="13" fillId="0" borderId="0" xfId="1" applyNumberFormat="1" applyFont="1" applyFill="1" applyBorder="1" applyAlignment="1" applyProtection="1">
      <alignment horizontal="center" vertical="center"/>
    </xf>
    <xf numFmtId="3" fontId="14" fillId="18" borderId="0" xfId="0" applyNumberFormat="1" applyFont="1" applyFill="1" applyAlignment="1">
      <alignment horizontal="center" vertical="center"/>
    </xf>
    <xf numFmtId="0" fontId="13" fillId="7" borderId="0" xfId="2" applyFont="1" applyFill="1" applyAlignment="1" applyProtection="1">
      <alignment horizontal="center" vertical="center"/>
    </xf>
    <xf numFmtId="179" fontId="13" fillId="0" borderId="0" xfId="14" applyNumberFormat="1" applyFont="1" applyAlignment="1" applyProtection="1">
      <alignment horizontal="center" vertical="top"/>
    </xf>
    <xf numFmtId="0" fontId="13" fillId="16" borderId="0" xfId="2" applyFont="1" applyFill="1" applyAlignment="1" applyProtection="1">
      <alignment horizontal="center" vertical="center"/>
    </xf>
    <xf numFmtId="0" fontId="13" fillId="17" borderId="0" xfId="2" applyFont="1" applyFill="1" applyAlignment="1" applyProtection="1">
      <alignment horizontal="center" vertical="center"/>
    </xf>
    <xf numFmtId="0" fontId="13" fillId="0" borderId="30" xfId="2" applyFont="1" applyBorder="1" applyAlignment="1" applyProtection="1">
      <alignment horizontal="center" vertical="center"/>
    </xf>
    <xf numFmtId="0" fontId="14" fillId="0" borderId="21" xfId="9" applyFont="1" applyBorder="1" applyAlignment="1">
      <alignment horizontal="center" vertical="center"/>
    </xf>
    <xf numFmtId="0" fontId="13" fillId="0" borderId="21" xfId="9" applyFont="1" applyBorder="1" applyAlignment="1">
      <alignment horizontal="left" vertical="center" wrapText="1"/>
    </xf>
    <xf numFmtId="0" fontId="13" fillId="0" borderId="21" xfId="9" applyFont="1" applyBorder="1" applyAlignment="1">
      <alignment horizontal="center" vertical="center" wrapText="1"/>
    </xf>
    <xf numFmtId="0" fontId="13" fillId="0" borderId="21" xfId="12" applyFont="1" applyBorder="1" applyAlignment="1" applyProtection="1">
      <alignment horizontal="center"/>
    </xf>
    <xf numFmtId="178" fontId="13" fillId="0" borderId="21" xfId="9" applyNumberFormat="1" applyFont="1" applyBorder="1" applyAlignment="1">
      <alignment horizontal="left" vertical="center"/>
    </xf>
    <xf numFmtId="178" fontId="13" fillId="0" borderId="21" xfId="9" applyNumberFormat="1" applyFont="1" applyBorder="1" applyAlignment="1">
      <alignment horizontal="center" vertical="center"/>
    </xf>
    <xf numFmtId="178" fontId="13" fillId="0" borderId="20" xfId="12" applyNumberFormat="1" applyFont="1" applyBorder="1" applyAlignment="1" applyProtection="1">
      <alignment horizontal="left" vertical="center" wrapText="1"/>
    </xf>
    <xf numFmtId="0" fontId="14" fillId="0" borderId="0" xfId="0" applyFont="1" applyAlignment="1">
      <alignment horizontal="center" vertical="center" wrapText="1"/>
    </xf>
    <xf numFmtId="3" fontId="16" fillId="19" borderId="0" xfId="4" applyNumberFormat="1" applyFont="1" applyFill="1" applyAlignment="1">
      <alignment horizontal="center" vertical="center"/>
    </xf>
    <xf numFmtId="0" fontId="14" fillId="7" borderId="0" xfId="0" applyFont="1" applyFill="1" applyAlignment="1">
      <alignment horizontal="center" vertical="center"/>
    </xf>
    <xf numFmtId="0" fontId="14" fillId="16" borderId="0" xfId="0" applyFont="1" applyFill="1" applyAlignment="1">
      <alignment horizontal="center" vertical="center"/>
    </xf>
    <xf numFmtId="0" fontId="14" fillId="17" borderId="0" xfId="0" applyFont="1" applyFill="1" applyAlignment="1">
      <alignment horizontal="center" vertical="center"/>
    </xf>
    <xf numFmtId="0" fontId="20" fillId="0" borderId="0" xfId="0" applyFont="1">
      <alignment vertical="center"/>
    </xf>
    <xf numFmtId="0" fontId="14" fillId="7" borderId="0" xfId="0" applyFont="1" applyFill="1" applyAlignment="1">
      <alignment horizontal="center"/>
    </xf>
    <xf numFmtId="0" fontId="14" fillId="16" borderId="0" xfId="0" applyFont="1" applyFill="1" applyAlignment="1">
      <alignment horizontal="center"/>
    </xf>
    <xf numFmtId="175" fontId="13" fillId="4" borderId="21" xfId="1" applyNumberFormat="1" applyFont="1" applyFill="1" applyBorder="1" applyAlignment="1" applyProtection="1">
      <alignment horizontal="center" vertical="center"/>
    </xf>
    <xf numFmtId="179" fontId="13" fillId="16" borderId="0" xfId="15" applyNumberFormat="1" applyFont="1" applyFill="1" applyAlignment="1" applyProtection="1">
      <alignment horizontal="center" vertical="top"/>
    </xf>
    <xf numFmtId="0" fontId="14" fillId="18" borderId="0" xfId="1" applyNumberFormat="1" applyFont="1" applyFill="1" applyBorder="1" applyAlignment="1" applyProtection="1">
      <alignment horizontal="center" vertical="center"/>
    </xf>
    <xf numFmtId="0" fontId="14" fillId="0" borderId="20" xfId="9" applyFont="1" applyBorder="1" applyAlignment="1">
      <alignment horizontal="left" vertical="center" wrapText="1"/>
    </xf>
    <xf numFmtId="0" fontId="14" fillId="0" borderId="21" xfId="12" applyFont="1" applyBorder="1" applyAlignment="1" applyProtection="1">
      <alignment horizontal="left" vertical="center" wrapText="1"/>
    </xf>
    <xf numFmtId="0" fontId="13" fillId="0" borderId="21" xfId="12" applyFont="1" applyBorder="1" applyAlignment="1" applyProtection="1">
      <alignment horizontal="center" vertical="center" wrapText="1"/>
    </xf>
    <xf numFmtId="181" fontId="13" fillId="4" borderId="21" xfId="1" applyNumberFormat="1" applyFont="1" applyFill="1" applyBorder="1" applyAlignment="1" applyProtection="1">
      <alignment horizontal="center" vertical="center"/>
    </xf>
    <xf numFmtId="0" fontId="13" fillId="0" borderId="21" xfId="16" applyFont="1" applyBorder="1" applyAlignment="1" applyProtection="1">
      <alignment horizontal="left" vertical="center" wrapText="1"/>
    </xf>
    <xf numFmtId="0" fontId="13" fillId="0" borderId="21" xfId="16" applyFont="1" applyBorder="1" applyAlignment="1" applyProtection="1">
      <alignment horizontal="center" vertical="top"/>
    </xf>
    <xf numFmtId="0" fontId="13" fillId="0" borderId="20" xfId="9" applyFont="1" applyBorder="1" applyAlignment="1">
      <alignment horizontal="center" vertical="center"/>
    </xf>
    <xf numFmtId="0" fontId="14" fillId="0" borderId="21" xfId="0" applyFont="1" applyBorder="1" applyAlignment="1">
      <alignment horizontal="center" vertical="top" wrapText="1"/>
    </xf>
    <xf numFmtId="0" fontId="14" fillId="0" borderId="18" xfId="0" applyFont="1" applyBorder="1" applyAlignment="1">
      <alignment horizontal="left" vertical="center" wrapText="1"/>
    </xf>
    <xf numFmtId="0" fontId="23" fillId="0" borderId="21" xfId="0" applyFont="1" applyBorder="1" applyAlignment="1">
      <alignment horizontal="center" vertical="center" wrapText="1"/>
    </xf>
    <xf numFmtId="0" fontId="13" fillId="6" borderId="18" xfId="2" applyFont="1" applyFill="1" applyBorder="1" applyAlignment="1" applyProtection="1">
      <alignment vertical="center" wrapText="1"/>
    </xf>
    <xf numFmtId="0" fontId="14" fillId="3" borderId="0" xfId="2" applyFont="1" applyFill="1" applyAlignment="1" applyProtection="1">
      <alignment vertical="center"/>
    </xf>
    <xf numFmtId="0" fontId="14" fillId="2" borderId="0" xfId="2" applyFont="1" applyFill="1" applyAlignment="1" applyProtection="1">
      <alignment vertical="center"/>
    </xf>
    <xf numFmtId="3" fontId="13" fillId="3" borderId="21" xfId="4" applyNumberFormat="1" applyFont="1" applyFill="1" applyBorder="1" applyAlignment="1">
      <alignment horizontal="center" vertical="center"/>
    </xf>
    <xf numFmtId="4" fontId="13" fillId="3" borderId="21" xfId="4" applyNumberFormat="1" applyFont="1" applyFill="1" applyBorder="1" applyAlignment="1">
      <alignment horizontal="center" vertical="center"/>
    </xf>
    <xf numFmtId="0" fontId="20" fillId="3" borderId="0" xfId="0" applyFont="1" applyFill="1" applyAlignment="1">
      <alignment horizontal="center" vertical="center" wrapText="1"/>
    </xf>
    <xf numFmtId="0" fontId="20" fillId="0" borderId="0" xfId="0" applyFont="1" applyAlignment="1">
      <alignment horizontal="center" vertical="center" wrapText="1"/>
    </xf>
    <xf numFmtId="169" fontId="16" fillId="12" borderId="21" xfId="2" applyNumberFormat="1" applyFont="1" applyFill="1" applyBorder="1" applyAlignment="1" applyProtection="1">
      <alignment horizontal="center" vertical="center"/>
    </xf>
    <xf numFmtId="3" fontId="13" fillId="3" borderId="21" xfId="0" applyNumberFormat="1" applyFont="1" applyFill="1" applyBorder="1" applyAlignment="1">
      <alignment horizontal="center" vertical="center"/>
    </xf>
    <xf numFmtId="0" fontId="13" fillId="3" borderId="21" xfId="3" applyFont="1" applyFill="1" applyBorder="1" applyAlignment="1" applyProtection="1">
      <alignment horizontal="center" vertical="center"/>
    </xf>
    <xf numFmtId="49" fontId="13" fillId="4" borderId="21" xfId="0" applyNumberFormat="1" applyFont="1" applyFill="1" applyBorder="1" applyAlignment="1">
      <alignment horizontal="left" vertical="center" wrapText="1"/>
    </xf>
    <xf numFmtId="49" fontId="13" fillId="3" borderId="21" xfId="4" applyNumberFormat="1" applyFont="1" applyFill="1" applyBorder="1" applyAlignment="1">
      <alignment horizontal="center" vertical="center"/>
    </xf>
    <xf numFmtId="49" fontId="20" fillId="0" borderId="0" xfId="0" applyNumberFormat="1" applyFont="1" applyAlignment="1">
      <alignment horizontal="center" vertical="center" wrapText="1"/>
    </xf>
    <xf numFmtId="3" fontId="16" fillId="3" borderId="21" xfId="4" applyNumberFormat="1" applyFont="1" applyFill="1" applyBorder="1" applyAlignment="1">
      <alignment horizontal="center" vertical="center"/>
    </xf>
    <xf numFmtId="0" fontId="13" fillId="6" borderId="21" xfId="2" applyFont="1" applyFill="1" applyBorder="1" applyAlignment="1" applyProtection="1">
      <alignment vertical="center" wrapText="1"/>
    </xf>
    <xf numFmtId="3" fontId="13" fillId="12" borderId="21" xfId="0" applyNumberFormat="1" applyFont="1" applyFill="1" applyBorder="1" applyAlignment="1">
      <alignment horizontal="center" vertical="center"/>
    </xf>
    <xf numFmtId="0" fontId="20" fillId="3" borderId="21" xfId="0" applyFont="1" applyFill="1" applyBorder="1" applyAlignment="1">
      <alignment horizontal="center" vertical="center" wrapText="1"/>
    </xf>
    <xf numFmtId="183" fontId="13" fillId="0" borderId="21" xfId="3" applyNumberFormat="1" applyFont="1" applyBorder="1" applyAlignment="1" applyProtection="1">
      <alignment horizontal="center" vertical="center"/>
    </xf>
    <xf numFmtId="0" fontId="13" fillId="3" borderId="30" xfId="0" applyFont="1" applyFill="1" applyBorder="1" applyAlignment="1">
      <alignment horizontal="center" vertical="center"/>
    </xf>
    <xf numFmtId="0" fontId="20" fillId="0" borderId="30" xfId="0" applyFont="1" applyBorder="1" applyAlignment="1">
      <alignment horizontal="center" vertical="center" wrapText="1"/>
    </xf>
    <xf numFmtId="0" fontId="13" fillId="3" borderId="30" xfId="0" applyFont="1" applyFill="1" applyBorder="1" applyAlignment="1">
      <alignment horizontal="left" vertical="center"/>
    </xf>
    <xf numFmtId="0" fontId="13" fillId="3" borderId="18" xfId="0" applyFont="1" applyFill="1" applyBorder="1" applyAlignment="1">
      <alignment horizontal="left" vertical="center" wrapText="1"/>
    </xf>
    <xf numFmtId="0" fontId="13" fillId="3" borderId="18" xfId="0" applyFont="1" applyFill="1" applyBorder="1" applyAlignment="1">
      <alignment horizontal="center" vertical="center" wrapText="1"/>
    </xf>
    <xf numFmtId="0" fontId="14" fillId="3" borderId="21" xfId="0" applyFont="1" applyFill="1" applyBorder="1" applyAlignment="1">
      <alignment horizontal="center" vertical="center" wrapText="1"/>
    </xf>
    <xf numFmtId="3" fontId="14" fillId="6" borderId="21" xfId="2" applyNumberFormat="1" applyFont="1" applyFill="1" applyBorder="1" applyAlignment="1" applyProtection="1">
      <alignment vertical="center"/>
    </xf>
    <xf numFmtId="0" fontId="13" fillId="3" borderId="21" xfId="3" applyFont="1" applyFill="1" applyBorder="1" applyAlignment="1" applyProtection="1">
      <alignment horizontal="left" vertical="center" wrapText="1"/>
    </xf>
    <xf numFmtId="0" fontId="13" fillId="4" borderId="21" xfId="0" applyFont="1" applyFill="1" applyBorder="1" applyAlignment="1">
      <alignment vertical="center" wrapText="1"/>
    </xf>
    <xf numFmtId="3" fontId="13" fillId="12" borderId="21" xfId="2" applyNumberFormat="1" applyFont="1" applyFill="1" applyBorder="1" applyAlignment="1" applyProtection="1">
      <alignment horizontal="center" vertical="center"/>
    </xf>
    <xf numFmtId="3" fontId="13" fillId="6" borderId="7" xfId="4" applyNumberFormat="1" applyFont="1" applyFill="1" applyBorder="1" applyAlignment="1">
      <alignment horizontal="center" vertical="center"/>
    </xf>
    <xf numFmtId="3" fontId="13" fillId="6" borderId="21" xfId="4" applyNumberFormat="1" applyFont="1" applyFill="1" applyBorder="1" applyAlignment="1">
      <alignment horizontal="center" vertical="center"/>
    </xf>
    <xf numFmtId="183" fontId="13" fillId="6" borderId="21" xfId="3" applyNumberFormat="1" applyFont="1" applyFill="1" applyBorder="1" applyAlignment="1" applyProtection="1">
      <alignment horizontal="center" vertical="center"/>
    </xf>
    <xf numFmtId="3" fontId="20" fillId="6" borderId="0" xfId="0" applyNumberFormat="1" applyFont="1" applyFill="1" applyAlignment="1">
      <alignment horizontal="center" vertical="center" wrapText="1"/>
    </xf>
    <xf numFmtId="3" fontId="20" fillId="20" borderId="0" xfId="0" applyNumberFormat="1" applyFont="1" applyFill="1" applyAlignment="1">
      <alignment horizontal="center" vertical="center" wrapText="1"/>
    </xf>
    <xf numFmtId="3" fontId="20" fillId="0" borderId="0" xfId="0" applyNumberFormat="1" applyFont="1" applyAlignment="1">
      <alignment horizontal="center" vertical="center" wrapText="1"/>
    </xf>
    <xf numFmtId="3" fontId="20" fillId="3" borderId="0" xfId="0" applyNumberFormat="1" applyFont="1" applyFill="1" applyAlignment="1">
      <alignment horizontal="center" vertical="center" wrapText="1"/>
    </xf>
    <xf numFmtId="4" fontId="20" fillId="3" borderId="0" xfId="0" applyNumberFormat="1" applyFont="1" applyFill="1" applyAlignment="1">
      <alignment horizontal="center" vertical="center" wrapText="1"/>
    </xf>
    <xf numFmtId="0" fontId="20" fillId="3" borderId="0" xfId="0" quotePrefix="1" applyFont="1" applyFill="1" applyAlignment="1">
      <alignment horizontal="center" vertical="center" wrapText="1"/>
    </xf>
    <xf numFmtId="182" fontId="20" fillId="3" borderId="0" xfId="0" applyNumberFormat="1" applyFont="1" applyFill="1" applyAlignment="1">
      <alignment horizontal="center" vertical="center" wrapText="1"/>
    </xf>
    <xf numFmtId="3" fontId="16" fillId="12" borderId="18" xfId="2" applyNumberFormat="1" applyFont="1" applyFill="1" applyBorder="1" applyAlignment="1" applyProtection="1">
      <alignment horizontal="center" vertical="center"/>
    </xf>
    <xf numFmtId="3" fontId="16" fillId="12" borderId="21" xfId="0" applyNumberFormat="1" applyFont="1" applyFill="1" applyBorder="1" applyAlignment="1">
      <alignment horizontal="center" vertical="center"/>
    </xf>
    <xf numFmtId="0" fontId="13" fillId="3" borderId="21" xfId="0" applyFont="1" applyFill="1" applyBorder="1" applyAlignment="1">
      <alignment vertical="center" wrapText="1"/>
    </xf>
    <xf numFmtId="0" fontId="13" fillId="0" borderId="21" xfId="2" applyFont="1" applyBorder="1" applyAlignment="1" applyProtection="1">
      <alignment vertical="center" wrapText="1"/>
    </xf>
    <xf numFmtId="173" fontId="13" fillId="3" borderId="21" xfId="2" applyNumberFormat="1" applyFont="1" applyFill="1" applyBorder="1" applyAlignment="1" applyProtection="1">
      <alignment horizontal="center" vertical="center"/>
    </xf>
    <xf numFmtId="169" fontId="13" fillId="3" borderId="21" xfId="2" applyNumberFormat="1" applyFont="1" applyFill="1" applyBorder="1" applyAlignment="1" applyProtection="1">
      <alignment horizontal="center" vertical="center"/>
    </xf>
    <xf numFmtId="0" fontId="13" fillId="0" borderId="21" xfId="0" applyFont="1" applyBorder="1" applyAlignment="1">
      <alignment vertical="center" wrapText="1"/>
    </xf>
    <xf numFmtId="0" fontId="13" fillId="0" borderId="21" xfId="0" applyFont="1" applyBorder="1" applyAlignment="1"/>
    <xf numFmtId="0" fontId="13" fillId="3" borderId="21" xfId="2" applyFont="1" applyFill="1" applyBorder="1" applyAlignment="1" applyProtection="1">
      <alignment vertical="center" wrapText="1"/>
    </xf>
    <xf numFmtId="0" fontId="13" fillId="3" borderId="21" xfId="2" applyFont="1" applyFill="1" applyBorder="1" applyAlignment="1" applyProtection="1">
      <alignment horizontal="left" vertical="center" wrapText="1"/>
    </xf>
    <xf numFmtId="3" fontId="13" fillId="3" borderId="21" xfId="2" applyNumberFormat="1" applyFont="1" applyFill="1" applyBorder="1" applyAlignment="1" applyProtection="1">
      <alignment horizontal="center" vertical="center" wrapText="1"/>
    </xf>
    <xf numFmtId="0" fontId="13" fillId="10" borderId="21" xfId="2" applyFont="1" applyFill="1" applyBorder="1" applyAlignment="1" applyProtection="1">
      <alignment vertical="center" wrapText="1"/>
    </xf>
    <xf numFmtId="0" fontId="13" fillId="3" borderId="6" xfId="2" applyFont="1" applyFill="1" applyBorder="1" applyAlignment="1" applyProtection="1">
      <alignment vertical="center" wrapText="1"/>
    </xf>
    <xf numFmtId="0" fontId="17" fillId="0" borderId="21" xfId="0" applyFont="1" applyBorder="1" applyAlignment="1">
      <alignment vertical="center" wrapText="1"/>
    </xf>
    <xf numFmtId="0" fontId="13" fillId="0" borderId="21" xfId="0" applyFont="1" applyBorder="1" applyAlignment="1">
      <alignment wrapText="1"/>
    </xf>
    <xf numFmtId="0" fontId="13" fillId="6" borderId="20" xfId="2" applyFont="1" applyFill="1" applyBorder="1" applyAlignment="1" applyProtection="1">
      <alignment vertical="center" wrapText="1"/>
    </xf>
    <xf numFmtId="0" fontId="13" fillId="10" borderId="18" xfId="2" applyFont="1" applyFill="1" applyBorder="1" applyAlignment="1" applyProtection="1">
      <alignment vertical="center" wrapText="1"/>
    </xf>
    <xf numFmtId="4" fontId="13" fillId="0" borderId="0" xfId="2" applyNumberFormat="1" applyFont="1" applyAlignment="1" applyProtection="1">
      <alignment horizontal="right" vertical="center"/>
    </xf>
    <xf numFmtId="0" fontId="13" fillId="6" borderId="50" xfId="2" applyFont="1" applyFill="1" applyBorder="1" applyAlignment="1" applyProtection="1">
      <alignment vertical="center" wrapText="1"/>
    </xf>
    <xf numFmtId="49" fontId="13" fillId="0" borderId="21" xfId="2" applyNumberFormat="1" applyFont="1" applyBorder="1" applyAlignment="1" applyProtection="1">
      <alignment horizontal="center" vertical="center" wrapText="1"/>
    </xf>
    <xf numFmtId="1" fontId="16" fillId="0" borderId="0" xfId="2" applyNumberFormat="1" applyFont="1" applyProtection="1"/>
    <xf numFmtId="0" fontId="16" fillId="0" borderId="0" xfId="2" applyFont="1" applyProtection="1"/>
    <xf numFmtId="49" fontId="13" fillId="0" borderId="0" xfId="2" applyNumberFormat="1" applyFont="1" applyAlignment="1" applyProtection="1">
      <alignment horizontal="center" vertical="center" wrapText="1"/>
    </xf>
    <xf numFmtId="49" fontId="13" fillId="0" borderId="21" xfId="2" applyNumberFormat="1" applyFont="1" applyBorder="1" applyAlignment="1" applyProtection="1">
      <alignment horizontal="center" vertical="top" wrapText="1"/>
    </xf>
    <xf numFmtId="3" fontId="13" fillId="3" borderId="30" xfId="2" applyNumberFormat="1" applyFont="1" applyFill="1" applyBorder="1" applyAlignment="1" applyProtection="1">
      <alignment horizontal="center" vertical="center" wrapText="1"/>
    </xf>
    <xf numFmtId="3" fontId="16" fillId="3" borderId="30" xfId="2" applyNumberFormat="1" applyFont="1" applyFill="1" applyBorder="1" applyAlignment="1" applyProtection="1">
      <alignment horizontal="center" vertical="center"/>
    </xf>
    <xf numFmtId="0" fontId="16" fillId="3" borderId="0" xfId="2" applyFont="1" applyFill="1" applyProtection="1"/>
    <xf numFmtId="0" fontId="13" fillId="0" borderId="20" xfId="2" applyFont="1" applyBorder="1" applyAlignment="1" applyProtection="1">
      <alignment vertical="center" wrapText="1"/>
    </xf>
    <xf numFmtId="3" fontId="13" fillId="0" borderId="29" xfId="2" applyNumberFormat="1" applyFont="1" applyBorder="1" applyAlignment="1" applyProtection="1">
      <alignment horizontal="center" vertical="center"/>
    </xf>
    <xf numFmtId="173" fontId="13" fillId="0" borderId="29" xfId="2" applyNumberFormat="1" applyFont="1" applyBorder="1" applyAlignment="1" applyProtection="1">
      <alignment horizontal="center" vertical="center"/>
    </xf>
    <xf numFmtId="173" fontId="13" fillId="0" borderId="34" xfId="2" applyNumberFormat="1" applyFont="1" applyBorder="1" applyAlignment="1" applyProtection="1">
      <alignment horizontal="center" vertical="center"/>
    </xf>
    <xf numFmtId="3" fontId="13" fillId="0" borderId="0" xfId="0" applyNumberFormat="1" applyFont="1" applyAlignment="1">
      <alignment horizontal="center" vertical="center"/>
    </xf>
    <xf numFmtId="49" fontId="13" fillId="0" borderId="30" xfId="2" applyNumberFormat="1" applyFont="1" applyBorder="1" applyAlignment="1" applyProtection="1">
      <alignment horizontal="center" vertical="center" wrapText="1"/>
    </xf>
    <xf numFmtId="3" fontId="16" fillId="12" borderId="30" xfId="2" applyNumberFormat="1" applyFont="1" applyFill="1" applyBorder="1" applyAlignment="1" applyProtection="1">
      <alignment horizontal="center" vertical="center"/>
    </xf>
    <xf numFmtId="173" fontId="13" fillId="0" borderId="30" xfId="2" applyNumberFormat="1" applyFont="1" applyBorder="1" applyAlignment="1" applyProtection="1">
      <alignment horizontal="center" vertical="center"/>
    </xf>
    <xf numFmtId="3" fontId="13" fillId="0" borderId="30" xfId="2" applyNumberFormat="1" applyFont="1" applyBorder="1" applyAlignment="1" applyProtection="1">
      <alignment horizontal="center" vertical="center"/>
    </xf>
    <xf numFmtId="3" fontId="13" fillId="0" borderId="21" xfId="0" applyNumberFormat="1" applyFont="1" applyBorder="1" applyAlignment="1">
      <alignment horizontal="center"/>
    </xf>
    <xf numFmtId="1" fontId="17" fillId="0" borderId="0" xfId="2" applyNumberFormat="1" applyFont="1" applyProtection="1"/>
    <xf numFmtId="0" fontId="17" fillId="0" borderId="0" xfId="2" applyFont="1" applyProtection="1"/>
    <xf numFmtId="0" fontId="13" fillId="0" borderId="21" xfId="2" applyFont="1" applyBorder="1" applyAlignment="1" applyProtection="1">
      <alignment horizontal="left" vertical="top" wrapText="1"/>
    </xf>
    <xf numFmtId="0" fontId="29" fillId="0" borderId="0" xfId="2" applyFont="1" applyProtection="1"/>
    <xf numFmtId="0" fontId="13" fillId="8" borderId="21" xfId="2" applyFont="1" applyFill="1" applyBorder="1" applyAlignment="1" applyProtection="1">
      <alignment horizontal="center" vertical="center" wrapText="1"/>
    </xf>
    <xf numFmtId="0" fontId="13" fillId="0" borderId="6" xfId="2" applyFont="1" applyBorder="1" applyAlignment="1" applyProtection="1">
      <alignment vertical="top" wrapText="1"/>
    </xf>
    <xf numFmtId="0" fontId="13" fillId="0" borderId="6" xfId="2" applyFont="1" applyBorder="1" applyAlignment="1" applyProtection="1">
      <alignment horizontal="center" vertical="top" wrapText="1"/>
    </xf>
    <xf numFmtId="0" fontId="13" fillId="10" borderId="17" xfId="2" applyFont="1" applyFill="1" applyBorder="1" applyAlignment="1" applyProtection="1">
      <alignment vertical="center" wrapText="1"/>
    </xf>
    <xf numFmtId="175" fontId="13" fillId="3" borderId="21" xfId="10" applyNumberFormat="1" applyFont="1" applyFill="1" applyBorder="1" applyAlignment="1">
      <alignment horizontal="left" vertical="center"/>
    </xf>
    <xf numFmtId="0" fontId="20" fillId="3" borderId="21" xfId="2" applyFont="1" applyFill="1" applyBorder="1" applyAlignment="1" applyProtection="1">
      <alignment horizontal="center" vertical="center" wrapText="1"/>
    </xf>
    <xf numFmtId="3" fontId="16" fillId="3" borderId="21" xfId="3" applyNumberFormat="1" applyFont="1" applyFill="1" applyBorder="1" applyAlignment="1" applyProtection="1">
      <alignment horizontal="center" vertical="center" wrapText="1"/>
    </xf>
    <xf numFmtId="3" fontId="16" fillId="12" borderId="21" xfId="3" applyNumberFormat="1" applyFont="1" applyFill="1" applyBorder="1" applyAlignment="1" applyProtection="1">
      <alignment horizontal="center" vertical="center"/>
    </xf>
    <xf numFmtId="0" fontId="22" fillId="3" borderId="0" xfId="2" applyFont="1" applyFill="1" applyProtection="1"/>
    <xf numFmtId="49" fontId="20" fillId="3" borderId="21" xfId="2" applyNumberFormat="1" applyFont="1" applyFill="1" applyBorder="1" applyAlignment="1" applyProtection="1">
      <alignment horizontal="center" vertical="center" wrapText="1"/>
    </xf>
    <xf numFmtId="175" fontId="13" fillId="3" borderId="21" xfId="10" applyNumberFormat="1" applyFont="1" applyFill="1" applyBorder="1" applyAlignment="1">
      <alignment horizontal="left" vertical="center" wrapText="1"/>
    </xf>
    <xf numFmtId="0" fontId="13" fillId="3" borderId="0" xfId="2" applyFont="1" applyFill="1" applyAlignment="1" applyProtection="1">
      <alignment vertical="center"/>
    </xf>
    <xf numFmtId="175" fontId="13" fillId="3" borderId="21" xfId="10" applyNumberFormat="1" applyFont="1" applyFill="1" applyBorder="1" applyAlignment="1">
      <alignment horizontal="center" vertical="center"/>
    </xf>
    <xf numFmtId="0" fontId="20" fillId="3" borderId="21" xfId="2" applyFont="1" applyFill="1" applyBorder="1" applyAlignment="1" applyProtection="1">
      <alignment horizontal="center" vertical="center"/>
    </xf>
    <xf numFmtId="175" fontId="13" fillId="3" borderId="21" xfId="10" applyNumberFormat="1" applyFont="1" applyFill="1" applyBorder="1" applyAlignment="1">
      <alignment horizontal="center" vertical="center" wrapText="1"/>
    </xf>
    <xf numFmtId="0" fontId="13" fillId="3" borderId="21" xfId="2" applyFont="1" applyFill="1" applyBorder="1" applyAlignment="1" applyProtection="1">
      <alignment horizontal="center" vertical="top" wrapText="1"/>
    </xf>
    <xf numFmtId="0" fontId="13" fillId="10" borderId="20" xfId="2" applyFont="1" applyFill="1" applyBorder="1" applyAlignment="1" applyProtection="1">
      <alignment vertical="center" wrapText="1"/>
    </xf>
    <xf numFmtId="0" fontId="13" fillId="3" borderId="21" xfId="10" applyNumberFormat="1" applyFont="1" applyFill="1" applyBorder="1" applyAlignment="1">
      <alignment horizontal="left" vertical="center" wrapText="1"/>
    </xf>
    <xf numFmtId="0" fontId="13" fillId="3" borderId="21" xfId="10" applyNumberFormat="1" applyFont="1" applyFill="1" applyBorder="1" applyAlignment="1">
      <alignment horizontal="center" wrapText="1"/>
    </xf>
    <xf numFmtId="0" fontId="19" fillId="3" borderId="21" xfId="2" applyFont="1" applyFill="1" applyBorder="1" applyAlignment="1" applyProtection="1">
      <alignment horizontal="center"/>
    </xf>
    <xf numFmtId="0" fontId="13" fillId="3" borderId="21" xfId="2" applyFont="1" applyFill="1" applyBorder="1" applyAlignment="1" applyProtection="1">
      <alignment horizontal="center"/>
    </xf>
    <xf numFmtId="175" fontId="13" fillId="3" borderId="30" xfId="10" applyNumberFormat="1" applyFont="1" applyFill="1" applyBorder="1" applyAlignment="1">
      <alignment horizontal="left" vertical="center" wrapText="1"/>
    </xf>
    <xf numFmtId="0" fontId="20" fillId="3" borderId="30" xfId="2" applyFont="1" applyFill="1" applyBorder="1" applyAlignment="1" applyProtection="1">
      <alignment horizontal="center" vertical="center"/>
    </xf>
    <xf numFmtId="3" fontId="13" fillId="3" borderId="30" xfId="2" applyNumberFormat="1" applyFont="1" applyFill="1" applyBorder="1" applyAlignment="1" applyProtection="1">
      <alignment horizontal="center" vertical="center"/>
    </xf>
    <xf numFmtId="175" fontId="13" fillId="3" borderId="21" xfId="10" applyNumberFormat="1" applyFont="1" applyFill="1" applyBorder="1" applyAlignment="1">
      <alignment horizontal="center"/>
    </xf>
    <xf numFmtId="175" fontId="13" fillId="3" borderId="30" xfId="10" applyNumberFormat="1" applyFont="1" applyFill="1" applyBorder="1" applyAlignment="1">
      <alignment horizontal="left" vertical="center"/>
    </xf>
    <xf numFmtId="175" fontId="13" fillId="3" borderId="30" xfId="10" applyNumberFormat="1" applyFont="1" applyFill="1" applyBorder="1" applyAlignment="1">
      <alignment horizontal="center"/>
    </xf>
    <xf numFmtId="0" fontId="20" fillId="3" borderId="30" xfId="2" applyFont="1" applyFill="1" applyBorder="1" applyAlignment="1" applyProtection="1">
      <alignment horizontal="center" vertical="center" wrapText="1"/>
    </xf>
    <xf numFmtId="0" fontId="13" fillId="3" borderId="21" xfId="2" applyFont="1" applyFill="1" applyBorder="1" applyAlignment="1" applyProtection="1">
      <alignment horizontal="center" wrapText="1"/>
    </xf>
    <xf numFmtId="0" fontId="13" fillId="3" borderId="21" xfId="2" applyFont="1" applyFill="1" applyBorder="1" applyAlignment="1" applyProtection="1">
      <alignment horizontal="center" vertical="center"/>
    </xf>
    <xf numFmtId="175" fontId="13" fillId="3" borderId="30" xfId="10" applyNumberFormat="1" applyFont="1" applyFill="1" applyBorder="1" applyAlignment="1">
      <alignment horizontal="center" vertical="center" wrapText="1"/>
    </xf>
    <xf numFmtId="0" fontId="20" fillId="3" borderId="29" xfId="2" applyFont="1" applyFill="1" applyBorder="1" applyAlignment="1" applyProtection="1">
      <alignment horizontal="left" vertical="center" wrapText="1"/>
    </xf>
    <xf numFmtId="0" fontId="20" fillId="3" borderId="21" xfId="2" applyFont="1" applyFill="1" applyBorder="1" applyAlignment="1" applyProtection="1">
      <alignment horizontal="left" vertical="center" wrapText="1"/>
    </xf>
    <xf numFmtId="0" fontId="20" fillId="3" borderId="30" xfId="2" applyFont="1" applyFill="1" applyBorder="1" applyAlignment="1" applyProtection="1">
      <alignment horizontal="left" vertical="center" wrapText="1"/>
    </xf>
    <xf numFmtId="0" fontId="20" fillId="3" borderId="30" xfId="2" applyFont="1" applyFill="1" applyBorder="1" applyAlignment="1" applyProtection="1">
      <alignment horizontal="center" vertical="top" wrapText="1"/>
    </xf>
    <xf numFmtId="0" fontId="13" fillId="3" borderId="30" xfId="2" applyFont="1" applyFill="1" applyBorder="1" applyAlignment="1" applyProtection="1">
      <alignment horizontal="left" vertical="center" wrapText="1"/>
    </xf>
    <xf numFmtId="0" fontId="13" fillId="3" borderId="30" xfId="2" applyFont="1" applyFill="1" applyBorder="1" applyAlignment="1" applyProtection="1">
      <alignment horizontal="center" vertical="top" wrapText="1"/>
    </xf>
    <xf numFmtId="0" fontId="20" fillId="3" borderId="21" xfId="2" applyFont="1" applyFill="1" applyBorder="1" applyAlignment="1" applyProtection="1">
      <alignment horizontal="left" vertical="center"/>
    </xf>
    <xf numFmtId="0" fontId="20" fillId="3" borderId="30" xfId="2" applyFont="1" applyFill="1" applyBorder="1" applyAlignment="1" applyProtection="1">
      <alignment horizontal="left" vertical="center"/>
    </xf>
    <xf numFmtId="175" fontId="13" fillId="3" borderId="20" xfId="10" applyNumberFormat="1" applyFont="1" applyFill="1" applyBorder="1" applyAlignment="1">
      <alignment horizontal="left" vertical="center" wrapText="1"/>
    </xf>
    <xf numFmtId="175" fontId="13" fillId="3" borderId="18" xfId="10" applyNumberFormat="1" applyFont="1" applyFill="1" applyBorder="1" applyAlignment="1">
      <alignment horizontal="left" vertical="center" wrapText="1"/>
    </xf>
    <xf numFmtId="175" fontId="13" fillId="3" borderId="18" xfId="10" applyNumberFormat="1" applyFont="1" applyFill="1" applyBorder="1" applyAlignment="1">
      <alignment horizontal="center" vertical="center" wrapText="1"/>
    </xf>
    <xf numFmtId="0" fontId="20" fillId="0" borderId="50" xfId="0" applyFont="1" applyBorder="1" applyAlignment="1">
      <alignment horizontal="center" vertical="center" wrapText="1"/>
    </xf>
    <xf numFmtId="0" fontId="13" fillId="4" borderId="18" xfId="0" applyFont="1" applyFill="1" applyBorder="1" applyAlignment="1">
      <alignment vertical="center" wrapText="1"/>
    </xf>
    <xf numFmtId="0" fontId="20" fillId="0" borderId="18" xfId="0" applyFont="1" applyBorder="1" applyAlignment="1">
      <alignment horizontal="center" vertical="center" wrapText="1"/>
    </xf>
    <xf numFmtId="0" fontId="13" fillId="3" borderId="18" xfId="0" applyFont="1" applyFill="1" applyBorder="1" applyAlignment="1">
      <alignment horizontal="center" vertical="center"/>
    </xf>
    <xf numFmtId="3" fontId="16" fillId="12" borderId="18" xfId="3" applyNumberFormat="1" applyFont="1" applyFill="1" applyBorder="1" applyAlignment="1" applyProtection="1">
      <alignment horizontal="center" vertical="center"/>
    </xf>
    <xf numFmtId="3" fontId="13" fillId="3" borderId="18" xfId="4" applyNumberFormat="1" applyFont="1" applyFill="1" applyBorder="1" applyAlignment="1">
      <alignment horizontal="center" vertical="center"/>
    </xf>
    <xf numFmtId="3" fontId="13" fillId="6" borderId="21" xfId="0" applyNumberFormat="1" applyFont="1" applyFill="1" applyBorder="1" applyAlignment="1">
      <alignment horizontal="center" vertical="center"/>
    </xf>
    <xf numFmtId="0" fontId="20" fillId="0" borderId="43" xfId="0" applyFont="1" applyBorder="1" applyAlignment="1">
      <alignment horizontal="center" vertical="center" wrapText="1"/>
    </xf>
    <xf numFmtId="0" fontId="13" fillId="6" borderId="7" xfId="3" applyFont="1" applyFill="1" applyBorder="1" applyAlignment="1" applyProtection="1">
      <alignment horizontal="center" vertical="center"/>
    </xf>
    <xf numFmtId="0" fontId="20" fillId="6" borderId="7" xfId="0" applyFont="1" applyFill="1" applyBorder="1" applyAlignment="1">
      <alignment horizontal="center" vertical="center" wrapText="1"/>
    </xf>
    <xf numFmtId="0" fontId="14" fillId="3" borderId="21" xfId="0" applyFont="1" applyFill="1" applyBorder="1" applyAlignment="1">
      <alignment vertical="center" wrapText="1"/>
    </xf>
    <xf numFmtId="0" fontId="13" fillId="4" borderId="21" xfId="0" applyFont="1" applyFill="1" applyBorder="1">
      <alignment vertical="center"/>
    </xf>
    <xf numFmtId="0" fontId="13" fillId="3" borderId="18" xfId="3" applyFont="1" applyFill="1" applyBorder="1" applyAlignment="1" applyProtection="1">
      <alignment horizontal="center" vertical="center"/>
    </xf>
    <xf numFmtId="3" fontId="13" fillId="6" borderId="21" xfId="3" applyNumberFormat="1" applyFont="1" applyFill="1" applyBorder="1" applyAlignment="1" applyProtection="1">
      <alignment horizontal="center" vertical="center"/>
    </xf>
    <xf numFmtId="49" fontId="13" fillId="6" borderId="7" xfId="3" applyNumberFormat="1" applyFont="1" applyFill="1" applyBorder="1" applyAlignment="1" applyProtection="1">
      <alignment horizontal="center" vertical="center"/>
    </xf>
    <xf numFmtId="184" fontId="13" fillId="6" borderId="21" xfId="3" applyNumberFormat="1" applyFont="1" applyFill="1" applyBorder="1" applyAlignment="1" applyProtection="1">
      <alignment horizontal="center" vertical="center"/>
    </xf>
    <xf numFmtId="0" fontId="13" fillId="4" borderId="36" xfId="0" applyFont="1" applyFill="1" applyBorder="1" applyAlignment="1">
      <alignment vertical="center" wrapText="1"/>
    </xf>
    <xf numFmtId="0" fontId="13" fillId="10" borderId="18" xfId="4" applyFont="1" applyFill="1" applyBorder="1" applyAlignment="1">
      <alignment vertical="center" wrapText="1"/>
    </xf>
    <xf numFmtId="0" fontId="17" fillId="3" borderId="0" xfId="4" applyFont="1" applyFill="1"/>
    <xf numFmtId="0" fontId="13" fillId="3" borderId="21" xfId="1" applyNumberFormat="1" applyFont="1" applyFill="1" applyBorder="1" applyAlignment="1">
      <alignment horizontal="center" vertical="center"/>
    </xf>
    <xf numFmtId="0" fontId="18" fillId="3" borderId="0" xfId="4" applyFont="1" applyFill="1"/>
    <xf numFmtId="0" fontId="17" fillId="3" borderId="21" xfId="0" applyFont="1" applyFill="1" applyBorder="1" applyAlignment="1">
      <alignment horizontal="left" vertical="center" wrapText="1"/>
    </xf>
    <xf numFmtId="0" fontId="13" fillId="10" borderId="21" xfId="4" applyFont="1" applyFill="1" applyBorder="1" applyAlignment="1">
      <alignment vertical="center" wrapText="1"/>
    </xf>
    <xf numFmtId="0" fontId="17" fillId="3" borderId="21" xfId="0" applyFont="1" applyFill="1" applyBorder="1" applyAlignment="1">
      <alignment horizontal="left" vertical="center"/>
    </xf>
    <xf numFmtId="0" fontId="13" fillId="3" borderId="21" xfId="0" applyFont="1" applyFill="1" applyBorder="1" applyAlignment="1">
      <alignment horizontal="left" vertical="top" wrapText="1"/>
    </xf>
    <xf numFmtId="0" fontId="13" fillId="0" borderId="50" xfId="2" applyFont="1" applyBorder="1" applyAlignment="1" applyProtection="1">
      <alignment horizontal="center" vertical="center" wrapText="1"/>
    </xf>
    <xf numFmtId="0" fontId="30" fillId="0" borderId="36" xfId="0" applyFont="1" applyBorder="1">
      <alignment vertical="center"/>
    </xf>
    <xf numFmtId="0" fontId="30" fillId="0" borderId="36" xfId="0" applyFont="1" applyBorder="1" applyAlignment="1">
      <alignment horizontal="center" vertical="center"/>
    </xf>
    <xf numFmtId="173" fontId="13" fillId="3" borderId="18" xfId="2" applyNumberFormat="1" applyFont="1" applyFill="1" applyBorder="1" applyAlignment="1" applyProtection="1">
      <alignment horizontal="center" vertical="center" wrapText="1"/>
    </xf>
    <xf numFmtId="173" fontId="13" fillId="0" borderId="18" xfId="2" applyNumberFormat="1" applyFont="1" applyBorder="1" applyAlignment="1" applyProtection="1">
      <alignment horizontal="center" vertical="center"/>
    </xf>
    <xf numFmtId="173" fontId="16" fillId="12" borderId="18" xfId="2" applyNumberFormat="1" applyFont="1" applyFill="1" applyBorder="1" applyAlignment="1" applyProtection="1">
      <alignment horizontal="center" vertical="center"/>
    </xf>
    <xf numFmtId="173" fontId="16" fillId="0" borderId="18" xfId="2" applyNumberFormat="1" applyFont="1" applyBorder="1" applyAlignment="1" applyProtection="1">
      <alignment horizontal="center" vertical="center"/>
    </xf>
    <xf numFmtId="0" fontId="13" fillId="0" borderId="43" xfId="2" applyFont="1" applyBorder="1" applyAlignment="1" applyProtection="1">
      <alignment horizontal="center" vertical="center" wrapText="1"/>
    </xf>
    <xf numFmtId="0" fontId="13" fillId="0" borderId="7" xfId="0" applyFont="1" applyBorder="1" applyAlignment="1">
      <alignment vertical="center" wrapText="1"/>
    </xf>
    <xf numFmtId="0" fontId="13" fillId="0" borderId="7" xfId="0" applyFont="1" applyBorder="1" applyAlignment="1">
      <alignment horizontal="center" vertical="top" wrapText="1"/>
    </xf>
    <xf numFmtId="173" fontId="13" fillId="3" borderId="21" xfId="2" applyNumberFormat="1" applyFont="1" applyFill="1" applyBorder="1" applyAlignment="1" applyProtection="1">
      <alignment horizontal="center" vertical="center" wrapText="1"/>
    </xf>
    <xf numFmtId="173" fontId="13" fillId="0" borderId="53" xfId="2" applyNumberFormat="1" applyFont="1" applyBorder="1" applyAlignment="1" applyProtection="1">
      <alignment horizontal="center" vertical="center"/>
    </xf>
    <xf numFmtId="0" fontId="13" fillId="0" borderId="7" xfId="2" applyFont="1" applyBorder="1" applyAlignment="1" applyProtection="1">
      <alignment vertical="center" wrapText="1"/>
    </xf>
    <xf numFmtId="0" fontId="13" fillId="0" borderId="7" xfId="2" applyFont="1" applyBorder="1" applyAlignment="1" applyProtection="1">
      <alignment horizontal="center" vertical="center" wrapText="1"/>
    </xf>
    <xf numFmtId="0" fontId="13" fillId="0" borderId="7" xfId="0" applyFont="1" applyBorder="1" applyAlignment="1">
      <alignment horizontal="center" vertical="center" wrapText="1"/>
    </xf>
    <xf numFmtId="0" fontId="13" fillId="0" borderId="7" xfId="0" applyFont="1" applyBorder="1">
      <alignment vertical="center"/>
    </xf>
    <xf numFmtId="3" fontId="14" fillId="0" borderId="53" xfId="2" applyNumberFormat="1" applyFont="1" applyBorder="1" applyAlignment="1" applyProtection="1">
      <alignment horizontal="center" vertical="center"/>
    </xf>
    <xf numFmtId="3" fontId="14" fillId="0" borderId="18" xfId="2" applyNumberFormat="1" applyFont="1" applyBorder="1" applyAlignment="1" applyProtection="1">
      <alignment horizontal="center" vertical="center"/>
    </xf>
    <xf numFmtId="3" fontId="14" fillId="12" borderId="18" xfId="2" applyNumberFormat="1" applyFont="1" applyFill="1" applyBorder="1" applyAlignment="1" applyProtection="1">
      <alignment horizontal="center" vertical="center"/>
    </xf>
    <xf numFmtId="0" fontId="13" fillId="0" borderId="22" xfId="0" applyFont="1" applyBorder="1">
      <alignment vertical="center"/>
    </xf>
    <xf numFmtId="0" fontId="13" fillId="0" borderId="22" xfId="0" applyFont="1" applyBorder="1" applyAlignment="1">
      <alignment horizontal="center" vertical="center"/>
    </xf>
    <xf numFmtId="173" fontId="13" fillId="3" borderId="30" xfId="2" applyNumberFormat="1" applyFont="1" applyFill="1" applyBorder="1" applyAlignment="1" applyProtection="1">
      <alignment horizontal="center" vertical="center" wrapText="1"/>
    </xf>
    <xf numFmtId="3" fontId="14" fillId="0" borderId="30" xfId="2" applyNumberFormat="1" applyFont="1" applyBorder="1" applyAlignment="1" applyProtection="1">
      <alignment horizontal="center" vertical="center"/>
    </xf>
    <xf numFmtId="3" fontId="14" fillId="12" borderId="30" xfId="2" applyNumberFormat="1" applyFont="1" applyFill="1" applyBorder="1" applyAlignment="1" applyProtection="1">
      <alignment horizontal="center" vertical="center"/>
    </xf>
    <xf numFmtId="0" fontId="13" fillId="0" borderId="30" xfId="0" applyFont="1" applyBorder="1">
      <alignment vertical="center"/>
    </xf>
    <xf numFmtId="0" fontId="13" fillId="0" borderId="30" xfId="0" applyFont="1" applyBorder="1" applyAlignment="1">
      <alignment horizontal="center" vertical="center"/>
    </xf>
    <xf numFmtId="4" fontId="16" fillId="12" borderId="21" xfId="3" applyNumberFormat="1" applyFont="1" applyFill="1" applyBorder="1" applyAlignment="1" applyProtection="1">
      <alignment horizontal="center" vertical="center"/>
    </xf>
    <xf numFmtId="173" fontId="16" fillId="12" borderId="30" xfId="2" applyNumberFormat="1" applyFont="1" applyFill="1" applyBorder="1" applyAlignment="1" applyProtection="1">
      <alignment horizontal="center" vertical="center"/>
    </xf>
    <xf numFmtId="1" fontId="14" fillId="0" borderId="7" xfId="2" applyNumberFormat="1" applyFont="1" applyBorder="1" applyProtection="1"/>
    <xf numFmtId="0" fontId="13" fillId="0" borderId="18" xfId="2" applyFont="1" applyBorder="1" applyAlignment="1" applyProtection="1">
      <alignment vertical="center" wrapText="1"/>
    </xf>
    <xf numFmtId="3" fontId="13" fillId="0" borderId="18" xfId="2" applyNumberFormat="1" applyFont="1" applyBorder="1" applyAlignment="1" applyProtection="1">
      <alignment horizontal="center" vertical="center"/>
    </xf>
    <xf numFmtId="0" fontId="26" fillId="0" borderId="21" xfId="0" applyFont="1" applyBorder="1" applyAlignment="1">
      <alignment horizontal="center" vertical="center"/>
    </xf>
    <xf numFmtId="0" fontId="13" fillId="0" borderId="18" xfId="2" applyFont="1" applyBorder="1" applyAlignment="1" applyProtection="1">
      <alignment horizontal="left" vertical="center" wrapText="1"/>
    </xf>
    <xf numFmtId="173" fontId="13" fillId="0" borderId="18" xfId="2" applyNumberFormat="1" applyFont="1" applyBorder="1" applyAlignment="1" applyProtection="1">
      <alignment horizontal="center" vertical="center" wrapText="1"/>
    </xf>
    <xf numFmtId="3" fontId="13" fillId="12" borderId="18" xfId="2" applyNumberFormat="1" applyFont="1" applyFill="1" applyBorder="1" applyAlignment="1" applyProtection="1">
      <alignment horizontal="center" vertical="center"/>
    </xf>
    <xf numFmtId="0" fontId="28" fillId="3" borderId="0" xfId="2" applyFont="1" applyFill="1" applyProtection="1"/>
    <xf numFmtId="173" fontId="16" fillId="3" borderId="0" xfId="2" applyNumberFormat="1" applyFont="1" applyFill="1" applyProtection="1"/>
    <xf numFmtId="173" fontId="13" fillId="3" borderId="18" xfId="2" applyNumberFormat="1" applyFont="1" applyFill="1" applyBorder="1" applyAlignment="1" applyProtection="1">
      <alignment horizontal="center" vertical="center"/>
    </xf>
    <xf numFmtId="1" fontId="14" fillId="0" borderId="21" xfId="2" applyNumberFormat="1" applyFont="1" applyBorder="1" applyProtection="1"/>
    <xf numFmtId="0" fontId="22" fillId="0" borderId="21" xfId="2" applyFont="1" applyBorder="1" applyProtection="1"/>
    <xf numFmtId="0" fontId="13" fillId="3" borderId="18" xfId="2" applyFont="1" applyFill="1" applyBorder="1" applyAlignment="1" applyProtection="1">
      <alignment horizontal="center" vertical="center" wrapText="1"/>
    </xf>
    <xf numFmtId="0" fontId="13" fillId="3" borderId="18" xfId="2" applyFont="1" applyFill="1" applyBorder="1" applyAlignment="1" applyProtection="1">
      <alignment horizontal="left" vertical="center" wrapText="1"/>
    </xf>
    <xf numFmtId="0" fontId="13" fillId="3" borderId="18" xfId="2" applyFont="1" applyFill="1" applyBorder="1" applyAlignment="1" applyProtection="1">
      <alignment vertical="center" wrapText="1"/>
    </xf>
    <xf numFmtId="0" fontId="13" fillId="0" borderId="21" xfId="2" applyFont="1" applyBorder="1" applyAlignment="1" applyProtection="1">
      <alignment vertical="top" wrapText="1"/>
    </xf>
    <xf numFmtId="173" fontId="13" fillId="3" borderId="21" xfId="2" applyNumberFormat="1" applyFont="1" applyFill="1" applyBorder="1" applyAlignment="1" applyProtection="1">
      <alignment horizontal="center" vertical="top"/>
    </xf>
    <xf numFmtId="169" fontId="13" fillId="3" borderId="21" xfId="2" applyNumberFormat="1" applyFont="1" applyFill="1" applyBorder="1" applyAlignment="1" applyProtection="1">
      <alignment horizontal="center" vertical="top"/>
    </xf>
    <xf numFmtId="0" fontId="13" fillId="0" borderId="51" xfId="2" applyFont="1" applyBorder="1" applyAlignment="1" applyProtection="1">
      <alignment horizontal="center" vertical="center" wrapText="1"/>
    </xf>
    <xf numFmtId="0" fontId="14" fillId="0" borderId="18" xfId="0" applyFont="1" applyBorder="1" applyAlignment="1">
      <alignment vertical="center" wrapText="1"/>
    </xf>
    <xf numFmtId="0" fontId="14" fillId="0" borderId="18" xfId="0" applyFont="1" applyBorder="1" applyAlignment="1">
      <alignment horizontal="center" vertical="center" wrapText="1"/>
    </xf>
    <xf numFmtId="0" fontId="13" fillId="0" borderId="52" xfId="2" applyFont="1" applyBorder="1" applyAlignment="1" applyProtection="1">
      <alignment horizontal="center" vertical="center" wrapText="1"/>
    </xf>
    <xf numFmtId="0" fontId="14" fillId="0" borderId="21" xfId="0" applyFont="1" applyBorder="1" applyAlignment="1">
      <alignment vertical="center" wrapText="1"/>
    </xf>
    <xf numFmtId="0" fontId="14" fillId="0" borderId="30" xfId="0" applyFont="1" applyBorder="1" applyAlignment="1">
      <alignment vertical="center" wrapText="1"/>
    </xf>
    <xf numFmtId="0" fontId="14" fillId="0" borderId="30" xfId="0" applyFont="1" applyBorder="1" applyAlignment="1">
      <alignment horizontal="center" vertical="center" wrapText="1"/>
    </xf>
    <xf numFmtId="0" fontId="14" fillId="0" borderId="18" xfId="2" applyFont="1" applyBorder="1" applyAlignment="1" applyProtection="1">
      <alignment horizontal="left" vertical="center"/>
    </xf>
    <xf numFmtId="0" fontId="14" fillId="0" borderId="18" xfId="2" applyFont="1" applyBorder="1" applyAlignment="1" applyProtection="1">
      <alignment horizontal="center" vertical="center"/>
    </xf>
    <xf numFmtId="4" fontId="14" fillId="2" borderId="0" xfId="2" applyNumberFormat="1" applyFont="1" applyFill="1" applyAlignment="1" applyProtection="1">
      <alignment horizontal="right" vertical="center"/>
    </xf>
    <xf numFmtId="0" fontId="14" fillId="0" borderId="21" xfId="2" applyFont="1" applyBorder="1" applyAlignment="1" applyProtection="1">
      <alignment horizontal="left" vertical="center"/>
    </xf>
    <xf numFmtId="166" fontId="13" fillId="0" borderId="21" xfId="0" applyNumberFormat="1" applyFont="1" applyBorder="1" applyAlignment="1">
      <alignment horizontal="left" vertical="center" wrapText="1"/>
    </xf>
    <xf numFmtId="166" fontId="13" fillId="0" borderId="21" xfId="0" applyNumberFormat="1" applyFont="1" applyBorder="1" applyAlignment="1">
      <alignment horizontal="center" vertical="center" wrapText="1"/>
    </xf>
    <xf numFmtId="167" fontId="16" fillId="0" borderId="21" xfId="2" applyNumberFormat="1" applyFont="1" applyBorder="1" applyAlignment="1" applyProtection="1">
      <alignment horizontal="center" vertical="center"/>
    </xf>
    <xf numFmtId="167" fontId="24" fillId="0" borderId="21" xfId="2" applyNumberFormat="1" applyFont="1" applyBorder="1" applyAlignment="1" applyProtection="1">
      <alignment horizontal="center" vertical="center"/>
    </xf>
    <xf numFmtId="0" fontId="16" fillId="6" borderId="21" xfId="2" applyFont="1" applyFill="1" applyBorder="1" applyAlignment="1" applyProtection="1">
      <alignment horizontal="center" vertical="center" wrapText="1"/>
    </xf>
    <xf numFmtId="0" fontId="13" fillId="0" borderId="21" xfId="4" applyFont="1" applyBorder="1" applyAlignment="1">
      <alignment horizontal="left" vertical="center" wrapText="1"/>
    </xf>
    <xf numFmtId="167" fontId="16" fillId="0" borderId="21" xfId="2" applyNumberFormat="1" applyFont="1" applyBorder="1" applyAlignment="1" applyProtection="1">
      <alignment horizontal="center" vertical="center" wrapText="1"/>
    </xf>
    <xf numFmtId="166" fontId="16" fillId="0" borderId="21" xfId="2" applyNumberFormat="1" applyFont="1" applyBorder="1" applyAlignment="1" applyProtection="1">
      <alignment horizontal="center" vertical="center" wrapText="1"/>
    </xf>
    <xf numFmtId="3" fontId="13" fillId="0" borderId="21" xfId="2" applyNumberFormat="1" applyFont="1" applyBorder="1" applyAlignment="1" applyProtection="1">
      <alignment vertical="center" wrapText="1"/>
    </xf>
    <xf numFmtId="0" fontId="13" fillId="0" borderId="39" xfId="2" applyFont="1" applyBorder="1" applyAlignment="1" applyProtection="1">
      <alignment horizontal="center" vertical="center" wrapText="1"/>
    </xf>
    <xf numFmtId="0" fontId="20" fillId="0" borderId="4" xfId="0" applyFont="1" applyBorder="1" applyAlignment="1">
      <alignment horizontal="left" vertical="center" wrapText="1"/>
    </xf>
    <xf numFmtId="0" fontId="13" fillId="0" borderId="3" xfId="2" applyFont="1" applyBorder="1" applyAlignment="1" applyProtection="1">
      <alignment vertical="center" wrapText="1"/>
    </xf>
    <xf numFmtId="0" fontId="13" fillId="0" borderId="3" xfId="2" applyFont="1" applyBorder="1" applyAlignment="1" applyProtection="1">
      <alignment horizontal="center" vertical="center" wrapText="1"/>
    </xf>
    <xf numFmtId="3" fontId="16" fillId="12" borderId="28" xfId="2" applyNumberFormat="1" applyFont="1" applyFill="1" applyBorder="1" applyAlignment="1" applyProtection="1">
      <alignment horizontal="center" vertical="center"/>
    </xf>
    <xf numFmtId="173" fontId="13" fillId="0" borderId="28" xfId="2" applyNumberFormat="1" applyFont="1" applyBorder="1" applyAlignment="1" applyProtection="1">
      <alignment horizontal="center" vertical="center"/>
    </xf>
    <xf numFmtId="3" fontId="13" fillId="0" borderId="28" xfId="2" applyNumberFormat="1" applyFont="1" applyBorder="1" applyAlignment="1" applyProtection="1">
      <alignment horizontal="center" vertical="center"/>
    </xf>
    <xf numFmtId="0" fontId="13" fillId="0" borderId="5" xfId="2" applyFont="1" applyBorder="1" applyAlignment="1" applyProtection="1">
      <alignment horizontal="center" vertical="center" wrapText="1"/>
    </xf>
    <xf numFmtId="0" fontId="20" fillId="0" borderId="21" xfId="0" applyFont="1" applyBorder="1" applyAlignment="1">
      <alignment horizontal="left" vertical="center" wrapText="1"/>
    </xf>
    <xf numFmtId="0" fontId="16" fillId="3" borderId="41" xfId="2" applyFont="1" applyFill="1" applyBorder="1" applyAlignment="1" applyProtection="1">
      <alignment horizontal="center" vertical="center" wrapText="1"/>
    </xf>
    <xf numFmtId="0" fontId="21" fillId="0" borderId="57" xfId="0" applyFont="1" applyBorder="1" applyAlignment="1">
      <alignment horizontal="left" vertical="center" wrapText="1"/>
    </xf>
    <xf numFmtId="0" fontId="16" fillId="3" borderId="13" xfId="2" applyFont="1" applyFill="1" applyBorder="1" applyAlignment="1" applyProtection="1">
      <alignment vertical="center" wrapText="1"/>
    </xf>
    <xf numFmtId="0" fontId="16" fillId="3" borderId="13" xfId="2" applyFont="1" applyFill="1" applyBorder="1" applyAlignment="1" applyProtection="1">
      <alignment horizontal="center" vertical="center" wrapText="1"/>
    </xf>
    <xf numFmtId="3" fontId="16" fillId="3" borderId="15" xfId="2" applyNumberFormat="1" applyFont="1" applyFill="1" applyBorder="1" applyAlignment="1" applyProtection="1">
      <alignment horizontal="center" vertical="center"/>
    </xf>
    <xf numFmtId="0" fontId="13" fillId="0" borderId="0" xfId="9" applyFont="1" applyAlignment="1">
      <alignment vertical="center"/>
    </xf>
    <xf numFmtId="0" fontId="13" fillId="0" borderId="0" xfId="9" applyFont="1" applyAlignment="1">
      <alignment horizontal="center" vertical="center"/>
    </xf>
    <xf numFmtId="0" fontId="13" fillId="0" borderId="0" xfId="0" applyFont="1" applyAlignment="1">
      <alignment horizontal="center" vertical="top"/>
    </xf>
    <xf numFmtId="0" fontId="20" fillId="0" borderId="0" xfId="0" applyFont="1" applyAlignment="1">
      <alignment vertical="top"/>
    </xf>
    <xf numFmtId="0" fontId="20" fillId="0" borderId="0" xfId="0" applyFont="1" applyAlignment="1">
      <alignment horizontal="left" vertical="top"/>
    </xf>
    <xf numFmtId="0" fontId="20" fillId="0" borderId="0" xfId="0" applyFont="1" applyAlignment="1">
      <alignment horizontal="center" vertical="top"/>
    </xf>
    <xf numFmtId="0" fontId="20" fillId="0" borderId="0" xfId="0" applyFont="1" applyAlignment="1">
      <alignment vertical="top" wrapText="1"/>
    </xf>
    <xf numFmtId="0" fontId="20" fillId="0" borderId="0" xfId="0" applyFont="1" applyAlignment="1">
      <alignment horizontal="center" vertical="top" wrapText="1"/>
    </xf>
    <xf numFmtId="0" fontId="13" fillId="0" borderId="0" xfId="2" applyFont="1" applyAlignment="1" applyProtection="1">
      <alignment vertical="center" wrapText="1"/>
    </xf>
    <xf numFmtId="0" fontId="32" fillId="0" borderId="0" xfId="2" applyFont="1" applyAlignment="1" applyProtection="1">
      <alignment horizontal="center" vertical="center" wrapText="1"/>
    </xf>
    <xf numFmtId="0" fontId="24" fillId="0" borderId="0" xfId="2" applyFont="1" applyAlignment="1" applyProtection="1">
      <alignment horizontal="center" vertical="center" wrapText="1"/>
    </xf>
    <xf numFmtId="0" fontId="13" fillId="3" borderId="18" xfId="0" applyFont="1" applyFill="1" applyBorder="1" applyAlignment="1">
      <alignment vertical="center" wrapText="1"/>
    </xf>
    <xf numFmtId="49" fontId="13" fillId="3" borderId="18" xfId="0" applyNumberFormat="1" applyFont="1" applyFill="1" applyBorder="1" applyAlignment="1">
      <alignment horizontal="center" vertical="center" wrapText="1"/>
    </xf>
    <xf numFmtId="1" fontId="13" fillId="3" borderId="18" xfId="2" applyNumberFormat="1" applyFont="1" applyFill="1" applyBorder="1" applyAlignment="1" applyProtection="1">
      <alignment horizontal="center" vertical="center"/>
    </xf>
    <xf numFmtId="49" fontId="13" fillId="3" borderId="21" xfId="0" applyNumberFormat="1" applyFont="1" applyFill="1" applyBorder="1" applyAlignment="1">
      <alignment horizontal="center" vertical="center" wrapText="1"/>
    </xf>
    <xf numFmtId="0" fontId="13" fillId="3" borderId="7" xfId="0" applyFont="1" applyFill="1" applyBorder="1" applyAlignment="1">
      <alignment vertical="center" wrapText="1"/>
    </xf>
    <xf numFmtId="49" fontId="13" fillId="3" borderId="7" xfId="2" applyNumberFormat="1" applyFont="1" applyFill="1" applyBorder="1" applyAlignment="1" applyProtection="1">
      <alignment horizontal="center" vertical="center" wrapText="1"/>
    </xf>
    <xf numFmtId="0" fontId="20" fillId="0" borderId="21" xfId="9" applyFont="1" applyBorder="1" applyAlignment="1">
      <alignment horizontal="left" vertical="center"/>
    </xf>
    <xf numFmtId="0" fontId="20" fillId="0" borderId="21" xfId="9" applyFont="1" applyBorder="1" applyAlignment="1">
      <alignment horizontal="center" vertical="center"/>
    </xf>
    <xf numFmtId="0" fontId="20" fillId="0" borderId="21" xfId="9" applyFont="1" applyBorder="1" applyAlignment="1">
      <alignment horizontal="left" vertical="center" wrapText="1"/>
    </xf>
    <xf numFmtId="0" fontId="13" fillId="0" borderId="49" xfId="2" applyFont="1" applyBorder="1" applyAlignment="1" applyProtection="1">
      <alignment horizontal="center" vertical="center" wrapText="1"/>
    </xf>
    <xf numFmtId="0" fontId="13" fillId="0" borderId="30" xfId="2" applyFont="1" applyBorder="1" applyAlignment="1" applyProtection="1">
      <alignment vertical="center" wrapText="1"/>
    </xf>
    <xf numFmtId="173" fontId="24" fillId="3" borderId="21" xfId="2" applyNumberFormat="1" applyFont="1" applyFill="1" applyBorder="1" applyAlignment="1" applyProtection="1">
      <alignment horizontal="center" vertical="center"/>
    </xf>
    <xf numFmtId="0" fontId="20" fillId="3" borderId="21" xfId="2" applyFont="1" applyFill="1" applyBorder="1" applyAlignment="1" applyProtection="1">
      <alignment horizontal="center" vertical="top" wrapText="1"/>
    </xf>
    <xf numFmtId="0" fontId="13" fillId="3" borderId="7" xfId="2" applyFont="1" applyFill="1" applyBorder="1" applyAlignment="1" applyProtection="1">
      <alignment horizontal="center" vertical="center" wrapText="1"/>
    </xf>
    <xf numFmtId="0" fontId="13" fillId="3" borderId="0" xfId="2" applyFont="1" applyFill="1" applyProtection="1"/>
    <xf numFmtId="0" fontId="13" fillId="3" borderId="21" xfId="1" applyNumberFormat="1" applyFont="1" applyFill="1" applyBorder="1" applyAlignment="1">
      <alignment horizontal="center" vertical="center" wrapText="1"/>
    </xf>
    <xf numFmtId="0" fontId="17" fillId="3" borderId="21" xfId="1" applyNumberFormat="1" applyFont="1" applyFill="1" applyBorder="1" applyAlignment="1">
      <alignment horizontal="center" vertical="center" wrapText="1"/>
    </xf>
    <xf numFmtId="173" fontId="24" fillId="0" borderId="21" xfId="2" applyNumberFormat="1" applyFont="1" applyBorder="1" applyAlignment="1" applyProtection="1">
      <alignment horizontal="center" vertical="center"/>
    </xf>
    <xf numFmtId="0" fontId="35" fillId="0" borderId="0" xfId="2" applyFont="1" applyProtection="1"/>
    <xf numFmtId="0" fontId="36" fillId="0" borderId="0" xfId="0" applyFont="1">
      <alignment vertical="center"/>
    </xf>
    <xf numFmtId="166" fontId="13" fillId="0" borderId="21" xfId="2" applyNumberFormat="1" applyFont="1" applyBorder="1" applyAlignment="1" applyProtection="1">
      <alignment horizontal="center" vertical="center"/>
    </xf>
    <xf numFmtId="166" fontId="16" fillId="0" borderId="21" xfId="2" applyNumberFormat="1" applyFont="1" applyBorder="1" applyAlignment="1" applyProtection="1">
      <alignment horizontal="center" vertical="center"/>
    </xf>
    <xf numFmtId="166" fontId="14" fillId="0" borderId="21" xfId="0" applyNumberFormat="1" applyFont="1" applyBorder="1" applyAlignment="1">
      <alignment horizontal="left" vertical="center" wrapText="1"/>
    </xf>
    <xf numFmtId="166" fontId="14" fillId="0" borderId="21" xfId="0" applyNumberFormat="1" applyFont="1" applyBorder="1" applyAlignment="1">
      <alignment horizontal="center" vertical="center" wrapText="1"/>
    </xf>
    <xf numFmtId="0" fontId="13" fillId="3" borderId="21" xfId="4" applyFont="1" applyFill="1" applyBorder="1" applyAlignment="1">
      <alignment horizontal="left" vertical="center" wrapText="1"/>
    </xf>
    <xf numFmtId="166" fontId="13" fillId="0" borderId="21" xfId="2" applyNumberFormat="1" applyFont="1" applyBorder="1" applyAlignment="1" applyProtection="1">
      <alignment horizontal="center" vertical="center" wrapText="1"/>
    </xf>
    <xf numFmtId="0" fontId="13" fillId="0" borderId="14" xfId="2" applyFont="1" applyBorder="1" applyAlignment="1" applyProtection="1">
      <alignment horizontal="center" vertical="center" wrapText="1"/>
    </xf>
    <xf numFmtId="0" fontId="13" fillId="0" borderId="4" xfId="2" applyFont="1" applyBorder="1" applyAlignment="1" applyProtection="1">
      <alignment horizontal="left" vertical="center" wrapText="1"/>
    </xf>
    <xf numFmtId="0" fontId="13" fillId="0" borderId="9" xfId="2" applyFont="1" applyBorder="1" applyAlignment="1" applyProtection="1">
      <alignment horizontal="left" vertical="center" wrapText="1"/>
    </xf>
    <xf numFmtId="3" fontId="16" fillId="3" borderId="29" xfId="2" applyNumberFormat="1" applyFont="1" applyFill="1" applyBorder="1" applyAlignment="1" applyProtection="1">
      <alignment horizontal="center" vertical="center"/>
    </xf>
    <xf numFmtId="173" fontId="16" fillId="12" borderId="29" xfId="2" applyNumberFormat="1" applyFont="1" applyFill="1" applyBorder="1" applyAlignment="1" applyProtection="1">
      <alignment horizontal="center" vertical="center"/>
    </xf>
    <xf numFmtId="3" fontId="16" fillId="12" borderId="29" xfId="2" applyNumberFormat="1" applyFont="1" applyFill="1" applyBorder="1" applyAlignment="1" applyProtection="1">
      <alignment horizontal="center" vertical="center"/>
    </xf>
    <xf numFmtId="173" fontId="16" fillId="0" borderId="29" xfId="2" applyNumberFormat="1" applyFont="1" applyBorder="1" applyAlignment="1" applyProtection="1">
      <alignment horizontal="center" vertical="center"/>
    </xf>
    <xf numFmtId="173" fontId="13" fillId="0" borderId="21" xfId="2" applyNumberFormat="1" applyFont="1" applyBorder="1" applyAlignment="1" applyProtection="1">
      <alignment horizontal="left" vertical="center"/>
    </xf>
    <xf numFmtId="173" fontId="13" fillId="0" borderId="21" xfId="2" applyNumberFormat="1" applyFont="1" applyBorder="1" applyAlignment="1" applyProtection="1">
      <alignment horizontal="left" vertical="center" wrapText="1"/>
    </xf>
    <xf numFmtId="0" fontId="22" fillId="21" borderId="0" xfId="2" applyFont="1" applyFill="1" applyProtection="1"/>
    <xf numFmtId="3" fontId="13" fillId="3" borderId="28" xfId="2" applyNumberFormat="1" applyFont="1" applyFill="1" applyBorder="1" applyAlignment="1" applyProtection="1">
      <alignment horizontal="center" vertical="center" wrapText="1"/>
    </xf>
    <xf numFmtId="0" fontId="20" fillId="0" borderId="0" xfId="0" applyFont="1" applyAlignment="1">
      <alignment horizontal="left" vertical="top"/>
    </xf>
    <xf numFmtId="165" fontId="13" fillId="12" borderId="21" xfId="2" applyNumberFormat="1" applyFont="1" applyFill="1" applyBorder="1" applyAlignment="1" applyProtection="1">
      <alignment horizontal="center" vertical="center"/>
    </xf>
    <xf numFmtId="0" fontId="13" fillId="8" borderId="21" xfId="0" applyFont="1" applyFill="1" applyBorder="1" applyAlignment="1">
      <alignment horizontal="center" vertical="center" wrapText="1"/>
    </xf>
    <xf numFmtId="0" fontId="15" fillId="0" borderId="0" xfId="2" applyFont="1" applyAlignment="1" applyProtection="1">
      <alignment horizontal="center" vertical="center" wrapText="1"/>
    </xf>
    <xf numFmtId="0" fontId="16" fillId="0" borderId="21" xfId="0" applyFont="1" applyBorder="1" applyAlignment="1">
      <alignment horizontal="center" vertical="center" wrapText="1"/>
    </xf>
    <xf numFmtId="165" fontId="15" fillId="0" borderId="0" xfId="0" applyNumberFormat="1" applyFont="1" applyAlignment="1">
      <alignment horizontal="center" vertical="center"/>
    </xf>
    <xf numFmtId="0" fontId="37" fillId="0" borderId="21" xfId="0" applyFont="1" applyBorder="1">
      <alignment vertical="center"/>
    </xf>
    <xf numFmtId="0" fontId="37" fillId="0" borderId="21" xfId="0" applyFont="1" applyBorder="1" applyAlignment="1">
      <alignment horizontal="center" vertical="center"/>
    </xf>
    <xf numFmtId="173" fontId="6" fillId="3" borderId="21" xfId="2" applyNumberFormat="1" applyFont="1" applyFill="1" applyBorder="1" applyAlignment="1" applyProtection="1">
      <alignment horizontal="center" vertical="center" wrapText="1"/>
    </xf>
    <xf numFmtId="1" fontId="6" fillId="12" borderId="21" xfId="2" applyNumberFormat="1" applyFont="1" applyFill="1" applyBorder="1" applyAlignment="1" applyProtection="1">
      <alignment horizontal="center" vertical="center"/>
    </xf>
    <xf numFmtId="173" fontId="6" fillId="3" borderId="21" xfId="2" applyNumberFormat="1" applyFont="1" applyFill="1" applyBorder="1" applyAlignment="1" applyProtection="1">
      <alignment horizontal="center" vertical="center"/>
    </xf>
    <xf numFmtId="0" fontId="38" fillId="0" borderId="0" xfId="2" applyFont="1" applyAlignment="1" applyProtection="1">
      <alignment vertical="center"/>
    </xf>
    <xf numFmtId="0" fontId="37" fillId="0" borderId="21" xfId="0" applyFont="1" applyBorder="1" applyAlignment="1">
      <alignment vertical="center" wrapText="1"/>
    </xf>
    <xf numFmtId="0" fontId="6" fillId="0" borderId="21" xfId="0" applyFont="1" applyBorder="1" applyAlignment="1">
      <alignment horizontal="center" vertical="center" wrapText="1"/>
    </xf>
    <xf numFmtId="0" fontId="6" fillId="0" borderId="21" xfId="0" applyFont="1" applyBorder="1" applyAlignment="1">
      <alignment vertical="center" wrapText="1"/>
    </xf>
    <xf numFmtId="0" fontId="39" fillId="0" borderId="0" xfId="2" applyFont="1" applyAlignment="1" applyProtection="1">
      <alignment vertical="center"/>
    </xf>
    <xf numFmtId="0" fontId="6" fillId="0" borderId="21" xfId="0" applyFont="1" applyBorder="1">
      <alignment vertical="center"/>
    </xf>
    <xf numFmtId="0" fontId="6" fillId="0" borderId="21" xfId="0" applyFont="1" applyBorder="1" applyAlignment="1">
      <alignment horizontal="center" vertical="center"/>
    </xf>
    <xf numFmtId="3" fontId="38" fillId="3" borderId="21" xfId="2" applyNumberFormat="1" applyFont="1" applyFill="1" applyBorder="1" applyAlignment="1" applyProtection="1">
      <alignment vertical="center"/>
    </xf>
    <xf numFmtId="3" fontId="38" fillId="3" borderId="21" xfId="2" applyNumberFormat="1" applyFont="1" applyFill="1" applyBorder="1" applyAlignment="1" applyProtection="1">
      <alignment horizontal="center" vertical="center"/>
    </xf>
    <xf numFmtId="0" fontId="6" fillId="0" borderId="0" xfId="0" applyFont="1">
      <alignment vertical="center"/>
    </xf>
    <xf numFmtId="173" fontId="38" fillId="3" borderId="21" xfId="2" applyNumberFormat="1" applyFont="1" applyFill="1" applyBorder="1" applyAlignment="1" applyProtection="1">
      <alignment horizontal="center" vertical="center"/>
    </xf>
    <xf numFmtId="1" fontId="6" fillId="0" borderId="21" xfId="0" applyNumberFormat="1" applyFont="1" applyBorder="1" applyAlignment="1">
      <alignment horizontal="center" vertical="center" wrapText="1"/>
    </xf>
    <xf numFmtId="0" fontId="6" fillId="3" borderId="21" xfId="0" applyFont="1" applyFill="1" applyBorder="1" applyAlignment="1">
      <alignment horizontal="center" vertical="center" wrapText="1"/>
    </xf>
    <xf numFmtId="0" fontId="31" fillId="3" borderId="21" xfId="0" applyFont="1" applyFill="1" applyBorder="1" applyAlignment="1">
      <alignment horizontal="center" vertical="center" wrapText="1"/>
    </xf>
    <xf numFmtId="2" fontId="40" fillId="3" borderId="21" xfId="0" applyNumberFormat="1" applyFont="1" applyFill="1" applyBorder="1" applyAlignment="1">
      <alignment horizontal="center" vertical="center" wrapText="1"/>
    </xf>
    <xf numFmtId="2" fontId="41" fillId="3" borderId="21" xfId="0" applyNumberFormat="1" applyFont="1" applyFill="1" applyBorder="1" applyAlignment="1">
      <alignment horizontal="center" vertical="center" wrapText="1"/>
    </xf>
    <xf numFmtId="0" fontId="13" fillId="0" borderId="0" xfId="0" applyFont="1" applyAlignment="1">
      <alignment vertical="center"/>
    </xf>
    <xf numFmtId="3" fontId="13" fillId="3" borderId="21" xfId="3" applyNumberFormat="1" applyFont="1" applyFill="1" applyBorder="1" applyAlignment="1" applyProtection="1">
      <alignment horizontal="center" vertical="center" wrapText="1"/>
    </xf>
    <xf numFmtId="165" fontId="16" fillId="0" borderId="0" xfId="0" applyNumberFormat="1" applyFont="1" applyAlignment="1">
      <alignment horizontal="center" vertical="top" wrapText="1"/>
    </xf>
    <xf numFmtId="165" fontId="16" fillId="0" borderId="0" xfId="0" applyNumberFormat="1" applyFont="1" applyAlignment="1">
      <alignment horizontal="center" wrapText="1"/>
    </xf>
    <xf numFmtId="166" fontId="14" fillId="0" borderId="0" xfId="2" applyNumberFormat="1" applyFont="1" applyAlignment="1" applyProtection="1">
      <alignment horizontal="center" vertical="center"/>
    </xf>
    <xf numFmtId="165" fontId="16" fillId="0" borderId="0" xfId="0" applyNumberFormat="1" applyFont="1" applyAlignment="1">
      <alignment horizontal="center" vertical="center"/>
    </xf>
    <xf numFmtId="166" fontId="13" fillId="0" borderId="0" xfId="2" applyNumberFormat="1" applyFont="1" applyAlignment="1" applyProtection="1">
      <alignment horizontal="center" vertical="center"/>
    </xf>
    <xf numFmtId="165" fontId="16" fillId="0" borderId="0" xfId="0" applyNumberFormat="1" applyFont="1">
      <alignment vertical="center"/>
    </xf>
    <xf numFmtId="165" fontId="15" fillId="0" borderId="0" xfId="0" applyNumberFormat="1" applyFont="1" applyAlignment="1">
      <alignment vertical="center"/>
    </xf>
    <xf numFmtId="0" fontId="13" fillId="12" borderId="14" xfId="2" applyFont="1" applyFill="1" applyBorder="1" applyAlignment="1" applyProtection="1">
      <alignment horizontal="center" vertical="center" wrapText="1"/>
    </xf>
    <xf numFmtId="0" fontId="16" fillId="12" borderId="3" xfId="2" applyFont="1" applyFill="1" applyBorder="1" applyAlignment="1" applyProtection="1">
      <alignment horizontal="center" vertical="center" wrapText="1"/>
    </xf>
    <xf numFmtId="0" fontId="16" fillId="12" borderId="9" xfId="2" applyFont="1" applyFill="1" applyBorder="1" applyAlignment="1" applyProtection="1">
      <alignment horizontal="center" vertical="center" wrapText="1"/>
    </xf>
    <xf numFmtId="0" fontId="16" fillId="12" borderId="30" xfId="2" applyFont="1" applyFill="1" applyBorder="1" applyAlignment="1" applyProtection="1">
      <alignment horizontal="center" vertical="center" wrapText="1"/>
    </xf>
    <xf numFmtId="165" fontId="16" fillId="12" borderId="28" xfId="2" applyNumberFormat="1" applyFont="1" applyFill="1" applyBorder="1" applyAlignment="1" applyProtection="1">
      <alignment horizontal="center" vertical="center"/>
    </xf>
    <xf numFmtId="165" fontId="16" fillId="12" borderId="47" xfId="2" applyNumberFormat="1" applyFont="1" applyFill="1" applyBorder="1" applyAlignment="1" applyProtection="1">
      <alignment horizontal="center" vertical="center"/>
    </xf>
    <xf numFmtId="172" fontId="15" fillId="6" borderId="18" xfId="2" applyNumberFormat="1" applyFont="1" applyFill="1" applyBorder="1" applyAlignment="1" applyProtection="1">
      <alignment vertical="center"/>
    </xf>
    <xf numFmtId="168" fontId="16" fillId="0" borderId="0" xfId="2" applyNumberFormat="1" applyFont="1" applyAlignment="1" applyProtection="1">
      <alignment horizontal="right" vertical="center"/>
    </xf>
    <xf numFmtId="0" fontId="15" fillId="2" borderId="0" xfId="2" applyFont="1" applyFill="1" applyProtection="1"/>
    <xf numFmtId="1" fontId="16" fillId="10" borderId="18" xfId="2" applyNumberFormat="1" applyFont="1" applyFill="1" applyBorder="1" applyAlignment="1" applyProtection="1">
      <alignment horizontal="center" vertical="center" wrapText="1"/>
    </xf>
    <xf numFmtId="172" fontId="16" fillId="10" borderId="20" xfId="0" applyNumberFormat="1" applyFont="1" applyFill="1" applyBorder="1" applyAlignment="1">
      <alignment wrapText="1"/>
    </xf>
    <xf numFmtId="172" fontId="16" fillId="10" borderId="20" xfId="0" applyNumberFormat="1" applyFont="1" applyFill="1" applyBorder="1" applyAlignment="1">
      <alignment vertical="center" wrapText="1"/>
    </xf>
    <xf numFmtId="172" fontId="16" fillId="6" borderId="20" xfId="0" applyNumberFormat="1" applyFont="1" applyFill="1" applyBorder="1" applyAlignment="1">
      <alignment vertical="center" wrapText="1"/>
    </xf>
    <xf numFmtId="168" fontId="16" fillId="15" borderId="21" xfId="2" applyNumberFormat="1" applyFont="1" applyFill="1" applyBorder="1" applyAlignment="1" applyProtection="1">
      <alignment horizontal="right"/>
    </xf>
    <xf numFmtId="1" fontId="16" fillId="0" borderId="21" xfId="2" applyNumberFormat="1" applyFont="1" applyBorder="1" applyAlignment="1" applyProtection="1">
      <alignment horizontal="center" vertical="center" wrapText="1"/>
    </xf>
    <xf numFmtId="172" fontId="16" fillId="0" borderId="0" xfId="0" applyNumberFormat="1" applyFont="1">
      <alignment vertical="center"/>
    </xf>
    <xf numFmtId="168" fontId="16" fillId="0" borderId="0" xfId="0" applyNumberFormat="1" applyFont="1">
      <alignment vertical="center"/>
    </xf>
    <xf numFmtId="0" fontId="14" fillId="0" borderId="0" xfId="2" applyFont="1" applyAlignment="1" applyProtection="1">
      <alignment horizontal="left" vertical="top" wrapText="1"/>
    </xf>
    <xf numFmtId="0" fontId="6" fillId="8" borderId="21" xfId="0" applyFont="1" applyFill="1" applyBorder="1" applyAlignment="1">
      <alignment horizontal="center" vertical="center" wrapText="1"/>
    </xf>
    <xf numFmtId="0" fontId="42" fillId="3" borderId="21" xfId="0" applyFont="1" applyFill="1" applyBorder="1" applyAlignment="1">
      <alignment horizontal="center" vertical="center" wrapText="1"/>
    </xf>
    <xf numFmtId="0" fontId="38" fillId="0" borderId="21" xfId="0" applyFont="1" applyBorder="1" applyAlignment="1">
      <alignment horizontal="center" vertical="center" wrapText="1"/>
    </xf>
    <xf numFmtId="0" fontId="43" fillId="3" borderId="21" xfId="0" applyFont="1" applyFill="1" applyBorder="1" applyAlignment="1">
      <alignment horizontal="center" vertical="center" wrapText="1"/>
    </xf>
    <xf numFmtId="0" fontId="38" fillId="0" borderId="21" xfId="2" applyFont="1" applyBorder="1" applyAlignment="1" applyProtection="1">
      <alignment horizontal="center" vertical="center" wrapText="1"/>
    </xf>
    <xf numFmtId="0" fontId="44" fillId="0" borderId="21" xfId="2" applyFont="1" applyBorder="1" applyAlignment="1" applyProtection="1">
      <alignment horizontal="center" vertical="center" wrapText="1"/>
    </xf>
    <xf numFmtId="3" fontId="44" fillId="0" borderId="21" xfId="2" applyNumberFormat="1" applyFont="1" applyBorder="1" applyAlignment="1" applyProtection="1">
      <alignment horizontal="center" vertical="center" wrapText="1"/>
    </xf>
    <xf numFmtId="2" fontId="40" fillId="0" borderId="17" xfId="0" applyNumberFormat="1" applyFont="1" applyBorder="1" applyAlignment="1">
      <alignment horizontal="center" vertical="center" wrapText="1"/>
    </xf>
    <xf numFmtId="2" fontId="38" fillId="0" borderId="21" xfId="0" applyNumberFormat="1" applyFont="1" applyBorder="1" applyAlignment="1">
      <alignment horizontal="center" vertical="center" wrapText="1"/>
    </xf>
    <xf numFmtId="172" fontId="6" fillId="0" borderId="21" xfId="0" applyNumberFormat="1" applyFont="1" applyBorder="1" applyAlignment="1">
      <alignment horizontal="center" vertical="center" wrapText="1"/>
    </xf>
    <xf numFmtId="0" fontId="40" fillId="3" borderId="21" xfId="0" applyFont="1" applyFill="1" applyBorder="1" applyAlignment="1">
      <alignment horizontal="left" vertical="center"/>
    </xf>
    <xf numFmtId="0" fontId="40" fillId="3" borderId="21" xfId="0" applyFont="1" applyFill="1" applyBorder="1" applyAlignment="1">
      <alignment horizontal="center" vertical="center"/>
    </xf>
    <xf numFmtId="1" fontId="40" fillId="3" borderId="21" xfId="0" applyNumberFormat="1" applyFont="1" applyFill="1" applyBorder="1" applyAlignment="1">
      <alignment horizontal="center" vertical="center"/>
    </xf>
    <xf numFmtId="0" fontId="0" fillId="3" borderId="0" xfId="0" applyFill="1" applyAlignment="1">
      <alignment horizontal="center" vertical="center"/>
    </xf>
    <xf numFmtId="166" fontId="14" fillId="0" borderId="0" xfId="2" applyNumberFormat="1" applyFont="1" applyAlignment="1" applyProtection="1">
      <alignment horizontal="center" vertical="center"/>
    </xf>
    <xf numFmtId="165" fontId="15" fillId="0" borderId="0" xfId="0" applyNumberFormat="1" applyFont="1" applyAlignment="1">
      <alignment horizontal="center" vertical="center"/>
    </xf>
    <xf numFmtId="0" fontId="13" fillId="3" borderId="7" xfId="2" applyFont="1" applyFill="1" applyBorder="1" applyAlignment="1" applyProtection="1">
      <alignment horizontal="left" vertical="center" wrapText="1"/>
    </xf>
    <xf numFmtId="166" fontId="33" fillId="22" borderId="23" xfId="2" applyNumberFormat="1" applyFont="1" applyFill="1" applyBorder="1" applyAlignment="1" applyProtection="1">
      <alignment horizontal="center" vertical="center"/>
    </xf>
    <xf numFmtId="1" fontId="13" fillId="3" borderId="18" xfId="2" applyNumberFormat="1" applyFont="1" applyFill="1" applyBorder="1" applyAlignment="1" applyProtection="1">
      <alignment horizontal="center" vertical="center" wrapText="1"/>
    </xf>
    <xf numFmtId="165" fontId="15" fillId="0" borderId="0" xfId="0" applyNumberFormat="1" applyFont="1" applyAlignment="1">
      <alignment horizontal="left" vertical="center"/>
    </xf>
    <xf numFmtId="165" fontId="15" fillId="0" borderId="0" xfId="0" applyNumberFormat="1" applyFont="1" applyAlignment="1">
      <alignment vertical="center" wrapText="1"/>
    </xf>
    <xf numFmtId="165" fontId="14" fillId="0" borderId="0" xfId="0" applyNumberFormat="1" applyFont="1" applyAlignment="1">
      <alignment vertical="center"/>
    </xf>
    <xf numFmtId="166" fontId="32" fillId="0" borderId="24" xfId="2" applyNumberFormat="1" applyFont="1" applyBorder="1" applyAlignment="1" applyProtection="1">
      <alignment vertical="center" wrapText="1"/>
    </xf>
    <xf numFmtId="166" fontId="33" fillId="22" borderId="58" xfId="2" applyNumberFormat="1" applyFont="1" applyFill="1" applyBorder="1" applyAlignment="1" applyProtection="1">
      <alignment horizontal="center" vertical="center"/>
    </xf>
    <xf numFmtId="0" fontId="13" fillId="3" borderId="50" xfId="2" applyFont="1" applyFill="1" applyBorder="1" applyAlignment="1" applyProtection="1">
      <alignment horizontal="center" vertical="center" wrapText="1"/>
    </xf>
    <xf numFmtId="1" fontId="13" fillId="3" borderId="54" xfId="2" applyNumberFormat="1" applyFont="1" applyFill="1" applyBorder="1" applyAlignment="1" applyProtection="1">
      <alignment horizontal="center" vertical="center"/>
    </xf>
    <xf numFmtId="0" fontId="13" fillId="3" borderId="43" xfId="2" applyFont="1" applyFill="1" applyBorder="1" applyAlignment="1" applyProtection="1">
      <alignment horizontal="center" vertical="center" wrapText="1"/>
    </xf>
    <xf numFmtId="1" fontId="13" fillId="3" borderId="53" xfId="2" applyNumberFormat="1" applyFont="1" applyFill="1" applyBorder="1" applyAlignment="1" applyProtection="1">
      <alignment horizontal="center" vertical="center"/>
    </xf>
    <xf numFmtId="173" fontId="16" fillId="0" borderId="53" xfId="2" applyNumberFormat="1" applyFont="1" applyBorder="1" applyAlignment="1" applyProtection="1">
      <alignment horizontal="center" vertical="center"/>
    </xf>
    <xf numFmtId="3" fontId="16" fillId="0" borderId="53" xfId="2" applyNumberFormat="1" applyFont="1" applyBorder="1" applyAlignment="1" applyProtection="1">
      <alignment horizontal="center" vertical="center"/>
    </xf>
    <xf numFmtId="3" fontId="13" fillId="0" borderId="53" xfId="2" applyNumberFormat="1" applyFont="1" applyBorder="1" applyAlignment="1" applyProtection="1">
      <alignment horizontal="center" vertical="center"/>
    </xf>
    <xf numFmtId="3" fontId="13" fillId="0" borderId="55" xfId="2" applyNumberFormat="1" applyFont="1" applyBorder="1" applyAlignment="1" applyProtection="1">
      <alignment horizontal="center" vertical="center"/>
    </xf>
    <xf numFmtId="173" fontId="13" fillId="3" borderId="53" xfId="2" applyNumberFormat="1" applyFont="1" applyFill="1" applyBorder="1" applyAlignment="1" applyProtection="1">
      <alignment horizontal="center" vertical="center"/>
    </xf>
    <xf numFmtId="173" fontId="24" fillId="3" borderId="53" xfId="2" applyNumberFormat="1" applyFont="1" applyFill="1" applyBorder="1" applyAlignment="1" applyProtection="1">
      <alignment horizontal="center" vertical="center"/>
    </xf>
    <xf numFmtId="0" fontId="20" fillId="0" borderId="52" xfId="0" applyFont="1" applyBorder="1" applyAlignment="1">
      <alignment horizontal="center" vertical="center" wrapText="1"/>
    </xf>
    <xf numFmtId="0" fontId="13" fillId="3" borderId="43" xfId="4" applyFont="1" applyFill="1" applyBorder="1" applyAlignment="1">
      <alignment horizontal="center" vertical="center" wrapText="1"/>
    </xf>
    <xf numFmtId="0" fontId="13" fillId="3" borderId="53" xfId="1" applyNumberFormat="1" applyFont="1" applyFill="1" applyBorder="1" applyAlignment="1">
      <alignment horizontal="center" vertical="center"/>
    </xf>
    <xf numFmtId="0" fontId="17" fillId="3" borderId="53" xfId="4" applyFont="1" applyFill="1" applyBorder="1" applyAlignment="1">
      <alignment horizontal="center" vertical="center" wrapText="1"/>
    </xf>
    <xf numFmtId="173" fontId="24" fillId="0" borderId="53" xfId="2" applyNumberFormat="1" applyFont="1" applyBorder="1" applyAlignment="1" applyProtection="1">
      <alignment horizontal="center" vertical="center"/>
    </xf>
    <xf numFmtId="0" fontId="13" fillId="10" borderId="50" xfId="4" applyFont="1" applyFill="1" applyBorder="1" applyAlignment="1">
      <alignment vertical="center" wrapText="1"/>
    </xf>
    <xf numFmtId="166" fontId="13" fillId="0" borderId="53" xfId="2" applyNumberFormat="1" applyFont="1" applyBorder="1" applyAlignment="1" applyProtection="1">
      <alignment horizontal="center" vertical="center"/>
    </xf>
    <xf numFmtId="166" fontId="16" fillId="0" borderId="53" xfId="2" applyNumberFormat="1" applyFont="1" applyBorder="1" applyAlignment="1" applyProtection="1">
      <alignment horizontal="center" vertical="center" wrapText="1"/>
    </xf>
    <xf numFmtId="0" fontId="13" fillId="10" borderId="43" xfId="2" applyFont="1" applyFill="1" applyBorder="1" applyAlignment="1" applyProtection="1">
      <alignment vertical="center" wrapText="1"/>
    </xf>
    <xf numFmtId="3" fontId="13" fillId="0" borderId="47" xfId="2" applyNumberFormat="1" applyFont="1" applyBorder="1" applyAlignment="1" applyProtection="1">
      <alignment horizontal="center" vertical="center"/>
    </xf>
    <xf numFmtId="0" fontId="13" fillId="0" borderId="59" xfId="2" applyFont="1" applyBorder="1" applyAlignment="1" applyProtection="1">
      <alignment horizontal="center" vertical="center" wrapText="1"/>
    </xf>
    <xf numFmtId="0" fontId="13" fillId="0" borderId="11" xfId="2" applyFont="1" applyBorder="1" applyAlignment="1" applyProtection="1">
      <alignment vertical="center" wrapText="1"/>
    </xf>
    <xf numFmtId="0" fontId="13" fillId="0" borderId="57" xfId="2" applyFont="1" applyBorder="1" applyAlignment="1" applyProtection="1">
      <alignment vertical="center" wrapText="1"/>
    </xf>
    <xf numFmtId="0" fontId="13" fillId="0" borderId="57" xfId="2" applyFont="1" applyBorder="1" applyAlignment="1" applyProtection="1">
      <alignment horizontal="center" vertical="center" wrapText="1"/>
    </xf>
    <xf numFmtId="3" fontId="13" fillId="3" borderId="57" xfId="2" applyNumberFormat="1" applyFont="1" applyFill="1" applyBorder="1" applyAlignment="1" applyProtection="1">
      <alignment horizontal="center" vertical="center" wrapText="1"/>
    </xf>
    <xf numFmtId="3" fontId="16" fillId="12" borderId="57" xfId="2" applyNumberFormat="1" applyFont="1" applyFill="1" applyBorder="1" applyAlignment="1" applyProtection="1">
      <alignment horizontal="center" vertical="center"/>
    </xf>
    <xf numFmtId="173" fontId="13" fillId="0" borderId="57" xfId="2" applyNumberFormat="1" applyFont="1" applyBorder="1" applyAlignment="1" applyProtection="1">
      <alignment horizontal="center" vertical="center"/>
    </xf>
    <xf numFmtId="3" fontId="13" fillId="0" borderId="57" xfId="2" applyNumberFormat="1" applyFont="1" applyBorder="1" applyAlignment="1" applyProtection="1">
      <alignment horizontal="center" vertical="center"/>
    </xf>
    <xf numFmtId="3" fontId="13" fillId="0" borderId="58" xfId="2" applyNumberFormat="1" applyFont="1" applyBorder="1" applyAlignment="1" applyProtection="1">
      <alignment horizontal="center" vertical="center"/>
    </xf>
    <xf numFmtId="165" fontId="15" fillId="0" borderId="0" xfId="0" applyNumberFormat="1" applyFont="1" applyAlignment="1">
      <alignment horizontal="center" vertical="top" wrapText="1"/>
    </xf>
    <xf numFmtId="165" fontId="15" fillId="0" borderId="0" xfId="0" applyNumberFormat="1" applyFont="1" applyAlignment="1">
      <alignment horizontal="center" vertical="center" wrapText="1"/>
    </xf>
    <xf numFmtId="0" fontId="15" fillId="0" borderId="0" xfId="2" applyFont="1" applyAlignment="1" applyProtection="1">
      <alignment horizontal="center" vertical="center" wrapText="1"/>
    </xf>
    <xf numFmtId="1" fontId="14" fillId="0" borderId="0" xfId="2" applyNumberFormat="1" applyFont="1" applyAlignment="1" applyProtection="1">
      <alignment horizontal="center" vertical="center" wrapText="1"/>
    </xf>
    <xf numFmtId="0" fontId="13" fillId="0" borderId="0" xfId="0" applyFont="1" applyAlignment="1">
      <alignment horizontal="center" vertical="center" wrapText="1"/>
    </xf>
    <xf numFmtId="165" fontId="16" fillId="0" borderId="0" xfId="0" applyNumberFormat="1" applyFont="1" applyAlignment="1">
      <alignment horizontal="center" vertical="center" wrapText="1"/>
    </xf>
    <xf numFmtId="0" fontId="15" fillId="0" borderId="0" xfId="2" applyFont="1" applyAlignment="1" applyProtection="1">
      <alignment horizontal="center" vertical="center" wrapText="1"/>
    </xf>
    <xf numFmtId="166" fontId="15" fillId="0" borderId="0" xfId="2" applyNumberFormat="1" applyFont="1" applyAlignment="1" applyProtection="1">
      <alignment horizontal="center" vertical="center"/>
    </xf>
    <xf numFmtId="165" fontId="16" fillId="0" borderId="0" xfId="0" applyNumberFormat="1" applyFont="1" applyAlignment="1">
      <alignment horizontal="center" vertical="center" wrapText="1"/>
    </xf>
    <xf numFmtId="165" fontId="15" fillId="0" borderId="0" xfId="0" applyNumberFormat="1" applyFont="1" applyAlignment="1">
      <alignment horizontal="center" vertical="center" wrapText="1"/>
    </xf>
    <xf numFmtId="0" fontId="16" fillId="10" borderId="20" xfId="4" applyFont="1" applyFill="1" applyBorder="1" applyAlignment="1">
      <alignment horizontal="left" vertical="center" wrapText="1"/>
    </xf>
    <xf numFmtId="0" fontId="16" fillId="10" borderId="6" xfId="4" applyFont="1" applyFill="1" applyBorder="1" applyAlignment="1">
      <alignment horizontal="left" vertical="center" wrapText="1"/>
    </xf>
    <xf numFmtId="0" fontId="20" fillId="0" borderId="0" xfId="0" applyFont="1" applyAlignment="1">
      <alignment horizontal="left" vertical="top"/>
    </xf>
    <xf numFmtId="0" fontId="16" fillId="7" borderId="56" xfId="2" applyFont="1" applyFill="1" applyBorder="1" applyAlignment="1" applyProtection="1">
      <alignment horizontal="center" vertical="center" wrapText="1"/>
    </xf>
    <xf numFmtId="0" fontId="16" fillId="7" borderId="16" xfId="2" applyFont="1" applyFill="1" applyBorder="1" applyAlignment="1" applyProtection="1">
      <alignment horizontal="center" vertical="center" wrapText="1"/>
    </xf>
    <xf numFmtId="0" fontId="16" fillId="10" borderId="17" xfId="4" applyFont="1" applyFill="1" applyBorder="1" applyAlignment="1">
      <alignment horizontal="left" vertical="center" wrapText="1"/>
    </xf>
    <xf numFmtId="0" fontId="16" fillId="10" borderId="33" xfId="4" applyFont="1" applyFill="1" applyBorder="1" applyAlignment="1">
      <alignment horizontal="left" vertical="center" wrapText="1"/>
    </xf>
    <xf numFmtId="0" fontId="16" fillId="10" borderId="36" xfId="4" applyFont="1" applyFill="1" applyBorder="1" applyAlignment="1">
      <alignment horizontal="left" vertical="center" wrapText="1"/>
    </xf>
    <xf numFmtId="0" fontId="20" fillId="0" borderId="0" xfId="0" applyFont="1" applyAlignment="1">
      <alignment horizontal="left" vertical="top" wrapText="1"/>
    </xf>
    <xf numFmtId="0" fontId="16" fillId="7" borderId="46" xfId="2" applyFont="1" applyFill="1" applyBorder="1" applyAlignment="1" applyProtection="1">
      <alignment horizontal="center" vertical="center" wrapText="1"/>
    </xf>
    <xf numFmtId="0" fontId="16" fillId="7" borderId="32" xfId="2" applyFont="1" applyFill="1" applyBorder="1" applyAlignment="1" applyProtection="1">
      <alignment horizontal="center" vertical="center" wrapText="1"/>
    </xf>
    <xf numFmtId="0" fontId="16" fillId="10" borderId="20" xfId="2" applyFont="1" applyFill="1" applyBorder="1" applyAlignment="1" applyProtection="1">
      <alignment horizontal="left" vertical="center" wrapText="1"/>
    </xf>
    <xf numFmtId="0" fontId="16" fillId="10" borderId="6" xfId="2" applyFont="1" applyFill="1" applyBorder="1" applyAlignment="1" applyProtection="1">
      <alignment horizontal="left" vertical="center" wrapText="1"/>
    </xf>
    <xf numFmtId="0" fontId="16" fillId="6" borderId="20" xfId="0" applyFont="1" applyFill="1" applyBorder="1" applyAlignment="1">
      <alignment horizontal="left" vertical="center" wrapText="1"/>
    </xf>
    <xf numFmtId="0" fontId="16" fillId="6" borderId="6" xfId="0" applyFont="1" applyFill="1" applyBorder="1" applyAlignment="1">
      <alignment horizontal="left" vertical="center" wrapText="1"/>
    </xf>
    <xf numFmtId="3" fontId="16" fillId="6" borderId="20" xfId="2" applyNumberFormat="1" applyFont="1" applyFill="1" applyBorder="1" applyAlignment="1" applyProtection="1">
      <alignment horizontal="left" vertical="center"/>
    </xf>
    <xf numFmtId="3" fontId="16" fillId="6" borderId="6" xfId="2" applyNumberFormat="1" applyFont="1" applyFill="1" applyBorder="1" applyAlignment="1" applyProtection="1">
      <alignment horizontal="left" vertical="center"/>
    </xf>
    <xf numFmtId="0" fontId="16" fillId="10" borderId="21" xfId="4" applyFont="1" applyFill="1" applyBorder="1" applyAlignment="1">
      <alignment horizontal="left" vertical="center" wrapText="1"/>
    </xf>
    <xf numFmtId="0" fontId="16" fillId="6" borderId="18" xfId="2" applyFont="1" applyFill="1" applyBorder="1" applyAlignment="1" applyProtection="1">
      <alignment horizontal="left" vertical="center" wrapText="1"/>
    </xf>
    <xf numFmtId="0" fontId="16" fillId="6" borderId="20" xfId="2" applyFont="1" applyFill="1" applyBorder="1" applyAlignment="1" applyProtection="1">
      <alignment horizontal="left" vertical="center" wrapText="1"/>
    </xf>
    <xf numFmtId="0" fontId="16" fillId="6" borderId="6" xfId="2" applyFont="1" applyFill="1" applyBorder="1" applyAlignment="1" applyProtection="1">
      <alignment horizontal="left" vertical="center" wrapText="1"/>
    </xf>
    <xf numFmtId="0" fontId="15" fillId="6" borderId="20" xfId="2" applyFont="1" applyFill="1" applyBorder="1" applyAlignment="1" applyProtection="1">
      <alignment horizontal="left" vertical="top" wrapText="1"/>
    </xf>
    <xf numFmtId="0" fontId="15" fillId="6" borderId="6" xfId="2" applyFont="1" applyFill="1" applyBorder="1" applyAlignment="1" applyProtection="1">
      <alignment horizontal="left" vertical="top" wrapText="1"/>
    </xf>
    <xf numFmtId="1" fontId="16" fillId="6" borderId="21" xfId="2" applyNumberFormat="1" applyFont="1" applyFill="1" applyBorder="1" applyAlignment="1" applyProtection="1">
      <alignment horizontal="left" vertical="center"/>
    </xf>
    <xf numFmtId="1" fontId="16" fillId="6" borderId="21" xfId="2" applyNumberFormat="1" applyFont="1" applyFill="1" applyBorder="1" applyAlignment="1" applyProtection="1">
      <alignment horizontal="left" vertical="center" wrapText="1"/>
    </xf>
    <xf numFmtId="0" fontId="16" fillId="6" borderId="17" xfId="2" applyFont="1" applyFill="1" applyBorder="1" applyAlignment="1" applyProtection="1">
      <alignment horizontal="left" vertical="center" wrapText="1"/>
    </xf>
    <xf numFmtId="0" fontId="16" fillId="6" borderId="33" xfId="2" applyFont="1" applyFill="1" applyBorder="1" applyAlignment="1" applyProtection="1">
      <alignment horizontal="left" vertical="center" wrapText="1"/>
    </xf>
    <xf numFmtId="0" fontId="16" fillId="6" borderId="21" xfId="2" applyFont="1" applyFill="1" applyBorder="1" applyAlignment="1" applyProtection="1">
      <alignment horizontal="left" vertical="center" wrapText="1"/>
    </xf>
    <xf numFmtId="0" fontId="16" fillId="6" borderId="17" xfId="2" applyFont="1" applyFill="1" applyBorder="1" applyAlignment="1" applyProtection="1">
      <alignment horizontal="left" vertical="top" wrapText="1"/>
    </xf>
    <xf numFmtId="0" fontId="16" fillId="6" borderId="33" xfId="2" applyFont="1" applyFill="1" applyBorder="1" applyAlignment="1" applyProtection="1">
      <alignment horizontal="left" vertical="top" wrapText="1"/>
    </xf>
    <xf numFmtId="1" fontId="16" fillId="6" borderId="20" xfId="2" applyNumberFormat="1" applyFont="1" applyFill="1" applyBorder="1" applyAlignment="1" applyProtection="1">
      <alignment horizontal="left" vertical="center"/>
    </xf>
    <xf numFmtId="1" fontId="16" fillId="6" borderId="6" xfId="2" applyNumberFormat="1" applyFont="1" applyFill="1" applyBorder="1" applyAlignment="1" applyProtection="1">
      <alignment horizontal="left" vertical="center"/>
    </xf>
    <xf numFmtId="2" fontId="16" fillId="6" borderId="21" xfId="2" applyNumberFormat="1" applyFont="1" applyFill="1" applyBorder="1" applyAlignment="1" applyProtection="1">
      <alignment horizontal="left" vertical="center"/>
    </xf>
    <xf numFmtId="0" fontId="16" fillId="10" borderId="21" xfId="0" applyFont="1" applyFill="1" applyBorder="1" applyAlignment="1">
      <alignment horizontal="left" vertical="center" wrapText="1"/>
    </xf>
    <xf numFmtId="0" fontId="16" fillId="10" borderId="8" xfId="0" applyFont="1" applyFill="1" applyBorder="1" applyAlignment="1">
      <alignment horizontal="left" vertical="center" wrapText="1"/>
    </xf>
    <xf numFmtId="0" fontId="16" fillId="10" borderId="0" xfId="0" applyFont="1" applyFill="1" applyAlignment="1">
      <alignment horizontal="left" vertical="center" wrapText="1"/>
    </xf>
    <xf numFmtId="0" fontId="16" fillId="10" borderId="9" xfId="0" applyFont="1" applyFill="1" applyBorder="1" applyAlignment="1">
      <alignment horizontal="left" vertical="center" wrapText="1"/>
    </xf>
    <xf numFmtId="0" fontId="16" fillId="10" borderId="8" xfId="0" applyFont="1" applyFill="1" applyBorder="1" applyAlignment="1">
      <alignment horizontal="left" vertical="center"/>
    </xf>
    <xf numFmtId="0" fontId="16" fillId="10" borderId="0" xfId="0" applyFont="1" applyFill="1" applyAlignment="1">
      <alignment horizontal="left" vertical="center"/>
    </xf>
    <xf numFmtId="0" fontId="16" fillId="10" borderId="9" xfId="0" applyFont="1" applyFill="1" applyBorder="1" applyAlignment="1">
      <alignment horizontal="left" vertical="center"/>
    </xf>
    <xf numFmtId="0" fontId="16" fillId="6" borderId="31" xfId="0" applyFont="1" applyFill="1" applyBorder="1" applyAlignment="1">
      <alignment horizontal="left" vertical="center"/>
    </xf>
    <xf numFmtId="165" fontId="16" fillId="6" borderId="20" xfId="2" applyNumberFormat="1" applyFont="1" applyFill="1" applyBorder="1" applyAlignment="1" applyProtection="1">
      <alignment horizontal="left" vertical="center" wrapText="1"/>
    </xf>
    <xf numFmtId="165" fontId="16" fillId="6" borderId="6" xfId="2" applyNumberFormat="1" applyFont="1" applyFill="1" applyBorder="1" applyAlignment="1" applyProtection="1">
      <alignment horizontal="left" vertical="center" wrapText="1"/>
    </xf>
    <xf numFmtId="0" fontId="21" fillId="6" borderId="6" xfId="0" applyFont="1" applyFill="1" applyBorder="1" applyAlignment="1">
      <alignment horizontal="left" vertical="center" wrapText="1"/>
    </xf>
    <xf numFmtId="0" fontId="16" fillId="6" borderId="20" xfId="0" applyFont="1" applyFill="1" applyBorder="1" applyAlignment="1">
      <alignment horizontal="left" vertical="center"/>
    </xf>
    <xf numFmtId="0" fontId="16" fillId="6" borderId="6" xfId="0" applyFont="1" applyFill="1" applyBorder="1" applyAlignment="1">
      <alignment horizontal="left" vertical="center"/>
    </xf>
    <xf numFmtId="0" fontId="16" fillId="6" borderId="21" xfId="0" applyFont="1" applyFill="1" applyBorder="1">
      <alignment vertical="center"/>
    </xf>
    <xf numFmtId="0" fontId="16" fillId="6" borderId="6" xfId="0" applyFont="1" applyFill="1" applyBorder="1">
      <alignment vertical="center"/>
    </xf>
    <xf numFmtId="0" fontId="21" fillId="6" borderId="6" xfId="0" applyFont="1" applyFill="1" applyBorder="1" applyAlignment="1">
      <alignment horizontal="left" vertical="top" wrapText="1"/>
    </xf>
    <xf numFmtId="0" fontId="15" fillId="7" borderId="56" xfId="2" applyFont="1" applyFill="1" applyBorder="1" applyAlignment="1" applyProtection="1">
      <alignment horizontal="center" vertical="center" wrapText="1"/>
    </xf>
    <xf numFmtId="0" fontId="15" fillId="7" borderId="16" xfId="2" applyFont="1" applyFill="1" applyBorder="1" applyAlignment="1" applyProtection="1">
      <alignment horizontal="center" vertical="center" wrapText="1"/>
    </xf>
    <xf numFmtId="0" fontId="18" fillId="6" borderId="31" xfId="0" applyFont="1" applyFill="1" applyBorder="1" applyAlignment="1">
      <alignment horizontal="left" vertical="center" wrapText="1"/>
    </xf>
    <xf numFmtId="1" fontId="16" fillId="6" borderId="17" xfId="2" applyNumberFormat="1" applyFont="1" applyFill="1" applyBorder="1" applyAlignment="1" applyProtection="1">
      <alignment horizontal="left" vertical="center"/>
    </xf>
    <xf numFmtId="1" fontId="16" fillId="6" borderId="33" xfId="2" applyNumberFormat="1" applyFont="1" applyFill="1" applyBorder="1" applyAlignment="1" applyProtection="1">
      <alignment horizontal="left" vertical="center"/>
    </xf>
    <xf numFmtId="0" fontId="16" fillId="11" borderId="8" xfId="0" applyFont="1" applyFill="1" applyBorder="1" applyAlignment="1">
      <alignment horizontal="left" vertical="center" wrapText="1"/>
    </xf>
    <xf numFmtId="0" fontId="16" fillId="11" borderId="0" xfId="0" applyFont="1" applyFill="1" applyAlignment="1">
      <alignment horizontal="left" vertical="center" wrapText="1"/>
    </xf>
    <xf numFmtId="0" fontId="16" fillId="11" borderId="9" xfId="0" applyFont="1" applyFill="1" applyBorder="1" applyAlignment="1">
      <alignment horizontal="left" vertical="center" wrapText="1"/>
    </xf>
    <xf numFmtId="165" fontId="16" fillId="10" borderId="8" xfId="2" applyNumberFormat="1" applyFont="1" applyFill="1" applyBorder="1" applyAlignment="1" applyProtection="1">
      <alignment horizontal="left" vertical="center" wrapText="1"/>
    </xf>
    <xf numFmtId="165" fontId="16" fillId="10" borderId="0" xfId="2" applyNumberFormat="1" applyFont="1" applyFill="1" applyAlignment="1" applyProtection="1">
      <alignment horizontal="left" vertical="center" wrapText="1"/>
    </xf>
    <xf numFmtId="165" fontId="16" fillId="10" borderId="9" xfId="2" applyNumberFormat="1" applyFont="1" applyFill="1" applyBorder="1" applyAlignment="1" applyProtection="1">
      <alignment horizontal="left" vertical="center" wrapText="1"/>
    </xf>
    <xf numFmtId="165" fontId="16" fillId="6" borderId="21" xfId="2" applyNumberFormat="1" applyFont="1" applyFill="1" applyBorder="1" applyAlignment="1" applyProtection="1">
      <alignment horizontal="left" vertical="center" wrapText="1"/>
    </xf>
    <xf numFmtId="165" fontId="16" fillId="10" borderId="21" xfId="2" applyNumberFormat="1" applyFont="1" applyFill="1" applyBorder="1" applyAlignment="1" applyProtection="1">
      <alignment horizontal="left" vertical="center" wrapText="1"/>
    </xf>
    <xf numFmtId="165" fontId="16" fillId="3" borderId="8" xfId="2" applyNumberFormat="1" applyFont="1" applyFill="1" applyBorder="1" applyAlignment="1" applyProtection="1">
      <alignment horizontal="left" vertical="center" wrapText="1"/>
    </xf>
    <xf numFmtId="165" fontId="16" fillId="3" borderId="0" xfId="2" applyNumberFormat="1" applyFont="1" applyFill="1" applyAlignment="1" applyProtection="1">
      <alignment horizontal="left" vertical="center" wrapText="1"/>
    </xf>
    <xf numFmtId="165" fontId="16" fillId="3" borderId="9" xfId="2" applyNumberFormat="1" applyFont="1" applyFill="1" applyBorder="1" applyAlignment="1" applyProtection="1">
      <alignment horizontal="left" vertical="center" wrapText="1"/>
    </xf>
    <xf numFmtId="0" fontId="16" fillId="6" borderId="21" xfId="0" applyFont="1" applyFill="1" applyBorder="1" applyAlignment="1">
      <alignment horizontal="left" vertical="center"/>
    </xf>
    <xf numFmtId="0" fontId="16" fillId="10" borderId="21" xfId="0" applyFont="1" applyFill="1" applyBorder="1" applyAlignment="1">
      <alignment horizontal="left" vertical="center"/>
    </xf>
    <xf numFmtId="165" fontId="16" fillId="10" borderId="20" xfId="2" applyNumberFormat="1" applyFont="1" applyFill="1" applyBorder="1" applyAlignment="1" applyProtection="1">
      <alignment horizontal="left" vertical="center" wrapText="1"/>
    </xf>
    <xf numFmtId="165" fontId="16" fillId="10" borderId="6" xfId="2" applyNumberFormat="1" applyFont="1" applyFill="1" applyBorder="1" applyAlignment="1" applyProtection="1">
      <alignment horizontal="left" vertical="center" wrapText="1"/>
    </xf>
    <xf numFmtId="165" fontId="16" fillId="10" borderId="7" xfId="2" applyNumberFormat="1" applyFont="1" applyFill="1" applyBorder="1" applyAlignment="1" applyProtection="1">
      <alignment horizontal="left" vertical="center" wrapText="1"/>
    </xf>
    <xf numFmtId="165" fontId="16" fillId="10" borderId="17" xfId="2" applyNumberFormat="1" applyFont="1" applyFill="1" applyBorder="1" applyAlignment="1" applyProtection="1">
      <alignment horizontal="left" vertical="center" wrapText="1"/>
    </xf>
    <xf numFmtId="165" fontId="16" fillId="10" borderId="33" xfId="2" applyNumberFormat="1" applyFont="1" applyFill="1" applyBorder="1" applyAlignment="1" applyProtection="1">
      <alignment horizontal="left" vertical="center" wrapText="1"/>
    </xf>
    <xf numFmtId="165" fontId="16" fillId="10" borderId="36" xfId="2" applyNumberFormat="1" applyFont="1" applyFill="1" applyBorder="1" applyAlignment="1" applyProtection="1">
      <alignment horizontal="left" vertical="center" wrapText="1"/>
    </xf>
    <xf numFmtId="0" fontId="16" fillId="10" borderId="20" xfId="0" applyFont="1" applyFill="1" applyBorder="1" applyAlignment="1">
      <alignment horizontal="left" vertical="center"/>
    </xf>
    <xf numFmtId="0" fontId="16" fillId="10" borderId="6" xfId="0" applyFont="1" applyFill="1" applyBorder="1" applyAlignment="1">
      <alignment horizontal="left" vertical="center"/>
    </xf>
    <xf numFmtId="0" fontId="13" fillId="0" borderId="30" xfId="2" applyFont="1" applyBorder="1" applyAlignment="1" applyProtection="1">
      <alignment horizontal="center" vertical="center" wrapText="1"/>
    </xf>
    <xf numFmtId="0" fontId="13" fillId="0" borderId="29" xfId="2" applyFont="1" applyBorder="1" applyAlignment="1" applyProtection="1">
      <alignment horizontal="center" vertical="center" wrapText="1"/>
    </xf>
    <xf numFmtId="0" fontId="13" fillId="0" borderId="18" xfId="2" applyFont="1" applyBorder="1" applyAlignment="1" applyProtection="1">
      <alignment horizontal="center" vertical="center" wrapText="1"/>
    </xf>
    <xf numFmtId="0" fontId="13" fillId="8" borderId="21" xfId="0" applyFont="1" applyFill="1" applyBorder="1" applyAlignment="1">
      <alignment horizontal="center" vertical="center" wrapText="1"/>
    </xf>
    <xf numFmtId="165" fontId="16" fillId="6" borderId="31" xfId="2" applyNumberFormat="1" applyFont="1" applyFill="1" applyBorder="1" applyAlignment="1" applyProtection="1">
      <alignment horizontal="left" vertical="center" wrapText="1"/>
    </xf>
    <xf numFmtId="0" fontId="16" fillId="0" borderId="21" xfId="0" applyFont="1" applyBorder="1" applyAlignment="1">
      <alignment horizontal="left" vertical="center" wrapText="1"/>
    </xf>
    <xf numFmtId="0" fontId="16" fillId="6" borderId="0" xfId="0" applyFont="1" applyFill="1" applyAlignment="1">
      <alignment horizontal="left" vertical="center" wrapText="1"/>
    </xf>
    <xf numFmtId="0" fontId="13" fillId="0" borderId="30"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18" xfId="0" applyFont="1" applyBorder="1" applyAlignment="1">
      <alignment horizontal="center" vertical="center" wrapText="1"/>
    </xf>
    <xf numFmtId="1" fontId="13" fillId="12" borderId="30" xfId="2" applyNumberFormat="1" applyFont="1" applyFill="1" applyBorder="1" applyAlignment="1" applyProtection="1">
      <alignment horizontal="center" vertical="center"/>
    </xf>
    <xf numFmtId="1" fontId="13" fillId="12" borderId="29" xfId="2" applyNumberFormat="1" applyFont="1" applyFill="1" applyBorder="1" applyAlignment="1" applyProtection="1">
      <alignment horizontal="center" vertical="center"/>
    </xf>
    <xf numFmtId="1" fontId="13" fillId="12" borderId="18" xfId="2" applyNumberFormat="1" applyFont="1" applyFill="1" applyBorder="1" applyAlignment="1" applyProtection="1">
      <alignment horizontal="center" vertical="center"/>
    </xf>
    <xf numFmtId="0" fontId="16" fillId="6" borderId="21" xfId="0" applyFont="1" applyFill="1" applyBorder="1" applyAlignment="1">
      <alignment horizontal="left" vertical="center" wrapText="1"/>
    </xf>
    <xf numFmtId="0" fontId="16" fillId="10" borderId="31" xfId="0" applyFont="1" applyFill="1" applyBorder="1" applyAlignment="1">
      <alignment horizontal="left" vertical="center" wrapText="1"/>
    </xf>
    <xf numFmtId="0" fontId="16" fillId="10" borderId="6" xfId="0" applyFont="1" applyFill="1" applyBorder="1" applyAlignment="1">
      <alignment horizontal="left" vertical="center" wrapText="1"/>
    </xf>
    <xf numFmtId="0" fontId="16" fillId="3" borderId="21" xfId="0" applyFont="1" applyFill="1" applyBorder="1" applyAlignment="1">
      <alignment horizontal="left" vertical="center" wrapText="1"/>
    </xf>
    <xf numFmtId="0" fontId="13" fillId="0" borderId="30" xfId="0" applyFont="1" applyBorder="1" applyAlignment="1">
      <alignment horizontal="left" vertical="center" wrapText="1"/>
    </xf>
    <xf numFmtId="0" fontId="13" fillId="0" borderId="29" xfId="0" applyFont="1" applyBorder="1" applyAlignment="1">
      <alignment horizontal="left" vertical="center" wrapText="1"/>
    </xf>
    <xf numFmtId="0" fontId="13" fillId="0" borderId="18" xfId="0" applyFont="1" applyBorder="1" applyAlignment="1">
      <alignment horizontal="left" vertical="center" wrapText="1"/>
    </xf>
    <xf numFmtId="0" fontId="16" fillId="10" borderId="10" xfId="2" applyFont="1" applyFill="1" applyBorder="1" applyAlignment="1" applyProtection="1">
      <alignment horizontal="left" vertical="center" wrapText="1"/>
    </xf>
    <xf numFmtId="0" fontId="16" fillId="10" borderId="31" xfId="2" applyFont="1" applyFill="1" applyBorder="1" applyAlignment="1" applyProtection="1">
      <alignment horizontal="left" vertical="center" wrapText="1"/>
    </xf>
    <xf numFmtId="0" fontId="16" fillId="10" borderId="20" xfId="0" applyFont="1" applyFill="1" applyBorder="1" applyAlignment="1">
      <alignment horizontal="left" vertical="center" wrapText="1"/>
    </xf>
    <xf numFmtId="0" fontId="16" fillId="22" borderId="42" xfId="2" applyFont="1" applyFill="1" applyBorder="1" applyAlignment="1" applyProtection="1">
      <alignment horizontal="center" vertical="center" wrapText="1"/>
    </xf>
    <xf numFmtId="0" fontId="16" fillId="22" borderId="43" xfId="2" applyFont="1" applyFill="1" applyBorder="1" applyAlignment="1" applyProtection="1">
      <alignment horizontal="center" vertical="center" wrapText="1"/>
    </xf>
    <xf numFmtId="0" fontId="16" fillId="22" borderId="44" xfId="2" applyFont="1" applyFill="1" applyBorder="1" applyAlignment="1" applyProtection="1">
      <alignment horizontal="center" vertical="center" wrapText="1"/>
    </xf>
    <xf numFmtId="166" fontId="15" fillId="22" borderId="4" xfId="2" applyNumberFormat="1" applyFont="1" applyFill="1" applyBorder="1" applyAlignment="1" applyProtection="1">
      <alignment horizontal="center" vertical="center" wrapText="1"/>
    </xf>
    <xf numFmtId="0" fontId="16" fillId="22" borderId="1" xfId="2" applyFont="1" applyFill="1" applyBorder="1" applyAlignment="1" applyProtection="1">
      <alignment horizontal="center" vertical="center" wrapText="1"/>
    </xf>
    <xf numFmtId="0" fontId="16" fillId="22" borderId="7" xfId="2" applyFont="1" applyFill="1" applyBorder="1" applyAlignment="1" applyProtection="1">
      <alignment horizontal="center" vertical="center" wrapText="1"/>
    </xf>
    <xf numFmtId="0" fontId="16" fillId="22" borderId="11" xfId="2" applyFont="1" applyFill="1" applyBorder="1" applyAlignment="1" applyProtection="1">
      <alignment horizontal="center" vertical="center" wrapText="1"/>
    </xf>
    <xf numFmtId="0" fontId="16" fillId="22" borderId="39" xfId="2" applyFont="1" applyFill="1" applyBorder="1" applyAlignment="1" applyProtection="1">
      <alignment horizontal="center" vertical="center" wrapText="1"/>
    </xf>
    <xf numFmtId="0" fontId="16" fillId="22" borderId="40" xfId="2" applyFont="1" applyFill="1" applyBorder="1" applyAlignment="1" applyProtection="1">
      <alignment horizontal="center" vertical="center" wrapText="1"/>
    </xf>
    <xf numFmtId="0" fontId="16" fillId="22" borderId="41" xfId="2" applyFont="1" applyFill="1" applyBorder="1" applyAlignment="1" applyProtection="1">
      <alignment horizontal="center" vertical="center" wrapText="1"/>
    </xf>
    <xf numFmtId="0" fontId="16" fillId="22" borderId="28" xfId="2" applyFont="1" applyFill="1" applyBorder="1" applyAlignment="1" applyProtection="1">
      <alignment horizontal="center" vertical="center" wrapText="1"/>
    </xf>
    <xf numFmtId="0" fontId="16" fillId="22" borderId="29" xfId="2" applyFont="1" applyFill="1" applyBorder="1" applyAlignment="1" applyProtection="1">
      <alignment horizontal="center" vertical="center" wrapText="1"/>
    </xf>
    <xf numFmtId="0" fontId="16" fillId="22" borderId="15" xfId="2" applyFont="1" applyFill="1" applyBorder="1" applyAlignment="1" applyProtection="1">
      <alignment horizontal="center" vertical="center" wrapText="1"/>
    </xf>
    <xf numFmtId="166" fontId="16" fillId="22" borderId="10" xfId="2" applyNumberFormat="1" applyFont="1" applyFill="1" applyBorder="1" applyAlignment="1" applyProtection="1">
      <alignment horizontal="center" vertical="center" wrapText="1"/>
    </xf>
    <xf numFmtId="166" fontId="16" fillId="22" borderId="12" xfId="2" applyNumberFormat="1" applyFont="1" applyFill="1" applyBorder="1" applyAlignment="1" applyProtection="1">
      <alignment horizontal="center" vertical="center" wrapText="1"/>
    </xf>
    <xf numFmtId="166" fontId="33" fillId="22" borderId="20" xfId="2" applyNumberFormat="1" applyFont="1" applyFill="1" applyBorder="1" applyAlignment="1" applyProtection="1">
      <alignment horizontal="center" vertical="center"/>
    </xf>
    <xf numFmtId="166" fontId="33" fillId="22" borderId="6" xfId="2" applyNumberFormat="1" applyFont="1" applyFill="1" applyBorder="1" applyAlignment="1" applyProtection="1">
      <alignment horizontal="center" vertical="center"/>
    </xf>
    <xf numFmtId="172" fontId="16" fillId="10" borderId="20" xfId="0" applyNumberFormat="1" applyFont="1" applyFill="1" applyBorder="1" applyAlignment="1">
      <alignment horizontal="left" vertical="center" wrapText="1"/>
    </xf>
    <xf numFmtId="172" fontId="16" fillId="10" borderId="6" xfId="0" applyNumberFormat="1" applyFont="1" applyFill="1" applyBorder="1" applyAlignment="1">
      <alignment horizontal="left" vertical="center" wrapText="1"/>
    </xf>
    <xf numFmtId="172" fontId="16" fillId="6" borderId="20" xfId="0" applyNumberFormat="1" applyFont="1" applyFill="1" applyBorder="1" applyAlignment="1">
      <alignment horizontal="left" vertical="center" wrapText="1"/>
    </xf>
    <xf numFmtId="172" fontId="16" fillId="6" borderId="6" xfId="0" applyNumberFormat="1" applyFont="1" applyFill="1" applyBorder="1" applyAlignment="1">
      <alignment horizontal="left" vertical="center" wrapText="1"/>
    </xf>
    <xf numFmtId="172" fontId="13" fillId="0" borderId="30" xfId="0" applyNumberFormat="1" applyFont="1" applyBorder="1" applyAlignment="1">
      <alignment horizontal="center" vertical="center" wrapText="1"/>
    </xf>
    <xf numFmtId="172" fontId="13" fillId="0" borderId="29" xfId="0" applyNumberFormat="1" applyFont="1" applyBorder="1" applyAlignment="1">
      <alignment horizontal="center" vertical="center" wrapText="1"/>
    </xf>
    <xf numFmtId="172" fontId="13" fillId="0" borderId="18" xfId="0" applyNumberFormat="1" applyFont="1" applyBorder="1" applyAlignment="1">
      <alignment horizontal="center" vertical="center" wrapText="1"/>
    </xf>
    <xf numFmtId="0" fontId="16" fillId="10" borderId="18" xfId="2" applyFont="1" applyFill="1" applyBorder="1" applyAlignment="1" applyProtection="1">
      <alignment horizontal="left" vertical="center" wrapText="1"/>
    </xf>
    <xf numFmtId="3" fontId="15" fillId="6" borderId="20" xfId="2" applyNumberFormat="1" applyFont="1" applyFill="1" applyBorder="1" applyAlignment="1" applyProtection="1">
      <alignment horizontal="left" vertical="center"/>
    </xf>
    <xf numFmtId="3" fontId="15" fillId="6" borderId="6" xfId="2" applyNumberFormat="1" applyFont="1" applyFill="1" applyBorder="1" applyAlignment="1" applyProtection="1">
      <alignment horizontal="left" vertical="center"/>
    </xf>
    <xf numFmtId="178" fontId="16" fillId="10" borderId="20" xfId="2" applyNumberFormat="1" applyFont="1" applyFill="1" applyBorder="1" applyAlignment="1" applyProtection="1">
      <alignment horizontal="left" vertical="center" wrapText="1"/>
    </xf>
    <xf numFmtId="178" fontId="16" fillId="10" borderId="6" xfId="2" applyNumberFormat="1" applyFont="1" applyFill="1" applyBorder="1" applyAlignment="1" applyProtection="1">
      <alignment horizontal="left" vertical="center" wrapText="1"/>
    </xf>
    <xf numFmtId="0" fontId="16" fillId="10" borderId="21" xfId="2" applyFont="1" applyFill="1" applyBorder="1" applyAlignment="1" applyProtection="1">
      <alignment horizontal="left" vertical="center" wrapText="1"/>
    </xf>
    <xf numFmtId="0" fontId="16" fillId="10" borderId="17" xfId="2" applyFont="1" applyFill="1" applyBorder="1" applyAlignment="1" applyProtection="1">
      <alignment horizontal="left" vertical="center" wrapText="1"/>
    </xf>
    <xf numFmtId="0" fontId="16" fillId="10" borderId="33" xfId="2" applyFont="1" applyFill="1" applyBorder="1" applyAlignment="1" applyProtection="1">
      <alignment horizontal="left" vertical="center" wrapText="1"/>
    </xf>
    <xf numFmtId="0" fontId="13" fillId="8" borderId="30" xfId="2" applyFont="1" applyFill="1" applyBorder="1" applyAlignment="1" applyProtection="1">
      <alignment horizontal="center" vertical="top" wrapText="1"/>
    </xf>
    <xf numFmtId="0" fontId="13" fillId="8" borderId="29" xfId="2" applyFont="1" applyFill="1" applyBorder="1" applyAlignment="1" applyProtection="1">
      <alignment horizontal="center" vertical="top" wrapText="1"/>
    </xf>
    <xf numFmtId="0" fontId="13" fillId="8" borderId="18" xfId="2" applyFont="1" applyFill="1" applyBorder="1" applyAlignment="1" applyProtection="1">
      <alignment horizontal="center" vertical="top" wrapText="1"/>
    </xf>
    <xf numFmtId="0" fontId="16" fillId="10" borderId="20" xfId="2" applyFont="1" applyFill="1" applyBorder="1" applyAlignment="1" applyProtection="1">
      <alignment horizontal="left" vertical="top" wrapText="1"/>
    </xf>
    <xf numFmtId="0" fontId="16" fillId="10" borderId="6" xfId="2" applyFont="1" applyFill="1" applyBorder="1" applyAlignment="1" applyProtection="1">
      <alignment horizontal="left" vertical="top" wrapText="1"/>
    </xf>
    <xf numFmtId="0" fontId="16" fillId="10" borderId="17" xfId="2" applyFont="1" applyFill="1" applyBorder="1" applyAlignment="1" applyProtection="1">
      <alignment horizontal="left" vertical="top" wrapText="1"/>
    </xf>
    <xf numFmtId="0" fontId="16" fillId="10" borderId="33" xfId="2" applyFont="1" applyFill="1" applyBorder="1" applyAlignment="1" applyProtection="1">
      <alignment horizontal="left" vertical="top" wrapText="1"/>
    </xf>
    <xf numFmtId="166" fontId="32" fillId="0" borderId="24" xfId="2" applyNumberFormat="1" applyFont="1" applyBorder="1" applyAlignment="1" applyProtection="1">
      <alignment horizontal="center" vertical="center" wrapText="1"/>
    </xf>
    <xf numFmtId="0" fontId="16" fillId="10" borderId="26" xfId="2" applyFont="1" applyFill="1" applyBorder="1" applyAlignment="1" applyProtection="1">
      <alignment horizontal="left" vertical="center" wrapText="1"/>
    </xf>
    <xf numFmtId="0" fontId="16" fillId="10" borderId="45" xfId="4" applyFont="1" applyFill="1" applyBorder="1" applyAlignment="1">
      <alignment horizontal="left" vertical="center" wrapText="1"/>
    </xf>
    <xf numFmtId="0" fontId="16" fillId="7" borderId="27" xfId="2" applyFont="1" applyFill="1" applyBorder="1" applyAlignment="1" applyProtection="1">
      <alignment horizontal="center" vertical="center" wrapText="1"/>
    </xf>
    <xf numFmtId="166" fontId="15" fillId="22" borderId="25" xfId="2" applyNumberFormat="1" applyFont="1" applyFill="1" applyBorder="1" applyAlignment="1" applyProtection="1">
      <alignment horizontal="center" vertical="center" wrapText="1"/>
    </xf>
    <xf numFmtId="166" fontId="33" fillId="22" borderId="21" xfId="2" applyNumberFormat="1" applyFont="1" applyFill="1" applyBorder="1" applyAlignment="1" applyProtection="1">
      <alignment horizontal="center" vertical="center"/>
    </xf>
    <xf numFmtId="166" fontId="33" fillId="22" borderId="26" xfId="2" applyNumberFormat="1" applyFont="1" applyFill="1" applyBorder="1" applyAlignment="1" applyProtection="1">
      <alignment horizontal="center" vertical="center"/>
    </xf>
    <xf numFmtId="0" fontId="16" fillId="7" borderId="48" xfId="2" applyFont="1" applyFill="1" applyBorder="1" applyAlignment="1" applyProtection="1">
      <alignment horizontal="center" vertical="center" wrapText="1"/>
    </xf>
    <xf numFmtId="166" fontId="16" fillId="22" borderId="2" xfId="2" applyNumberFormat="1" applyFont="1" applyFill="1" applyBorder="1" applyAlignment="1" applyProtection="1">
      <alignment horizontal="center" vertical="center"/>
    </xf>
    <xf numFmtId="166" fontId="16" fillId="22" borderId="8" xfId="2" applyNumberFormat="1" applyFont="1" applyFill="1" applyBorder="1" applyAlignment="1" applyProtection="1">
      <alignment horizontal="center" vertical="center"/>
    </xf>
    <xf numFmtId="166" fontId="16" fillId="22" borderId="12" xfId="2" applyNumberFormat="1" applyFont="1" applyFill="1" applyBorder="1" applyAlignment="1" applyProtection="1">
      <alignment horizontal="center" vertical="center"/>
    </xf>
    <xf numFmtId="0" fontId="45" fillId="22" borderId="39" xfId="2" applyFont="1" applyFill="1" applyBorder="1" applyAlignment="1" applyProtection="1">
      <alignment horizontal="center" vertical="center" wrapText="1"/>
    </xf>
    <xf numFmtId="0" fontId="45" fillId="22" borderId="40" xfId="2" applyFont="1" applyFill="1" applyBorder="1" applyAlignment="1" applyProtection="1">
      <alignment horizontal="center" vertical="center" wrapText="1"/>
    </xf>
    <xf numFmtId="0" fontId="45" fillId="22" borderId="41" xfId="2" applyFont="1" applyFill="1" applyBorder="1" applyAlignment="1" applyProtection="1">
      <alignment horizontal="center" vertical="center" wrapText="1"/>
    </xf>
    <xf numFmtId="0" fontId="15" fillId="7" borderId="27" xfId="2" applyFont="1" applyFill="1" applyBorder="1" applyAlignment="1" applyProtection="1">
      <alignment horizontal="center" vertical="center" wrapText="1"/>
    </xf>
    <xf numFmtId="165" fontId="15" fillId="0" borderId="0" xfId="0" applyNumberFormat="1" applyFont="1" applyAlignment="1">
      <alignment horizontal="center" vertical="center"/>
    </xf>
    <xf numFmtId="165" fontId="15" fillId="0" borderId="0" xfId="0" applyNumberFormat="1" applyFont="1" applyAlignment="1">
      <alignment horizontal="center" vertical="top" wrapText="1"/>
    </xf>
  </cellXfs>
  <cellStyles count="18">
    <cellStyle name="Обычный" xfId="0" builtinId="0"/>
    <cellStyle name="Обычный 2" xfId="2"/>
    <cellStyle name="Обычный 2 2" xfId="3"/>
    <cellStyle name="Обычный 2 2 2" xfId="11"/>
    <cellStyle name="Обычный 3" xfId="9"/>
    <cellStyle name="Обычный 4" xfId="12"/>
    <cellStyle name="Обычный 6" xfId="17"/>
    <cellStyle name="Обычный_без кап.ст и ст." xfId="4"/>
    <cellStyle name="Обычный_Лист1" xfId="5"/>
    <cellStyle name="Обычный_Лист1_Йиллик таксимот 2024 ф-ла р-з Ангренский ОГМ" xfId="6"/>
    <cellStyle name="Обычный_потреб.газосварочный 2023г." xfId="16"/>
    <cellStyle name="Обычный_Потребность насосы 2023г." xfId="13"/>
    <cellStyle name="Обычный_Потребность эл.части 2025г." xfId="14"/>
    <cellStyle name="Обычный_Расходный материал 2024г." xfId="15"/>
    <cellStyle name="Финансовый" xfId="1" builtinId="3"/>
    <cellStyle name="Финансовый 2" xfId="10"/>
    <cellStyle name="Финансовый 3" xfId="7"/>
    <cellStyle name="常规 5"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petrofort.com/Catalog/370" TargetMode="External"/><Relationship Id="rId7" Type="http://schemas.openxmlformats.org/officeDocument/2006/relationships/printerSettings" Target="../printerSettings/printerSettings1.bin"/><Relationship Id="rId2" Type="http://schemas.openxmlformats.org/officeDocument/2006/relationships/hyperlink" Target="https://frezer-kr.com.ua/image/catalog/gosts/6507-90.pdf" TargetMode="External"/><Relationship Id="rId1" Type="http://schemas.openxmlformats.org/officeDocument/2006/relationships/hyperlink" Target="https://frezer-kr.com.ua/image/catalog/gosts/6507-90.pdf" TargetMode="External"/><Relationship Id="rId6" Type="http://schemas.openxmlformats.org/officeDocument/2006/relationships/hyperlink" Target="https://www.&#1090;&#1076;-&#1089;&#1074;&#1072;&#1088;&#1082;&#1072;.&#1088;&#1092;/goods/28269788-shchitok_zashchitny_gost_r_12_4_023_84_nbt_1" TargetMode="External"/><Relationship Id="rId5" Type="http://schemas.openxmlformats.org/officeDocument/2006/relationships/hyperlink" Target="https://www.&#1090;&#1076;-&#1089;&#1074;&#1072;&#1088;&#1082;&#1072;.&#1088;&#1092;/goods/28269788-shchitok_zashchitny_gost_r_12_4_023_84_nbt_1" TargetMode="External"/><Relationship Id="rId4" Type="http://schemas.openxmlformats.org/officeDocument/2006/relationships/hyperlink" Target="https://petrofort.com/Catalog/370"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IH7649"/>
  <sheetViews>
    <sheetView showZeros="0" tabSelected="1" view="pageBreakPreview" topLeftCell="A7622" zoomScale="55" zoomScaleNormal="25" zoomScaleSheetLayoutView="55" workbookViewId="0">
      <selection activeCell="A6" sqref="A6:B6"/>
    </sheetView>
  </sheetViews>
  <sheetFormatPr defaultColWidth="9.140625" defaultRowHeight="23.25" outlineLevelRow="1" outlineLevelCol="1"/>
  <cols>
    <col min="1" max="1" width="10.42578125" style="3" customWidth="1"/>
    <col min="2" max="2" width="91.5703125" style="20" customWidth="1" outlineLevel="1"/>
    <col min="3" max="3" width="36.140625" style="3" customWidth="1"/>
    <col min="4" max="4" width="15.7109375" style="3" customWidth="1"/>
    <col min="5" max="5" width="32.7109375" style="6" customWidth="1"/>
    <col min="6" max="8" width="32.7109375" style="6" customWidth="1" outlineLevel="1"/>
    <col min="9" max="9" width="19" style="8" bestFit="1" customWidth="1"/>
    <col min="10" max="10" width="9.140625" style="7" customWidth="1"/>
    <col min="11" max="14" width="24" style="7" customWidth="1"/>
    <col min="15" max="242" width="9.140625" style="7" customWidth="1"/>
    <col min="243" max="16384" width="9.140625" style="19"/>
  </cols>
  <sheetData>
    <row r="1" spans="1:242" s="152" customFormat="1" ht="38.25" customHeight="1">
      <c r="A1" s="885"/>
      <c r="B1" s="885"/>
      <c r="C1" s="881"/>
      <c r="D1" s="881"/>
      <c r="E1" s="881"/>
      <c r="F1" s="881"/>
      <c r="G1" s="886"/>
      <c r="H1" s="886"/>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c r="AZ1" s="162"/>
      <c r="BA1" s="162"/>
      <c r="BB1" s="162"/>
      <c r="BC1" s="162"/>
      <c r="BD1" s="162"/>
      <c r="BE1" s="162"/>
      <c r="BF1" s="162"/>
      <c r="BG1" s="162"/>
      <c r="BH1" s="162"/>
      <c r="BI1" s="162"/>
      <c r="BJ1" s="162"/>
      <c r="BK1" s="162"/>
      <c r="BL1" s="162"/>
      <c r="BM1" s="162"/>
      <c r="BN1" s="162"/>
      <c r="BO1" s="162"/>
      <c r="BP1" s="162"/>
      <c r="BQ1" s="162"/>
      <c r="BR1" s="162"/>
      <c r="BS1" s="162"/>
      <c r="BT1" s="162"/>
      <c r="BU1" s="162"/>
      <c r="BV1" s="162"/>
      <c r="BW1" s="162"/>
      <c r="BX1" s="162"/>
      <c r="BY1" s="162"/>
      <c r="BZ1" s="162"/>
      <c r="CA1" s="162"/>
      <c r="CB1" s="162"/>
      <c r="CC1" s="162"/>
      <c r="CD1" s="162"/>
      <c r="CE1" s="162"/>
      <c r="CF1" s="162"/>
      <c r="CG1" s="162"/>
      <c r="CH1" s="162"/>
      <c r="CI1" s="162"/>
      <c r="CJ1" s="162"/>
      <c r="CK1" s="162"/>
      <c r="CL1" s="162"/>
      <c r="CM1" s="162"/>
      <c r="CN1" s="162"/>
      <c r="CO1" s="162"/>
      <c r="CP1" s="162"/>
      <c r="CQ1" s="162"/>
      <c r="CR1" s="162"/>
      <c r="CS1" s="162"/>
      <c r="CT1" s="162"/>
      <c r="CU1" s="162"/>
      <c r="CV1" s="162"/>
      <c r="CW1" s="162"/>
      <c r="CX1" s="162"/>
      <c r="CY1" s="162"/>
      <c r="CZ1" s="162"/>
      <c r="DA1" s="162"/>
      <c r="DB1" s="162"/>
      <c r="DC1" s="162"/>
      <c r="DD1" s="162"/>
      <c r="DE1" s="162"/>
      <c r="DF1" s="162"/>
      <c r="DG1" s="162"/>
      <c r="DH1" s="162"/>
      <c r="DI1" s="162"/>
      <c r="DJ1" s="162"/>
      <c r="DK1" s="162"/>
      <c r="DL1" s="162"/>
      <c r="DM1" s="162"/>
      <c r="DN1" s="162"/>
      <c r="DO1" s="162"/>
      <c r="DP1" s="162"/>
      <c r="DQ1" s="162"/>
      <c r="DR1" s="162"/>
      <c r="DS1" s="162"/>
      <c r="DT1" s="162"/>
      <c r="DU1" s="162"/>
      <c r="DV1" s="162"/>
      <c r="DW1" s="162"/>
      <c r="DX1" s="162"/>
      <c r="DY1" s="162"/>
      <c r="DZ1" s="162"/>
      <c r="EA1" s="162"/>
      <c r="EB1" s="162"/>
      <c r="EC1" s="162"/>
      <c r="ED1" s="162"/>
      <c r="EE1" s="162"/>
      <c r="EF1" s="162"/>
      <c r="EG1" s="162"/>
      <c r="EH1" s="162"/>
      <c r="EI1" s="162"/>
      <c r="EJ1" s="162"/>
      <c r="EK1" s="162"/>
      <c r="EL1" s="162"/>
      <c r="EM1" s="162"/>
      <c r="EN1" s="162"/>
      <c r="EO1" s="162"/>
      <c r="EP1" s="162"/>
      <c r="EQ1" s="162"/>
      <c r="ER1" s="162"/>
      <c r="ES1" s="162"/>
      <c r="ET1" s="162"/>
      <c r="EU1" s="162"/>
      <c r="EV1" s="162"/>
      <c r="EW1" s="162"/>
      <c r="EX1" s="162"/>
      <c r="EY1" s="162"/>
      <c r="EZ1" s="162"/>
      <c r="FA1" s="162"/>
      <c r="FB1" s="162"/>
      <c r="FC1" s="162"/>
      <c r="FD1" s="162"/>
      <c r="FE1" s="162"/>
      <c r="FF1" s="162"/>
      <c r="FG1" s="162"/>
      <c r="FH1" s="162"/>
      <c r="FI1" s="162"/>
      <c r="FJ1" s="162"/>
      <c r="FK1" s="162"/>
      <c r="FL1" s="162"/>
      <c r="FM1" s="162"/>
      <c r="FN1" s="162"/>
      <c r="FO1" s="162"/>
      <c r="FP1" s="162"/>
      <c r="FQ1" s="162"/>
      <c r="FR1" s="162"/>
      <c r="FS1" s="162"/>
      <c r="FT1" s="162"/>
      <c r="FU1" s="162"/>
      <c r="FV1" s="162"/>
      <c r="FW1" s="162"/>
      <c r="FX1" s="162"/>
      <c r="FY1" s="162"/>
      <c r="FZ1" s="162"/>
      <c r="GA1" s="162"/>
      <c r="GB1" s="162"/>
      <c r="GC1" s="162"/>
      <c r="GD1" s="162"/>
      <c r="GE1" s="162"/>
      <c r="GF1" s="162"/>
      <c r="GG1" s="162"/>
      <c r="GH1" s="162"/>
      <c r="GI1" s="162"/>
      <c r="GJ1" s="162"/>
      <c r="GK1" s="162"/>
      <c r="GL1" s="162"/>
      <c r="GM1" s="162"/>
      <c r="GN1" s="162"/>
      <c r="GO1" s="162"/>
      <c r="GP1" s="162"/>
      <c r="GQ1" s="162"/>
      <c r="GR1" s="162"/>
      <c r="GS1" s="162"/>
      <c r="GT1" s="162"/>
      <c r="GU1" s="162"/>
      <c r="GV1" s="162"/>
      <c r="GW1" s="162"/>
      <c r="GX1" s="162"/>
      <c r="GY1" s="162"/>
    </row>
    <row r="2" spans="1:242" s="882" customFormat="1" ht="39" customHeight="1" outlineLevel="1">
      <c r="A2" s="887"/>
      <c r="B2" s="887"/>
      <c r="C2" s="880"/>
      <c r="D2" s="880"/>
      <c r="E2" s="880"/>
      <c r="F2" s="880"/>
      <c r="G2" s="888"/>
      <c r="H2" s="888"/>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row>
    <row r="3" spans="1:242" s="882" customFormat="1">
      <c r="A3" s="887"/>
      <c r="B3" s="887"/>
      <c r="C3" s="880"/>
      <c r="D3" s="880"/>
      <c r="E3" s="880"/>
      <c r="F3" s="880"/>
      <c r="G3" s="888"/>
      <c r="H3" s="888"/>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row>
    <row r="4" spans="1:242" s="882" customFormat="1" ht="44.25" customHeight="1" outlineLevel="1">
      <c r="A4" s="887"/>
      <c r="B4" s="887"/>
      <c r="C4" s="880"/>
      <c r="D4" s="880"/>
      <c r="E4" s="880"/>
      <c r="F4" s="880"/>
      <c r="G4" s="888"/>
      <c r="H4" s="888"/>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row>
    <row r="5" spans="1:242" s="882" customFormat="1" outlineLevel="1">
      <c r="A5" s="22"/>
      <c r="B5" s="22"/>
      <c r="C5" s="22"/>
      <c r="D5" s="22"/>
      <c r="E5" s="22"/>
      <c r="F5" s="22"/>
      <c r="G5" s="22"/>
      <c r="H5" s="22"/>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row>
    <row r="6" spans="1:242" s="882" customFormat="1" ht="31.5" customHeight="1" outlineLevel="1">
      <c r="A6" s="887"/>
      <c r="B6" s="887"/>
      <c r="C6" s="880"/>
      <c r="D6" s="880"/>
      <c r="E6" s="879"/>
      <c r="F6" s="879"/>
      <c r="G6" s="888"/>
      <c r="H6" s="888"/>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row>
    <row r="7" spans="1:242" s="883" customFormat="1" ht="29.25" customHeight="1" outlineLevel="1">
      <c r="A7" s="887"/>
      <c r="B7" s="887"/>
      <c r="C7" s="880"/>
      <c r="D7" s="880"/>
      <c r="E7" s="880"/>
      <c r="F7" s="880"/>
      <c r="G7" s="888"/>
      <c r="H7" s="888"/>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row>
    <row r="8" spans="1:242" s="882" customFormat="1" ht="48" customHeight="1">
      <c r="A8" s="3"/>
      <c r="B8" s="884"/>
      <c r="C8" s="880"/>
      <c r="D8" s="880"/>
      <c r="E8" s="880"/>
      <c r="F8" s="880"/>
      <c r="G8" s="888"/>
      <c r="H8" s="888"/>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row>
    <row r="9" spans="1:242" outlineLevel="1">
      <c r="B9" s="825"/>
      <c r="D9" s="173"/>
      <c r="E9" s="803"/>
      <c r="F9" s="803"/>
      <c r="G9" s="803"/>
      <c r="H9" s="803"/>
    </row>
    <row r="10" spans="1:242" outlineLevel="1">
      <c r="F10" s="807"/>
      <c r="G10" s="807"/>
      <c r="H10" s="807"/>
    </row>
    <row r="11" spans="1:242" outlineLevel="1">
      <c r="F11" s="4"/>
      <c r="G11" s="4"/>
      <c r="H11" s="4"/>
    </row>
    <row r="12" spans="1:242" s="8" customFormat="1" ht="51.75" customHeight="1" outlineLevel="1">
      <c r="A12" s="885" t="s">
        <v>9148</v>
      </c>
      <c r="B12" s="885"/>
      <c r="C12" s="885"/>
      <c r="D12" s="885"/>
      <c r="E12" s="885"/>
      <c r="F12" s="885"/>
      <c r="G12" s="885"/>
      <c r="H12" s="885"/>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row>
    <row r="13" spans="1:242" s="8" customFormat="1" ht="24" thickBot="1">
      <c r="A13" s="3"/>
      <c r="B13" s="21"/>
      <c r="C13" s="9"/>
      <c r="D13" s="9"/>
      <c r="E13" s="22"/>
      <c r="F13" s="22"/>
      <c r="G13" s="22"/>
      <c r="H13" s="22"/>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row>
    <row r="14" spans="1:242" s="7" customFormat="1" ht="39" customHeight="1">
      <c r="A14" s="987" t="s">
        <v>11</v>
      </c>
      <c r="B14" s="991" t="s">
        <v>12</v>
      </c>
      <c r="C14" s="994" t="s">
        <v>1822</v>
      </c>
      <c r="D14" s="997" t="s">
        <v>1807</v>
      </c>
      <c r="E14" s="990"/>
      <c r="F14" s="990"/>
      <c r="G14" s="990"/>
      <c r="H14" s="990"/>
      <c r="I14" s="8"/>
    </row>
    <row r="15" spans="1:242" s="24" customFormat="1" ht="39" customHeight="1">
      <c r="A15" s="988"/>
      <c r="B15" s="992"/>
      <c r="C15" s="995"/>
      <c r="D15" s="998"/>
      <c r="E15" s="1000" t="s">
        <v>18</v>
      </c>
      <c r="F15" s="1002" t="s">
        <v>16</v>
      </c>
      <c r="G15" s="1003"/>
      <c r="H15" s="1003"/>
      <c r="I15" s="23"/>
      <c r="M15" s="25"/>
    </row>
    <row r="16" spans="1:242" s="24" customFormat="1" ht="39" customHeight="1" thickBot="1">
      <c r="A16" s="989"/>
      <c r="B16" s="993"/>
      <c r="C16" s="996"/>
      <c r="D16" s="999"/>
      <c r="E16" s="1001"/>
      <c r="F16" s="843" t="s">
        <v>26</v>
      </c>
      <c r="G16" s="843" t="s">
        <v>27</v>
      </c>
      <c r="H16" s="843" t="s">
        <v>28</v>
      </c>
      <c r="I16" s="23"/>
      <c r="M16" s="25"/>
    </row>
    <row r="17" spans="1:13" s="26" customFormat="1" ht="39" customHeight="1" thickBot="1">
      <c r="A17" s="808"/>
      <c r="B17" s="809" t="s">
        <v>32</v>
      </c>
      <c r="C17" s="810"/>
      <c r="D17" s="811"/>
      <c r="E17" s="812" t="s">
        <v>33</v>
      </c>
      <c r="F17" s="812" t="s">
        <v>33</v>
      </c>
      <c r="G17" s="812" t="s">
        <v>33</v>
      </c>
      <c r="H17" s="812" t="s">
        <v>33</v>
      </c>
      <c r="I17" s="8"/>
      <c r="M17" s="25"/>
    </row>
    <row r="18" spans="1:13" s="26" customFormat="1" ht="41.25" customHeight="1" thickBot="1">
      <c r="A18" s="898" t="s">
        <v>7153</v>
      </c>
      <c r="B18" s="899"/>
      <c r="C18" s="899"/>
      <c r="D18" s="899"/>
      <c r="E18" s="899"/>
      <c r="F18" s="899"/>
      <c r="G18" s="899"/>
      <c r="H18" s="899"/>
      <c r="I18" s="8"/>
      <c r="M18" s="25"/>
    </row>
    <row r="19" spans="1:13" s="26" customFormat="1" ht="27.75" customHeight="1">
      <c r="A19" s="27"/>
      <c r="B19" s="915" t="s">
        <v>4952</v>
      </c>
      <c r="C19" s="915"/>
      <c r="D19" s="915"/>
      <c r="E19" s="915"/>
      <c r="F19" s="915"/>
      <c r="G19" s="915"/>
      <c r="H19" s="915"/>
      <c r="I19" s="8"/>
      <c r="M19" s="25"/>
    </row>
    <row r="20" spans="1:13" s="30" customFormat="1" ht="27.75" customHeight="1">
      <c r="A20" s="28"/>
      <c r="B20" s="900" t="s">
        <v>4951</v>
      </c>
      <c r="C20" s="901"/>
      <c r="D20" s="901"/>
      <c r="E20" s="901"/>
      <c r="F20" s="901"/>
      <c r="G20" s="901"/>
      <c r="H20" s="901"/>
      <c r="I20" s="29"/>
      <c r="M20" s="31"/>
    </row>
    <row r="21" spans="1:13" s="7" customFormat="1">
      <c r="A21" s="32">
        <v>1</v>
      </c>
      <c r="B21" s="33" t="s">
        <v>34</v>
      </c>
      <c r="C21" s="34" t="s">
        <v>35</v>
      </c>
      <c r="D21" s="34" t="s">
        <v>1808</v>
      </c>
      <c r="E21" s="37">
        <f t="shared" ref="E21:E28" si="0">+F21+G21+H21</f>
        <v>0</v>
      </c>
      <c r="F21" s="39"/>
      <c r="G21" s="38"/>
      <c r="H21" s="38"/>
      <c r="I21" s="8"/>
    </row>
    <row r="22" spans="1:13" s="7" customFormat="1">
      <c r="A22" s="32">
        <f>A21+1</f>
        <v>2</v>
      </c>
      <c r="B22" s="33" t="s">
        <v>37</v>
      </c>
      <c r="C22" s="34" t="s">
        <v>38</v>
      </c>
      <c r="D22" s="34" t="s">
        <v>1808</v>
      </c>
      <c r="E22" s="37">
        <f t="shared" si="0"/>
        <v>0</v>
      </c>
      <c r="F22" s="39"/>
      <c r="G22" s="38"/>
      <c r="H22" s="38"/>
      <c r="I22" s="8"/>
    </row>
    <row r="23" spans="1:13" s="7" customFormat="1">
      <c r="A23" s="32">
        <f t="shared" ref="A23:A28" si="1">A22+1</f>
        <v>3</v>
      </c>
      <c r="B23" s="33" t="s">
        <v>39</v>
      </c>
      <c r="C23" s="34" t="s">
        <v>40</v>
      </c>
      <c r="D23" s="34" t="s">
        <v>1808</v>
      </c>
      <c r="E23" s="37">
        <f t="shared" si="0"/>
        <v>0</v>
      </c>
      <c r="F23" s="39"/>
      <c r="G23" s="38"/>
      <c r="H23" s="38"/>
      <c r="I23" s="8"/>
    </row>
    <row r="24" spans="1:13" s="7" customFormat="1">
      <c r="A24" s="32">
        <f t="shared" si="1"/>
        <v>4</v>
      </c>
      <c r="B24" s="41" t="s">
        <v>41</v>
      </c>
      <c r="C24" s="34" t="s">
        <v>42</v>
      </c>
      <c r="D24" s="34" t="s">
        <v>1808</v>
      </c>
      <c r="E24" s="37">
        <f t="shared" si="0"/>
        <v>0</v>
      </c>
      <c r="F24" s="39"/>
      <c r="G24" s="38"/>
      <c r="H24" s="38"/>
      <c r="I24" s="8"/>
    </row>
    <row r="25" spans="1:13" s="7" customFormat="1">
      <c r="A25" s="32">
        <f t="shared" si="1"/>
        <v>5</v>
      </c>
      <c r="B25" s="41" t="s">
        <v>43</v>
      </c>
      <c r="C25" s="34" t="s">
        <v>44</v>
      </c>
      <c r="D25" s="34" t="s">
        <v>1808</v>
      </c>
      <c r="E25" s="37">
        <f t="shared" si="0"/>
        <v>0</v>
      </c>
      <c r="F25" s="39"/>
      <c r="G25" s="38"/>
      <c r="H25" s="38"/>
      <c r="I25" s="8"/>
    </row>
    <row r="26" spans="1:13" s="7" customFormat="1">
      <c r="A26" s="32">
        <f t="shared" si="1"/>
        <v>6</v>
      </c>
      <c r="B26" s="41" t="s">
        <v>45</v>
      </c>
      <c r="C26" s="34" t="s">
        <v>46</v>
      </c>
      <c r="D26" s="34" t="s">
        <v>1808</v>
      </c>
      <c r="E26" s="37">
        <f t="shared" si="0"/>
        <v>0</v>
      </c>
      <c r="F26" s="39"/>
      <c r="G26" s="38"/>
      <c r="H26" s="38"/>
      <c r="I26" s="8"/>
    </row>
    <row r="27" spans="1:13" s="7" customFormat="1">
      <c r="A27" s="32">
        <f t="shared" si="1"/>
        <v>7</v>
      </c>
      <c r="B27" s="41" t="s">
        <v>45</v>
      </c>
      <c r="C27" s="34" t="s">
        <v>47</v>
      </c>
      <c r="D27" s="34" t="s">
        <v>1808</v>
      </c>
      <c r="E27" s="37">
        <f t="shared" si="0"/>
        <v>0</v>
      </c>
      <c r="F27" s="39"/>
      <c r="G27" s="38"/>
      <c r="H27" s="38"/>
      <c r="I27" s="8"/>
    </row>
    <row r="28" spans="1:13" s="7" customFormat="1">
      <c r="A28" s="32">
        <f t="shared" si="1"/>
        <v>8</v>
      </c>
      <c r="B28" s="41" t="s">
        <v>48</v>
      </c>
      <c r="C28" s="34" t="s">
        <v>49</v>
      </c>
      <c r="D28" s="34" t="s">
        <v>1808</v>
      </c>
      <c r="E28" s="37">
        <f t="shared" si="0"/>
        <v>0</v>
      </c>
      <c r="F28" s="39"/>
      <c r="G28" s="38"/>
      <c r="H28" s="38"/>
      <c r="I28" s="8"/>
    </row>
    <row r="29" spans="1:13" s="7" customFormat="1" ht="36.75" customHeight="1">
      <c r="A29" s="28"/>
      <c r="B29" s="900" t="s">
        <v>4953</v>
      </c>
      <c r="C29" s="901"/>
      <c r="D29" s="901"/>
      <c r="E29" s="901"/>
      <c r="F29" s="901"/>
      <c r="G29" s="901"/>
      <c r="H29" s="901"/>
      <c r="I29" s="8"/>
    </row>
    <row r="30" spans="1:13" s="7" customFormat="1">
      <c r="A30" s="32">
        <v>9</v>
      </c>
      <c r="B30" s="45" t="s">
        <v>50</v>
      </c>
      <c r="C30" s="46" t="s">
        <v>51</v>
      </c>
      <c r="D30" s="34" t="s">
        <v>1808</v>
      </c>
      <c r="E30" s="37">
        <f t="shared" ref="E30:E63" si="2">+F30+G30+H30</f>
        <v>0</v>
      </c>
      <c r="F30" s="39"/>
      <c r="G30" s="38"/>
      <c r="H30" s="38"/>
      <c r="I30" s="8"/>
    </row>
    <row r="31" spans="1:13" s="49" customFormat="1">
      <c r="A31" s="32">
        <f>A30+1</f>
        <v>10</v>
      </c>
      <c r="B31" s="47" t="s">
        <v>52</v>
      </c>
      <c r="C31" s="46" t="s">
        <v>53</v>
      </c>
      <c r="D31" s="34" t="s">
        <v>1808</v>
      </c>
      <c r="E31" s="37">
        <f t="shared" si="2"/>
        <v>0</v>
      </c>
      <c r="F31" s="39"/>
      <c r="G31" s="38"/>
      <c r="H31" s="38"/>
      <c r="I31" s="48"/>
    </row>
    <row r="32" spans="1:13" s="49" customFormat="1">
      <c r="A32" s="32">
        <f t="shared" ref="A32:A63" si="3">A31+1</f>
        <v>11</v>
      </c>
      <c r="B32" s="33" t="s">
        <v>54</v>
      </c>
      <c r="C32" s="34" t="s">
        <v>55</v>
      </c>
      <c r="D32" s="34" t="s">
        <v>1808</v>
      </c>
      <c r="E32" s="37">
        <f t="shared" si="2"/>
        <v>0</v>
      </c>
      <c r="F32" s="39"/>
      <c r="G32" s="38"/>
      <c r="H32" s="38"/>
      <c r="I32" s="48"/>
    </row>
    <row r="33" spans="1:9" s="49" customFormat="1">
      <c r="A33" s="32">
        <f t="shared" si="3"/>
        <v>12</v>
      </c>
      <c r="B33" s="47" t="s">
        <v>56</v>
      </c>
      <c r="C33" s="50" t="s">
        <v>57</v>
      </c>
      <c r="D33" s="34" t="s">
        <v>1808</v>
      </c>
      <c r="E33" s="37">
        <f t="shared" si="2"/>
        <v>0</v>
      </c>
      <c r="F33" s="39"/>
      <c r="G33" s="38"/>
      <c r="H33" s="38"/>
      <c r="I33" s="48"/>
    </row>
    <row r="34" spans="1:9" s="49" customFormat="1">
      <c r="A34" s="32">
        <f t="shared" si="3"/>
        <v>13</v>
      </c>
      <c r="B34" s="47" t="s">
        <v>58</v>
      </c>
      <c r="C34" s="50" t="s">
        <v>59</v>
      </c>
      <c r="D34" s="34" t="s">
        <v>1808</v>
      </c>
      <c r="E34" s="37">
        <f t="shared" si="2"/>
        <v>0</v>
      </c>
      <c r="F34" s="39"/>
      <c r="G34" s="38"/>
      <c r="H34" s="38"/>
      <c r="I34" s="48"/>
    </row>
    <row r="35" spans="1:9" s="49" customFormat="1">
      <c r="A35" s="32">
        <f t="shared" si="3"/>
        <v>14</v>
      </c>
      <c r="B35" s="47" t="s">
        <v>60</v>
      </c>
      <c r="C35" s="50" t="s">
        <v>61</v>
      </c>
      <c r="D35" s="34" t="s">
        <v>1808</v>
      </c>
      <c r="E35" s="37">
        <f t="shared" si="2"/>
        <v>0</v>
      </c>
      <c r="F35" s="39"/>
      <c r="G35" s="38"/>
      <c r="H35" s="38"/>
      <c r="I35" s="48"/>
    </row>
    <row r="36" spans="1:9" s="49" customFormat="1">
      <c r="A36" s="32">
        <f t="shared" si="3"/>
        <v>15</v>
      </c>
      <c r="B36" s="47" t="s">
        <v>62</v>
      </c>
      <c r="C36" s="50" t="s">
        <v>63</v>
      </c>
      <c r="D36" s="34" t="s">
        <v>1808</v>
      </c>
      <c r="E36" s="37">
        <f t="shared" si="2"/>
        <v>0</v>
      </c>
      <c r="F36" s="39"/>
      <c r="G36" s="38"/>
      <c r="H36" s="38"/>
      <c r="I36" s="48"/>
    </row>
    <row r="37" spans="1:9" s="49" customFormat="1">
      <c r="A37" s="32">
        <f t="shared" si="3"/>
        <v>16</v>
      </c>
      <c r="B37" s="47" t="s">
        <v>64</v>
      </c>
      <c r="C37" s="50">
        <v>512040007</v>
      </c>
      <c r="D37" s="34" t="s">
        <v>1808</v>
      </c>
      <c r="E37" s="37">
        <f t="shared" si="2"/>
        <v>0</v>
      </c>
      <c r="F37" s="39"/>
      <c r="G37" s="38"/>
      <c r="H37" s="38"/>
      <c r="I37" s="48"/>
    </row>
    <row r="38" spans="1:9" s="49" customFormat="1">
      <c r="A38" s="32">
        <f t="shared" si="3"/>
        <v>17</v>
      </c>
      <c r="B38" s="47" t="s">
        <v>65</v>
      </c>
      <c r="C38" s="50" t="s">
        <v>66</v>
      </c>
      <c r="D38" s="34" t="s">
        <v>1808</v>
      </c>
      <c r="E38" s="37">
        <f t="shared" si="2"/>
        <v>0</v>
      </c>
      <c r="F38" s="39"/>
      <c r="G38" s="38"/>
      <c r="H38" s="38"/>
      <c r="I38" s="48"/>
    </row>
    <row r="39" spans="1:9" s="49" customFormat="1">
      <c r="A39" s="32">
        <f t="shared" si="3"/>
        <v>18</v>
      </c>
      <c r="B39" s="33" t="s">
        <v>67</v>
      </c>
      <c r="C39" s="34" t="s">
        <v>68</v>
      </c>
      <c r="D39" s="34" t="s">
        <v>1808</v>
      </c>
      <c r="E39" s="37">
        <f t="shared" si="2"/>
        <v>0</v>
      </c>
      <c r="F39" s="39"/>
      <c r="G39" s="38"/>
      <c r="H39" s="38"/>
      <c r="I39" s="48"/>
    </row>
    <row r="40" spans="1:9" s="49" customFormat="1">
      <c r="A40" s="32">
        <f t="shared" si="3"/>
        <v>19</v>
      </c>
      <c r="B40" s="33" t="s">
        <v>69</v>
      </c>
      <c r="C40" s="34" t="s">
        <v>70</v>
      </c>
      <c r="D40" s="34" t="s">
        <v>1808</v>
      </c>
      <c r="E40" s="37">
        <f t="shared" si="2"/>
        <v>0</v>
      </c>
      <c r="F40" s="39"/>
      <c r="G40" s="38"/>
      <c r="H40" s="38"/>
      <c r="I40" s="48"/>
    </row>
    <row r="41" spans="1:9" s="49" customFormat="1">
      <c r="A41" s="32">
        <f t="shared" si="3"/>
        <v>20</v>
      </c>
      <c r="B41" s="33" t="s">
        <v>71</v>
      </c>
      <c r="C41" s="34" t="s">
        <v>72</v>
      </c>
      <c r="D41" s="34" t="s">
        <v>1808</v>
      </c>
      <c r="E41" s="37">
        <f t="shared" si="2"/>
        <v>0</v>
      </c>
      <c r="F41" s="39"/>
      <c r="G41" s="38"/>
      <c r="H41" s="38"/>
      <c r="I41" s="48"/>
    </row>
    <row r="42" spans="1:9" s="49" customFormat="1">
      <c r="A42" s="32">
        <f t="shared" si="3"/>
        <v>21</v>
      </c>
      <c r="B42" s="33" t="s">
        <v>73</v>
      </c>
      <c r="C42" s="34" t="s">
        <v>74</v>
      </c>
      <c r="D42" s="34" t="s">
        <v>1808</v>
      </c>
      <c r="E42" s="37">
        <f t="shared" si="2"/>
        <v>0</v>
      </c>
      <c r="F42" s="39"/>
      <c r="G42" s="38"/>
      <c r="H42" s="38"/>
      <c r="I42" s="48"/>
    </row>
    <row r="43" spans="1:9" s="49" customFormat="1">
      <c r="A43" s="32">
        <f t="shared" si="3"/>
        <v>22</v>
      </c>
      <c r="B43" s="33" t="s">
        <v>75</v>
      </c>
      <c r="C43" s="34" t="s">
        <v>76</v>
      </c>
      <c r="D43" s="34" t="s">
        <v>1808</v>
      </c>
      <c r="E43" s="37">
        <f t="shared" si="2"/>
        <v>0</v>
      </c>
      <c r="F43" s="39"/>
      <c r="G43" s="38"/>
      <c r="H43" s="38"/>
      <c r="I43" s="48"/>
    </row>
    <row r="44" spans="1:9" s="49" customFormat="1">
      <c r="A44" s="32">
        <f t="shared" si="3"/>
        <v>23</v>
      </c>
      <c r="B44" s="33" t="s">
        <v>77</v>
      </c>
      <c r="C44" s="34" t="s">
        <v>78</v>
      </c>
      <c r="D44" s="34" t="s">
        <v>1808</v>
      </c>
      <c r="E44" s="37">
        <f t="shared" si="2"/>
        <v>0</v>
      </c>
      <c r="F44" s="39"/>
      <c r="G44" s="38"/>
      <c r="H44" s="38"/>
      <c r="I44" s="48"/>
    </row>
    <row r="45" spans="1:9" s="49" customFormat="1">
      <c r="A45" s="32">
        <f t="shared" si="3"/>
        <v>24</v>
      </c>
      <c r="B45" s="33" t="s">
        <v>79</v>
      </c>
      <c r="C45" s="51" t="s">
        <v>80</v>
      </c>
      <c r="D45" s="34" t="s">
        <v>1808</v>
      </c>
      <c r="E45" s="37">
        <f t="shared" si="2"/>
        <v>0</v>
      </c>
      <c r="F45" s="39"/>
      <c r="G45" s="38"/>
      <c r="H45" s="38"/>
      <c r="I45" s="48"/>
    </row>
    <row r="46" spans="1:9" s="49" customFormat="1">
      <c r="A46" s="32">
        <f t="shared" si="3"/>
        <v>25</v>
      </c>
      <c r="B46" s="33" t="s">
        <v>81</v>
      </c>
      <c r="C46" s="51" t="s">
        <v>82</v>
      </c>
      <c r="D46" s="34" t="s">
        <v>1808</v>
      </c>
      <c r="E46" s="37">
        <f t="shared" si="2"/>
        <v>0</v>
      </c>
      <c r="F46" s="39"/>
      <c r="G46" s="38"/>
      <c r="H46" s="38"/>
      <c r="I46" s="48"/>
    </row>
    <row r="47" spans="1:9" s="49" customFormat="1">
      <c r="A47" s="32">
        <f t="shared" si="3"/>
        <v>26</v>
      </c>
      <c r="B47" s="33" t="s">
        <v>83</v>
      </c>
      <c r="C47" s="51" t="s">
        <v>84</v>
      </c>
      <c r="D47" s="34" t="s">
        <v>1808</v>
      </c>
      <c r="E47" s="37">
        <f t="shared" si="2"/>
        <v>0</v>
      </c>
      <c r="F47" s="39"/>
      <c r="G47" s="38"/>
      <c r="H47" s="38"/>
      <c r="I47" s="48"/>
    </row>
    <row r="48" spans="1:9" s="49" customFormat="1">
      <c r="A48" s="32">
        <f t="shared" si="3"/>
        <v>27</v>
      </c>
      <c r="B48" s="33" t="s">
        <v>85</v>
      </c>
      <c r="C48" s="34" t="s">
        <v>86</v>
      </c>
      <c r="D48" s="34" t="s">
        <v>1808</v>
      </c>
      <c r="E48" s="37">
        <f t="shared" si="2"/>
        <v>0</v>
      </c>
      <c r="F48" s="39"/>
      <c r="G48" s="38"/>
      <c r="H48" s="38"/>
      <c r="I48" s="48"/>
    </row>
    <row r="49" spans="1:9" s="49" customFormat="1">
      <c r="A49" s="32">
        <f t="shared" si="3"/>
        <v>28</v>
      </c>
      <c r="B49" s="33" t="s">
        <v>87</v>
      </c>
      <c r="C49" s="34" t="s">
        <v>88</v>
      </c>
      <c r="D49" s="34" t="s">
        <v>1808</v>
      </c>
      <c r="E49" s="37">
        <f t="shared" si="2"/>
        <v>0</v>
      </c>
      <c r="F49" s="39"/>
      <c r="G49" s="38"/>
      <c r="H49" s="38"/>
      <c r="I49" s="48"/>
    </row>
    <row r="50" spans="1:9" s="49" customFormat="1">
      <c r="A50" s="32">
        <f t="shared" si="3"/>
        <v>29</v>
      </c>
      <c r="B50" s="33" t="s">
        <v>89</v>
      </c>
      <c r="C50" s="34" t="s">
        <v>90</v>
      </c>
      <c r="D50" s="34" t="s">
        <v>1808</v>
      </c>
      <c r="E50" s="37">
        <f t="shared" si="2"/>
        <v>0</v>
      </c>
      <c r="F50" s="39"/>
      <c r="G50" s="38"/>
      <c r="H50" s="38"/>
      <c r="I50" s="48"/>
    </row>
    <row r="51" spans="1:9" s="49" customFormat="1">
      <c r="A51" s="32">
        <f t="shared" si="3"/>
        <v>30</v>
      </c>
      <c r="B51" s="33" t="s">
        <v>91</v>
      </c>
      <c r="C51" s="34" t="s">
        <v>92</v>
      </c>
      <c r="D51" s="34" t="s">
        <v>1808</v>
      </c>
      <c r="E51" s="37">
        <f t="shared" si="2"/>
        <v>0</v>
      </c>
      <c r="F51" s="39"/>
      <c r="G51" s="38"/>
      <c r="H51" s="38"/>
      <c r="I51" s="48"/>
    </row>
    <row r="52" spans="1:9" s="49" customFormat="1">
      <c r="A52" s="32">
        <f t="shared" si="3"/>
        <v>31</v>
      </c>
      <c r="B52" s="33" t="s">
        <v>93</v>
      </c>
      <c r="C52" s="34" t="s">
        <v>94</v>
      </c>
      <c r="D52" s="34" t="s">
        <v>1808</v>
      </c>
      <c r="E52" s="37">
        <f t="shared" si="2"/>
        <v>0</v>
      </c>
      <c r="F52" s="39"/>
      <c r="G52" s="38"/>
      <c r="H52" s="38"/>
      <c r="I52" s="48"/>
    </row>
    <row r="53" spans="1:9" s="49" customFormat="1">
      <c r="A53" s="32">
        <f t="shared" si="3"/>
        <v>32</v>
      </c>
      <c r="B53" s="33" t="s">
        <v>95</v>
      </c>
      <c r="C53" s="34" t="s">
        <v>70</v>
      </c>
      <c r="D53" s="34" t="s">
        <v>1808</v>
      </c>
      <c r="E53" s="37">
        <f t="shared" si="2"/>
        <v>0</v>
      </c>
      <c r="F53" s="39"/>
      <c r="G53" s="38"/>
      <c r="H53" s="38"/>
      <c r="I53" s="48"/>
    </row>
    <row r="54" spans="1:9" s="49" customFormat="1">
      <c r="A54" s="32">
        <f t="shared" si="3"/>
        <v>33</v>
      </c>
      <c r="B54" s="33" t="s">
        <v>96</v>
      </c>
      <c r="C54" s="34" t="s">
        <v>97</v>
      </c>
      <c r="D54" s="34" t="s">
        <v>1808</v>
      </c>
      <c r="E54" s="37">
        <f t="shared" si="2"/>
        <v>0</v>
      </c>
      <c r="F54" s="39"/>
      <c r="G54" s="38"/>
      <c r="H54" s="38"/>
      <c r="I54" s="48"/>
    </row>
    <row r="55" spans="1:9" s="49" customFormat="1">
      <c r="A55" s="32">
        <f t="shared" si="3"/>
        <v>34</v>
      </c>
      <c r="B55" s="33" t="s">
        <v>6761</v>
      </c>
      <c r="C55" s="34" t="s">
        <v>6762</v>
      </c>
      <c r="D55" s="34" t="s">
        <v>1808</v>
      </c>
      <c r="E55" s="37">
        <f t="shared" si="2"/>
        <v>0</v>
      </c>
      <c r="F55" s="39"/>
      <c r="G55" s="38"/>
      <c r="H55" s="38"/>
      <c r="I55" s="48"/>
    </row>
    <row r="56" spans="1:9" s="49" customFormat="1">
      <c r="A56" s="32">
        <f t="shared" si="3"/>
        <v>35</v>
      </c>
      <c r="B56" s="33" t="s">
        <v>98</v>
      </c>
      <c r="C56" s="34" t="s">
        <v>99</v>
      </c>
      <c r="D56" s="34" t="s">
        <v>1809</v>
      </c>
      <c r="E56" s="37">
        <f t="shared" si="2"/>
        <v>0</v>
      </c>
      <c r="F56" s="39"/>
      <c r="G56" s="38"/>
      <c r="H56" s="38"/>
      <c r="I56" s="48"/>
    </row>
    <row r="57" spans="1:9" s="49" customFormat="1">
      <c r="A57" s="32">
        <f t="shared" si="3"/>
        <v>36</v>
      </c>
      <c r="B57" s="33" t="s">
        <v>100</v>
      </c>
      <c r="C57" s="34" t="s">
        <v>101</v>
      </c>
      <c r="D57" s="34" t="s">
        <v>1809</v>
      </c>
      <c r="E57" s="37">
        <f t="shared" si="2"/>
        <v>0</v>
      </c>
      <c r="F57" s="39"/>
      <c r="G57" s="38"/>
      <c r="H57" s="38"/>
      <c r="I57" s="48"/>
    </row>
    <row r="58" spans="1:9" s="49" customFormat="1">
      <c r="A58" s="32">
        <f t="shared" si="3"/>
        <v>37</v>
      </c>
      <c r="B58" s="33" t="s">
        <v>102</v>
      </c>
      <c r="C58" s="34" t="s">
        <v>103</v>
      </c>
      <c r="D58" s="34" t="s">
        <v>1809</v>
      </c>
      <c r="E58" s="37">
        <f t="shared" si="2"/>
        <v>0</v>
      </c>
      <c r="F58" s="39"/>
      <c r="G58" s="38"/>
      <c r="H58" s="38"/>
      <c r="I58" s="48"/>
    </row>
    <row r="59" spans="1:9" s="49" customFormat="1">
      <c r="A59" s="32">
        <f t="shared" si="3"/>
        <v>38</v>
      </c>
      <c r="B59" s="33" t="s">
        <v>104</v>
      </c>
      <c r="C59" s="34" t="s">
        <v>105</v>
      </c>
      <c r="D59" s="34" t="s">
        <v>1808</v>
      </c>
      <c r="E59" s="37">
        <f t="shared" si="2"/>
        <v>0</v>
      </c>
      <c r="F59" s="39"/>
      <c r="G59" s="38"/>
      <c r="H59" s="38"/>
      <c r="I59" s="48"/>
    </row>
    <row r="60" spans="1:9" s="49" customFormat="1">
      <c r="A60" s="32">
        <f t="shared" si="3"/>
        <v>39</v>
      </c>
      <c r="B60" s="33" t="s">
        <v>106</v>
      </c>
      <c r="C60" s="34" t="s">
        <v>107</v>
      </c>
      <c r="D60" s="34" t="s">
        <v>1808</v>
      </c>
      <c r="E60" s="37">
        <f t="shared" si="2"/>
        <v>0</v>
      </c>
      <c r="F60" s="39"/>
      <c r="G60" s="38"/>
      <c r="H60" s="38"/>
      <c r="I60" s="48"/>
    </row>
    <row r="61" spans="1:9" s="49" customFormat="1">
      <c r="A61" s="32">
        <f t="shared" si="3"/>
        <v>40</v>
      </c>
      <c r="B61" s="33" t="s">
        <v>108</v>
      </c>
      <c r="C61" s="34" t="s">
        <v>109</v>
      </c>
      <c r="D61" s="34" t="s">
        <v>1808</v>
      </c>
      <c r="E61" s="37">
        <f t="shared" si="2"/>
        <v>0</v>
      </c>
      <c r="F61" s="39"/>
      <c r="G61" s="38"/>
      <c r="H61" s="38"/>
      <c r="I61" s="48"/>
    </row>
    <row r="62" spans="1:9" s="49" customFormat="1">
      <c r="A62" s="32">
        <f t="shared" si="3"/>
        <v>41</v>
      </c>
      <c r="B62" s="33" t="s">
        <v>110</v>
      </c>
      <c r="C62" s="34" t="s">
        <v>111</v>
      </c>
      <c r="D62" s="34" t="s">
        <v>1808</v>
      </c>
      <c r="E62" s="37">
        <f t="shared" si="2"/>
        <v>0</v>
      </c>
      <c r="F62" s="39"/>
      <c r="G62" s="38"/>
      <c r="H62" s="38"/>
      <c r="I62" s="48"/>
    </row>
    <row r="63" spans="1:9" s="49" customFormat="1" ht="46.5">
      <c r="A63" s="32">
        <f t="shared" si="3"/>
        <v>42</v>
      </c>
      <c r="B63" s="33" t="s">
        <v>112</v>
      </c>
      <c r="C63" s="51" t="s">
        <v>9149</v>
      </c>
      <c r="D63" s="34" t="s">
        <v>1808</v>
      </c>
      <c r="E63" s="37">
        <f t="shared" si="2"/>
        <v>0</v>
      </c>
      <c r="F63" s="39"/>
      <c r="G63" s="38"/>
      <c r="H63" s="38"/>
      <c r="I63" s="48"/>
    </row>
    <row r="64" spans="1:9" s="30" customFormat="1" ht="36.75" customHeight="1">
      <c r="A64" s="53" t="e">
        <f>+#REF!+#REF!+E64+#REF!</f>
        <v>#REF!</v>
      </c>
      <c r="B64" s="957" t="s">
        <v>4954</v>
      </c>
      <c r="C64" s="957"/>
      <c r="D64" s="957"/>
      <c r="E64" s="957"/>
      <c r="F64" s="957"/>
      <c r="G64" s="957"/>
      <c r="H64" s="957"/>
      <c r="I64" s="29"/>
    </row>
    <row r="65" spans="1:9" s="7" customFormat="1">
      <c r="A65" s="32">
        <v>43</v>
      </c>
      <c r="B65" s="47" t="s">
        <v>113</v>
      </c>
      <c r="C65" s="50" t="s">
        <v>114</v>
      </c>
      <c r="D65" s="34" t="s">
        <v>1808</v>
      </c>
      <c r="E65" s="37">
        <f t="shared" ref="E65:E96" si="4">+F65+G65+H65</f>
        <v>0</v>
      </c>
      <c r="F65" s="39"/>
      <c r="G65" s="38"/>
      <c r="H65" s="38"/>
      <c r="I65" s="8"/>
    </row>
    <row r="66" spans="1:9" s="49" customFormat="1">
      <c r="A66" s="32">
        <f>A65+1</f>
        <v>44</v>
      </c>
      <c r="B66" s="47" t="s">
        <v>115</v>
      </c>
      <c r="C66" s="50" t="s">
        <v>116</v>
      </c>
      <c r="D66" s="34" t="s">
        <v>1808</v>
      </c>
      <c r="E66" s="37">
        <f t="shared" si="4"/>
        <v>0</v>
      </c>
      <c r="F66" s="39"/>
      <c r="G66" s="38"/>
      <c r="H66" s="38"/>
      <c r="I66" s="48"/>
    </row>
    <row r="67" spans="1:9" s="49" customFormat="1">
      <c r="A67" s="32">
        <f t="shared" ref="A67:A115" si="5">A66+1</f>
        <v>45</v>
      </c>
      <c r="B67" s="47" t="s">
        <v>117</v>
      </c>
      <c r="C67" s="50" t="s">
        <v>118</v>
      </c>
      <c r="D67" s="34" t="s">
        <v>1808</v>
      </c>
      <c r="E67" s="37">
        <f t="shared" si="4"/>
        <v>0</v>
      </c>
      <c r="F67" s="39"/>
      <c r="G67" s="38"/>
      <c r="H67" s="38"/>
      <c r="I67" s="48"/>
    </row>
    <row r="68" spans="1:9" s="49" customFormat="1">
      <c r="A68" s="32">
        <f t="shared" si="5"/>
        <v>46</v>
      </c>
      <c r="B68" s="47" t="s">
        <v>119</v>
      </c>
      <c r="C68" s="50" t="s">
        <v>120</v>
      </c>
      <c r="D68" s="34" t="s">
        <v>1808</v>
      </c>
      <c r="E68" s="37">
        <f t="shared" si="4"/>
        <v>0</v>
      </c>
      <c r="F68" s="39"/>
      <c r="G68" s="38"/>
      <c r="H68" s="38"/>
      <c r="I68" s="48"/>
    </row>
    <row r="69" spans="1:9" s="49" customFormat="1">
      <c r="A69" s="32">
        <f t="shared" si="5"/>
        <v>47</v>
      </c>
      <c r="B69" s="47" t="s">
        <v>121</v>
      </c>
      <c r="C69" s="50" t="s">
        <v>122</v>
      </c>
      <c r="D69" s="34" t="s">
        <v>1808</v>
      </c>
      <c r="E69" s="37">
        <f t="shared" si="4"/>
        <v>0</v>
      </c>
      <c r="F69" s="39"/>
      <c r="G69" s="38"/>
      <c r="H69" s="38"/>
      <c r="I69" s="48"/>
    </row>
    <row r="70" spans="1:9" s="49" customFormat="1">
      <c r="A70" s="32">
        <f t="shared" si="5"/>
        <v>48</v>
      </c>
      <c r="B70" s="47" t="s">
        <v>123</v>
      </c>
      <c r="C70" s="50" t="s">
        <v>124</v>
      </c>
      <c r="D70" s="34" t="s">
        <v>1808</v>
      </c>
      <c r="E70" s="37">
        <f t="shared" si="4"/>
        <v>0</v>
      </c>
      <c r="F70" s="39"/>
      <c r="G70" s="38"/>
      <c r="H70" s="38"/>
      <c r="I70" s="48"/>
    </row>
    <row r="71" spans="1:9" s="49" customFormat="1">
      <c r="A71" s="32">
        <f t="shared" si="5"/>
        <v>49</v>
      </c>
      <c r="B71" s="47" t="s">
        <v>125</v>
      </c>
      <c r="C71" s="50" t="s">
        <v>126</v>
      </c>
      <c r="D71" s="34" t="s">
        <v>1808</v>
      </c>
      <c r="E71" s="37">
        <f t="shared" si="4"/>
        <v>0</v>
      </c>
      <c r="F71" s="39"/>
      <c r="G71" s="38"/>
      <c r="H71" s="38"/>
      <c r="I71" s="48"/>
    </row>
    <row r="72" spans="1:9" s="49" customFormat="1">
      <c r="A72" s="32">
        <f t="shared" si="5"/>
        <v>50</v>
      </c>
      <c r="B72" s="47" t="s">
        <v>127</v>
      </c>
      <c r="C72" s="50" t="s">
        <v>128</v>
      </c>
      <c r="D72" s="34" t="s">
        <v>1808</v>
      </c>
      <c r="E72" s="37">
        <f t="shared" si="4"/>
        <v>0</v>
      </c>
      <c r="F72" s="39"/>
      <c r="G72" s="38"/>
      <c r="H72" s="38"/>
      <c r="I72" s="48"/>
    </row>
    <row r="73" spans="1:9" s="49" customFormat="1">
      <c r="A73" s="32">
        <f t="shared" si="5"/>
        <v>51</v>
      </c>
      <c r="B73" s="33" t="s">
        <v>129</v>
      </c>
      <c r="C73" s="51" t="s">
        <v>84</v>
      </c>
      <c r="D73" s="34" t="s">
        <v>1808</v>
      </c>
      <c r="E73" s="37">
        <f t="shared" si="4"/>
        <v>0</v>
      </c>
      <c r="F73" s="39"/>
      <c r="G73" s="38"/>
      <c r="H73" s="38"/>
      <c r="I73" s="48"/>
    </row>
    <row r="74" spans="1:9" s="49" customFormat="1">
      <c r="A74" s="32">
        <f t="shared" si="5"/>
        <v>52</v>
      </c>
      <c r="B74" s="33" t="s">
        <v>130</v>
      </c>
      <c r="C74" s="51" t="s">
        <v>131</v>
      </c>
      <c r="D74" s="34" t="s">
        <v>1808</v>
      </c>
      <c r="E74" s="37">
        <f t="shared" si="4"/>
        <v>0</v>
      </c>
      <c r="F74" s="39"/>
      <c r="G74" s="38"/>
      <c r="H74" s="38"/>
      <c r="I74" s="48"/>
    </row>
    <row r="75" spans="1:9" s="49" customFormat="1">
      <c r="A75" s="32">
        <f t="shared" si="5"/>
        <v>53</v>
      </c>
      <c r="B75" s="33" t="s">
        <v>132</v>
      </c>
      <c r="C75" s="51" t="s">
        <v>133</v>
      </c>
      <c r="D75" s="34" t="s">
        <v>1808</v>
      </c>
      <c r="E75" s="37">
        <f t="shared" si="4"/>
        <v>0</v>
      </c>
      <c r="F75" s="39"/>
      <c r="G75" s="38"/>
      <c r="H75" s="38"/>
      <c r="I75" s="48"/>
    </row>
    <row r="76" spans="1:9" s="49" customFormat="1" ht="46.5">
      <c r="A76" s="32">
        <f t="shared" si="5"/>
        <v>54</v>
      </c>
      <c r="B76" s="33" t="s">
        <v>134</v>
      </c>
      <c r="C76" s="51" t="s">
        <v>135</v>
      </c>
      <c r="D76" s="34" t="s">
        <v>1808</v>
      </c>
      <c r="E76" s="37">
        <f t="shared" si="4"/>
        <v>0</v>
      </c>
      <c r="F76" s="39"/>
      <c r="G76" s="38"/>
      <c r="H76" s="38"/>
      <c r="I76" s="48"/>
    </row>
    <row r="77" spans="1:9" s="49" customFormat="1">
      <c r="A77" s="32">
        <f t="shared" si="5"/>
        <v>55</v>
      </c>
      <c r="B77" s="33" t="s">
        <v>136</v>
      </c>
      <c r="C77" s="51" t="s">
        <v>137</v>
      </c>
      <c r="D77" s="34" t="s">
        <v>1808</v>
      </c>
      <c r="E77" s="37">
        <f t="shared" si="4"/>
        <v>0</v>
      </c>
      <c r="F77" s="39"/>
      <c r="G77" s="38"/>
      <c r="H77" s="38"/>
      <c r="I77" s="48"/>
    </row>
    <row r="78" spans="1:9" s="49" customFormat="1">
      <c r="A78" s="32">
        <f t="shared" si="5"/>
        <v>56</v>
      </c>
      <c r="B78" s="47" t="s">
        <v>138</v>
      </c>
      <c r="C78" s="50" t="s">
        <v>139</v>
      </c>
      <c r="D78" s="34" t="s">
        <v>1808</v>
      </c>
      <c r="E78" s="37">
        <f t="shared" si="4"/>
        <v>0</v>
      </c>
      <c r="F78" s="39"/>
      <c r="G78" s="38"/>
      <c r="H78" s="38"/>
      <c r="I78" s="48"/>
    </row>
    <row r="79" spans="1:9" s="49" customFormat="1">
      <c r="A79" s="32">
        <f t="shared" si="5"/>
        <v>57</v>
      </c>
      <c r="B79" s="47" t="s">
        <v>104</v>
      </c>
      <c r="C79" s="50" t="s">
        <v>140</v>
      </c>
      <c r="D79" s="34" t="s">
        <v>1808</v>
      </c>
      <c r="E79" s="37">
        <f t="shared" si="4"/>
        <v>0</v>
      </c>
      <c r="F79" s="39"/>
      <c r="G79" s="38"/>
      <c r="H79" s="38"/>
      <c r="I79" s="48"/>
    </row>
    <row r="80" spans="1:9" s="49" customFormat="1">
      <c r="A80" s="32">
        <f t="shared" si="5"/>
        <v>58</v>
      </c>
      <c r="B80" s="33" t="s">
        <v>141</v>
      </c>
      <c r="C80" s="34" t="s">
        <v>142</v>
      </c>
      <c r="D80" s="34" t="s">
        <v>1808</v>
      </c>
      <c r="E80" s="37">
        <f t="shared" si="4"/>
        <v>0</v>
      </c>
      <c r="F80" s="39"/>
      <c r="G80" s="38"/>
      <c r="H80" s="38"/>
      <c r="I80" s="48"/>
    </row>
    <row r="81" spans="1:9" s="49" customFormat="1">
      <c r="A81" s="32">
        <f t="shared" si="5"/>
        <v>59</v>
      </c>
      <c r="B81" s="33" t="s">
        <v>143</v>
      </c>
      <c r="C81" s="34" t="s">
        <v>144</v>
      </c>
      <c r="D81" s="34" t="s">
        <v>1808</v>
      </c>
      <c r="E81" s="37">
        <f t="shared" si="4"/>
        <v>0</v>
      </c>
      <c r="F81" s="39"/>
      <c r="G81" s="38"/>
      <c r="H81" s="38"/>
      <c r="I81" s="48"/>
    </row>
    <row r="82" spans="1:9" s="49" customFormat="1">
      <c r="A82" s="32">
        <f t="shared" si="5"/>
        <v>60</v>
      </c>
      <c r="B82" s="47" t="s">
        <v>145</v>
      </c>
      <c r="C82" s="50" t="s">
        <v>146</v>
      </c>
      <c r="D82" s="34" t="s">
        <v>1808</v>
      </c>
      <c r="E82" s="37">
        <f t="shared" si="4"/>
        <v>0</v>
      </c>
      <c r="F82" s="39"/>
      <c r="G82" s="38"/>
      <c r="H82" s="38"/>
      <c r="I82" s="48"/>
    </row>
    <row r="83" spans="1:9" s="49" customFormat="1">
      <c r="A83" s="32">
        <f t="shared" si="5"/>
        <v>61</v>
      </c>
      <c r="B83" s="47" t="s">
        <v>58</v>
      </c>
      <c r="C83" s="50" t="s">
        <v>147</v>
      </c>
      <c r="D83" s="34" t="s">
        <v>1808</v>
      </c>
      <c r="E83" s="37">
        <f t="shared" si="4"/>
        <v>0</v>
      </c>
      <c r="F83" s="39"/>
      <c r="G83" s="38"/>
      <c r="H83" s="38"/>
      <c r="I83" s="48"/>
    </row>
    <row r="84" spans="1:9" s="49" customFormat="1">
      <c r="A84" s="32">
        <f t="shared" si="5"/>
        <v>62</v>
      </c>
      <c r="B84" s="47" t="s">
        <v>58</v>
      </c>
      <c r="C84" s="50" t="s">
        <v>59</v>
      </c>
      <c r="D84" s="34" t="s">
        <v>1808</v>
      </c>
      <c r="E84" s="37">
        <f t="shared" si="4"/>
        <v>0</v>
      </c>
      <c r="F84" s="39"/>
      <c r="G84" s="38"/>
      <c r="H84" s="38"/>
      <c r="I84" s="48"/>
    </row>
    <row r="85" spans="1:9" s="49" customFormat="1">
      <c r="A85" s="32">
        <f t="shared" si="5"/>
        <v>63</v>
      </c>
      <c r="B85" s="47" t="s">
        <v>148</v>
      </c>
      <c r="C85" s="50" t="s">
        <v>61</v>
      </c>
      <c r="D85" s="34" t="s">
        <v>1808</v>
      </c>
      <c r="E85" s="37">
        <f t="shared" si="4"/>
        <v>0</v>
      </c>
      <c r="F85" s="39"/>
      <c r="G85" s="38"/>
      <c r="H85" s="38"/>
      <c r="I85" s="48"/>
    </row>
    <row r="86" spans="1:9" s="49" customFormat="1">
      <c r="A86" s="32">
        <f t="shared" si="5"/>
        <v>64</v>
      </c>
      <c r="B86" s="47" t="s">
        <v>149</v>
      </c>
      <c r="C86" s="50" t="s">
        <v>150</v>
      </c>
      <c r="D86" s="34" t="s">
        <v>1808</v>
      </c>
      <c r="E86" s="37">
        <f t="shared" si="4"/>
        <v>0</v>
      </c>
      <c r="F86" s="39"/>
      <c r="G86" s="38"/>
      <c r="H86" s="38"/>
      <c r="I86" s="48"/>
    </row>
    <row r="87" spans="1:9" s="49" customFormat="1">
      <c r="A87" s="32">
        <f t="shared" si="5"/>
        <v>65</v>
      </c>
      <c r="B87" s="47" t="s">
        <v>64</v>
      </c>
      <c r="C87" s="50">
        <v>512040007</v>
      </c>
      <c r="D87" s="34" t="s">
        <v>1808</v>
      </c>
      <c r="E87" s="37">
        <f t="shared" si="4"/>
        <v>0</v>
      </c>
      <c r="F87" s="39"/>
      <c r="G87" s="38"/>
      <c r="H87" s="38"/>
      <c r="I87" s="48"/>
    </row>
    <row r="88" spans="1:9" s="49" customFormat="1">
      <c r="A88" s="32">
        <f t="shared" si="5"/>
        <v>66</v>
      </c>
      <c r="B88" s="47" t="s">
        <v>65</v>
      </c>
      <c r="C88" s="50" t="s">
        <v>66</v>
      </c>
      <c r="D88" s="34" t="s">
        <v>1808</v>
      </c>
      <c r="E88" s="37">
        <f t="shared" si="4"/>
        <v>0</v>
      </c>
      <c r="F88" s="39"/>
      <c r="G88" s="38"/>
      <c r="H88" s="38"/>
      <c r="I88" s="48"/>
    </row>
    <row r="89" spans="1:9" s="49" customFormat="1">
      <c r="A89" s="32">
        <f t="shared" si="5"/>
        <v>67</v>
      </c>
      <c r="B89" s="47" t="s">
        <v>151</v>
      </c>
      <c r="C89" s="50" t="s">
        <v>152</v>
      </c>
      <c r="D89" s="34" t="s">
        <v>1808</v>
      </c>
      <c r="E89" s="37">
        <f t="shared" si="4"/>
        <v>0</v>
      </c>
      <c r="F89" s="39"/>
      <c r="G89" s="38"/>
      <c r="H89" s="38"/>
      <c r="I89" s="48"/>
    </row>
    <row r="90" spans="1:9" s="49" customFormat="1">
      <c r="A90" s="32">
        <f t="shared" si="5"/>
        <v>68</v>
      </c>
      <c r="B90" s="47" t="s">
        <v>153</v>
      </c>
      <c r="C90" s="50" t="s">
        <v>154</v>
      </c>
      <c r="D90" s="50" t="s">
        <v>155</v>
      </c>
      <c r="E90" s="37">
        <f t="shared" si="4"/>
        <v>0</v>
      </c>
      <c r="F90" s="39"/>
      <c r="G90" s="38"/>
      <c r="H90" s="38"/>
      <c r="I90" s="48"/>
    </row>
    <row r="91" spans="1:9" s="49" customFormat="1">
      <c r="A91" s="32">
        <f t="shared" si="5"/>
        <v>69</v>
      </c>
      <c r="B91" s="47" t="s">
        <v>156</v>
      </c>
      <c r="C91" s="50" t="s">
        <v>157</v>
      </c>
      <c r="D91" s="34" t="s">
        <v>1808</v>
      </c>
      <c r="E91" s="37">
        <f t="shared" si="4"/>
        <v>0</v>
      </c>
      <c r="F91" s="39"/>
      <c r="G91" s="38"/>
      <c r="H91" s="38"/>
      <c r="I91" s="48"/>
    </row>
    <row r="92" spans="1:9" s="49" customFormat="1">
      <c r="A92" s="32">
        <f t="shared" si="5"/>
        <v>70</v>
      </c>
      <c r="B92" s="47" t="s">
        <v>158</v>
      </c>
      <c r="C92" s="50" t="s">
        <v>159</v>
      </c>
      <c r="D92" s="34" t="s">
        <v>1808</v>
      </c>
      <c r="E92" s="37">
        <f t="shared" si="4"/>
        <v>0</v>
      </c>
      <c r="F92" s="39"/>
      <c r="G92" s="38"/>
      <c r="H92" s="38"/>
      <c r="I92" s="48"/>
    </row>
    <row r="93" spans="1:9" s="49" customFormat="1">
      <c r="A93" s="32">
        <f t="shared" si="5"/>
        <v>71</v>
      </c>
      <c r="B93" s="47" t="s">
        <v>160</v>
      </c>
      <c r="C93" s="50" t="s">
        <v>161</v>
      </c>
      <c r="D93" s="34" t="s">
        <v>1808</v>
      </c>
      <c r="E93" s="37">
        <f t="shared" si="4"/>
        <v>0</v>
      </c>
      <c r="F93" s="39"/>
      <c r="G93" s="38"/>
      <c r="H93" s="38"/>
      <c r="I93" s="48"/>
    </row>
    <row r="94" spans="1:9" s="49" customFormat="1">
      <c r="A94" s="32">
        <f t="shared" si="5"/>
        <v>72</v>
      </c>
      <c r="B94" s="47" t="s">
        <v>162</v>
      </c>
      <c r="C94" s="50" t="s">
        <v>163</v>
      </c>
      <c r="D94" s="34" t="s">
        <v>1808</v>
      </c>
      <c r="E94" s="37">
        <f t="shared" si="4"/>
        <v>0</v>
      </c>
      <c r="F94" s="39"/>
      <c r="G94" s="38"/>
      <c r="H94" s="38"/>
      <c r="I94" s="48"/>
    </row>
    <row r="95" spans="1:9" s="49" customFormat="1">
      <c r="A95" s="32">
        <f t="shared" si="5"/>
        <v>73</v>
      </c>
      <c r="B95" s="47" t="s">
        <v>164</v>
      </c>
      <c r="C95" s="50" t="s">
        <v>165</v>
      </c>
      <c r="D95" s="34" t="s">
        <v>1808</v>
      </c>
      <c r="E95" s="37">
        <f t="shared" si="4"/>
        <v>0</v>
      </c>
      <c r="F95" s="39"/>
      <c r="G95" s="38"/>
      <c r="H95" s="38"/>
      <c r="I95" s="48"/>
    </row>
    <row r="96" spans="1:9" s="49" customFormat="1">
      <c r="A96" s="32">
        <f t="shared" si="5"/>
        <v>74</v>
      </c>
      <c r="B96" s="47" t="s">
        <v>166</v>
      </c>
      <c r="C96" s="50" t="s">
        <v>167</v>
      </c>
      <c r="D96" s="34" t="s">
        <v>1808</v>
      </c>
      <c r="E96" s="37">
        <f t="shared" si="4"/>
        <v>0</v>
      </c>
      <c r="F96" s="39"/>
      <c r="G96" s="38"/>
      <c r="H96" s="38"/>
      <c r="I96" s="48"/>
    </row>
    <row r="97" spans="1:9" s="49" customFormat="1">
      <c r="A97" s="32">
        <f t="shared" si="5"/>
        <v>75</v>
      </c>
      <c r="B97" s="47" t="s">
        <v>168</v>
      </c>
      <c r="C97" s="50" t="s">
        <v>169</v>
      </c>
      <c r="D97" s="34" t="s">
        <v>1808</v>
      </c>
      <c r="E97" s="37">
        <f t="shared" ref="E97:E115" si="6">+F97+G97+H97</f>
        <v>0</v>
      </c>
      <c r="F97" s="39"/>
      <c r="G97" s="38"/>
      <c r="H97" s="38"/>
      <c r="I97" s="48"/>
    </row>
    <row r="98" spans="1:9" s="49" customFormat="1">
      <c r="A98" s="32">
        <f t="shared" si="5"/>
        <v>76</v>
      </c>
      <c r="B98" s="47" t="s">
        <v>170</v>
      </c>
      <c r="C98" s="50">
        <v>290010026</v>
      </c>
      <c r="D98" s="34" t="s">
        <v>1808</v>
      </c>
      <c r="E98" s="37">
        <f t="shared" si="6"/>
        <v>0</v>
      </c>
      <c r="F98" s="39"/>
      <c r="G98" s="38"/>
      <c r="H98" s="38"/>
      <c r="I98" s="48"/>
    </row>
    <row r="99" spans="1:9" s="49" customFormat="1">
      <c r="A99" s="32">
        <f t="shared" si="5"/>
        <v>77</v>
      </c>
      <c r="B99" s="47" t="s">
        <v>171</v>
      </c>
      <c r="C99" s="50">
        <v>290011042</v>
      </c>
      <c r="D99" s="34" t="s">
        <v>1808</v>
      </c>
      <c r="E99" s="37">
        <f t="shared" si="6"/>
        <v>0</v>
      </c>
      <c r="F99" s="39"/>
      <c r="G99" s="38"/>
      <c r="H99" s="38"/>
      <c r="I99" s="48"/>
    </row>
    <row r="100" spans="1:9" s="49" customFormat="1">
      <c r="A100" s="32">
        <f t="shared" si="5"/>
        <v>78</v>
      </c>
      <c r="B100" s="47" t="s">
        <v>172</v>
      </c>
      <c r="C100" s="50" t="s">
        <v>173</v>
      </c>
      <c r="D100" s="34" t="s">
        <v>1808</v>
      </c>
      <c r="E100" s="37">
        <f t="shared" si="6"/>
        <v>0</v>
      </c>
      <c r="F100" s="39"/>
      <c r="G100" s="38"/>
      <c r="H100" s="38"/>
      <c r="I100" s="48"/>
    </row>
    <row r="101" spans="1:9" s="49" customFormat="1">
      <c r="A101" s="32">
        <f t="shared" si="5"/>
        <v>79</v>
      </c>
      <c r="B101" s="47" t="s">
        <v>174</v>
      </c>
      <c r="C101" s="50" t="s">
        <v>175</v>
      </c>
      <c r="D101" s="34" t="s">
        <v>1808</v>
      </c>
      <c r="E101" s="37">
        <f t="shared" si="6"/>
        <v>0</v>
      </c>
      <c r="F101" s="39"/>
      <c r="G101" s="38"/>
      <c r="H101" s="38"/>
      <c r="I101" s="48"/>
    </row>
    <row r="102" spans="1:9" s="49" customFormat="1">
      <c r="A102" s="32">
        <f t="shared" si="5"/>
        <v>80</v>
      </c>
      <c r="B102" s="47" t="s">
        <v>176</v>
      </c>
      <c r="C102" s="50" t="s">
        <v>177</v>
      </c>
      <c r="D102" s="34" t="s">
        <v>1808</v>
      </c>
      <c r="E102" s="37">
        <f t="shared" si="6"/>
        <v>0</v>
      </c>
      <c r="F102" s="39"/>
      <c r="G102" s="38"/>
      <c r="H102" s="38"/>
      <c r="I102" s="48"/>
    </row>
    <row r="103" spans="1:9" s="49" customFormat="1">
      <c r="A103" s="32">
        <f t="shared" si="5"/>
        <v>81</v>
      </c>
      <c r="B103" s="47" t="s">
        <v>178</v>
      </c>
      <c r="C103" s="50" t="s">
        <v>179</v>
      </c>
      <c r="D103" s="34" t="s">
        <v>1808</v>
      </c>
      <c r="E103" s="37">
        <f t="shared" si="6"/>
        <v>0</v>
      </c>
      <c r="F103" s="39"/>
      <c r="G103" s="38"/>
      <c r="H103" s="38"/>
      <c r="I103" s="48"/>
    </row>
    <row r="104" spans="1:9" s="49" customFormat="1">
      <c r="A104" s="32">
        <f t="shared" si="5"/>
        <v>82</v>
      </c>
      <c r="B104" s="47" t="s">
        <v>180</v>
      </c>
      <c r="C104" s="50" t="s">
        <v>181</v>
      </c>
      <c r="D104" s="34" t="s">
        <v>1808</v>
      </c>
      <c r="E104" s="37">
        <f t="shared" si="6"/>
        <v>0</v>
      </c>
      <c r="F104" s="39"/>
      <c r="G104" s="38"/>
      <c r="H104" s="38"/>
      <c r="I104" s="48"/>
    </row>
    <row r="105" spans="1:9" s="49" customFormat="1">
      <c r="A105" s="32">
        <f t="shared" si="5"/>
        <v>83</v>
      </c>
      <c r="B105" s="33" t="s">
        <v>182</v>
      </c>
      <c r="C105" s="50" t="s">
        <v>183</v>
      </c>
      <c r="D105" s="34" t="s">
        <v>1808</v>
      </c>
      <c r="E105" s="37">
        <f t="shared" si="6"/>
        <v>0</v>
      </c>
      <c r="F105" s="39"/>
      <c r="G105" s="38"/>
      <c r="H105" s="38"/>
      <c r="I105" s="48"/>
    </row>
    <row r="106" spans="1:9" s="49" customFormat="1">
      <c r="A106" s="32">
        <f t="shared" si="5"/>
        <v>84</v>
      </c>
      <c r="B106" s="33" t="s">
        <v>184</v>
      </c>
      <c r="C106" s="50" t="s">
        <v>185</v>
      </c>
      <c r="D106" s="34" t="s">
        <v>1808</v>
      </c>
      <c r="E106" s="37">
        <f t="shared" si="6"/>
        <v>0</v>
      </c>
      <c r="F106" s="39"/>
      <c r="G106" s="38"/>
      <c r="H106" s="38"/>
      <c r="I106" s="48"/>
    </row>
    <row r="107" spans="1:9" s="49" customFormat="1" ht="46.5">
      <c r="A107" s="32">
        <f t="shared" si="5"/>
        <v>85</v>
      </c>
      <c r="B107" s="33" t="s">
        <v>186</v>
      </c>
      <c r="C107" s="50" t="s">
        <v>187</v>
      </c>
      <c r="D107" s="34" t="s">
        <v>1808</v>
      </c>
      <c r="E107" s="37">
        <f t="shared" si="6"/>
        <v>0</v>
      </c>
      <c r="F107" s="39"/>
      <c r="G107" s="38"/>
      <c r="H107" s="38"/>
      <c r="I107" s="48"/>
    </row>
    <row r="108" spans="1:9" s="49" customFormat="1">
      <c r="A108" s="32">
        <f t="shared" si="5"/>
        <v>86</v>
      </c>
      <c r="B108" s="33" t="s">
        <v>188</v>
      </c>
      <c r="C108" s="50" t="s">
        <v>189</v>
      </c>
      <c r="D108" s="34" t="s">
        <v>1808</v>
      </c>
      <c r="E108" s="37">
        <f t="shared" si="6"/>
        <v>0</v>
      </c>
      <c r="F108" s="39"/>
      <c r="G108" s="38"/>
      <c r="H108" s="38"/>
      <c r="I108" s="48"/>
    </row>
    <row r="109" spans="1:9" s="49" customFormat="1">
      <c r="A109" s="32">
        <f t="shared" si="5"/>
        <v>87</v>
      </c>
      <c r="B109" s="33" t="s">
        <v>52</v>
      </c>
      <c r="C109" s="50" t="s">
        <v>190</v>
      </c>
      <c r="D109" s="34" t="s">
        <v>1808</v>
      </c>
      <c r="E109" s="37">
        <f t="shared" si="6"/>
        <v>0</v>
      </c>
      <c r="F109" s="39"/>
      <c r="G109" s="38"/>
      <c r="H109" s="38"/>
      <c r="I109" s="48"/>
    </row>
    <row r="110" spans="1:9" s="49" customFormat="1">
      <c r="A110" s="32">
        <f t="shared" si="5"/>
        <v>88</v>
      </c>
      <c r="B110" s="33" t="s">
        <v>191</v>
      </c>
      <c r="C110" s="50" t="s">
        <v>111</v>
      </c>
      <c r="D110" s="34" t="s">
        <v>1808</v>
      </c>
      <c r="E110" s="37">
        <f t="shared" si="6"/>
        <v>0</v>
      </c>
      <c r="F110" s="39"/>
      <c r="G110" s="38"/>
      <c r="H110" s="38"/>
      <c r="I110" s="48"/>
    </row>
    <row r="111" spans="1:9" s="49" customFormat="1">
      <c r="A111" s="32">
        <f t="shared" si="5"/>
        <v>89</v>
      </c>
      <c r="B111" s="33" t="s">
        <v>192</v>
      </c>
      <c r="C111" s="50" t="s">
        <v>111</v>
      </c>
      <c r="D111" s="34" t="s">
        <v>1808</v>
      </c>
      <c r="E111" s="37">
        <f t="shared" si="6"/>
        <v>0</v>
      </c>
      <c r="F111" s="39"/>
      <c r="G111" s="38"/>
      <c r="H111" s="38"/>
      <c r="I111" s="48"/>
    </row>
    <row r="112" spans="1:9" s="49" customFormat="1">
      <c r="A112" s="32">
        <f t="shared" si="5"/>
        <v>90</v>
      </c>
      <c r="B112" s="33" t="s">
        <v>193</v>
      </c>
      <c r="C112" s="50" t="s">
        <v>111</v>
      </c>
      <c r="D112" s="34" t="s">
        <v>1808</v>
      </c>
      <c r="E112" s="37">
        <f t="shared" si="6"/>
        <v>0</v>
      </c>
      <c r="F112" s="39"/>
      <c r="G112" s="38"/>
      <c r="H112" s="38"/>
      <c r="I112" s="48"/>
    </row>
    <row r="113" spans="1:9" s="49" customFormat="1">
      <c r="A113" s="32">
        <f t="shared" si="5"/>
        <v>91</v>
      </c>
      <c r="B113" s="33" t="s">
        <v>194</v>
      </c>
      <c r="C113" s="50" t="s">
        <v>111</v>
      </c>
      <c r="D113" s="34" t="s">
        <v>1808</v>
      </c>
      <c r="E113" s="37">
        <f t="shared" si="6"/>
        <v>0</v>
      </c>
      <c r="F113" s="39"/>
      <c r="G113" s="38"/>
      <c r="H113" s="38"/>
      <c r="I113" s="48"/>
    </row>
    <row r="114" spans="1:9" s="49" customFormat="1">
      <c r="A114" s="32">
        <f t="shared" si="5"/>
        <v>92</v>
      </c>
      <c r="B114" s="33" t="s">
        <v>195</v>
      </c>
      <c r="C114" s="50" t="s">
        <v>111</v>
      </c>
      <c r="D114" s="34" t="s">
        <v>1808</v>
      </c>
      <c r="E114" s="37">
        <f t="shared" si="6"/>
        <v>0</v>
      </c>
      <c r="F114" s="39"/>
      <c r="G114" s="38"/>
      <c r="H114" s="38"/>
      <c r="I114" s="48"/>
    </row>
    <row r="115" spans="1:9" s="49" customFormat="1">
      <c r="A115" s="32">
        <f t="shared" si="5"/>
        <v>93</v>
      </c>
      <c r="B115" s="33" t="s">
        <v>196</v>
      </c>
      <c r="C115" s="50" t="s">
        <v>197</v>
      </c>
      <c r="D115" s="34" t="s">
        <v>1808</v>
      </c>
      <c r="E115" s="37">
        <f t="shared" si="6"/>
        <v>0</v>
      </c>
      <c r="F115" s="39"/>
      <c r="G115" s="38"/>
      <c r="H115" s="38"/>
      <c r="I115" s="48"/>
    </row>
    <row r="116" spans="1:9" s="7" customFormat="1" ht="36.75" customHeight="1">
      <c r="A116" s="28"/>
      <c r="B116" s="979" t="s">
        <v>4955</v>
      </c>
      <c r="C116" s="979"/>
      <c r="D116" s="979"/>
      <c r="E116" s="979"/>
      <c r="F116" s="979"/>
      <c r="G116" s="979"/>
      <c r="H116" s="979"/>
      <c r="I116" s="8"/>
    </row>
    <row r="117" spans="1:9" s="49" customFormat="1">
      <c r="A117" s="32">
        <v>94</v>
      </c>
      <c r="B117" s="47" t="s">
        <v>198</v>
      </c>
      <c r="C117" s="50" t="s">
        <v>199</v>
      </c>
      <c r="D117" s="34" t="s">
        <v>1808</v>
      </c>
      <c r="E117" s="37">
        <f t="shared" ref="E117:E145" si="7">+F117+G117+H117</f>
        <v>0</v>
      </c>
      <c r="F117" s="39"/>
      <c r="G117" s="38"/>
      <c r="H117" s="38"/>
      <c r="I117" s="48"/>
    </row>
    <row r="118" spans="1:9" s="49" customFormat="1">
      <c r="A118" s="32">
        <f>A117+1</f>
        <v>95</v>
      </c>
      <c r="B118" s="47" t="s">
        <v>200</v>
      </c>
      <c r="C118" s="50" t="s">
        <v>201</v>
      </c>
      <c r="D118" s="34" t="s">
        <v>1808</v>
      </c>
      <c r="E118" s="37">
        <f t="shared" si="7"/>
        <v>0</v>
      </c>
      <c r="F118" s="39"/>
      <c r="G118" s="38"/>
      <c r="H118" s="38"/>
      <c r="I118" s="48"/>
    </row>
    <row r="119" spans="1:9" s="49" customFormat="1">
      <c r="A119" s="32">
        <f t="shared" ref="A119:A145" si="8">A118+1</f>
        <v>96</v>
      </c>
      <c r="B119" s="47" t="s">
        <v>202</v>
      </c>
      <c r="C119" s="50" t="s">
        <v>203</v>
      </c>
      <c r="D119" s="34" t="s">
        <v>1808</v>
      </c>
      <c r="E119" s="37">
        <f t="shared" si="7"/>
        <v>0</v>
      </c>
      <c r="F119" s="39"/>
      <c r="G119" s="38"/>
      <c r="H119" s="38"/>
      <c r="I119" s="48"/>
    </row>
    <row r="120" spans="1:9" s="49" customFormat="1">
      <c r="A120" s="32">
        <f t="shared" si="8"/>
        <v>97</v>
      </c>
      <c r="B120" s="47" t="s">
        <v>204</v>
      </c>
      <c r="C120" s="50" t="s">
        <v>205</v>
      </c>
      <c r="D120" s="34" t="s">
        <v>1808</v>
      </c>
      <c r="E120" s="37">
        <f t="shared" si="7"/>
        <v>0</v>
      </c>
      <c r="F120" s="39"/>
      <c r="G120" s="38"/>
      <c r="H120" s="38"/>
      <c r="I120" s="48"/>
    </row>
    <row r="121" spans="1:9" s="49" customFormat="1">
      <c r="A121" s="32">
        <f t="shared" si="8"/>
        <v>98</v>
      </c>
      <c r="B121" s="47" t="s">
        <v>206</v>
      </c>
      <c r="C121" s="50" t="s">
        <v>207</v>
      </c>
      <c r="D121" s="34" t="s">
        <v>1808</v>
      </c>
      <c r="E121" s="37">
        <f t="shared" si="7"/>
        <v>0</v>
      </c>
      <c r="F121" s="39"/>
      <c r="G121" s="38"/>
      <c r="H121" s="38"/>
      <c r="I121" s="48"/>
    </row>
    <row r="122" spans="1:9" s="49" customFormat="1">
      <c r="A122" s="32">
        <f t="shared" si="8"/>
        <v>99</v>
      </c>
      <c r="B122" s="47" t="s">
        <v>208</v>
      </c>
      <c r="C122" s="50" t="s">
        <v>209</v>
      </c>
      <c r="D122" s="34" t="s">
        <v>1808</v>
      </c>
      <c r="E122" s="37">
        <f t="shared" si="7"/>
        <v>0</v>
      </c>
      <c r="F122" s="39"/>
      <c r="G122" s="38"/>
      <c r="H122" s="38"/>
      <c r="I122" s="48"/>
    </row>
    <row r="123" spans="1:9" s="49" customFormat="1">
      <c r="A123" s="32">
        <f t="shared" si="8"/>
        <v>100</v>
      </c>
      <c r="B123" s="33" t="s">
        <v>67</v>
      </c>
      <c r="C123" s="34" t="s">
        <v>68</v>
      </c>
      <c r="D123" s="34" t="s">
        <v>1808</v>
      </c>
      <c r="E123" s="37">
        <f t="shared" si="7"/>
        <v>0</v>
      </c>
      <c r="F123" s="39"/>
      <c r="G123" s="38"/>
      <c r="H123" s="38"/>
      <c r="I123" s="48"/>
    </row>
    <row r="124" spans="1:9" s="49" customFormat="1">
      <c r="A124" s="32">
        <f t="shared" si="8"/>
        <v>101</v>
      </c>
      <c r="B124" s="47" t="s">
        <v>52</v>
      </c>
      <c r="C124" s="50" t="s">
        <v>190</v>
      </c>
      <c r="D124" s="34" t="s">
        <v>1808</v>
      </c>
      <c r="E124" s="37">
        <f t="shared" si="7"/>
        <v>0</v>
      </c>
      <c r="F124" s="39"/>
      <c r="G124" s="38"/>
      <c r="H124" s="38"/>
      <c r="I124" s="48"/>
    </row>
    <row r="125" spans="1:9" s="49" customFormat="1">
      <c r="A125" s="32">
        <f t="shared" si="8"/>
        <v>102</v>
      </c>
      <c r="B125" s="47" t="s">
        <v>210</v>
      </c>
      <c r="C125" s="50" t="s">
        <v>211</v>
      </c>
      <c r="D125" s="34" t="s">
        <v>1808</v>
      </c>
      <c r="E125" s="37">
        <f t="shared" si="7"/>
        <v>0</v>
      </c>
      <c r="F125" s="39"/>
      <c r="G125" s="38"/>
      <c r="H125" s="38"/>
      <c r="I125" s="48"/>
    </row>
    <row r="126" spans="1:9" s="49" customFormat="1">
      <c r="A126" s="32">
        <f t="shared" si="8"/>
        <v>103</v>
      </c>
      <c r="B126" s="47" t="s">
        <v>104</v>
      </c>
      <c r="C126" s="50" t="s">
        <v>212</v>
      </c>
      <c r="D126" s="34" t="s">
        <v>1808</v>
      </c>
      <c r="E126" s="37">
        <f t="shared" si="7"/>
        <v>0</v>
      </c>
      <c r="F126" s="39"/>
      <c r="G126" s="38"/>
      <c r="H126" s="38"/>
      <c r="I126" s="48"/>
    </row>
    <row r="127" spans="1:9" s="49" customFormat="1" ht="46.5">
      <c r="A127" s="32">
        <f t="shared" si="8"/>
        <v>104</v>
      </c>
      <c r="B127" s="33" t="s">
        <v>186</v>
      </c>
      <c r="C127" s="50" t="s">
        <v>187</v>
      </c>
      <c r="D127" s="34" t="s">
        <v>1808</v>
      </c>
      <c r="E127" s="37">
        <f t="shared" si="7"/>
        <v>0</v>
      </c>
      <c r="F127" s="39"/>
      <c r="G127" s="38"/>
      <c r="H127" s="38"/>
      <c r="I127" s="48"/>
    </row>
    <row r="128" spans="1:9" s="49" customFormat="1">
      <c r="A128" s="32">
        <f t="shared" si="8"/>
        <v>105</v>
      </c>
      <c r="B128" s="47" t="s">
        <v>213</v>
      </c>
      <c r="C128" s="50" t="s">
        <v>175</v>
      </c>
      <c r="D128" s="34" t="s">
        <v>1808</v>
      </c>
      <c r="E128" s="37">
        <f t="shared" si="7"/>
        <v>0</v>
      </c>
      <c r="F128" s="39"/>
      <c r="G128" s="38"/>
      <c r="H128" s="38"/>
      <c r="I128" s="48"/>
    </row>
    <row r="129" spans="1:9" s="49" customFormat="1">
      <c r="A129" s="32">
        <f t="shared" si="8"/>
        <v>106</v>
      </c>
      <c r="B129" s="47" t="s">
        <v>214</v>
      </c>
      <c r="C129" s="50" t="s">
        <v>215</v>
      </c>
      <c r="D129" s="34" t="s">
        <v>1808</v>
      </c>
      <c r="E129" s="37">
        <f t="shared" si="7"/>
        <v>0</v>
      </c>
      <c r="F129" s="39"/>
      <c r="G129" s="38"/>
      <c r="H129" s="38"/>
      <c r="I129" s="48"/>
    </row>
    <row r="130" spans="1:9" s="49" customFormat="1">
      <c r="A130" s="32">
        <f t="shared" si="8"/>
        <v>107</v>
      </c>
      <c r="B130" s="47" t="s">
        <v>216</v>
      </c>
      <c r="C130" s="50" t="s">
        <v>217</v>
      </c>
      <c r="D130" s="34" t="s">
        <v>1808</v>
      </c>
      <c r="E130" s="37">
        <f t="shared" si="7"/>
        <v>0</v>
      </c>
      <c r="F130" s="39"/>
      <c r="G130" s="38"/>
      <c r="H130" s="38"/>
      <c r="I130" s="48"/>
    </row>
    <row r="131" spans="1:9" s="49" customFormat="1">
      <c r="A131" s="32">
        <f t="shared" si="8"/>
        <v>108</v>
      </c>
      <c r="B131" s="47" t="s">
        <v>218</v>
      </c>
      <c r="C131" s="50" t="s">
        <v>219</v>
      </c>
      <c r="D131" s="34" t="s">
        <v>1808</v>
      </c>
      <c r="E131" s="37">
        <f t="shared" si="7"/>
        <v>0</v>
      </c>
      <c r="F131" s="39"/>
      <c r="G131" s="38"/>
      <c r="H131" s="38"/>
      <c r="I131" s="48"/>
    </row>
    <row r="132" spans="1:9" s="49" customFormat="1">
      <c r="A132" s="32">
        <f t="shared" si="8"/>
        <v>109</v>
      </c>
      <c r="B132" s="47" t="s">
        <v>220</v>
      </c>
      <c r="C132" s="50" t="s">
        <v>221</v>
      </c>
      <c r="D132" s="34" t="s">
        <v>1808</v>
      </c>
      <c r="E132" s="37">
        <f t="shared" si="7"/>
        <v>0</v>
      </c>
      <c r="F132" s="39"/>
      <c r="G132" s="38"/>
      <c r="H132" s="38"/>
      <c r="I132" s="48"/>
    </row>
    <row r="133" spans="1:9" s="49" customFormat="1">
      <c r="A133" s="32">
        <f t="shared" si="8"/>
        <v>110</v>
      </c>
      <c r="B133" s="47" t="s">
        <v>222</v>
      </c>
      <c r="C133" s="50" t="s">
        <v>223</v>
      </c>
      <c r="D133" s="34" t="s">
        <v>1808</v>
      </c>
      <c r="E133" s="37">
        <f t="shared" si="7"/>
        <v>0</v>
      </c>
      <c r="F133" s="39"/>
      <c r="G133" s="38"/>
      <c r="H133" s="38"/>
      <c r="I133" s="48"/>
    </row>
    <row r="134" spans="1:9" s="49" customFormat="1">
      <c r="A134" s="32">
        <f t="shared" si="8"/>
        <v>111</v>
      </c>
      <c r="B134" s="47" t="s">
        <v>224</v>
      </c>
      <c r="C134" s="50" t="s">
        <v>225</v>
      </c>
      <c r="D134" s="34" t="s">
        <v>1808</v>
      </c>
      <c r="E134" s="37">
        <f t="shared" si="7"/>
        <v>0</v>
      </c>
      <c r="F134" s="39"/>
      <c r="G134" s="38"/>
      <c r="H134" s="38"/>
      <c r="I134" s="48"/>
    </row>
    <row r="135" spans="1:9" s="49" customFormat="1">
      <c r="A135" s="32">
        <f t="shared" si="8"/>
        <v>112</v>
      </c>
      <c r="B135" s="47" t="s">
        <v>226</v>
      </c>
      <c r="C135" s="50" t="s">
        <v>227</v>
      </c>
      <c r="D135" s="34" t="s">
        <v>1808</v>
      </c>
      <c r="E135" s="37">
        <f t="shared" si="7"/>
        <v>0</v>
      </c>
      <c r="F135" s="39"/>
      <c r="G135" s="38"/>
      <c r="H135" s="38"/>
      <c r="I135" s="48"/>
    </row>
    <row r="136" spans="1:9" s="49" customFormat="1">
      <c r="A136" s="32">
        <f t="shared" si="8"/>
        <v>113</v>
      </c>
      <c r="B136" s="47" t="s">
        <v>228</v>
      </c>
      <c r="C136" s="50" t="s">
        <v>229</v>
      </c>
      <c r="D136" s="34" t="s">
        <v>1808</v>
      </c>
      <c r="E136" s="37">
        <f t="shared" si="7"/>
        <v>0</v>
      </c>
      <c r="F136" s="39"/>
      <c r="G136" s="38"/>
      <c r="H136" s="38"/>
      <c r="I136" s="48"/>
    </row>
    <row r="137" spans="1:9" s="49" customFormat="1">
      <c r="A137" s="32">
        <f t="shared" si="8"/>
        <v>114</v>
      </c>
      <c r="B137" s="47" t="s">
        <v>230</v>
      </c>
      <c r="C137" s="50" t="s">
        <v>231</v>
      </c>
      <c r="D137" s="34" t="s">
        <v>1808</v>
      </c>
      <c r="E137" s="37">
        <f t="shared" si="7"/>
        <v>0</v>
      </c>
      <c r="F137" s="39"/>
      <c r="G137" s="38"/>
      <c r="H137" s="38"/>
      <c r="I137" s="48"/>
    </row>
    <row r="138" spans="1:9" s="49" customFormat="1">
      <c r="A138" s="32">
        <f t="shared" si="8"/>
        <v>115</v>
      </c>
      <c r="B138" s="47" t="s">
        <v>232</v>
      </c>
      <c r="C138" s="50" t="s">
        <v>233</v>
      </c>
      <c r="D138" s="34" t="s">
        <v>1808</v>
      </c>
      <c r="E138" s="37">
        <f t="shared" si="7"/>
        <v>0</v>
      </c>
      <c r="F138" s="39"/>
      <c r="G138" s="38"/>
      <c r="H138" s="38"/>
      <c r="I138" s="48"/>
    </row>
    <row r="139" spans="1:9" s="49" customFormat="1">
      <c r="A139" s="32">
        <f t="shared" si="8"/>
        <v>116</v>
      </c>
      <c r="B139" s="47" t="s">
        <v>151</v>
      </c>
      <c r="C139" s="50" t="s">
        <v>234</v>
      </c>
      <c r="D139" s="34" t="s">
        <v>1808</v>
      </c>
      <c r="E139" s="37">
        <f t="shared" si="7"/>
        <v>0</v>
      </c>
      <c r="F139" s="39"/>
      <c r="G139" s="38"/>
      <c r="H139" s="38"/>
      <c r="I139" s="48"/>
    </row>
    <row r="140" spans="1:9" s="49" customFormat="1">
      <c r="A140" s="32">
        <f t="shared" si="8"/>
        <v>117</v>
      </c>
      <c r="B140" s="47" t="s">
        <v>235</v>
      </c>
      <c r="C140" s="50" t="s">
        <v>236</v>
      </c>
      <c r="D140" s="34" t="s">
        <v>1808</v>
      </c>
      <c r="E140" s="37">
        <f t="shared" si="7"/>
        <v>0</v>
      </c>
      <c r="F140" s="39"/>
      <c r="G140" s="38"/>
      <c r="H140" s="38"/>
      <c r="I140" s="48"/>
    </row>
    <row r="141" spans="1:9" s="49" customFormat="1">
      <c r="A141" s="32">
        <f t="shared" si="8"/>
        <v>118</v>
      </c>
      <c r="B141" s="47" t="s">
        <v>237</v>
      </c>
      <c r="C141" s="50" t="s">
        <v>238</v>
      </c>
      <c r="D141" s="34" t="s">
        <v>1808</v>
      </c>
      <c r="E141" s="37">
        <f t="shared" si="7"/>
        <v>0</v>
      </c>
      <c r="F141" s="39"/>
      <c r="G141" s="38"/>
      <c r="H141" s="38"/>
      <c r="I141" s="48"/>
    </row>
    <row r="142" spans="1:9" s="49" customFormat="1">
      <c r="A142" s="32">
        <f t="shared" si="8"/>
        <v>119</v>
      </c>
      <c r="B142" s="47" t="s">
        <v>239</v>
      </c>
      <c r="C142" s="50" t="s">
        <v>240</v>
      </c>
      <c r="D142" s="34" t="s">
        <v>1808</v>
      </c>
      <c r="E142" s="37">
        <f t="shared" si="7"/>
        <v>0</v>
      </c>
      <c r="F142" s="39"/>
      <c r="G142" s="38"/>
      <c r="H142" s="38"/>
      <c r="I142" s="48"/>
    </row>
    <row r="143" spans="1:9" s="49" customFormat="1">
      <c r="A143" s="32">
        <f t="shared" si="8"/>
        <v>120</v>
      </c>
      <c r="B143" s="47" t="s">
        <v>129</v>
      </c>
      <c r="C143" s="50" t="s">
        <v>84</v>
      </c>
      <c r="D143" s="34" t="s">
        <v>1808</v>
      </c>
      <c r="E143" s="37">
        <f t="shared" si="7"/>
        <v>0</v>
      </c>
      <c r="F143" s="39"/>
      <c r="G143" s="38"/>
      <c r="H143" s="38"/>
      <c r="I143" s="48"/>
    </row>
    <row r="144" spans="1:9" s="49" customFormat="1">
      <c r="A144" s="32">
        <f t="shared" si="8"/>
        <v>121</v>
      </c>
      <c r="B144" s="33" t="s">
        <v>241</v>
      </c>
      <c r="C144" s="51" t="s">
        <v>82</v>
      </c>
      <c r="D144" s="34" t="s">
        <v>1808</v>
      </c>
      <c r="E144" s="37">
        <f t="shared" si="7"/>
        <v>0</v>
      </c>
      <c r="F144" s="39"/>
      <c r="G144" s="38"/>
      <c r="H144" s="38"/>
      <c r="I144" s="48"/>
    </row>
    <row r="145" spans="1:9" s="49" customFormat="1">
      <c r="A145" s="32">
        <f t="shared" si="8"/>
        <v>122</v>
      </c>
      <c r="B145" s="47" t="s">
        <v>6758</v>
      </c>
      <c r="C145" s="50" t="s">
        <v>242</v>
      </c>
      <c r="D145" s="34" t="s">
        <v>1808</v>
      </c>
      <c r="E145" s="37">
        <f t="shared" si="7"/>
        <v>0</v>
      </c>
      <c r="F145" s="39"/>
      <c r="G145" s="38"/>
      <c r="H145" s="38"/>
      <c r="I145" s="48"/>
    </row>
    <row r="146" spans="1:9" s="30" customFormat="1" ht="36.75" customHeight="1">
      <c r="A146" s="56"/>
      <c r="B146" s="979" t="s">
        <v>4956</v>
      </c>
      <c r="C146" s="979"/>
      <c r="D146" s="979"/>
      <c r="E146" s="979"/>
      <c r="F146" s="979"/>
      <c r="G146" s="979"/>
      <c r="H146" s="979"/>
      <c r="I146" s="29"/>
    </row>
    <row r="147" spans="1:9" s="49" customFormat="1">
      <c r="A147" s="32">
        <v>123</v>
      </c>
      <c r="B147" s="47" t="s">
        <v>243</v>
      </c>
      <c r="C147" s="46" t="s">
        <v>244</v>
      </c>
      <c r="D147" s="34" t="s">
        <v>1808</v>
      </c>
      <c r="E147" s="36">
        <f>+F147+G147+H147</f>
        <v>2</v>
      </c>
      <c r="F147" s="34">
        <v>2</v>
      </c>
      <c r="G147" s="38"/>
      <c r="H147" s="38"/>
      <c r="I147" s="48"/>
    </row>
    <row r="148" spans="1:9" s="49" customFormat="1">
      <c r="A148" s="32">
        <f>A147+1</f>
        <v>124</v>
      </c>
      <c r="B148" s="47" t="s">
        <v>245</v>
      </c>
      <c r="C148" s="46" t="s">
        <v>246</v>
      </c>
      <c r="D148" s="34" t="s">
        <v>1808</v>
      </c>
      <c r="E148" s="36">
        <f>+F148+G148+H148</f>
        <v>0</v>
      </c>
      <c r="F148" s="34"/>
      <c r="G148" s="38"/>
      <c r="H148" s="38"/>
      <c r="I148" s="48"/>
    </row>
    <row r="149" spans="1:9" s="49" customFormat="1">
      <c r="A149" s="32">
        <f>A148+1</f>
        <v>125</v>
      </c>
      <c r="B149" s="47" t="s">
        <v>247</v>
      </c>
      <c r="C149" s="46" t="s">
        <v>248</v>
      </c>
      <c r="D149" s="34" t="s">
        <v>1808</v>
      </c>
      <c r="E149" s="36">
        <f>+F149+G149+H149</f>
        <v>0</v>
      </c>
      <c r="F149" s="34"/>
      <c r="G149" s="38"/>
      <c r="H149" s="38"/>
      <c r="I149" s="48"/>
    </row>
    <row r="150" spans="1:9" s="49" customFormat="1">
      <c r="A150" s="32">
        <f>A149+1</f>
        <v>126</v>
      </c>
      <c r="B150" s="41" t="s">
        <v>249</v>
      </c>
      <c r="C150" s="46" t="s">
        <v>250</v>
      </c>
      <c r="D150" s="34" t="s">
        <v>1808</v>
      </c>
      <c r="E150" s="36">
        <f>+F150+G150+H150</f>
        <v>0</v>
      </c>
      <c r="F150" s="34"/>
      <c r="G150" s="38"/>
      <c r="H150" s="38"/>
      <c r="I150" s="48"/>
    </row>
    <row r="151" spans="1:9" s="49" customFormat="1">
      <c r="A151" s="32">
        <f>A150+1</f>
        <v>127</v>
      </c>
      <c r="B151" s="41" t="s">
        <v>251</v>
      </c>
      <c r="C151" s="46" t="s">
        <v>252</v>
      </c>
      <c r="D151" s="34" t="s">
        <v>1808</v>
      </c>
      <c r="E151" s="36">
        <f>+F151+G151+H151</f>
        <v>2</v>
      </c>
      <c r="F151" s="34">
        <v>2</v>
      </c>
      <c r="G151" s="38"/>
      <c r="H151" s="38"/>
      <c r="I151" s="48"/>
    </row>
    <row r="152" spans="1:9" s="30" customFormat="1" ht="36.75" customHeight="1">
      <c r="A152" s="56"/>
      <c r="B152" s="924" t="s">
        <v>4957</v>
      </c>
      <c r="C152" s="924"/>
      <c r="D152" s="924"/>
      <c r="E152" s="58"/>
      <c r="F152" s="58"/>
      <c r="G152" s="57"/>
      <c r="H152" s="57"/>
      <c r="I152" s="29"/>
    </row>
    <row r="153" spans="1:9" s="49" customFormat="1">
      <c r="A153" s="32">
        <v>128</v>
      </c>
      <c r="B153" s="47" t="s">
        <v>253</v>
      </c>
      <c r="C153" s="59" t="s">
        <v>254</v>
      </c>
      <c r="D153" s="34" t="s">
        <v>1808</v>
      </c>
      <c r="E153" s="37">
        <f t="shared" ref="E153:E165" si="9">+F153+G153+H153</f>
        <v>0</v>
      </c>
      <c r="F153" s="39"/>
      <c r="G153" s="38"/>
      <c r="H153" s="38"/>
      <c r="I153" s="48"/>
    </row>
    <row r="154" spans="1:9" s="49" customFormat="1">
      <c r="A154" s="32">
        <f>A153+1</f>
        <v>129</v>
      </c>
      <c r="B154" s="47" t="s">
        <v>255</v>
      </c>
      <c r="C154" s="46" t="s">
        <v>256</v>
      </c>
      <c r="D154" s="34" t="s">
        <v>1808</v>
      </c>
      <c r="E154" s="37">
        <f t="shared" si="9"/>
        <v>0</v>
      </c>
      <c r="F154" s="39"/>
      <c r="G154" s="38"/>
      <c r="H154" s="38"/>
      <c r="I154" s="48"/>
    </row>
    <row r="155" spans="1:9" s="49" customFormat="1">
      <c r="A155" s="32">
        <f t="shared" ref="A155:A165" si="10">A154+1</f>
        <v>130</v>
      </c>
      <c r="B155" s="47" t="s">
        <v>257</v>
      </c>
      <c r="C155" s="46" t="s">
        <v>258</v>
      </c>
      <c r="D155" s="34" t="s">
        <v>1808</v>
      </c>
      <c r="E155" s="37">
        <f t="shared" si="9"/>
        <v>0</v>
      </c>
      <c r="F155" s="39"/>
      <c r="G155" s="38"/>
      <c r="H155" s="38"/>
      <c r="I155" s="48"/>
    </row>
    <row r="156" spans="1:9" s="49" customFormat="1">
      <c r="A156" s="32">
        <f t="shared" si="10"/>
        <v>131</v>
      </c>
      <c r="B156" s="47" t="s">
        <v>259</v>
      </c>
      <c r="C156" s="46" t="s">
        <v>260</v>
      </c>
      <c r="D156" s="34" t="s">
        <v>1808</v>
      </c>
      <c r="E156" s="37">
        <f t="shared" si="9"/>
        <v>0</v>
      </c>
      <c r="F156" s="39"/>
      <c r="G156" s="38"/>
      <c r="H156" s="38"/>
      <c r="I156" s="48"/>
    </row>
    <row r="157" spans="1:9" s="49" customFormat="1">
      <c r="A157" s="32">
        <f t="shared" si="10"/>
        <v>132</v>
      </c>
      <c r="B157" s="47" t="s">
        <v>261</v>
      </c>
      <c r="C157" s="46" t="s">
        <v>262</v>
      </c>
      <c r="D157" s="34" t="s">
        <v>1808</v>
      </c>
      <c r="E157" s="37">
        <f t="shared" si="9"/>
        <v>0</v>
      </c>
      <c r="F157" s="39"/>
      <c r="G157" s="38"/>
      <c r="H157" s="38"/>
      <c r="I157" s="48"/>
    </row>
    <row r="158" spans="1:9" s="49" customFormat="1">
      <c r="A158" s="32">
        <f t="shared" si="10"/>
        <v>133</v>
      </c>
      <c r="B158" s="47" t="s">
        <v>263</v>
      </c>
      <c r="C158" s="46" t="s">
        <v>264</v>
      </c>
      <c r="D158" s="34" t="s">
        <v>1808</v>
      </c>
      <c r="E158" s="37">
        <f t="shared" si="9"/>
        <v>0</v>
      </c>
      <c r="F158" s="39"/>
      <c r="G158" s="38"/>
      <c r="H158" s="38"/>
      <c r="I158" s="48"/>
    </row>
    <row r="159" spans="1:9" s="49" customFormat="1">
      <c r="A159" s="32">
        <f t="shared" si="10"/>
        <v>134</v>
      </c>
      <c r="B159" s="47" t="s">
        <v>265</v>
      </c>
      <c r="C159" s="46" t="s">
        <v>266</v>
      </c>
      <c r="D159" s="34" t="s">
        <v>1808</v>
      </c>
      <c r="E159" s="37">
        <f t="shared" si="9"/>
        <v>0</v>
      </c>
      <c r="F159" s="39"/>
      <c r="G159" s="38"/>
      <c r="H159" s="38"/>
      <c r="I159" s="48"/>
    </row>
    <row r="160" spans="1:9" s="49" customFormat="1">
      <c r="A160" s="32">
        <f t="shared" si="10"/>
        <v>135</v>
      </c>
      <c r="B160" s="47" t="s">
        <v>267</v>
      </c>
      <c r="C160" s="46" t="s">
        <v>268</v>
      </c>
      <c r="D160" s="34" t="s">
        <v>1808</v>
      </c>
      <c r="E160" s="37">
        <f t="shared" si="9"/>
        <v>0</v>
      </c>
      <c r="F160" s="39"/>
      <c r="G160" s="38"/>
      <c r="H160" s="38"/>
      <c r="I160" s="48"/>
    </row>
    <row r="161" spans="1:9" s="49" customFormat="1">
      <c r="A161" s="32">
        <f t="shared" si="10"/>
        <v>136</v>
      </c>
      <c r="B161" s="47" t="s">
        <v>269</v>
      </c>
      <c r="C161" s="46" t="s">
        <v>270</v>
      </c>
      <c r="D161" s="34" t="s">
        <v>1808</v>
      </c>
      <c r="E161" s="37">
        <f t="shared" si="9"/>
        <v>0</v>
      </c>
      <c r="F161" s="39"/>
      <c r="G161" s="38"/>
      <c r="H161" s="38"/>
      <c r="I161" s="48"/>
    </row>
    <row r="162" spans="1:9" s="49" customFormat="1">
      <c r="A162" s="32">
        <f t="shared" si="10"/>
        <v>137</v>
      </c>
      <c r="B162" s="47" t="s">
        <v>271</v>
      </c>
      <c r="C162" s="46" t="s">
        <v>272</v>
      </c>
      <c r="D162" s="34" t="s">
        <v>1808</v>
      </c>
      <c r="E162" s="37">
        <f t="shared" si="9"/>
        <v>0</v>
      </c>
      <c r="F162" s="39"/>
      <c r="G162" s="38"/>
      <c r="H162" s="38"/>
      <c r="I162" s="48"/>
    </row>
    <row r="163" spans="1:9" s="49" customFormat="1">
      <c r="A163" s="32">
        <f t="shared" si="10"/>
        <v>138</v>
      </c>
      <c r="B163" s="47" t="s">
        <v>273</v>
      </c>
      <c r="C163" s="46" t="s">
        <v>274</v>
      </c>
      <c r="D163" s="34" t="s">
        <v>1808</v>
      </c>
      <c r="E163" s="37">
        <f t="shared" si="9"/>
        <v>0</v>
      </c>
      <c r="F163" s="39"/>
      <c r="G163" s="38"/>
      <c r="H163" s="38"/>
      <c r="I163" s="48"/>
    </row>
    <row r="164" spans="1:9" s="49" customFormat="1">
      <c r="A164" s="32">
        <f t="shared" si="10"/>
        <v>139</v>
      </c>
      <c r="B164" s="47" t="s">
        <v>275</v>
      </c>
      <c r="C164" s="46" t="s">
        <v>276</v>
      </c>
      <c r="D164" s="34" t="s">
        <v>1808</v>
      </c>
      <c r="E164" s="37">
        <f t="shared" si="9"/>
        <v>0</v>
      </c>
      <c r="F164" s="39"/>
      <c r="G164" s="38"/>
      <c r="H164" s="38"/>
      <c r="I164" s="48"/>
    </row>
    <row r="165" spans="1:9" s="49" customFormat="1">
      <c r="A165" s="32">
        <f t="shared" si="10"/>
        <v>140</v>
      </c>
      <c r="B165" s="47" t="s">
        <v>277</v>
      </c>
      <c r="C165" s="46" t="s">
        <v>278</v>
      </c>
      <c r="D165" s="34" t="s">
        <v>1808</v>
      </c>
      <c r="E165" s="37">
        <f t="shared" si="9"/>
        <v>0</v>
      </c>
      <c r="F165" s="39"/>
      <c r="G165" s="38"/>
      <c r="H165" s="38"/>
      <c r="I165" s="48"/>
    </row>
    <row r="166" spans="1:9" s="7" customFormat="1" ht="36.75" customHeight="1">
      <c r="A166" s="60"/>
      <c r="B166" s="977" t="s">
        <v>4959</v>
      </c>
      <c r="C166" s="977"/>
      <c r="D166" s="977"/>
      <c r="E166" s="977"/>
      <c r="F166" s="977"/>
      <c r="G166" s="977"/>
      <c r="H166" s="977"/>
      <c r="I166" s="8"/>
    </row>
    <row r="167" spans="1:9" s="7" customFormat="1" ht="36.75" customHeight="1">
      <c r="A167" s="56"/>
      <c r="B167" s="979" t="s">
        <v>4958</v>
      </c>
      <c r="C167" s="979"/>
      <c r="D167" s="979"/>
      <c r="E167" s="979"/>
      <c r="F167" s="979"/>
      <c r="G167" s="979"/>
      <c r="H167" s="979"/>
      <c r="I167" s="8"/>
    </row>
    <row r="168" spans="1:9" s="49" customFormat="1">
      <c r="A168" s="32">
        <v>141</v>
      </c>
      <c r="B168" s="47" t="s">
        <v>279</v>
      </c>
      <c r="C168" s="46" t="s">
        <v>280</v>
      </c>
      <c r="D168" s="34" t="s">
        <v>1808</v>
      </c>
      <c r="E168" s="37">
        <f t="shared" ref="E168:E176" si="11">+F168+G168+H168</f>
        <v>0</v>
      </c>
      <c r="F168" s="39"/>
      <c r="G168" s="38"/>
      <c r="H168" s="38"/>
      <c r="I168" s="48"/>
    </row>
    <row r="169" spans="1:9" s="49" customFormat="1">
      <c r="A169" s="32">
        <f>A168+1</f>
        <v>142</v>
      </c>
      <c r="B169" s="47" t="s">
        <v>281</v>
      </c>
      <c r="C169" s="46" t="s">
        <v>282</v>
      </c>
      <c r="D169" s="34" t="s">
        <v>1808</v>
      </c>
      <c r="E169" s="37">
        <f t="shared" si="11"/>
        <v>0</v>
      </c>
      <c r="F169" s="39"/>
      <c r="G169" s="38"/>
      <c r="H169" s="38"/>
      <c r="I169" s="48"/>
    </row>
    <row r="170" spans="1:9" s="49" customFormat="1">
      <c r="A170" s="32">
        <f t="shared" ref="A170:A176" si="12">A169+1</f>
        <v>143</v>
      </c>
      <c r="B170" s="47" t="s">
        <v>283</v>
      </c>
      <c r="C170" s="46" t="s">
        <v>284</v>
      </c>
      <c r="D170" s="34" t="s">
        <v>1808</v>
      </c>
      <c r="E170" s="37">
        <f t="shared" si="11"/>
        <v>0</v>
      </c>
      <c r="F170" s="39"/>
      <c r="G170" s="38"/>
      <c r="H170" s="38"/>
      <c r="I170" s="48"/>
    </row>
    <row r="171" spans="1:9" s="49" customFormat="1">
      <c r="A171" s="32">
        <f t="shared" si="12"/>
        <v>144</v>
      </c>
      <c r="B171" s="47" t="s">
        <v>285</v>
      </c>
      <c r="C171" s="46" t="s">
        <v>286</v>
      </c>
      <c r="D171" s="34" t="s">
        <v>1808</v>
      </c>
      <c r="E171" s="37">
        <f t="shared" si="11"/>
        <v>0</v>
      </c>
      <c r="F171" s="39"/>
      <c r="G171" s="38"/>
      <c r="H171" s="38"/>
      <c r="I171" s="48"/>
    </row>
    <row r="172" spans="1:9" s="49" customFormat="1">
      <c r="A172" s="32">
        <f t="shared" si="12"/>
        <v>145</v>
      </c>
      <c r="B172" s="47" t="s">
        <v>287</v>
      </c>
      <c r="C172" s="46" t="s">
        <v>288</v>
      </c>
      <c r="D172" s="34" t="s">
        <v>1808</v>
      </c>
      <c r="E172" s="37">
        <f t="shared" si="11"/>
        <v>0</v>
      </c>
      <c r="F172" s="39"/>
      <c r="G172" s="38"/>
      <c r="H172" s="38"/>
      <c r="I172" s="48"/>
    </row>
    <row r="173" spans="1:9" s="49" customFormat="1">
      <c r="A173" s="32">
        <f t="shared" si="12"/>
        <v>146</v>
      </c>
      <c r="B173" s="47" t="s">
        <v>287</v>
      </c>
      <c r="C173" s="46" t="s">
        <v>289</v>
      </c>
      <c r="D173" s="34" t="s">
        <v>1808</v>
      </c>
      <c r="E173" s="37">
        <f t="shared" si="11"/>
        <v>0</v>
      </c>
      <c r="F173" s="39"/>
      <c r="G173" s="38"/>
      <c r="H173" s="38"/>
      <c r="I173" s="48"/>
    </row>
    <row r="174" spans="1:9" s="49" customFormat="1">
      <c r="A174" s="32">
        <f t="shared" si="12"/>
        <v>147</v>
      </c>
      <c r="B174" s="47" t="s">
        <v>290</v>
      </c>
      <c r="C174" s="46" t="s">
        <v>291</v>
      </c>
      <c r="D174" s="34" t="s">
        <v>1808</v>
      </c>
      <c r="E174" s="37">
        <f t="shared" si="11"/>
        <v>0</v>
      </c>
      <c r="F174" s="39"/>
      <c r="G174" s="38"/>
      <c r="H174" s="38"/>
      <c r="I174" s="48"/>
    </row>
    <row r="175" spans="1:9" s="49" customFormat="1">
      <c r="A175" s="32">
        <f t="shared" si="12"/>
        <v>148</v>
      </c>
      <c r="B175" s="47" t="s">
        <v>292</v>
      </c>
      <c r="C175" s="46" t="s">
        <v>291</v>
      </c>
      <c r="D175" s="34" t="s">
        <v>1808</v>
      </c>
      <c r="E175" s="37">
        <f t="shared" si="11"/>
        <v>0</v>
      </c>
      <c r="F175" s="39"/>
      <c r="G175" s="38"/>
      <c r="H175" s="38"/>
      <c r="I175" s="48"/>
    </row>
    <row r="176" spans="1:9" s="49" customFormat="1">
      <c r="A176" s="32">
        <f t="shared" si="12"/>
        <v>149</v>
      </c>
      <c r="B176" s="47" t="s">
        <v>293</v>
      </c>
      <c r="C176" s="46" t="s">
        <v>294</v>
      </c>
      <c r="D176" s="46" t="s">
        <v>1809</v>
      </c>
      <c r="E176" s="37">
        <f t="shared" si="11"/>
        <v>0</v>
      </c>
      <c r="F176" s="39"/>
      <c r="G176" s="38"/>
      <c r="H176" s="38"/>
      <c r="I176" s="48"/>
    </row>
    <row r="177" spans="1:9" s="7" customFormat="1" ht="36.75" customHeight="1">
      <c r="A177" s="56"/>
      <c r="B177" s="924" t="s">
        <v>4960</v>
      </c>
      <c r="C177" s="924"/>
      <c r="D177" s="924"/>
      <c r="E177" s="924"/>
      <c r="F177" s="924"/>
      <c r="G177" s="924"/>
      <c r="H177" s="924"/>
      <c r="I177" s="8"/>
    </row>
    <row r="178" spans="1:9" s="49" customFormat="1">
      <c r="A178" s="32">
        <v>150</v>
      </c>
      <c r="B178" s="47" t="s">
        <v>295</v>
      </c>
      <c r="C178" s="46" t="s">
        <v>296</v>
      </c>
      <c r="D178" s="34" t="s">
        <v>1808</v>
      </c>
      <c r="E178" s="37">
        <f t="shared" ref="E178:E189" si="13">+F178+G178+H178</f>
        <v>0</v>
      </c>
      <c r="F178" s="39"/>
      <c r="G178" s="38"/>
      <c r="H178" s="38"/>
      <c r="I178" s="48"/>
    </row>
    <row r="179" spans="1:9" s="49" customFormat="1">
      <c r="A179" s="32">
        <f>A178+1</f>
        <v>151</v>
      </c>
      <c r="B179" s="47" t="s">
        <v>297</v>
      </c>
      <c r="C179" s="46" t="s">
        <v>298</v>
      </c>
      <c r="D179" s="34" t="s">
        <v>1808</v>
      </c>
      <c r="E179" s="37">
        <f t="shared" si="13"/>
        <v>0</v>
      </c>
      <c r="F179" s="39"/>
      <c r="G179" s="38"/>
      <c r="H179" s="38"/>
      <c r="I179" s="48"/>
    </row>
    <row r="180" spans="1:9" s="49" customFormat="1">
      <c r="A180" s="32">
        <f t="shared" ref="A180:A189" si="14">A179+1</f>
        <v>152</v>
      </c>
      <c r="B180" s="47" t="s">
        <v>299</v>
      </c>
      <c r="C180" s="46" t="s">
        <v>300</v>
      </c>
      <c r="D180" s="34" t="s">
        <v>1808</v>
      </c>
      <c r="E180" s="37">
        <f t="shared" si="13"/>
        <v>0</v>
      </c>
      <c r="F180" s="39"/>
      <c r="G180" s="38"/>
      <c r="H180" s="38"/>
      <c r="I180" s="48"/>
    </row>
    <row r="181" spans="1:9" s="49" customFormat="1">
      <c r="A181" s="32">
        <f t="shared" si="14"/>
        <v>153</v>
      </c>
      <c r="B181" s="47" t="s">
        <v>301</v>
      </c>
      <c r="C181" s="46" t="s">
        <v>302</v>
      </c>
      <c r="D181" s="34" t="s">
        <v>1808</v>
      </c>
      <c r="E181" s="37">
        <f t="shared" si="13"/>
        <v>0</v>
      </c>
      <c r="F181" s="39"/>
      <c r="G181" s="38"/>
      <c r="H181" s="38"/>
      <c r="I181" s="48"/>
    </row>
    <row r="182" spans="1:9" s="49" customFormat="1" ht="46.5">
      <c r="A182" s="32">
        <f t="shared" si="14"/>
        <v>154</v>
      </c>
      <c r="B182" s="47" t="s">
        <v>303</v>
      </c>
      <c r="C182" s="46" t="s">
        <v>304</v>
      </c>
      <c r="D182" s="34" t="s">
        <v>1808</v>
      </c>
      <c r="E182" s="37">
        <f t="shared" si="13"/>
        <v>0</v>
      </c>
      <c r="F182" s="39"/>
      <c r="G182" s="38"/>
      <c r="H182" s="38"/>
      <c r="I182" s="48"/>
    </row>
    <row r="183" spans="1:9" s="49" customFormat="1" ht="46.5">
      <c r="A183" s="32">
        <f t="shared" si="14"/>
        <v>155</v>
      </c>
      <c r="B183" s="47" t="s">
        <v>303</v>
      </c>
      <c r="C183" s="46" t="s">
        <v>305</v>
      </c>
      <c r="D183" s="34" t="s">
        <v>1808</v>
      </c>
      <c r="E183" s="37">
        <f t="shared" si="13"/>
        <v>0</v>
      </c>
      <c r="F183" s="39"/>
      <c r="G183" s="38"/>
      <c r="H183" s="38"/>
      <c r="I183" s="48"/>
    </row>
    <row r="184" spans="1:9" s="49" customFormat="1">
      <c r="A184" s="32">
        <f t="shared" si="14"/>
        <v>156</v>
      </c>
      <c r="B184" s="47" t="s">
        <v>306</v>
      </c>
      <c r="C184" s="46" t="s">
        <v>307</v>
      </c>
      <c r="D184" s="34" t="s">
        <v>1808</v>
      </c>
      <c r="E184" s="37">
        <f t="shared" si="13"/>
        <v>0</v>
      </c>
      <c r="F184" s="39"/>
      <c r="G184" s="38"/>
      <c r="H184" s="38"/>
      <c r="I184" s="48"/>
    </row>
    <row r="185" spans="1:9" s="49" customFormat="1">
      <c r="A185" s="32">
        <f t="shared" si="14"/>
        <v>157</v>
      </c>
      <c r="B185" s="47" t="s">
        <v>308</v>
      </c>
      <c r="C185" s="46" t="s">
        <v>309</v>
      </c>
      <c r="D185" s="34" t="s">
        <v>1808</v>
      </c>
      <c r="E185" s="37">
        <f t="shared" si="13"/>
        <v>0</v>
      </c>
      <c r="F185" s="39"/>
      <c r="G185" s="38"/>
      <c r="H185" s="38"/>
      <c r="I185" s="48"/>
    </row>
    <row r="186" spans="1:9" s="49" customFormat="1">
      <c r="A186" s="32">
        <f t="shared" si="14"/>
        <v>158</v>
      </c>
      <c r="B186" s="47" t="s">
        <v>310</v>
      </c>
      <c r="C186" s="46"/>
      <c r="D186" s="34" t="s">
        <v>1808</v>
      </c>
      <c r="E186" s="37">
        <f t="shared" si="13"/>
        <v>0</v>
      </c>
      <c r="F186" s="39"/>
      <c r="G186" s="38"/>
      <c r="H186" s="38"/>
      <c r="I186" s="48"/>
    </row>
    <row r="187" spans="1:9" s="49" customFormat="1">
      <c r="A187" s="32">
        <f t="shared" si="14"/>
        <v>159</v>
      </c>
      <c r="B187" s="47" t="s">
        <v>311</v>
      </c>
      <c r="C187" s="46" t="s">
        <v>312</v>
      </c>
      <c r="D187" s="34" t="s">
        <v>1808</v>
      </c>
      <c r="E187" s="37">
        <f t="shared" si="13"/>
        <v>0</v>
      </c>
      <c r="F187" s="39"/>
      <c r="G187" s="38"/>
      <c r="H187" s="38"/>
      <c r="I187" s="48"/>
    </row>
    <row r="188" spans="1:9" s="49" customFormat="1">
      <c r="A188" s="32">
        <f t="shared" si="14"/>
        <v>160</v>
      </c>
      <c r="B188" s="47" t="s">
        <v>313</v>
      </c>
      <c r="C188" s="46" t="s">
        <v>314</v>
      </c>
      <c r="D188" s="34" t="s">
        <v>1808</v>
      </c>
      <c r="E188" s="37">
        <f t="shared" si="13"/>
        <v>0</v>
      </c>
      <c r="F188" s="39"/>
      <c r="G188" s="38"/>
      <c r="H188" s="38"/>
      <c r="I188" s="48"/>
    </row>
    <row r="189" spans="1:9" s="49" customFormat="1">
      <c r="A189" s="32">
        <f t="shared" si="14"/>
        <v>161</v>
      </c>
      <c r="B189" s="47" t="s">
        <v>315</v>
      </c>
      <c r="C189" s="46" t="s">
        <v>314</v>
      </c>
      <c r="D189" s="34" t="s">
        <v>1808</v>
      </c>
      <c r="E189" s="37">
        <f t="shared" si="13"/>
        <v>0</v>
      </c>
      <c r="F189" s="39"/>
      <c r="G189" s="38"/>
      <c r="H189" s="38"/>
      <c r="I189" s="48"/>
    </row>
    <row r="190" spans="1:9" s="7" customFormat="1" ht="36.75" customHeight="1">
      <c r="A190" s="60"/>
      <c r="B190" s="903" t="s">
        <v>4961</v>
      </c>
      <c r="C190" s="903"/>
      <c r="D190" s="903"/>
      <c r="E190" s="903"/>
      <c r="F190" s="903"/>
      <c r="G190" s="903"/>
      <c r="H190" s="903"/>
      <c r="I190" s="8"/>
    </row>
    <row r="191" spans="1:9" s="7" customFormat="1" ht="36.75" customHeight="1">
      <c r="A191" s="56"/>
      <c r="B191" s="978" t="s">
        <v>4962</v>
      </c>
      <c r="C191" s="978"/>
      <c r="D191" s="978"/>
      <c r="E191" s="978"/>
      <c r="F191" s="978"/>
      <c r="G191" s="978"/>
      <c r="H191" s="978"/>
      <c r="I191" s="8"/>
    </row>
    <row r="192" spans="1:9" s="49" customFormat="1">
      <c r="A192" s="32">
        <v>162</v>
      </c>
      <c r="B192" s="33" t="s">
        <v>316</v>
      </c>
      <c r="C192" s="61" t="s">
        <v>317</v>
      </c>
      <c r="D192" s="34" t="s">
        <v>1808</v>
      </c>
      <c r="E192" s="37">
        <f t="shared" ref="E192:E205" si="15">+F192+G192+H192</f>
        <v>150</v>
      </c>
      <c r="F192" s="38">
        <v>50</v>
      </c>
      <c r="G192" s="38">
        <v>50</v>
      </c>
      <c r="H192" s="38">
        <v>50</v>
      </c>
      <c r="I192" s="48"/>
    </row>
    <row r="193" spans="1:9" s="49" customFormat="1">
      <c r="A193" s="32">
        <f>A192+1</f>
        <v>163</v>
      </c>
      <c r="B193" s="33" t="s">
        <v>318</v>
      </c>
      <c r="C193" s="61" t="s">
        <v>319</v>
      </c>
      <c r="D193" s="34" t="s">
        <v>1808</v>
      </c>
      <c r="E193" s="37">
        <f t="shared" si="15"/>
        <v>108</v>
      </c>
      <c r="F193" s="38">
        <v>36</v>
      </c>
      <c r="G193" s="38">
        <v>36</v>
      </c>
      <c r="H193" s="38">
        <v>36</v>
      </c>
      <c r="I193" s="48"/>
    </row>
    <row r="194" spans="1:9" s="49" customFormat="1">
      <c r="A194" s="32">
        <f t="shared" ref="A194:A205" si="16">A193+1</f>
        <v>164</v>
      </c>
      <c r="B194" s="33" t="s">
        <v>320</v>
      </c>
      <c r="C194" s="61" t="s">
        <v>321</v>
      </c>
      <c r="D194" s="34" t="s">
        <v>1808</v>
      </c>
      <c r="E194" s="37">
        <f t="shared" si="15"/>
        <v>50</v>
      </c>
      <c r="F194" s="38">
        <v>17</v>
      </c>
      <c r="G194" s="38">
        <v>17</v>
      </c>
      <c r="H194" s="38">
        <v>16</v>
      </c>
      <c r="I194" s="48"/>
    </row>
    <row r="195" spans="1:9" s="49" customFormat="1">
      <c r="A195" s="32">
        <f t="shared" si="16"/>
        <v>165</v>
      </c>
      <c r="B195" s="33" t="s">
        <v>322</v>
      </c>
      <c r="C195" s="34" t="s">
        <v>323</v>
      </c>
      <c r="D195" s="34" t="s">
        <v>1808</v>
      </c>
      <c r="E195" s="37">
        <f t="shared" si="15"/>
        <v>0</v>
      </c>
      <c r="F195" s="38"/>
      <c r="G195" s="38"/>
      <c r="H195" s="38"/>
      <c r="I195" s="48"/>
    </row>
    <row r="196" spans="1:9" s="49" customFormat="1">
      <c r="A196" s="32">
        <f t="shared" si="16"/>
        <v>166</v>
      </c>
      <c r="B196" s="33" t="s">
        <v>324</v>
      </c>
      <c r="C196" s="34" t="s">
        <v>323</v>
      </c>
      <c r="D196" s="34" t="s">
        <v>1808</v>
      </c>
      <c r="E196" s="37">
        <f t="shared" si="15"/>
        <v>0</v>
      </c>
      <c r="F196" s="38"/>
      <c r="G196" s="38"/>
      <c r="H196" s="38"/>
      <c r="I196" s="48"/>
    </row>
    <row r="197" spans="1:9" s="49" customFormat="1">
      <c r="A197" s="32">
        <f t="shared" si="16"/>
        <v>167</v>
      </c>
      <c r="B197" s="33" t="s">
        <v>325</v>
      </c>
      <c r="C197" s="61" t="s">
        <v>326</v>
      </c>
      <c r="D197" s="34" t="s">
        <v>1808</v>
      </c>
      <c r="E197" s="37">
        <f t="shared" si="15"/>
        <v>0</v>
      </c>
      <c r="F197" s="38"/>
      <c r="G197" s="38"/>
      <c r="H197" s="38"/>
      <c r="I197" s="48"/>
    </row>
    <row r="198" spans="1:9" s="49" customFormat="1">
      <c r="A198" s="32">
        <f t="shared" si="16"/>
        <v>168</v>
      </c>
      <c r="B198" s="33" t="s">
        <v>327</v>
      </c>
      <c r="C198" s="61" t="s">
        <v>328</v>
      </c>
      <c r="D198" s="34" t="s">
        <v>1808</v>
      </c>
      <c r="E198" s="37">
        <f t="shared" si="15"/>
        <v>0</v>
      </c>
      <c r="F198" s="38"/>
      <c r="G198" s="38"/>
      <c r="H198" s="38"/>
      <c r="I198" s="48"/>
    </row>
    <row r="199" spans="1:9" s="49" customFormat="1">
      <c r="A199" s="32">
        <f t="shared" si="16"/>
        <v>169</v>
      </c>
      <c r="B199" s="33" t="s">
        <v>329</v>
      </c>
      <c r="C199" s="61" t="s">
        <v>330</v>
      </c>
      <c r="D199" s="34" t="s">
        <v>1808</v>
      </c>
      <c r="E199" s="37">
        <f t="shared" si="15"/>
        <v>0</v>
      </c>
      <c r="F199" s="38"/>
      <c r="G199" s="38"/>
      <c r="H199" s="38"/>
      <c r="I199" s="48"/>
    </row>
    <row r="200" spans="1:9" s="49" customFormat="1">
      <c r="A200" s="32">
        <f t="shared" si="16"/>
        <v>170</v>
      </c>
      <c r="B200" s="33" t="s">
        <v>331</v>
      </c>
      <c r="C200" s="61" t="s">
        <v>332</v>
      </c>
      <c r="D200" s="34" t="s">
        <v>1808</v>
      </c>
      <c r="E200" s="37">
        <f t="shared" si="15"/>
        <v>0</v>
      </c>
      <c r="F200" s="38"/>
      <c r="G200" s="38"/>
      <c r="H200" s="38"/>
      <c r="I200" s="48"/>
    </row>
    <row r="201" spans="1:9" s="49" customFormat="1">
      <c r="A201" s="32">
        <f t="shared" si="16"/>
        <v>171</v>
      </c>
      <c r="B201" s="33" t="s">
        <v>333</v>
      </c>
      <c r="C201" s="61" t="s">
        <v>334</v>
      </c>
      <c r="D201" s="34" t="s">
        <v>1808</v>
      </c>
      <c r="E201" s="37">
        <f t="shared" si="15"/>
        <v>0</v>
      </c>
      <c r="F201" s="38"/>
      <c r="G201" s="38"/>
      <c r="H201" s="38"/>
      <c r="I201" s="48"/>
    </row>
    <row r="202" spans="1:9" s="49" customFormat="1">
      <c r="A202" s="32">
        <f t="shared" si="16"/>
        <v>172</v>
      </c>
      <c r="B202" s="33" t="s">
        <v>335</v>
      </c>
      <c r="C202" s="61" t="s">
        <v>336</v>
      </c>
      <c r="D202" s="34" t="s">
        <v>1808</v>
      </c>
      <c r="E202" s="37">
        <f t="shared" si="15"/>
        <v>0</v>
      </c>
      <c r="F202" s="38"/>
      <c r="G202" s="38"/>
      <c r="H202" s="38"/>
      <c r="I202" s="48"/>
    </row>
    <row r="203" spans="1:9" s="49" customFormat="1">
      <c r="A203" s="32">
        <f t="shared" si="16"/>
        <v>173</v>
      </c>
      <c r="B203" s="33" t="s">
        <v>337</v>
      </c>
      <c r="C203" s="61" t="s">
        <v>338</v>
      </c>
      <c r="D203" s="34" t="s">
        <v>1808</v>
      </c>
      <c r="E203" s="37">
        <f t="shared" si="15"/>
        <v>0</v>
      </c>
      <c r="F203" s="38"/>
      <c r="G203" s="38"/>
      <c r="H203" s="38"/>
      <c r="I203" s="48"/>
    </row>
    <row r="204" spans="1:9" s="49" customFormat="1">
      <c r="A204" s="32">
        <f t="shared" si="16"/>
        <v>174</v>
      </c>
      <c r="B204" s="33" t="s">
        <v>339</v>
      </c>
      <c r="C204" s="61" t="s">
        <v>340</v>
      </c>
      <c r="D204" s="34" t="s">
        <v>1808</v>
      </c>
      <c r="E204" s="37">
        <f t="shared" si="15"/>
        <v>0</v>
      </c>
      <c r="F204" s="38"/>
      <c r="G204" s="38"/>
      <c r="H204" s="38"/>
      <c r="I204" s="48"/>
    </row>
    <row r="205" spans="1:9" s="49" customFormat="1">
      <c r="A205" s="32">
        <f t="shared" si="16"/>
        <v>175</v>
      </c>
      <c r="B205" s="33" t="s">
        <v>341</v>
      </c>
      <c r="C205" s="61" t="s">
        <v>342</v>
      </c>
      <c r="D205" s="34" t="s">
        <v>1808</v>
      </c>
      <c r="E205" s="37">
        <f t="shared" si="15"/>
        <v>0</v>
      </c>
      <c r="F205" s="38"/>
      <c r="G205" s="38"/>
      <c r="H205" s="38"/>
      <c r="I205" s="48"/>
    </row>
    <row r="206" spans="1:9" s="7" customFormat="1" ht="36.75" customHeight="1">
      <c r="A206" s="56"/>
      <c r="B206" s="924" t="s">
        <v>4963</v>
      </c>
      <c r="C206" s="924"/>
      <c r="D206" s="924"/>
      <c r="E206" s="924"/>
      <c r="F206" s="924"/>
      <c r="G206" s="924"/>
      <c r="H206" s="924"/>
      <c r="I206" s="8"/>
    </row>
    <row r="207" spans="1:9" s="49" customFormat="1">
      <c r="A207" s="32">
        <v>176</v>
      </c>
      <c r="B207" s="33" t="s">
        <v>343</v>
      </c>
      <c r="C207" s="61" t="s">
        <v>344</v>
      </c>
      <c r="D207" s="61" t="s">
        <v>1810</v>
      </c>
      <c r="E207" s="36">
        <f t="shared" ref="E207:E214" si="17">+F207+G207+H207</f>
        <v>725</v>
      </c>
      <c r="F207" s="34">
        <v>242</v>
      </c>
      <c r="G207" s="34">
        <v>242</v>
      </c>
      <c r="H207" s="34">
        <v>241</v>
      </c>
      <c r="I207" s="48"/>
    </row>
    <row r="208" spans="1:9" s="49" customFormat="1">
      <c r="A208" s="32">
        <f>A207+1</f>
        <v>177</v>
      </c>
      <c r="B208" s="33" t="s">
        <v>345</v>
      </c>
      <c r="C208" s="61" t="s">
        <v>344</v>
      </c>
      <c r="D208" s="61" t="s">
        <v>1810</v>
      </c>
      <c r="E208" s="36">
        <f t="shared" si="17"/>
        <v>725</v>
      </c>
      <c r="F208" s="34">
        <v>242</v>
      </c>
      <c r="G208" s="34">
        <v>242</v>
      </c>
      <c r="H208" s="34">
        <v>241</v>
      </c>
      <c r="I208" s="48"/>
    </row>
    <row r="209" spans="1:9" s="49" customFormat="1">
      <c r="A209" s="32">
        <f t="shared" ref="A209:A214" si="18">A208+1</f>
        <v>178</v>
      </c>
      <c r="B209" s="33" t="s">
        <v>346</v>
      </c>
      <c r="C209" s="61" t="s">
        <v>344</v>
      </c>
      <c r="D209" s="61" t="s">
        <v>1810</v>
      </c>
      <c r="E209" s="36">
        <f t="shared" si="17"/>
        <v>0</v>
      </c>
      <c r="F209" s="34"/>
      <c r="G209" s="34"/>
      <c r="H209" s="34"/>
      <c r="I209" s="48"/>
    </row>
    <row r="210" spans="1:9" s="49" customFormat="1">
      <c r="A210" s="32">
        <f t="shared" si="18"/>
        <v>179</v>
      </c>
      <c r="B210" s="33" t="s">
        <v>347</v>
      </c>
      <c r="C210" s="61" t="s">
        <v>348</v>
      </c>
      <c r="D210" s="61" t="s">
        <v>1810</v>
      </c>
      <c r="E210" s="36">
        <f t="shared" si="17"/>
        <v>402</v>
      </c>
      <c r="F210" s="34">
        <v>134</v>
      </c>
      <c r="G210" s="34">
        <v>134</v>
      </c>
      <c r="H210" s="34">
        <v>134</v>
      </c>
      <c r="I210" s="48"/>
    </row>
    <row r="211" spans="1:9" s="49" customFormat="1">
      <c r="A211" s="32">
        <f t="shared" si="18"/>
        <v>180</v>
      </c>
      <c r="B211" s="33" t="s">
        <v>349</v>
      </c>
      <c r="C211" s="61" t="s">
        <v>348</v>
      </c>
      <c r="D211" s="61" t="s">
        <v>1810</v>
      </c>
      <c r="E211" s="36">
        <f t="shared" si="17"/>
        <v>555</v>
      </c>
      <c r="F211" s="34">
        <v>185</v>
      </c>
      <c r="G211" s="34">
        <v>185</v>
      </c>
      <c r="H211" s="34">
        <v>185</v>
      </c>
      <c r="I211" s="48"/>
    </row>
    <row r="212" spans="1:9" s="49" customFormat="1">
      <c r="A212" s="32">
        <f t="shared" si="18"/>
        <v>181</v>
      </c>
      <c r="B212" s="33" t="s">
        <v>350</v>
      </c>
      <c r="C212" s="61" t="s">
        <v>348</v>
      </c>
      <c r="D212" s="61" t="s">
        <v>1810</v>
      </c>
      <c r="E212" s="36">
        <f t="shared" si="17"/>
        <v>3555</v>
      </c>
      <c r="F212" s="34">
        <v>1185</v>
      </c>
      <c r="G212" s="34">
        <v>1185</v>
      </c>
      <c r="H212" s="34">
        <v>1185</v>
      </c>
      <c r="I212" s="48"/>
    </row>
    <row r="213" spans="1:9" s="49" customFormat="1">
      <c r="A213" s="32">
        <f t="shared" si="18"/>
        <v>182</v>
      </c>
      <c r="B213" s="33" t="s">
        <v>351</v>
      </c>
      <c r="C213" s="61" t="s">
        <v>348</v>
      </c>
      <c r="D213" s="61" t="s">
        <v>1810</v>
      </c>
      <c r="E213" s="36">
        <f t="shared" si="17"/>
        <v>1735</v>
      </c>
      <c r="F213" s="34">
        <v>578</v>
      </c>
      <c r="G213" s="34">
        <v>578</v>
      </c>
      <c r="H213" s="34">
        <v>579</v>
      </c>
      <c r="I213" s="48"/>
    </row>
    <row r="214" spans="1:9" s="49" customFormat="1">
      <c r="A214" s="32">
        <f t="shared" si="18"/>
        <v>183</v>
      </c>
      <c r="B214" s="33" t="s">
        <v>352</v>
      </c>
      <c r="C214" s="61" t="s">
        <v>348</v>
      </c>
      <c r="D214" s="61" t="s">
        <v>1810</v>
      </c>
      <c r="E214" s="36">
        <f t="shared" si="17"/>
        <v>831</v>
      </c>
      <c r="F214" s="34">
        <v>277</v>
      </c>
      <c r="G214" s="34">
        <v>277</v>
      </c>
      <c r="H214" s="34">
        <v>277</v>
      </c>
      <c r="I214" s="48"/>
    </row>
    <row r="215" spans="1:9" s="7" customFormat="1" ht="36.75" customHeight="1">
      <c r="A215" s="56"/>
      <c r="B215" s="900" t="s">
        <v>1823</v>
      </c>
      <c r="C215" s="901"/>
      <c r="D215" s="901"/>
      <c r="E215" s="901"/>
      <c r="F215" s="901"/>
      <c r="G215" s="901"/>
      <c r="H215" s="901"/>
      <c r="I215" s="8"/>
    </row>
    <row r="216" spans="1:9" s="49" customFormat="1">
      <c r="A216" s="32">
        <v>184</v>
      </c>
      <c r="B216" s="33" t="s">
        <v>353</v>
      </c>
      <c r="C216" s="61" t="s">
        <v>354</v>
      </c>
      <c r="D216" s="61" t="s">
        <v>1811</v>
      </c>
      <c r="E216" s="36">
        <f>+F216+G216+H216</f>
        <v>15</v>
      </c>
      <c r="F216" s="34">
        <v>15</v>
      </c>
      <c r="G216" s="34"/>
      <c r="H216" s="34"/>
      <c r="I216" s="48"/>
    </row>
    <row r="217" spans="1:9" s="49" customFormat="1">
      <c r="A217" s="32">
        <f>A216+1</f>
        <v>185</v>
      </c>
      <c r="B217" s="33" t="s">
        <v>356</v>
      </c>
      <c r="C217" s="61" t="s">
        <v>354</v>
      </c>
      <c r="D217" s="61" t="s">
        <v>1811</v>
      </c>
      <c r="E217" s="36">
        <f>+F217+G217+H217</f>
        <v>10</v>
      </c>
      <c r="F217" s="34">
        <v>10</v>
      </c>
      <c r="G217" s="34"/>
      <c r="H217" s="34"/>
      <c r="I217" s="48"/>
    </row>
    <row r="218" spans="1:9" s="49" customFormat="1">
      <c r="A218" s="32">
        <f>A217+1</f>
        <v>186</v>
      </c>
      <c r="B218" s="33" t="s">
        <v>357</v>
      </c>
      <c r="C218" s="61" t="s">
        <v>354</v>
      </c>
      <c r="D218" s="61" t="s">
        <v>1811</v>
      </c>
      <c r="E218" s="36">
        <f>+F218+G218+H218</f>
        <v>5</v>
      </c>
      <c r="F218" s="34">
        <v>5</v>
      </c>
      <c r="G218" s="34"/>
      <c r="H218" s="34"/>
      <c r="I218" s="48"/>
    </row>
    <row r="219" spans="1:9" s="49" customFormat="1">
      <c r="A219" s="32">
        <v>187</v>
      </c>
      <c r="B219" s="33" t="s">
        <v>358</v>
      </c>
      <c r="C219" s="61"/>
      <c r="D219" s="34" t="s">
        <v>1808</v>
      </c>
      <c r="E219" s="36">
        <f>+F219+G219+H219</f>
        <v>100</v>
      </c>
      <c r="F219" s="34">
        <v>50</v>
      </c>
      <c r="G219" s="34">
        <v>50</v>
      </c>
      <c r="H219" s="34"/>
      <c r="I219" s="48"/>
    </row>
    <row r="220" spans="1:9" s="49" customFormat="1">
      <c r="A220" s="32">
        <f>A219+1</f>
        <v>188</v>
      </c>
      <c r="B220" s="33" t="s">
        <v>6757</v>
      </c>
      <c r="C220" s="61" t="s">
        <v>359</v>
      </c>
      <c r="D220" s="61" t="s">
        <v>1812</v>
      </c>
      <c r="E220" s="36">
        <f>+F220+G220+H220</f>
        <v>100</v>
      </c>
      <c r="F220" s="34">
        <v>50</v>
      </c>
      <c r="G220" s="34">
        <v>50</v>
      </c>
      <c r="H220" s="34"/>
      <c r="I220" s="48"/>
    </row>
    <row r="221" spans="1:9" s="7" customFormat="1" ht="36.75" customHeight="1">
      <c r="A221" s="56"/>
      <c r="B221" s="924" t="s">
        <v>4964</v>
      </c>
      <c r="C221" s="924"/>
      <c r="D221" s="924"/>
      <c r="E221" s="924"/>
      <c r="F221" s="924"/>
      <c r="G221" s="924"/>
      <c r="H221" s="924"/>
      <c r="I221" s="8"/>
    </row>
    <row r="222" spans="1:9" s="49" customFormat="1">
      <c r="A222" s="32">
        <v>189</v>
      </c>
      <c r="B222" s="33" t="s">
        <v>360</v>
      </c>
      <c r="C222" s="61" t="s">
        <v>361</v>
      </c>
      <c r="D222" s="61" t="s">
        <v>1811</v>
      </c>
      <c r="E222" s="36">
        <f>+F222+G222+H222</f>
        <v>2000</v>
      </c>
      <c r="F222" s="34">
        <v>800</v>
      </c>
      <c r="G222" s="34">
        <v>600</v>
      </c>
      <c r="H222" s="34">
        <v>600</v>
      </c>
      <c r="I222" s="48"/>
    </row>
    <row r="223" spans="1:9" s="49" customFormat="1">
      <c r="A223" s="32">
        <f>A222+1</f>
        <v>190</v>
      </c>
      <c r="B223" s="33" t="s">
        <v>362</v>
      </c>
      <c r="C223" s="61">
        <v>4508</v>
      </c>
      <c r="D223" s="61" t="s">
        <v>1811</v>
      </c>
      <c r="E223" s="36">
        <f>+F223+G223+H223</f>
        <v>200</v>
      </c>
      <c r="F223" s="34">
        <v>100</v>
      </c>
      <c r="G223" s="34">
        <v>100</v>
      </c>
      <c r="H223" s="34"/>
      <c r="I223" s="48"/>
    </row>
    <row r="224" spans="1:9" s="49" customFormat="1">
      <c r="A224" s="32">
        <f>A223+1</f>
        <v>191</v>
      </c>
      <c r="B224" s="33" t="s">
        <v>363</v>
      </c>
      <c r="C224" s="61" t="s">
        <v>364</v>
      </c>
      <c r="D224" s="34" t="s">
        <v>1808</v>
      </c>
      <c r="E224" s="36">
        <f>+F224+G224+H224</f>
        <v>0</v>
      </c>
      <c r="F224" s="34"/>
      <c r="G224" s="34"/>
      <c r="H224" s="34"/>
      <c r="I224" s="48"/>
    </row>
    <row r="225" spans="1:9" s="49" customFormat="1">
      <c r="A225" s="32">
        <f>A224+1</f>
        <v>192</v>
      </c>
      <c r="B225" s="33" t="s">
        <v>365</v>
      </c>
      <c r="C225" s="61" t="s">
        <v>366</v>
      </c>
      <c r="D225" s="34" t="s">
        <v>1808</v>
      </c>
      <c r="E225" s="36">
        <f>+F225+G225+H225</f>
        <v>1250</v>
      </c>
      <c r="F225" s="34">
        <v>450</v>
      </c>
      <c r="G225" s="34">
        <v>400</v>
      </c>
      <c r="H225" s="34">
        <v>400</v>
      </c>
      <c r="I225" s="48"/>
    </row>
    <row r="226" spans="1:9" s="7" customFormat="1" ht="36.75" customHeight="1">
      <c r="A226" s="55"/>
      <c r="B226" s="969" t="s">
        <v>1806</v>
      </c>
      <c r="C226" s="969"/>
      <c r="D226" s="32"/>
      <c r="E226" s="43"/>
      <c r="F226" s="43"/>
      <c r="G226" s="44"/>
      <c r="H226" s="44"/>
      <c r="I226" s="8"/>
    </row>
    <row r="227" spans="1:9" s="7" customFormat="1" ht="36.75" customHeight="1">
      <c r="A227" s="56"/>
      <c r="B227" s="924" t="s">
        <v>4965</v>
      </c>
      <c r="C227" s="924"/>
      <c r="D227" s="924"/>
      <c r="E227" s="924"/>
      <c r="F227" s="924"/>
      <c r="G227" s="924"/>
      <c r="H227" s="924"/>
      <c r="I227" s="8"/>
    </row>
    <row r="228" spans="1:9" s="49" customFormat="1">
      <c r="A228" s="32">
        <v>193</v>
      </c>
      <c r="B228" s="33" t="s">
        <v>1825</v>
      </c>
      <c r="C228" s="61" t="s">
        <v>367</v>
      </c>
      <c r="D228" s="61" t="s">
        <v>1814</v>
      </c>
      <c r="E228" s="64">
        <f t="shared" ref="E228:E243" si="19">+F228+G228+H228</f>
        <v>0</v>
      </c>
      <c r="F228" s="39"/>
      <c r="G228" s="38"/>
      <c r="H228" s="38"/>
      <c r="I228" s="48"/>
    </row>
    <row r="229" spans="1:9" s="49" customFormat="1">
      <c r="A229" s="32">
        <f>A228+1</f>
        <v>194</v>
      </c>
      <c r="B229" s="33" t="s">
        <v>369</v>
      </c>
      <c r="C229" s="61" t="s">
        <v>370</v>
      </c>
      <c r="D229" s="61" t="s">
        <v>1811</v>
      </c>
      <c r="E229" s="37">
        <f t="shared" si="19"/>
        <v>0</v>
      </c>
      <c r="F229" s="39"/>
      <c r="G229" s="38"/>
      <c r="H229" s="38"/>
      <c r="I229" s="48"/>
    </row>
    <row r="230" spans="1:9" s="49" customFormat="1">
      <c r="A230" s="32">
        <f t="shared" ref="A230:A243" si="20">A229+1</f>
        <v>195</v>
      </c>
      <c r="B230" s="33" t="s">
        <v>371</v>
      </c>
      <c r="C230" s="61" t="s">
        <v>370</v>
      </c>
      <c r="D230" s="61" t="s">
        <v>1811</v>
      </c>
      <c r="E230" s="37">
        <f t="shared" si="19"/>
        <v>0</v>
      </c>
      <c r="F230" s="39"/>
      <c r="G230" s="38"/>
      <c r="H230" s="38"/>
      <c r="I230" s="48"/>
    </row>
    <row r="231" spans="1:9" s="49" customFormat="1">
      <c r="A231" s="32">
        <f t="shared" si="20"/>
        <v>196</v>
      </c>
      <c r="B231" s="33" t="s">
        <v>372</v>
      </c>
      <c r="C231" s="61" t="s">
        <v>370</v>
      </c>
      <c r="D231" s="61" t="s">
        <v>1811</v>
      </c>
      <c r="E231" s="37">
        <f t="shared" si="19"/>
        <v>0</v>
      </c>
      <c r="F231" s="39"/>
      <c r="G231" s="38"/>
      <c r="H231" s="38"/>
      <c r="I231" s="48"/>
    </row>
    <row r="232" spans="1:9" s="49" customFormat="1">
      <c r="A232" s="32">
        <f t="shared" si="20"/>
        <v>197</v>
      </c>
      <c r="B232" s="33" t="s">
        <v>373</v>
      </c>
      <c r="C232" s="61" t="s">
        <v>370</v>
      </c>
      <c r="D232" s="61" t="s">
        <v>1811</v>
      </c>
      <c r="E232" s="37">
        <f t="shared" si="19"/>
        <v>0</v>
      </c>
      <c r="F232" s="39"/>
      <c r="G232" s="38"/>
      <c r="H232" s="38"/>
      <c r="I232" s="48"/>
    </row>
    <row r="233" spans="1:9" s="49" customFormat="1">
      <c r="A233" s="32">
        <f t="shared" si="20"/>
        <v>198</v>
      </c>
      <c r="B233" s="33" t="s">
        <v>374</v>
      </c>
      <c r="C233" s="61" t="s">
        <v>370</v>
      </c>
      <c r="D233" s="61" t="s">
        <v>1811</v>
      </c>
      <c r="E233" s="37">
        <f t="shared" si="19"/>
        <v>0</v>
      </c>
      <c r="F233" s="39"/>
      <c r="G233" s="38"/>
      <c r="H233" s="38"/>
      <c r="I233" s="48"/>
    </row>
    <row r="234" spans="1:9" s="49" customFormat="1">
      <c r="A234" s="32">
        <f>A233+1</f>
        <v>199</v>
      </c>
      <c r="B234" s="33" t="s">
        <v>375</v>
      </c>
      <c r="C234" s="61" t="s">
        <v>376</v>
      </c>
      <c r="D234" s="61" t="s">
        <v>1811</v>
      </c>
      <c r="E234" s="37">
        <f t="shared" si="19"/>
        <v>0</v>
      </c>
      <c r="F234" s="39"/>
      <c r="G234" s="38"/>
      <c r="H234" s="38"/>
      <c r="I234" s="48"/>
    </row>
    <row r="235" spans="1:9" s="49" customFormat="1">
      <c r="A235" s="32">
        <f t="shared" si="20"/>
        <v>200</v>
      </c>
      <c r="B235" s="33" t="s">
        <v>377</v>
      </c>
      <c r="C235" s="61" t="s">
        <v>376</v>
      </c>
      <c r="D235" s="61" t="s">
        <v>1811</v>
      </c>
      <c r="E235" s="37">
        <f t="shared" si="19"/>
        <v>0</v>
      </c>
      <c r="F235" s="39"/>
      <c r="G235" s="38"/>
      <c r="H235" s="38"/>
      <c r="I235" s="48"/>
    </row>
    <row r="236" spans="1:9" s="49" customFormat="1">
      <c r="A236" s="32">
        <f t="shared" si="20"/>
        <v>201</v>
      </c>
      <c r="B236" s="33" t="s">
        <v>378</v>
      </c>
      <c r="C236" s="61" t="s">
        <v>379</v>
      </c>
      <c r="D236" s="61" t="s">
        <v>1811</v>
      </c>
      <c r="E236" s="37">
        <f t="shared" si="19"/>
        <v>0</v>
      </c>
      <c r="F236" s="39"/>
      <c r="G236" s="38"/>
      <c r="H236" s="38"/>
      <c r="I236" s="48"/>
    </row>
    <row r="237" spans="1:9" s="49" customFormat="1">
      <c r="A237" s="32">
        <f t="shared" si="20"/>
        <v>202</v>
      </c>
      <c r="B237" s="33" t="s">
        <v>380</v>
      </c>
      <c r="C237" s="61" t="s">
        <v>379</v>
      </c>
      <c r="D237" s="61" t="s">
        <v>1811</v>
      </c>
      <c r="E237" s="37">
        <f t="shared" si="19"/>
        <v>0</v>
      </c>
      <c r="F237" s="39"/>
      <c r="G237" s="38"/>
      <c r="H237" s="38"/>
      <c r="I237" s="48"/>
    </row>
    <row r="238" spans="1:9" s="49" customFormat="1">
      <c r="A238" s="32">
        <f t="shared" si="20"/>
        <v>203</v>
      </c>
      <c r="B238" s="33" t="s">
        <v>1824</v>
      </c>
      <c r="C238" s="61" t="s">
        <v>381</v>
      </c>
      <c r="D238" s="34" t="s">
        <v>1808</v>
      </c>
      <c r="E238" s="37">
        <f t="shared" si="19"/>
        <v>0</v>
      </c>
      <c r="F238" s="39"/>
      <c r="G238" s="38"/>
      <c r="H238" s="38"/>
      <c r="I238" s="48"/>
    </row>
    <row r="239" spans="1:9" s="49" customFormat="1">
      <c r="A239" s="32">
        <f t="shared" si="20"/>
        <v>204</v>
      </c>
      <c r="B239" s="33" t="s">
        <v>382</v>
      </c>
      <c r="C239" s="61" t="s">
        <v>381</v>
      </c>
      <c r="D239" s="61" t="s">
        <v>1814</v>
      </c>
      <c r="E239" s="37">
        <f t="shared" si="19"/>
        <v>0</v>
      </c>
      <c r="F239" s="39"/>
      <c r="G239" s="38"/>
      <c r="H239" s="38"/>
      <c r="I239" s="48"/>
    </row>
    <row r="240" spans="1:9" s="49" customFormat="1">
      <c r="A240" s="32">
        <f t="shared" si="20"/>
        <v>205</v>
      </c>
      <c r="B240" s="33" t="s">
        <v>383</v>
      </c>
      <c r="C240" s="61" t="s">
        <v>381</v>
      </c>
      <c r="D240" s="61" t="s">
        <v>1814</v>
      </c>
      <c r="E240" s="37">
        <f t="shared" si="19"/>
        <v>0</v>
      </c>
      <c r="F240" s="39"/>
      <c r="G240" s="38"/>
      <c r="H240" s="38"/>
      <c r="I240" s="48"/>
    </row>
    <row r="241" spans="1:9" s="49" customFormat="1">
      <c r="A241" s="32">
        <f t="shared" si="20"/>
        <v>206</v>
      </c>
      <c r="B241" s="33" t="s">
        <v>384</v>
      </c>
      <c r="C241" s="61" t="s">
        <v>381</v>
      </c>
      <c r="D241" s="61" t="s">
        <v>1814</v>
      </c>
      <c r="E241" s="37">
        <f t="shared" si="19"/>
        <v>0</v>
      </c>
      <c r="F241" s="39"/>
      <c r="G241" s="38"/>
      <c r="H241" s="38"/>
      <c r="I241" s="48"/>
    </row>
    <row r="242" spans="1:9" s="49" customFormat="1">
      <c r="A242" s="32">
        <f t="shared" si="20"/>
        <v>207</v>
      </c>
      <c r="B242" s="33" t="s">
        <v>385</v>
      </c>
      <c r="C242" s="61" t="s">
        <v>386</v>
      </c>
      <c r="D242" s="61" t="s">
        <v>1814</v>
      </c>
      <c r="E242" s="37">
        <f t="shared" si="19"/>
        <v>0</v>
      </c>
      <c r="F242" s="39"/>
      <c r="G242" s="38"/>
      <c r="H242" s="38"/>
      <c r="I242" s="48"/>
    </row>
    <row r="243" spans="1:9" s="49" customFormat="1">
      <c r="A243" s="32">
        <f t="shared" si="20"/>
        <v>208</v>
      </c>
      <c r="B243" s="33" t="s">
        <v>387</v>
      </c>
      <c r="C243" s="61" t="s">
        <v>388</v>
      </c>
      <c r="D243" s="61" t="s">
        <v>1814</v>
      </c>
      <c r="E243" s="37">
        <f t="shared" si="19"/>
        <v>0</v>
      </c>
      <c r="F243" s="39"/>
      <c r="G243" s="38"/>
      <c r="H243" s="38"/>
      <c r="I243" s="48"/>
    </row>
    <row r="244" spans="1:9" s="7" customFormat="1" ht="36.75" customHeight="1">
      <c r="A244" s="56"/>
      <c r="B244" s="924" t="s">
        <v>4966</v>
      </c>
      <c r="C244" s="924"/>
      <c r="D244" s="924"/>
      <c r="E244" s="924"/>
      <c r="F244" s="924"/>
      <c r="G244" s="924"/>
      <c r="H244" s="924"/>
      <c r="I244" s="8"/>
    </row>
    <row r="245" spans="1:9" s="49" customFormat="1">
      <c r="A245" s="32">
        <v>209</v>
      </c>
      <c r="B245" s="33" t="s">
        <v>389</v>
      </c>
      <c r="C245" s="61" t="s">
        <v>390</v>
      </c>
      <c r="D245" s="34" t="s">
        <v>1808</v>
      </c>
      <c r="E245" s="37">
        <f>+F245+G245+H245</f>
        <v>0</v>
      </c>
      <c r="F245" s="39"/>
      <c r="G245" s="38"/>
      <c r="H245" s="38"/>
      <c r="I245" s="48"/>
    </row>
    <row r="246" spans="1:9" s="49" customFormat="1">
      <c r="A246" s="32">
        <f>A245+1</f>
        <v>210</v>
      </c>
      <c r="B246" s="33" t="s">
        <v>391</v>
      </c>
      <c r="C246" s="61" t="s">
        <v>392</v>
      </c>
      <c r="D246" s="34" t="s">
        <v>1808</v>
      </c>
      <c r="E246" s="37">
        <f>+F246+G246+H246</f>
        <v>0</v>
      </c>
      <c r="F246" s="39"/>
      <c r="G246" s="38"/>
      <c r="H246" s="38"/>
      <c r="I246" s="48"/>
    </row>
    <row r="247" spans="1:9" s="49" customFormat="1" ht="46.5">
      <c r="A247" s="32">
        <f>A246+1</f>
        <v>211</v>
      </c>
      <c r="B247" s="33" t="s">
        <v>9150</v>
      </c>
      <c r="C247" s="61" t="s">
        <v>9151</v>
      </c>
      <c r="D247" s="34" t="s">
        <v>1808</v>
      </c>
      <c r="E247" s="37">
        <f>+F247+G247+H247</f>
        <v>0</v>
      </c>
      <c r="F247" s="39"/>
      <c r="G247" s="38"/>
      <c r="H247" s="38"/>
      <c r="I247" s="48"/>
    </row>
    <row r="248" spans="1:9" s="49" customFormat="1" ht="40.5">
      <c r="A248" s="32">
        <f>A247+1</f>
        <v>212</v>
      </c>
      <c r="B248" s="33" t="s">
        <v>393</v>
      </c>
      <c r="C248" s="794" t="s">
        <v>9207</v>
      </c>
      <c r="D248" s="34" t="s">
        <v>1808</v>
      </c>
      <c r="E248" s="37">
        <f>+F248+G248+H248</f>
        <v>0</v>
      </c>
      <c r="F248" s="39"/>
      <c r="G248" s="38"/>
      <c r="H248" s="38"/>
      <c r="I248" s="48"/>
    </row>
    <row r="249" spans="1:9" s="7" customFormat="1" ht="36.75" customHeight="1">
      <c r="A249" s="56"/>
      <c r="B249" s="924" t="s">
        <v>4967</v>
      </c>
      <c r="C249" s="924"/>
      <c r="D249" s="924"/>
      <c r="E249" s="924"/>
      <c r="F249" s="924"/>
      <c r="G249" s="924"/>
      <c r="H249" s="924"/>
      <c r="I249" s="8"/>
    </row>
    <row r="250" spans="1:9" s="49" customFormat="1" ht="46.5">
      <c r="A250" s="32">
        <v>213</v>
      </c>
      <c r="B250" s="33" t="s">
        <v>394</v>
      </c>
      <c r="C250" s="34" t="s">
        <v>395</v>
      </c>
      <c r="D250" s="34" t="s">
        <v>1808</v>
      </c>
      <c r="E250" s="37">
        <f t="shared" ref="E250:E255" si="21">+F250+G250+H250</f>
        <v>0</v>
      </c>
      <c r="F250" s="39"/>
      <c r="G250" s="38"/>
      <c r="H250" s="38"/>
      <c r="I250" s="48"/>
    </row>
    <row r="251" spans="1:9" s="49" customFormat="1">
      <c r="A251" s="32">
        <f>A250+1</f>
        <v>214</v>
      </c>
      <c r="B251" s="33" t="s">
        <v>396</v>
      </c>
      <c r="C251" s="34" t="s">
        <v>397</v>
      </c>
      <c r="D251" s="34" t="s">
        <v>1808</v>
      </c>
      <c r="E251" s="37">
        <f t="shared" si="21"/>
        <v>0</v>
      </c>
      <c r="F251" s="39"/>
      <c r="G251" s="38"/>
      <c r="H251" s="38"/>
      <c r="I251" s="48"/>
    </row>
    <row r="252" spans="1:9" s="49" customFormat="1">
      <c r="A252" s="32">
        <f>A251+1</f>
        <v>215</v>
      </c>
      <c r="B252" s="33" t="s">
        <v>398</v>
      </c>
      <c r="C252" s="34" t="s">
        <v>397</v>
      </c>
      <c r="D252" s="34" t="s">
        <v>1808</v>
      </c>
      <c r="E252" s="37">
        <f t="shared" si="21"/>
        <v>0</v>
      </c>
      <c r="F252" s="39"/>
      <c r="G252" s="38"/>
      <c r="H252" s="38"/>
      <c r="I252" s="48"/>
    </row>
    <row r="253" spans="1:9" s="49" customFormat="1">
      <c r="A253" s="32">
        <f>A252+1</f>
        <v>216</v>
      </c>
      <c r="B253" s="33" t="s">
        <v>399</v>
      </c>
      <c r="C253" s="34" t="s">
        <v>397</v>
      </c>
      <c r="D253" s="34" t="s">
        <v>1808</v>
      </c>
      <c r="E253" s="37">
        <f t="shared" si="21"/>
        <v>0</v>
      </c>
      <c r="F253" s="39"/>
      <c r="G253" s="38"/>
      <c r="H253" s="38"/>
      <c r="I253" s="48"/>
    </row>
    <row r="254" spans="1:9" s="49" customFormat="1" ht="46.5">
      <c r="A254" s="32">
        <f>A253+1</f>
        <v>217</v>
      </c>
      <c r="B254" s="33" t="s">
        <v>400</v>
      </c>
      <c r="C254" s="61" t="s">
        <v>401</v>
      </c>
      <c r="D254" s="34" t="s">
        <v>1808</v>
      </c>
      <c r="E254" s="37">
        <f t="shared" si="21"/>
        <v>0</v>
      </c>
      <c r="F254" s="39"/>
      <c r="G254" s="38"/>
      <c r="H254" s="38"/>
      <c r="I254" s="48"/>
    </row>
    <row r="255" spans="1:9" s="49" customFormat="1" ht="46.5">
      <c r="A255" s="32">
        <f>A254+1</f>
        <v>218</v>
      </c>
      <c r="B255" s="33" t="s">
        <v>402</v>
      </c>
      <c r="C255" s="61" t="s">
        <v>403</v>
      </c>
      <c r="D255" s="34" t="s">
        <v>1808</v>
      </c>
      <c r="E255" s="37">
        <f t="shared" si="21"/>
        <v>0</v>
      </c>
      <c r="F255" s="39"/>
      <c r="G255" s="38"/>
      <c r="H255" s="38"/>
      <c r="I255" s="48"/>
    </row>
    <row r="256" spans="1:9" s="7" customFormat="1" ht="36.75" customHeight="1">
      <c r="A256" s="56"/>
      <c r="B256" s="924" t="s">
        <v>4968</v>
      </c>
      <c r="C256" s="924"/>
      <c r="D256" s="924"/>
      <c r="E256" s="924"/>
      <c r="F256" s="924"/>
      <c r="G256" s="924"/>
      <c r="H256" s="924"/>
      <c r="I256" s="8"/>
    </row>
    <row r="257" spans="1:9" s="49" customFormat="1">
      <c r="A257" s="32">
        <v>219</v>
      </c>
      <c r="B257" s="33" t="s">
        <v>1826</v>
      </c>
      <c r="C257" s="34" t="s">
        <v>404</v>
      </c>
      <c r="D257" s="34" t="s">
        <v>1808</v>
      </c>
      <c r="E257" s="36">
        <f t="shared" ref="E257:E265" si="22">+F257+G257+H257</f>
        <v>6</v>
      </c>
      <c r="F257" s="34">
        <v>6</v>
      </c>
      <c r="G257" s="38"/>
      <c r="H257" s="38"/>
      <c r="I257" s="48"/>
    </row>
    <row r="258" spans="1:9" s="49" customFormat="1">
      <c r="A258" s="32">
        <f>A257+1</f>
        <v>220</v>
      </c>
      <c r="B258" s="33" t="s">
        <v>1828</v>
      </c>
      <c r="C258" s="34" t="s">
        <v>405</v>
      </c>
      <c r="D258" s="34" t="s">
        <v>1808</v>
      </c>
      <c r="E258" s="36">
        <f t="shared" si="22"/>
        <v>4</v>
      </c>
      <c r="F258" s="34">
        <v>4</v>
      </c>
      <c r="G258" s="38"/>
      <c r="H258" s="38"/>
      <c r="I258" s="48"/>
    </row>
    <row r="259" spans="1:9" s="49" customFormat="1">
      <c r="A259" s="32">
        <f t="shared" ref="A259:A265" si="23">A258+1</f>
        <v>221</v>
      </c>
      <c r="B259" s="33" t="s">
        <v>1829</v>
      </c>
      <c r="C259" s="34" t="s">
        <v>406</v>
      </c>
      <c r="D259" s="34" t="s">
        <v>1808</v>
      </c>
      <c r="E259" s="36">
        <f t="shared" si="22"/>
        <v>2</v>
      </c>
      <c r="F259" s="34">
        <v>2</v>
      </c>
      <c r="G259" s="38"/>
      <c r="H259" s="38"/>
      <c r="I259" s="48"/>
    </row>
    <row r="260" spans="1:9" s="49" customFormat="1">
      <c r="A260" s="32">
        <f t="shared" si="23"/>
        <v>222</v>
      </c>
      <c r="B260" s="33" t="s">
        <v>1830</v>
      </c>
      <c r="C260" s="34" t="s">
        <v>407</v>
      </c>
      <c r="D260" s="34" t="s">
        <v>1808</v>
      </c>
      <c r="E260" s="36">
        <f t="shared" si="22"/>
        <v>4</v>
      </c>
      <c r="F260" s="34">
        <v>4</v>
      </c>
      <c r="G260" s="38"/>
      <c r="H260" s="38"/>
      <c r="I260" s="48"/>
    </row>
    <row r="261" spans="1:9" s="49" customFormat="1">
      <c r="A261" s="32">
        <f t="shared" si="23"/>
        <v>223</v>
      </c>
      <c r="B261" s="33" t="s">
        <v>1827</v>
      </c>
      <c r="C261" s="34" t="s">
        <v>408</v>
      </c>
      <c r="D261" s="34" t="s">
        <v>1808</v>
      </c>
      <c r="E261" s="36">
        <f t="shared" si="22"/>
        <v>56</v>
      </c>
      <c r="F261" s="34">
        <v>56</v>
      </c>
      <c r="G261" s="38"/>
      <c r="H261" s="38"/>
      <c r="I261" s="48"/>
    </row>
    <row r="262" spans="1:9" s="49" customFormat="1">
      <c r="A262" s="32">
        <f t="shared" si="23"/>
        <v>224</v>
      </c>
      <c r="B262" s="33" t="s">
        <v>409</v>
      </c>
      <c r="C262" s="34" t="s">
        <v>410</v>
      </c>
      <c r="D262" s="34" t="s">
        <v>1808</v>
      </c>
      <c r="E262" s="36">
        <f t="shared" si="22"/>
        <v>14</v>
      </c>
      <c r="F262" s="34">
        <v>14</v>
      </c>
      <c r="G262" s="38"/>
      <c r="H262" s="38"/>
      <c r="I262" s="48"/>
    </row>
    <row r="263" spans="1:9" s="49" customFormat="1">
      <c r="A263" s="32">
        <f t="shared" si="23"/>
        <v>225</v>
      </c>
      <c r="B263" s="33" t="s">
        <v>411</v>
      </c>
      <c r="C263" s="34" t="s">
        <v>412</v>
      </c>
      <c r="D263" s="34" t="s">
        <v>1808</v>
      </c>
      <c r="E263" s="36">
        <f t="shared" si="22"/>
        <v>14</v>
      </c>
      <c r="F263" s="34">
        <v>14</v>
      </c>
      <c r="G263" s="38"/>
      <c r="H263" s="38"/>
      <c r="I263" s="48"/>
    </row>
    <row r="264" spans="1:9" s="49" customFormat="1">
      <c r="A264" s="32">
        <f t="shared" si="23"/>
        <v>226</v>
      </c>
      <c r="B264" s="33" t="s">
        <v>1831</v>
      </c>
      <c r="C264" s="34" t="s">
        <v>413</v>
      </c>
      <c r="D264" s="34" t="s">
        <v>1808</v>
      </c>
      <c r="E264" s="36">
        <f t="shared" si="22"/>
        <v>2</v>
      </c>
      <c r="F264" s="34">
        <v>2</v>
      </c>
      <c r="G264" s="38"/>
      <c r="H264" s="38"/>
      <c r="I264" s="48"/>
    </row>
    <row r="265" spans="1:9" s="49" customFormat="1">
      <c r="A265" s="32">
        <f t="shared" si="23"/>
        <v>227</v>
      </c>
      <c r="B265" s="33" t="s">
        <v>414</v>
      </c>
      <c r="C265" s="34" t="s">
        <v>415</v>
      </c>
      <c r="D265" s="34" t="s">
        <v>1808</v>
      </c>
      <c r="E265" s="36">
        <f t="shared" si="22"/>
        <v>4</v>
      </c>
      <c r="F265" s="34">
        <v>4</v>
      </c>
      <c r="G265" s="38"/>
      <c r="H265" s="38"/>
      <c r="I265" s="48"/>
    </row>
    <row r="266" spans="1:9" s="7" customFormat="1" ht="36.75" customHeight="1">
      <c r="A266" s="67"/>
      <c r="B266" s="903" t="s">
        <v>4969</v>
      </c>
      <c r="C266" s="903"/>
      <c r="D266" s="903"/>
      <c r="E266" s="903"/>
      <c r="F266" s="903"/>
      <c r="G266" s="903"/>
      <c r="H266" s="903"/>
      <c r="I266" s="8"/>
    </row>
    <row r="267" spans="1:9" s="7" customFormat="1" ht="36.75" customHeight="1">
      <c r="A267" s="56"/>
      <c r="B267" s="979" t="s">
        <v>4970</v>
      </c>
      <c r="C267" s="979"/>
      <c r="D267" s="979"/>
      <c r="E267" s="979"/>
      <c r="F267" s="979"/>
      <c r="G267" s="979"/>
      <c r="H267" s="979"/>
      <c r="I267" s="8"/>
    </row>
    <row r="268" spans="1:9" s="49" customFormat="1">
      <c r="A268" s="32">
        <v>228</v>
      </c>
      <c r="B268" s="68" t="s">
        <v>416</v>
      </c>
      <c r="C268" s="46" t="s">
        <v>417</v>
      </c>
      <c r="D268" s="34" t="s">
        <v>1808</v>
      </c>
      <c r="E268" s="37">
        <f t="shared" ref="E268:E283" si="24">+F268+G268+H268</f>
        <v>0</v>
      </c>
      <c r="F268" s="39"/>
      <c r="G268" s="38"/>
      <c r="H268" s="38"/>
      <c r="I268" s="48"/>
    </row>
    <row r="269" spans="1:9" s="49" customFormat="1">
      <c r="A269" s="32">
        <f>A268+1</f>
        <v>229</v>
      </c>
      <c r="B269" s="68" t="s">
        <v>416</v>
      </c>
      <c r="C269" s="46" t="s">
        <v>418</v>
      </c>
      <c r="D269" s="34" t="s">
        <v>1808</v>
      </c>
      <c r="E269" s="37">
        <f t="shared" si="24"/>
        <v>0</v>
      </c>
      <c r="F269" s="39"/>
      <c r="G269" s="38"/>
      <c r="H269" s="38"/>
      <c r="I269" s="48"/>
    </row>
    <row r="270" spans="1:9" s="49" customFormat="1">
      <c r="A270" s="32">
        <f t="shared" ref="A270:A283" si="25">A269+1</f>
        <v>230</v>
      </c>
      <c r="B270" s="68" t="s">
        <v>416</v>
      </c>
      <c r="C270" s="46" t="s">
        <v>419</v>
      </c>
      <c r="D270" s="34" t="s">
        <v>1808</v>
      </c>
      <c r="E270" s="37">
        <f t="shared" si="24"/>
        <v>0</v>
      </c>
      <c r="F270" s="39"/>
      <c r="G270" s="38"/>
      <c r="H270" s="38"/>
      <c r="I270" s="48"/>
    </row>
    <row r="271" spans="1:9" s="49" customFormat="1">
      <c r="A271" s="32">
        <f t="shared" si="25"/>
        <v>231</v>
      </c>
      <c r="B271" s="47" t="s">
        <v>420</v>
      </c>
      <c r="C271" s="46" t="s">
        <v>421</v>
      </c>
      <c r="D271" s="61" t="s">
        <v>1814</v>
      </c>
      <c r="E271" s="37">
        <f t="shared" si="24"/>
        <v>0</v>
      </c>
      <c r="F271" s="39"/>
      <c r="G271" s="38"/>
      <c r="H271" s="38"/>
      <c r="I271" s="48"/>
    </row>
    <row r="272" spans="1:9" s="49" customFormat="1">
      <c r="A272" s="32">
        <f t="shared" si="25"/>
        <v>232</v>
      </c>
      <c r="B272" s="47" t="s">
        <v>422</v>
      </c>
      <c r="C272" s="46" t="s">
        <v>423</v>
      </c>
      <c r="D272" s="34" t="s">
        <v>1809</v>
      </c>
      <c r="E272" s="37">
        <f t="shared" si="24"/>
        <v>0</v>
      </c>
      <c r="F272" s="39"/>
      <c r="G272" s="38"/>
      <c r="H272" s="38"/>
      <c r="I272" s="48"/>
    </row>
    <row r="273" spans="1:9" s="49" customFormat="1">
      <c r="A273" s="32">
        <f t="shared" si="25"/>
        <v>233</v>
      </c>
      <c r="B273" s="47" t="s">
        <v>1833</v>
      </c>
      <c r="C273" s="46" t="s">
        <v>424</v>
      </c>
      <c r="D273" s="34" t="s">
        <v>1809</v>
      </c>
      <c r="E273" s="37">
        <f t="shared" si="24"/>
        <v>0</v>
      </c>
      <c r="F273" s="39"/>
      <c r="G273" s="38"/>
      <c r="H273" s="38"/>
      <c r="I273" s="48"/>
    </row>
    <row r="274" spans="1:9" s="49" customFormat="1">
      <c r="A274" s="32">
        <f t="shared" si="25"/>
        <v>234</v>
      </c>
      <c r="B274" s="47" t="s">
        <v>1832</v>
      </c>
      <c r="C274" s="46" t="s">
        <v>425</v>
      </c>
      <c r="D274" s="34" t="s">
        <v>1808</v>
      </c>
      <c r="E274" s="37">
        <f t="shared" si="24"/>
        <v>0</v>
      </c>
      <c r="F274" s="39"/>
      <c r="G274" s="38"/>
      <c r="H274" s="38"/>
      <c r="I274" s="48"/>
    </row>
    <row r="275" spans="1:9" s="49" customFormat="1">
      <c r="A275" s="32">
        <f t="shared" si="25"/>
        <v>235</v>
      </c>
      <c r="B275" s="47" t="s">
        <v>1834</v>
      </c>
      <c r="C275" s="46" t="s">
        <v>426</v>
      </c>
      <c r="D275" s="34" t="s">
        <v>1808</v>
      </c>
      <c r="E275" s="37">
        <f t="shared" si="24"/>
        <v>0</v>
      </c>
      <c r="F275" s="39"/>
      <c r="G275" s="38"/>
      <c r="H275" s="38"/>
      <c r="I275" s="48"/>
    </row>
    <row r="276" spans="1:9" s="49" customFormat="1">
      <c r="A276" s="32">
        <f t="shared" si="25"/>
        <v>236</v>
      </c>
      <c r="B276" s="47" t="s">
        <v>1834</v>
      </c>
      <c r="C276" s="46" t="s">
        <v>427</v>
      </c>
      <c r="D276" s="34" t="s">
        <v>1808</v>
      </c>
      <c r="E276" s="37">
        <f t="shared" si="24"/>
        <v>0</v>
      </c>
      <c r="F276" s="39"/>
      <c r="G276" s="38"/>
      <c r="H276" s="38"/>
      <c r="I276" s="48"/>
    </row>
    <row r="277" spans="1:9" s="49" customFormat="1">
      <c r="A277" s="32">
        <f t="shared" si="25"/>
        <v>237</v>
      </c>
      <c r="B277" s="47" t="s">
        <v>1834</v>
      </c>
      <c r="C277" s="46" t="s">
        <v>428</v>
      </c>
      <c r="D277" s="34" t="s">
        <v>1808</v>
      </c>
      <c r="E277" s="37">
        <f t="shared" si="24"/>
        <v>0</v>
      </c>
      <c r="F277" s="39"/>
      <c r="G277" s="38"/>
      <c r="H277" s="38"/>
      <c r="I277" s="48"/>
    </row>
    <row r="278" spans="1:9" s="49" customFormat="1">
      <c r="A278" s="32">
        <f t="shared" si="25"/>
        <v>238</v>
      </c>
      <c r="B278" s="47" t="s">
        <v>1834</v>
      </c>
      <c r="C278" s="46" t="s">
        <v>429</v>
      </c>
      <c r="D278" s="34" t="s">
        <v>1808</v>
      </c>
      <c r="E278" s="37">
        <f t="shared" si="24"/>
        <v>0</v>
      </c>
      <c r="F278" s="39"/>
      <c r="G278" s="38"/>
      <c r="H278" s="38"/>
      <c r="I278" s="48"/>
    </row>
    <row r="279" spans="1:9" s="49" customFormat="1">
      <c r="A279" s="32">
        <f t="shared" si="25"/>
        <v>239</v>
      </c>
      <c r="B279" s="47" t="s">
        <v>1834</v>
      </c>
      <c r="C279" s="46" t="s">
        <v>430</v>
      </c>
      <c r="D279" s="34" t="s">
        <v>1808</v>
      </c>
      <c r="E279" s="37">
        <f t="shared" si="24"/>
        <v>0</v>
      </c>
      <c r="F279" s="39"/>
      <c r="G279" s="38"/>
      <c r="H279" s="38"/>
      <c r="I279" s="48"/>
    </row>
    <row r="280" spans="1:9" s="49" customFormat="1">
      <c r="A280" s="32">
        <f t="shared" si="25"/>
        <v>240</v>
      </c>
      <c r="B280" s="47" t="s">
        <v>1834</v>
      </c>
      <c r="C280" s="46" t="s">
        <v>431</v>
      </c>
      <c r="D280" s="34" t="s">
        <v>1808</v>
      </c>
      <c r="E280" s="37">
        <f t="shared" si="24"/>
        <v>0</v>
      </c>
      <c r="F280" s="39"/>
      <c r="G280" s="38"/>
      <c r="H280" s="38"/>
      <c r="I280" s="48"/>
    </row>
    <row r="281" spans="1:9" s="49" customFormat="1">
      <c r="A281" s="32">
        <f t="shared" si="25"/>
        <v>241</v>
      </c>
      <c r="B281" s="47" t="s">
        <v>1834</v>
      </c>
      <c r="C281" s="46" t="s">
        <v>432</v>
      </c>
      <c r="D281" s="34" t="s">
        <v>1808</v>
      </c>
      <c r="E281" s="37">
        <f t="shared" si="24"/>
        <v>0</v>
      </c>
      <c r="F281" s="39"/>
      <c r="G281" s="38"/>
      <c r="H281" s="38"/>
      <c r="I281" s="48"/>
    </row>
    <row r="282" spans="1:9" s="49" customFormat="1">
      <c r="A282" s="32">
        <f t="shared" si="25"/>
        <v>242</v>
      </c>
      <c r="B282" s="47" t="s">
        <v>1834</v>
      </c>
      <c r="C282" s="46" t="s">
        <v>433</v>
      </c>
      <c r="D282" s="34" t="s">
        <v>1808</v>
      </c>
      <c r="E282" s="37">
        <f t="shared" si="24"/>
        <v>0</v>
      </c>
      <c r="F282" s="39"/>
      <c r="G282" s="38"/>
      <c r="H282" s="38"/>
      <c r="I282" s="48"/>
    </row>
    <row r="283" spans="1:9" s="49" customFormat="1">
      <c r="A283" s="32">
        <f t="shared" si="25"/>
        <v>243</v>
      </c>
      <c r="B283" s="47" t="s">
        <v>434</v>
      </c>
      <c r="C283" s="46" t="s">
        <v>435</v>
      </c>
      <c r="D283" s="34" t="s">
        <v>1808</v>
      </c>
      <c r="E283" s="37">
        <f t="shared" si="24"/>
        <v>0</v>
      </c>
      <c r="F283" s="39"/>
      <c r="G283" s="38"/>
      <c r="H283" s="38"/>
      <c r="I283" s="48"/>
    </row>
    <row r="284" spans="1:9" s="7" customFormat="1" ht="36.75" customHeight="1">
      <c r="A284" s="28"/>
      <c r="B284" s="924" t="s">
        <v>4971</v>
      </c>
      <c r="C284" s="924"/>
      <c r="D284" s="924"/>
      <c r="E284" s="924"/>
      <c r="F284" s="924"/>
      <c r="G284" s="924"/>
      <c r="H284" s="924"/>
      <c r="I284" s="8"/>
    </row>
    <row r="285" spans="1:9" s="49" customFormat="1">
      <c r="A285" s="32">
        <v>244</v>
      </c>
      <c r="B285" s="47" t="s">
        <v>436</v>
      </c>
      <c r="C285" s="46" t="s">
        <v>437</v>
      </c>
      <c r="D285" s="34" t="s">
        <v>1808</v>
      </c>
      <c r="E285" s="37">
        <f t="shared" ref="E285:E320" si="26">+F285+G285+H285</f>
        <v>0</v>
      </c>
      <c r="F285" s="39"/>
      <c r="G285" s="38"/>
      <c r="H285" s="38"/>
      <c r="I285" s="48"/>
    </row>
    <row r="286" spans="1:9" s="49" customFormat="1">
      <c r="A286" s="32">
        <f>A285+1</f>
        <v>245</v>
      </c>
      <c r="B286" s="47" t="s">
        <v>438</v>
      </c>
      <c r="C286" s="46" t="s">
        <v>439</v>
      </c>
      <c r="D286" s="34" t="s">
        <v>1808</v>
      </c>
      <c r="E286" s="37">
        <f t="shared" si="26"/>
        <v>0</v>
      </c>
      <c r="F286" s="39"/>
      <c r="G286" s="38"/>
      <c r="H286" s="38"/>
      <c r="I286" s="48"/>
    </row>
    <row r="287" spans="1:9" s="49" customFormat="1">
      <c r="A287" s="32">
        <f t="shared" ref="A287:A320" si="27">A286+1</f>
        <v>246</v>
      </c>
      <c r="B287" s="47" t="s">
        <v>440</v>
      </c>
      <c r="C287" s="46" t="s">
        <v>437</v>
      </c>
      <c r="D287" s="34" t="s">
        <v>1808</v>
      </c>
      <c r="E287" s="37">
        <f t="shared" si="26"/>
        <v>0</v>
      </c>
      <c r="F287" s="39"/>
      <c r="G287" s="38"/>
      <c r="H287" s="38"/>
      <c r="I287" s="48"/>
    </row>
    <row r="288" spans="1:9" s="49" customFormat="1">
      <c r="A288" s="32">
        <f t="shared" si="27"/>
        <v>247</v>
      </c>
      <c r="B288" s="47" t="s">
        <v>441</v>
      </c>
      <c r="C288" s="46" t="s">
        <v>442</v>
      </c>
      <c r="D288" s="34" t="s">
        <v>1808</v>
      </c>
      <c r="E288" s="37">
        <f t="shared" si="26"/>
        <v>0</v>
      </c>
      <c r="F288" s="39"/>
      <c r="G288" s="38"/>
      <c r="H288" s="38"/>
      <c r="I288" s="48"/>
    </row>
    <row r="289" spans="1:9" s="49" customFormat="1">
      <c r="A289" s="32">
        <f t="shared" si="27"/>
        <v>248</v>
      </c>
      <c r="B289" s="47" t="s">
        <v>443</v>
      </c>
      <c r="C289" s="46" t="s">
        <v>444</v>
      </c>
      <c r="D289" s="34" t="s">
        <v>1808</v>
      </c>
      <c r="E289" s="37">
        <f t="shared" si="26"/>
        <v>0</v>
      </c>
      <c r="F289" s="39"/>
      <c r="G289" s="38"/>
      <c r="H289" s="38"/>
      <c r="I289" s="48"/>
    </row>
    <row r="290" spans="1:9" s="49" customFormat="1">
      <c r="A290" s="32">
        <f t="shared" si="27"/>
        <v>249</v>
      </c>
      <c r="B290" s="47" t="s">
        <v>445</v>
      </c>
      <c r="C290" s="46" t="s">
        <v>444</v>
      </c>
      <c r="D290" s="34" t="s">
        <v>1808</v>
      </c>
      <c r="E290" s="37">
        <f t="shared" si="26"/>
        <v>0</v>
      </c>
      <c r="F290" s="39"/>
      <c r="G290" s="38"/>
      <c r="H290" s="38"/>
      <c r="I290" s="48"/>
    </row>
    <row r="291" spans="1:9" s="49" customFormat="1">
      <c r="A291" s="32">
        <f t="shared" si="27"/>
        <v>250</v>
      </c>
      <c r="B291" s="47" t="s">
        <v>446</v>
      </c>
      <c r="C291" s="46" t="s">
        <v>447</v>
      </c>
      <c r="D291" s="69" t="s">
        <v>1812</v>
      </c>
      <c r="E291" s="37">
        <f t="shared" si="26"/>
        <v>0</v>
      </c>
      <c r="F291" s="39"/>
      <c r="G291" s="38"/>
      <c r="H291" s="38"/>
      <c r="I291" s="48"/>
    </row>
    <row r="292" spans="1:9" s="49" customFormat="1" ht="46.5">
      <c r="A292" s="32">
        <f t="shared" si="27"/>
        <v>251</v>
      </c>
      <c r="B292" s="47" t="s">
        <v>448</v>
      </c>
      <c r="C292" s="46" t="s">
        <v>449</v>
      </c>
      <c r="D292" s="34" t="s">
        <v>1808</v>
      </c>
      <c r="E292" s="37">
        <f t="shared" si="26"/>
        <v>0</v>
      </c>
      <c r="F292" s="39"/>
      <c r="G292" s="38"/>
      <c r="H292" s="38"/>
      <c r="I292" s="48"/>
    </row>
    <row r="293" spans="1:9" s="49" customFormat="1">
      <c r="A293" s="32">
        <f t="shared" si="27"/>
        <v>252</v>
      </c>
      <c r="B293" s="47" t="s">
        <v>450</v>
      </c>
      <c r="C293" s="46" t="s">
        <v>451</v>
      </c>
      <c r="D293" s="34" t="s">
        <v>1808</v>
      </c>
      <c r="E293" s="37">
        <f t="shared" si="26"/>
        <v>0</v>
      </c>
      <c r="F293" s="39"/>
      <c r="G293" s="38"/>
      <c r="H293" s="38"/>
      <c r="I293" s="48"/>
    </row>
    <row r="294" spans="1:9" s="49" customFormat="1">
      <c r="A294" s="32">
        <f t="shared" si="27"/>
        <v>253</v>
      </c>
      <c r="B294" s="47" t="s">
        <v>452</v>
      </c>
      <c r="C294" s="46" t="s">
        <v>453</v>
      </c>
      <c r="D294" s="34" t="s">
        <v>1808</v>
      </c>
      <c r="E294" s="37">
        <f t="shared" si="26"/>
        <v>0</v>
      </c>
      <c r="F294" s="39"/>
      <c r="G294" s="38"/>
      <c r="H294" s="38"/>
      <c r="I294" s="48"/>
    </row>
    <row r="295" spans="1:9" s="49" customFormat="1">
      <c r="A295" s="32">
        <f t="shared" si="27"/>
        <v>254</v>
      </c>
      <c r="B295" s="47" t="s">
        <v>454</v>
      </c>
      <c r="C295" s="46" t="s">
        <v>453</v>
      </c>
      <c r="D295" s="34" t="s">
        <v>1808</v>
      </c>
      <c r="E295" s="37">
        <f t="shared" si="26"/>
        <v>0</v>
      </c>
      <c r="F295" s="39"/>
      <c r="G295" s="38"/>
      <c r="H295" s="38"/>
      <c r="I295" s="48"/>
    </row>
    <row r="296" spans="1:9" s="49" customFormat="1" ht="46.5">
      <c r="A296" s="32">
        <f t="shared" si="27"/>
        <v>255</v>
      </c>
      <c r="B296" s="47" t="s">
        <v>455</v>
      </c>
      <c r="C296" s="46" t="s">
        <v>456</v>
      </c>
      <c r="D296" s="34" t="s">
        <v>1808</v>
      </c>
      <c r="E296" s="37">
        <f t="shared" si="26"/>
        <v>0</v>
      </c>
      <c r="F296" s="39"/>
      <c r="G296" s="38"/>
      <c r="H296" s="38"/>
      <c r="I296" s="48"/>
    </row>
    <row r="297" spans="1:9" s="49" customFormat="1">
      <c r="A297" s="32">
        <f t="shared" si="27"/>
        <v>256</v>
      </c>
      <c r="B297" s="47" t="s">
        <v>457</v>
      </c>
      <c r="C297" s="46" t="s">
        <v>458</v>
      </c>
      <c r="D297" s="34" t="s">
        <v>1808</v>
      </c>
      <c r="E297" s="37">
        <f t="shared" si="26"/>
        <v>0</v>
      </c>
      <c r="F297" s="39"/>
      <c r="G297" s="38"/>
      <c r="H297" s="38"/>
      <c r="I297" s="48"/>
    </row>
    <row r="298" spans="1:9" s="49" customFormat="1">
      <c r="A298" s="32">
        <f t="shared" si="27"/>
        <v>257</v>
      </c>
      <c r="B298" s="47" t="s">
        <v>459</v>
      </c>
      <c r="C298" s="46" t="s">
        <v>460</v>
      </c>
      <c r="D298" s="34" t="s">
        <v>1808</v>
      </c>
      <c r="E298" s="37">
        <f t="shared" si="26"/>
        <v>0</v>
      </c>
      <c r="F298" s="39"/>
      <c r="G298" s="38"/>
      <c r="H298" s="38"/>
      <c r="I298" s="48"/>
    </row>
    <row r="299" spans="1:9" s="49" customFormat="1">
      <c r="A299" s="32">
        <f t="shared" si="27"/>
        <v>258</v>
      </c>
      <c r="B299" s="47" t="s">
        <v>461</v>
      </c>
      <c r="C299" s="46" t="s">
        <v>462</v>
      </c>
      <c r="D299" s="34" t="s">
        <v>1808</v>
      </c>
      <c r="E299" s="37">
        <f t="shared" si="26"/>
        <v>0</v>
      </c>
      <c r="F299" s="39"/>
      <c r="G299" s="38"/>
      <c r="H299" s="38"/>
      <c r="I299" s="48"/>
    </row>
    <row r="300" spans="1:9" s="49" customFormat="1">
      <c r="A300" s="32">
        <f t="shared" si="27"/>
        <v>259</v>
      </c>
      <c r="B300" s="47" t="s">
        <v>463</v>
      </c>
      <c r="C300" s="46" t="s">
        <v>462</v>
      </c>
      <c r="D300" s="34" t="s">
        <v>1808</v>
      </c>
      <c r="E300" s="37">
        <f t="shared" si="26"/>
        <v>0</v>
      </c>
      <c r="F300" s="39"/>
      <c r="G300" s="38"/>
      <c r="H300" s="38"/>
      <c r="I300" s="48"/>
    </row>
    <row r="301" spans="1:9" s="49" customFormat="1">
      <c r="A301" s="32">
        <f t="shared" si="27"/>
        <v>260</v>
      </c>
      <c r="B301" s="47" t="s">
        <v>464</v>
      </c>
      <c r="C301" s="46" t="s">
        <v>465</v>
      </c>
      <c r="D301" s="69" t="s">
        <v>1814</v>
      </c>
      <c r="E301" s="37">
        <f t="shared" si="26"/>
        <v>0</v>
      </c>
      <c r="F301" s="39"/>
      <c r="G301" s="38"/>
      <c r="H301" s="38"/>
      <c r="I301" s="48"/>
    </row>
    <row r="302" spans="1:9" s="49" customFormat="1">
      <c r="A302" s="32">
        <f t="shared" si="27"/>
        <v>261</v>
      </c>
      <c r="B302" s="47" t="s">
        <v>466</v>
      </c>
      <c r="C302" s="46"/>
      <c r="D302" s="34" t="s">
        <v>1808</v>
      </c>
      <c r="E302" s="37">
        <f t="shared" si="26"/>
        <v>0</v>
      </c>
      <c r="F302" s="39"/>
      <c r="G302" s="38"/>
      <c r="H302" s="38"/>
      <c r="I302" s="48"/>
    </row>
    <row r="303" spans="1:9" s="49" customFormat="1">
      <c r="A303" s="32">
        <f t="shared" si="27"/>
        <v>262</v>
      </c>
      <c r="B303" s="47" t="s">
        <v>467</v>
      </c>
      <c r="C303" s="46"/>
      <c r="D303" s="34" t="s">
        <v>1808</v>
      </c>
      <c r="E303" s="37">
        <f t="shared" si="26"/>
        <v>0</v>
      </c>
      <c r="F303" s="39"/>
      <c r="G303" s="38"/>
      <c r="H303" s="38"/>
      <c r="I303" s="48"/>
    </row>
    <row r="304" spans="1:9" s="49" customFormat="1">
      <c r="A304" s="32">
        <f t="shared" si="27"/>
        <v>263</v>
      </c>
      <c r="B304" s="68" t="s">
        <v>468</v>
      </c>
      <c r="C304" s="46" t="s">
        <v>469</v>
      </c>
      <c r="D304" s="34" t="s">
        <v>1808</v>
      </c>
      <c r="E304" s="37">
        <f t="shared" si="26"/>
        <v>0</v>
      </c>
      <c r="F304" s="39"/>
      <c r="G304" s="38"/>
      <c r="H304" s="38"/>
      <c r="I304" s="48"/>
    </row>
    <row r="305" spans="1:9" s="49" customFormat="1">
      <c r="A305" s="32">
        <f t="shared" si="27"/>
        <v>264</v>
      </c>
      <c r="B305" s="68" t="s">
        <v>468</v>
      </c>
      <c r="C305" s="46" t="s">
        <v>470</v>
      </c>
      <c r="D305" s="34" t="s">
        <v>1808</v>
      </c>
      <c r="E305" s="37">
        <f t="shared" si="26"/>
        <v>0</v>
      </c>
      <c r="F305" s="39"/>
      <c r="G305" s="38"/>
      <c r="H305" s="38"/>
      <c r="I305" s="48"/>
    </row>
    <row r="306" spans="1:9" s="49" customFormat="1">
      <c r="A306" s="32">
        <f t="shared" si="27"/>
        <v>265</v>
      </c>
      <c r="B306" s="68" t="s">
        <v>471</v>
      </c>
      <c r="C306" s="46" t="s">
        <v>472</v>
      </c>
      <c r="D306" s="34" t="s">
        <v>1808</v>
      </c>
      <c r="E306" s="37">
        <f t="shared" si="26"/>
        <v>0</v>
      </c>
      <c r="F306" s="39"/>
      <c r="G306" s="38"/>
      <c r="H306" s="38"/>
      <c r="I306" s="48"/>
    </row>
    <row r="307" spans="1:9" s="49" customFormat="1">
      <c r="A307" s="32">
        <f t="shared" si="27"/>
        <v>266</v>
      </c>
      <c r="B307" s="68" t="s">
        <v>471</v>
      </c>
      <c r="C307" s="46" t="s">
        <v>473</v>
      </c>
      <c r="D307" s="34" t="s">
        <v>1808</v>
      </c>
      <c r="E307" s="37">
        <f t="shared" si="26"/>
        <v>0</v>
      </c>
      <c r="F307" s="39"/>
      <c r="G307" s="38"/>
      <c r="H307" s="38"/>
      <c r="I307" s="48"/>
    </row>
    <row r="308" spans="1:9" s="49" customFormat="1">
      <c r="A308" s="32">
        <f t="shared" si="27"/>
        <v>267</v>
      </c>
      <c r="B308" s="68" t="s">
        <v>471</v>
      </c>
      <c r="C308" s="46" t="s">
        <v>474</v>
      </c>
      <c r="D308" s="34" t="s">
        <v>1808</v>
      </c>
      <c r="E308" s="37">
        <f t="shared" si="26"/>
        <v>0</v>
      </c>
      <c r="F308" s="39"/>
      <c r="G308" s="38"/>
      <c r="H308" s="38"/>
      <c r="I308" s="48"/>
    </row>
    <row r="309" spans="1:9" s="49" customFormat="1">
      <c r="A309" s="32">
        <f t="shared" si="27"/>
        <v>268</v>
      </c>
      <c r="B309" s="68" t="s">
        <v>471</v>
      </c>
      <c r="C309" s="46" t="s">
        <v>475</v>
      </c>
      <c r="D309" s="34" t="s">
        <v>1808</v>
      </c>
      <c r="E309" s="37">
        <f t="shared" si="26"/>
        <v>0</v>
      </c>
      <c r="F309" s="39"/>
      <c r="G309" s="38"/>
      <c r="H309" s="38"/>
      <c r="I309" s="48"/>
    </row>
    <row r="310" spans="1:9" s="49" customFormat="1">
      <c r="A310" s="32">
        <f t="shared" si="27"/>
        <v>269</v>
      </c>
      <c r="B310" s="47" t="s">
        <v>476</v>
      </c>
      <c r="C310" s="46" t="s">
        <v>477</v>
      </c>
      <c r="D310" s="34" t="s">
        <v>1808</v>
      </c>
      <c r="E310" s="37">
        <f t="shared" si="26"/>
        <v>0</v>
      </c>
      <c r="F310" s="39"/>
      <c r="G310" s="38"/>
      <c r="H310" s="38"/>
      <c r="I310" s="48"/>
    </row>
    <row r="311" spans="1:9" s="49" customFormat="1">
      <c r="A311" s="32">
        <f t="shared" si="27"/>
        <v>270</v>
      </c>
      <c r="B311" s="47" t="s">
        <v>478</v>
      </c>
      <c r="C311" s="46" t="s">
        <v>479</v>
      </c>
      <c r="D311" s="34" t="s">
        <v>1808</v>
      </c>
      <c r="E311" s="37">
        <f t="shared" si="26"/>
        <v>0</v>
      </c>
      <c r="F311" s="39"/>
      <c r="G311" s="38"/>
      <c r="H311" s="38"/>
      <c r="I311" s="48"/>
    </row>
    <row r="312" spans="1:9" s="49" customFormat="1">
      <c r="A312" s="32">
        <f t="shared" si="27"/>
        <v>271</v>
      </c>
      <c r="B312" s="47" t="s">
        <v>476</v>
      </c>
      <c r="C312" s="46" t="s">
        <v>480</v>
      </c>
      <c r="D312" s="34" t="s">
        <v>1808</v>
      </c>
      <c r="E312" s="37">
        <f t="shared" si="26"/>
        <v>0</v>
      </c>
      <c r="F312" s="39"/>
      <c r="G312" s="38"/>
      <c r="H312" s="38"/>
      <c r="I312" s="48"/>
    </row>
    <row r="313" spans="1:9" s="49" customFormat="1">
      <c r="A313" s="32">
        <f t="shared" si="27"/>
        <v>272</v>
      </c>
      <c r="B313" s="47" t="s">
        <v>481</v>
      </c>
      <c r="C313" s="46" t="s">
        <v>482</v>
      </c>
      <c r="D313" s="34" t="s">
        <v>1808</v>
      </c>
      <c r="E313" s="37">
        <f t="shared" si="26"/>
        <v>0</v>
      </c>
      <c r="F313" s="39"/>
      <c r="G313" s="38"/>
      <c r="H313" s="38"/>
      <c r="I313" s="48"/>
    </row>
    <row r="314" spans="1:9" s="49" customFormat="1">
      <c r="A314" s="32">
        <f t="shared" si="27"/>
        <v>273</v>
      </c>
      <c r="B314" s="47" t="s">
        <v>1833</v>
      </c>
      <c r="C314" s="46" t="s">
        <v>483</v>
      </c>
      <c r="D314" s="34" t="s">
        <v>1808</v>
      </c>
      <c r="E314" s="37">
        <f t="shared" si="26"/>
        <v>0</v>
      </c>
      <c r="F314" s="39"/>
      <c r="G314" s="38"/>
      <c r="H314" s="38"/>
      <c r="I314" s="48"/>
    </row>
    <row r="315" spans="1:9" s="49" customFormat="1">
      <c r="A315" s="32">
        <f t="shared" si="27"/>
        <v>274</v>
      </c>
      <c r="B315" s="47" t="s">
        <v>1833</v>
      </c>
      <c r="C315" s="46" t="s">
        <v>484</v>
      </c>
      <c r="D315" s="34" t="s">
        <v>1808</v>
      </c>
      <c r="E315" s="37">
        <f t="shared" si="26"/>
        <v>0</v>
      </c>
      <c r="F315" s="39"/>
      <c r="G315" s="38"/>
      <c r="H315" s="38"/>
      <c r="I315" s="48"/>
    </row>
    <row r="316" spans="1:9" s="49" customFormat="1">
      <c r="A316" s="32">
        <f t="shared" si="27"/>
        <v>275</v>
      </c>
      <c r="B316" s="47" t="s">
        <v>1833</v>
      </c>
      <c r="C316" s="46" t="s">
        <v>485</v>
      </c>
      <c r="D316" s="34" t="s">
        <v>1808</v>
      </c>
      <c r="E316" s="37">
        <f t="shared" si="26"/>
        <v>0</v>
      </c>
      <c r="F316" s="39"/>
      <c r="G316" s="38"/>
      <c r="H316" s="38"/>
      <c r="I316" s="48"/>
    </row>
    <row r="317" spans="1:9" s="49" customFormat="1">
      <c r="A317" s="32">
        <f t="shared" si="27"/>
        <v>276</v>
      </c>
      <c r="B317" s="47" t="s">
        <v>1833</v>
      </c>
      <c r="C317" s="46" t="s">
        <v>486</v>
      </c>
      <c r="D317" s="34" t="s">
        <v>1808</v>
      </c>
      <c r="E317" s="37">
        <f t="shared" si="26"/>
        <v>0</v>
      </c>
      <c r="F317" s="39"/>
      <c r="G317" s="38"/>
      <c r="H317" s="38"/>
      <c r="I317" s="48"/>
    </row>
    <row r="318" spans="1:9" s="49" customFormat="1">
      <c r="A318" s="32">
        <f t="shared" si="27"/>
        <v>277</v>
      </c>
      <c r="B318" s="47" t="s">
        <v>1833</v>
      </c>
      <c r="C318" s="46" t="s">
        <v>487</v>
      </c>
      <c r="D318" s="34" t="s">
        <v>1808</v>
      </c>
      <c r="E318" s="37">
        <f t="shared" si="26"/>
        <v>0</v>
      </c>
      <c r="F318" s="39"/>
      <c r="G318" s="38"/>
      <c r="H318" s="38"/>
      <c r="I318" s="48"/>
    </row>
    <row r="319" spans="1:9" s="49" customFormat="1">
      <c r="A319" s="32">
        <f t="shared" si="27"/>
        <v>278</v>
      </c>
      <c r="B319" s="47" t="s">
        <v>1833</v>
      </c>
      <c r="C319" s="46" t="s">
        <v>488</v>
      </c>
      <c r="D319" s="34" t="s">
        <v>1808</v>
      </c>
      <c r="E319" s="37">
        <f t="shared" si="26"/>
        <v>0</v>
      </c>
      <c r="F319" s="39"/>
      <c r="G319" s="38"/>
      <c r="H319" s="38"/>
      <c r="I319" s="48"/>
    </row>
    <row r="320" spans="1:9" s="49" customFormat="1">
      <c r="A320" s="32">
        <f t="shared" si="27"/>
        <v>279</v>
      </c>
      <c r="B320" s="47" t="s">
        <v>1833</v>
      </c>
      <c r="C320" s="71" t="s">
        <v>489</v>
      </c>
      <c r="D320" s="34" t="s">
        <v>1808</v>
      </c>
      <c r="E320" s="72">
        <f t="shared" si="26"/>
        <v>0</v>
      </c>
      <c r="F320" s="74"/>
      <c r="G320" s="73"/>
      <c r="H320" s="73"/>
      <c r="I320" s="48"/>
    </row>
    <row r="321" spans="1:12" s="7" customFormat="1" ht="36.75" customHeight="1">
      <c r="A321" s="75"/>
      <c r="B321" s="902" t="s">
        <v>4972</v>
      </c>
      <c r="C321" s="903"/>
      <c r="D321" s="903"/>
      <c r="E321" s="903"/>
      <c r="F321" s="903"/>
      <c r="G321" s="903"/>
      <c r="H321" s="903"/>
      <c r="I321" s="8"/>
    </row>
    <row r="322" spans="1:12" s="7" customFormat="1" ht="36.75" customHeight="1">
      <c r="A322" s="28"/>
      <c r="B322" s="986" t="s">
        <v>4973</v>
      </c>
      <c r="C322" s="979"/>
      <c r="D322" s="979"/>
      <c r="E322" s="979"/>
      <c r="F322" s="979"/>
      <c r="G322" s="979"/>
      <c r="H322" s="979"/>
      <c r="I322" s="76" t="s">
        <v>490</v>
      </c>
      <c r="J322" s="77" t="s">
        <v>491</v>
      </c>
      <c r="K322" s="77" t="s">
        <v>492</v>
      </c>
      <c r="L322" s="77" t="s">
        <v>493</v>
      </c>
    </row>
    <row r="323" spans="1:12" s="49" customFormat="1" ht="46.5">
      <c r="A323" s="32">
        <v>280</v>
      </c>
      <c r="B323" s="33" t="s">
        <v>494</v>
      </c>
      <c r="C323" s="61" t="s">
        <v>495</v>
      </c>
      <c r="D323" s="61" t="s">
        <v>1815</v>
      </c>
      <c r="E323" s="37">
        <f>+F323+G323+H323</f>
        <v>0</v>
      </c>
      <c r="F323" s="39"/>
      <c r="G323" s="38"/>
      <c r="H323" s="38"/>
      <c r="I323" s="78">
        <v>18</v>
      </c>
      <c r="J323" s="61">
        <v>64</v>
      </c>
      <c r="K323" s="61">
        <v>15</v>
      </c>
      <c r="L323" s="61">
        <v>960</v>
      </c>
    </row>
    <row r="324" spans="1:12" s="7" customFormat="1" ht="36.75" customHeight="1">
      <c r="A324" s="28"/>
      <c r="B324" s="924" t="s">
        <v>4974</v>
      </c>
      <c r="C324" s="924"/>
      <c r="D324" s="924"/>
      <c r="E324" s="924"/>
      <c r="F324" s="924"/>
      <c r="G324" s="924"/>
      <c r="H324" s="924"/>
      <c r="I324" s="77" t="s">
        <v>490</v>
      </c>
      <c r="J324" s="77" t="s">
        <v>491</v>
      </c>
      <c r="K324" s="77" t="s">
        <v>492</v>
      </c>
      <c r="L324" s="77" t="s">
        <v>493</v>
      </c>
    </row>
    <row r="325" spans="1:12" s="49" customFormat="1" ht="69.75">
      <c r="A325" s="32">
        <v>290</v>
      </c>
      <c r="B325" s="33" t="s">
        <v>496</v>
      </c>
      <c r="C325" s="79" t="s">
        <v>497</v>
      </c>
      <c r="D325" s="34" t="s">
        <v>1808</v>
      </c>
      <c r="E325" s="36">
        <f>+F325+G325+H325</f>
        <v>100</v>
      </c>
      <c r="F325" s="34">
        <v>100</v>
      </c>
      <c r="G325" s="80"/>
      <c r="H325" s="80"/>
      <c r="I325" s="81">
        <v>18</v>
      </c>
      <c r="J325" s="79">
        <v>64</v>
      </c>
      <c r="K325" s="79"/>
      <c r="L325" s="79"/>
    </row>
    <row r="326" spans="1:12" s="7" customFormat="1" ht="36.75" customHeight="1">
      <c r="A326" s="75"/>
      <c r="B326" s="970" t="s">
        <v>4975</v>
      </c>
      <c r="C326" s="970"/>
      <c r="D326" s="970"/>
      <c r="E326" s="970"/>
      <c r="F326" s="970"/>
      <c r="G326" s="970"/>
      <c r="H326" s="970"/>
      <c r="I326" s="8"/>
    </row>
    <row r="327" spans="1:12" s="49" customFormat="1" ht="46.5">
      <c r="A327" s="32">
        <v>291</v>
      </c>
      <c r="B327" s="47" t="s">
        <v>498</v>
      </c>
      <c r="C327" s="79" t="s">
        <v>499</v>
      </c>
      <c r="D327" s="79" t="s">
        <v>1810</v>
      </c>
      <c r="E327" s="36">
        <f>+F327+G327+H327</f>
        <v>0</v>
      </c>
      <c r="F327" s="34"/>
      <c r="G327" s="34"/>
      <c r="H327" s="38"/>
      <c r="I327" s="48"/>
    </row>
    <row r="328" spans="1:12" s="49" customFormat="1" ht="46.5">
      <c r="A328" s="32">
        <f>A327+1</f>
        <v>292</v>
      </c>
      <c r="B328" s="47" t="s">
        <v>500</v>
      </c>
      <c r="C328" s="79" t="s">
        <v>501</v>
      </c>
      <c r="D328" s="79" t="s">
        <v>1810</v>
      </c>
      <c r="E328" s="36">
        <f>+F328+G328+H328</f>
        <v>0</v>
      </c>
      <c r="F328" s="34"/>
      <c r="G328" s="34"/>
      <c r="H328" s="38"/>
      <c r="I328" s="48"/>
    </row>
    <row r="329" spans="1:12" s="49" customFormat="1" ht="46.5">
      <c r="A329" s="32">
        <f>A328+1</f>
        <v>293</v>
      </c>
      <c r="B329" s="47" t="s">
        <v>502</v>
      </c>
      <c r="C329" s="79" t="s">
        <v>501</v>
      </c>
      <c r="D329" s="79" t="s">
        <v>1810</v>
      </c>
      <c r="E329" s="36">
        <f>+F329+G329+H329</f>
        <v>2000</v>
      </c>
      <c r="F329" s="34">
        <v>1000</v>
      </c>
      <c r="G329" s="34">
        <v>1000</v>
      </c>
      <c r="H329" s="38"/>
      <c r="I329" s="48"/>
    </row>
    <row r="330" spans="1:12" s="49" customFormat="1" ht="46.5">
      <c r="A330" s="32">
        <f>A329+1</f>
        <v>294</v>
      </c>
      <c r="B330" s="47" t="s">
        <v>503</v>
      </c>
      <c r="C330" s="79" t="s">
        <v>504</v>
      </c>
      <c r="D330" s="79" t="s">
        <v>1810</v>
      </c>
      <c r="E330" s="36">
        <f>+F330+G330+H330</f>
        <v>0</v>
      </c>
      <c r="F330" s="34"/>
      <c r="G330" s="34"/>
      <c r="H330" s="38"/>
      <c r="I330" s="48"/>
    </row>
    <row r="331" spans="1:12" s="49" customFormat="1" ht="46.5">
      <c r="A331" s="32">
        <f>A330+1</f>
        <v>295</v>
      </c>
      <c r="B331" s="47" t="s">
        <v>505</v>
      </c>
      <c r="C331" s="79" t="s">
        <v>506</v>
      </c>
      <c r="D331" s="79" t="s">
        <v>1810</v>
      </c>
      <c r="E331" s="36">
        <f>+F331+G331+H331</f>
        <v>0</v>
      </c>
      <c r="F331" s="34"/>
      <c r="G331" s="34"/>
      <c r="H331" s="38"/>
      <c r="I331" s="48"/>
    </row>
    <row r="332" spans="1:12" s="7" customFormat="1" ht="36.75" customHeight="1">
      <c r="A332" s="82"/>
      <c r="B332" s="970" t="s">
        <v>4976</v>
      </c>
      <c r="C332" s="970"/>
      <c r="D332" s="970"/>
      <c r="E332" s="970"/>
      <c r="F332" s="970"/>
      <c r="G332" s="970"/>
      <c r="H332" s="970"/>
      <c r="I332" s="8"/>
    </row>
    <row r="333" spans="1:12" s="49" customFormat="1" ht="46.5">
      <c r="A333" s="32">
        <v>296</v>
      </c>
      <c r="B333" s="47" t="s">
        <v>507</v>
      </c>
      <c r="C333" s="34" t="s">
        <v>508</v>
      </c>
      <c r="D333" s="61" t="s">
        <v>1808</v>
      </c>
      <c r="E333" s="36">
        <f t="shared" ref="E333:E358" si="28">+F333+G333+H333</f>
        <v>0</v>
      </c>
      <c r="F333" s="34"/>
      <c r="G333" s="34"/>
      <c r="H333" s="34"/>
      <c r="I333" s="48"/>
    </row>
    <row r="334" spans="1:12" s="49" customFormat="1">
      <c r="A334" s="32">
        <f>A333+1</f>
        <v>297</v>
      </c>
      <c r="B334" s="47" t="s">
        <v>509</v>
      </c>
      <c r="C334" s="34"/>
      <c r="D334" s="61" t="s">
        <v>1808</v>
      </c>
      <c r="E334" s="36">
        <f t="shared" si="28"/>
        <v>0</v>
      </c>
      <c r="F334" s="34"/>
      <c r="G334" s="34"/>
      <c r="H334" s="34"/>
      <c r="I334" s="48"/>
    </row>
    <row r="335" spans="1:12" s="49" customFormat="1">
      <c r="A335" s="32">
        <f t="shared" ref="A335:A358" si="29">A334+1</f>
        <v>298</v>
      </c>
      <c r="B335" s="47" t="s">
        <v>510</v>
      </c>
      <c r="C335" s="34"/>
      <c r="D335" s="61" t="s">
        <v>1808</v>
      </c>
      <c r="E335" s="36">
        <f t="shared" si="28"/>
        <v>0</v>
      </c>
      <c r="F335" s="34"/>
      <c r="G335" s="34"/>
      <c r="H335" s="34"/>
      <c r="I335" s="48"/>
    </row>
    <row r="336" spans="1:12" s="49" customFormat="1">
      <c r="A336" s="32">
        <f t="shared" si="29"/>
        <v>299</v>
      </c>
      <c r="B336" s="47" t="s">
        <v>511</v>
      </c>
      <c r="C336" s="34"/>
      <c r="D336" s="61" t="s">
        <v>1808</v>
      </c>
      <c r="E336" s="36">
        <f t="shared" si="28"/>
        <v>0</v>
      </c>
      <c r="F336" s="34"/>
      <c r="G336" s="34"/>
      <c r="H336" s="34"/>
      <c r="I336" s="48"/>
    </row>
    <row r="337" spans="1:9" s="49" customFormat="1">
      <c r="A337" s="32">
        <f t="shared" si="29"/>
        <v>300</v>
      </c>
      <c r="B337" s="47" t="s">
        <v>512</v>
      </c>
      <c r="C337" s="34"/>
      <c r="D337" s="61" t="s">
        <v>1808</v>
      </c>
      <c r="E337" s="36">
        <f t="shared" si="28"/>
        <v>0</v>
      </c>
      <c r="F337" s="34"/>
      <c r="G337" s="34"/>
      <c r="H337" s="34"/>
      <c r="I337" s="48"/>
    </row>
    <row r="338" spans="1:9" s="49" customFormat="1">
      <c r="A338" s="32">
        <f t="shared" si="29"/>
        <v>301</v>
      </c>
      <c r="B338" s="47" t="s">
        <v>513</v>
      </c>
      <c r="C338" s="34"/>
      <c r="D338" s="61" t="s">
        <v>1808</v>
      </c>
      <c r="E338" s="36">
        <f t="shared" si="28"/>
        <v>0</v>
      </c>
      <c r="F338" s="34"/>
      <c r="G338" s="34"/>
      <c r="H338" s="34"/>
      <c r="I338" s="48"/>
    </row>
    <row r="339" spans="1:9" s="49" customFormat="1">
      <c r="A339" s="32">
        <f t="shared" si="29"/>
        <v>302</v>
      </c>
      <c r="B339" s="47" t="s">
        <v>514</v>
      </c>
      <c r="C339" s="34"/>
      <c r="D339" s="61" t="s">
        <v>1808</v>
      </c>
      <c r="E339" s="36">
        <f t="shared" si="28"/>
        <v>0</v>
      </c>
      <c r="F339" s="34"/>
      <c r="G339" s="34"/>
      <c r="H339" s="34"/>
      <c r="I339" s="48"/>
    </row>
    <row r="340" spans="1:9" s="49" customFormat="1">
      <c r="A340" s="32">
        <f t="shared" si="29"/>
        <v>303</v>
      </c>
      <c r="B340" s="47" t="s">
        <v>515</v>
      </c>
      <c r="C340" s="34"/>
      <c r="D340" s="61" t="s">
        <v>1808</v>
      </c>
      <c r="E340" s="36">
        <f t="shared" si="28"/>
        <v>0</v>
      </c>
      <c r="F340" s="34"/>
      <c r="G340" s="34"/>
      <c r="H340" s="34"/>
      <c r="I340" s="48"/>
    </row>
    <row r="341" spans="1:9" s="49" customFormat="1">
      <c r="A341" s="32">
        <f t="shared" si="29"/>
        <v>304</v>
      </c>
      <c r="B341" s="47" t="s">
        <v>1835</v>
      </c>
      <c r="C341" s="34" t="s">
        <v>516</v>
      </c>
      <c r="D341" s="61" t="s">
        <v>1808</v>
      </c>
      <c r="E341" s="36">
        <f t="shared" si="28"/>
        <v>2</v>
      </c>
      <c r="F341" s="34">
        <v>1</v>
      </c>
      <c r="G341" s="34">
        <v>1</v>
      </c>
      <c r="H341" s="34"/>
      <c r="I341" s="48"/>
    </row>
    <row r="342" spans="1:9" s="49" customFormat="1">
      <c r="A342" s="32">
        <f t="shared" si="29"/>
        <v>305</v>
      </c>
      <c r="B342" s="47" t="s">
        <v>1836</v>
      </c>
      <c r="C342" s="34" t="s">
        <v>516</v>
      </c>
      <c r="D342" s="61" t="s">
        <v>1808</v>
      </c>
      <c r="E342" s="36">
        <f t="shared" si="28"/>
        <v>0</v>
      </c>
      <c r="F342" s="34"/>
      <c r="G342" s="34"/>
      <c r="H342" s="34"/>
      <c r="I342" s="48"/>
    </row>
    <row r="343" spans="1:9" s="49" customFormat="1">
      <c r="A343" s="32">
        <f t="shared" si="29"/>
        <v>306</v>
      </c>
      <c r="B343" s="47" t="s">
        <v>1837</v>
      </c>
      <c r="C343" s="34" t="s">
        <v>516</v>
      </c>
      <c r="D343" s="61" t="s">
        <v>1808</v>
      </c>
      <c r="E343" s="36">
        <f t="shared" si="28"/>
        <v>0</v>
      </c>
      <c r="F343" s="34"/>
      <c r="G343" s="34"/>
      <c r="H343" s="34"/>
      <c r="I343" s="48"/>
    </row>
    <row r="344" spans="1:9" s="49" customFormat="1">
      <c r="A344" s="32">
        <f t="shared" si="29"/>
        <v>307</v>
      </c>
      <c r="B344" s="47" t="s">
        <v>517</v>
      </c>
      <c r="C344" s="34" t="s">
        <v>518</v>
      </c>
      <c r="D344" s="61" t="s">
        <v>1808</v>
      </c>
      <c r="E344" s="36">
        <f t="shared" si="28"/>
        <v>0</v>
      </c>
      <c r="F344" s="34"/>
      <c r="G344" s="34"/>
      <c r="H344" s="34"/>
      <c r="I344" s="48"/>
    </row>
    <row r="345" spans="1:9" s="49" customFormat="1">
      <c r="A345" s="32">
        <f t="shared" si="29"/>
        <v>308</v>
      </c>
      <c r="B345" s="47" t="s">
        <v>519</v>
      </c>
      <c r="C345" s="34" t="s">
        <v>520</v>
      </c>
      <c r="D345" s="61" t="s">
        <v>1808</v>
      </c>
      <c r="E345" s="36">
        <f t="shared" si="28"/>
        <v>0</v>
      </c>
      <c r="F345" s="34"/>
      <c r="G345" s="34"/>
      <c r="H345" s="34"/>
      <c r="I345" s="48"/>
    </row>
    <row r="346" spans="1:9" s="49" customFormat="1">
      <c r="A346" s="32">
        <f t="shared" si="29"/>
        <v>309</v>
      </c>
      <c r="B346" s="47" t="s">
        <v>521</v>
      </c>
      <c r="C346" s="34" t="s">
        <v>520</v>
      </c>
      <c r="D346" s="61" t="s">
        <v>1808</v>
      </c>
      <c r="E346" s="36">
        <f t="shared" si="28"/>
        <v>0</v>
      </c>
      <c r="F346" s="34"/>
      <c r="G346" s="34"/>
      <c r="H346" s="34"/>
      <c r="I346" s="48"/>
    </row>
    <row r="347" spans="1:9" s="49" customFormat="1">
      <c r="A347" s="32">
        <f t="shared" si="29"/>
        <v>310</v>
      </c>
      <c r="B347" s="47" t="s">
        <v>522</v>
      </c>
      <c r="C347" s="34" t="s">
        <v>520</v>
      </c>
      <c r="D347" s="61" t="s">
        <v>1808</v>
      </c>
      <c r="E347" s="36">
        <f t="shared" si="28"/>
        <v>3</v>
      </c>
      <c r="F347" s="34">
        <v>2</v>
      </c>
      <c r="G347" s="34">
        <v>1</v>
      </c>
      <c r="H347" s="34"/>
      <c r="I347" s="48"/>
    </row>
    <row r="348" spans="1:9" s="49" customFormat="1">
      <c r="A348" s="32">
        <f t="shared" si="29"/>
        <v>311</v>
      </c>
      <c r="B348" s="47" t="s">
        <v>523</v>
      </c>
      <c r="C348" s="34" t="s">
        <v>520</v>
      </c>
      <c r="D348" s="61" t="s">
        <v>1808</v>
      </c>
      <c r="E348" s="36">
        <f t="shared" si="28"/>
        <v>0</v>
      </c>
      <c r="F348" s="34"/>
      <c r="G348" s="34"/>
      <c r="H348" s="34"/>
      <c r="I348" s="48"/>
    </row>
    <row r="349" spans="1:9" s="49" customFormat="1">
      <c r="A349" s="32">
        <f t="shared" si="29"/>
        <v>312</v>
      </c>
      <c r="B349" s="47" t="s">
        <v>524</v>
      </c>
      <c r="C349" s="34" t="s">
        <v>525</v>
      </c>
      <c r="D349" s="61" t="s">
        <v>1808</v>
      </c>
      <c r="E349" s="36">
        <f t="shared" si="28"/>
        <v>0</v>
      </c>
      <c r="F349" s="34"/>
      <c r="G349" s="34"/>
      <c r="H349" s="34"/>
      <c r="I349" s="48"/>
    </row>
    <row r="350" spans="1:9" s="49" customFormat="1">
      <c r="A350" s="32">
        <f t="shared" si="29"/>
        <v>313</v>
      </c>
      <c r="B350" s="47" t="s">
        <v>526</v>
      </c>
      <c r="C350" s="34" t="s">
        <v>525</v>
      </c>
      <c r="D350" s="61" t="s">
        <v>1808</v>
      </c>
      <c r="E350" s="36">
        <f t="shared" si="28"/>
        <v>5</v>
      </c>
      <c r="F350" s="34">
        <v>3</v>
      </c>
      <c r="G350" s="34">
        <v>2</v>
      </c>
      <c r="H350" s="34"/>
      <c r="I350" s="48"/>
    </row>
    <row r="351" spans="1:9" s="49" customFormat="1">
      <c r="A351" s="32">
        <f t="shared" si="29"/>
        <v>314</v>
      </c>
      <c r="B351" s="47" t="s">
        <v>527</v>
      </c>
      <c r="C351" s="34" t="s">
        <v>525</v>
      </c>
      <c r="D351" s="61" t="s">
        <v>1808</v>
      </c>
      <c r="E351" s="36">
        <f t="shared" si="28"/>
        <v>10</v>
      </c>
      <c r="F351" s="34">
        <v>10</v>
      </c>
      <c r="G351" s="34"/>
      <c r="H351" s="34"/>
      <c r="I351" s="48"/>
    </row>
    <row r="352" spans="1:9" s="49" customFormat="1">
      <c r="A352" s="32">
        <f t="shared" si="29"/>
        <v>315</v>
      </c>
      <c r="B352" s="47" t="s">
        <v>528</v>
      </c>
      <c r="C352" s="34" t="s">
        <v>529</v>
      </c>
      <c r="D352" s="83" t="s">
        <v>1809</v>
      </c>
      <c r="E352" s="36">
        <f t="shared" si="28"/>
        <v>30</v>
      </c>
      <c r="F352" s="34">
        <v>20</v>
      </c>
      <c r="G352" s="34">
        <v>10</v>
      </c>
      <c r="H352" s="34"/>
      <c r="I352" s="48"/>
    </row>
    <row r="353" spans="1:9" s="49" customFormat="1">
      <c r="A353" s="32">
        <f t="shared" si="29"/>
        <v>316</v>
      </c>
      <c r="B353" s="47" t="s">
        <v>530</v>
      </c>
      <c r="C353" s="34" t="s">
        <v>531</v>
      </c>
      <c r="D353" s="84" t="s">
        <v>1810</v>
      </c>
      <c r="E353" s="36">
        <f t="shared" si="28"/>
        <v>0</v>
      </c>
      <c r="F353" s="34"/>
      <c r="G353" s="34"/>
      <c r="H353" s="34"/>
      <c r="I353" s="48"/>
    </row>
    <row r="354" spans="1:9" s="49" customFormat="1">
      <c r="A354" s="32">
        <f t="shared" si="29"/>
        <v>317</v>
      </c>
      <c r="B354" s="47" t="s">
        <v>532</v>
      </c>
      <c r="C354" s="34" t="s">
        <v>533</v>
      </c>
      <c r="D354" s="84" t="s">
        <v>1810</v>
      </c>
      <c r="E354" s="36">
        <f t="shared" si="28"/>
        <v>0</v>
      </c>
      <c r="F354" s="34"/>
      <c r="G354" s="34"/>
      <c r="H354" s="34"/>
      <c r="I354" s="48"/>
    </row>
    <row r="355" spans="1:9" s="49" customFormat="1">
      <c r="A355" s="32">
        <f t="shared" si="29"/>
        <v>318</v>
      </c>
      <c r="B355" s="47" t="s">
        <v>534</v>
      </c>
      <c r="C355" s="34" t="s">
        <v>531</v>
      </c>
      <c r="D355" s="84" t="s">
        <v>1810</v>
      </c>
      <c r="E355" s="36">
        <f t="shared" si="28"/>
        <v>0</v>
      </c>
      <c r="F355" s="34"/>
      <c r="G355" s="34"/>
      <c r="H355" s="34"/>
      <c r="I355" s="48"/>
    </row>
    <row r="356" spans="1:9" s="49" customFormat="1">
      <c r="A356" s="32">
        <f t="shared" si="29"/>
        <v>319</v>
      </c>
      <c r="B356" s="47" t="s">
        <v>535</v>
      </c>
      <c r="C356" s="34" t="s">
        <v>531</v>
      </c>
      <c r="D356" s="84" t="s">
        <v>1810</v>
      </c>
      <c r="E356" s="36">
        <f t="shared" si="28"/>
        <v>0</v>
      </c>
      <c r="F356" s="34"/>
      <c r="G356" s="34"/>
      <c r="H356" s="34"/>
      <c r="I356" s="48"/>
    </row>
    <row r="357" spans="1:9" s="49" customFormat="1">
      <c r="A357" s="32">
        <f t="shared" si="29"/>
        <v>320</v>
      </c>
      <c r="B357" s="47" t="s">
        <v>536</v>
      </c>
      <c r="C357" s="34" t="s">
        <v>531</v>
      </c>
      <c r="D357" s="84" t="s">
        <v>1810</v>
      </c>
      <c r="E357" s="36">
        <f t="shared" si="28"/>
        <v>0</v>
      </c>
      <c r="F357" s="34"/>
      <c r="G357" s="34"/>
      <c r="H357" s="34"/>
      <c r="I357" s="48"/>
    </row>
    <row r="358" spans="1:9" s="49" customFormat="1">
      <c r="A358" s="32">
        <f t="shared" si="29"/>
        <v>321</v>
      </c>
      <c r="B358" s="47" t="s">
        <v>537</v>
      </c>
      <c r="C358" s="34" t="s">
        <v>538</v>
      </c>
      <c r="D358" s="83" t="s">
        <v>1809</v>
      </c>
      <c r="E358" s="37">
        <f t="shared" si="28"/>
        <v>0.3</v>
      </c>
      <c r="F358" s="38">
        <v>0.3</v>
      </c>
      <c r="G358" s="38"/>
      <c r="H358" s="38"/>
      <c r="I358" s="48"/>
    </row>
    <row r="359" spans="1:9" s="7" customFormat="1" ht="36.75" customHeight="1">
      <c r="A359" s="75"/>
      <c r="B359" s="970" t="s">
        <v>4977</v>
      </c>
      <c r="C359" s="970"/>
      <c r="D359" s="970"/>
      <c r="E359" s="970"/>
      <c r="F359" s="970"/>
      <c r="G359" s="970"/>
      <c r="H359" s="970"/>
      <c r="I359" s="8"/>
    </row>
    <row r="360" spans="1:9" s="49" customFormat="1">
      <c r="A360" s="32">
        <v>322</v>
      </c>
      <c r="B360" s="85">
        <v>180307</v>
      </c>
      <c r="C360" s="46" t="s">
        <v>539</v>
      </c>
      <c r="D360" s="61" t="s">
        <v>1808</v>
      </c>
      <c r="E360" s="36">
        <f t="shared" ref="E360:E391" si="30">+F360+G360+H360</f>
        <v>0</v>
      </c>
      <c r="F360" s="34"/>
      <c r="G360" s="34"/>
      <c r="H360" s="34"/>
      <c r="I360" s="48"/>
    </row>
    <row r="361" spans="1:9" s="49" customFormat="1">
      <c r="A361" s="32">
        <f>A360+1</f>
        <v>323</v>
      </c>
      <c r="B361" s="85">
        <v>180312</v>
      </c>
      <c r="C361" s="46" t="s">
        <v>539</v>
      </c>
      <c r="D361" s="61" t="s">
        <v>1808</v>
      </c>
      <c r="E361" s="36">
        <f t="shared" si="30"/>
        <v>0</v>
      </c>
      <c r="F361" s="34"/>
      <c r="G361" s="34"/>
      <c r="H361" s="34"/>
      <c r="I361" s="48"/>
    </row>
    <row r="362" spans="1:9" s="49" customFormat="1">
      <c r="A362" s="32">
        <f t="shared" ref="A362:A425" si="31">A361+1</f>
        <v>324</v>
      </c>
      <c r="B362" s="85">
        <v>180318</v>
      </c>
      <c r="C362" s="46" t="s">
        <v>540</v>
      </c>
      <c r="D362" s="61" t="s">
        <v>1808</v>
      </c>
      <c r="E362" s="36">
        <f t="shared" si="30"/>
        <v>10</v>
      </c>
      <c r="F362" s="34">
        <v>5</v>
      </c>
      <c r="G362" s="34">
        <v>5</v>
      </c>
      <c r="H362" s="34"/>
      <c r="I362" s="48"/>
    </row>
    <row r="363" spans="1:9" s="49" customFormat="1">
      <c r="A363" s="32">
        <f t="shared" si="31"/>
        <v>325</v>
      </c>
      <c r="B363" s="85">
        <v>1224</v>
      </c>
      <c r="C363" s="46" t="s">
        <v>541</v>
      </c>
      <c r="D363" s="61" t="s">
        <v>1808</v>
      </c>
      <c r="E363" s="36">
        <f t="shared" si="30"/>
        <v>0</v>
      </c>
      <c r="F363" s="34"/>
      <c r="G363" s="34"/>
      <c r="H363" s="34"/>
      <c r="I363" s="48"/>
    </row>
    <row r="364" spans="1:9" s="49" customFormat="1">
      <c r="A364" s="32">
        <f t="shared" si="31"/>
        <v>326</v>
      </c>
      <c r="B364" s="85">
        <v>206</v>
      </c>
      <c r="C364" s="46" t="s">
        <v>541</v>
      </c>
      <c r="D364" s="61" t="s">
        <v>1808</v>
      </c>
      <c r="E364" s="36">
        <f t="shared" si="30"/>
        <v>5</v>
      </c>
      <c r="F364" s="34">
        <v>2</v>
      </c>
      <c r="G364" s="34">
        <v>3</v>
      </c>
      <c r="H364" s="34"/>
      <c r="I364" s="48"/>
    </row>
    <row r="365" spans="1:9" s="49" customFormat="1">
      <c r="A365" s="32">
        <f t="shared" si="31"/>
        <v>327</v>
      </c>
      <c r="B365" s="85">
        <v>203</v>
      </c>
      <c r="C365" s="46" t="s">
        <v>541</v>
      </c>
      <c r="D365" s="61" t="s">
        <v>1808</v>
      </c>
      <c r="E365" s="36">
        <f t="shared" si="30"/>
        <v>5</v>
      </c>
      <c r="F365" s="34">
        <v>3</v>
      </c>
      <c r="G365" s="34">
        <v>2</v>
      </c>
      <c r="H365" s="34"/>
      <c r="I365" s="48"/>
    </row>
    <row r="366" spans="1:9" s="49" customFormat="1">
      <c r="A366" s="32">
        <f t="shared" si="31"/>
        <v>328</v>
      </c>
      <c r="B366" s="85">
        <v>310</v>
      </c>
      <c r="C366" s="46" t="s">
        <v>541</v>
      </c>
      <c r="D366" s="61" t="s">
        <v>1808</v>
      </c>
      <c r="E366" s="36">
        <f t="shared" si="30"/>
        <v>5</v>
      </c>
      <c r="F366" s="34">
        <v>2</v>
      </c>
      <c r="G366" s="34">
        <v>3</v>
      </c>
      <c r="H366" s="34"/>
      <c r="I366" s="48"/>
    </row>
    <row r="367" spans="1:9" s="49" customFormat="1">
      <c r="A367" s="32">
        <f t="shared" si="31"/>
        <v>329</v>
      </c>
      <c r="B367" s="85">
        <v>224</v>
      </c>
      <c r="C367" s="46" t="s">
        <v>542</v>
      </c>
      <c r="D367" s="61" t="s">
        <v>1808</v>
      </c>
      <c r="E367" s="36">
        <f t="shared" si="30"/>
        <v>0</v>
      </c>
      <c r="F367" s="34"/>
      <c r="G367" s="34"/>
      <c r="H367" s="34"/>
      <c r="I367" s="48"/>
    </row>
    <row r="368" spans="1:9" s="49" customFormat="1">
      <c r="A368" s="32">
        <f t="shared" si="31"/>
        <v>330</v>
      </c>
      <c r="B368" s="85">
        <v>226</v>
      </c>
      <c r="C368" s="46" t="s">
        <v>543</v>
      </c>
      <c r="D368" s="61" t="s">
        <v>1808</v>
      </c>
      <c r="E368" s="36">
        <f t="shared" si="30"/>
        <v>0</v>
      </c>
      <c r="F368" s="34"/>
      <c r="G368" s="34"/>
      <c r="H368" s="34"/>
      <c r="I368" s="48"/>
    </row>
    <row r="369" spans="1:9" s="49" customFormat="1">
      <c r="A369" s="32">
        <f t="shared" si="31"/>
        <v>331</v>
      </c>
      <c r="B369" s="85">
        <v>124</v>
      </c>
      <c r="C369" s="46" t="s">
        <v>543</v>
      </c>
      <c r="D369" s="61" t="s">
        <v>1808</v>
      </c>
      <c r="E369" s="36">
        <f t="shared" si="30"/>
        <v>0</v>
      </c>
      <c r="F369" s="34"/>
      <c r="G369" s="34"/>
      <c r="H369" s="34"/>
      <c r="I369" s="48"/>
    </row>
    <row r="370" spans="1:9" s="49" customFormat="1">
      <c r="A370" s="32">
        <f t="shared" si="31"/>
        <v>332</v>
      </c>
      <c r="B370" s="85" t="s">
        <v>544</v>
      </c>
      <c r="C370" s="46" t="s">
        <v>542</v>
      </c>
      <c r="D370" s="61" t="s">
        <v>1808</v>
      </c>
      <c r="E370" s="36">
        <f t="shared" si="30"/>
        <v>0</v>
      </c>
      <c r="F370" s="34"/>
      <c r="G370" s="34"/>
      <c r="H370" s="34"/>
      <c r="I370" s="48"/>
    </row>
    <row r="371" spans="1:9" s="49" customFormat="1">
      <c r="A371" s="32">
        <f t="shared" si="31"/>
        <v>333</v>
      </c>
      <c r="B371" s="85">
        <v>3516</v>
      </c>
      <c r="C371" s="46" t="s">
        <v>545</v>
      </c>
      <c r="D371" s="61" t="s">
        <v>1808</v>
      </c>
      <c r="E371" s="36">
        <f t="shared" si="30"/>
        <v>0</v>
      </c>
      <c r="F371" s="34"/>
      <c r="G371" s="34"/>
      <c r="H371" s="34"/>
      <c r="I371" s="48"/>
    </row>
    <row r="372" spans="1:9" s="49" customFormat="1">
      <c r="A372" s="32">
        <f t="shared" si="31"/>
        <v>334</v>
      </c>
      <c r="B372" s="85">
        <v>3522</v>
      </c>
      <c r="C372" s="46" t="s">
        <v>546</v>
      </c>
      <c r="D372" s="61" t="s">
        <v>1808</v>
      </c>
      <c r="E372" s="36">
        <f t="shared" si="30"/>
        <v>0</v>
      </c>
      <c r="F372" s="34"/>
      <c r="G372" s="34"/>
      <c r="H372" s="34"/>
      <c r="I372" s="48"/>
    </row>
    <row r="373" spans="1:9" s="49" customFormat="1">
      <c r="A373" s="32">
        <f t="shared" si="31"/>
        <v>335</v>
      </c>
      <c r="B373" s="85">
        <v>3524</v>
      </c>
      <c r="C373" s="46" t="s">
        <v>547</v>
      </c>
      <c r="D373" s="61" t="s">
        <v>1808</v>
      </c>
      <c r="E373" s="36">
        <f t="shared" si="30"/>
        <v>5</v>
      </c>
      <c r="F373" s="34">
        <v>2</v>
      </c>
      <c r="G373" s="34">
        <v>3</v>
      </c>
      <c r="H373" s="34"/>
      <c r="I373" s="48"/>
    </row>
    <row r="374" spans="1:9" s="49" customFormat="1">
      <c r="A374" s="32">
        <f t="shared" si="31"/>
        <v>336</v>
      </c>
      <c r="B374" s="85">
        <v>3526</v>
      </c>
      <c r="C374" s="46" t="s">
        <v>545</v>
      </c>
      <c r="D374" s="61" t="s">
        <v>1808</v>
      </c>
      <c r="E374" s="36">
        <f t="shared" si="30"/>
        <v>0</v>
      </c>
      <c r="F374" s="34"/>
      <c r="G374" s="34"/>
      <c r="H374" s="34"/>
      <c r="I374" s="48"/>
    </row>
    <row r="375" spans="1:9" s="49" customFormat="1">
      <c r="A375" s="32">
        <f t="shared" si="31"/>
        <v>337</v>
      </c>
      <c r="B375" s="85">
        <v>3528</v>
      </c>
      <c r="C375" s="46" t="s">
        <v>548</v>
      </c>
      <c r="D375" s="61" t="s">
        <v>1808</v>
      </c>
      <c r="E375" s="36">
        <f t="shared" si="30"/>
        <v>0</v>
      </c>
      <c r="F375" s="34"/>
      <c r="G375" s="34"/>
      <c r="H375" s="34"/>
      <c r="I375" s="48"/>
    </row>
    <row r="376" spans="1:9" s="49" customFormat="1">
      <c r="A376" s="32">
        <f t="shared" si="31"/>
        <v>338</v>
      </c>
      <c r="B376" s="85">
        <v>3532</v>
      </c>
      <c r="C376" s="46" t="s">
        <v>546</v>
      </c>
      <c r="D376" s="61" t="s">
        <v>1808</v>
      </c>
      <c r="E376" s="36">
        <f t="shared" si="30"/>
        <v>0</v>
      </c>
      <c r="F376" s="34"/>
      <c r="G376" s="34"/>
      <c r="H376" s="34"/>
      <c r="I376" s="48"/>
    </row>
    <row r="377" spans="1:9" s="49" customFormat="1">
      <c r="A377" s="32">
        <f t="shared" si="31"/>
        <v>339</v>
      </c>
      <c r="B377" s="85">
        <v>3534</v>
      </c>
      <c r="C377" s="46" t="s">
        <v>549</v>
      </c>
      <c r="D377" s="61" t="s">
        <v>1808</v>
      </c>
      <c r="E377" s="36">
        <f t="shared" si="30"/>
        <v>0</v>
      </c>
      <c r="F377" s="34"/>
      <c r="G377" s="34"/>
      <c r="H377" s="34"/>
      <c r="I377" s="48"/>
    </row>
    <row r="378" spans="1:9" s="49" customFormat="1">
      <c r="A378" s="32">
        <f t="shared" si="31"/>
        <v>340</v>
      </c>
      <c r="B378" s="85">
        <v>3540</v>
      </c>
      <c r="C378" s="46" t="s">
        <v>550</v>
      </c>
      <c r="D378" s="61" t="s">
        <v>1808</v>
      </c>
      <c r="E378" s="36">
        <f t="shared" si="30"/>
        <v>4</v>
      </c>
      <c r="F378" s="34">
        <v>2</v>
      </c>
      <c r="G378" s="34">
        <v>2</v>
      </c>
      <c r="H378" s="34"/>
      <c r="I378" s="48"/>
    </row>
    <row r="379" spans="1:9" s="49" customFormat="1">
      <c r="A379" s="32">
        <f t="shared" si="31"/>
        <v>341</v>
      </c>
      <c r="B379" s="85">
        <v>3538</v>
      </c>
      <c r="C379" s="46" t="s">
        <v>551</v>
      </c>
      <c r="D379" s="61" t="s">
        <v>1808</v>
      </c>
      <c r="E379" s="36">
        <f t="shared" si="30"/>
        <v>4</v>
      </c>
      <c r="F379" s="34">
        <v>2</v>
      </c>
      <c r="G379" s="34">
        <v>2</v>
      </c>
      <c r="H379" s="34"/>
      <c r="I379" s="48"/>
    </row>
    <row r="380" spans="1:9" s="49" customFormat="1">
      <c r="A380" s="32">
        <f t="shared" si="31"/>
        <v>342</v>
      </c>
      <c r="B380" s="85">
        <v>3556</v>
      </c>
      <c r="C380" s="46" t="s">
        <v>552</v>
      </c>
      <c r="D380" s="61" t="s">
        <v>1808</v>
      </c>
      <c r="E380" s="36">
        <f t="shared" si="30"/>
        <v>0</v>
      </c>
      <c r="F380" s="34"/>
      <c r="G380" s="34"/>
      <c r="H380" s="34"/>
      <c r="I380" s="48"/>
    </row>
    <row r="381" spans="1:9" s="49" customFormat="1">
      <c r="A381" s="32">
        <f t="shared" si="31"/>
        <v>343</v>
      </c>
      <c r="B381" s="85">
        <v>3614</v>
      </c>
      <c r="C381" s="46" t="s">
        <v>553</v>
      </c>
      <c r="D381" s="61" t="s">
        <v>1808</v>
      </c>
      <c r="E381" s="36">
        <f t="shared" si="30"/>
        <v>0</v>
      </c>
      <c r="F381" s="34"/>
      <c r="G381" s="34"/>
      <c r="H381" s="34"/>
      <c r="I381" s="48"/>
    </row>
    <row r="382" spans="1:9" s="49" customFormat="1">
      <c r="A382" s="32">
        <f t="shared" si="31"/>
        <v>344</v>
      </c>
      <c r="B382" s="85">
        <v>3615</v>
      </c>
      <c r="C382" s="46" t="s">
        <v>553</v>
      </c>
      <c r="D382" s="61" t="s">
        <v>1808</v>
      </c>
      <c r="E382" s="36">
        <f t="shared" si="30"/>
        <v>0</v>
      </c>
      <c r="F382" s="34"/>
      <c r="G382" s="34"/>
      <c r="H382" s="34"/>
      <c r="I382" s="48"/>
    </row>
    <row r="383" spans="1:9" s="49" customFormat="1">
      <c r="A383" s="32">
        <f t="shared" si="31"/>
        <v>345</v>
      </c>
      <c r="B383" s="85">
        <v>3618</v>
      </c>
      <c r="C383" s="46" t="s">
        <v>554</v>
      </c>
      <c r="D383" s="61" t="s">
        <v>1808</v>
      </c>
      <c r="E383" s="36">
        <f t="shared" si="30"/>
        <v>15</v>
      </c>
      <c r="F383" s="34">
        <v>5</v>
      </c>
      <c r="G383" s="34">
        <v>5</v>
      </c>
      <c r="H383" s="34">
        <v>5</v>
      </c>
      <c r="I383" s="48"/>
    </row>
    <row r="384" spans="1:9" s="49" customFormat="1">
      <c r="A384" s="32">
        <f t="shared" si="31"/>
        <v>346</v>
      </c>
      <c r="B384" s="85">
        <v>3620</v>
      </c>
      <c r="C384" s="46" t="s">
        <v>555</v>
      </c>
      <c r="D384" s="61" t="s">
        <v>1808</v>
      </c>
      <c r="E384" s="36">
        <f t="shared" si="30"/>
        <v>30</v>
      </c>
      <c r="F384" s="34">
        <v>10</v>
      </c>
      <c r="G384" s="34">
        <v>10</v>
      </c>
      <c r="H384" s="34">
        <v>10</v>
      </c>
      <c r="I384" s="48"/>
    </row>
    <row r="385" spans="1:9" s="49" customFormat="1">
      <c r="A385" s="32">
        <f t="shared" si="31"/>
        <v>347</v>
      </c>
      <c r="B385" s="85">
        <v>3622</v>
      </c>
      <c r="C385" s="46" t="s">
        <v>556</v>
      </c>
      <c r="D385" s="61" t="s">
        <v>1808</v>
      </c>
      <c r="E385" s="36">
        <f t="shared" si="30"/>
        <v>2</v>
      </c>
      <c r="F385" s="34">
        <v>2</v>
      </c>
      <c r="G385" s="34"/>
      <c r="H385" s="34"/>
      <c r="I385" s="48"/>
    </row>
    <row r="386" spans="1:9" s="49" customFormat="1">
      <c r="A386" s="32">
        <f t="shared" si="31"/>
        <v>348</v>
      </c>
      <c r="B386" s="85">
        <v>3626</v>
      </c>
      <c r="C386" s="46" t="s">
        <v>557</v>
      </c>
      <c r="D386" s="61" t="s">
        <v>1808</v>
      </c>
      <c r="E386" s="36">
        <f t="shared" si="30"/>
        <v>0</v>
      </c>
      <c r="F386" s="34"/>
      <c r="G386" s="34"/>
      <c r="H386" s="34"/>
      <c r="I386" s="48"/>
    </row>
    <row r="387" spans="1:9" s="49" customFormat="1">
      <c r="A387" s="32">
        <f t="shared" si="31"/>
        <v>349</v>
      </c>
      <c r="B387" s="85" t="s">
        <v>558</v>
      </c>
      <c r="C387" s="46" t="s">
        <v>559</v>
      </c>
      <c r="D387" s="61" t="s">
        <v>1808</v>
      </c>
      <c r="E387" s="36">
        <f t="shared" si="30"/>
        <v>0</v>
      </c>
      <c r="F387" s="34"/>
      <c r="G387" s="34"/>
      <c r="H387" s="34"/>
      <c r="I387" s="48"/>
    </row>
    <row r="388" spans="1:9" s="49" customFormat="1">
      <c r="A388" s="32">
        <f t="shared" si="31"/>
        <v>350</v>
      </c>
      <c r="B388" s="85">
        <v>3632</v>
      </c>
      <c r="C388" s="46" t="s">
        <v>560</v>
      </c>
      <c r="D388" s="61" t="s">
        <v>1808</v>
      </c>
      <c r="E388" s="36">
        <f t="shared" si="30"/>
        <v>2</v>
      </c>
      <c r="F388" s="34">
        <v>2</v>
      </c>
      <c r="G388" s="34"/>
      <c r="H388" s="34"/>
      <c r="I388" s="48"/>
    </row>
    <row r="389" spans="1:9" s="49" customFormat="1">
      <c r="A389" s="32">
        <f t="shared" si="31"/>
        <v>351</v>
      </c>
      <c r="B389" s="85">
        <v>3634</v>
      </c>
      <c r="C389" s="46" t="s">
        <v>547</v>
      </c>
      <c r="D389" s="61" t="s">
        <v>1808</v>
      </c>
      <c r="E389" s="36">
        <f t="shared" si="30"/>
        <v>0</v>
      </c>
      <c r="F389" s="34"/>
      <c r="G389" s="34"/>
      <c r="H389" s="34"/>
      <c r="I389" s="48"/>
    </row>
    <row r="390" spans="1:9" s="49" customFormat="1">
      <c r="A390" s="32">
        <f t="shared" si="31"/>
        <v>352</v>
      </c>
      <c r="B390" s="85">
        <v>3638</v>
      </c>
      <c r="C390" s="46" t="s">
        <v>547</v>
      </c>
      <c r="D390" s="61" t="s">
        <v>1808</v>
      </c>
      <c r="E390" s="36">
        <f t="shared" si="30"/>
        <v>0</v>
      </c>
      <c r="F390" s="34"/>
      <c r="G390" s="34"/>
      <c r="H390" s="34"/>
      <c r="I390" s="48"/>
    </row>
    <row r="391" spans="1:9" s="49" customFormat="1">
      <c r="A391" s="32">
        <f t="shared" si="31"/>
        <v>353</v>
      </c>
      <c r="B391" s="85">
        <v>3640</v>
      </c>
      <c r="C391" s="46" t="s">
        <v>561</v>
      </c>
      <c r="D391" s="61" t="s">
        <v>1808</v>
      </c>
      <c r="E391" s="36">
        <f t="shared" si="30"/>
        <v>2</v>
      </c>
      <c r="F391" s="34">
        <v>2</v>
      </c>
      <c r="G391" s="34"/>
      <c r="H391" s="34"/>
      <c r="I391" s="48"/>
    </row>
    <row r="392" spans="1:9" s="49" customFormat="1">
      <c r="A392" s="32">
        <f t="shared" si="31"/>
        <v>354</v>
      </c>
      <c r="B392" s="85">
        <v>3644</v>
      </c>
      <c r="C392" s="46" t="s">
        <v>562</v>
      </c>
      <c r="D392" s="61" t="s">
        <v>1808</v>
      </c>
      <c r="E392" s="36">
        <f t="shared" ref="E392:E423" si="32">+F392+G392+H392</f>
        <v>2</v>
      </c>
      <c r="F392" s="34">
        <v>2</v>
      </c>
      <c r="G392" s="34"/>
      <c r="H392" s="34"/>
      <c r="I392" s="48"/>
    </row>
    <row r="393" spans="1:9" s="49" customFormat="1">
      <c r="A393" s="32">
        <f t="shared" si="31"/>
        <v>355</v>
      </c>
      <c r="B393" s="85">
        <v>3652</v>
      </c>
      <c r="C393" s="46" t="s">
        <v>563</v>
      </c>
      <c r="D393" s="61" t="s">
        <v>1808</v>
      </c>
      <c r="E393" s="36">
        <f t="shared" si="32"/>
        <v>2</v>
      </c>
      <c r="F393" s="34">
        <v>2</v>
      </c>
      <c r="G393" s="34"/>
      <c r="H393" s="34"/>
      <c r="I393" s="48"/>
    </row>
    <row r="394" spans="1:9" s="49" customFormat="1">
      <c r="A394" s="32">
        <f t="shared" si="31"/>
        <v>356</v>
      </c>
      <c r="B394" s="85">
        <v>7318</v>
      </c>
      <c r="C394" s="46" t="s">
        <v>564</v>
      </c>
      <c r="D394" s="61" t="s">
        <v>1808</v>
      </c>
      <c r="E394" s="36">
        <f t="shared" si="32"/>
        <v>0</v>
      </c>
      <c r="F394" s="34"/>
      <c r="G394" s="34"/>
      <c r="H394" s="34"/>
      <c r="I394" s="48"/>
    </row>
    <row r="395" spans="1:9" s="49" customFormat="1">
      <c r="A395" s="32">
        <f t="shared" si="31"/>
        <v>357</v>
      </c>
      <c r="B395" s="85">
        <v>7352</v>
      </c>
      <c r="C395" s="46" t="s">
        <v>564</v>
      </c>
      <c r="D395" s="61" t="s">
        <v>1808</v>
      </c>
      <c r="E395" s="36">
        <f t="shared" si="32"/>
        <v>0</v>
      </c>
      <c r="F395" s="34"/>
      <c r="G395" s="34"/>
      <c r="H395" s="34"/>
      <c r="I395" s="48"/>
    </row>
    <row r="396" spans="1:9" s="49" customFormat="1">
      <c r="A396" s="32">
        <f t="shared" si="31"/>
        <v>358</v>
      </c>
      <c r="B396" s="85">
        <v>7519</v>
      </c>
      <c r="C396" s="46" t="s">
        <v>564</v>
      </c>
      <c r="D396" s="61" t="s">
        <v>1808</v>
      </c>
      <c r="E396" s="36">
        <f t="shared" si="32"/>
        <v>0</v>
      </c>
      <c r="F396" s="34"/>
      <c r="G396" s="34"/>
      <c r="H396" s="34"/>
      <c r="I396" s="48"/>
    </row>
    <row r="397" spans="1:9" s="49" customFormat="1">
      <c r="A397" s="32">
        <f t="shared" si="31"/>
        <v>359</v>
      </c>
      <c r="B397" s="85">
        <v>7524</v>
      </c>
      <c r="C397" s="46" t="s">
        <v>565</v>
      </c>
      <c r="D397" s="61" t="s">
        <v>1808</v>
      </c>
      <c r="E397" s="36">
        <f t="shared" si="32"/>
        <v>0</v>
      </c>
      <c r="F397" s="34"/>
      <c r="G397" s="34"/>
      <c r="H397" s="34"/>
      <c r="I397" s="48"/>
    </row>
    <row r="398" spans="1:9" s="49" customFormat="1">
      <c r="A398" s="32">
        <f t="shared" si="31"/>
        <v>360</v>
      </c>
      <c r="B398" s="85">
        <v>7528</v>
      </c>
      <c r="C398" s="46" t="s">
        <v>566</v>
      </c>
      <c r="D398" s="61" t="s">
        <v>1808</v>
      </c>
      <c r="E398" s="36">
        <f t="shared" si="32"/>
        <v>0</v>
      </c>
      <c r="F398" s="34"/>
      <c r="G398" s="34"/>
      <c r="H398" s="34"/>
      <c r="I398" s="48"/>
    </row>
    <row r="399" spans="1:9" s="49" customFormat="1">
      <c r="A399" s="32">
        <f t="shared" si="31"/>
        <v>361</v>
      </c>
      <c r="B399" s="85">
        <v>7530</v>
      </c>
      <c r="C399" s="46" t="s">
        <v>567</v>
      </c>
      <c r="D399" s="61" t="s">
        <v>1808</v>
      </c>
      <c r="E399" s="36">
        <f t="shared" si="32"/>
        <v>0</v>
      </c>
      <c r="F399" s="34"/>
      <c r="G399" s="34"/>
      <c r="H399" s="34"/>
      <c r="I399" s="48"/>
    </row>
    <row r="400" spans="1:9" s="49" customFormat="1">
      <c r="A400" s="32">
        <f t="shared" si="31"/>
        <v>362</v>
      </c>
      <c r="B400" s="85">
        <v>7610</v>
      </c>
      <c r="C400" s="46" t="s">
        <v>567</v>
      </c>
      <c r="D400" s="61" t="s">
        <v>1808</v>
      </c>
      <c r="E400" s="36">
        <f t="shared" si="32"/>
        <v>1</v>
      </c>
      <c r="F400" s="34"/>
      <c r="G400" s="34">
        <v>1</v>
      </c>
      <c r="H400" s="34"/>
      <c r="I400" s="48"/>
    </row>
    <row r="401" spans="1:9" s="49" customFormat="1">
      <c r="A401" s="32">
        <f t="shared" si="31"/>
        <v>363</v>
      </c>
      <c r="B401" s="85">
        <v>7613</v>
      </c>
      <c r="C401" s="46" t="s">
        <v>568</v>
      </c>
      <c r="D401" s="61" t="s">
        <v>1808</v>
      </c>
      <c r="E401" s="36">
        <f t="shared" si="32"/>
        <v>1</v>
      </c>
      <c r="F401" s="34">
        <v>1</v>
      </c>
      <c r="G401" s="34"/>
      <c r="H401" s="34"/>
      <c r="I401" s="48"/>
    </row>
    <row r="402" spans="1:9" s="49" customFormat="1">
      <c r="A402" s="32">
        <f t="shared" si="31"/>
        <v>364</v>
      </c>
      <c r="B402" s="85">
        <v>7614</v>
      </c>
      <c r="C402" s="46" t="s">
        <v>569</v>
      </c>
      <c r="D402" s="61" t="s">
        <v>1808</v>
      </c>
      <c r="E402" s="36">
        <f t="shared" si="32"/>
        <v>0</v>
      </c>
      <c r="F402" s="34"/>
      <c r="G402" s="34"/>
      <c r="H402" s="34"/>
      <c r="I402" s="48"/>
    </row>
    <row r="403" spans="1:9" s="49" customFormat="1">
      <c r="A403" s="32">
        <f t="shared" si="31"/>
        <v>365</v>
      </c>
      <c r="B403" s="85">
        <v>7616</v>
      </c>
      <c r="C403" s="46" t="s">
        <v>570</v>
      </c>
      <c r="D403" s="61" t="s">
        <v>1808</v>
      </c>
      <c r="E403" s="36">
        <f t="shared" si="32"/>
        <v>0</v>
      </c>
      <c r="F403" s="34"/>
      <c r="G403" s="34"/>
      <c r="H403" s="34"/>
      <c r="I403" s="48"/>
    </row>
    <row r="404" spans="1:9" s="49" customFormat="1">
      <c r="A404" s="32">
        <f t="shared" si="31"/>
        <v>366</v>
      </c>
      <c r="B404" s="85">
        <v>7624</v>
      </c>
      <c r="C404" s="46" t="s">
        <v>564</v>
      </c>
      <c r="D404" s="61" t="s">
        <v>1808</v>
      </c>
      <c r="E404" s="36">
        <f t="shared" si="32"/>
        <v>0</v>
      </c>
      <c r="F404" s="34"/>
      <c r="G404" s="34"/>
      <c r="H404" s="34"/>
      <c r="I404" s="48"/>
    </row>
    <row r="405" spans="1:9" s="49" customFormat="1">
      <c r="A405" s="32">
        <f t="shared" si="31"/>
        <v>367</v>
      </c>
      <c r="B405" s="85">
        <v>3760</v>
      </c>
      <c r="C405" s="46" t="s">
        <v>556</v>
      </c>
      <c r="D405" s="61" t="s">
        <v>1808</v>
      </c>
      <c r="E405" s="36">
        <f t="shared" si="32"/>
        <v>0</v>
      </c>
      <c r="F405" s="34"/>
      <c r="G405" s="34"/>
      <c r="H405" s="34"/>
      <c r="I405" s="48"/>
    </row>
    <row r="406" spans="1:9" s="49" customFormat="1">
      <c r="A406" s="32">
        <f t="shared" si="31"/>
        <v>368</v>
      </c>
      <c r="B406" s="85">
        <v>3768</v>
      </c>
      <c r="C406" s="46" t="s">
        <v>571</v>
      </c>
      <c r="D406" s="61" t="s">
        <v>1808</v>
      </c>
      <c r="E406" s="36">
        <f t="shared" si="32"/>
        <v>0</v>
      </c>
      <c r="F406" s="34"/>
      <c r="G406" s="34"/>
      <c r="H406" s="34"/>
      <c r="I406" s="48"/>
    </row>
    <row r="407" spans="1:9" s="49" customFormat="1">
      <c r="A407" s="32">
        <f t="shared" si="31"/>
        <v>369</v>
      </c>
      <c r="B407" s="85">
        <v>42152</v>
      </c>
      <c r="C407" s="46" t="s">
        <v>564</v>
      </c>
      <c r="D407" s="61" t="s">
        <v>1808</v>
      </c>
      <c r="E407" s="36">
        <f t="shared" si="32"/>
        <v>0</v>
      </c>
      <c r="F407" s="34"/>
      <c r="G407" s="34"/>
      <c r="H407" s="34"/>
      <c r="I407" s="48"/>
    </row>
    <row r="408" spans="1:9" s="49" customFormat="1">
      <c r="A408" s="32">
        <f t="shared" si="31"/>
        <v>370</v>
      </c>
      <c r="B408" s="85">
        <v>2626</v>
      </c>
      <c r="C408" s="46" t="s">
        <v>571</v>
      </c>
      <c r="D408" s="61" t="s">
        <v>1808</v>
      </c>
      <c r="E408" s="36">
        <f t="shared" si="32"/>
        <v>2</v>
      </c>
      <c r="F408" s="34">
        <v>2</v>
      </c>
      <c r="G408" s="34"/>
      <c r="H408" s="34"/>
      <c r="I408" s="48"/>
    </row>
    <row r="409" spans="1:9" s="49" customFormat="1">
      <c r="A409" s="32">
        <f t="shared" si="31"/>
        <v>371</v>
      </c>
      <c r="B409" s="85" t="s">
        <v>572</v>
      </c>
      <c r="C409" s="46"/>
      <c r="D409" s="61" t="s">
        <v>1808</v>
      </c>
      <c r="E409" s="36">
        <f t="shared" si="32"/>
        <v>0</v>
      </c>
      <c r="F409" s="34"/>
      <c r="G409" s="34"/>
      <c r="H409" s="34"/>
      <c r="I409" s="48"/>
    </row>
    <row r="410" spans="1:9" s="49" customFormat="1">
      <c r="A410" s="32">
        <f t="shared" si="31"/>
        <v>372</v>
      </c>
      <c r="B410" s="85">
        <v>32544</v>
      </c>
      <c r="C410" s="46" t="s">
        <v>564</v>
      </c>
      <c r="D410" s="61" t="s">
        <v>1808</v>
      </c>
      <c r="E410" s="36">
        <f t="shared" si="32"/>
        <v>2</v>
      </c>
      <c r="F410" s="34"/>
      <c r="G410" s="34">
        <v>2</v>
      </c>
      <c r="H410" s="34"/>
      <c r="I410" s="48"/>
    </row>
    <row r="411" spans="1:9" s="49" customFormat="1">
      <c r="A411" s="32">
        <f t="shared" si="31"/>
        <v>373</v>
      </c>
      <c r="B411" s="85" t="s">
        <v>573</v>
      </c>
      <c r="C411" s="46" t="s">
        <v>574</v>
      </c>
      <c r="D411" s="61" t="s">
        <v>1808</v>
      </c>
      <c r="E411" s="36">
        <f t="shared" si="32"/>
        <v>0</v>
      </c>
      <c r="F411" s="34"/>
      <c r="G411" s="34"/>
      <c r="H411" s="34"/>
      <c r="I411" s="48"/>
    </row>
    <row r="412" spans="1:9" s="49" customFormat="1">
      <c r="A412" s="32">
        <f t="shared" si="31"/>
        <v>374</v>
      </c>
      <c r="B412" s="33">
        <v>22232</v>
      </c>
      <c r="C412" s="46" t="s">
        <v>575</v>
      </c>
      <c r="D412" s="61" t="s">
        <v>1808</v>
      </c>
      <c r="E412" s="36">
        <f t="shared" si="32"/>
        <v>0</v>
      </c>
      <c r="F412" s="34"/>
      <c r="G412" s="34"/>
      <c r="H412" s="34"/>
      <c r="I412" s="48"/>
    </row>
    <row r="413" spans="1:9" s="49" customFormat="1">
      <c r="A413" s="32">
        <f t="shared" si="31"/>
        <v>375</v>
      </c>
      <c r="B413" s="85">
        <v>22240</v>
      </c>
      <c r="C413" s="46" t="s">
        <v>576</v>
      </c>
      <c r="D413" s="61" t="s">
        <v>1808</v>
      </c>
      <c r="E413" s="36">
        <f t="shared" si="32"/>
        <v>1</v>
      </c>
      <c r="F413" s="34">
        <v>1</v>
      </c>
      <c r="G413" s="34"/>
      <c r="H413" s="34"/>
      <c r="I413" s="48"/>
    </row>
    <row r="414" spans="1:9" s="49" customFormat="1">
      <c r="A414" s="32">
        <f t="shared" si="31"/>
        <v>376</v>
      </c>
      <c r="B414" s="85">
        <v>32634</v>
      </c>
      <c r="C414" s="46" t="s">
        <v>546</v>
      </c>
      <c r="D414" s="61" t="s">
        <v>1808</v>
      </c>
      <c r="E414" s="36">
        <f t="shared" si="32"/>
        <v>2</v>
      </c>
      <c r="F414" s="34">
        <v>2</v>
      </c>
      <c r="G414" s="34"/>
      <c r="H414" s="34"/>
      <c r="I414" s="48"/>
    </row>
    <row r="415" spans="1:9" s="49" customFormat="1">
      <c r="A415" s="32">
        <f t="shared" si="31"/>
        <v>377</v>
      </c>
      <c r="B415" s="85">
        <v>7712</v>
      </c>
      <c r="C415" s="46" t="s">
        <v>577</v>
      </c>
      <c r="D415" s="61" t="s">
        <v>1808</v>
      </c>
      <c r="E415" s="36">
        <f t="shared" si="32"/>
        <v>5</v>
      </c>
      <c r="F415" s="34">
        <v>3</v>
      </c>
      <c r="G415" s="34">
        <v>2</v>
      </c>
      <c r="H415" s="34"/>
      <c r="I415" s="48"/>
    </row>
    <row r="416" spans="1:9" s="49" customFormat="1">
      <c r="A416" s="32">
        <f t="shared" si="31"/>
        <v>378</v>
      </c>
      <c r="B416" s="85">
        <v>8260</v>
      </c>
      <c r="C416" s="46" t="s">
        <v>564</v>
      </c>
      <c r="D416" s="61" t="s">
        <v>1808</v>
      </c>
      <c r="E416" s="36">
        <f t="shared" si="32"/>
        <v>0</v>
      </c>
      <c r="F416" s="34"/>
      <c r="G416" s="34"/>
      <c r="H416" s="34"/>
      <c r="I416" s="48"/>
    </row>
    <row r="417" spans="1:9" s="49" customFormat="1">
      <c r="A417" s="32">
        <f t="shared" si="31"/>
        <v>379</v>
      </c>
      <c r="B417" s="85">
        <v>8322</v>
      </c>
      <c r="C417" s="46" t="s">
        <v>578</v>
      </c>
      <c r="D417" s="61" t="s">
        <v>1808</v>
      </c>
      <c r="E417" s="36">
        <f t="shared" si="32"/>
        <v>0</v>
      </c>
      <c r="F417" s="34"/>
      <c r="G417" s="34"/>
      <c r="H417" s="34"/>
      <c r="I417" s="48"/>
    </row>
    <row r="418" spans="1:9" s="49" customFormat="1">
      <c r="A418" s="32">
        <f t="shared" si="31"/>
        <v>380</v>
      </c>
      <c r="B418" s="85">
        <v>80314</v>
      </c>
      <c r="C418" s="46" t="s">
        <v>578</v>
      </c>
      <c r="D418" s="61" t="s">
        <v>1808</v>
      </c>
      <c r="E418" s="36">
        <f t="shared" si="32"/>
        <v>0</v>
      </c>
      <c r="F418" s="34"/>
      <c r="G418" s="34"/>
      <c r="H418" s="34"/>
      <c r="I418" s="48"/>
    </row>
    <row r="419" spans="1:9" s="49" customFormat="1">
      <c r="A419" s="32">
        <f t="shared" si="31"/>
        <v>381</v>
      </c>
      <c r="B419" s="85">
        <v>8330</v>
      </c>
      <c r="C419" s="46" t="s">
        <v>579</v>
      </c>
      <c r="D419" s="61" t="s">
        <v>1808</v>
      </c>
      <c r="E419" s="36">
        <f t="shared" si="32"/>
        <v>0</v>
      </c>
      <c r="F419" s="34"/>
      <c r="G419" s="34"/>
      <c r="H419" s="34"/>
      <c r="I419" s="48"/>
    </row>
    <row r="420" spans="1:9" s="49" customFormat="1">
      <c r="A420" s="32">
        <f t="shared" si="31"/>
        <v>382</v>
      </c>
      <c r="B420" s="85">
        <v>22244</v>
      </c>
      <c r="C420" s="46" t="s">
        <v>580</v>
      </c>
      <c r="D420" s="61" t="s">
        <v>1808</v>
      </c>
      <c r="E420" s="36">
        <f t="shared" si="32"/>
        <v>0</v>
      </c>
      <c r="F420" s="34"/>
      <c r="G420" s="34"/>
      <c r="H420" s="34"/>
      <c r="I420" s="48"/>
    </row>
    <row r="421" spans="1:9" s="49" customFormat="1">
      <c r="A421" s="32">
        <f t="shared" si="31"/>
        <v>383</v>
      </c>
      <c r="B421" s="85">
        <v>53618</v>
      </c>
      <c r="C421" s="46" t="s">
        <v>581</v>
      </c>
      <c r="D421" s="61" t="s">
        <v>1808</v>
      </c>
      <c r="E421" s="36">
        <f t="shared" si="32"/>
        <v>5</v>
      </c>
      <c r="F421" s="34">
        <v>3</v>
      </c>
      <c r="G421" s="34">
        <v>2</v>
      </c>
      <c r="H421" s="34"/>
      <c r="I421" s="48"/>
    </row>
    <row r="422" spans="1:9" s="49" customFormat="1">
      <c r="A422" s="32">
        <f t="shared" si="31"/>
        <v>384</v>
      </c>
      <c r="B422" s="85" t="s">
        <v>582</v>
      </c>
      <c r="C422" s="46" t="s">
        <v>583</v>
      </c>
      <c r="D422" s="61" t="s">
        <v>1808</v>
      </c>
      <c r="E422" s="36">
        <f t="shared" si="32"/>
        <v>10</v>
      </c>
      <c r="F422" s="34">
        <v>3</v>
      </c>
      <c r="G422" s="34">
        <v>3</v>
      </c>
      <c r="H422" s="34">
        <v>4</v>
      </c>
      <c r="I422" s="48"/>
    </row>
    <row r="423" spans="1:9" s="49" customFormat="1">
      <c r="A423" s="32">
        <f t="shared" si="31"/>
        <v>385</v>
      </c>
      <c r="B423" s="85">
        <v>782756</v>
      </c>
      <c r="C423" s="46" t="s">
        <v>584</v>
      </c>
      <c r="D423" s="61" t="s">
        <v>1808</v>
      </c>
      <c r="E423" s="36">
        <f t="shared" si="32"/>
        <v>0</v>
      </c>
      <c r="F423" s="34"/>
      <c r="G423" s="34"/>
      <c r="H423" s="34"/>
      <c r="I423" s="48"/>
    </row>
    <row r="424" spans="1:9" s="49" customFormat="1">
      <c r="A424" s="32">
        <f t="shared" si="31"/>
        <v>386</v>
      </c>
      <c r="B424" s="85">
        <v>1097760</v>
      </c>
      <c r="C424" s="46" t="s">
        <v>585</v>
      </c>
      <c r="D424" s="61" t="s">
        <v>1808</v>
      </c>
      <c r="E424" s="36">
        <f t="shared" ref="E424:E431" si="33">+F424+G424+H424</f>
        <v>0</v>
      </c>
      <c r="F424" s="34"/>
      <c r="G424" s="34"/>
      <c r="H424" s="34"/>
      <c r="I424" s="48"/>
    </row>
    <row r="425" spans="1:9" s="49" customFormat="1">
      <c r="A425" s="32">
        <f t="shared" si="31"/>
        <v>387</v>
      </c>
      <c r="B425" s="85">
        <v>1097976</v>
      </c>
      <c r="C425" s="46" t="s">
        <v>586</v>
      </c>
      <c r="D425" s="61" t="s">
        <v>1808</v>
      </c>
      <c r="E425" s="36">
        <f t="shared" si="33"/>
        <v>0</v>
      </c>
      <c r="F425" s="34"/>
      <c r="G425" s="34"/>
      <c r="H425" s="34"/>
      <c r="I425" s="48"/>
    </row>
    <row r="426" spans="1:9" s="49" customFormat="1">
      <c r="A426" s="32">
        <f t="shared" ref="A426:A431" si="34">A425+1</f>
        <v>388</v>
      </c>
      <c r="B426" s="85">
        <v>2097152</v>
      </c>
      <c r="C426" s="46" t="s">
        <v>587</v>
      </c>
      <c r="D426" s="61" t="s">
        <v>1808</v>
      </c>
      <c r="E426" s="36">
        <f t="shared" si="33"/>
        <v>0</v>
      </c>
      <c r="F426" s="34"/>
      <c r="G426" s="34"/>
      <c r="H426" s="34"/>
      <c r="I426" s="48"/>
    </row>
    <row r="427" spans="1:9" s="49" customFormat="1">
      <c r="A427" s="32">
        <f t="shared" si="34"/>
        <v>389</v>
      </c>
      <c r="B427" s="85">
        <v>3003180</v>
      </c>
      <c r="C427" s="46" t="s">
        <v>588</v>
      </c>
      <c r="D427" s="61" t="s">
        <v>1808</v>
      </c>
      <c r="E427" s="36">
        <f t="shared" si="33"/>
        <v>0</v>
      </c>
      <c r="F427" s="34"/>
      <c r="G427" s="34"/>
      <c r="H427" s="34"/>
      <c r="I427" s="48"/>
    </row>
    <row r="428" spans="1:9" s="49" customFormat="1">
      <c r="A428" s="32">
        <f t="shared" si="34"/>
        <v>390</v>
      </c>
      <c r="B428" s="85">
        <v>3003156</v>
      </c>
      <c r="C428" s="46" t="s">
        <v>588</v>
      </c>
      <c r="D428" s="61" t="s">
        <v>1808</v>
      </c>
      <c r="E428" s="36">
        <f t="shared" si="33"/>
        <v>0</v>
      </c>
      <c r="F428" s="34"/>
      <c r="G428" s="34"/>
      <c r="H428" s="34"/>
      <c r="I428" s="48"/>
    </row>
    <row r="429" spans="1:9" s="49" customFormat="1">
      <c r="A429" s="32">
        <f t="shared" si="34"/>
        <v>391</v>
      </c>
      <c r="B429" s="85">
        <v>2097972</v>
      </c>
      <c r="C429" s="46" t="s">
        <v>589</v>
      </c>
      <c r="D429" s="61" t="s">
        <v>1808</v>
      </c>
      <c r="E429" s="36">
        <f t="shared" si="33"/>
        <v>2</v>
      </c>
      <c r="F429" s="34">
        <v>2</v>
      </c>
      <c r="G429" s="34"/>
      <c r="H429" s="34"/>
      <c r="I429" s="48"/>
    </row>
    <row r="430" spans="1:9" s="49" customFormat="1">
      <c r="A430" s="32">
        <f t="shared" si="34"/>
        <v>392</v>
      </c>
      <c r="B430" s="85">
        <v>2097952</v>
      </c>
      <c r="C430" s="46" t="s">
        <v>590</v>
      </c>
      <c r="D430" s="61" t="s">
        <v>1808</v>
      </c>
      <c r="E430" s="36">
        <f t="shared" si="33"/>
        <v>0</v>
      </c>
      <c r="F430" s="34"/>
      <c r="G430" s="34"/>
      <c r="H430" s="34"/>
      <c r="I430" s="48"/>
    </row>
    <row r="431" spans="1:9" s="49" customFormat="1">
      <c r="A431" s="32">
        <f t="shared" si="34"/>
        <v>393</v>
      </c>
      <c r="B431" s="85">
        <v>3003172</v>
      </c>
      <c r="C431" s="46" t="s">
        <v>591</v>
      </c>
      <c r="D431" s="61" t="s">
        <v>1808</v>
      </c>
      <c r="E431" s="36">
        <f t="shared" si="33"/>
        <v>0</v>
      </c>
      <c r="F431" s="34"/>
      <c r="G431" s="34"/>
      <c r="H431" s="34"/>
      <c r="I431" s="48"/>
    </row>
    <row r="432" spans="1:9" s="7" customFormat="1" ht="36.75" customHeight="1">
      <c r="A432" s="75"/>
      <c r="B432" s="970" t="s">
        <v>4978</v>
      </c>
      <c r="C432" s="970"/>
      <c r="D432" s="970"/>
      <c r="E432" s="970"/>
      <c r="F432" s="970"/>
      <c r="G432" s="970"/>
      <c r="H432" s="970"/>
      <c r="I432" s="8"/>
    </row>
    <row r="433" spans="1:9" s="49" customFormat="1">
      <c r="A433" s="32">
        <v>394</v>
      </c>
      <c r="B433" s="47" t="s">
        <v>592</v>
      </c>
      <c r="C433" s="46" t="s">
        <v>593</v>
      </c>
      <c r="D433" s="46" t="s">
        <v>1816</v>
      </c>
      <c r="E433" s="36">
        <f t="shared" ref="E433:E448" si="35">+F433+G433+H433</f>
        <v>3750</v>
      </c>
      <c r="F433" s="34">
        <v>1250</v>
      </c>
      <c r="G433" s="34">
        <v>1250</v>
      </c>
      <c r="H433" s="34">
        <v>1250</v>
      </c>
      <c r="I433" s="48"/>
    </row>
    <row r="434" spans="1:9" s="49" customFormat="1">
      <c r="A434" s="32">
        <f>A433+1</f>
        <v>395</v>
      </c>
      <c r="B434" s="47" t="s">
        <v>1839</v>
      </c>
      <c r="C434" s="46" t="s">
        <v>594</v>
      </c>
      <c r="D434" s="46" t="s">
        <v>1811</v>
      </c>
      <c r="E434" s="36">
        <f t="shared" si="35"/>
        <v>1250</v>
      </c>
      <c r="F434" s="34">
        <v>420</v>
      </c>
      <c r="G434" s="34">
        <v>420</v>
      </c>
      <c r="H434" s="34">
        <v>410</v>
      </c>
      <c r="I434" s="48"/>
    </row>
    <row r="435" spans="1:9" s="49" customFormat="1">
      <c r="A435" s="32">
        <f t="shared" ref="A435:A448" si="36">A434+1</f>
        <v>396</v>
      </c>
      <c r="B435" s="47" t="s">
        <v>1838</v>
      </c>
      <c r="C435" s="46"/>
      <c r="D435" s="61" t="s">
        <v>1808</v>
      </c>
      <c r="E435" s="36">
        <f t="shared" si="35"/>
        <v>5</v>
      </c>
      <c r="F435" s="34">
        <v>5</v>
      </c>
      <c r="G435" s="34"/>
      <c r="H435" s="34"/>
      <c r="I435" s="48"/>
    </row>
    <row r="436" spans="1:9" s="49" customFormat="1">
      <c r="A436" s="32">
        <f t="shared" si="36"/>
        <v>397</v>
      </c>
      <c r="B436" s="47" t="s">
        <v>1840</v>
      </c>
      <c r="C436" s="34" t="s">
        <v>595</v>
      </c>
      <c r="D436" s="34" t="s">
        <v>368</v>
      </c>
      <c r="E436" s="36">
        <f t="shared" si="35"/>
        <v>4</v>
      </c>
      <c r="F436" s="34">
        <v>4</v>
      </c>
      <c r="G436" s="34"/>
      <c r="H436" s="34"/>
      <c r="I436" s="48"/>
    </row>
    <row r="437" spans="1:9" s="49" customFormat="1">
      <c r="A437" s="32">
        <f t="shared" si="36"/>
        <v>398</v>
      </c>
      <c r="B437" s="47" t="s">
        <v>1841</v>
      </c>
      <c r="C437" s="34" t="s">
        <v>595</v>
      </c>
      <c r="D437" s="46" t="s">
        <v>1811</v>
      </c>
      <c r="E437" s="36">
        <f t="shared" si="35"/>
        <v>500</v>
      </c>
      <c r="F437" s="34">
        <v>200</v>
      </c>
      <c r="G437" s="34">
        <v>150</v>
      </c>
      <c r="H437" s="34">
        <v>150</v>
      </c>
      <c r="I437" s="48"/>
    </row>
    <row r="438" spans="1:9" s="49" customFormat="1">
      <c r="A438" s="32">
        <f t="shared" si="36"/>
        <v>399</v>
      </c>
      <c r="B438" s="47" t="s">
        <v>1850</v>
      </c>
      <c r="C438" s="34" t="s">
        <v>596</v>
      </c>
      <c r="D438" s="46" t="s">
        <v>1811</v>
      </c>
      <c r="E438" s="36">
        <f t="shared" si="35"/>
        <v>1250</v>
      </c>
      <c r="F438" s="34">
        <v>420</v>
      </c>
      <c r="G438" s="34">
        <v>420</v>
      </c>
      <c r="H438" s="34">
        <v>410</v>
      </c>
      <c r="I438" s="48"/>
    </row>
    <row r="439" spans="1:9" s="49" customFormat="1">
      <c r="A439" s="32">
        <f t="shared" si="36"/>
        <v>400</v>
      </c>
      <c r="B439" s="47" t="s">
        <v>1842</v>
      </c>
      <c r="C439" s="34" t="s">
        <v>597</v>
      </c>
      <c r="D439" s="46" t="s">
        <v>1811</v>
      </c>
      <c r="E439" s="36">
        <f t="shared" si="35"/>
        <v>250</v>
      </c>
      <c r="F439" s="34">
        <v>90</v>
      </c>
      <c r="G439" s="34">
        <v>80</v>
      </c>
      <c r="H439" s="34">
        <v>80</v>
      </c>
      <c r="I439" s="48"/>
    </row>
    <row r="440" spans="1:9" s="49" customFormat="1">
      <c r="A440" s="32">
        <f t="shared" si="36"/>
        <v>401</v>
      </c>
      <c r="B440" s="47" t="s">
        <v>1843</v>
      </c>
      <c r="C440" s="34" t="s">
        <v>598</v>
      </c>
      <c r="D440" s="46" t="s">
        <v>1811</v>
      </c>
      <c r="E440" s="36">
        <f t="shared" si="35"/>
        <v>500</v>
      </c>
      <c r="F440" s="34">
        <v>200</v>
      </c>
      <c r="G440" s="34">
        <v>150</v>
      </c>
      <c r="H440" s="34">
        <v>150</v>
      </c>
      <c r="I440" s="48"/>
    </row>
    <row r="441" spans="1:9" s="49" customFormat="1">
      <c r="A441" s="32">
        <f t="shared" si="36"/>
        <v>402</v>
      </c>
      <c r="B441" s="47" t="s">
        <v>1844</v>
      </c>
      <c r="C441" s="34" t="s">
        <v>595</v>
      </c>
      <c r="D441" s="46" t="s">
        <v>1811</v>
      </c>
      <c r="E441" s="36">
        <f t="shared" si="35"/>
        <v>500</v>
      </c>
      <c r="F441" s="34">
        <v>200</v>
      </c>
      <c r="G441" s="34">
        <v>150</v>
      </c>
      <c r="H441" s="34">
        <v>150</v>
      </c>
      <c r="I441" s="48"/>
    </row>
    <row r="442" spans="1:9" s="49" customFormat="1">
      <c r="A442" s="32">
        <f t="shared" si="36"/>
        <v>403</v>
      </c>
      <c r="B442" s="47" t="s">
        <v>1845</v>
      </c>
      <c r="C442" s="34" t="s">
        <v>595</v>
      </c>
      <c r="D442" s="46" t="s">
        <v>1811</v>
      </c>
      <c r="E442" s="36">
        <f t="shared" si="35"/>
        <v>0</v>
      </c>
      <c r="F442" s="34"/>
      <c r="G442" s="34"/>
      <c r="H442" s="34"/>
      <c r="I442" s="48"/>
    </row>
    <row r="443" spans="1:9" s="49" customFormat="1">
      <c r="A443" s="32">
        <f t="shared" si="36"/>
        <v>404</v>
      </c>
      <c r="B443" s="47" t="s">
        <v>1851</v>
      </c>
      <c r="C443" s="46" t="s">
        <v>599</v>
      </c>
      <c r="D443" s="46" t="s">
        <v>1810</v>
      </c>
      <c r="E443" s="36">
        <f t="shared" si="35"/>
        <v>100</v>
      </c>
      <c r="F443" s="34">
        <v>100</v>
      </c>
      <c r="G443" s="34"/>
      <c r="H443" s="34"/>
      <c r="I443" s="48"/>
    </row>
    <row r="444" spans="1:9" s="49" customFormat="1">
      <c r="A444" s="32">
        <f t="shared" si="36"/>
        <v>405</v>
      </c>
      <c r="B444" s="47" t="s">
        <v>1848</v>
      </c>
      <c r="C444" s="46" t="s">
        <v>600</v>
      </c>
      <c r="D444" s="61" t="s">
        <v>1808</v>
      </c>
      <c r="E444" s="36">
        <f t="shared" si="35"/>
        <v>5</v>
      </c>
      <c r="F444" s="34">
        <v>5</v>
      </c>
      <c r="G444" s="34"/>
      <c r="H444" s="34"/>
      <c r="I444" s="48"/>
    </row>
    <row r="445" spans="1:9" s="49" customFormat="1">
      <c r="A445" s="32">
        <f t="shared" si="36"/>
        <v>406</v>
      </c>
      <c r="B445" s="47" t="s">
        <v>1849</v>
      </c>
      <c r="C445" s="46" t="s">
        <v>600</v>
      </c>
      <c r="D445" s="61" t="s">
        <v>1808</v>
      </c>
      <c r="E445" s="36">
        <f t="shared" si="35"/>
        <v>5</v>
      </c>
      <c r="F445" s="34">
        <v>5</v>
      </c>
      <c r="G445" s="34"/>
      <c r="H445" s="34"/>
      <c r="I445" s="48"/>
    </row>
    <row r="446" spans="1:9" s="49" customFormat="1">
      <c r="A446" s="32">
        <f t="shared" si="36"/>
        <v>407</v>
      </c>
      <c r="B446" s="47" t="s">
        <v>601</v>
      </c>
      <c r="C446" s="46">
        <v>15150</v>
      </c>
      <c r="D446" s="61" t="s">
        <v>1808</v>
      </c>
      <c r="E446" s="36">
        <f t="shared" si="35"/>
        <v>5</v>
      </c>
      <c r="F446" s="34">
        <v>5</v>
      </c>
      <c r="G446" s="34"/>
      <c r="H446" s="34"/>
      <c r="I446" s="48"/>
    </row>
    <row r="447" spans="1:9" s="49" customFormat="1">
      <c r="A447" s="32">
        <f t="shared" si="36"/>
        <v>408</v>
      </c>
      <c r="B447" s="47" t="s">
        <v>1847</v>
      </c>
      <c r="C447" s="46" t="s">
        <v>602</v>
      </c>
      <c r="D447" s="61" t="s">
        <v>1808</v>
      </c>
      <c r="E447" s="36">
        <f t="shared" si="35"/>
        <v>0</v>
      </c>
      <c r="F447" s="34"/>
      <c r="G447" s="34"/>
      <c r="H447" s="34"/>
      <c r="I447" s="48"/>
    </row>
    <row r="448" spans="1:9" s="49" customFormat="1">
      <c r="A448" s="32">
        <f t="shared" si="36"/>
        <v>409</v>
      </c>
      <c r="B448" s="47" t="s">
        <v>1846</v>
      </c>
      <c r="C448" s="46" t="s">
        <v>603</v>
      </c>
      <c r="D448" s="61" t="s">
        <v>1808</v>
      </c>
      <c r="E448" s="36">
        <f t="shared" si="35"/>
        <v>0</v>
      </c>
      <c r="F448" s="34"/>
      <c r="G448" s="34"/>
      <c r="H448" s="34"/>
      <c r="I448" s="48"/>
    </row>
    <row r="449" spans="1:9" s="7" customFormat="1" ht="36.75" customHeight="1">
      <c r="A449" s="60"/>
      <c r="B449" s="977" t="s">
        <v>4979</v>
      </c>
      <c r="C449" s="977"/>
      <c r="D449" s="977"/>
      <c r="E449" s="977"/>
      <c r="F449" s="977"/>
      <c r="G449" s="977"/>
      <c r="H449" s="977"/>
      <c r="I449" s="8"/>
    </row>
    <row r="450" spans="1:9" s="7" customFormat="1" ht="36.75" customHeight="1">
      <c r="A450" s="56"/>
      <c r="B450" s="924" t="s">
        <v>4980</v>
      </c>
      <c r="C450" s="924"/>
      <c r="D450" s="924"/>
      <c r="E450" s="924"/>
      <c r="F450" s="924"/>
      <c r="G450" s="924"/>
      <c r="H450" s="924"/>
      <c r="I450" s="8"/>
    </row>
    <row r="451" spans="1:9" s="49" customFormat="1">
      <c r="A451" s="32">
        <v>410</v>
      </c>
      <c r="B451" s="47" t="s">
        <v>604</v>
      </c>
      <c r="C451" s="46" t="s">
        <v>605</v>
      </c>
      <c r="D451" s="61" t="s">
        <v>1808</v>
      </c>
      <c r="E451" s="36">
        <f t="shared" ref="E451:E482" si="37">+F451+G451+H451</f>
        <v>1</v>
      </c>
      <c r="F451" s="34">
        <v>1</v>
      </c>
      <c r="G451" s="34"/>
      <c r="H451" s="34"/>
      <c r="I451" s="48"/>
    </row>
    <row r="452" spans="1:9" s="49" customFormat="1">
      <c r="A452" s="32">
        <f>A451+1</f>
        <v>411</v>
      </c>
      <c r="B452" s="47" t="s">
        <v>606</v>
      </c>
      <c r="C452" s="46" t="s">
        <v>607</v>
      </c>
      <c r="D452" s="61" t="s">
        <v>1808</v>
      </c>
      <c r="E452" s="36">
        <f t="shared" si="37"/>
        <v>2</v>
      </c>
      <c r="F452" s="34">
        <v>2</v>
      </c>
      <c r="G452" s="34"/>
      <c r="H452" s="34"/>
      <c r="I452" s="48"/>
    </row>
    <row r="453" spans="1:9" s="49" customFormat="1" ht="93">
      <c r="A453" s="32">
        <f t="shared" ref="A453:A512" si="38">A452+1</f>
        <v>412</v>
      </c>
      <c r="B453" s="47" t="s">
        <v>606</v>
      </c>
      <c r="C453" s="46" t="s">
        <v>608</v>
      </c>
      <c r="D453" s="61" t="s">
        <v>1808</v>
      </c>
      <c r="E453" s="36">
        <f t="shared" si="37"/>
        <v>1</v>
      </c>
      <c r="F453" s="34">
        <v>1</v>
      </c>
      <c r="G453" s="34"/>
      <c r="H453" s="34"/>
      <c r="I453" s="48"/>
    </row>
    <row r="454" spans="1:9" s="49" customFormat="1">
      <c r="A454" s="32">
        <f t="shared" si="38"/>
        <v>413</v>
      </c>
      <c r="B454" s="47" t="s">
        <v>609</v>
      </c>
      <c r="C454" s="46" t="s">
        <v>610</v>
      </c>
      <c r="D454" s="61" t="s">
        <v>1808</v>
      </c>
      <c r="E454" s="36">
        <f t="shared" si="37"/>
        <v>1</v>
      </c>
      <c r="F454" s="34">
        <v>1</v>
      </c>
      <c r="G454" s="34"/>
      <c r="H454" s="34"/>
      <c r="I454" s="48"/>
    </row>
    <row r="455" spans="1:9" s="49" customFormat="1">
      <c r="A455" s="32">
        <f t="shared" si="38"/>
        <v>414</v>
      </c>
      <c r="B455" s="47" t="s">
        <v>611</v>
      </c>
      <c r="C455" s="46" t="s">
        <v>612</v>
      </c>
      <c r="D455" s="61" t="s">
        <v>1808</v>
      </c>
      <c r="E455" s="36">
        <f t="shared" si="37"/>
        <v>0</v>
      </c>
      <c r="F455" s="34"/>
      <c r="G455" s="34"/>
      <c r="H455" s="34"/>
      <c r="I455" s="48"/>
    </row>
    <row r="456" spans="1:9" s="49" customFormat="1">
      <c r="A456" s="32">
        <f t="shared" si="38"/>
        <v>415</v>
      </c>
      <c r="B456" s="47" t="s">
        <v>613</v>
      </c>
      <c r="C456" s="46" t="s">
        <v>614</v>
      </c>
      <c r="D456" s="61" t="s">
        <v>1808</v>
      </c>
      <c r="E456" s="36">
        <f t="shared" si="37"/>
        <v>0</v>
      </c>
      <c r="F456" s="34"/>
      <c r="G456" s="34"/>
      <c r="H456" s="34"/>
      <c r="I456" s="48"/>
    </row>
    <row r="457" spans="1:9" s="49" customFormat="1">
      <c r="A457" s="32">
        <f t="shared" si="38"/>
        <v>416</v>
      </c>
      <c r="B457" s="47" t="s">
        <v>615</v>
      </c>
      <c r="C457" s="46" t="s">
        <v>616</v>
      </c>
      <c r="D457" s="61" t="s">
        <v>1808</v>
      </c>
      <c r="E457" s="36">
        <f t="shared" si="37"/>
        <v>0</v>
      </c>
      <c r="F457" s="34"/>
      <c r="G457" s="34"/>
      <c r="H457" s="34"/>
      <c r="I457" s="48"/>
    </row>
    <row r="458" spans="1:9" s="49" customFormat="1">
      <c r="A458" s="32">
        <f t="shared" si="38"/>
        <v>417</v>
      </c>
      <c r="B458" s="47" t="s">
        <v>617</v>
      </c>
      <c r="C458" s="46" t="s">
        <v>618</v>
      </c>
      <c r="D458" s="61" t="s">
        <v>1808</v>
      </c>
      <c r="E458" s="36">
        <f t="shared" si="37"/>
        <v>0</v>
      </c>
      <c r="F458" s="34"/>
      <c r="G458" s="34"/>
      <c r="H458" s="34"/>
      <c r="I458" s="48"/>
    </row>
    <row r="459" spans="1:9" s="49" customFormat="1">
      <c r="A459" s="32">
        <f t="shared" si="38"/>
        <v>418</v>
      </c>
      <c r="B459" s="47" t="s">
        <v>619</v>
      </c>
      <c r="C459" s="46" t="s">
        <v>620</v>
      </c>
      <c r="D459" s="61" t="s">
        <v>1808</v>
      </c>
      <c r="E459" s="36">
        <f t="shared" si="37"/>
        <v>0</v>
      </c>
      <c r="F459" s="34"/>
      <c r="G459" s="34"/>
      <c r="H459" s="34"/>
      <c r="I459" s="48"/>
    </row>
    <row r="460" spans="1:9" s="49" customFormat="1">
      <c r="A460" s="32">
        <f t="shared" si="38"/>
        <v>419</v>
      </c>
      <c r="B460" s="33" t="s">
        <v>621</v>
      </c>
      <c r="C460" s="34" t="s">
        <v>622</v>
      </c>
      <c r="D460" s="61" t="s">
        <v>1808</v>
      </c>
      <c r="E460" s="36">
        <f t="shared" si="37"/>
        <v>0</v>
      </c>
      <c r="F460" s="34"/>
      <c r="G460" s="34"/>
      <c r="H460" s="34"/>
      <c r="I460" s="48"/>
    </row>
    <row r="461" spans="1:9" s="49" customFormat="1">
      <c r="A461" s="32">
        <f t="shared" si="38"/>
        <v>420</v>
      </c>
      <c r="B461" s="47" t="s">
        <v>623</v>
      </c>
      <c r="C461" s="46" t="s">
        <v>624</v>
      </c>
      <c r="D461" s="61" t="s">
        <v>1808</v>
      </c>
      <c r="E461" s="36">
        <f t="shared" si="37"/>
        <v>0</v>
      </c>
      <c r="F461" s="34"/>
      <c r="G461" s="34"/>
      <c r="H461" s="34"/>
      <c r="I461" s="48"/>
    </row>
    <row r="462" spans="1:9" s="49" customFormat="1">
      <c r="A462" s="32">
        <f t="shared" si="38"/>
        <v>421</v>
      </c>
      <c r="B462" s="47" t="s">
        <v>625</v>
      </c>
      <c r="C462" s="46" t="s">
        <v>626</v>
      </c>
      <c r="D462" s="61" t="s">
        <v>1808</v>
      </c>
      <c r="E462" s="36">
        <f t="shared" si="37"/>
        <v>0</v>
      </c>
      <c r="F462" s="34"/>
      <c r="G462" s="34"/>
      <c r="H462" s="34"/>
      <c r="I462" s="48"/>
    </row>
    <row r="463" spans="1:9" s="49" customFormat="1">
      <c r="A463" s="32">
        <f t="shared" si="38"/>
        <v>422</v>
      </c>
      <c r="B463" s="47" t="s">
        <v>627</v>
      </c>
      <c r="C463" s="46" t="s">
        <v>628</v>
      </c>
      <c r="D463" s="61" t="s">
        <v>1808</v>
      </c>
      <c r="E463" s="36">
        <f t="shared" si="37"/>
        <v>0</v>
      </c>
      <c r="F463" s="34"/>
      <c r="G463" s="34"/>
      <c r="H463" s="34"/>
      <c r="I463" s="48"/>
    </row>
    <row r="464" spans="1:9" s="49" customFormat="1">
      <c r="A464" s="32">
        <f t="shared" si="38"/>
        <v>423</v>
      </c>
      <c r="B464" s="47" t="s">
        <v>627</v>
      </c>
      <c r="C464" s="46" t="s">
        <v>629</v>
      </c>
      <c r="D464" s="61" t="s">
        <v>1808</v>
      </c>
      <c r="E464" s="36">
        <f t="shared" si="37"/>
        <v>0</v>
      </c>
      <c r="F464" s="34"/>
      <c r="G464" s="34"/>
      <c r="H464" s="34"/>
      <c r="I464" s="48"/>
    </row>
    <row r="465" spans="1:9" s="49" customFormat="1" ht="46.5">
      <c r="A465" s="32">
        <f t="shared" si="38"/>
        <v>424</v>
      </c>
      <c r="B465" s="47" t="s">
        <v>630</v>
      </c>
      <c r="C465" s="46" t="s">
        <v>631</v>
      </c>
      <c r="D465" s="61" t="s">
        <v>1808</v>
      </c>
      <c r="E465" s="36">
        <f t="shared" si="37"/>
        <v>5</v>
      </c>
      <c r="F465" s="34">
        <v>2</v>
      </c>
      <c r="G465" s="34">
        <v>2</v>
      </c>
      <c r="H465" s="34">
        <v>1</v>
      </c>
      <c r="I465" s="48"/>
    </row>
    <row r="466" spans="1:9" s="49" customFormat="1" ht="46.5">
      <c r="A466" s="32">
        <f t="shared" si="38"/>
        <v>425</v>
      </c>
      <c r="B466" s="47" t="s">
        <v>630</v>
      </c>
      <c r="C466" s="46" t="s">
        <v>632</v>
      </c>
      <c r="D466" s="61" t="s">
        <v>1808</v>
      </c>
      <c r="E466" s="36">
        <f t="shared" si="37"/>
        <v>5</v>
      </c>
      <c r="F466" s="34">
        <v>2</v>
      </c>
      <c r="G466" s="34">
        <v>2</v>
      </c>
      <c r="H466" s="34">
        <v>1</v>
      </c>
      <c r="I466" s="48"/>
    </row>
    <row r="467" spans="1:9" s="49" customFormat="1" ht="46.5">
      <c r="A467" s="32">
        <f t="shared" si="38"/>
        <v>426</v>
      </c>
      <c r="B467" s="47" t="s">
        <v>630</v>
      </c>
      <c r="C467" s="46" t="s">
        <v>633</v>
      </c>
      <c r="D467" s="61" t="s">
        <v>1808</v>
      </c>
      <c r="E467" s="36">
        <f t="shared" si="37"/>
        <v>5</v>
      </c>
      <c r="F467" s="34">
        <v>2</v>
      </c>
      <c r="G467" s="34">
        <v>2</v>
      </c>
      <c r="H467" s="34">
        <v>1</v>
      </c>
      <c r="I467" s="48"/>
    </row>
    <row r="468" spans="1:9" s="49" customFormat="1" ht="69.75">
      <c r="A468" s="32">
        <f t="shared" si="38"/>
        <v>427</v>
      </c>
      <c r="B468" s="47" t="s">
        <v>634</v>
      </c>
      <c r="C468" s="46" t="s">
        <v>635</v>
      </c>
      <c r="D468" s="61" t="s">
        <v>1808</v>
      </c>
      <c r="E468" s="36">
        <f t="shared" si="37"/>
        <v>4</v>
      </c>
      <c r="F468" s="34">
        <v>2</v>
      </c>
      <c r="G468" s="34">
        <v>2</v>
      </c>
      <c r="H468" s="34"/>
      <c r="I468" s="48"/>
    </row>
    <row r="469" spans="1:9" s="49" customFormat="1" ht="46.5">
      <c r="A469" s="32">
        <f t="shared" si="38"/>
        <v>428</v>
      </c>
      <c r="B469" s="47" t="s">
        <v>636</v>
      </c>
      <c r="C469" s="46" t="s">
        <v>637</v>
      </c>
      <c r="D469" s="61" t="s">
        <v>1808</v>
      </c>
      <c r="E469" s="36">
        <f t="shared" si="37"/>
        <v>2</v>
      </c>
      <c r="F469" s="34">
        <v>2</v>
      </c>
      <c r="G469" s="34"/>
      <c r="H469" s="34"/>
      <c r="I469" s="48"/>
    </row>
    <row r="470" spans="1:9" s="49" customFormat="1" ht="46.5">
      <c r="A470" s="32">
        <f t="shared" si="38"/>
        <v>429</v>
      </c>
      <c r="B470" s="47" t="s">
        <v>636</v>
      </c>
      <c r="C470" s="46" t="s">
        <v>638</v>
      </c>
      <c r="D470" s="61" t="s">
        <v>1808</v>
      </c>
      <c r="E470" s="36">
        <f t="shared" si="37"/>
        <v>2</v>
      </c>
      <c r="F470" s="34">
        <v>2</v>
      </c>
      <c r="G470" s="34"/>
      <c r="H470" s="34"/>
      <c r="I470" s="48"/>
    </row>
    <row r="471" spans="1:9" s="49" customFormat="1">
      <c r="A471" s="32">
        <f t="shared" si="38"/>
        <v>430</v>
      </c>
      <c r="B471" s="47" t="s">
        <v>636</v>
      </c>
      <c r="C471" s="46" t="s">
        <v>639</v>
      </c>
      <c r="D471" s="61" t="s">
        <v>1808</v>
      </c>
      <c r="E471" s="36">
        <f t="shared" si="37"/>
        <v>1</v>
      </c>
      <c r="F471" s="34">
        <v>1</v>
      </c>
      <c r="G471" s="34"/>
      <c r="H471" s="34"/>
      <c r="I471" s="48"/>
    </row>
    <row r="472" spans="1:9" s="49" customFormat="1">
      <c r="A472" s="32">
        <f t="shared" si="38"/>
        <v>431</v>
      </c>
      <c r="B472" s="47" t="s">
        <v>1852</v>
      </c>
      <c r="C472" s="46" t="s">
        <v>640</v>
      </c>
      <c r="D472" s="61" t="s">
        <v>1808</v>
      </c>
      <c r="E472" s="36">
        <f t="shared" si="37"/>
        <v>0</v>
      </c>
      <c r="F472" s="34"/>
      <c r="G472" s="34"/>
      <c r="H472" s="34"/>
      <c r="I472" s="48"/>
    </row>
    <row r="473" spans="1:9" s="49" customFormat="1">
      <c r="A473" s="32">
        <f t="shared" si="38"/>
        <v>432</v>
      </c>
      <c r="B473" s="47" t="s">
        <v>641</v>
      </c>
      <c r="C473" s="46" t="s">
        <v>642</v>
      </c>
      <c r="D473" s="61" t="s">
        <v>1808</v>
      </c>
      <c r="E473" s="36">
        <f t="shared" si="37"/>
        <v>0</v>
      </c>
      <c r="F473" s="34"/>
      <c r="G473" s="34"/>
      <c r="H473" s="34"/>
      <c r="I473" s="48"/>
    </row>
    <row r="474" spans="1:9" s="49" customFormat="1">
      <c r="A474" s="32">
        <f t="shared" si="38"/>
        <v>433</v>
      </c>
      <c r="B474" s="47" t="s">
        <v>1853</v>
      </c>
      <c r="C474" s="46" t="s">
        <v>643</v>
      </c>
      <c r="D474" s="61" t="s">
        <v>1808</v>
      </c>
      <c r="E474" s="36">
        <f t="shared" si="37"/>
        <v>0</v>
      </c>
      <c r="F474" s="34"/>
      <c r="G474" s="34"/>
      <c r="H474" s="34"/>
      <c r="I474" s="48"/>
    </row>
    <row r="475" spans="1:9" s="49" customFormat="1">
      <c r="A475" s="32">
        <f t="shared" si="38"/>
        <v>434</v>
      </c>
      <c r="B475" s="33" t="s">
        <v>644</v>
      </c>
      <c r="C475" s="34" t="s">
        <v>645</v>
      </c>
      <c r="D475" s="61" t="s">
        <v>1808</v>
      </c>
      <c r="E475" s="36">
        <f t="shared" si="37"/>
        <v>0</v>
      </c>
      <c r="F475" s="34"/>
      <c r="G475" s="34"/>
      <c r="H475" s="34"/>
      <c r="I475" s="48"/>
    </row>
    <row r="476" spans="1:9" s="49" customFormat="1">
      <c r="A476" s="32">
        <f t="shared" si="38"/>
        <v>435</v>
      </c>
      <c r="B476" s="47" t="s">
        <v>1860</v>
      </c>
      <c r="C476" s="46" t="s">
        <v>646</v>
      </c>
      <c r="D476" s="61" t="s">
        <v>1808</v>
      </c>
      <c r="E476" s="36">
        <f t="shared" si="37"/>
        <v>2</v>
      </c>
      <c r="F476" s="34">
        <v>2</v>
      </c>
      <c r="G476" s="34"/>
      <c r="H476" s="34"/>
      <c r="I476" s="48"/>
    </row>
    <row r="477" spans="1:9" s="49" customFormat="1">
      <c r="A477" s="32">
        <f t="shared" si="38"/>
        <v>436</v>
      </c>
      <c r="B477" s="47" t="s">
        <v>647</v>
      </c>
      <c r="C477" s="46" t="s">
        <v>9152</v>
      </c>
      <c r="D477" s="61" t="s">
        <v>1808</v>
      </c>
      <c r="E477" s="36">
        <f t="shared" si="37"/>
        <v>0</v>
      </c>
      <c r="F477" s="34"/>
      <c r="G477" s="34"/>
      <c r="H477" s="34"/>
      <c r="I477" s="48"/>
    </row>
    <row r="478" spans="1:9" s="49" customFormat="1">
      <c r="A478" s="32">
        <f t="shared" si="38"/>
        <v>437</v>
      </c>
      <c r="B478" s="47" t="s">
        <v>1854</v>
      </c>
      <c r="C478" s="46" t="s">
        <v>649</v>
      </c>
      <c r="D478" s="61" t="s">
        <v>1808</v>
      </c>
      <c r="E478" s="36">
        <f t="shared" si="37"/>
        <v>0</v>
      </c>
      <c r="F478" s="34"/>
      <c r="G478" s="34"/>
      <c r="H478" s="34"/>
      <c r="I478" s="48"/>
    </row>
    <row r="479" spans="1:9" s="49" customFormat="1">
      <c r="A479" s="32">
        <f t="shared" si="38"/>
        <v>438</v>
      </c>
      <c r="B479" s="47" t="s">
        <v>1855</v>
      </c>
      <c r="C479" s="46" t="s">
        <v>650</v>
      </c>
      <c r="D479" s="61" t="s">
        <v>1808</v>
      </c>
      <c r="E479" s="36">
        <f t="shared" si="37"/>
        <v>0</v>
      </c>
      <c r="F479" s="34"/>
      <c r="G479" s="34"/>
      <c r="H479" s="34"/>
      <c r="I479" s="48"/>
    </row>
    <row r="480" spans="1:9" s="49" customFormat="1">
      <c r="A480" s="32">
        <f t="shared" si="38"/>
        <v>439</v>
      </c>
      <c r="B480" s="47" t="s">
        <v>651</v>
      </c>
      <c r="C480" s="46" t="s">
        <v>652</v>
      </c>
      <c r="D480" s="61" t="s">
        <v>1808</v>
      </c>
      <c r="E480" s="36">
        <f t="shared" si="37"/>
        <v>0</v>
      </c>
      <c r="F480" s="34"/>
      <c r="G480" s="34"/>
      <c r="H480" s="34"/>
      <c r="I480" s="48"/>
    </row>
    <row r="481" spans="1:9" s="49" customFormat="1">
      <c r="A481" s="32">
        <f t="shared" si="38"/>
        <v>440</v>
      </c>
      <c r="B481" s="47" t="s">
        <v>1856</v>
      </c>
      <c r="C481" s="46" t="s">
        <v>653</v>
      </c>
      <c r="D481" s="61" t="s">
        <v>1808</v>
      </c>
      <c r="E481" s="36">
        <f t="shared" si="37"/>
        <v>0</v>
      </c>
      <c r="F481" s="34"/>
      <c r="G481" s="34"/>
      <c r="H481" s="34"/>
      <c r="I481" s="48"/>
    </row>
    <row r="482" spans="1:9" s="49" customFormat="1">
      <c r="A482" s="32">
        <f t="shared" si="38"/>
        <v>441</v>
      </c>
      <c r="B482" s="47" t="s">
        <v>1857</v>
      </c>
      <c r="C482" s="46" t="s">
        <v>654</v>
      </c>
      <c r="D482" s="61" t="s">
        <v>1808</v>
      </c>
      <c r="E482" s="36">
        <f t="shared" si="37"/>
        <v>0</v>
      </c>
      <c r="F482" s="34"/>
      <c r="G482" s="34"/>
      <c r="H482" s="34"/>
      <c r="I482" s="48"/>
    </row>
    <row r="483" spans="1:9" s="49" customFormat="1">
      <c r="A483" s="32">
        <f t="shared" si="38"/>
        <v>442</v>
      </c>
      <c r="B483" s="47" t="s">
        <v>1858</v>
      </c>
      <c r="C483" s="46" t="s">
        <v>655</v>
      </c>
      <c r="D483" s="61" t="s">
        <v>1808</v>
      </c>
      <c r="E483" s="36">
        <f t="shared" ref="E483:E512" si="39">+F483+G483+H483</f>
        <v>0</v>
      </c>
      <c r="F483" s="34"/>
      <c r="G483" s="34"/>
      <c r="H483" s="34"/>
      <c r="I483" s="48"/>
    </row>
    <row r="484" spans="1:9" s="49" customFormat="1">
      <c r="A484" s="32">
        <f t="shared" si="38"/>
        <v>443</v>
      </c>
      <c r="B484" s="47" t="s">
        <v>1858</v>
      </c>
      <c r="C484" s="46" t="s">
        <v>656</v>
      </c>
      <c r="D484" s="61" t="s">
        <v>1808</v>
      </c>
      <c r="E484" s="36">
        <f t="shared" si="39"/>
        <v>0</v>
      </c>
      <c r="F484" s="34"/>
      <c r="G484" s="34"/>
      <c r="H484" s="34"/>
      <c r="I484" s="48"/>
    </row>
    <row r="485" spans="1:9" s="49" customFormat="1" ht="46.5">
      <c r="A485" s="32">
        <f t="shared" si="38"/>
        <v>444</v>
      </c>
      <c r="B485" s="47" t="s">
        <v>657</v>
      </c>
      <c r="C485" s="46" t="s">
        <v>658</v>
      </c>
      <c r="D485" s="61" t="s">
        <v>1808</v>
      </c>
      <c r="E485" s="36">
        <f t="shared" si="39"/>
        <v>0</v>
      </c>
      <c r="F485" s="34"/>
      <c r="G485" s="34"/>
      <c r="H485" s="34"/>
      <c r="I485" s="48"/>
    </row>
    <row r="486" spans="1:9" s="49" customFormat="1">
      <c r="A486" s="32">
        <f t="shared" si="38"/>
        <v>445</v>
      </c>
      <c r="B486" s="33" t="s">
        <v>1859</v>
      </c>
      <c r="C486" s="34" t="s">
        <v>659</v>
      </c>
      <c r="D486" s="61" t="s">
        <v>1808</v>
      </c>
      <c r="E486" s="36">
        <f t="shared" si="39"/>
        <v>0</v>
      </c>
      <c r="F486" s="34"/>
      <c r="G486" s="34"/>
      <c r="H486" s="34"/>
      <c r="I486" s="48"/>
    </row>
    <row r="487" spans="1:9" s="49" customFormat="1">
      <c r="A487" s="32">
        <f t="shared" si="38"/>
        <v>446</v>
      </c>
      <c r="B487" s="47" t="s">
        <v>660</v>
      </c>
      <c r="C487" s="46">
        <v>8752</v>
      </c>
      <c r="D487" s="61" t="s">
        <v>1808</v>
      </c>
      <c r="E487" s="36">
        <f t="shared" si="39"/>
        <v>0</v>
      </c>
      <c r="F487" s="34"/>
      <c r="G487" s="34"/>
      <c r="H487" s="34"/>
      <c r="I487" s="48"/>
    </row>
    <row r="488" spans="1:9" s="49" customFormat="1">
      <c r="A488" s="32">
        <f t="shared" si="38"/>
        <v>447</v>
      </c>
      <c r="B488" s="47" t="s">
        <v>661</v>
      </c>
      <c r="C488" s="46">
        <v>8752</v>
      </c>
      <c r="D488" s="61" t="s">
        <v>1808</v>
      </c>
      <c r="E488" s="36">
        <f t="shared" si="39"/>
        <v>0</v>
      </c>
      <c r="F488" s="34"/>
      <c r="G488" s="34"/>
      <c r="H488" s="34"/>
      <c r="I488" s="48"/>
    </row>
    <row r="489" spans="1:9" s="49" customFormat="1">
      <c r="A489" s="32">
        <f t="shared" si="38"/>
        <v>448</v>
      </c>
      <c r="B489" s="47" t="s">
        <v>662</v>
      </c>
      <c r="C489" s="46">
        <v>8752</v>
      </c>
      <c r="D489" s="61" t="s">
        <v>1808</v>
      </c>
      <c r="E489" s="36">
        <f t="shared" si="39"/>
        <v>0</v>
      </c>
      <c r="F489" s="34"/>
      <c r="G489" s="34"/>
      <c r="H489" s="34"/>
      <c r="I489" s="48"/>
    </row>
    <row r="490" spans="1:9" s="49" customFormat="1">
      <c r="A490" s="32">
        <f t="shared" si="38"/>
        <v>449</v>
      </c>
      <c r="B490" s="47" t="s">
        <v>663</v>
      </c>
      <c r="C490" s="46">
        <v>14896</v>
      </c>
      <c r="D490" s="61" t="s">
        <v>1808</v>
      </c>
      <c r="E490" s="36">
        <f t="shared" si="39"/>
        <v>0</v>
      </c>
      <c r="F490" s="34"/>
      <c r="G490" s="34"/>
      <c r="H490" s="34"/>
      <c r="I490" s="48"/>
    </row>
    <row r="491" spans="1:9" s="49" customFormat="1">
      <c r="A491" s="32">
        <f t="shared" si="38"/>
        <v>450</v>
      </c>
      <c r="B491" s="47" t="s">
        <v>664</v>
      </c>
      <c r="C491" s="46">
        <v>14896</v>
      </c>
      <c r="D491" s="61" t="s">
        <v>1808</v>
      </c>
      <c r="E491" s="36">
        <f t="shared" si="39"/>
        <v>0</v>
      </c>
      <c r="F491" s="34"/>
      <c r="G491" s="34"/>
      <c r="H491" s="34"/>
      <c r="I491" s="48"/>
    </row>
    <row r="492" spans="1:9" s="49" customFormat="1">
      <c r="A492" s="32">
        <f t="shared" si="38"/>
        <v>451</v>
      </c>
      <c r="B492" s="47" t="s">
        <v>665</v>
      </c>
      <c r="C492" s="46">
        <v>9833</v>
      </c>
      <c r="D492" s="61" t="s">
        <v>1808</v>
      </c>
      <c r="E492" s="36">
        <f t="shared" si="39"/>
        <v>0</v>
      </c>
      <c r="F492" s="34"/>
      <c r="G492" s="34"/>
      <c r="H492" s="34"/>
      <c r="I492" s="48"/>
    </row>
    <row r="493" spans="1:9" s="49" customFormat="1">
      <c r="A493" s="32">
        <f t="shared" si="38"/>
        <v>452</v>
      </c>
      <c r="B493" s="47" t="s">
        <v>666</v>
      </c>
      <c r="C493" s="46">
        <v>9833</v>
      </c>
      <c r="D493" s="61" t="s">
        <v>1808</v>
      </c>
      <c r="E493" s="36">
        <f t="shared" si="39"/>
        <v>0</v>
      </c>
      <c r="F493" s="34"/>
      <c r="G493" s="34"/>
      <c r="H493" s="34"/>
      <c r="I493" s="48"/>
    </row>
    <row r="494" spans="1:9" s="49" customFormat="1">
      <c r="A494" s="32">
        <f t="shared" si="38"/>
        <v>453</v>
      </c>
      <c r="B494" s="33" t="s">
        <v>667</v>
      </c>
      <c r="C494" s="34">
        <v>9833</v>
      </c>
      <c r="D494" s="61" t="s">
        <v>1808</v>
      </c>
      <c r="E494" s="36">
        <f t="shared" si="39"/>
        <v>0</v>
      </c>
      <c r="F494" s="34"/>
      <c r="G494" s="34"/>
      <c r="H494" s="34"/>
      <c r="I494" s="48"/>
    </row>
    <row r="495" spans="1:9" s="49" customFormat="1">
      <c r="A495" s="32">
        <f t="shared" si="38"/>
        <v>454</v>
      </c>
      <c r="B495" s="47" t="s">
        <v>668</v>
      </c>
      <c r="C495" s="46" t="s">
        <v>669</v>
      </c>
      <c r="D495" s="61" t="s">
        <v>1808</v>
      </c>
      <c r="E495" s="36">
        <f t="shared" si="39"/>
        <v>0</v>
      </c>
      <c r="F495" s="34"/>
      <c r="G495" s="34"/>
      <c r="H495" s="34"/>
      <c r="I495" s="48"/>
    </row>
    <row r="496" spans="1:9" s="49" customFormat="1">
      <c r="A496" s="32">
        <f t="shared" si="38"/>
        <v>455</v>
      </c>
      <c r="B496" s="47" t="s">
        <v>670</v>
      </c>
      <c r="C496" s="46" t="s">
        <v>671</v>
      </c>
      <c r="D496" s="61" t="s">
        <v>1808</v>
      </c>
      <c r="E496" s="36">
        <f t="shared" si="39"/>
        <v>0</v>
      </c>
      <c r="F496" s="34"/>
      <c r="G496" s="34"/>
      <c r="H496" s="34"/>
      <c r="I496" s="48"/>
    </row>
    <row r="497" spans="1:9" s="49" customFormat="1">
      <c r="A497" s="32">
        <f t="shared" si="38"/>
        <v>456</v>
      </c>
      <c r="B497" s="47" t="s">
        <v>672</v>
      </c>
      <c r="C497" s="46" t="s">
        <v>673</v>
      </c>
      <c r="D497" s="61" t="s">
        <v>1808</v>
      </c>
      <c r="E497" s="36">
        <f t="shared" si="39"/>
        <v>0</v>
      </c>
      <c r="F497" s="34"/>
      <c r="G497" s="34"/>
      <c r="H497" s="34"/>
      <c r="I497" s="48"/>
    </row>
    <row r="498" spans="1:9" s="49" customFormat="1">
      <c r="A498" s="32">
        <f t="shared" si="38"/>
        <v>457</v>
      </c>
      <c r="B498" s="33" t="s">
        <v>674</v>
      </c>
      <c r="C498" s="34" t="s">
        <v>675</v>
      </c>
      <c r="D498" s="61" t="s">
        <v>1808</v>
      </c>
      <c r="E498" s="36">
        <f t="shared" si="39"/>
        <v>0</v>
      </c>
      <c r="F498" s="34"/>
      <c r="G498" s="34"/>
      <c r="H498" s="34"/>
      <c r="I498" s="48"/>
    </row>
    <row r="499" spans="1:9" s="49" customFormat="1">
      <c r="A499" s="32">
        <f t="shared" si="38"/>
        <v>458</v>
      </c>
      <c r="B499" s="47" t="s">
        <v>676</v>
      </c>
      <c r="C499" s="46" t="s">
        <v>677</v>
      </c>
      <c r="D499" s="61" t="s">
        <v>1808</v>
      </c>
      <c r="E499" s="36">
        <f t="shared" si="39"/>
        <v>0</v>
      </c>
      <c r="F499" s="34"/>
      <c r="G499" s="34"/>
      <c r="H499" s="34"/>
      <c r="I499" s="48"/>
    </row>
    <row r="500" spans="1:9" s="49" customFormat="1">
      <c r="A500" s="32">
        <f t="shared" si="38"/>
        <v>459</v>
      </c>
      <c r="B500" s="47" t="s">
        <v>678</v>
      </c>
      <c r="C500" s="46" t="s">
        <v>679</v>
      </c>
      <c r="D500" s="61" t="s">
        <v>1808</v>
      </c>
      <c r="E500" s="36">
        <f t="shared" si="39"/>
        <v>0</v>
      </c>
      <c r="F500" s="34"/>
      <c r="G500" s="34"/>
      <c r="H500" s="34"/>
      <c r="I500" s="48"/>
    </row>
    <row r="501" spans="1:9" s="49" customFormat="1">
      <c r="A501" s="32">
        <f t="shared" si="38"/>
        <v>460</v>
      </c>
      <c r="B501" s="47" t="s">
        <v>680</v>
      </c>
      <c r="C501" s="46" t="s">
        <v>681</v>
      </c>
      <c r="D501" s="61" t="s">
        <v>1808</v>
      </c>
      <c r="E501" s="36">
        <f t="shared" si="39"/>
        <v>0</v>
      </c>
      <c r="F501" s="34"/>
      <c r="G501" s="34"/>
      <c r="H501" s="34"/>
      <c r="I501" s="48"/>
    </row>
    <row r="502" spans="1:9" s="49" customFormat="1">
      <c r="A502" s="32">
        <f t="shared" si="38"/>
        <v>461</v>
      </c>
      <c r="B502" s="47" t="s">
        <v>682</v>
      </c>
      <c r="C502" s="46" t="s">
        <v>683</v>
      </c>
      <c r="D502" s="61" t="s">
        <v>1808</v>
      </c>
      <c r="E502" s="36">
        <f t="shared" si="39"/>
        <v>0</v>
      </c>
      <c r="F502" s="34"/>
      <c r="G502" s="34"/>
      <c r="H502" s="34"/>
      <c r="I502" s="48"/>
    </row>
    <row r="503" spans="1:9" s="49" customFormat="1">
      <c r="A503" s="32">
        <f t="shared" si="38"/>
        <v>462</v>
      </c>
      <c r="B503" s="47" t="s">
        <v>684</v>
      </c>
      <c r="C503" s="46" t="s">
        <v>685</v>
      </c>
      <c r="D503" s="61" t="s">
        <v>1808</v>
      </c>
      <c r="E503" s="36">
        <f t="shared" si="39"/>
        <v>0</v>
      </c>
      <c r="F503" s="34"/>
      <c r="G503" s="34"/>
      <c r="H503" s="34"/>
      <c r="I503" s="48"/>
    </row>
    <row r="504" spans="1:9" s="49" customFormat="1">
      <c r="A504" s="32">
        <f t="shared" si="38"/>
        <v>463</v>
      </c>
      <c r="B504" s="47" t="s">
        <v>686</v>
      </c>
      <c r="C504" s="46" t="s">
        <v>687</v>
      </c>
      <c r="D504" s="61" t="s">
        <v>1808</v>
      </c>
      <c r="E504" s="36">
        <f t="shared" si="39"/>
        <v>0</v>
      </c>
      <c r="F504" s="34"/>
      <c r="G504" s="34"/>
      <c r="H504" s="34"/>
      <c r="I504" s="48"/>
    </row>
    <row r="505" spans="1:9" s="49" customFormat="1">
      <c r="A505" s="32">
        <f t="shared" si="38"/>
        <v>464</v>
      </c>
      <c r="B505" s="47" t="s">
        <v>688</v>
      </c>
      <c r="C505" s="46" t="s">
        <v>689</v>
      </c>
      <c r="D505" s="61" t="s">
        <v>1808</v>
      </c>
      <c r="E505" s="36">
        <f t="shared" si="39"/>
        <v>0</v>
      </c>
      <c r="F505" s="34"/>
      <c r="G505" s="34"/>
      <c r="H505" s="34"/>
      <c r="I505" s="48"/>
    </row>
    <row r="506" spans="1:9" s="49" customFormat="1">
      <c r="A506" s="32">
        <f t="shared" si="38"/>
        <v>465</v>
      </c>
      <c r="B506" s="47" t="s">
        <v>690</v>
      </c>
      <c r="C506" s="46" t="s">
        <v>691</v>
      </c>
      <c r="D506" s="61" t="s">
        <v>1808</v>
      </c>
      <c r="E506" s="36">
        <f t="shared" si="39"/>
        <v>0</v>
      </c>
      <c r="F506" s="34"/>
      <c r="G506" s="34"/>
      <c r="H506" s="34"/>
      <c r="I506" s="48"/>
    </row>
    <row r="507" spans="1:9" s="49" customFormat="1">
      <c r="A507" s="32">
        <f t="shared" si="38"/>
        <v>466</v>
      </c>
      <c r="B507" s="47" t="s">
        <v>692</v>
      </c>
      <c r="C507" s="46" t="s">
        <v>693</v>
      </c>
      <c r="D507" s="61" t="s">
        <v>1808</v>
      </c>
      <c r="E507" s="36">
        <f t="shared" si="39"/>
        <v>0</v>
      </c>
      <c r="F507" s="34"/>
      <c r="G507" s="34"/>
      <c r="H507" s="34"/>
      <c r="I507" s="48"/>
    </row>
    <row r="508" spans="1:9" s="49" customFormat="1">
      <c r="A508" s="32">
        <f t="shared" si="38"/>
        <v>467</v>
      </c>
      <c r="B508" s="47" t="s">
        <v>694</v>
      </c>
      <c r="C508" s="46" t="s">
        <v>695</v>
      </c>
      <c r="D508" s="61" t="s">
        <v>1808</v>
      </c>
      <c r="E508" s="36">
        <f t="shared" si="39"/>
        <v>0</v>
      </c>
      <c r="F508" s="34"/>
      <c r="G508" s="34"/>
      <c r="H508" s="34"/>
      <c r="I508" s="48"/>
    </row>
    <row r="509" spans="1:9" s="49" customFormat="1">
      <c r="A509" s="32">
        <f t="shared" si="38"/>
        <v>468</v>
      </c>
      <c r="B509" s="47" t="s">
        <v>684</v>
      </c>
      <c r="C509" s="46" t="s">
        <v>696</v>
      </c>
      <c r="D509" s="61" t="s">
        <v>1808</v>
      </c>
      <c r="E509" s="36">
        <f t="shared" si="39"/>
        <v>0</v>
      </c>
      <c r="F509" s="34"/>
      <c r="G509" s="34"/>
      <c r="H509" s="34"/>
      <c r="I509" s="48"/>
    </row>
    <row r="510" spans="1:9" s="49" customFormat="1">
      <c r="A510" s="32">
        <f t="shared" si="38"/>
        <v>469</v>
      </c>
      <c r="B510" s="47" t="s">
        <v>697</v>
      </c>
      <c r="C510" s="46" t="s">
        <v>698</v>
      </c>
      <c r="D510" s="61" t="s">
        <v>1808</v>
      </c>
      <c r="E510" s="36">
        <f t="shared" si="39"/>
        <v>0</v>
      </c>
      <c r="F510" s="34"/>
      <c r="G510" s="34"/>
      <c r="H510" s="34"/>
      <c r="I510" s="48"/>
    </row>
    <row r="511" spans="1:9" s="49" customFormat="1">
      <c r="A511" s="32">
        <f t="shared" si="38"/>
        <v>470</v>
      </c>
      <c r="B511" s="47" t="s">
        <v>686</v>
      </c>
      <c r="C511" s="46" t="s">
        <v>699</v>
      </c>
      <c r="D511" s="61" t="s">
        <v>1808</v>
      </c>
      <c r="E511" s="36">
        <f t="shared" si="39"/>
        <v>0</v>
      </c>
      <c r="F511" s="34"/>
      <c r="G511" s="34"/>
      <c r="H511" s="34"/>
      <c r="I511" s="48"/>
    </row>
    <row r="512" spans="1:9" s="49" customFormat="1">
      <c r="A512" s="32">
        <f t="shared" si="38"/>
        <v>471</v>
      </c>
      <c r="B512" s="47" t="s">
        <v>700</v>
      </c>
      <c r="C512" s="46" t="s">
        <v>701</v>
      </c>
      <c r="D512" s="83" t="s">
        <v>1809</v>
      </c>
      <c r="E512" s="36">
        <f t="shared" si="39"/>
        <v>0</v>
      </c>
      <c r="F512" s="34"/>
      <c r="G512" s="34"/>
      <c r="H512" s="34"/>
      <c r="I512" s="48"/>
    </row>
    <row r="513" spans="1:9" s="7" customFormat="1" ht="36.75" customHeight="1">
      <c r="A513" s="56"/>
      <c r="B513" s="900" t="s">
        <v>4981</v>
      </c>
      <c r="C513" s="901"/>
      <c r="D513" s="901"/>
      <c r="E513" s="901"/>
      <c r="F513" s="901"/>
      <c r="G513" s="901"/>
      <c r="H513" s="901"/>
      <c r="I513" s="8"/>
    </row>
    <row r="514" spans="1:9" s="49" customFormat="1">
      <c r="A514" s="32">
        <v>472</v>
      </c>
      <c r="B514" s="47" t="s">
        <v>702</v>
      </c>
      <c r="C514" s="46" t="s">
        <v>703</v>
      </c>
      <c r="D514" s="61" t="s">
        <v>1808</v>
      </c>
      <c r="E514" s="36">
        <f t="shared" ref="E514:E530" si="40">+F514+G514+H514</f>
        <v>0</v>
      </c>
      <c r="F514" s="34"/>
      <c r="G514" s="38"/>
      <c r="H514" s="38"/>
      <c r="I514" s="48"/>
    </row>
    <row r="515" spans="1:9" s="49" customFormat="1">
      <c r="A515" s="32">
        <f>A514+1</f>
        <v>473</v>
      </c>
      <c r="B515" s="47" t="s">
        <v>702</v>
      </c>
      <c r="C515" s="46" t="s">
        <v>704</v>
      </c>
      <c r="D515" s="61" t="s">
        <v>1808</v>
      </c>
      <c r="E515" s="36">
        <f t="shared" si="40"/>
        <v>0</v>
      </c>
      <c r="F515" s="34"/>
      <c r="G515" s="38"/>
      <c r="H515" s="38"/>
      <c r="I515" s="48"/>
    </row>
    <row r="516" spans="1:9" s="49" customFormat="1">
      <c r="A516" s="32">
        <f t="shared" ref="A516:A530" si="41">A515+1</f>
        <v>474</v>
      </c>
      <c r="B516" s="47" t="s">
        <v>705</v>
      </c>
      <c r="C516" s="46" t="s">
        <v>706</v>
      </c>
      <c r="D516" s="61" t="s">
        <v>1808</v>
      </c>
      <c r="E516" s="36">
        <f t="shared" si="40"/>
        <v>0</v>
      </c>
      <c r="F516" s="34"/>
      <c r="G516" s="38"/>
      <c r="H516" s="38"/>
      <c r="I516" s="48"/>
    </row>
    <row r="517" spans="1:9" s="49" customFormat="1">
      <c r="A517" s="32">
        <f t="shared" si="41"/>
        <v>475</v>
      </c>
      <c r="B517" s="33" t="s">
        <v>285</v>
      </c>
      <c r="C517" s="34" t="s">
        <v>707</v>
      </c>
      <c r="D517" s="61" t="s">
        <v>1808</v>
      </c>
      <c r="E517" s="36">
        <f t="shared" si="40"/>
        <v>0</v>
      </c>
      <c r="F517" s="34"/>
      <c r="G517" s="38"/>
      <c r="H517" s="38"/>
      <c r="I517" s="48"/>
    </row>
    <row r="518" spans="1:9" s="49" customFormat="1">
      <c r="A518" s="32">
        <f t="shared" si="41"/>
        <v>476</v>
      </c>
      <c r="B518" s="47" t="s">
        <v>708</v>
      </c>
      <c r="C518" s="46"/>
      <c r="D518" s="61" t="s">
        <v>1808</v>
      </c>
      <c r="E518" s="36">
        <f t="shared" si="40"/>
        <v>0</v>
      </c>
      <c r="F518" s="34"/>
      <c r="G518" s="38"/>
      <c r="H518" s="38"/>
      <c r="I518" s="48"/>
    </row>
    <row r="519" spans="1:9" s="49" customFormat="1">
      <c r="A519" s="32">
        <f t="shared" si="41"/>
        <v>477</v>
      </c>
      <c r="B519" s="47" t="s">
        <v>709</v>
      </c>
      <c r="C519" s="46" t="s">
        <v>710</v>
      </c>
      <c r="D519" s="61" t="s">
        <v>1808</v>
      </c>
      <c r="E519" s="36">
        <f t="shared" si="40"/>
        <v>0</v>
      </c>
      <c r="F519" s="34"/>
      <c r="G519" s="38"/>
      <c r="H519" s="38"/>
      <c r="I519" s="48"/>
    </row>
    <row r="520" spans="1:9" s="49" customFormat="1">
      <c r="A520" s="32">
        <f t="shared" si="41"/>
        <v>478</v>
      </c>
      <c r="B520" s="47" t="s">
        <v>709</v>
      </c>
      <c r="C520" s="46" t="s">
        <v>711</v>
      </c>
      <c r="D520" s="61" t="s">
        <v>1808</v>
      </c>
      <c r="E520" s="36">
        <f t="shared" si="40"/>
        <v>0</v>
      </c>
      <c r="F520" s="34"/>
      <c r="G520" s="38"/>
      <c r="H520" s="38"/>
      <c r="I520" s="48"/>
    </row>
    <row r="521" spans="1:9" s="49" customFormat="1">
      <c r="A521" s="32">
        <f t="shared" si="41"/>
        <v>479</v>
      </c>
      <c r="B521" s="47" t="s">
        <v>712</v>
      </c>
      <c r="C521" s="46" t="s">
        <v>713</v>
      </c>
      <c r="D521" s="61" t="s">
        <v>1808</v>
      </c>
      <c r="E521" s="36">
        <f t="shared" si="40"/>
        <v>2</v>
      </c>
      <c r="F521" s="34">
        <v>2</v>
      </c>
      <c r="G521" s="38"/>
      <c r="H521" s="38"/>
      <c r="I521" s="48"/>
    </row>
    <row r="522" spans="1:9" s="49" customFormat="1">
      <c r="A522" s="32">
        <f t="shared" si="41"/>
        <v>480</v>
      </c>
      <c r="B522" s="47" t="s">
        <v>712</v>
      </c>
      <c r="C522" s="46" t="s">
        <v>714</v>
      </c>
      <c r="D522" s="61" t="s">
        <v>1808</v>
      </c>
      <c r="E522" s="36">
        <f t="shared" si="40"/>
        <v>1</v>
      </c>
      <c r="F522" s="34">
        <v>1</v>
      </c>
      <c r="G522" s="38"/>
      <c r="H522" s="38"/>
      <c r="I522" s="48"/>
    </row>
    <row r="523" spans="1:9" s="49" customFormat="1">
      <c r="A523" s="32">
        <f t="shared" si="41"/>
        <v>481</v>
      </c>
      <c r="B523" s="47" t="s">
        <v>715</v>
      </c>
      <c r="C523" s="46" t="s">
        <v>716</v>
      </c>
      <c r="D523" s="61" t="s">
        <v>1808</v>
      </c>
      <c r="E523" s="36">
        <f t="shared" si="40"/>
        <v>0</v>
      </c>
      <c r="F523" s="34"/>
      <c r="G523" s="38"/>
      <c r="H523" s="38"/>
      <c r="I523" s="48"/>
    </row>
    <row r="524" spans="1:9" s="49" customFormat="1">
      <c r="A524" s="32">
        <f t="shared" si="41"/>
        <v>482</v>
      </c>
      <c r="B524" s="47" t="s">
        <v>717</v>
      </c>
      <c r="C524" s="46" t="s">
        <v>718</v>
      </c>
      <c r="D524" s="61" t="s">
        <v>1808</v>
      </c>
      <c r="E524" s="36">
        <f t="shared" si="40"/>
        <v>60</v>
      </c>
      <c r="F524" s="34">
        <v>60</v>
      </c>
      <c r="G524" s="38"/>
      <c r="H524" s="38"/>
      <c r="I524" s="48"/>
    </row>
    <row r="525" spans="1:9" s="49" customFormat="1">
      <c r="A525" s="32">
        <f t="shared" si="41"/>
        <v>483</v>
      </c>
      <c r="B525" s="47" t="s">
        <v>647</v>
      </c>
      <c r="C525" s="46" t="s">
        <v>648</v>
      </c>
      <c r="D525" s="61" t="s">
        <v>1808</v>
      </c>
      <c r="E525" s="36">
        <f t="shared" si="40"/>
        <v>0</v>
      </c>
      <c r="F525" s="34"/>
      <c r="G525" s="38"/>
      <c r="H525" s="38"/>
      <c r="I525" s="48"/>
    </row>
    <row r="526" spans="1:9" s="49" customFormat="1" ht="46.5">
      <c r="A526" s="32">
        <f t="shared" si="41"/>
        <v>484</v>
      </c>
      <c r="B526" s="47" t="s">
        <v>719</v>
      </c>
      <c r="C526" s="46" t="s">
        <v>720</v>
      </c>
      <c r="D526" s="61" t="s">
        <v>1808</v>
      </c>
      <c r="E526" s="36">
        <f t="shared" si="40"/>
        <v>0</v>
      </c>
      <c r="F526" s="34"/>
      <c r="G526" s="38"/>
      <c r="H526" s="38"/>
      <c r="I526" s="48"/>
    </row>
    <row r="527" spans="1:9" s="49" customFormat="1" ht="46.5">
      <c r="A527" s="32">
        <f t="shared" si="41"/>
        <v>485</v>
      </c>
      <c r="B527" s="47" t="s">
        <v>719</v>
      </c>
      <c r="C527" s="46" t="s">
        <v>721</v>
      </c>
      <c r="D527" s="61" t="s">
        <v>1808</v>
      </c>
      <c r="E527" s="36">
        <f t="shared" si="40"/>
        <v>0</v>
      </c>
      <c r="F527" s="34"/>
      <c r="G527" s="38"/>
      <c r="H527" s="38"/>
      <c r="I527" s="48"/>
    </row>
    <row r="528" spans="1:9" s="49" customFormat="1" ht="46.5">
      <c r="A528" s="32">
        <f t="shared" si="41"/>
        <v>486</v>
      </c>
      <c r="B528" s="47" t="s">
        <v>719</v>
      </c>
      <c r="C528" s="46" t="s">
        <v>722</v>
      </c>
      <c r="D528" s="61" t="s">
        <v>1808</v>
      </c>
      <c r="E528" s="36">
        <f t="shared" si="40"/>
        <v>0</v>
      </c>
      <c r="F528" s="34"/>
      <c r="G528" s="38"/>
      <c r="H528" s="38"/>
      <c r="I528" s="48"/>
    </row>
    <row r="529" spans="1:9" s="49" customFormat="1" ht="60.75">
      <c r="A529" s="32">
        <f t="shared" si="41"/>
        <v>487</v>
      </c>
      <c r="B529" s="47" t="s">
        <v>719</v>
      </c>
      <c r="C529" s="826" t="s">
        <v>723</v>
      </c>
      <c r="D529" s="61" t="s">
        <v>1808</v>
      </c>
      <c r="E529" s="36">
        <f t="shared" si="40"/>
        <v>0</v>
      </c>
      <c r="F529" s="34"/>
      <c r="G529" s="38"/>
      <c r="H529" s="38"/>
      <c r="I529" s="48"/>
    </row>
    <row r="530" spans="1:9" s="49" customFormat="1">
      <c r="A530" s="32">
        <f t="shared" si="41"/>
        <v>488</v>
      </c>
      <c r="B530" s="47" t="s">
        <v>719</v>
      </c>
      <c r="C530" s="46" t="s">
        <v>724</v>
      </c>
      <c r="D530" s="61" t="s">
        <v>1808</v>
      </c>
      <c r="E530" s="36">
        <f t="shared" si="40"/>
        <v>0</v>
      </c>
      <c r="F530" s="34"/>
      <c r="G530" s="38"/>
      <c r="H530" s="38"/>
      <c r="I530" s="48"/>
    </row>
    <row r="531" spans="1:9" s="7" customFormat="1" ht="36.75" customHeight="1">
      <c r="A531" s="28"/>
      <c r="B531" s="900" t="s">
        <v>4982</v>
      </c>
      <c r="C531" s="901"/>
      <c r="D531" s="901"/>
      <c r="E531" s="901"/>
      <c r="F531" s="901"/>
      <c r="G531" s="901"/>
      <c r="H531" s="901"/>
      <c r="I531" s="8"/>
    </row>
    <row r="532" spans="1:9" s="49" customFormat="1" ht="46.5">
      <c r="A532" s="32">
        <v>489</v>
      </c>
      <c r="B532" s="47" t="s">
        <v>1861</v>
      </c>
      <c r="C532" s="46" t="s">
        <v>725</v>
      </c>
      <c r="D532" s="46" t="s">
        <v>36</v>
      </c>
      <c r="E532" s="37">
        <f t="shared" ref="E532:E546" si="42">+F532+G532+H532</f>
        <v>0</v>
      </c>
      <c r="F532" s="39"/>
      <c r="G532" s="38"/>
      <c r="H532" s="38"/>
      <c r="I532" s="48"/>
    </row>
    <row r="533" spans="1:9" s="49" customFormat="1">
      <c r="A533" s="32">
        <f>A532+1</f>
        <v>490</v>
      </c>
      <c r="B533" s="47" t="s">
        <v>726</v>
      </c>
      <c r="C533" s="46" t="s">
        <v>727</v>
      </c>
      <c r="D533" s="61" t="s">
        <v>1808</v>
      </c>
      <c r="E533" s="37">
        <f t="shared" si="42"/>
        <v>0</v>
      </c>
      <c r="F533" s="39"/>
      <c r="G533" s="38"/>
      <c r="H533" s="38"/>
      <c r="I533" s="48"/>
    </row>
    <row r="534" spans="1:9" s="49" customFormat="1">
      <c r="A534" s="32">
        <f t="shared" ref="A534:A546" si="43">A533+1</f>
        <v>491</v>
      </c>
      <c r="B534" s="47" t="s">
        <v>728</v>
      </c>
      <c r="C534" s="46" t="s">
        <v>729</v>
      </c>
      <c r="D534" s="61" t="s">
        <v>1808</v>
      </c>
      <c r="E534" s="37">
        <f t="shared" si="42"/>
        <v>0</v>
      </c>
      <c r="F534" s="39"/>
      <c r="G534" s="38"/>
      <c r="H534" s="38"/>
      <c r="I534" s="48"/>
    </row>
    <row r="535" spans="1:9" s="49" customFormat="1">
      <c r="A535" s="32">
        <f t="shared" si="43"/>
        <v>492</v>
      </c>
      <c r="B535" s="47" t="s">
        <v>730</v>
      </c>
      <c r="C535" s="46" t="s">
        <v>731</v>
      </c>
      <c r="D535" s="61" t="s">
        <v>1808</v>
      </c>
      <c r="E535" s="37">
        <f t="shared" si="42"/>
        <v>0</v>
      </c>
      <c r="F535" s="39"/>
      <c r="G535" s="38"/>
      <c r="H535" s="38"/>
      <c r="I535" s="48"/>
    </row>
    <row r="536" spans="1:9" s="49" customFormat="1">
      <c r="A536" s="32">
        <f t="shared" si="43"/>
        <v>493</v>
      </c>
      <c r="B536" s="33" t="s">
        <v>732</v>
      </c>
      <c r="C536" s="34" t="s">
        <v>733</v>
      </c>
      <c r="D536" s="61" t="s">
        <v>1808</v>
      </c>
      <c r="E536" s="37">
        <f t="shared" si="42"/>
        <v>0</v>
      </c>
      <c r="F536" s="39"/>
      <c r="G536" s="38"/>
      <c r="H536" s="38"/>
      <c r="I536" s="48"/>
    </row>
    <row r="537" spans="1:9" s="49" customFormat="1">
      <c r="A537" s="32">
        <f t="shared" si="43"/>
        <v>494</v>
      </c>
      <c r="B537" s="47" t="s">
        <v>734</v>
      </c>
      <c r="C537" s="46" t="s">
        <v>735</v>
      </c>
      <c r="D537" s="61" t="s">
        <v>1808</v>
      </c>
      <c r="E537" s="37">
        <f t="shared" si="42"/>
        <v>0</v>
      </c>
      <c r="F537" s="39"/>
      <c r="G537" s="38"/>
      <c r="H537" s="38"/>
      <c r="I537" s="48"/>
    </row>
    <row r="538" spans="1:9" s="49" customFormat="1">
      <c r="A538" s="32">
        <f t="shared" si="43"/>
        <v>495</v>
      </c>
      <c r="B538" s="47" t="s">
        <v>736</v>
      </c>
      <c r="C538" s="46" t="s">
        <v>737</v>
      </c>
      <c r="D538" s="61" t="s">
        <v>1808</v>
      </c>
      <c r="E538" s="37">
        <f t="shared" si="42"/>
        <v>0</v>
      </c>
      <c r="F538" s="39"/>
      <c r="G538" s="38"/>
      <c r="H538" s="38"/>
      <c r="I538" s="48"/>
    </row>
    <row r="539" spans="1:9" s="49" customFormat="1">
      <c r="A539" s="32">
        <f t="shared" si="43"/>
        <v>496</v>
      </c>
      <c r="B539" s="47" t="s">
        <v>738</v>
      </c>
      <c r="C539" s="46" t="s">
        <v>737</v>
      </c>
      <c r="D539" s="61" t="s">
        <v>1808</v>
      </c>
      <c r="E539" s="37">
        <f t="shared" si="42"/>
        <v>0</v>
      </c>
      <c r="F539" s="39"/>
      <c r="G539" s="38"/>
      <c r="H539" s="38"/>
      <c r="I539" s="48"/>
    </row>
    <row r="540" spans="1:9" s="49" customFormat="1">
      <c r="A540" s="32">
        <f t="shared" si="43"/>
        <v>497</v>
      </c>
      <c r="B540" s="47" t="s">
        <v>739</v>
      </c>
      <c r="C540" s="46" t="s">
        <v>740</v>
      </c>
      <c r="D540" s="61" t="s">
        <v>1808</v>
      </c>
      <c r="E540" s="37">
        <f t="shared" si="42"/>
        <v>0</v>
      </c>
      <c r="F540" s="39"/>
      <c r="G540" s="38"/>
      <c r="H540" s="38"/>
      <c r="I540" s="48"/>
    </row>
    <row r="541" spans="1:9" s="49" customFormat="1">
      <c r="A541" s="32">
        <f t="shared" si="43"/>
        <v>498</v>
      </c>
      <c r="B541" s="47" t="s">
        <v>741</v>
      </c>
      <c r="C541" s="46" t="s">
        <v>742</v>
      </c>
      <c r="D541" s="61" t="s">
        <v>1808</v>
      </c>
      <c r="E541" s="37">
        <f t="shared" si="42"/>
        <v>0</v>
      </c>
      <c r="F541" s="39"/>
      <c r="G541" s="38"/>
      <c r="H541" s="38"/>
      <c r="I541" s="48"/>
    </row>
    <row r="542" spans="1:9" s="49" customFormat="1">
      <c r="A542" s="32">
        <f t="shared" si="43"/>
        <v>499</v>
      </c>
      <c r="B542" s="47" t="s">
        <v>743</v>
      </c>
      <c r="C542" s="46" t="s">
        <v>737</v>
      </c>
      <c r="D542" s="46" t="s">
        <v>1817</v>
      </c>
      <c r="E542" s="37">
        <f t="shared" si="42"/>
        <v>0</v>
      </c>
      <c r="F542" s="39"/>
      <c r="G542" s="38"/>
      <c r="H542" s="38"/>
      <c r="I542" s="48"/>
    </row>
    <row r="543" spans="1:9" s="49" customFormat="1">
      <c r="A543" s="32">
        <f t="shared" si="43"/>
        <v>500</v>
      </c>
      <c r="B543" s="47" t="s">
        <v>478</v>
      </c>
      <c r="C543" s="46" t="s">
        <v>744</v>
      </c>
      <c r="D543" s="61" t="s">
        <v>1808</v>
      </c>
      <c r="E543" s="37">
        <f t="shared" si="42"/>
        <v>0</v>
      </c>
      <c r="F543" s="39"/>
      <c r="G543" s="38"/>
      <c r="H543" s="38"/>
      <c r="I543" s="48"/>
    </row>
    <row r="544" spans="1:9" s="49" customFormat="1">
      <c r="A544" s="32">
        <f t="shared" si="43"/>
        <v>501</v>
      </c>
      <c r="B544" s="47" t="s">
        <v>745</v>
      </c>
      <c r="C544" s="46" t="s">
        <v>746</v>
      </c>
      <c r="D544" s="61" t="s">
        <v>1808</v>
      </c>
      <c r="E544" s="37">
        <f t="shared" si="42"/>
        <v>0</v>
      </c>
      <c r="F544" s="39"/>
      <c r="G544" s="38"/>
      <c r="H544" s="38"/>
      <c r="I544" s="48"/>
    </row>
    <row r="545" spans="1:9" s="49" customFormat="1">
      <c r="A545" s="32">
        <f t="shared" si="43"/>
        <v>502</v>
      </c>
      <c r="B545" s="47" t="s">
        <v>747</v>
      </c>
      <c r="C545" s="46" t="s">
        <v>748</v>
      </c>
      <c r="D545" s="61" t="s">
        <v>1808</v>
      </c>
      <c r="E545" s="37">
        <f t="shared" si="42"/>
        <v>0</v>
      </c>
      <c r="F545" s="39"/>
      <c r="G545" s="38"/>
      <c r="H545" s="38"/>
      <c r="I545" s="48"/>
    </row>
    <row r="546" spans="1:9" s="49" customFormat="1" ht="46.5">
      <c r="A546" s="32">
        <f t="shared" si="43"/>
        <v>503</v>
      </c>
      <c r="B546" s="47" t="s">
        <v>1856</v>
      </c>
      <c r="C546" s="46" t="s">
        <v>749</v>
      </c>
      <c r="D546" s="61" t="s">
        <v>1808</v>
      </c>
      <c r="E546" s="37">
        <f t="shared" si="42"/>
        <v>0</v>
      </c>
      <c r="F546" s="39"/>
      <c r="G546" s="38"/>
      <c r="H546" s="38"/>
      <c r="I546" s="48"/>
    </row>
    <row r="547" spans="1:9" s="7" customFormat="1" ht="36.75" customHeight="1">
      <c r="A547" s="56"/>
      <c r="B547" s="922" t="s">
        <v>4983</v>
      </c>
      <c r="C547" s="922"/>
      <c r="D547" s="922"/>
      <c r="E547" s="922"/>
      <c r="F547" s="922"/>
      <c r="G547" s="922"/>
      <c r="H547" s="922"/>
      <c r="I547" s="8"/>
    </row>
    <row r="548" spans="1:9" s="49" customFormat="1">
      <c r="A548" s="32">
        <v>504</v>
      </c>
      <c r="B548" s="33" t="s">
        <v>750</v>
      </c>
      <c r="C548" s="34" t="s">
        <v>751</v>
      </c>
      <c r="D548" s="61" t="s">
        <v>1808</v>
      </c>
      <c r="E548" s="36">
        <f>+F548+G548+H548</f>
        <v>2</v>
      </c>
      <c r="F548" s="34">
        <v>2</v>
      </c>
      <c r="G548" s="34"/>
      <c r="H548" s="34"/>
      <c r="I548" s="48"/>
    </row>
    <row r="549" spans="1:9" s="49" customFormat="1">
      <c r="A549" s="964">
        <f>A548+1</f>
        <v>505</v>
      </c>
      <c r="B549" s="981" t="s">
        <v>1862</v>
      </c>
      <c r="C549" s="46" t="s">
        <v>752</v>
      </c>
      <c r="D549" s="967" t="s">
        <v>1817</v>
      </c>
      <c r="E549" s="974">
        <f>+F549+G549+H549</f>
        <v>10</v>
      </c>
      <c r="F549" s="971">
        <v>5</v>
      </c>
      <c r="G549" s="971">
        <v>5</v>
      </c>
      <c r="H549" s="971">
        <v>0</v>
      </c>
      <c r="I549" s="48"/>
    </row>
    <row r="550" spans="1:9" s="49" customFormat="1">
      <c r="A550" s="965"/>
      <c r="B550" s="982"/>
      <c r="C550" s="46" t="s">
        <v>753</v>
      </c>
      <c r="D550" s="967"/>
      <c r="E550" s="975"/>
      <c r="F550" s="972"/>
      <c r="G550" s="972"/>
      <c r="H550" s="972"/>
      <c r="I550" s="48"/>
    </row>
    <row r="551" spans="1:9" s="49" customFormat="1">
      <c r="A551" s="966"/>
      <c r="B551" s="983"/>
      <c r="C551" s="46" t="s">
        <v>754</v>
      </c>
      <c r="D551" s="967"/>
      <c r="E551" s="976"/>
      <c r="F551" s="973"/>
      <c r="G551" s="973"/>
      <c r="H551" s="973"/>
      <c r="I551" s="48"/>
    </row>
    <row r="552" spans="1:9" s="49" customFormat="1">
      <c r="A552" s="32">
        <v>506</v>
      </c>
      <c r="B552" s="47" t="s">
        <v>755</v>
      </c>
      <c r="C552" s="46" t="s">
        <v>756</v>
      </c>
      <c r="D552" s="46" t="s">
        <v>1817</v>
      </c>
      <c r="E552" s="36">
        <f t="shared" ref="E552:E559" si="44">+F552+G552+H552</f>
        <v>1</v>
      </c>
      <c r="F552" s="34">
        <v>1</v>
      </c>
      <c r="G552" s="34"/>
      <c r="H552" s="34"/>
      <c r="I552" s="48"/>
    </row>
    <row r="553" spans="1:9" s="49" customFormat="1" ht="46.5">
      <c r="A553" s="32">
        <f t="shared" ref="A553:A559" si="45">A552+1</f>
        <v>507</v>
      </c>
      <c r="B553" s="47" t="s">
        <v>745</v>
      </c>
      <c r="C553" s="46" t="s">
        <v>757</v>
      </c>
      <c r="D553" s="61" t="s">
        <v>1808</v>
      </c>
      <c r="E553" s="36">
        <f t="shared" si="44"/>
        <v>0</v>
      </c>
      <c r="F553" s="34"/>
      <c r="G553" s="34"/>
      <c r="H553" s="34"/>
      <c r="I553" s="48"/>
    </row>
    <row r="554" spans="1:9" s="49" customFormat="1">
      <c r="A554" s="32">
        <f t="shared" si="45"/>
        <v>508</v>
      </c>
      <c r="B554" s="47" t="s">
        <v>758</v>
      </c>
      <c r="C554" s="46" t="s">
        <v>759</v>
      </c>
      <c r="D554" s="61" t="s">
        <v>1808</v>
      </c>
      <c r="E554" s="36">
        <f t="shared" si="44"/>
        <v>0</v>
      </c>
      <c r="F554" s="34"/>
      <c r="G554" s="34"/>
      <c r="H554" s="34"/>
      <c r="I554" s="48"/>
    </row>
    <row r="555" spans="1:9" s="49" customFormat="1">
      <c r="A555" s="32">
        <f t="shared" si="45"/>
        <v>509</v>
      </c>
      <c r="B555" s="47" t="s">
        <v>760</v>
      </c>
      <c r="C555" s="46" t="s">
        <v>761</v>
      </c>
      <c r="D555" s="61" t="s">
        <v>1808</v>
      </c>
      <c r="E555" s="36">
        <f t="shared" si="44"/>
        <v>0</v>
      </c>
      <c r="F555" s="34"/>
      <c r="G555" s="34"/>
      <c r="H555" s="34"/>
      <c r="I555" s="48"/>
    </row>
    <row r="556" spans="1:9" s="49" customFormat="1">
      <c r="A556" s="32">
        <f t="shared" si="45"/>
        <v>510</v>
      </c>
      <c r="B556" s="47" t="s">
        <v>1867</v>
      </c>
      <c r="C556" s="46"/>
      <c r="D556" s="61" t="s">
        <v>1808</v>
      </c>
      <c r="E556" s="36">
        <f t="shared" si="44"/>
        <v>0</v>
      </c>
      <c r="F556" s="34"/>
      <c r="G556" s="34"/>
      <c r="H556" s="34"/>
      <c r="I556" s="48"/>
    </row>
    <row r="557" spans="1:9" s="49" customFormat="1">
      <c r="A557" s="32">
        <f t="shared" si="45"/>
        <v>511</v>
      </c>
      <c r="B557" s="47" t="s">
        <v>762</v>
      </c>
      <c r="C557" s="46" t="s">
        <v>763</v>
      </c>
      <c r="D557" s="61" t="s">
        <v>1808</v>
      </c>
      <c r="E557" s="36">
        <f t="shared" si="44"/>
        <v>0</v>
      </c>
      <c r="F557" s="34"/>
      <c r="G557" s="34"/>
      <c r="H557" s="34"/>
      <c r="I557" s="48"/>
    </row>
    <row r="558" spans="1:9" s="49" customFormat="1" ht="46.5">
      <c r="A558" s="32">
        <f t="shared" si="45"/>
        <v>512</v>
      </c>
      <c r="B558" s="47" t="s">
        <v>1866</v>
      </c>
      <c r="C558" s="46" t="s">
        <v>764</v>
      </c>
      <c r="D558" s="61" t="s">
        <v>1808</v>
      </c>
      <c r="E558" s="36">
        <f t="shared" si="44"/>
        <v>0</v>
      </c>
      <c r="F558" s="34"/>
      <c r="G558" s="34"/>
      <c r="H558" s="34"/>
      <c r="I558" s="48"/>
    </row>
    <row r="559" spans="1:9" s="49" customFormat="1">
      <c r="A559" s="32">
        <f t="shared" si="45"/>
        <v>513</v>
      </c>
      <c r="B559" s="47" t="s">
        <v>765</v>
      </c>
      <c r="C559" s="46"/>
      <c r="D559" s="61" t="s">
        <v>1808</v>
      </c>
      <c r="E559" s="36">
        <f t="shared" si="44"/>
        <v>6</v>
      </c>
      <c r="F559" s="34">
        <v>2</v>
      </c>
      <c r="G559" s="34">
        <v>2</v>
      </c>
      <c r="H559" s="34">
        <v>2</v>
      </c>
      <c r="I559" s="48"/>
    </row>
    <row r="560" spans="1:9" s="7" customFormat="1" ht="36.75" customHeight="1">
      <c r="A560" s="56"/>
      <c r="B560" s="924" t="s">
        <v>4984</v>
      </c>
      <c r="C560" s="924"/>
      <c r="D560" s="924"/>
      <c r="E560" s="924"/>
      <c r="F560" s="924"/>
      <c r="G560" s="924"/>
      <c r="H560" s="924"/>
      <c r="I560" s="8"/>
    </row>
    <row r="561" spans="1:9" s="49" customFormat="1" ht="36.75" customHeight="1">
      <c r="A561" s="32">
        <v>514</v>
      </c>
      <c r="B561" s="47" t="s">
        <v>766</v>
      </c>
      <c r="C561" s="46" t="s">
        <v>767</v>
      </c>
      <c r="D561" s="46" t="s">
        <v>1817</v>
      </c>
      <c r="E561" s="37">
        <f t="shared" ref="E561:E575" si="46">+F561+G561+H561</f>
        <v>0</v>
      </c>
      <c r="F561" s="39"/>
      <c r="G561" s="38"/>
      <c r="H561" s="38"/>
      <c r="I561" s="48"/>
    </row>
    <row r="562" spans="1:9" s="49" customFormat="1">
      <c r="A562" s="32">
        <f>A561+1</f>
        <v>515</v>
      </c>
      <c r="B562" s="47" t="s">
        <v>768</v>
      </c>
      <c r="C562" s="46" t="s">
        <v>769</v>
      </c>
      <c r="D562" s="61" t="s">
        <v>1808</v>
      </c>
      <c r="E562" s="37">
        <f t="shared" si="46"/>
        <v>0</v>
      </c>
      <c r="F562" s="39"/>
      <c r="G562" s="38"/>
      <c r="H562" s="38"/>
      <c r="I562" s="48"/>
    </row>
    <row r="563" spans="1:9" s="49" customFormat="1">
      <c r="A563" s="32">
        <f t="shared" ref="A563:A575" si="47">A562+1</f>
        <v>516</v>
      </c>
      <c r="B563" s="47" t="s">
        <v>1863</v>
      </c>
      <c r="C563" s="46" t="s">
        <v>770</v>
      </c>
      <c r="D563" s="46" t="s">
        <v>1817</v>
      </c>
      <c r="E563" s="37">
        <f t="shared" si="46"/>
        <v>0</v>
      </c>
      <c r="F563" s="39"/>
      <c r="G563" s="38"/>
      <c r="H563" s="38"/>
      <c r="I563" s="48"/>
    </row>
    <row r="564" spans="1:9" s="49" customFormat="1">
      <c r="A564" s="32">
        <f t="shared" si="47"/>
        <v>517</v>
      </c>
      <c r="B564" s="47" t="s">
        <v>771</v>
      </c>
      <c r="C564" s="46" t="s">
        <v>772</v>
      </c>
      <c r="D564" s="61" t="s">
        <v>1808</v>
      </c>
      <c r="E564" s="37">
        <f t="shared" si="46"/>
        <v>0</v>
      </c>
      <c r="F564" s="39"/>
      <c r="G564" s="38"/>
      <c r="H564" s="38"/>
      <c r="I564" s="48"/>
    </row>
    <row r="565" spans="1:9" s="49" customFormat="1">
      <c r="A565" s="32">
        <f t="shared" si="47"/>
        <v>518</v>
      </c>
      <c r="B565" s="47" t="s">
        <v>773</v>
      </c>
      <c r="C565" s="46" t="s">
        <v>774</v>
      </c>
      <c r="D565" s="61" t="s">
        <v>1808</v>
      </c>
      <c r="E565" s="37">
        <f t="shared" si="46"/>
        <v>0</v>
      </c>
      <c r="F565" s="39"/>
      <c r="G565" s="38"/>
      <c r="H565" s="38"/>
      <c r="I565" s="48"/>
    </row>
    <row r="566" spans="1:9" s="49" customFormat="1">
      <c r="A566" s="32">
        <f t="shared" si="47"/>
        <v>519</v>
      </c>
      <c r="B566" s="47" t="s">
        <v>1864</v>
      </c>
      <c r="C566" s="46" t="s">
        <v>775</v>
      </c>
      <c r="D566" s="46" t="s">
        <v>1817</v>
      </c>
      <c r="E566" s="37">
        <f t="shared" si="46"/>
        <v>0</v>
      </c>
      <c r="F566" s="39"/>
      <c r="G566" s="38"/>
      <c r="H566" s="38"/>
      <c r="I566" s="48"/>
    </row>
    <row r="567" spans="1:9" s="49" customFormat="1">
      <c r="A567" s="32">
        <f t="shared" si="47"/>
        <v>520</v>
      </c>
      <c r="B567" s="47" t="s">
        <v>1865</v>
      </c>
      <c r="C567" s="46" t="s">
        <v>776</v>
      </c>
      <c r="D567" s="46" t="s">
        <v>1817</v>
      </c>
      <c r="E567" s="37">
        <f t="shared" si="46"/>
        <v>0</v>
      </c>
      <c r="F567" s="39"/>
      <c r="G567" s="38"/>
      <c r="H567" s="38"/>
      <c r="I567" s="48"/>
    </row>
    <row r="568" spans="1:9" s="49" customFormat="1">
      <c r="A568" s="32">
        <f t="shared" si="47"/>
        <v>521</v>
      </c>
      <c r="B568" s="47" t="s">
        <v>777</v>
      </c>
      <c r="C568" s="46" t="s">
        <v>778</v>
      </c>
      <c r="D568" s="61" t="s">
        <v>1808</v>
      </c>
      <c r="E568" s="37">
        <f t="shared" si="46"/>
        <v>0</v>
      </c>
      <c r="F568" s="39"/>
      <c r="G568" s="38"/>
      <c r="H568" s="38"/>
      <c r="I568" s="48"/>
    </row>
    <row r="569" spans="1:9" s="49" customFormat="1">
      <c r="A569" s="32">
        <f t="shared" si="47"/>
        <v>522</v>
      </c>
      <c r="B569" s="47" t="s">
        <v>779</v>
      </c>
      <c r="C569" s="46" t="s">
        <v>780</v>
      </c>
      <c r="D569" s="61" t="s">
        <v>1808</v>
      </c>
      <c r="E569" s="37">
        <f t="shared" si="46"/>
        <v>0</v>
      </c>
      <c r="F569" s="39"/>
      <c r="G569" s="38"/>
      <c r="H569" s="38"/>
      <c r="I569" s="48"/>
    </row>
    <row r="570" spans="1:9" s="49" customFormat="1">
      <c r="A570" s="32">
        <f t="shared" si="47"/>
        <v>523</v>
      </c>
      <c r="B570" s="47" t="s">
        <v>781</v>
      </c>
      <c r="C570" s="46" t="s">
        <v>782</v>
      </c>
      <c r="D570" s="61" t="s">
        <v>1808</v>
      </c>
      <c r="E570" s="37">
        <f t="shared" si="46"/>
        <v>0</v>
      </c>
      <c r="F570" s="39"/>
      <c r="G570" s="38"/>
      <c r="H570" s="38"/>
      <c r="I570" s="48"/>
    </row>
    <row r="571" spans="1:9" s="49" customFormat="1">
      <c r="A571" s="32">
        <f t="shared" si="47"/>
        <v>524</v>
      </c>
      <c r="B571" s="47" t="s">
        <v>783</v>
      </c>
      <c r="C571" s="46" t="s">
        <v>784</v>
      </c>
      <c r="D571" s="61" t="s">
        <v>1808</v>
      </c>
      <c r="E571" s="37">
        <f t="shared" si="46"/>
        <v>0</v>
      </c>
      <c r="F571" s="39"/>
      <c r="G571" s="38"/>
      <c r="H571" s="38"/>
      <c r="I571" s="48"/>
    </row>
    <row r="572" spans="1:9" s="49" customFormat="1">
      <c r="A572" s="32">
        <f t="shared" si="47"/>
        <v>525</v>
      </c>
      <c r="B572" s="47" t="s">
        <v>785</v>
      </c>
      <c r="C572" s="46" t="s">
        <v>786</v>
      </c>
      <c r="D572" s="61" t="s">
        <v>1808</v>
      </c>
      <c r="E572" s="37">
        <f t="shared" si="46"/>
        <v>0</v>
      </c>
      <c r="F572" s="39"/>
      <c r="G572" s="38"/>
      <c r="H572" s="38"/>
      <c r="I572" s="48"/>
    </row>
    <row r="573" spans="1:9" s="49" customFormat="1">
      <c r="A573" s="32">
        <f t="shared" si="47"/>
        <v>526</v>
      </c>
      <c r="B573" s="47" t="s">
        <v>787</v>
      </c>
      <c r="C573" s="46" t="s">
        <v>788</v>
      </c>
      <c r="D573" s="61" t="s">
        <v>1808</v>
      </c>
      <c r="E573" s="37">
        <f t="shared" si="46"/>
        <v>0</v>
      </c>
      <c r="F573" s="39"/>
      <c r="G573" s="38"/>
      <c r="H573" s="38"/>
      <c r="I573" s="48"/>
    </row>
    <row r="574" spans="1:9" s="49" customFormat="1">
      <c r="A574" s="32">
        <f t="shared" si="47"/>
        <v>527</v>
      </c>
      <c r="B574" s="47" t="s">
        <v>1868</v>
      </c>
      <c r="C574" s="46" t="s">
        <v>789</v>
      </c>
      <c r="D574" s="61" t="s">
        <v>1808</v>
      </c>
      <c r="E574" s="37">
        <f t="shared" si="46"/>
        <v>0</v>
      </c>
      <c r="F574" s="39"/>
      <c r="G574" s="38"/>
      <c r="H574" s="38"/>
      <c r="I574" s="48"/>
    </row>
    <row r="575" spans="1:9" s="49" customFormat="1">
      <c r="A575" s="32">
        <f t="shared" si="47"/>
        <v>528</v>
      </c>
      <c r="B575" s="47" t="s">
        <v>1869</v>
      </c>
      <c r="C575" s="46" t="s">
        <v>790</v>
      </c>
      <c r="D575" s="61" t="s">
        <v>1808</v>
      </c>
      <c r="E575" s="37">
        <f t="shared" si="46"/>
        <v>0</v>
      </c>
      <c r="F575" s="39"/>
      <c r="G575" s="38"/>
      <c r="H575" s="38"/>
      <c r="I575" s="48"/>
    </row>
    <row r="576" spans="1:9" s="7" customFormat="1" ht="36.75" customHeight="1">
      <c r="A576" s="88"/>
      <c r="B576" s="984" t="s">
        <v>4985</v>
      </c>
      <c r="C576" s="985"/>
      <c r="D576" s="985"/>
      <c r="E576" s="985"/>
      <c r="F576" s="985"/>
      <c r="G576" s="985"/>
      <c r="H576" s="985"/>
      <c r="I576" s="8"/>
    </row>
    <row r="577" spans="1:9" s="49" customFormat="1">
      <c r="A577" s="32">
        <v>529</v>
      </c>
      <c r="B577" s="47" t="s">
        <v>1870</v>
      </c>
      <c r="C577" s="89" t="s">
        <v>791</v>
      </c>
      <c r="D577" s="61" t="s">
        <v>1808</v>
      </c>
      <c r="E577" s="37">
        <f t="shared" ref="E577:E608" si="48">+F577+G577+H577</f>
        <v>0</v>
      </c>
      <c r="F577" s="39"/>
      <c r="G577" s="38"/>
      <c r="H577" s="38"/>
      <c r="I577" s="48"/>
    </row>
    <row r="578" spans="1:9" s="49" customFormat="1">
      <c r="A578" s="32">
        <f>A577+1</f>
        <v>530</v>
      </c>
      <c r="B578" s="47" t="s">
        <v>792</v>
      </c>
      <c r="C578" s="89" t="s">
        <v>793</v>
      </c>
      <c r="D578" s="61" t="s">
        <v>1808</v>
      </c>
      <c r="E578" s="37">
        <f t="shared" si="48"/>
        <v>0</v>
      </c>
      <c r="F578" s="39"/>
      <c r="G578" s="38"/>
      <c r="H578" s="38"/>
      <c r="I578" s="48"/>
    </row>
    <row r="579" spans="1:9" s="49" customFormat="1">
      <c r="A579" s="32">
        <f t="shared" ref="A579:A629" si="49">A578+1</f>
        <v>531</v>
      </c>
      <c r="B579" s="47" t="s">
        <v>1871</v>
      </c>
      <c r="C579" s="89" t="s">
        <v>794</v>
      </c>
      <c r="D579" s="61" t="s">
        <v>1808</v>
      </c>
      <c r="E579" s="37">
        <f t="shared" si="48"/>
        <v>0</v>
      </c>
      <c r="F579" s="39"/>
      <c r="G579" s="38"/>
      <c r="H579" s="38"/>
      <c r="I579" s="48"/>
    </row>
    <row r="580" spans="1:9" s="49" customFormat="1">
      <c r="A580" s="32">
        <f t="shared" si="49"/>
        <v>532</v>
      </c>
      <c r="B580" s="47" t="s">
        <v>1872</v>
      </c>
      <c r="C580" s="89" t="s">
        <v>795</v>
      </c>
      <c r="D580" s="61" t="s">
        <v>1808</v>
      </c>
      <c r="E580" s="37">
        <f t="shared" si="48"/>
        <v>0</v>
      </c>
      <c r="F580" s="39"/>
      <c r="G580" s="38"/>
      <c r="H580" s="38"/>
      <c r="I580" s="48"/>
    </row>
    <row r="581" spans="1:9" s="49" customFormat="1">
      <c r="A581" s="32">
        <f t="shared" si="49"/>
        <v>533</v>
      </c>
      <c r="B581" s="47" t="s">
        <v>796</v>
      </c>
      <c r="C581" s="89" t="s">
        <v>797</v>
      </c>
      <c r="D581" s="61" t="s">
        <v>1808</v>
      </c>
      <c r="E581" s="37">
        <f t="shared" si="48"/>
        <v>0</v>
      </c>
      <c r="F581" s="39"/>
      <c r="G581" s="38"/>
      <c r="H581" s="38"/>
      <c r="I581" s="48"/>
    </row>
    <row r="582" spans="1:9" s="49" customFormat="1">
      <c r="A582" s="32">
        <f t="shared" si="49"/>
        <v>534</v>
      </c>
      <c r="B582" s="47" t="s">
        <v>798</v>
      </c>
      <c r="C582" s="89" t="s">
        <v>799</v>
      </c>
      <c r="D582" s="61" t="s">
        <v>1808</v>
      </c>
      <c r="E582" s="37">
        <f t="shared" si="48"/>
        <v>0</v>
      </c>
      <c r="F582" s="39"/>
      <c r="G582" s="38"/>
      <c r="H582" s="38"/>
      <c r="I582" s="48"/>
    </row>
    <row r="583" spans="1:9" s="49" customFormat="1">
      <c r="A583" s="32">
        <f t="shared" si="49"/>
        <v>535</v>
      </c>
      <c r="B583" s="47" t="s">
        <v>1873</v>
      </c>
      <c r="C583" s="89" t="s">
        <v>800</v>
      </c>
      <c r="D583" s="61" t="s">
        <v>1808</v>
      </c>
      <c r="E583" s="37">
        <f t="shared" si="48"/>
        <v>0</v>
      </c>
      <c r="F583" s="39"/>
      <c r="G583" s="38"/>
      <c r="H583" s="38"/>
      <c r="I583" s="48"/>
    </row>
    <row r="584" spans="1:9" s="49" customFormat="1">
      <c r="A584" s="32">
        <f t="shared" si="49"/>
        <v>536</v>
      </c>
      <c r="B584" s="47" t="s">
        <v>796</v>
      </c>
      <c r="C584" s="89" t="s">
        <v>801</v>
      </c>
      <c r="D584" s="61" t="s">
        <v>1808</v>
      </c>
      <c r="E584" s="37">
        <f t="shared" si="48"/>
        <v>0</v>
      </c>
      <c r="F584" s="39"/>
      <c r="G584" s="38"/>
      <c r="H584" s="38"/>
      <c r="I584" s="48"/>
    </row>
    <row r="585" spans="1:9" s="49" customFormat="1">
      <c r="A585" s="32">
        <f t="shared" si="49"/>
        <v>537</v>
      </c>
      <c r="B585" s="47" t="s">
        <v>802</v>
      </c>
      <c r="C585" s="89" t="s">
        <v>803</v>
      </c>
      <c r="D585" s="61" t="s">
        <v>1808</v>
      </c>
      <c r="E585" s="37">
        <f t="shared" si="48"/>
        <v>0</v>
      </c>
      <c r="F585" s="39"/>
      <c r="G585" s="38"/>
      <c r="H585" s="38"/>
      <c r="I585" s="48"/>
    </row>
    <row r="586" spans="1:9" s="49" customFormat="1">
      <c r="A586" s="32">
        <f t="shared" si="49"/>
        <v>538</v>
      </c>
      <c r="B586" s="47" t="s">
        <v>804</v>
      </c>
      <c r="C586" s="89" t="s">
        <v>805</v>
      </c>
      <c r="D586" s="61" t="s">
        <v>1808</v>
      </c>
      <c r="E586" s="37">
        <f t="shared" si="48"/>
        <v>0</v>
      </c>
      <c r="F586" s="39"/>
      <c r="G586" s="38"/>
      <c r="H586" s="38"/>
      <c r="I586" s="48"/>
    </row>
    <row r="587" spans="1:9" s="49" customFormat="1" ht="46.5">
      <c r="A587" s="32">
        <f t="shared" si="49"/>
        <v>539</v>
      </c>
      <c r="B587" s="47" t="s">
        <v>806</v>
      </c>
      <c r="C587" s="90" t="s">
        <v>807</v>
      </c>
      <c r="D587" s="61" t="s">
        <v>1808</v>
      </c>
      <c r="E587" s="37">
        <f t="shared" si="48"/>
        <v>0</v>
      </c>
      <c r="F587" s="39"/>
      <c r="G587" s="38"/>
      <c r="H587" s="38"/>
      <c r="I587" s="48"/>
    </row>
    <row r="588" spans="1:9" s="49" customFormat="1" ht="46.5">
      <c r="A588" s="32">
        <f t="shared" si="49"/>
        <v>540</v>
      </c>
      <c r="B588" s="47" t="s">
        <v>808</v>
      </c>
      <c r="C588" s="89" t="s">
        <v>809</v>
      </c>
      <c r="D588" s="61" t="s">
        <v>1808</v>
      </c>
      <c r="E588" s="37">
        <f t="shared" si="48"/>
        <v>0</v>
      </c>
      <c r="F588" s="39"/>
      <c r="G588" s="38"/>
      <c r="H588" s="38"/>
      <c r="I588" s="48"/>
    </row>
    <row r="589" spans="1:9" s="49" customFormat="1">
      <c r="A589" s="32">
        <f t="shared" si="49"/>
        <v>541</v>
      </c>
      <c r="B589" s="47" t="s">
        <v>810</v>
      </c>
      <c r="C589" s="91" t="s">
        <v>811</v>
      </c>
      <c r="D589" s="61" t="s">
        <v>1808</v>
      </c>
      <c r="E589" s="37">
        <f t="shared" si="48"/>
        <v>0</v>
      </c>
      <c r="F589" s="39"/>
      <c r="G589" s="38"/>
      <c r="H589" s="38"/>
      <c r="I589" s="48"/>
    </row>
    <row r="590" spans="1:9" s="49" customFormat="1">
      <c r="A590" s="32">
        <f t="shared" si="49"/>
        <v>542</v>
      </c>
      <c r="B590" s="47" t="s">
        <v>812</v>
      </c>
      <c r="C590" s="91" t="s">
        <v>813</v>
      </c>
      <c r="D590" s="61" t="s">
        <v>1808</v>
      </c>
      <c r="E590" s="37">
        <f t="shared" si="48"/>
        <v>0</v>
      </c>
      <c r="F590" s="39"/>
      <c r="G590" s="38"/>
      <c r="H590" s="38"/>
      <c r="I590" s="48"/>
    </row>
    <row r="591" spans="1:9" s="49" customFormat="1">
      <c r="A591" s="32">
        <f t="shared" si="49"/>
        <v>543</v>
      </c>
      <c r="B591" s="47" t="s">
        <v>814</v>
      </c>
      <c r="C591" s="91" t="s">
        <v>815</v>
      </c>
      <c r="D591" s="61" t="s">
        <v>1808</v>
      </c>
      <c r="E591" s="37">
        <f t="shared" si="48"/>
        <v>0</v>
      </c>
      <c r="F591" s="39"/>
      <c r="G591" s="38"/>
      <c r="H591" s="38"/>
      <c r="I591" s="48"/>
    </row>
    <row r="592" spans="1:9" s="49" customFormat="1">
      <c r="A592" s="32">
        <f t="shared" si="49"/>
        <v>544</v>
      </c>
      <c r="B592" s="47" t="s">
        <v>816</v>
      </c>
      <c r="C592" s="91" t="s">
        <v>817</v>
      </c>
      <c r="D592" s="61" t="s">
        <v>1808</v>
      </c>
      <c r="E592" s="37">
        <f t="shared" si="48"/>
        <v>0</v>
      </c>
      <c r="F592" s="39"/>
      <c r="G592" s="38"/>
      <c r="H592" s="38"/>
      <c r="I592" s="48"/>
    </row>
    <row r="593" spans="1:9" s="49" customFormat="1">
      <c r="A593" s="32">
        <f t="shared" si="49"/>
        <v>545</v>
      </c>
      <c r="B593" s="47" t="s">
        <v>818</v>
      </c>
      <c r="C593" s="91" t="s">
        <v>819</v>
      </c>
      <c r="D593" s="61" t="s">
        <v>1808</v>
      </c>
      <c r="E593" s="37">
        <f t="shared" si="48"/>
        <v>0</v>
      </c>
      <c r="F593" s="39"/>
      <c r="G593" s="38"/>
      <c r="H593" s="38"/>
      <c r="I593" s="48"/>
    </row>
    <row r="594" spans="1:9" s="49" customFormat="1">
      <c r="A594" s="32">
        <f t="shared" si="49"/>
        <v>546</v>
      </c>
      <c r="B594" s="47" t="s">
        <v>820</v>
      </c>
      <c r="C594" s="91" t="s">
        <v>821</v>
      </c>
      <c r="D594" s="61" t="s">
        <v>1808</v>
      </c>
      <c r="E594" s="37">
        <f t="shared" si="48"/>
        <v>0</v>
      </c>
      <c r="F594" s="39"/>
      <c r="G594" s="38"/>
      <c r="H594" s="38"/>
      <c r="I594" s="48"/>
    </row>
    <row r="595" spans="1:9" s="49" customFormat="1">
      <c r="A595" s="32">
        <f t="shared" si="49"/>
        <v>547</v>
      </c>
      <c r="B595" s="47" t="s">
        <v>822</v>
      </c>
      <c r="C595" s="93" t="s">
        <v>823</v>
      </c>
      <c r="D595" s="61" t="s">
        <v>1808</v>
      </c>
      <c r="E595" s="37">
        <f t="shared" si="48"/>
        <v>0</v>
      </c>
      <c r="F595" s="39"/>
      <c r="G595" s="38"/>
      <c r="H595" s="38"/>
      <c r="I595" s="48"/>
    </row>
    <row r="596" spans="1:9" s="49" customFormat="1" ht="46.5">
      <c r="A596" s="32">
        <f t="shared" si="49"/>
        <v>548</v>
      </c>
      <c r="B596" s="47" t="s">
        <v>824</v>
      </c>
      <c r="C596" s="94" t="s">
        <v>825</v>
      </c>
      <c r="D596" s="61" t="s">
        <v>1808</v>
      </c>
      <c r="E596" s="37">
        <f t="shared" si="48"/>
        <v>0</v>
      </c>
      <c r="F596" s="39"/>
      <c r="G596" s="38"/>
      <c r="H596" s="38"/>
      <c r="I596" s="48"/>
    </row>
    <row r="597" spans="1:9" s="49" customFormat="1" ht="46.5">
      <c r="A597" s="32">
        <f t="shared" si="49"/>
        <v>549</v>
      </c>
      <c r="B597" s="47" t="s">
        <v>826</v>
      </c>
      <c r="C597" s="94" t="s">
        <v>827</v>
      </c>
      <c r="D597" s="61" t="s">
        <v>1808</v>
      </c>
      <c r="E597" s="37">
        <f t="shared" si="48"/>
        <v>0</v>
      </c>
      <c r="F597" s="39"/>
      <c r="G597" s="38"/>
      <c r="H597" s="38"/>
      <c r="I597" s="48"/>
    </row>
    <row r="598" spans="1:9" s="49" customFormat="1" ht="46.5">
      <c r="A598" s="32">
        <f t="shared" si="49"/>
        <v>550</v>
      </c>
      <c r="B598" s="47" t="s">
        <v>828</v>
      </c>
      <c r="C598" s="94" t="s">
        <v>829</v>
      </c>
      <c r="D598" s="61" t="s">
        <v>1808</v>
      </c>
      <c r="E598" s="37">
        <f t="shared" si="48"/>
        <v>0</v>
      </c>
      <c r="F598" s="39"/>
      <c r="G598" s="38"/>
      <c r="H598" s="38"/>
      <c r="I598" s="48"/>
    </row>
    <row r="599" spans="1:9" s="49" customFormat="1" ht="46.5">
      <c r="A599" s="32">
        <f t="shared" si="49"/>
        <v>551</v>
      </c>
      <c r="B599" s="47" t="s">
        <v>2015</v>
      </c>
      <c r="C599" s="94" t="s">
        <v>830</v>
      </c>
      <c r="D599" s="61" t="s">
        <v>1808</v>
      </c>
      <c r="E599" s="37">
        <f t="shared" si="48"/>
        <v>0</v>
      </c>
      <c r="F599" s="39"/>
      <c r="G599" s="38"/>
      <c r="H599" s="38"/>
      <c r="I599" s="48"/>
    </row>
    <row r="600" spans="1:9" s="49" customFormat="1" ht="46.5">
      <c r="A600" s="32">
        <f t="shared" si="49"/>
        <v>552</v>
      </c>
      <c r="B600" s="47" t="s">
        <v>2016</v>
      </c>
      <c r="C600" s="94" t="s">
        <v>831</v>
      </c>
      <c r="D600" s="61" t="s">
        <v>1808</v>
      </c>
      <c r="E600" s="37">
        <f t="shared" si="48"/>
        <v>0</v>
      </c>
      <c r="F600" s="39"/>
      <c r="G600" s="38"/>
      <c r="H600" s="38"/>
      <c r="I600" s="48"/>
    </row>
    <row r="601" spans="1:9" s="49" customFormat="1" ht="46.5">
      <c r="A601" s="32">
        <f t="shared" si="49"/>
        <v>553</v>
      </c>
      <c r="B601" s="47" t="s">
        <v>2017</v>
      </c>
      <c r="C601" s="94" t="s">
        <v>823</v>
      </c>
      <c r="D601" s="61" t="s">
        <v>1808</v>
      </c>
      <c r="E601" s="37">
        <f t="shared" si="48"/>
        <v>0</v>
      </c>
      <c r="F601" s="39"/>
      <c r="G601" s="38"/>
      <c r="H601" s="38"/>
      <c r="I601" s="48"/>
    </row>
    <row r="602" spans="1:9" s="49" customFormat="1">
      <c r="A602" s="32">
        <f t="shared" si="49"/>
        <v>554</v>
      </c>
      <c r="B602" s="47" t="s">
        <v>832</v>
      </c>
      <c r="C602" s="94" t="s">
        <v>833</v>
      </c>
      <c r="D602" s="61" t="s">
        <v>1808</v>
      </c>
      <c r="E602" s="37">
        <f t="shared" si="48"/>
        <v>0</v>
      </c>
      <c r="F602" s="39"/>
      <c r="G602" s="38"/>
      <c r="H602" s="38"/>
      <c r="I602" s="48"/>
    </row>
    <row r="603" spans="1:9" s="49" customFormat="1">
      <c r="A603" s="32">
        <f t="shared" si="49"/>
        <v>555</v>
      </c>
      <c r="B603" s="47" t="s">
        <v>832</v>
      </c>
      <c r="C603" s="94" t="s">
        <v>834</v>
      </c>
      <c r="D603" s="61" t="s">
        <v>1808</v>
      </c>
      <c r="E603" s="37">
        <f t="shared" si="48"/>
        <v>0</v>
      </c>
      <c r="F603" s="39"/>
      <c r="G603" s="38"/>
      <c r="H603" s="38"/>
      <c r="I603" s="48"/>
    </row>
    <row r="604" spans="1:9" s="49" customFormat="1">
      <c r="A604" s="32">
        <f t="shared" si="49"/>
        <v>556</v>
      </c>
      <c r="B604" s="47" t="s">
        <v>832</v>
      </c>
      <c r="C604" s="94" t="s">
        <v>835</v>
      </c>
      <c r="D604" s="61" t="s">
        <v>1808</v>
      </c>
      <c r="E604" s="37">
        <f t="shared" si="48"/>
        <v>0</v>
      </c>
      <c r="F604" s="39"/>
      <c r="G604" s="38"/>
      <c r="H604" s="38"/>
      <c r="I604" s="48"/>
    </row>
    <row r="605" spans="1:9" s="49" customFormat="1">
      <c r="A605" s="32">
        <f t="shared" si="49"/>
        <v>557</v>
      </c>
      <c r="B605" s="47" t="s">
        <v>832</v>
      </c>
      <c r="C605" s="94" t="s">
        <v>836</v>
      </c>
      <c r="D605" s="61" t="s">
        <v>1808</v>
      </c>
      <c r="E605" s="37">
        <f t="shared" si="48"/>
        <v>0</v>
      </c>
      <c r="F605" s="39"/>
      <c r="G605" s="38"/>
      <c r="H605" s="38"/>
      <c r="I605" s="48"/>
    </row>
    <row r="606" spans="1:9" s="49" customFormat="1">
      <c r="A606" s="32">
        <f t="shared" si="49"/>
        <v>558</v>
      </c>
      <c r="B606" s="47" t="s">
        <v>832</v>
      </c>
      <c r="C606" s="94" t="s">
        <v>837</v>
      </c>
      <c r="D606" s="61" t="s">
        <v>1808</v>
      </c>
      <c r="E606" s="37">
        <f t="shared" si="48"/>
        <v>0</v>
      </c>
      <c r="F606" s="39"/>
      <c r="G606" s="38"/>
      <c r="H606" s="38"/>
      <c r="I606" s="48"/>
    </row>
    <row r="607" spans="1:9" s="49" customFormat="1">
      <c r="A607" s="32">
        <f t="shared" si="49"/>
        <v>559</v>
      </c>
      <c r="B607" s="47" t="s">
        <v>832</v>
      </c>
      <c r="C607" s="94" t="s">
        <v>838</v>
      </c>
      <c r="D607" s="61" t="s">
        <v>1808</v>
      </c>
      <c r="E607" s="37">
        <f t="shared" si="48"/>
        <v>0</v>
      </c>
      <c r="F607" s="39"/>
      <c r="G607" s="38"/>
      <c r="H607" s="38"/>
      <c r="I607" s="48"/>
    </row>
    <row r="608" spans="1:9" s="49" customFormat="1">
      <c r="A608" s="32">
        <f t="shared" si="49"/>
        <v>560</v>
      </c>
      <c r="B608" s="47" t="s">
        <v>832</v>
      </c>
      <c r="C608" s="94" t="s">
        <v>839</v>
      </c>
      <c r="D608" s="61" t="s">
        <v>1808</v>
      </c>
      <c r="E608" s="37">
        <f t="shared" si="48"/>
        <v>0</v>
      </c>
      <c r="F608" s="39"/>
      <c r="G608" s="38"/>
      <c r="H608" s="38"/>
      <c r="I608" s="48"/>
    </row>
    <row r="609" spans="1:9" s="49" customFormat="1">
      <c r="A609" s="32">
        <f t="shared" si="49"/>
        <v>561</v>
      </c>
      <c r="B609" s="47" t="s">
        <v>832</v>
      </c>
      <c r="C609" s="94" t="s">
        <v>840</v>
      </c>
      <c r="D609" s="61" t="s">
        <v>1808</v>
      </c>
      <c r="E609" s="37">
        <f t="shared" ref="E609:E629" si="50">+F609+G609+H609</f>
        <v>0</v>
      </c>
      <c r="F609" s="39"/>
      <c r="G609" s="38"/>
      <c r="H609" s="38"/>
      <c r="I609" s="48"/>
    </row>
    <row r="610" spans="1:9" s="49" customFormat="1">
      <c r="A610" s="32">
        <f t="shared" si="49"/>
        <v>562</v>
      </c>
      <c r="B610" s="47" t="s">
        <v>832</v>
      </c>
      <c r="C610" s="94" t="s">
        <v>841</v>
      </c>
      <c r="D610" s="61" t="s">
        <v>1808</v>
      </c>
      <c r="E610" s="37">
        <f t="shared" si="50"/>
        <v>0</v>
      </c>
      <c r="F610" s="39"/>
      <c r="G610" s="38"/>
      <c r="H610" s="38"/>
      <c r="I610" s="48"/>
    </row>
    <row r="611" spans="1:9" s="49" customFormat="1">
      <c r="A611" s="32">
        <f t="shared" si="49"/>
        <v>563</v>
      </c>
      <c r="B611" s="47" t="s">
        <v>842</v>
      </c>
      <c r="C611" s="94" t="s">
        <v>843</v>
      </c>
      <c r="D611" s="61" t="s">
        <v>1808</v>
      </c>
      <c r="E611" s="37">
        <f t="shared" si="50"/>
        <v>0</v>
      </c>
      <c r="F611" s="39"/>
      <c r="G611" s="38"/>
      <c r="H611" s="38"/>
      <c r="I611" s="48"/>
    </row>
    <row r="612" spans="1:9" s="49" customFormat="1">
      <c r="A612" s="32">
        <f t="shared" si="49"/>
        <v>564</v>
      </c>
      <c r="B612" s="47" t="s">
        <v>844</v>
      </c>
      <c r="C612" s="93" t="s">
        <v>845</v>
      </c>
      <c r="D612" s="61" t="s">
        <v>1808</v>
      </c>
      <c r="E612" s="37">
        <f t="shared" si="50"/>
        <v>0</v>
      </c>
      <c r="F612" s="39"/>
      <c r="G612" s="38"/>
      <c r="H612" s="38"/>
      <c r="I612" s="48"/>
    </row>
    <row r="613" spans="1:9" s="49" customFormat="1">
      <c r="A613" s="32">
        <f t="shared" si="49"/>
        <v>565</v>
      </c>
      <c r="B613" s="47" t="s">
        <v>846</v>
      </c>
      <c r="C613" s="93" t="s">
        <v>847</v>
      </c>
      <c r="D613" s="61" t="s">
        <v>1808</v>
      </c>
      <c r="E613" s="37">
        <f t="shared" si="50"/>
        <v>0</v>
      </c>
      <c r="F613" s="39"/>
      <c r="G613" s="38"/>
      <c r="H613" s="38"/>
      <c r="I613" s="48"/>
    </row>
    <row r="614" spans="1:9" s="49" customFormat="1">
      <c r="A614" s="32">
        <f t="shared" si="49"/>
        <v>566</v>
      </c>
      <c r="B614" s="47" t="s">
        <v>848</v>
      </c>
      <c r="C614" s="93" t="s">
        <v>849</v>
      </c>
      <c r="D614" s="61" t="s">
        <v>1808</v>
      </c>
      <c r="E614" s="37">
        <f t="shared" si="50"/>
        <v>0</v>
      </c>
      <c r="F614" s="39"/>
      <c r="G614" s="38"/>
      <c r="H614" s="38"/>
      <c r="I614" s="48"/>
    </row>
    <row r="615" spans="1:9" s="49" customFormat="1" ht="46.5">
      <c r="A615" s="32">
        <f t="shared" si="49"/>
        <v>567</v>
      </c>
      <c r="B615" s="47" t="s">
        <v>2018</v>
      </c>
      <c r="C615" s="94" t="s">
        <v>850</v>
      </c>
      <c r="D615" s="61" t="s">
        <v>1808</v>
      </c>
      <c r="E615" s="37">
        <f t="shared" si="50"/>
        <v>0</v>
      </c>
      <c r="F615" s="39"/>
      <c r="G615" s="38"/>
      <c r="H615" s="38"/>
      <c r="I615" s="48"/>
    </row>
    <row r="616" spans="1:9" s="49" customFormat="1" ht="46.5">
      <c r="A616" s="32">
        <f t="shared" si="49"/>
        <v>568</v>
      </c>
      <c r="B616" s="47" t="s">
        <v>1874</v>
      </c>
      <c r="C616" s="94" t="s">
        <v>851</v>
      </c>
      <c r="D616" s="61" t="s">
        <v>1808</v>
      </c>
      <c r="E616" s="37">
        <f t="shared" si="50"/>
        <v>0</v>
      </c>
      <c r="F616" s="39"/>
      <c r="G616" s="38"/>
      <c r="H616" s="38"/>
      <c r="I616" s="48"/>
    </row>
    <row r="617" spans="1:9" s="49" customFormat="1" ht="46.5">
      <c r="A617" s="32">
        <f t="shared" si="49"/>
        <v>569</v>
      </c>
      <c r="B617" s="47" t="s">
        <v>852</v>
      </c>
      <c r="C617" s="93" t="s">
        <v>853</v>
      </c>
      <c r="D617" s="61" t="s">
        <v>1808</v>
      </c>
      <c r="E617" s="37">
        <f t="shared" si="50"/>
        <v>0</v>
      </c>
      <c r="F617" s="39"/>
      <c r="G617" s="38"/>
      <c r="H617" s="38"/>
      <c r="I617" s="48"/>
    </row>
    <row r="618" spans="1:9" s="49" customFormat="1">
      <c r="A618" s="32">
        <f t="shared" si="49"/>
        <v>570</v>
      </c>
      <c r="B618" s="47" t="s">
        <v>1875</v>
      </c>
      <c r="C618" s="93" t="s">
        <v>854</v>
      </c>
      <c r="D618" s="61" t="s">
        <v>1808</v>
      </c>
      <c r="E618" s="37">
        <f t="shared" si="50"/>
        <v>0</v>
      </c>
      <c r="F618" s="39"/>
      <c r="G618" s="38"/>
      <c r="H618" s="38"/>
      <c r="I618" s="48"/>
    </row>
    <row r="619" spans="1:9" s="49" customFormat="1">
      <c r="A619" s="32">
        <f t="shared" si="49"/>
        <v>571</v>
      </c>
      <c r="B619" s="47" t="s">
        <v>855</v>
      </c>
      <c r="C619" s="93" t="s">
        <v>856</v>
      </c>
      <c r="D619" s="61" t="s">
        <v>1808</v>
      </c>
      <c r="E619" s="37">
        <f t="shared" si="50"/>
        <v>0</v>
      </c>
      <c r="F619" s="39"/>
      <c r="G619" s="38"/>
      <c r="H619" s="38"/>
      <c r="I619" s="48"/>
    </row>
    <row r="620" spans="1:9" s="49" customFormat="1">
      <c r="A620" s="32">
        <f t="shared" si="49"/>
        <v>572</v>
      </c>
      <c r="B620" s="47" t="s">
        <v>855</v>
      </c>
      <c r="C620" s="93" t="s">
        <v>857</v>
      </c>
      <c r="D620" s="61" t="s">
        <v>1808</v>
      </c>
      <c r="E620" s="37">
        <f t="shared" si="50"/>
        <v>0</v>
      </c>
      <c r="F620" s="39"/>
      <c r="G620" s="38"/>
      <c r="H620" s="38"/>
      <c r="I620" s="48"/>
    </row>
    <row r="621" spans="1:9" s="49" customFormat="1">
      <c r="A621" s="32">
        <f t="shared" si="49"/>
        <v>573</v>
      </c>
      <c r="B621" s="47" t="s">
        <v>858</v>
      </c>
      <c r="C621" s="95" t="s">
        <v>859</v>
      </c>
      <c r="D621" s="61" t="s">
        <v>1808</v>
      </c>
      <c r="E621" s="37">
        <f t="shared" si="50"/>
        <v>0</v>
      </c>
      <c r="F621" s="39"/>
      <c r="G621" s="38"/>
      <c r="H621" s="38"/>
      <c r="I621" s="48"/>
    </row>
    <row r="622" spans="1:9" s="49" customFormat="1">
      <c r="A622" s="32">
        <f t="shared" si="49"/>
        <v>574</v>
      </c>
      <c r="B622" s="47" t="s">
        <v>860</v>
      </c>
      <c r="C622" s="95" t="s">
        <v>861</v>
      </c>
      <c r="D622" s="61" t="s">
        <v>1808</v>
      </c>
      <c r="E622" s="37">
        <f t="shared" si="50"/>
        <v>0</v>
      </c>
      <c r="F622" s="39"/>
      <c r="G622" s="38"/>
      <c r="H622" s="38"/>
      <c r="I622" s="48"/>
    </row>
    <row r="623" spans="1:9" s="49" customFormat="1">
      <c r="A623" s="32">
        <f t="shared" si="49"/>
        <v>575</v>
      </c>
      <c r="B623" s="47" t="s">
        <v>1876</v>
      </c>
      <c r="C623" s="95" t="s">
        <v>862</v>
      </c>
      <c r="D623" s="61" t="s">
        <v>1808</v>
      </c>
      <c r="E623" s="37">
        <f t="shared" si="50"/>
        <v>0</v>
      </c>
      <c r="F623" s="39"/>
      <c r="G623" s="38"/>
      <c r="H623" s="38"/>
      <c r="I623" s="48"/>
    </row>
    <row r="624" spans="1:9" s="49" customFormat="1">
      <c r="A624" s="32">
        <f t="shared" si="49"/>
        <v>576</v>
      </c>
      <c r="B624" s="47" t="s">
        <v>863</v>
      </c>
      <c r="C624" s="95" t="s">
        <v>864</v>
      </c>
      <c r="D624" s="61" t="s">
        <v>1808</v>
      </c>
      <c r="E624" s="37">
        <f t="shared" si="50"/>
        <v>0</v>
      </c>
      <c r="F624" s="39"/>
      <c r="G624" s="38"/>
      <c r="H624" s="38"/>
      <c r="I624" s="48"/>
    </row>
    <row r="625" spans="1:9" s="49" customFormat="1">
      <c r="A625" s="32">
        <f t="shared" si="49"/>
        <v>577</v>
      </c>
      <c r="B625" s="47" t="s">
        <v>865</v>
      </c>
      <c r="C625" s="94" t="s">
        <v>866</v>
      </c>
      <c r="D625" s="61" t="s">
        <v>1808</v>
      </c>
      <c r="E625" s="37">
        <f t="shared" si="50"/>
        <v>0</v>
      </c>
      <c r="F625" s="39"/>
      <c r="G625" s="38"/>
      <c r="H625" s="38"/>
      <c r="I625" s="48"/>
    </row>
    <row r="626" spans="1:9" s="49" customFormat="1" ht="46.5">
      <c r="A626" s="32">
        <f t="shared" si="49"/>
        <v>578</v>
      </c>
      <c r="B626" s="47" t="s">
        <v>1877</v>
      </c>
      <c r="C626" s="95" t="s">
        <v>867</v>
      </c>
      <c r="D626" s="61" t="s">
        <v>1808</v>
      </c>
      <c r="E626" s="37">
        <f t="shared" si="50"/>
        <v>0</v>
      </c>
      <c r="F626" s="39"/>
      <c r="G626" s="38"/>
      <c r="H626" s="38"/>
      <c r="I626" s="48"/>
    </row>
    <row r="627" spans="1:9" s="49" customFormat="1" ht="46.5">
      <c r="A627" s="32">
        <f t="shared" si="49"/>
        <v>579</v>
      </c>
      <c r="B627" s="47" t="s">
        <v>1878</v>
      </c>
      <c r="C627" s="95" t="s">
        <v>868</v>
      </c>
      <c r="D627" s="61" t="s">
        <v>1808</v>
      </c>
      <c r="E627" s="37">
        <f t="shared" si="50"/>
        <v>0</v>
      </c>
      <c r="F627" s="39"/>
      <c r="G627" s="38"/>
      <c r="H627" s="38"/>
      <c r="I627" s="48"/>
    </row>
    <row r="628" spans="1:9" s="49" customFormat="1" ht="46.5">
      <c r="A628" s="32">
        <f t="shared" si="49"/>
        <v>580</v>
      </c>
      <c r="B628" s="47" t="s">
        <v>1879</v>
      </c>
      <c r="C628" s="95" t="s">
        <v>869</v>
      </c>
      <c r="D628" s="61" t="s">
        <v>1808</v>
      </c>
      <c r="E628" s="37">
        <f t="shared" si="50"/>
        <v>0</v>
      </c>
      <c r="F628" s="39"/>
      <c r="G628" s="38"/>
      <c r="H628" s="38"/>
      <c r="I628" s="48"/>
    </row>
    <row r="629" spans="1:9" s="49" customFormat="1" ht="46.5">
      <c r="A629" s="32">
        <f t="shared" si="49"/>
        <v>581</v>
      </c>
      <c r="B629" s="96" t="s">
        <v>1880</v>
      </c>
      <c r="C629" s="97" t="s">
        <v>870</v>
      </c>
      <c r="D629" s="61" t="s">
        <v>1808</v>
      </c>
      <c r="E629" s="72">
        <f t="shared" si="50"/>
        <v>0</v>
      </c>
      <c r="F629" s="74"/>
      <c r="G629" s="73"/>
      <c r="H629" s="73"/>
      <c r="I629" s="48"/>
    </row>
    <row r="630" spans="1:9" s="7" customFormat="1" ht="36.75" customHeight="1">
      <c r="A630" s="82"/>
      <c r="B630" s="968" t="s">
        <v>4987</v>
      </c>
      <c r="C630" s="968"/>
      <c r="D630" s="968"/>
      <c r="E630" s="968"/>
      <c r="F630" s="968"/>
      <c r="G630" s="968"/>
      <c r="H630" s="968"/>
      <c r="I630" s="8"/>
    </row>
    <row r="631" spans="1:9" s="49" customFormat="1">
      <c r="A631" s="32">
        <v>582</v>
      </c>
      <c r="B631" s="47" t="s">
        <v>1881</v>
      </c>
      <c r="C631" s="98" t="s">
        <v>871</v>
      </c>
      <c r="D631" s="61" t="s">
        <v>1808</v>
      </c>
      <c r="E631" s="36">
        <f t="shared" ref="E631:E662" si="51">+F631+G631+H631</f>
        <v>0</v>
      </c>
      <c r="F631" s="34"/>
      <c r="G631" s="34"/>
      <c r="H631" s="99"/>
      <c r="I631" s="48"/>
    </row>
    <row r="632" spans="1:9" s="49" customFormat="1">
      <c r="A632" s="32">
        <f>A631+1</f>
        <v>583</v>
      </c>
      <c r="B632" s="47" t="s">
        <v>1882</v>
      </c>
      <c r="C632" s="98" t="s">
        <v>872</v>
      </c>
      <c r="D632" s="61" t="s">
        <v>1808</v>
      </c>
      <c r="E632" s="36">
        <f t="shared" si="51"/>
        <v>0</v>
      </c>
      <c r="F632" s="34"/>
      <c r="G632" s="34"/>
      <c r="H632" s="99"/>
      <c r="I632" s="48"/>
    </row>
    <row r="633" spans="1:9" s="49" customFormat="1">
      <c r="A633" s="32">
        <f t="shared" ref="A633:A680" si="52">A632+1</f>
        <v>584</v>
      </c>
      <c r="B633" s="47" t="s">
        <v>1883</v>
      </c>
      <c r="C633" s="98" t="s">
        <v>872</v>
      </c>
      <c r="D633" s="61" t="s">
        <v>1808</v>
      </c>
      <c r="E633" s="36">
        <f t="shared" si="51"/>
        <v>0</v>
      </c>
      <c r="F633" s="34"/>
      <c r="G633" s="34"/>
      <c r="H633" s="99"/>
      <c r="I633" s="48"/>
    </row>
    <row r="634" spans="1:9" s="49" customFormat="1">
      <c r="A634" s="32">
        <f t="shared" si="52"/>
        <v>585</v>
      </c>
      <c r="B634" s="47" t="s">
        <v>1884</v>
      </c>
      <c r="C634" s="98" t="s">
        <v>872</v>
      </c>
      <c r="D634" s="61" t="s">
        <v>1808</v>
      </c>
      <c r="E634" s="36">
        <f t="shared" si="51"/>
        <v>0</v>
      </c>
      <c r="F634" s="34"/>
      <c r="G634" s="34"/>
      <c r="H634" s="99"/>
      <c r="I634" s="48"/>
    </row>
    <row r="635" spans="1:9" s="49" customFormat="1">
      <c r="A635" s="32">
        <f t="shared" si="52"/>
        <v>586</v>
      </c>
      <c r="B635" s="47" t="s">
        <v>1885</v>
      </c>
      <c r="C635" s="98" t="s">
        <v>873</v>
      </c>
      <c r="D635" s="61" t="s">
        <v>1808</v>
      </c>
      <c r="E635" s="36">
        <f t="shared" si="51"/>
        <v>0</v>
      </c>
      <c r="F635" s="34"/>
      <c r="G635" s="34"/>
      <c r="H635" s="99"/>
      <c r="I635" s="48"/>
    </row>
    <row r="636" spans="1:9" s="49" customFormat="1">
      <c r="A636" s="32">
        <f t="shared" si="52"/>
        <v>587</v>
      </c>
      <c r="B636" s="47" t="s">
        <v>874</v>
      </c>
      <c r="C636" s="98" t="s">
        <v>875</v>
      </c>
      <c r="D636" s="98" t="s">
        <v>1811</v>
      </c>
      <c r="E636" s="36">
        <f t="shared" si="51"/>
        <v>0</v>
      </c>
      <c r="F636" s="34"/>
      <c r="G636" s="34"/>
      <c r="H636" s="99"/>
      <c r="I636" s="48"/>
    </row>
    <row r="637" spans="1:9" s="49" customFormat="1">
      <c r="A637" s="32">
        <f t="shared" si="52"/>
        <v>588</v>
      </c>
      <c r="B637" s="47" t="s">
        <v>876</v>
      </c>
      <c r="C637" s="98" t="s">
        <v>875</v>
      </c>
      <c r="D637" s="98" t="s">
        <v>1811</v>
      </c>
      <c r="E637" s="36">
        <f t="shared" si="51"/>
        <v>0</v>
      </c>
      <c r="F637" s="34"/>
      <c r="G637" s="34"/>
      <c r="H637" s="99"/>
      <c r="I637" s="48"/>
    </row>
    <row r="638" spans="1:9" s="49" customFormat="1">
      <c r="A638" s="32">
        <f t="shared" si="52"/>
        <v>589</v>
      </c>
      <c r="B638" s="47" t="s">
        <v>877</v>
      </c>
      <c r="C638" s="98" t="s">
        <v>875</v>
      </c>
      <c r="D638" s="98" t="s">
        <v>1811</v>
      </c>
      <c r="E638" s="36">
        <f t="shared" si="51"/>
        <v>0</v>
      </c>
      <c r="F638" s="34"/>
      <c r="G638" s="34"/>
      <c r="H638" s="99"/>
      <c r="I638" s="48"/>
    </row>
    <row r="639" spans="1:9" s="49" customFormat="1">
      <c r="A639" s="32">
        <f t="shared" si="52"/>
        <v>590</v>
      </c>
      <c r="B639" s="47" t="s">
        <v>878</v>
      </c>
      <c r="C639" s="98" t="s">
        <v>879</v>
      </c>
      <c r="D639" s="98" t="s">
        <v>1811</v>
      </c>
      <c r="E639" s="36">
        <f t="shared" si="51"/>
        <v>0</v>
      </c>
      <c r="F639" s="34"/>
      <c r="G639" s="34"/>
      <c r="H639" s="99"/>
      <c r="I639" s="48"/>
    </row>
    <row r="640" spans="1:9" s="49" customFormat="1">
      <c r="A640" s="32">
        <f t="shared" si="52"/>
        <v>591</v>
      </c>
      <c r="B640" s="47" t="s">
        <v>880</v>
      </c>
      <c r="C640" s="98" t="s">
        <v>879</v>
      </c>
      <c r="D640" s="98" t="s">
        <v>1811</v>
      </c>
      <c r="E640" s="36">
        <f t="shared" si="51"/>
        <v>0</v>
      </c>
      <c r="F640" s="34"/>
      <c r="G640" s="34"/>
      <c r="H640" s="99"/>
      <c r="I640" s="48"/>
    </row>
    <row r="641" spans="1:9" s="49" customFormat="1">
      <c r="A641" s="32">
        <f t="shared" si="52"/>
        <v>592</v>
      </c>
      <c r="B641" s="47" t="s">
        <v>881</v>
      </c>
      <c r="C641" s="98" t="s">
        <v>879</v>
      </c>
      <c r="D641" s="98" t="s">
        <v>1811</v>
      </c>
      <c r="E641" s="36">
        <f t="shared" si="51"/>
        <v>0</v>
      </c>
      <c r="F641" s="34"/>
      <c r="G641" s="34"/>
      <c r="H641" s="99"/>
      <c r="I641" s="48"/>
    </row>
    <row r="642" spans="1:9" s="49" customFormat="1">
      <c r="A642" s="32">
        <f t="shared" si="52"/>
        <v>593</v>
      </c>
      <c r="B642" s="47" t="s">
        <v>882</v>
      </c>
      <c r="C642" s="98" t="s">
        <v>879</v>
      </c>
      <c r="D642" s="98" t="s">
        <v>1811</v>
      </c>
      <c r="E642" s="36">
        <f t="shared" si="51"/>
        <v>0</v>
      </c>
      <c r="F642" s="34"/>
      <c r="G642" s="34"/>
      <c r="H642" s="99"/>
      <c r="I642" s="48"/>
    </row>
    <row r="643" spans="1:9" s="49" customFormat="1">
      <c r="A643" s="32">
        <f t="shared" si="52"/>
        <v>594</v>
      </c>
      <c r="B643" s="47" t="s">
        <v>883</v>
      </c>
      <c r="C643" s="98" t="s">
        <v>879</v>
      </c>
      <c r="D643" s="98" t="s">
        <v>1811</v>
      </c>
      <c r="E643" s="36">
        <f t="shared" si="51"/>
        <v>0</v>
      </c>
      <c r="F643" s="34"/>
      <c r="G643" s="34"/>
      <c r="H643" s="99"/>
      <c r="I643" s="48"/>
    </row>
    <row r="644" spans="1:9" s="49" customFormat="1">
      <c r="A644" s="32">
        <f t="shared" si="52"/>
        <v>595</v>
      </c>
      <c r="B644" s="47" t="s">
        <v>884</v>
      </c>
      <c r="C644" s="98" t="s">
        <v>879</v>
      </c>
      <c r="D644" s="98" t="s">
        <v>1811</v>
      </c>
      <c r="E644" s="36">
        <f t="shared" si="51"/>
        <v>0</v>
      </c>
      <c r="F644" s="34"/>
      <c r="G644" s="34"/>
      <c r="H644" s="99"/>
      <c r="I644" s="48"/>
    </row>
    <row r="645" spans="1:9" s="49" customFormat="1">
      <c r="A645" s="32">
        <f t="shared" si="52"/>
        <v>596</v>
      </c>
      <c r="B645" s="47" t="s">
        <v>885</v>
      </c>
      <c r="C645" s="98" t="s">
        <v>879</v>
      </c>
      <c r="D645" s="98" t="s">
        <v>1811</v>
      </c>
      <c r="E645" s="36">
        <f t="shared" si="51"/>
        <v>0</v>
      </c>
      <c r="F645" s="34"/>
      <c r="G645" s="34"/>
      <c r="H645" s="99"/>
      <c r="I645" s="48"/>
    </row>
    <row r="646" spans="1:9" s="49" customFormat="1">
      <c r="A646" s="32">
        <f t="shared" si="52"/>
        <v>597</v>
      </c>
      <c r="B646" s="47" t="s">
        <v>886</v>
      </c>
      <c r="C646" s="98" t="s">
        <v>879</v>
      </c>
      <c r="D646" s="98" t="s">
        <v>1811</v>
      </c>
      <c r="E646" s="36">
        <f t="shared" si="51"/>
        <v>0</v>
      </c>
      <c r="F646" s="34"/>
      <c r="G646" s="34"/>
      <c r="H646" s="99"/>
      <c r="I646" s="48"/>
    </row>
    <row r="647" spans="1:9" s="49" customFormat="1">
      <c r="A647" s="32">
        <f t="shared" si="52"/>
        <v>598</v>
      </c>
      <c r="B647" s="47" t="s">
        <v>887</v>
      </c>
      <c r="C647" s="98" t="s">
        <v>879</v>
      </c>
      <c r="D647" s="98" t="s">
        <v>1811</v>
      </c>
      <c r="E647" s="36">
        <f t="shared" si="51"/>
        <v>0</v>
      </c>
      <c r="F647" s="34"/>
      <c r="G647" s="34"/>
      <c r="H647" s="99"/>
      <c r="I647" s="48"/>
    </row>
    <row r="648" spans="1:9" s="49" customFormat="1">
      <c r="A648" s="32">
        <f t="shared" si="52"/>
        <v>599</v>
      </c>
      <c r="B648" s="47" t="s">
        <v>888</v>
      </c>
      <c r="C648" s="34" t="s">
        <v>889</v>
      </c>
      <c r="D648" s="61" t="s">
        <v>1808</v>
      </c>
      <c r="E648" s="36">
        <f t="shared" si="51"/>
        <v>0</v>
      </c>
      <c r="F648" s="34"/>
      <c r="G648" s="34"/>
      <c r="H648" s="99"/>
      <c r="I648" s="48"/>
    </row>
    <row r="649" spans="1:9" s="49" customFormat="1">
      <c r="A649" s="32">
        <f t="shared" si="52"/>
        <v>600</v>
      </c>
      <c r="B649" s="47" t="s">
        <v>890</v>
      </c>
      <c r="C649" s="34" t="s">
        <v>889</v>
      </c>
      <c r="D649" s="61" t="s">
        <v>1808</v>
      </c>
      <c r="E649" s="36">
        <f t="shared" si="51"/>
        <v>0</v>
      </c>
      <c r="F649" s="34"/>
      <c r="G649" s="34"/>
      <c r="H649" s="99"/>
      <c r="I649" s="48"/>
    </row>
    <row r="650" spans="1:9" s="49" customFormat="1">
      <c r="A650" s="32">
        <f t="shared" si="52"/>
        <v>601</v>
      </c>
      <c r="B650" s="47" t="s">
        <v>891</v>
      </c>
      <c r="C650" s="34" t="s">
        <v>889</v>
      </c>
      <c r="D650" s="61" t="s">
        <v>1808</v>
      </c>
      <c r="E650" s="36">
        <f t="shared" si="51"/>
        <v>0</v>
      </c>
      <c r="F650" s="34"/>
      <c r="G650" s="34"/>
      <c r="H650" s="99"/>
      <c r="I650" s="48"/>
    </row>
    <row r="651" spans="1:9" s="49" customFormat="1">
      <c r="A651" s="32">
        <f t="shared" si="52"/>
        <v>602</v>
      </c>
      <c r="B651" s="47" t="s">
        <v>892</v>
      </c>
      <c r="C651" s="34" t="s">
        <v>893</v>
      </c>
      <c r="D651" s="61" t="s">
        <v>1808</v>
      </c>
      <c r="E651" s="36">
        <f t="shared" si="51"/>
        <v>0</v>
      </c>
      <c r="F651" s="34"/>
      <c r="G651" s="34"/>
      <c r="H651" s="99"/>
      <c r="I651" s="48"/>
    </row>
    <row r="652" spans="1:9" s="49" customFormat="1">
      <c r="A652" s="32">
        <f t="shared" si="52"/>
        <v>603</v>
      </c>
      <c r="B652" s="47" t="s">
        <v>894</v>
      </c>
      <c r="C652" s="34" t="s">
        <v>893</v>
      </c>
      <c r="D652" s="61" t="s">
        <v>1808</v>
      </c>
      <c r="E652" s="36">
        <f t="shared" si="51"/>
        <v>0</v>
      </c>
      <c r="F652" s="34"/>
      <c r="G652" s="34"/>
      <c r="H652" s="99"/>
      <c r="I652" s="48"/>
    </row>
    <row r="653" spans="1:9" s="49" customFormat="1">
      <c r="A653" s="32">
        <f t="shared" si="52"/>
        <v>604</v>
      </c>
      <c r="B653" s="47" t="s">
        <v>895</v>
      </c>
      <c r="C653" s="34" t="s">
        <v>893</v>
      </c>
      <c r="D653" s="61" t="s">
        <v>1808</v>
      </c>
      <c r="E653" s="36">
        <f t="shared" si="51"/>
        <v>0</v>
      </c>
      <c r="F653" s="34"/>
      <c r="G653" s="34"/>
      <c r="H653" s="99"/>
      <c r="I653" s="48"/>
    </row>
    <row r="654" spans="1:9" s="49" customFormat="1">
      <c r="A654" s="32">
        <f t="shared" si="52"/>
        <v>605</v>
      </c>
      <c r="B654" s="47" t="s">
        <v>1886</v>
      </c>
      <c r="C654" s="34" t="s">
        <v>896</v>
      </c>
      <c r="D654" s="61" t="s">
        <v>1808</v>
      </c>
      <c r="E654" s="36">
        <f t="shared" si="51"/>
        <v>0</v>
      </c>
      <c r="F654" s="34"/>
      <c r="G654" s="34"/>
      <c r="H654" s="99"/>
      <c r="I654" s="48"/>
    </row>
    <row r="655" spans="1:9" s="49" customFormat="1">
      <c r="A655" s="32">
        <f t="shared" si="52"/>
        <v>606</v>
      </c>
      <c r="B655" s="47" t="s">
        <v>1887</v>
      </c>
      <c r="C655" s="34" t="s">
        <v>896</v>
      </c>
      <c r="D655" s="61" t="s">
        <v>1808</v>
      </c>
      <c r="E655" s="36">
        <f t="shared" si="51"/>
        <v>0</v>
      </c>
      <c r="F655" s="34"/>
      <c r="G655" s="34"/>
      <c r="H655" s="99"/>
      <c r="I655" s="48"/>
    </row>
    <row r="656" spans="1:9" s="49" customFormat="1">
      <c r="A656" s="32">
        <f t="shared" si="52"/>
        <v>607</v>
      </c>
      <c r="B656" s="47" t="s">
        <v>1888</v>
      </c>
      <c r="C656" s="34" t="s">
        <v>896</v>
      </c>
      <c r="D656" s="61" t="s">
        <v>1808</v>
      </c>
      <c r="E656" s="36">
        <f t="shared" si="51"/>
        <v>0</v>
      </c>
      <c r="F656" s="34"/>
      <c r="G656" s="34"/>
      <c r="H656" s="99"/>
      <c r="I656" s="48"/>
    </row>
    <row r="657" spans="1:9" s="49" customFormat="1">
      <c r="A657" s="32">
        <f t="shared" si="52"/>
        <v>608</v>
      </c>
      <c r="B657" s="47" t="s">
        <v>1889</v>
      </c>
      <c r="C657" s="34" t="s">
        <v>896</v>
      </c>
      <c r="D657" s="61" t="s">
        <v>1808</v>
      </c>
      <c r="E657" s="36">
        <f t="shared" si="51"/>
        <v>0</v>
      </c>
      <c r="F657" s="34"/>
      <c r="G657" s="34"/>
      <c r="H657" s="99"/>
      <c r="I657" s="48"/>
    </row>
    <row r="658" spans="1:9" s="49" customFormat="1">
      <c r="A658" s="32">
        <f t="shared" si="52"/>
        <v>609</v>
      </c>
      <c r="B658" s="47" t="s">
        <v>897</v>
      </c>
      <c r="C658" s="34" t="s">
        <v>898</v>
      </c>
      <c r="D658" s="61" t="s">
        <v>1808</v>
      </c>
      <c r="E658" s="36">
        <f t="shared" si="51"/>
        <v>5</v>
      </c>
      <c r="F658" s="34">
        <v>5</v>
      </c>
      <c r="G658" s="34"/>
      <c r="H658" s="99"/>
      <c r="I658" s="48"/>
    </row>
    <row r="659" spans="1:9" s="49" customFormat="1">
      <c r="A659" s="32">
        <f t="shared" si="52"/>
        <v>610</v>
      </c>
      <c r="B659" s="47" t="s">
        <v>899</v>
      </c>
      <c r="C659" s="34" t="s">
        <v>898</v>
      </c>
      <c r="D659" s="61" t="s">
        <v>1808</v>
      </c>
      <c r="E659" s="36">
        <f t="shared" si="51"/>
        <v>12</v>
      </c>
      <c r="F659" s="34">
        <v>12</v>
      </c>
      <c r="G659" s="34"/>
      <c r="H659" s="99"/>
      <c r="I659" s="48"/>
    </row>
    <row r="660" spans="1:9" s="49" customFormat="1">
      <c r="A660" s="32">
        <f t="shared" si="52"/>
        <v>611</v>
      </c>
      <c r="B660" s="47" t="s">
        <v>900</v>
      </c>
      <c r="C660" s="98" t="s">
        <v>901</v>
      </c>
      <c r="D660" s="61" t="s">
        <v>1808</v>
      </c>
      <c r="E660" s="36">
        <f t="shared" si="51"/>
        <v>4</v>
      </c>
      <c r="F660" s="34">
        <v>4</v>
      </c>
      <c r="G660" s="34"/>
      <c r="H660" s="99"/>
      <c r="I660" s="48"/>
    </row>
    <row r="661" spans="1:9" s="49" customFormat="1">
      <c r="A661" s="32">
        <f t="shared" si="52"/>
        <v>612</v>
      </c>
      <c r="B661" s="47" t="s">
        <v>1890</v>
      </c>
      <c r="C661" s="98" t="s">
        <v>901</v>
      </c>
      <c r="D661" s="61" t="s">
        <v>1808</v>
      </c>
      <c r="E661" s="36">
        <f t="shared" si="51"/>
        <v>4</v>
      </c>
      <c r="F661" s="34">
        <v>4</v>
      </c>
      <c r="G661" s="34"/>
      <c r="H661" s="99"/>
      <c r="I661" s="48"/>
    </row>
    <row r="662" spans="1:9" s="49" customFormat="1">
      <c r="A662" s="32">
        <f t="shared" si="52"/>
        <v>613</v>
      </c>
      <c r="B662" s="47" t="s">
        <v>902</v>
      </c>
      <c r="C662" s="98" t="s">
        <v>901</v>
      </c>
      <c r="D662" s="61" t="s">
        <v>1808</v>
      </c>
      <c r="E662" s="36">
        <f t="shared" si="51"/>
        <v>4</v>
      </c>
      <c r="F662" s="34">
        <v>4</v>
      </c>
      <c r="G662" s="34"/>
      <c r="H662" s="99"/>
      <c r="I662" s="48"/>
    </row>
    <row r="663" spans="1:9" s="49" customFormat="1">
      <c r="A663" s="32">
        <f t="shared" si="52"/>
        <v>614</v>
      </c>
      <c r="B663" s="47" t="s">
        <v>1891</v>
      </c>
      <c r="C663" s="34" t="s">
        <v>903</v>
      </c>
      <c r="D663" s="98" t="s">
        <v>1811</v>
      </c>
      <c r="E663" s="36">
        <f t="shared" ref="E663:E680" si="53">+F663+G663+H663</f>
        <v>1</v>
      </c>
      <c r="F663" s="34">
        <v>1</v>
      </c>
      <c r="G663" s="34"/>
      <c r="H663" s="99"/>
      <c r="I663" s="48"/>
    </row>
    <row r="664" spans="1:9" s="49" customFormat="1">
      <c r="A664" s="32">
        <f t="shared" si="52"/>
        <v>615</v>
      </c>
      <c r="B664" s="47" t="s">
        <v>1892</v>
      </c>
      <c r="C664" s="34" t="s">
        <v>904</v>
      </c>
      <c r="D664" s="98" t="s">
        <v>1811</v>
      </c>
      <c r="E664" s="36">
        <f t="shared" si="53"/>
        <v>1</v>
      </c>
      <c r="F664" s="34">
        <v>1</v>
      </c>
      <c r="G664" s="34"/>
      <c r="H664" s="99"/>
      <c r="I664" s="48"/>
    </row>
    <row r="665" spans="1:9" s="49" customFormat="1">
      <c r="A665" s="32">
        <f t="shared" si="52"/>
        <v>616</v>
      </c>
      <c r="B665" s="47" t="s">
        <v>1893</v>
      </c>
      <c r="C665" s="34" t="s">
        <v>903</v>
      </c>
      <c r="D665" s="98" t="s">
        <v>1811</v>
      </c>
      <c r="E665" s="36">
        <f t="shared" si="53"/>
        <v>1</v>
      </c>
      <c r="F665" s="34">
        <v>1</v>
      </c>
      <c r="G665" s="34"/>
      <c r="H665" s="99"/>
      <c r="I665" s="48"/>
    </row>
    <row r="666" spans="1:9" s="49" customFormat="1">
      <c r="A666" s="32">
        <f t="shared" si="52"/>
        <v>617</v>
      </c>
      <c r="B666" s="47" t="s">
        <v>1894</v>
      </c>
      <c r="C666" s="98" t="s">
        <v>905</v>
      </c>
      <c r="D666" s="61" t="s">
        <v>1808</v>
      </c>
      <c r="E666" s="36">
        <f t="shared" si="53"/>
        <v>3</v>
      </c>
      <c r="F666" s="34">
        <v>3</v>
      </c>
      <c r="G666" s="34"/>
      <c r="H666" s="99"/>
      <c r="I666" s="48"/>
    </row>
    <row r="667" spans="1:9" s="49" customFormat="1">
      <c r="A667" s="32">
        <f t="shared" si="52"/>
        <v>618</v>
      </c>
      <c r="B667" s="47" t="s">
        <v>1895</v>
      </c>
      <c r="C667" s="98" t="s">
        <v>905</v>
      </c>
      <c r="D667" s="61" t="s">
        <v>1808</v>
      </c>
      <c r="E667" s="36">
        <f t="shared" si="53"/>
        <v>3</v>
      </c>
      <c r="F667" s="34">
        <v>3</v>
      </c>
      <c r="G667" s="34"/>
      <c r="H667" s="99"/>
      <c r="I667" s="48"/>
    </row>
    <row r="668" spans="1:9" s="49" customFormat="1">
      <c r="A668" s="32">
        <f t="shared" si="52"/>
        <v>619</v>
      </c>
      <c r="B668" s="47" t="s">
        <v>1896</v>
      </c>
      <c r="C668" s="98" t="s">
        <v>906</v>
      </c>
      <c r="D668" s="61" t="s">
        <v>1808</v>
      </c>
      <c r="E668" s="36">
        <f t="shared" si="53"/>
        <v>5</v>
      </c>
      <c r="F668" s="34">
        <v>5</v>
      </c>
      <c r="G668" s="34"/>
      <c r="H668" s="99"/>
      <c r="I668" s="48"/>
    </row>
    <row r="669" spans="1:9" s="49" customFormat="1">
      <c r="A669" s="32">
        <f t="shared" si="52"/>
        <v>620</v>
      </c>
      <c r="B669" s="47" t="s">
        <v>907</v>
      </c>
      <c r="C669" s="34" t="s">
        <v>908</v>
      </c>
      <c r="D669" s="61" t="s">
        <v>1808</v>
      </c>
      <c r="E669" s="36">
        <f t="shared" si="53"/>
        <v>0</v>
      </c>
      <c r="F669" s="34"/>
      <c r="G669" s="34"/>
      <c r="H669" s="99"/>
      <c r="I669" s="48"/>
    </row>
    <row r="670" spans="1:9" s="49" customFormat="1">
      <c r="A670" s="32">
        <f t="shared" si="52"/>
        <v>621</v>
      </c>
      <c r="B670" s="47" t="s">
        <v>1897</v>
      </c>
      <c r="C670" s="34">
        <v>2675</v>
      </c>
      <c r="D670" s="61" t="s">
        <v>1808</v>
      </c>
      <c r="E670" s="36">
        <f t="shared" si="53"/>
        <v>0</v>
      </c>
      <c r="F670" s="34"/>
      <c r="G670" s="34"/>
      <c r="H670" s="99"/>
      <c r="I670" s="48"/>
    </row>
    <row r="671" spans="1:9" s="49" customFormat="1">
      <c r="A671" s="32">
        <f t="shared" si="52"/>
        <v>622</v>
      </c>
      <c r="B671" s="47" t="s">
        <v>1898</v>
      </c>
      <c r="C671" s="34">
        <v>2675</v>
      </c>
      <c r="D671" s="61" t="s">
        <v>1808</v>
      </c>
      <c r="E671" s="36">
        <f t="shared" si="53"/>
        <v>0</v>
      </c>
      <c r="F671" s="34"/>
      <c r="G671" s="34"/>
      <c r="H671" s="99"/>
      <c r="I671" s="48"/>
    </row>
    <row r="672" spans="1:9" s="49" customFormat="1">
      <c r="A672" s="32">
        <f t="shared" si="52"/>
        <v>623</v>
      </c>
      <c r="B672" s="47" t="s">
        <v>1899</v>
      </c>
      <c r="C672" s="34">
        <v>2675</v>
      </c>
      <c r="D672" s="61" t="s">
        <v>1808</v>
      </c>
      <c r="E672" s="36">
        <f t="shared" si="53"/>
        <v>0</v>
      </c>
      <c r="F672" s="34"/>
      <c r="G672" s="34"/>
      <c r="H672" s="99"/>
      <c r="I672" s="48"/>
    </row>
    <row r="673" spans="1:9" s="49" customFormat="1">
      <c r="A673" s="32">
        <f t="shared" si="52"/>
        <v>624</v>
      </c>
      <c r="B673" s="47" t="s">
        <v>1900</v>
      </c>
      <c r="C673" s="98" t="s">
        <v>909</v>
      </c>
      <c r="D673" s="61" t="s">
        <v>1808</v>
      </c>
      <c r="E673" s="36">
        <f t="shared" si="53"/>
        <v>2</v>
      </c>
      <c r="F673" s="34">
        <v>2</v>
      </c>
      <c r="G673" s="34"/>
      <c r="H673" s="99"/>
      <c r="I673" s="48"/>
    </row>
    <row r="674" spans="1:9" s="49" customFormat="1">
      <c r="A674" s="32">
        <f t="shared" si="52"/>
        <v>625</v>
      </c>
      <c r="B674" s="47" t="s">
        <v>1901</v>
      </c>
      <c r="C674" s="98" t="s">
        <v>909</v>
      </c>
      <c r="D674" s="61" t="s">
        <v>1808</v>
      </c>
      <c r="E674" s="36">
        <f t="shared" si="53"/>
        <v>2</v>
      </c>
      <c r="F674" s="34">
        <v>2</v>
      </c>
      <c r="G674" s="34"/>
      <c r="H674" s="99"/>
      <c r="I674" s="48"/>
    </row>
    <row r="675" spans="1:9" s="49" customFormat="1">
      <c r="A675" s="32">
        <f t="shared" si="52"/>
        <v>626</v>
      </c>
      <c r="B675" s="47" t="s">
        <v>910</v>
      </c>
      <c r="C675" s="98" t="s">
        <v>911</v>
      </c>
      <c r="D675" s="98" t="s">
        <v>1811</v>
      </c>
      <c r="E675" s="36">
        <f t="shared" si="53"/>
        <v>0</v>
      </c>
      <c r="F675" s="34"/>
      <c r="G675" s="34"/>
      <c r="H675" s="99"/>
      <c r="I675" s="48"/>
    </row>
    <row r="676" spans="1:9" s="49" customFormat="1">
      <c r="A676" s="32">
        <f t="shared" si="52"/>
        <v>627</v>
      </c>
      <c r="B676" s="47" t="s">
        <v>1902</v>
      </c>
      <c r="C676" s="98" t="s">
        <v>912</v>
      </c>
      <c r="D676" s="61" t="s">
        <v>1808</v>
      </c>
      <c r="E676" s="36">
        <f t="shared" si="53"/>
        <v>25</v>
      </c>
      <c r="F676" s="34">
        <v>25</v>
      </c>
      <c r="G676" s="34"/>
      <c r="H676" s="99"/>
      <c r="I676" s="48"/>
    </row>
    <row r="677" spans="1:9" s="49" customFormat="1">
      <c r="A677" s="32">
        <f t="shared" si="52"/>
        <v>628</v>
      </c>
      <c r="B677" s="47" t="s">
        <v>1902</v>
      </c>
      <c r="C677" s="98" t="s">
        <v>913</v>
      </c>
      <c r="D677" s="61" t="s">
        <v>1808</v>
      </c>
      <c r="E677" s="36">
        <f t="shared" si="53"/>
        <v>25</v>
      </c>
      <c r="F677" s="34">
        <v>25</v>
      </c>
      <c r="G677" s="34"/>
      <c r="H677" s="99"/>
      <c r="I677" s="48"/>
    </row>
    <row r="678" spans="1:9" s="49" customFormat="1">
      <c r="A678" s="32">
        <f t="shared" si="52"/>
        <v>629</v>
      </c>
      <c r="B678" s="47" t="s">
        <v>1903</v>
      </c>
      <c r="C678" s="98" t="s">
        <v>914</v>
      </c>
      <c r="D678" s="61" t="s">
        <v>1808</v>
      </c>
      <c r="E678" s="36">
        <f t="shared" si="53"/>
        <v>25</v>
      </c>
      <c r="F678" s="34">
        <v>25</v>
      </c>
      <c r="G678" s="34"/>
      <c r="H678" s="99"/>
      <c r="I678" s="48"/>
    </row>
    <row r="679" spans="1:9" s="49" customFormat="1">
      <c r="A679" s="32">
        <f t="shared" si="52"/>
        <v>630</v>
      </c>
      <c r="B679" s="47" t="s">
        <v>1903</v>
      </c>
      <c r="C679" s="98" t="s">
        <v>915</v>
      </c>
      <c r="D679" s="61" t="s">
        <v>1808</v>
      </c>
      <c r="E679" s="36">
        <f t="shared" si="53"/>
        <v>25</v>
      </c>
      <c r="F679" s="34">
        <v>25</v>
      </c>
      <c r="G679" s="34"/>
      <c r="H679" s="99"/>
      <c r="I679" s="48"/>
    </row>
    <row r="680" spans="1:9" s="49" customFormat="1">
      <c r="A680" s="32">
        <f t="shared" si="52"/>
        <v>631</v>
      </c>
      <c r="B680" s="47" t="s">
        <v>916</v>
      </c>
      <c r="C680" s="98"/>
      <c r="D680" s="100" t="s">
        <v>1818</v>
      </c>
      <c r="E680" s="36">
        <f t="shared" si="53"/>
        <v>15</v>
      </c>
      <c r="F680" s="34">
        <v>15</v>
      </c>
      <c r="G680" s="34"/>
      <c r="H680" s="99"/>
      <c r="I680" s="48"/>
    </row>
    <row r="681" spans="1:9" s="7" customFormat="1" ht="36.75" customHeight="1">
      <c r="A681" s="82"/>
      <c r="B681" s="943" t="s">
        <v>4986</v>
      </c>
      <c r="C681" s="944"/>
      <c r="D681" s="944"/>
      <c r="E681" s="944"/>
      <c r="F681" s="944"/>
      <c r="G681" s="944"/>
      <c r="H681" s="944"/>
      <c r="I681" s="945"/>
    </row>
    <row r="682" spans="1:9" s="49" customFormat="1">
      <c r="A682" s="32">
        <v>632</v>
      </c>
      <c r="B682" s="47" t="s">
        <v>1904</v>
      </c>
      <c r="C682" s="46" t="s">
        <v>917</v>
      </c>
      <c r="D682" s="61" t="s">
        <v>1808</v>
      </c>
      <c r="E682" s="37">
        <f>+F682+G682+H682</f>
        <v>0</v>
      </c>
      <c r="F682" s="99"/>
      <c r="G682" s="99"/>
      <c r="H682" s="99"/>
      <c r="I682" s="48"/>
    </row>
    <row r="683" spans="1:9" s="49" customFormat="1">
      <c r="A683" s="32">
        <f>A682+1</f>
        <v>633</v>
      </c>
      <c r="B683" s="47" t="s">
        <v>1905</v>
      </c>
      <c r="C683" s="46" t="s">
        <v>918</v>
      </c>
      <c r="D683" s="61" t="s">
        <v>1808</v>
      </c>
      <c r="E683" s="37">
        <f>+F683+G683+H683</f>
        <v>0</v>
      </c>
      <c r="F683" s="99"/>
      <c r="G683" s="99"/>
      <c r="H683" s="99"/>
      <c r="I683" s="48"/>
    </row>
    <row r="684" spans="1:9" s="49" customFormat="1">
      <c r="A684" s="32">
        <f>A683+1</f>
        <v>634</v>
      </c>
      <c r="B684" s="47" t="s">
        <v>1906</v>
      </c>
      <c r="C684" s="46" t="s">
        <v>919</v>
      </c>
      <c r="D684" s="61" t="s">
        <v>1808</v>
      </c>
      <c r="E684" s="37">
        <f>+F684+G684+H684</f>
        <v>0</v>
      </c>
      <c r="F684" s="99"/>
      <c r="G684" s="99"/>
      <c r="H684" s="99"/>
      <c r="I684" s="48"/>
    </row>
    <row r="685" spans="1:9" s="49" customFormat="1">
      <c r="A685" s="32">
        <f>A684+1</f>
        <v>635</v>
      </c>
      <c r="B685" s="47" t="s">
        <v>1867</v>
      </c>
      <c r="C685" s="46"/>
      <c r="D685" s="61" t="s">
        <v>1808</v>
      </c>
      <c r="E685" s="37">
        <f>+F685+G685+H685</f>
        <v>0</v>
      </c>
      <c r="F685" s="99"/>
      <c r="G685" s="99"/>
      <c r="H685" s="99"/>
      <c r="I685" s="48"/>
    </row>
    <row r="686" spans="1:9" s="49" customFormat="1" ht="46.5">
      <c r="A686" s="32">
        <f>A685+1</f>
        <v>636</v>
      </c>
      <c r="B686" s="47" t="s">
        <v>1907</v>
      </c>
      <c r="C686" s="46" t="s">
        <v>920</v>
      </c>
      <c r="D686" s="61" t="s">
        <v>1808</v>
      </c>
      <c r="E686" s="37">
        <f>+F686+G686+H686</f>
        <v>0</v>
      </c>
      <c r="F686" s="99"/>
      <c r="G686" s="99"/>
      <c r="H686" s="99"/>
      <c r="I686" s="48"/>
    </row>
    <row r="687" spans="1:9" s="7" customFormat="1" ht="36.75" customHeight="1">
      <c r="A687" s="56"/>
      <c r="B687" s="946" t="s">
        <v>4988</v>
      </c>
      <c r="C687" s="947"/>
      <c r="D687" s="947"/>
      <c r="E687" s="947"/>
      <c r="F687" s="947"/>
      <c r="G687" s="947"/>
      <c r="H687" s="947"/>
      <c r="I687" s="947"/>
    </row>
    <row r="688" spans="1:9" s="49" customFormat="1">
      <c r="A688" s="32">
        <v>637</v>
      </c>
      <c r="B688" s="47" t="s">
        <v>1855</v>
      </c>
      <c r="C688" s="34" t="s">
        <v>921</v>
      </c>
      <c r="D688" s="46" t="s">
        <v>1809</v>
      </c>
      <c r="E688" s="37">
        <f>+F688+G688+H688</f>
        <v>0</v>
      </c>
      <c r="F688" s="99"/>
      <c r="G688" s="99"/>
      <c r="H688" s="99"/>
      <c r="I688" s="48"/>
    </row>
    <row r="689" spans="1:9" s="49" customFormat="1">
      <c r="A689" s="32">
        <f>A688+1</f>
        <v>638</v>
      </c>
      <c r="B689" s="47" t="s">
        <v>1907</v>
      </c>
      <c r="C689" s="46">
        <v>5601019876</v>
      </c>
      <c r="D689" s="61" t="s">
        <v>1808</v>
      </c>
      <c r="E689" s="37">
        <f>+F689+G689+H689</f>
        <v>0</v>
      </c>
      <c r="F689" s="99"/>
      <c r="G689" s="99"/>
      <c r="H689" s="99"/>
      <c r="I689" s="48"/>
    </row>
    <row r="690" spans="1:9" s="49" customFormat="1">
      <c r="A690" s="32">
        <f>A689+1</f>
        <v>639</v>
      </c>
      <c r="B690" s="47" t="s">
        <v>1908</v>
      </c>
      <c r="C690" s="46">
        <v>55220273305</v>
      </c>
      <c r="D690" s="61" t="s">
        <v>1808</v>
      </c>
      <c r="E690" s="37">
        <f>+F690+G690+H690</f>
        <v>0</v>
      </c>
      <c r="F690" s="99"/>
      <c r="G690" s="99"/>
      <c r="H690" s="99"/>
      <c r="I690" s="48"/>
    </row>
    <row r="691" spans="1:9" s="7" customFormat="1" ht="36.75" customHeight="1">
      <c r="A691" s="56"/>
      <c r="B691" s="946" t="s">
        <v>4989</v>
      </c>
      <c r="C691" s="947"/>
      <c r="D691" s="947"/>
      <c r="E691" s="947"/>
      <c r="F691" s="947"/>
      <c r="G691" s="947"/>
      <c r="H691" s="947"/>
      <c r="I691" s="948"/>
    </row>
    <row r="692" spans="1:9" s="49" customFormat="1">
      <c r="A692" s="32">
        <v>640</v>
      </c>
      <c r="B692" s="47" t="s">
        <v>1904</v>
      </c>
      <c r="C692" s="46" t="s">
        <v>922</v>
      </c>
      <c r="D692" s="61" t="s">
        <v>1808</v>
      </c>
      <c r="E692" s="37">
        <f>+F692+G692+H692</f>
        <v>0</v>
      </c>
      <c r="F692" s="99"/>
      <c r="G692" s="99"/>
      <c r="H692" s="99"/>
      <c r="I692" s="48"/>
    </row>
    <row r="693" spans="1:9" s="49" customFormat="1">
      <c r="A693" s="32">
        <f>A692+1</f>
        <v>641</v>
      </c>
      <c r="B693" s="47" t="s">
        <v>1905</v>
      </c>
      <c r="C693" s="46" t="s">
        <v>923</v>
      </c>
      <c r="D693" s="61" t="s">
        <v>1808</v>
      </c>
      <c r="E693" s="37">
        <f>+F693+G693+H693</f>
        <v>0</v>
      </c>
      <c r="F693" s="99"/>
      <c r="G693" s="99"/>
      <c r="H693" s="99"/>
      <c r="I693" s="48"/>
    </row>
    <row r="694" spans="1:9" s="49" customFormat="1">
      <c r="A694" s="32">
        <f>A693+1</f>
        <v>642</v>
      </c>
      <c r="B694" s="47" t="s">
        <v>1906</v>
      </c>
      <c r="C694" s="46" t="s">
        <v>924</v>
      </c>
      <c r="D694" s="61" t="s">
        <v>1808</v>
      </c>
      <c r="E694" s="37">
        <f>+F694+G694+H694</f>
        <v>0</v>
      </c>
      <c r="F694" s="99"/>
      <c r="G694" s="99"/>
      <c r="H694" s="99"/>
      <c r="I694" s="48"/>
    </row>
    <row r="695" spans="1:9" s="49" customFormat="1" ht="46.5">
      <c r="A695" s="32">
        <f>A694+1</f>
        <v>643</v>
      </c>
      <c r="B695" s="47" t="s">
        <v>1907</v>
      </c>
      <c r="C695" s="46" t="s">
        <v>925</v>
      </c>
      <c r="D695" s="61" t="s">
        <v>1808</v>
      </c>
      <c r="E695" s="37">
        <f>+F695+G695+H695</f>
        <v>0</v>
      </c>
      <c r="F695" s="99"/>
      <c r="G695" s="99"/>
      <c r="H695" s="99"/>
      <c r="I695" s="48"/>
    </row>
    <row r="696" spans="1:9" s="7" customFormat="1" ht="36.75" customHeight="1">
      <c r="A696" s="56"/>
      <c r="B696" s="946" t="s">
        <v>4990</v>
      </c>
      <c r="C696" s="947"/>
      <c r="D696" s="947"/>
      <c r="E696" s="947"/>
      <c r="F696" s="947"/>
      <c r="G696" s="947"/>
      <c r="H696" s="947"/>
      <c r="I696" s="948"/>
    </row>
    <row r="697" spans="1:9" s="49" customFormat="1" ht="36.75" customHeight="1">
      <c r="A697" s="32">
        <v>644</v>
      </c>
      <c r="B697" s="41" t="s">
        <v>1904</v>
      </c>
      <c r="C697" s="46" t="s">
        <v>926</v>
      </c>
      <c r="D697" s="61" t="s">
        <v>1808</v>
      </c>
      <c r="E697" s="102">
        <f>+F697+G697+H697</f>
        <v>0</v>
      </c>
      <c r="F697" s="99"/>
      <c r="G697" s="99"/>
      <c r="H697" s="99"/>
      <c r="I697" s="48"/>
    </row>
    <row r="698" spans="1:9" s="7" customFormat="1" ht="36.75" customHeight="1">
      <c r="A698" s="56"/>
      <c r="B698" s="946" t="s">
        <v>4991</v>
      </c>
      <c r="C698" s="947"/>
      <c r="D698" s="947"/>
      <c r="E698" s="947"/>
      <c r="F698" s="947"/>
      <c r="G698" s="947"/>
      <c r="H698" s="947"/>
      <c r="I698" s="948"/>
    </row>
    <row r="699" spans="1:9" s="49" customFormat="1">
      <c r="A699" s="32">
        <v>645</v>
      </c>
      <c r="B699" s="47" t="s">
        <v>1909</v>
      </c>
      <c r="C699" s="103">
        <v>4185299</v>
      </c>
      <c r="D699" s="61" t="s">
        <v>1808</v>
      </c>
      <c r="E699" s="37">
        <f t="shared" ref="E699:E708" si="54">+F699+G699+H699</f>
        <v>0</v>
      </c>
      <c r="F699" s="99"/>
      <c r="G699" s="99"/>
      <c r="H699" s="99"/>
      <c r="I699" s="48"/>
    </row>
    <row r="700" spans="1:9" s="49" customFormat="1">
      <c r="A700" s="32">
        <f>A699+1</f>
        <v>646</v>
      </c>
      <c r="B700" s="47" t="s">
        <v>927</v>
      </c>
      <c r="C700" s="103">
        <v>4252563</v>
      </c>
      <c r="D700" s="61" t="s">
        <v>1808</v>
      </c>
      <c r="E700" s="37">
        <f t="shared" si="54"/>
        <v>0</v>
      </c>
      <c r="F700" s="99"/>
      <c r="G700" s="99"/>
      <c r="H700" s="99"/>
      <c r="I700" s="48"/>
    </row>
    <row r="701" spans="1:9" s="49" customFormat="1">
      <c r="A701" s="32">
        <f t="shared" ref="A701:A708" si="55">A700+1</f>
        <v>647</v>
      </c>
      <c r="B701" s="47" t="s">
        <v>1910</v>
      </c>
      <c r="C701" s="103">
        <v>4697283</v>
      </c>
      <c r="D701" s="61" t="s">
        <v>1808</v>
      </c>
      <c r="E701" s="37">
        <f t="shared" si="54"/>
        <v>0</v>
      </c>
      <c r="F701" s="99"/>
      <c r="G701" s="99"/>
      <c r="H701" s="99"/>
      <c r="I701" s="48"/>
    </row>
    <row r="702" spans="1:9" s="49" customFormat="1">
      <c r="A702" s="32">
        <f t="shared" si="55"/>
        <v>648</v>
      </c>
      <c r="B702" s="47" t="s">
        <v>1911</v>
      </c>
      <c r="C702" s="103">
        <v>4654745</v>
      </c>
      <c r="D702" s="61" t="s">
        <v>1808</v>
      </c>
      <c r="E702" s="37">
        <f t="shared" si="54"/>
        <v>0</v>
      </c>
      <c r="F702" s="99"/>
      <c r="G702" s="99"/>
      <c r="H702" s="99"/>
      <c r="I702" s="48"/>
    </row>
    <row r="703" spans="1:9" s="49" customFormat="1">
      <c r="A703" s="32">
        <f t="shared" si="55"/>
        <v>649</v>
      </c>
      <c r="B703" s="47" t="s">
        <v>928</v>
      </c>
      <c r="C703" s="103">
        <v>4206637</v>
      </c>
      <c r="D703" s="61" t="s">
        <v>1808</v>
      </c>
      <c r="E703" s="37">
        <f t="shared" si="54"/>
        <v>0</v>
      </c>
      <c r="F703" s="99"/>
      <c r="G703" s="99"/>
      <c r="H703" s="99"/>
      <c r="I703" s="48"/>
    </row>
    <row r="704" spans="1:9" s="49" customFormat="1">
      <c r="A704" s="32">
        <f t="shared" si="55"/>
        <v>650</v>
      </c>
      <c r="B704" s="47" t="s">
        <v>929</v>
      </c>
      <c r="C704" s="103">
        <v>4675640</v>
      </c>
      <c r="D704" s="61" t="s">
        <v>1808</v>
      </c>
      <c r="E704" s="37">
        <f t="shared" si="54"/>
        <v>0</v>
      </c>
      <c r="F704" s="99"/>
      <c r="G704" s="99"/>
      <c r="H704" s="99"/>
      <c r="I704" s="48"/>
    </row>
    <row r="705" spans="1:9" s="49" customFormat="1">
      <c r="A705" s="32">
        <f t="shared" si="55"/>
        <v>651</v>
      </c>
      <c r="B705" s="47" t="s">
        <v>1912</v>
      </c>
      <c r="C705" s="103">
        <v>4688140</v>
      </c>
      <c r="D705" s="61" t="s">
        <v>1808</v>
      </c>
      <c r="E705" s="37">
        <f t="shared" si="54"/>
        <v>0</v>
      </c>
      <c r="F705" s="99"/>
      <c r="G705" s="99"/>
      <c r="H705" s="99"/>
      <c r="I705" s="48"/>
    </row>
    <row r="706" spans="1:9" s="49" customFormat="1">
      <c r="A706" s="32">
        <f t="shared" si="55"/>
        <v>652</v>
      </c>
      <c r="B706" s="47" t="s">
        <v>930</v>
      </c>
      <c r="C706" s="103">
        <v>4652236</v>
      </c>
      <c r="D706" s="61" t="s">
        <v>1808</v>
      </c>
      <c r="E706" s="37">
        <f t="shared" si="54"/>
        <v>0</v>
      </c>
      <c r="F706" s="99"/>
      <c r="G706" s="99"/>
      <c r="H706" s="99"/>
      <c r="I706" s="48"/>
    </row>
    <row r="707" spans="1:9" s="49" customFormat="1">
      <c r="A707" s="32">
        <f t="shared" si="55"/>
        <v>653</v>
      </c>
      <c r="B707" s="47" t="s">
        <v>931</v>
      </c>
      <c r="C707" s="103">
        <v>4178684</v>
      </c>
      <c r="D707" s="61" t="s">
        <v>1808</v>
      </c>
      <c r="E707" s="37">
        <f t="shared" si="54"/>
        <v>0</v>
      </c>
      <c r="F707" s="99"/>
      <c r="G707" s="99"/>
      <c r="H707" s="99"/>
      <c r="I707" s="48"/>
    </row>
    <row r="708" spans="1:9" s="49" customFormat="1">
      <c r="A708" s="32">
        <f t="shared" si="55"/>
        <v>654</v>
      </c>
      <c r="B708" s="47" t="s">
        <v>1913</v>
      </c>
      <c r="C708" s="103">
        <v>4688141</v>
      </c>
      <c r="D708" s="61" t="s">
        <v>1808</v>
      </c>
      <c r="E708" s="37">
        <f t="shared" si="54"/>
        <v>0</v>
      </c>
      <c r="F708" s="99"/>
      <c r="G708" s="99"/>
      <c r="H708" s="99"/>
      <c r="I708" s="48"/>
    </row>
    <row r="709" spans="1:9" s="7" customFormat="1" ht="36.75" customHeight="1">
      <c r="A709" s="56"/>
      <c r="B709" s="946" t="s">
        <v>4992</v>
      </c>
      <c r="C709" s="947"/>
      <c r="D709" s="947"/>
      <c r="E709" s="947"/>
      <c r="F709" s="947"/>
      <c r="G709" s="947"/>
      <c r="H709" s="947"/>
      <c r="I709" s="948"/>
    </row>
    <row r="710" spans="1:9" s="49" customFormat="1">
      <c r="A710" s="32">
        <v>655</v>
      </c>
      <c r="B710" s="41" t="s">
        <v>933</v>
      </c>
      <c r="C710" s="104" t="s">
        <v>934</v>
      </c>
      <c r="D710" s="61" t="s">
        <v>1808</v>
      </c>
      <c r="E710" s="37">
        <f t="shared" ref="E710:E725" si="56">+F710+G710+H710</f>
        <v>0</v>
      </c>
      <c r="F710" s="99"/>
      <c r="G710" s="99"/>
      <c r="H710" s="99"/>
      <c r="I710" s="48"/>
    </row>
    <row r="711" spans="1:9" s="49" customFormat="1">
      <c r="A711" s="32">
        <f>A710+1</f>
        <v>656</v>
      </c>
      <c r="B711" s="41" t="s">
        <v>933</v>
      </c>
      <c r="C711" s="104" t="s">
        <v>935</v>
      </c>
      <c r="D711" s="61" t="s">
        <v>1808</v>
      </c>
      <c r="E711" s="37">
        <f t="shared" si="56"/>
        <v>0</v>
      </c>
      <c r="F711" s="99"/>
      <c r="G711" s="99"/>
      <c r="H711" s="99"/>
      <c r="I711" s="48"/>
    </row>
    <row r="712" spans="1:9" s="49" customFormat="1">
      <c r="A712" s="32">
        <f t="shared" ref="A712:A725" si="57">A711+1</f>
        <v>657</v>
      </c>
      <c r="B712" s="41" t="s">
        <v>933</v>
      </c>
      <c r="C712" s="104" t="s">
        <v>936</v>
      </c>
      <c r="D712" s="61" t="s">
        <v>1808</v>
      </c>
      <c r="E712" s="37">
        <f t="shared" si="56"/>
        <v>0</v>
      </c>
      <c r="F712" s="99"/>
      <c r="G712" s="99"/>
      <c r="H712" s="99"/>
      <c r="I712" s="48"/>
    </row>
    <row r="713" spans="1:9" s="49" customFormat="1">
      <c r="A713" s="32">
        <f t="shared" si="57"/>
        <v>658</v>
      </c>
      <c r="B713" s="41" t="s">
        <v>1914</v>
      </c>
      <c r="C713" s="104" t="s">
        <v>937</v>
      </c>
      <c r="D713" s="61" t="s">
        <v>1808</v>
      </c>
      <c r="E713" s="37">
        <f t="shared" si="56"/>
        <v>0</v>
      </c>
      <c r="F713" s="99"/>
      <c r="G713" s="99"/>
      <c r="H713" s="99"/>
      <c r="I713" s="48"/>
    </row>
    <row r="714" spans="1:9" s="49" customFormat="1">
      <c r="A714" s="32">
        <f t="shared" si="57"/>
        <v>659</v>
      </c>
      <c r="B714" s="41" t="s">
        <v>1914</v>
      </c>
      <c r="C714" s="104" t="s">
        <v>938</v>
      </c>
      <c r="D714" s="61" t="s">
        <v>1808</v>
      </c>
      <c r="E714" s="37">
        <f t="shared" si="56"/>
        <v>0</v>
      </c>
      <c r="F714" s="99"/>
      <c r="G714" s="99"/>
      <c r="H714" s="99"/>
      <c r="I714" s="48"/>
    </row>
    <row r="715" spans="1:9" s="49" customFormat="1">
      <c r="A715" s="32">
        <f t="shared" si="57"/>
        <v>660</v>
      </c>
      <c r="B715" s="41" t="s">
        <v>1914</v>
      </c>
      <c r="C715" s="104" t="s">
        <v>939</v>
      </c>
      <c r="D715" s="61" t="s">
        <v>1808</v>
      </c>
      <c r="E715" s="37">
        <f t="shared" si="56"/>
        <v>0</v>
      </c>
      <c r="F715" s="99"/>
      <c r="G715" s="99"/>
      <c r="H715" s="99"/>
      <c r="I715" s="48"/>
    </row>
    <row r="716" spans="1:9" s="49" customFormat="1">
      <c r="A716" s="32">
        <f t="shared" si="57"/>
        <v>661</v>
      </c>
      <c r="B716" s="41" t="s">
        <v>1915</v>
      </c>
      <c r="C716" s="104" t="s">
        <v>940</v>
      </c>
      <c r="D716" s="61" t="s">
        <v>1808</v>
      </c>
      <c r="E716" s="37">
        <f t="shared" si="56"/>
        <v>0</v>
      </c>
      <c r="F716" s="99"/>
      <c r="G716" s="99"/>
      <c r="H716" s="99"/>
      <c r="I716" s="48"/>
    </row>
    <row r="717" spans="1:9" s="49" customFormat="1">
      <c r="A717" s="32">
        <f t="shared" si="57"/>
        <v>662</v>
      </c>
      <c r="B717" s="41" t="s">
        <v>1915</v>
      </c>
      <c r="C717" s="104" t="s">
        <v>941</v>
      </c>
      <c r="D717" s="61" t="s">
        <v>1808</v>
      </c>
      <c r="E717" s="37">
        <f t="shared" si="56"/>
        <v>0</v>
      </c>
      <c r="F717" s="99"/>
      <c r="G717" s="99"/>
      <c r="H717" s="99"/>
      <c r="I717" s="48"/>
    </row>
    <row r="718" spans="1:9" s="49" customFormat="1">
      <c r="A718" s="32">
        <f t="shared" si="57"/>
        <v>663</v>
      </c>
      <c r="B718" s="41" t="s">
        <v>1915</v>
      </c>
      <c r="C718" s="104" t="s">
        <v>942</v>
      </c>
      <c r="D718" s="61" t="s">
        <v>1808</v>
      </c>
      <c r="E718" s="37">
        <f t="shared" si="56"/>
        <v>0</v>
      </c>
      <c r="F718" s="99"/>
      <c r="G718" s="99"/>
      <c r="H718" s="99"/>
      <c r="I718" s="48"/>
    </row>
    <row r="719" spans="1:9" s="49" customFormat="1">
      <c r="A719" s="32">
        <f t="shared" si="57"/>
        <v>664</v>
      </c>
      <c r="B719" s="41" t="s">
        <v>1907</v>
      </c>
      <c r="C719" s="104" t="s">
        <v>943</v>
      </c>
      <c r="D719" s="61" t="s">
        <v>1808</v>
      </c>
      <c r="E719" s="37">
        <f t="shared" si="56"/>
        <v>0</v>
      </c>
      <c r="F719" s="99"/>
      <c r="G719" s="99"/>
      <c r="H719" s="99"/>
      <c r="I719" s="48"/>
    </row>
    <row r="720" spans="1:9" s="49" customFormat="1">
      <c r="A720" s="32">
        <f t="shared" si="57"/>
        <v>665</v>
      </c>
      <c r="B720" s="41" t="s">
        <v>1907</v>
      </c>
      <c r="C720" s="104" t="s">
        <v>944</v>
      </c>
      <c r="D720" s="61" t="s">
        <v>1808</v>
      </c>
      <c r="E720" s="37">
        <f t="shared" si="56"/>
        <v>0</v>
      </c>
      <c r="F720" s="99"/>
      <c r="G720" s="99"/>
      <c r="H720" s="99"/>
      <c r="I720" s="48"/>
    </row>
    <row r="721" spans="1:9" s="49" customFormat="1">
      <c r="A721" s="32">
        <f t="shared" si="57"/>
        <v>666</v>
      </c>
      <c r="B721" s="41" t="s">
        <v>1907</v>
      </c>
      <c r="C721" s="104" t="s">
        <v>945</v>
      </c>
      <c r="D721" s="61" t="s">
        <v>1808</v>
      </c>
      <c r="E721" s="37">
        <f t="shared" si="56"/>
        <v>0</v>
      </c>
      <c r="F721" s="99"/>
      <c r="G721" s="99"/>
      <c r="H721" s="99"/>
      <c r="I721" s="48"/>
    </row>
    <row r="722" spans="1:9" s="49" customFormat="1">
      <c r="A722" s="32">
        <f t="shared" si="57"/>
        <v>667</v>
      </c>
      <c r="B722" s="41" t="s">
        <v>946</v>
      </c>
      <c r="C722" s="104" t="s">
        <v>947</v>
      </c>
      <c r="D722" s="61" t="s">
        <v>1808</v>
      </c>
      <c r="E722" s="37">
        <f t="shared" si="56"/>
        <v>0</v>
      </c>
      <c r="F722" s="99"/>
      <c r="G722" s="99"/>
      <c r="H722" s="99"/>
      <c r="I722" s="48"/>
    </row>
    <row r="723" spans="1:9" s="49" customFormat="1">
      <c r="A723" s="32">
        <f t="shared" si="57"/>
        <v>668</v>
      </c>
      <c r="B723" s="41" t="s">
        <v>1916</v>
      </c>
      <c r="C723" s="104" t="s">
        <v>948</v>
      </c>
      <c r="D723" s="61" t="s">
        <v>1808</v>
      </c>
      <c r="E723" s="37">
        <f t="shared" si="56"/>
        <v>0</v>
      </c>
      <c r="F723" s="99"/>
      <c r="G723" s="99"/>
      <c r="H723" s="99"/>
      <c r="I723" s="48"/>
    </row>
    <row r="724" spans="1:9" s="49" customFormat="1">
      <c r="A724" s="32">
        <f t="shared" si="57"/>
        <v>669</v>
      </c>
      <c r="B724" s="41" t="s">
        <v>949</v>
      </c>
      <c r="C724" s="104" t="s">
        <v>950</v>
      </c>
      <c r="D724" s="61" t="s">
        <v>1808</v>
      </c>
      <c r="E724" s="37">
        <f t="shared" si="56"/>
        <v>0</v>
      </c>
      <c r="F724" s="99"/>
      <c r="G724" s="99"/>
      <c r="H724" s="99"/>
      <c r="I724" s="48"/>
    </row>
    <row r="725" spans="1:9" s="49" customFormat="1">
      <c r="A725" s="32">
        <f t="shared" si="57"/>
        <v>670</v>
      </c>
      <c r="B725" s="41" t="s">
        <v>1917</v>
      </c>
      <c r="C725" s="104" t="s">
        <v>951</v>
      </c>
      <c r="D725" s="61" t="s">
        <v>1808</v>
      </c>
      <c r="E725" s="37">
        <f t="shared" si="56"/>
        <v>0</v>
      </c>
      <c r="F725" s="99"/>
      <c r="G725" s="99"/>
      <c r="H725" s="99"/>
      <c r="I725" s="48"/>
    </row>
    <row r="726" spans="1:9" s="7" customFormat="1" ht="36.75" customHeight="1">
      <c r="A726" s="75"/>
      <c r="B726" s="949" t="s">
        <v>4993</v>
      </c>
      <c r="C726" s="949"/>
      <c r="D726" s="949"/>
      <c r="E726" s="949"/>
      <c r="F726" s="949"/>
      <c r="G726" s="949"/>
      <c r="H726" s="949"/>
      <c r="I726" s="949"/>
    </row>
    <row r="727" spans="1:9" s="7" customFormat="1" ht="36.75" customHeight="1">
      <c r="A727" s="28"/>
      <c r="B727" s="950" t="s">
        <v>4994</v>
      </c>
      <c r="C727" s="950"/>
      <c r="D727" s="950"/>
      <c r="E727" s="950"/>
      <c r="F727" s="950"/>
      <c r="G727" s="950"/>
      <c r="H727" s="950"/>
      <c r="I727" s="950"/>
    </row>
    <row r="728" spans="1:9" s="7" customFormat="1" ht="36.75" customHeight="1">
      <c r="A728" s="87"/>
      <c r="B728" s="951" t="s">
        <v>4995</v>
      </c>
      <c r="C728" s="952"/>
      <c r="D728" s="952"/>
      <c r="E728" s="952"/>
      <c r="F728" s="952"/>
      <c r="G728" s="952"/>
      <c r="H728" s="952"/>
      <c r="I728" s="953"/>
    </row>
    <row r="729" spans="1:9" s="49" customFormat="1">
      <c r="A729" s="32">
        <v>671</v>
      </c>
      <c r="B729" s="41" t="s">
        <v>952</v>
      </c>
      <c r="C729" s="104" t="s">
        <v>953</v>
      </c>
      <c r="D729" s="61" t="s">
        <v>1808</v>
      </c>
      <c r="E729" s="37">
        <f>+F729+G729+H729</f>
        <v>100</v>
      </c>
      <c r="F729" s="34">
        <v>40</v>
      </c>
      <c r="G729" s="34">
        <v>30</v>
      </c>
      <c r="H729" s="34">
        <v>30</v>
      </c>
      <c r="I729" s="48"/>
    </row>
    <row r="730" spans="1:9" s="49" customFormat="1">
      <c r="A730" s="32">
        <f>A729+1</f>
        <v>672</v>
      </c>
      <c r="B730" s="41" t="s">
        <v>954</v>
      </c>
      <c r="C730" s="104" t="s">
        <v>955</v>
      </c>
      <c r="D730" s="61" t="s">
        <v>1808</v>
      </c>
      <c r="E730" s="37">
        <f>+F730+G730+H730</f>
        <v>50</v>
      </c>
      <c r="F730" s="34">
        <v>25</v>
      </c>
      <c r="G730" s="34">
        <v>25</v>
      </c>
      <c r="H730" s="34"/>
      <c r="I730" s="48"/>
    </row>
    <row r="731" spans="1:9" s="49" customFormat="1">
      <c r="A731" s="32">
        <f>A730+1</f>
        <v>673</v>
      </c>
      <c r="B731" s="41" t="s">
        <v>956</v>
      </c>
      <c r="C731" s="104" t="s">
        <v>957</v>
      </c>
      <c r="D731" s="61" t="s">
        <v>1808</v>
      </c>
      <c r="E731" s="37">
        <f>+F731+G731+H731</f>
        <v>0</v>
      </c>
      <c r="F731" s="34"/>
      <c r="G731" s="34"/>
      <c r="H731" s="34"/>
      <c r="I731" s="48"/>
    </row>
    <row r="732" spans="1:9" s="7" customFormat="1" ht="36.75" customHeight="1">
      <c r="A732" s="56"/>
      <c r="B732" s="946" t="s">
        <v>4996</v>
      </c>
      <c r="C732" s="947"/>
      <c r="D732" s="947"/>
      <c r="E732" s="947"/>
      <c r="F732" s="947"/>
      <c r="G732" s="947"/>
      <c r="H732" s="947"/>
      <c r="I732" s="948"/>
    </row>
    <row r="733" spans="1:9" s="49" customFormat="1">
      <c r="A733" s="32">
        <v>674</v>
      </c>
      <c r="B733" s="105" t="s">
        <v>958</v>
      </c>
      <c r="C733" s="59" t="s">
        <v>958</v>
      </c>
      <c r="D733" s="61" t="s">
        <v>1808</v>
      </c>
      <c r="E733" s="36">
        <f t="shared" ref="E733:E738" si="58">+F733+G733+H733</f>
        <v>0</v>
      </c>
      <c r="F733" s="34"/>
      <c r="G733" s="34"/>
      <c r="H733" s="34"/>
      <c r="I733" s="48"/>
    </row>
    <row r="734" spans="1:9" s="49" customFormat="1">
      <c r="A734" s="32">
        <f>A733+1</f>
        <v>675</v>
      </c>
      <c r="B734" s="105" t="s">
        <v>959</v>
      </c>
      <c r="C734" s="59" t="s">
        <v>959</v>
      </c>
      <c r="D734" s="61" t="s">
        <v>1808</v>
      </c>
      <c r="E734" s="36">
        <f t="shared" si="58"/>
        <v>10</v>
      </c>
      <c r="F734" s="34">
        <v>5</v>
      </c>
      <c r="G734" s="34">
        <v>5</v>
      </c>
      <c r="H734" s="34"/>
      <c r="I734" s="48"/>
    </row>
    <row r="735" spans="1:9" s="49" customFormat="1">
      <c r="A735" s="32">
        <f>A734+1</f>
        <v>676</v>
      </c>
      <c r="B735" s="105" t="s">
        <v>960</v>
      </c>
      <c r="C735" s="59" t="s">
        <v>960</v>
      </c>
      <c r="D735" s="61" t="s">
        <v>1808</v>
      </c>
      <c r="E735" s="36">
        <f t="shared" si="58"/>
        <v>15</v>
      </c>
      <c r="F735" s="34">
        <v>10</v>
      </c>
      <c r="G735" s="34">
        <v>5</v>
      </c>
      <c r="H735" s="34"/>
      <c r="I735" s="48"/>
    </row>
    <row r="736" spans="1:9" s="49" customFormat="1">
      <c r="A736" s="32">
        <f>A735+1</f>
        <v>677</v>
      </c>
      <c r="B736" s="105" t="s">
        <v>961</v>
      </c>
      <c r="C736" s="59" t="s">
        <v>961</v>
      </c>
      <c r="D736" s="61" t="s">
        <v>1808</v>
      </c>
      <c r="E736" s="36">
        <f t="shared" si="58"/>
        <v>25</v>
      </c>
      <c r="F736" s="34">
        <v>10</v>
      </c>
      <c r="G736" s="34">
        <v>10</v>
      </c>
      <c r="H736" s="34">
        <v>5</v>
      </c>
      <c r="I736" s="48"/>
    </row>
    <row r="737" spans="1:9" s="49" customFormat="1">
      <c r="A737" s="32">
        <f>A736+1</f>
        <v>678</v>
      </c>
      <c r="B737" s="105" t="s">
        <v>962</v>
      </c>
      <c r="C737" s="59" t="s">
        <v>962</v>
      </c>
      <c r="D737" s="61" t="s">
        <v>1808</v>
      </c>
      <c r="E737" s="36">
        <f t="shared" si="58"/>
        <v>10</v>
      </c>
      <c r="F737" s="34">
        <v>5</v>
      </c>
      <c r="G737" s="34">
        <v>5</v>
      </c>
      <c r="H737" s="34"/>
      <c r="I737" s="48"/>
    </row>
    <row r="738" spans="1:9" s="49" customFormat="1">
      <c r="A738" s="32">
        <f>A737+1</f>
        <v>679</v>
      </c>
      <c r="B738" s="105" t="s">
        <v>963</v>
      </c>
      <c r="C738" s="59" t="s">
        <v>963</v>
      </c>
      <c r="D738" s="61" t="s">
        <v>1808</v>
      </c>
      <c r="E738" s="36">
        <f t="shared" si="58"/>
        <v>5</v>
      </c>
      <c r="F738" s="34"/>
      <c r="G738" s="34">
        <v>5</v>
      </c>
      <c r="H738" s="34"/>
      <c r="I738" s="48"/>
    </row>
    <row r="739" spans="1:9" s="7" customFormat="1" ht="36.75" customHeight="1">
      <c r="A739" s="28"/>
      <c r="B739" s="946" t="s">
        <v>4997</v>
      </c>
      <c r="C739" s="947"/>
      <c r="D739" s="947"/>
      <c r="E739" s="947"/>
      <c r="F739" s="947"/>
      <c r="G739" s="947"/>
      <c r="H739" s="947"/>
      <c r="I739" s="948"/>
    </row>
    <row r="740" spans="1:9" s="49" customFormat="1">
      <c r="A740" s="32">
        <v>680</v>
      </c>
      <c r="B740" s="68" t="s">
        <v>965</v>
      </c>
      <c r="C740" s="94" t="s">
        <v>964</v>
      </c>
      <c r="D740" s="61" t="s">
        <v>1808</v>
      </c>
      <c r="E740" s="36">
        <f t="shared" ref="E740:E745" si="59">+F740+G740+H740</f>
        <v>344</v>
      </c>
      <c r="F740" s="34">
        <v>344</v>
      </c>
      <c r="G740" s="99"/>
      <c r="H740" s="99"/>
      <c r="I740" s="48"/>
    </row>
    <row r="741" spans="1:9" s="49" customFormat="1">
      <c r="A741" s="32">
        <f>A740+1</f>
        <v>681</v>
      </c>
      <c r="B741" s="68" t="s">
        <v>966</v>
      </c>
      <c r="C741" s="94" t="s">
        <v>967</v>
      </c>
      <c r="D741" s="61" t="s">
        <v>1808</v>
      </c>
      <c r="E741" s="36">
        <f t="shared" si="59"/>
        <v>530</v>
      </c>
      <c r="F741" s="34">
        <v>530</v>
      </c>
      <c r="G741" s="99"/>
      <c r="H741" s="99"/>
      <c r="I741" s="48"/>
    </row>
    <row r="742" spans="1:9" s="49" customFormat="1" ht="46.5">
      <c r="A742" s="32">
        <f>A741+1</f>
        <v>682</v>
      </c>
      <c r="B742" s="47" t="s">
        <v>969</v>
      </c>
      <c r="C742" s="59" t="s">
        <v>968</v>
      </c>
      <c r="D742" s="61" t="s">
        <v>1808</v>
      </c>
      <c r="E742" s="36">
        <f t="shared" si="59"/>
        <v>1315</v>
      </c>
      <c r="F742" s="34">
        <v>1315</v>
      </c>
      <c r="G742" s="99"/>
      <c r="H742" s="99"/>
      <c r="I742" s="48"/>
    </row>
    <row r="743" spans="1:9" s="49" customFormat="1" ht="46.5">
      <c r="A743" s="32">
        <f>A742+1</f>
        <v>683</v>
      </c>
      <c r="B743" s="47" t="s">
        <v>971</v>
      </c>
      <c r="C743" s="59" t="s">
        <v>970</v>
      </c>
      <c r="D743" s="61" t="s">
        <v>1808</v>
      </c>
      <c r="E743" s="36">
        <f t="shared" si="59"/>
        <v>101</v>
      </c>
      <c r="F743" s="34">
        <v>101</v>
      </c>
      <c r="G743" s="99"/>
      <c r="H743" s="99"/>
      <c r="I743" s="48"/>
    </row>
    <row r="744" spans="1:9" s="49" customFormat="1">
      <c r="A744" s="32">
        <f>A743+1</f>
        <v>684</v>
      </c>
      <c r="B744" s="68" t="s">
        <v>973</v>
      </c>
      <c r="C744" s="94" t="s">
        <v>972</v>
      </c>
      <c r="D744" s="61" t="s">
        <v>1808</v>
      </c>
      <c r="E744" s="36">
        <f t="shared" si="59"/>
        <v>50</v>
      </c>
      <c r="F744" s="34">
        <v>50</v>
      </c>
      <c r="G744" s="99"/>
      <c r="H744" s="99"/>
      <c r="I744" s="48"/>
    </row>
    <row r="745" spans="1:9" s="49" customFormat="1">
      <c r="A745" s="32">
        <f>A744+1</f>
        <v>685</v>
      </c>
      <c r="B745" s="68" t="s">
        <v>975</v>
      </c>
      <c r="C745" s="94" t="s">
        <v>974</v>
      </c>
      <c r="D745" s="61" t="s">
        <v>1808</v>
      </c>
      <c r="E745" s="36">
        <f t="shared" si="59"/>
        <v>23</v>
      </c>
      <c r="F745" s="34">
        <v>23</v>
      </c>
      <c r="G745" s="99"/>
      <c r="H745" s="99"/>
      <c r="I745" s="48"/>
    </row>
    <row r="746" spans="1:9" s="7" customFormat="1" ht="36.75" customHeight="1">
      <c r="A746" s="28"/>
      <c r="B746" s="946" t="s">
        <v>4998</v>
      </c>
      <c r="C746" s="947"/>
      <c r="D746" s="947"/>
      <c r="E746" s="947"/>
      <c r="F746" s="947"/>
      <c r="G746" s="947"/>
      <c r="H746" s="947"/>
      <c r="I746" s="948"/>
    </row>
    <row r="747" spans="1:9" s="49" customFormat="1">
      <c r="A747" s="32">
        <v>686</v>
      </c>
      <c r="B747" s="105" t="s">
        <v>976</v>
      </c>
      <c r="C747" s="94" t="s">
        <v>977</v>
      </c>
      <c r="D747" s="61" t="s">
        <v>1808</v>
      </c>
      <c r="E747" s="36">
        <f t="shared" ref="E747:E753" si="60">+F747+G747+H747</f>
        <v>74</v>
      </c>
      <c r="F747" s="59">
        <v>74</v>
      </c>
      <c r="G747" s="99"/>
      <c r="H747" s="99"/>
      <c r="I747" s="48"/>
    </row>
    <row r="748" spans="1:9" s="49" customFormat="1" ht="46.5">
      <c r="A748" s="32">
        <f t="shared" ref="A748:A753" si="61">A747+1</f>
        <v>687</v>
      </c>
      <c r="B748" s="105" t="s">
        <v>978</v>
      </c>
      <c r="C748" s="59" t="s">
        <v>979</v>
      </c>
      <c r="D748" s="61" t="s">
        <v>1808</v>
      </c>
      <c r="E748" s="36">
        <f t="shared" si="60"/>
        <v>96</v>
      </c>
      <c r="F748" s="59">
        <v>96</v>
      </c>
      <c r="G748" s="99"/>
      <c r="H748" s="99"/>
      <c r="I748" s="48"/>
    </row>
    <row r="749" spans="1:9" s="49" customFormat="1" ht="46.5">
      <c r="A749" s="32">
        <f t="shared" si="61"/>
        <v>688</v>
      </c>
      <c r="B749" s="105" t="s">
        <v>980</v>
      </c>
      <c r="C749" s="59" t="s">
        <v>981</v>
      </c>
      <c r="D749" s="61" t="s">
        <v>1808</v>
      </c>
      <c r="E749" s="36">
        <f t="shared" si="60"/>
        <v>500</v>
      </c>
      <c r="F749" s="59">
        <v>500</v>
      </c>
      <c r="G749" s="99"/>
      <c r="H749" s="99"/>
      <c r="I749" s="48"/>
    </row>
    <row r="750" spans="1:9" s="49" customFormat="1" ht="40.5">
      <c r="A750" s="32">
        <f t="shared" si="61"/>
        <v>689</v>
      </c>
      <c r="B750" s="105" t="s">
        <v>980</v>
      </c>
      <c r="C750" s="795" t="s">
        <v>982</v>
      </c>
      <c r="D750" s="61" t="s">
        <v>1808</v>
      </c>
      <c r="E750" s="36">
        <f t="shared" si="60"/>
        <v>52</v>
      </c>
      <c r="F750" s="59">
        <v>52</v>
      </c>
      <c r="G750" s="99"/>
      <c r="H750" s="99"/>
      <c r="I750" s="48"/>
    </row>
    <row r="751" spans="1:9" s="49" customFormat="1">
      <c r="A751" s="32">
        <f t="shared" si="61"/>
        <v>690</v>
      </c>
      <c r="B751" s="105" t="s">
        <v>983</v>
      </c>
      <c r="C751" s="94" t="s">
        <v>984</v>
      </c>
      <c r="D751" s="61" t="s">
        <v>1808</v>
      </c>
      <c r="E751" s="36">
        <f t="shared" si="60"/>
        <v>0</v>
      </c>
      <c r="F751" s="99"/>
      <c r="G751" s="99"/>
      <c r="H751" s="99"/>
      <c r="I751" s="48"/>
    </row>
    <row r="752" spans="1:9" s="49" customFormat="1">
      <c r="A752" s="32">
        <f t="shared" si="61"/>
        <v>691</v>
      </c>
      <c r="B752" s="105" t="s">
        <v>985</v>
      </c>
      <c r="C752" s="94" t="s">
        <v>986</v>
      </c>
      <c r="D752" s="61" t="s">
        <v>1808</v>
      </c>
      <c r="E752" s="36">
        <f t="shared" si="60"/>
        <v>0</v>
      </c>
      <c r="F752" s="99"/>
      <c r="G752" s="99"/>
      <c r="H752" s="99"/>
      <c r="I752" s="48"/>
    </row>
    <row r="753" spans="1:9" s="49" customFormat="1">
      <c r="A753" s="32">
        <f t="shared" si="61"/>
        <v>692</v>
      </c>
      <c r="B753" s="105" t="s">
        <v>987</v>
      </c>
      <c r="C753" s="94" t="s">
        <v>988</v>
      </c>
      <c r="D753" s="61" t="s">
        <v>1808</v>
      </c>
      <c r="E753" s="36">
        <f t="shared" si="60"/>
        <v>0</v>
      </c>
      <c r="F753" s="99"/>
      <c r="G753" s="99"/>
      <c r="H753" s="99"/>
      <c r="I753" s="48"/>
    </row>
    <row r="754" spans="1:9" s="7" customFormat="1" ht="36.75" customHeight="1">
      <c r="A754" s="28"/>
      <c r="B754" s="947" t="s">
        <v>4999</v>
      </c>
      <c r="C754" s="947"/>
      <c r="D754" s="947"/>
      <c r="E754" s="947"/>
      <c r="F754" s="947"/>
      <c r="G754" s="947"/>
      <c r="H754" s="947"/>
      <c r="I754" s="8"/>
    </row>
    <row r="755" spans="1:9" s="49" customFormat="1">
      <c r="A755" s="32">
        <v>693</v>
      </c>
      <c r="B755" s="68" t="s">
        <v>989</v>
      </c>
      <c r="C755" s="94" t="s">
        <v>990</v>
      </c>
      <c r="D755" s="61" t="s">
        <v>1808</v>
      </c>
      <c r="E755" s="36">
        <f>+F755+G755+H755</f>
        <v>50</v>
      </c>
      <c r="F755" s="59">
        <v>50</v>
      </c>
      <c r="G755" s="99"/>
      <c r="H755" s="99"/>
      <c r="I755" s="48"/>
    </row>
    <row r="756" spans="1:9" s="49" customFormat="1">
      <c r="A756" s="32">
        <f>A755+1</f>
        <v>694</v>
      </c>
      <c r="B756" s="68" t="s">
        <v>992</v>
      </c>
      <c r="C756" s="94" t="s">
        <v>991</v>
      </c>
      <c r="D756" s="61" t="s">
        <v>1808</v>
      </c>
      <c r="E756" s="36">
        <f>+F756+G756+H756</f>
        <v>0</v>
      </c>
      <c r="F756" s="59"/>
      <c r="G756" s="99"/>
      <c r="H756" s="99"/>
      <c r="I756" s="48"/>
    </row>
    <row r="757" spans="1:9" s="49" customFormat="1">
      <c r="A757" s="32">
        <f>A756+1</f>
        <v>695</v>
      </c>
      <c r="B757" s="68" t="s">
        <v>993</v>
      </c>
      <c r="C757" s="94"/>
      <c r="D757" s="61" t="s">
        <v>1808</v>
      </c>
      <c r="E757" s="36">
        <f>+F757+G757+H757</f>
        <v>50</v>
      </c>
      <c r="F757" s="59">
        <v>50</v>
      </c>
      <c r="G757" s="99"/>
      <c r="H757" s="99"/>
      <c r="I757" s="48"/>
    </row>
    <row r="758" spans="1:9" s="49" customFormat="1" ht="46.5">
      <c r="A758" s="32">
        <f>A757+1</f>
        <v>696</v>
      </c>
      <c r="B758" s="47" t="s">
        <v>2019</v>
      </c>
      <c r="C758" s="94" t="s">
        <v>994</v>
      </c>
      <c r="D758" s="61" t="s">
        <v>1808</v>
      </c>
      <c r="E758" s="36">
        <f>+F758+G758+H758</f>
        <v>0</v>
      </c>
      <c r="F758" s="59"/>
      <c r="G758" s="99"/>
      <c r="H758" s="99"/>
      <c r="I758" s="48"/>
    </row>
    <row r="759" spans="1:9" s="7" customFormat="1" ht="36.75" customHeight="1">
      <c r="A759" s="28"/>
      <c r="B759" s="946" t="s">
        <v>5000</v>
      </c>
      <c r="C759" s="947"/>
      <c r="D759" s="947"/>
      <c r="E759" s="947"/>
      <c r="F759" s="947"/>
      <c r="G759" s="947"/>
      <c r="H759" s="947"/>
      <c r="I759" s="948"/>
    </row>
    <row r="760" spans="1:9" s="49" customFormat="1">
      <c r="A760" s="32">
        <v>697</v>
      </c>
      <c r="B760" s="47" t="s">
        <v>995</v>
      </c>
      <c r="C760" s="59" t="s">
        <v>996</v>
      </c>
      <c r="D760" s="94" t="s">
        <v>1811</v>
      </c>
      <c r="E760" s="36">
        <f t="shared" ref="E760:E788" si="62">+F760+G760+H760</f>
        <v>100</v>
      </c>
      <c r="F760" s="59">
        <v>100</v>
      </c>
      <c r="G760" s="99"/>
      <c r="H760" s="99"/>
      <c r="I760" s="48"/>
    </row>
    <row r="761" spans="1:9" s="49" customFormat="1">
      <c r="A761" s="32">
        <f>A760+1</f>
        <v>698</v>
      </c>
      <c r="B761" s="47" t="s">
        <v>995</v>
      </c>
      <c r="C761" s="59" t="s">
        <v>997</v>
      </c>
      <c r="D761" s="94" t="s">
        <v>1811</v>
      </c>
      <c r="E761" s="36">
        <f t="shared" si="62"/>
        <v>50</v>
      </c>
      <c r="F761" s="59">
        <v>50</v>
      </c>
      <c r="G761" s="99"/>
      <c r="H761" s="99"/>
      <c r="I761" s="48"/>
    </row>
    <row r="762" spans="1:9" s="49" customFormat="1">
      <c r="A762" s="32">
        <f t="shared" ref="A762:A788" si="63">A761+1</f>
        <v>699</v>
      </c>
      <c r="B762" s="47" t="s">
        <v>1918</v>
      </c>
      <c r="C762" s="59" t="s">
        <v>998</v>
      </c>
      <c r="D762" s="61" t="s">
        <v>1808</v>
      </c>
      <c r="E762" s="36">
        <f t="shared" si="62"/>
        <v>100</v>
      </c>
      <c r="F762" s="59">
        <v>100</v>
      </c>
      <c r="G762" s="99"/>
      <c r="H762" s="99"/>
      <c r="I762" s="48"/>
    </row>
    <row r="763" spans="1:9" s="49" customFormat="1" ht="46.5">
      <c r="A763" s="32">
        <f t="shared" si="63"/>
        <v>700</v>
      </c>
      <c r="B763" s="47" t="s">
        <v>1919</v>
      </c>
      <c r="C763" s="59" t="s">
        <v>999</v>
      </c>
      <c r="D763" s="61" t="s">
        <v>1808</v>
      </c>
      <c r="E763" s="36">
        <f t="shared" si="62"/>
        <v>0</v>
      </c>
      <c r="F763" s="59"/>
      <c r="G763" s="99"/>
      <c r="H763" s="99"/>
      <c r="I763" s="48"/>
    </row>
    <row r="764" spans="1:9" s="49" customFormat="1" ht="46.5">
      <c r="A764" s="32">
        <f t="shared" si="63"/>
        <v>701</v>
      </c>
      <c r="B764" s="68" t="s">
        <v>1000</v>
      </c>
      <c r="C764" s="59" t="s">
        <v>1001</v>
      </c>
      <c r="D764" s="61" t="s">
        <v>1808</v>
      </c>
      <c r="E764" s="36">
        <f t="shared" si="62"/>
        <v>450</v>
      </c>
      <c r="F764" s="59">
        <v>450</v>
      </c>
      <c r="G764" s="99"/>
      <c r="H764" s="99"/>
      <c r="I764" s="48"/>
    </row>
    <row r="765" spans="1:9" s="49" customFormat="1">
      <c r="A765" s="32">
        <f t="shared" si="63"/>
        <v>702</v>
      </c>
      <c r="B765" s="47" t="s">
        <v>1002</v>
      </c>
      <c r="C765" s="59" t="s">
        <v>1003</v>
      </c>
      <c r="D765" s="94" t="s">
        <v>1811</v>
      </c>
      <c r="E765" s="36">
        <f t="shared" si="62"/>
        <v>25</v>
      </c>
      <c r="F765" s="59">
        <v>25</v>
      </c>
      <c r="G765" s="99"/>
      <c r="H765" s="99"/>
      <c r="I765" s="48"/>
    </row>
    <row r="766" spans="1:9" s="49" customFormat="1">
      <c r="A766" s="32">
        <f t="shared" si="63"/>
        <v>703</v>
      </c>
      <c r="B766" s="47" t="s">
        <v>1004</v>
      </c>
      <c r="C766" s="59" t="s">
        <v>1005</v>
      </c>
      <c r="D766" s="61" t="s">
        <v>1808</v>
      </c>
      <c r="E766" s="36">
        <f t="shared" si="62"/>
        <v>0</v>
      </c>
      <c r="F766" s="59"/>
      <c r="G766" s="99"/>
      <c r="H766" s="99"/>
      <c r="I766" s="48"/>
    </row>
    <row r="767" spans="1:9" s="49" customFormat="1" ht="46.5">
      <c r="A767" s="32">
        <f t="shared" si="63"/>
        <v>704</v>
      </c>
      <c r="B767" s="47" t="s">
        <v>1006</v>
      </c>
      <c r="C767" s="59" t="s">
        <v>1007</v>
      </c>
      <c r="D767" s="94" t="s">
        <v>1809</v>
      </c>
      <c r="E767" s="36">
        <f t="shared" si="62"/>
        <v>25</v>
      </c>
      <c r="F767" s="59">
        <v>25</v>
      </c>
      <c r="G767" s="99"/>
      <c r="H767" s="99"/>
      <c r="I767" s="48"/>
    </row>
    <row r="768" spans="1:9" s="49" customFormat="1">
      <c r="A768" s="32">
        <f t="shared" si="63"/>
        <v>705</v>
      </c>
      <c r="B768" s="68" t="s">
        <v>1008</v>
      </c>
      <c r="C768" s="59" t="s">
        <v>1009</v>
      </c>
      <c r="D768" s="94" t="s">
        <v>1818</v>
      </c>
      <c r="E768" s="36">
        <f t="shared" si="62"/>
        <v>100</v>
      </c>
      <c r="F768" s="59">
        <v>100</v>
      </c>
      <c r="G768" s="99"/>
      <c r="H768" s="99"/>
      <c r="I768" s="48"/>
    </row>
    <row r="769" spans="1:9" s="49" customFormat="1" ht="46.5">
      <c r="A769" s="32">
        <f t="shared" si="63"/>
        <v>706</v>
      </c>
      <c r="B769" s="47" t="s">
        <v>1920</v>
      </c>
      <c r="C769" s="59" t="s">
        <v>1010</v>
      </c>
      <c r="D769" s="61" t="s">
        <v>1808</v>
      </c>
      <c r="E769" s="36">
        <f t="shared" si="62"/>
        <v>0</v>
      </c>
      <c r="F769" s="59"/>
      <c r="G769" s="99"/>
      <c r="H769" s="99"/>
      <c r="I769" s="48"/>
    </row>
    <row r="770" spans="1:9" s="49" customFormat="1">
      <c r="A770" s="32">
        <f t="shared" si="63"/>
        <v>707</v>
      </c>
      <c r="B770" s="68" t="s">
        <v>1011</v>
      </c>
      <c r="C770" s="59" t="s">
        <v>1012</v>
      </c>
      <c r="D770" s="61" t="s">
        <v>1808</v>
      </c>
      <c r="E770" s="36">
        <f t="shared" si="62"/>
        <v>5</v>
      </c>
      <c r="F770" s="59">
        <v>5</v>
      </c>
      <c r="G770" s="99"/>
      <c r="H770" s="99"/>
      <c r="I770" s="48"/>
    </row>
    <row r="771" spans="1:9" s="49" customFormat="1">
      <c r="A771" s="32">
        <f t="shared" si="63"/>
        <v>708</v>
      </c>
      <c r="B771" s="47" t="s">
        <v>1013</v>
      </c>
      <c r="C771" s="59" t="s">
        <v>1014</v>
      </c>
      <c r="D771" s="61" t="s">
        <v>1808</v>
      </c>
      <c r="E771" s="36">
        <f t="shared" si="62"/>
        <v>0</v>
      </c>
      <c r="F771" s="59"/>
      <c r="G771" s="99"/>
      <c r="H771" s="99"/>
      <c r="I771" s="48"/>
    </row>
    <row r="772" spans="1:9" s="49" customFormat="1" ht="46.5">
      <c r="A772" s="32">
        <f t="shared" si="63"/>
        <v>709</v>
      </c>
      <c r="B772" s="47" t="s">
        <v>6756</v>
      </c>
      <c r="C772" s="59" t="s">
        <v>1015</v>
      </c>
      <c r="D772" s="61" t="s">
        <v>1808</v>
      </c>
      <c r="E772" s="36">
        <f t="shared" si="62"/>
        <v>0</v>
      </c>
      <c r="F772" s="59"/>
      <c r="G772" s="99"/>
      <c r="H772" s="99"/>
      <c r="I772" s="48"/>
    </row>
    <row r="773" spans="1:9" s="49" customFormat="1">
      <c r="A773" s="32">
        <f t="shared" si="63"/>
        <v>710</v>
      </c>
      <c r="B773" s="47" t="s">
        <v>1921</v>
      </c>
      <c r="C773" s="59" t="s">
        <v>1016</v>
      </c>
      <c r="D773" s="94" t="s">
        <v>1811</v>
      </c>
      <c r="E773" s="36">
        <f t="shared" si="62"/>
        <v>0</v>
      </c>
      <c r="F773" s="59"/>
      <c r="G773" s="99"/>
      <c r="H773" s="99"/>
      <c r="I773" s="48"/>
    </row>
    <row r="774" spans="1:9" s="49" customFormat="1">
      <c r="A774" s="32">
        <f t="shared" si="63"/>
        <v>711</v>
      </c>
      <c r="B774" s="47" t="s">
        <v>1017</v>
      </c>
      <c r="C774" s="59" t="s">
        <v>1018</v>
      </c>
      <c r="D774" s="94" t="s">
        <v>1811</v>
      </c>
      <c r="E774" s="36">
        <f t="shared" si="62"/>
        <v>5</v>
      </c>
      <c r="F774" s="59">
        <v>5</v>
      </c>
      <c r="G774" s="99"/>
      <c r="H774" s="99"/>
      <c r="I774" s="48"/>
    </row>
    <row r="775" spans="1:9" s="49" customFormat="1">
      <c r="A775" s="32">
        <f t="shared" si="63"/>
        <v>712</v>
      </c>
      <c r="B775" s="47" t="s">
        <v>1019</v>
      </c>
      <c r="C775" s="59" t="s">
        <v>1020</v>
      </c>
      <c r="D775" s="94"/>
      <c r="E775" s="36">
        <f t="shared" si="62"/>
        <v>0</v>
      </c>
      <c r="F775" s="59"/>
      <c r="G775" s="99"/>
      <c r="H775" s="99"/>
      <c r="I775" s="48"/>
    </row>
    <row r="776" spans="1:9" s="49" customFormat="1">
      <c r="A776" s="32">
        <f t="shared" si="63"/>
        <v>713</v>
      </c>
      <c r="B776" s="47" t="s">
        <v>1017</v>
      </c>
      <c r="C776" s="59" t="s">
        <v>1021</v>
      </c>
      <c r="D776" s="94" t="s">
        <v>1811</v>
      </c>
      <c r="E776" s="36">
        <f t="shared" si="62"/>
        <v>0</v>
      </c>
      <c r="F776" s="59"/>
      <c r="G776" s="99"/>
      <c r="H776" s="99"/>
      <c r="I776" s="48"/>
    </row>
    <row r="777" spans="1:9" s="49" customFormat="1" ht="46.5">
      <c r="A777" s="32">
        <f t="shared" si="63"/>
        <v>714</v>
      </c>
      <c r="B777" s="47" t="s">
        <v>1922</v>
      </c>
      <c r="C777" s="34" t="s">
        <v>1022</v>
      </c>
      <c r="D777" s="94" t="s">
        <v>1809</v>
      </c>
      <c r="E777" s="36">
        <f t="shared" si="62"/>
        <v>0</v>
      </c>
      <c r="F777" s="59"/>
      <c r="G777" s="99"/>
      <c r="H777" s="99"/>
      <c r="I777" s="48"/>
    </row>
    <row r="778" spans="1:9" s="49" customFormat="1">
      <c r="A778" s="32">
        <f t="shared" si="63"/>
        <v>715</v>
      </c>
      <c r="B778" s="47" t="s">
        <v>1023</v>
      </c>
      <c r="C778" s="59" t="s">
        <v>1024</v>
      </c>
      <c r="D778" s="61" t="s">
        <v>1808</v>
      </c>
      <c r="E778" s="36">
        <f t="shared" si="62"/>
        <v>25</v>
      </c>
      <c r="F778" s="59">
        <v>25</v>
      </c>
      <c r="G778" s="99"/>
      <c r="H778" s="99"/>
      <c r="I778" s="48"/>
    </row>
    <row r="779" spans="1:9" s="49" customFormat="1">
      <c r="A779" s="32">
        <f t="shared" si="63"/>
        <v>716</v>
      </c>
      <c r="B779" s="47" t="s">
        <v>1025</v>
      </c>
      <c r="C779" s="59" t="s">
        <v>1026</v>
      </c>
      <c r="D779" s="61" t="s">
        <v>1808</v>
      </c>
      <c r="E779" s="36">
        <f t="shared" si="62"/>
        <v>0</v>
      </c>
      <c r="F779" s="59"/>
      <c r="G779" s="99"/>
      <c r="H779" s="99"/>
      <c r="I779" s="48"/>
    </row>
    <row r="780" spans="1:9" s="49" customFormat="1">
      <c r="A780" s="32">
        <f t="shared" si="63"/>
        <v>717</v>
      </c>
      <c r="B780" s="47" t="s">
        <v>1027</v>
      </c>
      <c r="C780" s="59" t="s">
        <v>1028</v>
      </c>
      <c r="D780" s="61" t="s">
        <v>1808</v>
      </c>
      <c r="E780" s="36">
        <f t="shared" si="62"/>
        <v>0</v>
      </c>
      <c r="F780" s="59"/>
      <c r="G780" s="99"/>
      <c r="H780" s="99"/>
      <c r="I780" s="48"/>
    </row>
    <row r="781" spans="1:9" s="49" customFormat="1">
      <c r="A781" s="32">
        <f t="shared" si="63"/>
        <v>718</v>
      </c>
      <c r="B781" s="47" t="s">
        <v>1029</v>
      </c>
      <c r="C781" s="59" t="s">
        <v>1030</v>
      </c>
      <c r="D781" s="61" t="s">
        <v>1808</v>
      </c>
      <c r="E781" s="36">
        <f t="shared" si="62"/>
        <v>0</v>
      </c>
      <c r="F781" s="59"/>
      <c r="G781" s="99"/>
      <c r="H781" s="99"/>
      <c r="I781" s="48"/>
    </row>
    <row r="782" spans="1:9" s="49" customFormat="1">
      <c r="A782" s="32">
        <f t="shared" si="63"/>
        <v>719</v>
      </c>
      <c r="B782" s="47" t="s">
        <v>1923</v>
      </c>
      <c r="C782" s="59" t="s">
        <v>1031</v>
      </c>
      <c r="D782" s="61" t="s">
        <v>1808</v>
      </c>
      <c r="E782" s="36">
        <f t="shared" si="62"/>
        <v>0</v>
      </c>
      <c r="F782" s="59"/>
      <c r="G782" s="99"/>
      <c r="H782" s="99"/>
      <c r="I782" s="48"/>
    </row>
    <row r="783" spans="1:9" s="49" customFormat="1">
      <c r="A783" s="32">
        <f t="shared" si="63"/>
        <v>720</v>
      </c>
      <c r="B783" s="47" t="s">
        <v>1032</v>
      </c>
      <c r="C783" s="59" t="s">
        <v>1033</v>
      </c>
      <c r="D783" s="61" t="s">
        <v>1808</v>
      </c>
      <c r="E783" s="36">
        <f t="shared" si="62"/>
        <v>0</v>
      </c>
      <c r="F783" s="59"/>
      <c r="G783" s="99"/>
      <c r="H783" s="99"/>
      <c r="I783" s="48"/>
    </row>
    <row r="784" spans="1:9" s="49" customFormat="1">
      <c r="A784" s="32">
        <f t="shared" si="63"/>
        <v>721</v>
      </c>
      <c r="B784" s="47" t="s">
        <v>1034</v>
      </c>
      <c r="C784" s="59" t="s">
        <v>1033</v>
      </c>
      <c r="D784" s="61" t="s">
        <v>1808</v>
      </c>
      <c r="E784" s="36">
        <f t="shared" si="62"/>
        <v>0</v>
      </c>
      <c r="F784" s="59"/>
      <c r="G784" s="99"/>
      <c r="H784" s="99"/>
      <c r="I784" s="48"/>
    </row>
    <row r="785" spans="1:9" s="49" customFormat="1">
      <c r="A785" s="32">
        <f t="shared" si="63"/>
        <v>722</v>
      </c>
      <c r="B785" s="47" t="s">
        <v>1035</v>
      </c>
      <c r="C785" s="59" t="s">
        <v>1036</v>
      </c>
      <c r="D785" s="61" t="s">
        <v>1808</v>
      </c>
      <c r="E785" s="36">
        <f t="shared" si="62"/>
        <v>0</v>
      </c>
      <c r="F785" s="59"/>
      <c r="G785" s="99"/>
      <c r="H785" s="99"/>
      <c r="I785" s="48"/>
    </row>
    <row r="786" spans="1:9" s="49" customFormat="1" ht="46.5">
      <c r="A786" s="32">
        <f t="shared" si="63"/>
        <v>723</v>
      </c>
      <c r="B786" s="47" t="s">
        <v>1037</v>
      </c>
      <c r="C786" s="59" t="s">
        <v>1038</v>
      </c>
      <c r="D786" s="61" t="s">
        <v>1808</v>
      </c>
      <c r="E786" s="36">
        <f t="shared" si="62"/>
        <v>0</v>
      </c>
      <c r="F786" s="59"/>
      <c r="G786" s="99"/>
      <c r="H786" s="99"/>
      <c r="I786" s="48"/>
    </row>
    <row r="787" spans="1:9" s="49" customFormat="1">
      <c r="A787" s="32">
        <f t="shared" si="63"/>
        <v>724</v>
      </c>
      <c r="B787" s="47" t="s">
        <v>1039</v>
      </c>
      <c r="C787" s="59" t="s">
        <v>1040</v>
      </c>
      <c r="D787" s="61" t="s">
        <v>1808</v>
      </c>
      <c r="E787" s="36">
        <f t="shared" si="62"/>
        <v>5</v>
      </c>
      <c r="F787" s="59">
        <v>5</v>
      </c>
      <c r="G787" s="99"/>
      <c r="H787" s="99"/>
      <c r="I787" s="48"/>
    </row>
    <row r="788" spans="1:9" s="49" customFormat="1" ht="46.5">
      <c r="A788" s="32">
        <f t="shared" si="63"/>
        <v>725</v>
      </c>
      <c r="B788" s="47" t="s">
        <v>1924</v>
      </c>
      <c r="C788" s="59" t="s">
        <v>1041</v>
      </c>
      <c r="D788" s="61" t="s">
        <v>1808</v>
      </c>
      <c r="E788" s="36">
        <f t="shared" si="62"/>
        <v>5</v>
      </c>
      <c r="F788" s="59">
        <v>5</v>
      </c>
      <c r="G788" s="99"/>
      <c r="H788" s="99"/>
      <c r="I788" s="48"/>
    </row>
    <row r="789" spans="1:9" s="7" customFormat="1" ht="36.75" customHeight="1">
      <c r="A789" s="28"/>
      <c r="B789" s="946" t="s">
        <v>5001</v>
      </c>
      <c r="C789" s="947"/>
      <c r="D789" s="947"/>
      <c r="E789" s="947"/>
      <c r="F789" s="947"/>
      <c r="G789" s="947"/>
      <c r="H789" s="947"/>
      <c r="I789" s="948"/>
    </row>
    <row r="790" spans="1:9" s="49" customFormat="1">
      <c r="A790" s="32">
        <v>726</v>
      </c>
      <c r="B790" s="47" t="s">
        <v>1042</v>
      </c>
      <c r="C790" s="59" t="s">
        <v>1043</v>
      </c>
      <c r="D790" s="61" t="s">
        <v>1808</v>
      </c>
      <c r="E790" s="37">
        <f t="shared" ref="E790:E835" si="64">+F790+G790+H790</f>
        <v>0</v>
      </c>
      <c r="F790" s="59"/>
      <c r="G790" s="59"/>
      <c r="H790" s="59"/>
      <c r="I790" s="48"/>
    </row>
    <row r="791" spans="1:9" s="49" customFormat="1">
      <c r="A791" s="32">
        <f>A790+1</f>
        <v>727</v>
      </c>
      <c r="B791" s="47" t="s">
        <v>1044</v>
      </c>
      <c r="C791" s="59" t="s">
        <v>1045</v>
      </c>
      <c r="D791" s="61" t="s">
        <v>1808</v>
      </c>
      <c r="E791" s="37">
        <f t="shared" si="64"/>
        <v>0</v>
      </c>
      <c r="F791" s="59"/>
      <c r="G791" s="59"/>
      <c r="H791" s="59"/>
      <c r="I791" s="48"/>
    </row>
    <row r="792" spans="1:9" s="49" customFormat="1">
      <c r="A792" s="32">
        <f t="shared" ref="A792:A835" si="65">A791+1</f>
        <v>728</v>
      </c>
      <c r="B792" s="47" t="s">
        <v>1046</v>
      </c>
      <c r="C792" s="59" t="s">
        <v>1047</v>
      </c>
      <c r="D792" s="61" t="s">
        <v>1808</v>
      </c>
      <c r="E792" s="37">
        <f t="shared" si="64"/>
        <v>0</v>
      </c>
      <c r="F792" s="59"/>
      <c r="G792" s="59"/>
      <c r="H792" s="59"/>
      <c r="I792" s="48"/>
    </row>
    <row r="793" spans="1:9" s="49" customFormat="1">
      <c r="A793" s="32">
        <f t="shared" si="65"/>
        <v>729</v>
      </c>
      <c r="B793" s="68" t="s">
        <v>1048</v>
      </c>
      <c r="C793" s="59" t="s">
        <v>1049</v>
      </c>
      <c r="D793" s="61" t="s">
        <v>1808</v>
      </c>
      <c r="E793" s="37">
        <f t="shared" si="64"/>
        <v>0</v>
      </c>
      <c r="F793" s="59"/>
      <c r="G793" s="59"/>
      <c r="H793" s="59"/>
      <c r="I793" s="48"/>
    </row>
    <row r="794" spans="1:9" s="49" customFormat="1">
      <c r="A794" s="32">
        <f t="shared" si="65"/>
        <v>730</v>
      </c>
      <c r="B794" s="47" t="s">
        <v>1050</v>
      </c>
      <c r="C794" s="59" t="s">
        <v>1051</v>
      </c>
      <c r="D794" s="61" t="s">
        <v>1808</v>
      </c>
      <c r="E794" s="37">
        <f t="shared" si="64"/>
        <v>0</v>
      </c>
      <c r="F794" s="59"/>
      <c r="G794" s="59"/>
      <c r="H794" s="59"/>
      <c r="I794" s="48"/>
    </row>
    <row r="795" spans="1:9" s="49" customFormat="1">
      <c r="A795" s="32">
        <f t="shared" si="65"/>
        <v>731</v>
      </c>
      <c r="B795" s="47" t="s">
        <v>1052</v>
      </c>
      <c r="C795" s="59" t="s">
        <v>1053</v>
      </c>
      <c r="D795" s="61" t="s">
        <v>1808</v>
      </c>
      <c r="E795" s="37">
        <f t="shared" si="64"/>
        <v>0</v>
      </c>
      <c r="F795" s="59"/>
      <c r="G795" s="59"/>
      <c r="H795" s="59"/>
      <c r="I795" s="48"/>
    </row>
    <row r="796" spans="1:9" s="49" customFormat="1" ht="46.5">
      <c r="A796" s="32">
        <f t="shared" si="65"/>
        <v>732</v>
      </c>
      <c r="B796" s="47" t="s">
        <v>1925</v>
      </c>
      <c r="C796" s="59" t="s">
        <v>1054</v>
      </c>
      <c r="D796" s="61" t="s">
        <v>1808</v>
      </c>
      <c r="E796" s="37">
        <f t="shared" si="64"/>
        <v>0</v>
      </c>
      <c r="F796" s="59"/>
      <c r="G796" s="59"/>
      <c r="H796" s="59"/>
      <c r="I796" s="48"/>
    </row>
    <row r="797" spans="1:9" s="49" customFormat="1" ht="46.5">
      <c r="A797" s="32">
        <f t="shared" si="65"/>
        <v>733</v>
      </c>
      <c r="B797" s="47" t="s">
        <v>1926</v>
      </c>
      <c r="C797" s="59" t="s">
        <v>1055</v>
      </c>
      <c r="D797" s="61" t="s">
        <v>1808</v>
      </c>
      <c r="E797" s="37">
        <f t="shared" si="64"/>
        <v>0</v>
      </c>
      <c r="F797" s="59"/>
      <c r="G797" s="59"/>
      <c r="H797" s="59"/>
      <c r="I797" s="48"/>
    </row>
    <row r="798" spans="1:9" s="49" customFormat="1" ht="46.5">
      <c r="A798" s="32">
        <f t="shared" si="65"/>
        <v>734</v>
      </c>
      <c r="B798" s="47" t="s">
        <v>1056</v>
      </c>
      <c r="C798" s="59" t="s">
        <v>1057</v>
      </c>
      <c r="D798" s="61" t="s">
        <v>1808</v>
      </c>
      <c r="E798" s="37">
        <f t="shared" si="64"/>
        <v>0</v>
      </c>
      <c r="F798" s="59"/>
      <c r="G798" s="59"/>
      <c r="H798" s="59"/>
      <c r="I798" s="48"/>
    </row>
    <row r="799" spans="1:9" s="49" customFormat="1">
      <c r="A799" s="32">
        <f t="shared" si="65"/>
        <v>735</v>
      </c>
      <c r="B799" s="47" t="s">
        <v>1058</v>
      </c>
      <c r="C799" s="59" t="s">
        <v>1059</v>
      </c>
      <c r="D799" s="61" t="s">
        <v>1808</v>
      </c>
      <c r="E799" s="37">
        <f t="shared" si="64"/>
        <v>0</v>
      </c>
      <c r="F799" s="59"/>
      <c r="G799" s="59"/>
      <c r="H799" s="59"/>
      <c r="I799" s="48"/>
    </row>
    <row r="800" spans="1:9" s="49" customFormat="1" ht="46.5">
      <c r="A800" s="32">
        <f t="shared" si="65"/>
        <v>736</v>
      </c>
      <c r="B800" s="47" t="s">
        <v>1061</v>
      </c>
      <c r="C800" s="59" t="s">
        <v>1060</v>
      </c>
      <c r="D800" s="61" t="s">
        <v>1808</v>
      </c>
      <c r="E800" s="37">
        <f t="shared" si="64"/>
        <v>0</v>
      </c>
      <c r="F800" s="59"/>
      <c r="G800" s="59"/>
      <c r="H800" s="59"/>
      <c r="I800" s="48"/>
    </row>
    <row r="801" spans="1:9" s="49" customFormat="1">
      <c r="A801" s="32">
        <f t="shared" si="65"/>
        <v>737</v>
      </c>
      <c r="B801" s="47" t="s">
        <v>1927</v>
      </c>
      <c r="C801" s="59" t="s">
        <v>1062</v>
      </c>
      <c r="D801" s="94" t="s">
        <v>1812</v>
      </c>
      <c r="E801" s="37">
        <f t="shared" si="64"/>
        <v>0</v>
      </c>
      <c r="F801" s="59"/>
      <c r="G801" s="59"/>
      <c r="H801" s="59"/>
      <c r="I801" s="48"/>
    </row>
    <row r="802" spans="1:9" s="49" customFormat="1">
      <c r="A802" s="32">
        <f t="shared" si="65"/>
        <v>738</v>
      </c>
      <c r="B802" s="47" t="s">
        <v>1928</v>
      </c>
      <c r="C802" s="59" t="s">
        <v>1062</v>
      </c>
      <c r="D802" s="94" t="s">
        <v>1812</v>
      </c>
      <c r="E802" s="37">
        <f t="shared" si="64"/>
        <v>0</v>
      </c>
      <c r="F802" s="59"/>
      <c r="G802" s="59"/>
      <c r="H802" s="59"/>
      <c r="I802" s="48"/>
    </row>
    <row r="803" spans="1:9" s="49" customFormat="1">
      <c r="A803" s="32">
        <f t="shared" si="65"/>
        <v>739</v>
      </c>
      <c r="B803" s="47" t="s">
        <v>1929</v>
      </c>
      <c r="C803" s="59" t="s">
        <v>1062</v>
      </c>
      <c r="D803" s="94" t="s">
        <v>1812</v>
      </c>
      <c r="E803" s="37">
        <f t="shared" si="64"/>
        <v>0</v>
      </c>
      <c r="F803" s="59"/>
      <c r="G803" s="59"/>
      <c r="H803" s="59"/>
      <c r="I803" s="48"/>
    </row>
    <row r="804" spans="1:9" s="49" customFormat="1">
      <c r="A804" s="32">
        <f t="shared" si="65"/>
        <v>740</v>
      </c>
      <c r="B804" s="47" t="s">
        <v>1930</v>
      </c>
      <c r="C804" s="59" t="s">
        <v>1062</v>
      </c>
      <c r="D804" s="94" t="s">
        <v>1812</v>
      </c>
      <c r="E804" s="37">
        <f t="shared" si="64"/>
        <v>0</v>
      </c>
      <c r="F804" s="59"/>
      <c r="G804" s="59"/>
      <c r="H804" s="59"/>
      <c r="I804" s="48"/>
    </row>
    <row r="805" spans="1:9" s="49" customFormat="1">
      <c r="A805" s="32">
        <f t="shared" si="65"/>
        <v>741</v>
      </c>
      <c r="B805" s="47" t="s">
        <v>1931</v>
      </c>
      <c r="C805" s="59" t="s">
        <v>1062</v>
      </c>
      <c r="D805" s="94" t="s">
        <v>1812</v>
      </c>
      <c r="E805" s="37">
        <f t="shared" si="64"/>
        <v>0</v>
      </c>
      <c r="F805" s="59"/>
      <c r="G805" s="59"/>
      <c r="H805" s="59"/>
      <c r="I805" s="48"/>
    </row>
    <row r="806" spans="1:9" s="49" customFormat="1">
      <c r="A806" s="32">
        <f t="shared" si="65"/>
        <v>742</v>
      </c>
      <c r="B806" s="47" t="s">
        <v>1932</v>
      </c>
      <c r="C806" s="59" t="s">
        <v>1062</v>
      </c>
      <c r="D806" s="94" t="s">
        <v>1812</v>
      </c>
      <c r="E806" s="37">
        <f t="shared" si="64"/>
        <v>0</v>
      </c>
      <c r="F806" s="59"/>
      <c r="G806" s="59"/>
      <c r="H806" s="59"/>
      <c r="I806" s="48"/>
    </row>
    <row r="807" spans="1:9" s="49" customFormat="1">
      <c r="A807" s="32">
        <f t="shared" si="65"/>
        <v>743</v>
      </c>
      <c r="B807" s="68" t="s">
        <v>1063</v>
      </c>
      <c r="C807" s="59" t="s">
        <v>1064</v>
      </c>
      <c r="D807" s="61" t="s">
        <v>1808</v>
      </c>
      <c r="E807" s="37">
        <f t="shared" si="64"/>
        <v>0</v>
      </c>
      <c r="F807" s="59"/>
      <c r="G807" s="59"/>
      <c r="H807" s="59"/>
      <c r="I807" s="48"/>
    </row>
    <row r="808" spans="1:9" s="49" customFormat="1">
      <c r="A808" s="32">
        <f t="shared" si="65"/>
        <v>744</v>
      </c>
      <c r="B808" s="47" t="s">
        <v>1065</v>
      </c>
      <c r="C808" s="59" t="s">
        <v>1064</v>
      </c>
      <c r="D808" s="61" t="s">
        <v>1808</v>
      </c>
      <c r="E808" s="37">
        <f t="shared" si="64"/>
        <v>0</v>
      </c>
      <c r="F808" s="59"/>
      <c r="G808" s="59"/>
      <c r="H808" s="59"/>
      <c r="I808" s="48"/>
    </row>
    <row r="809" spans="1:9" s="49" customFormat="1">
      <c r="A809" s="32">
        <f t="shared" si="65"/>
        <v>745</v>
      </c>
      <c r="B809" s="47" t="s">
        <v>1933</v>
      </c>
      <c r="C809" s="59" t="s">
        <v>1066</v>
      </c>
      <c r="D809" s="61" t="s">
        <v>1808</v>
      </c>
      <c r="E809" s="36">
        <f t="shared" si="64"/>
        <v>5</v>
      </c>
      <c r="F809" s="59">
        <v>2</v>
      </c>
      <c r="G809" s="59">
        <v>2</v>
      </c>
      <c r="H809" s="59">
        <v>1</v>
      </c>
      <c r="I809" s="48"/>
    </row>
    <row r="810" spans="1:9" s="49" customFormat="1">
      <c r="A810" s="32">
        <f t="shared" si="65"/>
        <v>746</v>
      </c>
      <c r="B810" s="47" t="s">
        <v>1933</v>
      </c>
      <c r="C810" s="59" t="s">
        <v>1067</v>
      </c>
      <c r="D810" s="61" t="s">
        <v>1808</v>
      </c>
      <c r="E810" s="36">
        <f t="shared" si="64"/>
        <v>0</v>
      </c>
      <c r="F810" s="59"/>
      <c r="G810" s="59"/>
      <c r="H810" s="59"/>
      <c r="I810" s="48"/>
    </row>
    <row r="811" spans="1:9" s="49" customFormat="1">
      <c r="A811" s="32">
        <f t="shared" si="65"/>
        <v>747</v>
      </c>
      <c r="B811" s="47" t="s">
        <v>1933</v>
      </c>
      <c r="C811" s="59" t="s">
        <v>1068</v>
      </c>
      <c r="D811" s="61" t="s">
        <v>1808</v>
      </c>
      <c r="E811" s="36">
        <f t="shared" si="64"/>
        <v>0</v>
      </c>
      <c r="F811" s="59"/>
      <c r="G811" s="59"/>
      <c r="H811" s="59"/>
      <c r="I811" s="48"/>
    </row>
    <row r="812" spans="1:9" s="49" customFormat="1">
      <c r="A812" s="32">
        <f t="shared" si="65"/>
        <v>748</v>
      </c>
      <c r="B812" s="47" t="s">
        <v>1069</v>
      </c>
      <c r="C812" s="59" t="s">
        <v>1070</v>
      </c>
      <c r="D812" s="61" t="s">
        <v>1808</v>
      </c>
      <c r="E812" s="36">
        <f t="shared" si="64"/>
        <v>0</v>
      </c>
      <c r="F812" s="59"/>
      <c r="G812" s="59"/>
      <c r="H812" s="59"/>
      <c r="I812" s="48"/>
    </row>
    <row r="813" spans="1:9" s="49" customFormat="1">
      <c r="A813" s="32">
        <f t="shared" si="65"/>
        <v>749</v>
      </c>
      <c r="B813" s="47" t="s">
        <v>1071</v>
      </c>
      <c r="C813" s="59" t="s">
        <v>1072</v>
      </c>
      <c r="D813" s="61" t="s">
        <v>1808</v>
      </c>
      <c r="E813" s="36">
        <f t="shared" si="64"/>
        <v>0</v>
      </c>
      <c r="F813" s="59"/>
      <c r="G813" s="59"/>
      <c r="H813" s="59"/>
      <c r="I813" s="48"/>
    </row>
    <row r="814" spans="1:9" s="49" customFormat="1">
      <c r="A814" s="32">
        <f t="shared" si="65"/>
        <v>750</v>
      </c>
      <c r="B814" s="47" t="s">
        <v>1073</v>
      </c>
      <c r="C814" s="59" t="s">
        <v>2020</v>
      </c>
      <c r="D814" s="61" t="s">
        <v>1808</v>
      </c>
      <c r="E814" s="36">
        <f t="shared" si="64"/>
        <v>0</v>
      </c>
      <c r="F814" s="59"/>
      <c r="G814" s="59"/>
      <c r="H814" s="59"/>
      <c r="I814" s="48"/>
    </row>
    <row r="815" spans="1:9" s="49" customFormat="1">
      <c r="A815" s="32">
        <f t="shared" si="65"/>
        <v>751</v>
      </c>
      <c r="B815" s="47" t="s">
        <v>1934</v>
      </c>
      <c r="C815" s="59" t="s">
        <v>1074</v>
      </c>
      <c r="D815" s="61" t="s">
        <v>1808</v>
      </c>
      <c r="E815" s="37">
        <f t="shared" si="64"/>
        <v>0</v>
      </c>
      <c r="F815" s="59"/>
      <c r="G815" s="59"/>
      <c r="H815" s="59"/>
      <c r="I815" s="48"/>
    </row>
    <row r="816" spans="1:9" s="49" customFormat="1">
      <c r="A816" s="32">
        <f t="shared" si="65"/>
        <v>752</v>
      </c>
      <c r="B816" s="47" t="s">
        <v>1935</v>
      </c>
      <c r="C816" s="59" t="s">
        <v>1075</v>
      </c>
      <c r="D816" s="61" t="s">
        <v>1808</v>
      </c>
      <c r="E816" s="37">
        <f t="shared" si="64"/>
        <v>0</v>
      </c>
      <c r="F816" s="59"/>
      <c r="G816" s="59"/>
      <c r="H816" s="59"/>
      <c r="I816" s="48"/>
    </row>
    <row r="817" spans="1:9" s="49" customFormat="1" ht="69.75">
      <c r="A817" s="32">
        <f t="shared" si="65"/>
        <v>753</v>
      </c>
      <c r="B817" s="47" t="s">
        <v>2021</v>
      </c>
      <c r="C817" s="59" t="s">
        <v>1076</v>
      </c>
      <c r="D817" s="61" t="s">
        <v>1808</v>
      </c>
      <c r="E817" s="37">
        <f t="shared" si="64"/>
        <v>0</v>
      </c>
      <c r="F817" s="59"/>
      <c r="G817" s="59"/>
      <c r="H817" s="59"/>
      <c r="I817" s="48"/>
    </row>
    <row r="818" spans="1:9" s="49" customFormat="1" ht="46.5">
      <c r="A818" s="32">
        <f t="shared" si="65"/>
        <v>754</v>
      </c>
      <c r="B818" s="47" t="s">
        <v>1936</v>
      </c>
      <c r="C818" s="59"/>
      <c r="D818" s="94" t="s">
        <v>1077</v>
      </c>
      <c r="E818" s="37">
        <f t="shared" si="64"/>
        <v>0</v>
      </c>
      <c r="F818" s="59"/>
      <c r="G818" s="59"/>
      <c r="H818" s="59"/>
      <c r="I818" s="48"/>
    </row>
    <row r="819" spans="1:9" s="49" customFormat="1" ht="46.5">
      <c r="A819" s="32">
        <f t="shared" si="65"/>
        <v>755</v>
      </c>
      <c r="B819" s="47" t="s">
        <v>1937</v>
      </c>
      <c r="C819" s="59" t="s">
        <v>1078</v>
      </c>
      <c r="D819" s="61" t="s">
        <v>1808</v>
      </c>
      <c r="E819" s="37">
        <f t="shared" si="64"/>
        <v>0</v>
      </c>
      <c r="F819" s="59"/>
      <c r="G819" s="59"/>
      <c r="H819" s="59"/>
      <c r="I819" s="48"/>
    </row>
    <row r="820" spans="1:9" s="49" customFormat="1">
      <c r="A820" s="32">
        <f t="shared" si="65"/>
        <v>756</v>
      </c>
      <c r="B820" s="47" t="s">
        <v>1079</v>
      </c>
      <c r="C820" s="59" t="s">
        <v>1080</v>
      </c>
      <c r="D820" s="94" t="s">
        <v>1812</v>
      </c>
      <c r="E820" s="37">
        <f t="shared" si="64"/>
        <v>0</v>
      </c>
      <c r="F820" s="59"/>
      <c r="G820" s="59"/>
      <c r="H820" s="59"/>
      <c r="I820" s="48"/>
    </row>
    <row r="821" spans="1:9" s="49" customFormat="1">
      <c r="A821" s="32">
        <f t="shared" si="65"/>
        <v>757</v>
      </c>
      <c r="B821" s="47" t="s">
        <v>1081</v>
      </c>
      <c r="C821" s="59" t="s">
        <v>1082</v>
      </c>
      <c r="D821" s="61" t="s">
        <v>1808</v>
      </c>
      <c r="E821" s="37">
        <f t="shared" si="64"/>
        <v>0</v>
      </c>
      <c r="F821" s="59"/>
      <c r="G821" s="59"/>
      <c r="H821" s="59"/>
      <c r="I821" s="48"/>
    </row>
    <row r="822" spans="1:9" s="49" customFormat="1">
      <c r="A822" s="32">
        <f t="shared" si="65"/>
        <v>758</v>
      </c>
      <c r="B822" s="47" t="s">
        <v>1938</v>
      </c>
      <c r="C822" s="59" t="s">
        <v>1083</v>
      </c>
      <c r="D822" s="61" t="s">
        <v>1808</v>
      </c>
      <c r="E822" s="37">
        <f t="shared" si="64"/>
        <v>0</v>
      </c>
      <c r="F822" s="59"/>
      <c r="G822" s="59"/>
      <c r="H822" s="59"/>
      <c r="I822" s="48"/>
    </row>
    <row r="823" spans="1:9" s="49" customFormat="1">
      <c r="A823" s="32">
        <f t="shared" si="65"/>
        <v>759</v>
      </c>
      <c r="B823" s="47" t="s">
        <v>1939</v>
      </c>
      <c r="C823" s="59" t="s">
        <v>1083</v>
      </c>
      <c r="D823" s="61" t="s">
        <v>1808</v>
      </c>
      <c r="E823" s="37">
        <f t="shared" si="64"/>
        <v>0</v>
      </c>
      <c r="F823" s="59"/>
      <c r="G823" s="59"/>
      <c r="H823" s="59"/>
      <c r="I823" s="48"/>
    </row>
    <row r="824" spans="1:9" s="49" customFormat="1">
      <c r="A824" s="32">
        <f t="shared" si="65"/>
        <v>760</v>
      </c>
      <c r="B824" s="47" t="s">
        <v>1084</v>
      </c>
      <c r="C824" s="59" t="s">
        <v>1085</v>
      </c>
      <c r="D824" s="61" t="s">
        <v>1808</v>
      </c>
      <c r="E824" s="37">
        <f t="shared" si="64"/>
        <v>0</v>
      </c>
      <c r="F824" s="59"/>
      <c r="G824" s="59"/>
      <c r="H824" s="59"/>
      <c r="I824" s="48"/>
    </row>
    <row r="825" spans="1:9" s="49" customFormat="1">
      <c r="A825" s="32">
        <f t="shared" si="65"/>
        <v>761</v>
      </c>
      <c r="B825" s="47" t="s">
        <v>1940</v>
      </c>
      <c r="C825" s="59" t="s">
        <v>1086</v>
      </c>
      <c r="D825" s="61" t="s">
        <v>1808</v>
      </c>
      <c r="E825" s="37">
        <f t="shared" si="64"/>
        <v>0</v>
      </c>
      <c r="F825" s="59"/>
      <c r="G825" s="59"/>
      <c r="H825" s="59"/>
      <c r="I825" s="48"/>
    </row>
    <row r="826" spans="1:9" s="49" customFormat="1">
      <c r="A826" s="32">
        <f t="shared" si="65"/>
        <v>762</v>
      </c>
      <c r="B826" s="47" t="s">
        <v>1941</v>
      </c>
      <c r="C826" s="59" t="s">
        <v>1087</v>
      </c>
      <c r="D826" s="61" t="s">
        <v>1808</v>
      </c>
      <c r="E826" s="37">
        <f t="shared" si="64"/>
        <v>0</v>
      </c>
      <c r="F826" s="59"/>
      <c r="G826" s="59"/>
      <c r="H826" s="59"/>
      <c r="I826" s="48"/>
    </row>
    <row r="827" spans="1:9" s="49" customFormat="1">
      <c r="A827" s="32">
        <f t="shared" si="65"/>
        <v>763</v>
      </c>
      <c r="B827" s="47" t="s">
        <v>1941</v>
      </c>
      <c r="C827" s="59" t="s">
        <v>1088</v>
      </c>
      <c r="D827" s="61" t="s">
        <v>1808</v>
      </c>
      <c r="E827" s="37">
        <f t="shared" si="64"/>
        <v>0</v>
      </c>
      <c r="F827" s="59"/>
      <c r="G827" s="59"/>
      <c r="H827" s="59"/>
      <c r="I827" s="48"/>
    </row>
    <row r="828" spans="1:9" s="49" customFormat="1">
      <c r="A828" s="32">
        <f t="shared" si="65"/>
        <v>764</v>
      </c>
      <c r="B828" s="47" t="s">
        <v>1941</v>
      </c>
      <c r="C828" s="59" t="s">
        <v>1089</v>
      </c>
      <c r="D828" s="61" t="s">
        <v>1808</v>
      </c>
      <c r="E828" s="37">
        <f t="shared" si="64"/>
        <v>0</v>
      </c>
      <c r="F828" s="59"/>
      <c r="G828" s="59"/>
      <c r="H828" s="59"/>
      <c r="I828" s="48"/>
    </row>
    <row r="829" spans="1:9" s="49" customFormat="1">
      <c r="A829" s="32">
        <f t="shared" si="65"/>
        <v>765</v>
      </c>
      <c r="B829" s="47" t="s">
        <v>1941</v>
      </c>
      <c r="C829" s="59" t="s">
        <v>1090</v>
      </c>
      <c r="D829" s="61" t="s">
        <v>1808</v>
      </c>
      <c r="E829" s="37">
        <f t="shared" si="64"/>
        <v>0</v>
      </c>
      <c r="F829" s="59"/>
      <c r="G829" s="59"/>
      <c r="H829" s="59"/>
      <c r="I829" s="48"/>
    </row>
    <row r="830" spans="1:9" s="49" customFormat="1">
      <c r="A830" s="32">
        <f t="shared" si="65"/>
        <v>766</v>
      </c>
      <c r="B830" s="47" t="s">
        <v>1942</v>
      </c>
      <c r="C830" s="59" t="s">
        <v>1091</v>
      </c>
      <c r="D830" s="61" t="s">
        <v>1808</v>
      </c>
      <c r="E830" s="37">
        <f t="shared" si="64"/>
        <v>0</v>
      </c>
      <c r="F830" s="59"/>
      <c r="G830" s="59"/>
      <c r="H830" s="59"/>
      <c r="I830" s="48"/>
    </row>
    <row r="831" spans="1:9" s="49" customFormat="1">
      <c r="A831" s="32">
        <f t="shared" si="65"/>
        <v>767</v>
      </c>
      <c r="B831" s="47" t="s">
        <v>1942</v>
      </c>
      <c r="C831" s="59" t="s">
        <v>1092</v>
      </c>
      <c r="D831" s="61" t="s">
        <v>1808</v>
      </c>
      <c r="E831" s="37">
        <f t="shared" si="64"/>
        <v>0</v>
      </c>
      <c r="F831" s="59"/>
      <c r="G831" s="59"/>
      <c r="H831" s="59"/>
      <c r="I831" s="48"/>
    </row>
    <row r="832" spans="1:9" s="49" customFormat="1">
      <c r="A832" s="32">
        <f t="shared" si="65"/>
        <v>768</v>
      </c>
      <c r="B832" s="47" t="s">
        <v>1942</v>
      </c>
      <c r="C832" s="59" t="s">
        <v>1093</v>
      </c>
      <c r="D832" s="61" t="s">
        <v>1808</v>
      </c>
      <c r="E832" s="37">
        <f t="shared" si="64"/>
        <v>0</v>
      </c>
      <c r="F832" s="59"/>
      <c r="G832" s="59"/>
      <c r="H832" s="59"/>
      <c r="I832" s="48"/>
    </row>
    <row r="833" spans="1:9" s="49" customFormat="1">
      <c r="A833" s="32">
        <f t="shared" si="65"/>
        <v>769</v>
      </c>
      <c r="B833" s="47" t="s">
        <v>1943</v>
      </c>
      <c r="C833" s="59" t="s">
        <v>1094</v>
      </c>
      <c r="D833" s="61" t="s">
        <v>1808</v>
      </c>
      <c r="E833" s="37">
        <f t="shared" si="64"/>
        <v>0</v>
      </c>
      <c r="F833" s="59"/>
      <c r="G833" s="59"/>
      <c r="H833" s="59"/>
      <c r="I833" s="48"/>
    </row>
    <row r="834" spans="1:9" s="49" customFormat="1">
      <c r="A834" s="32">
        <f t="shared" si="65"/>
        <v>770</v>
      </c>
      <c r="B834" s="47" t="s">
        <v>1943</v>
      </c>
      <c r="C834" s="59" t="s">
        <v>1095</v>
      </c>
      <c r="D834" s="61" t="s">
        <v>1808</v>
      </c>
      <c r="E834" s="37">
        <f t="shared" si="64"/>
        <v>0</v>
      </c>
      <c r="F834" s="59"/>
      <c r="G834" s="59"/>
      <c r="H834" s="59"/>
      <c r="I834" s="48"/>
    </row>
    <row r="835" spans="1:9" s="49" customFormat="1" ht="46.5">
      <c r="A835" s="32">
        <f t="shared" si="65"/>
        <v>771</v>
      </c>
      <c r="B835" s="47" t="s">
        <v>1096</v>
      </c>
      <c r="C835" s="59" t="s">
        <v>1097</v>
      </c>
      <c r="D835" s="61" t="s">
        <v>1808</v>
      </c>
      <c r="E835" s="37">
        <f t="shared" si="64"/>
        <v>0</v>
      </c>
      <c r="F835" s="59"/>
      <c r="G835" s="59"/>
      <c r="H835" s="59"/>
      <c r="I835" s="48"/>
    </row>
    <row r="836" spans="1:9" s="49" customFormat="1" ht="36.75" customHeight="1">
      <c r="A836" s="75"/>
      <c r="B836" s="949" t="s">
        <v>5002</v>
      </c>
      <c r="C836" s="949"/>
      <c r="D836" s="949"/>
      <c r="E836" s="949"/>
      <c r="F836" s="949"/>
      <c r="G836" s="949"/>
      <c r="H836" s="949"/>
      <c r="I836" s="949"/>
    </row>
    <row r="837" spans="1:9" s="49" customFormat="1">
      <c r="A837" s="32">
        <v>772</v>
      </c>
      <c r="B837" s="68" t="s">
        <v>1944</v>
      </c>
      <c r="C837" s="59" t="s">
        <v>1098</v>
      </c>
      <c r="D837" s="94" t="s">
        <v>1813</v>
      </c>
      <c r="E837" s="36">
        <f>+F837+G837+H837</f>
        <v>1</v>
      </c>
      <c r="F837" s="59">
        <v>1</v>
      </c>
      <c r="G837" s="59"/>
      <c r="H837" s="59"/>
      <c r="I837" s="48"/>
    </row>
    <row r="838" spans="1:9" s="49" customFormat="1">
      <c r="A838" s="32">
        <f>A837+1</f>
        <v>773</v>
      </c>
      <c r="B838" s="47" t="s">
        <v>1099</v>
      </c>
      <c r="C838" s="34" t="s">
        <v>1100</v>
      </c>
      <c r="D838" s="94" t="s">
        <v>1812</v>
      </c>
      <c r="E838" s="36">
        <f>+F838+G838+H838</f>
        <v>0</v>
      </c>
      <c r="F838" s="59"/>
      <c r="G838" s="59"/>
      <c r="H838" s="59"/>
      <c r="I838" s="48"/>
    </row>
    <row r="839" spans="1:9" s="7" customFormat="1">
      <c r="A839" s="32">
        <f t="shared" ref="A839:A865" si="66">A838+1</f>
        <v>774</v>
      </c>
      <c r="B839" s="68" t="s">
        <v>1101</v>
      </c>
      <c r="C839" s="107" t="s">
        <v>1102</v>
      </c>
      <c r="D839" s="94"/>
      <c r="E839" s="36"/>
      <c r="F839" s="59"/>
      <c r="G839" s="59"/>
      <c r="H839" s="59"/>
      <c r="I839" s="8"/>
    </row>
    <row r="840" spans="1:9" s="49" customFormat="1">
      <c r="A840" s="32">
        <f t="shared" si="66"/>
        <v>775</v>
      </c>
      <c r="B840" s="68" t="s">
        <v>1104</v>
      </c>
      <c r="C840" s="59" t="s">
        <v>1103</v>
      </c>
      <c r="D840" s="94" t="s">
        <v>1812</v>
      </c>
      <c r="E840" s="36">
        <f>+F840+G840+H840</f>
        <v>800</v>
      </c>
      <c r="F840" s="59">
        <v>300</v>
      </c>
      <c r="G840" s="59">
        <v>300</v>
      </c>
      <c r="H840" s="59">
        <v>200</v>
      </c>
      <c r="I840" s="48"/>
    </row>
    <row r="841" spans="1:9" s="7" customFormat="1">
      <c r="A841" s="32">
        <f t="shared" si="66"/>
        <v>776</v>
      </c>
      <c r="B841" s="41" t="s">
        <v>1105</v>
      </c>
      <c r="C841" s="34" t="s">
        <v>1062</v>
      </c>
      <c r="D841" s="104"/>
      <c r="E841" s="36"/>
      <c r="F841" s="59"/>
      <c r="G841" s="59"/>
      <c r="H841" s="59"/>
      <c r="I841" s="8"/>
    </row>
    <row r="842" spans="1:9" s="49" customFormat="1" ht="46.5">
      <c r="A842" s="32">
        <f t="shared" si="66"/>
        <v>777</v>
      </c>
      <c r="B842" s="41" t="s">
        <v>1107</v>
      </c>
      <c r="C842" s="34" t="s">
        <v>1106</v>
      </c>
      <c r="D842" s="104" t="s">
        <v>1812</v>
      </c>
      <c r="E842" s="36">
        <f t="shared" ref="E842:E865" si="67">+F842+G842+H842</f>
        <v>100</v>
      </c>
      <c r="F842" s="59">
        <v>100</v>
      </c>
      <c r="G842" s="59"/>
      <c r="H842" s="59"/>
      <c r="I842" s="48"/>
    </row>
    <row r="843" spans="1:9" s="49" customFormat="1" ht="46.5">
      <c r="A843" s="32">
        <f t="shared" si="66"/>
        <v>778</v>
      </c>
      <c r="B843" s="41" t="s">
        <v>1109</v>
      </c>
      <c r="C843" s="34" t="s">
        <v>1108</v>
      </c>
      <c r="D843" s="104" t="s">
        <v>1812</v>
      </c>
      <c r="E843" s="36">
        <f t="shared" si="67"/>
        <v>100</v>
      </c>
      <c r="F843" s="59">
        <v>100</v>
      </c>
      <c r="G843" s="59"/>
      <c r="H843" s="59"/>
      <c r="I843" s="48"/>
    </row>
    <row r="844" spans="1:9" s="49" customFormat="1">
      <c r="A844" s="32">
        <f t="shared" si="66"/>
        <v>779</v>
      </c>
      <c r="B844" s="33" t="s">
        <v>1111</v>
      </c>
      <c r="C844" s="34" t="s">
        <v>1110</v>
      </c>
      <c r="D844" s="104" t="s">
        <v>1812</v>
      </c>
      <c r="E844" s="36">
        <f t="shared" si="67"/>
        <v>0</v>
      </c>
      <c r="F844" s="59"/>
      <c r="G844" s="59"/>
      <c r="H844" s="59"/>
      <c r="I844" s="48"/>
    </row>
    <row r="845" spans="1:9" s="49" customFormat="1">
      <c r="A845" s="32">
        <f t="shared" si="66"/>
        <v>780</v>
      </c>
      <c r="B845" s="33" t="s">
        <v>1112</v>
      </c>
      <c r="C845" s="34" t="s">
        <v>1113</v>
      </c>
      <c r="D845" s="104" t="s">
        <v>1812</v>
      </c>
      <c r="E845" s="36">
        <f t="shared" si="67"/>
        <v>0</v>
      </c>
      <c r="F845" s="59"/>
      <c r="G845" s="59"/>
      <c r="H845" s="59"/>
      <c r="I845" s="48"/>
    </row>
    <row r="846" spans="1:9" s="49" customFormat="1">
      <c r="A846" s="32">
        <f t="shared" si="66"/>
        <v>781</v>
      </c>
      <c r="B846" s="33" t="s">
        <v>1112</v>
      </c>
      <c r="C846" s="34" t="s">
        <v>1114</v>
      </c>
      <c r="D846" s="104" t="s">
        <v>1812</v>
      </c>
      <c r="E846" s="36">
        <f t="shared" si="67"/>
        <v>0</v>
      </c>
      <c r="F846" s="59"/>
      <c r="G846" s="59"/>
      <c r="H846" s="59"/>
      <c r="I846" s="48"/>
    </row>
    <row r="847" spans="1:9" s="49" customFormat="1">
      <c r="A847" s="32">
        <f t="shared" si="66"/>
        <v>782</v>
      </c>
      <c r="B847" s="33" t="s">
        <v>1115</v>
      </c>
      <c r="C847" s="34" t="s">
        <v>1116</v>
      </c>
      <c r="D847" s="104" t="s">
        <v>1812</v>
      </c>
      <c r="E847" s="36">
        <f t="shared" si="67"/>
        <v>0</v>
      </c>
      <c r="F847" s="59"/>
      <c r="G847" s="59"/>
      <c r="H847" s="59"/>
      <c r="I847" s="48"/>
    </row>
    <row r="848" spans="1:9" s="49" customFormat="1">
      <c r="A848" s="32">
        <f t="shared" si="66"/>
        <v>783</v>
      </c>
      <c r="B848" s="33" t="s">
        <v>1117</v>
      </c>
      <c r="C848" s="34" t="s">
        <v>1118</v>
      </c>
      <c r="D848" s="104" t="s">
        <v>1812</v>
      </c>
      <c r="E848" s="36">
        <f t="shared" si="67"/>
        <v>0</v>
      </c>
      <c r="F848" s="59"/>
      <c r="G848" s="59"/>
      <c r="H848" s="59"/>
      <c r="I848" s="48"/>
    </row>
    <row r="849" spans="1:9" s="49" customFormat="1">
      <c r="A849" s="32">
        <f t="shared" si="66"/>
        <v>784</v>
      </c>
      <c r="B849" s="33" t="s">
        <v>1117</v>
      </c>
      <c r="C849" s="34" t="s">
        <v>1119</v>
      </c>
      <c r="D849" s="104" t="s">
        <v>1812</v>
      </c>
      <c r="E849" s="36">
        <f t="shared" si="67"/>
        <v>0</v>
      </c>
      <c r="F849" s="59"/>
      <c r="G849" s="59"/>
      <c r="H849" s="59"/>
      <c r="I849" s="48"/>
    </row>
    <row r="850" spans="1:9" s="49" customFormat="1">
      <c r="A850" s="32">
        <f t="shared" si="66"/>
        <v>785</v>
      </c>
      <c r="B850" s="33" t="s">
        <v>1117</v>
      </c>
      <c r="C850" s="34" t="s">
        <v>1120</v>
      </c>
      <c r="D850" s="104" t="s">
        <v>1812</v>
      </c>
      <c r="E850" s="36">
        <f t="shared" si="67"/>
        <v>0</v>
      </c>
      <c r="F850" s="59"/>
      <c r="G850" s="59"/>
      <c r="H850" s="59"/>
      <c r="I850" s="48"/>
    </row>
    <row r="851" spans="1:9" s="49" customFormat="1">
      <c r="A851" s="32">
        <f t="shared" si="66"/>
        <v>786</v>
      </c>
      <c r="B851" s="33" t="s">
        <v>1112</v>
      </c>
      <c r="C851" s="34" t="s">
        <v>1121</v>
      </c>
      <c r="D851" s="104" t="s">
        <v>1812</v>
      </c>
      <c r="E851" s="36">
        <f t="shared" si="67"/>
        <v>0</v>
      </c>
      <c r="F851" s="59"/>
      <c r="G851" s="59"/>
      <c r="H851" s="59"/>
      <c r="I851" s="48"/>
    </row>
    <row r="852" spans="1:9" s="49" customFormat="1">
      <c r="A852" s="32">
        <f t="shared" si="66"/>
        <v>787</v>
      </c>
      <c r="B852" s="33" t="s">
        <v>1117</v>
      </c>
      <c r="C852" s="34" t="s">
        <v>1122</v>
      </c>
      <c r="D852" s="104" t="s">
        <v>1812</v>
      </c>
      <c r="E852" s="36">
        <f t="shared" si="67"/>
        <v>0</v>
      </c>
      <c r="F852" s="59"/>
      <c r="G852" s="59"/>
      <c r="H852" s="59"/>
      <c r="I852" s="48"/>
    </row>
    <row r="853" spans="1:9" s="49" customFormat="1">
      <c r="A853" s="32">
        <f t="shared" si="66"/>
        <v>788</v>
      </c>
      <c r="B853" s="33" t="s">
        <v>1117</v>
      </c>
      <c r="C853" s="34" t="s">
        <v>1123</v>
      </c>
      <c r="D853" s="104" t="s">
        <v>1812</v>
      </c>
      <c r="E853" s="36">
        <f t="shared" si="67"/>
        <v>0</v>
      </c>
      <c r="F853" s="59"/>
      <c r="G853" s="59"/>
      <c r="H853" s="59"/>
      <c r="I853" s="48"/>
    </row>
    <row r="854" spans="1:9" s="49" customFormat="1">
      <c r="A854" s="32">
        <f t="shared" si="66"/>
        <v>789</v>
      </c>
      <c r="B854" s="33" t="s">
        <v>1117</v>
      </c>
      <c r="C854" s="34" t="s">
        <v>1124</v>
      </c>
      <c r="D854" s="104" t="s">
        <v>1812</v>
      </c>
      <c r="E854" s="36">
        <f t="shared" si="67"/>
        <v>0</v>
      </c>
      <c r="F854" s="59"/>
      <c r="G854" s="59"/>
      <c r="H854" s="59"/>
      <c r="I854" s="48"/>
    </row>
    <row r="855" spans="1:9" s="49" customFormat="1">
      <c r="A855" s="32">
        <f t="shared" si="66"/>
        <v>790</v>
      </c>
      <c r="B855" s="33" t="s">
        <v>1117</v>
      </c>
      <c r="C855" s="34" t="s">
        <v>1125</v>
      </c>
      <c r="D855" s="104" t="s">
        <v>1812</v>
      </c>
      <c r="E855" s="36">
        <f t="shared" si="67"/>
        <v>0</v>
      </c>
      <c r="F855" s="59"/>
      <c r="G855" s="59"/>
      <c r="H855" s="59"/>
      <c r="I855" s="48"/>
    </row>
    <row r="856" spans="1:9" s="49" customFormat="1">
      <c r="A856" s="32">
        <f t="shared" si="66"/>
        <v>791</v>
      </c>
      <c r="B856" s="33" t="s">
        <v>1117</v>
      </c>
      <c r="C856" s="34" t="s">
        <v>1126</v>
      </c>
      <c r="D856" s="104" t="s">
        <v>1812</v>
      </c>
      <c r="E856" s="36">
        <f t="shared" si="67"/>
        <v>0</v>
      </c>
      <c r="F856" s="59"/>
      <c r="G856" s="59"/>
      <c r="H856" s="59"/>
      <c r="I856" s="48"/>
    </row>
    <row r="857" spans="1:9" s="49" customFormat="1">
      <c r="A857" s="32">
        <f t="shared" si="66"/>
        <v>792</v>
      </c>
      <c r="B857" s="33" t="s">
        <v>1127</v>
      </c>
      <c r="C857" s="34" t="s">
        <v>1128</v>
      </c>
      <c r="D857" s="104" t="s">
        <v>1812</v>
      </c>
      <c r="E857" s="36">
        <f t="shared" si="67"/>
        <v>0</v>
      </c>
      <c r="F857" s="59"/>
      <c r="G857" s="59"/>
      <c r="H857" s="59"/>
      <c r="I857" s="48"/>
    </row>
    <row r="858" spans="1:9" s="49" customFormat="1">
      <c r="A858" s="32">
        <f t="shared" si="66"/>
        <v>793</v>
      </c>
      <c r="B858" s="33" t="s">
        <v>1117</v>
      </c>
      <c r="C858" s="34" t="s">
        <v>1129</v>
      </c>
      <c r="D858" s="104" t="s">
        <v>1812</v>
      </c>
      <c r="E858" s="36">
        <f t="shared" si="67"/>
        <v>0</v>
      </c>
      <c r="F858" s="59"/>
      <c r="G858" s="59"/>
      <c r="H858" s="59"/>
      <c r="I858" s="48"/>
    </row>
    <row r="859" spans="1:9" s="49" customFormat="1">
      <c r="A859" s="32">
        <f t="shared" si="66"/>
        <v>794</v>
      </c>
      <c r="B859" s="33" t="s">
        <v>1117</v>
      </c>
      <c r="C859" s="34" t="s">
        <v>1130</v>
      </c>
      <c r="D859" s="104" t="s">
        <v>1812</v>
      </c>
      <c r="E859" s="36">
        <f t="shared" si="67"/>
        <v>0</v>
      </c>
      <c r="F859" s="59"/>
      <c r="G859" s="59"/>
      <c r="H859" s="59"/>
      <c r="I859" s="48"/>
    </row>
    <row r="860" spans="1:9" s="49" customFormat="1">
      <c r="A860" s="32">
        <f t="shared" si="66"/>
        <v>795</v>
      </c>
      <c r="B860" s="33" t="s">
        <v>1112</v>
      </c>
      <c r="C860" s="34" t="s">
        <v>1131</v>
      </c>
      <c r="D860" s="104" t="s">
        <v>1812</v>
      </c>
      <c r="E860" s="36">
        <f t="shared" si="67"/>
        <v>0</v>
      </c>
      <c r="F860" s="59"/>
      <c r="G860" s="59"/>
      <c r="H860" s="59"/>
      <c r="I860" s="48"/>
    </row>
    <row r="861" spans="1:9" s="49" customFormat="1">
      <c r="A861" s="32">
        <f t="shared" si="66"/>
        <v>796</v>
      </c>
      <c r="B861" s="33" t="s">
        <v>1112</v>
      </c>
      <c r="C861" s="34" t="s">
        <v>1132</v>
      </c>
      <c r="D861" s="104" t="s">
        <v>1812</v>
      </c>
      <c r="E861" s="36">
        <f t="shared" si="67"/>
        <v>0</v>
      </c>
      <c r="F861" s="59"/>
      <c r="G861" s="59"/>
      <c r="H861" s="59"/>
      <c r="I861" s="48"/>
    </row>
    <row r="862" spans="1:9" s="49" customFormat="1">
      <c r="A862" s="32">
        <f t="shared" si="66"/>
        <v>797</v>
      </c>
      <c r="B862" s="33" t="s">
        <v>1117</v>
      </c>
      <c r="C862" s="34" t="s">
        <v>1133</v>
      </c>
      <c r="D862" s="104" t="s">
        <v>1812</v>
      </c>
      <c r="E862" s="36">
        <f t="shared" si="67"/>
        <v>0</v>
      </c>
      <c r="F862" s="59"/>
      <c r="G862" s="59"/>
      <c r="H862" s="59"/>
      <c r="I862" s="48"/>
    </row>
    <row r="863" spans="1:9" s="49" customFormat="1">
      <c r="A863" s="32">
        <f t="shared" si="66"/>
        <v>798</v>
      </c>
      <c r="B863" s="33" t="s">
        <v>1117</v>
      </c>
      <c r="C863" s="34" t="s">
        <v>1134</v>
      </c>
      <c r="D863" s="104" t="s">
        <v>1812</v>
      </c>
      <c r="E863" s="36">
        <f t="shared" si="67"/>
        <v>0</v>
      </c>
      <c r="F863" s="59"/>
      <c r="G863" s="59"/>
      <c r="H863" s="59"/>
      <c r="I863" s="48"/>
    </row>
    <row r="864" spans="1:9" s="49" customFormat="1">
      <c r="A864" s="32">
        <f t="shared" si="66"/>
        <v>799</v>
      </c>
      <c r="B864" s="33" t="s">
        <v>1112</v>
      </c>
      <c r="C864" s="34" t="s">
        <v>1135</v>
      </c>
      <c r="D864" s="104" t="s">
        <v>1812</v>
      </c>
      <c r="E864" s="36">
        <f t="shared" si="67"/>
        <v>0</v>
      </c>
      <c r="F864" s="59"/>
      <c r="G864" s="59"/>
      <c r="H864" s="59"/>
      <c r="I864" s="48"/>
    </row>
    <row r="865" spans="1:9" s="49" customFormat="1">
      <c r="A865" s="32">
        <f t="shared" si="66"/>
        <v>800</v>
      </c>
      <c r="B865" s="33" t="s">
        <v>1112</v>
      </c>
      <c r="C865" s="34" t="s">
        <v>1136</v>
      </c>
      <c r="D865" s="104" t="s">
        <v>1812</v>
      </c>
      <c r="E865" s="36">
        <f t="shared" si="67"/>
        <v>0</v>
      </c>
      <c r="F865" s="59"/>
      <c r="G865" s="59"/>
      <c r="H865" s="59"/>
      <c r="I865" s="48"/>
    </row>
    <row r="866" spans="1:9" s="7" customFormat="1" ht="36.75" customHeight="1">
      <c r="A866" s="52"/>
      <c r="B866" s="980" t="s">
        <v>1806</v>
      </c>
      <c r="C866" s="980"/>
      <c r="D866" s="106"/>
      <c r="E866" s="43"/>
      <c r="F866" s="42"/>
      <c r="G866" s="42"/>
      <c r="H866" s="42"/>
      <c r="I866" s="8"/>
    </row>
    <row r="867" spans="1:9" s="7" customFormat="1" ht="36.75" customHeight="1">
      <c r="A867" s="28"/>
      <c r="B867" s="946" t="s">
        <v>5003</v>
      </c>
      <c r="C867" s="947"/>
      <c r="D867" s="947"/>
      <c r="E867" s="947"/>
      <c r="F867" s="947"/>
      <c r="G867" s="947"/>
      <c r="H867" s="947"/>
      <c r="I867" s="948"/>
    </row>
    <row r="868" spans="1:9" s="49" customFormat="1">
      <c r="A868" s="32">
        <v>801</v>
      </c>
      <c r="B868" s="68" t="s">
        <v>1138</v>
      </c>
      <c r="C868" s="34" t="s">
        <v>1137</v>
      </c>
      <c r="D868" s="104" t="s">
        <v>1812</v>
      </c>
      <c r="E868" s="37">
        <f>+F868+G868+H868</f>
        <v>0</v>
      </c>
      <c r="F868" s="99"/>
      <c r="G868" s="99"/>
      <c r="H868" s="99"/>
      <c r="I868" s="48"/>
    </row>
    <row r="869" spans="1:9" s="49" customFormat="1">
      <c r="A869" s="32">
        <f>A868+1</f>
        <v>802</v>
      </c>
      <c r="B869" s="68" t="s">
        <v>1140</v>
      </c>
      <c r="C869" s="34" t="s">
        <v>1139</v>
      </c>
      <c r="D869" s="104" t="s">
        <v>1812</v>
      </c>
      <c r="E869" s="37">
        <f>+F869+G869+H869</f>
        <v>0</v>
      </c>
      <c r="F869" s="99"/>
      <c r="G869" s="99"/>
      <c r="H869" s="99"/>
      <c r="I869" s="48"/>
    </row>
    <row r="870" spans="1:9" s="49" customFormat="1">
      <c r="A870" s="32">
        <f>A869+1</f>
        <v>803</v>
      </c>
      <c r="B870" s="68" t="s">
        <v>1142</v>
      </c>
      <c r="C870" s="34" t="s">
        <v>1141</v>
      </c>
      <c r="D870" s="104" t="s">
        <v>1812</v>
      </c>
      <c r="E870" s="37">
        <f>+F870+G870+H870</f>
        <v>0</v>
      </c>
      <c r="F870" s="99"/>
      <c r="G870" s="99"/>
      <c r="H870" s="99"/>
      <c r="I870" s="48"/>
    </row>
    <row r="871" spans="1:9" s="49" customFormat="1">
      <c r="A871" s="32">
        <f>A870+1</f>
        <v>804</v>
      </c>
      <c r="B871" s="47" t="s">
        <v>1144</v>
      </c>
      <c r="C871" s="34" t="s">
        <v>1143</v>
      </c>
      <c r="D871" s="104" t="s">
        <v>1812</v>
      </c>
      <c r="E871" s="37">
        <f>+F871+G871+H871</f>
        <v>0</v>
      </c>
      <c r="F871" s="99"/>
      <c r="G871" s="99"/>
      <c r="H871" s="99"/>
      <c r="I871" s="48"/>
    </row>
    <row r="872" spans="1:9" s="49" customFormat="1">
      <c r="A872" s="32">
        <f>A871+1</f>
        <v>805</v>
      </c>
      <c r="B872" s="47" t="s">
        <v>1146</v>
      </c>
      <c r="C872" s="34" t="s">
        <v>1145</v>
      </c>
      <c r="D872" s="104" t="s">
        <v>1812</v>
      </c>
      <c r="E872" s="37">
        <f>+F872+G872+H872</f>
        <v>0</v>
      </c>
      <c r="F872" s="99"/>
      <c r="G872" s="99"/>
      <c r="H872" s="99"/>
      <c r="I872" s="48"/>
    </row>
    <row r="873" spans="1:9" s="7" customFormat="1" ht="36.75" customHeight="1">
      <c r="A873" s="75"/>
      <c r="B873" s="949" t="s">
        <v>5004</v>
      </c>
      <c r="C873" s="949"/>
      <c r="D873" s="949"/>
      <c r="E873" s="949"/>
      <c r="F873" s="949"/>
      <c r="G873" s="949"/>
      <c r="H873" s="949"/>
      <c r="I873" s="949"/>
    </row>
    <row r="874" spans="1:9" s="7" customFormat="1" ht="36.75" customHeight="1">
      <c r="A874" s="108"/>
      <c r="B874" s="946" t="s">
        <v>5005</v>
      </c>
      <c r="C874" s="947"/>
      <c r="D874" s="947"/>
      <c r="E874" s="947"/>
      <c r="F874" s="947"/>
      <c r="G874" s="947"/>
      <c r="H874" s="947"/>
      <c r="I874" s="948"/>
    </row>
    <row r="875" spans="1:9" s="49" customFormat="1">
      <c r="A875" s="32">
        <v>806</v>
      </c>
      <c r="B875" s="68" t="s">
        <v>1148</v>
      </c>
      <c r="C875" s="59" t="s">
        <v>1147</v>
      </c>
      <c r="D875" s="61" t="s">
        <v>1808</v>
      </c>
      <c r="E875" s="36">
        <f>+F875+G875+H875</f>
        <v>4</v>
      </c>
      <c r="F875" s="59">
        <v>4</v>
      </c>
      <c r="G875" s="99"/>
      <c r="H875" s="99"/>
      <c r="I875" s="48"/>
    </row>
    <row r="876" spans="1:9" s="49" customFormat="1">
      <c r="A876" s="32">
        <f>A875+1</f>
        <v>807</v>
      </c>
      <c r="B876" s="68" t="s">
        <v>1150</v>
      </c>
      <c r="C876" s="59" t="s">
        <v>1149</v>
      </c>
      <c r="D876" s="61" t="s">
        <v>1808</v>
      </c>
      <c r="E876" s="36">
        <f>+F876+G876+H876</f>
        <v>0</v>
      </c>
      <c r="F876" s="59"/>
      <c r="G876" s="99"/>
      <c r="H876" s="99"/>
      <c r="I876" s="48"/>
    </row>
    <row r="877" spans="1:9" s="49" customFormat="1">
      <c r="A877" s="32">
        <f>A876+1</f>
        <v>808</v>
      </c>
      <c r="B877" s="68" t="s">
        <v>1152</v>
      </c>
      <c r="C877" s="59" t="s">
        <v>1151</v>
      </c>
      <c r="D877" s="61" t="s">
        <v>1808</v>
      </c>
      <c r="E877" s="36">
        <f>+F877+G877+H877</f>
        <v>0</v>
      </c>
      <c r="F877" s="59"/>
      <c r="G877" s="99"/>
      <c r="H877" s="99"/>
      <c r="I877" s="48"/>
    </row>
    <row r="878" spans="1:9" s="49" customFormat="1" ht="46.5">
      <c r="A878" s="32">
        <f>A877+1</f>
        <v>809</v>
      </c>
      <c r="B878" s="47" t="s">
        <v>1153</v>
      </c>
      <c r="C878" s="59" t="s">
        <v>1154</v>
      </c>
      <c r="D878" s="61" t="s">
        <v>1808</v>
      </c>
      <c r="E878" s="36">
        <f>+F878+G878+H878</f>
        <v>5</v>
      </c>
      <c r="F878" s="59">
        <v>5</v>
      </c>
      <c r="G878" s="99"/>
      <c r="H878" s="99"/>
      <c r="I878" s="48"/>
    </row>
    <row r="879" spans="1:9" s="49" customFormat="1" ht="46.5">
      <c r="A879" s="32">
        <f>A878+1</f>
        <v>810</v>
      </c>
      <c r="B879" s="47" t="s">
        <v>1155</v>
      </c>
      <c r="C879" s="59" t="s">
        <v>6755</v>
      </c>
      <c r="D879" s="61" t="s">
        <v>1808</v>
      </c>
      <c r="E879" s="36">
        <f>+F879+G879+H879</f>
        <v>0</v>
      </c>
      <c r="F879" s="59"/>
      <c r="G879" s="99"/>
      <c r="H879" s="99"/>
      <c r="I879" s="48"/>
    </row>
    <row r="880" spans="1:9" s="7" customFormat="1" ht="36.75" customHeight="1">
      <c r="A880" s="28"/>
      <c r="B880" s="956" t="s">
        <v>5006</v>
      </c>
      <c r="C880" s="957"/>
      <c r="D880" s="957"/>
      <c r="E880" s="957"/>
      <c r="F880" s="957"/>
      <c r="G880" s="957"/>
      <c r="H880" s="957"/>
      <c r="I880" s="958"/>
    </row>
    <row r="881" spans="1:9" s="49" customFormat="1">
      <c r="A881" s="32">
        <v>811</v>
      </c>
      <c r="B881" s="47" t="s">
        <v>1945</v>
      </c>
      <c r="C881" s="59" t="s">
        <v>6754</v>
      </c>
      <c r="D881" s="94" t="s">
        <v>1809</v>
      </c>
      <c r="E881" s="36">
        <f>+F881+G881+H881</f>
        <v>2</v>
      </c>
      <c r="F881" s="99"/>
      <c r="G881" s="59">
        <v>2</v>
      </c>
      <c r="H881" s="99"/>
      <c r="I881" s="48"/>
    </row>
    <row r="882" spans="1:9" s="49" customFormat="1">
      <c r="A882" s="32">
        <f>A881+1</f>
        <v>812</v>
      </c>
      <c r="B882" s="47" t="s">
        <v>1946</v>
      </c>
      <c r="C882" s="59" t="s">
        <v>1156</v>
      </c>
      <c r="D882" s="61" t="s">
        <v>1808</v>
      </c>
      <c r="E882" s="36">
        <f>+F882+G882+H882</f>
        <v>3</v>
      </c>
      <c r="F882" s="59">
        <v>3</v>
      </c>
      <c r="G882" s="99"/>
      <c r="H882" s="99"/>
      <c r="I882" s="48"/>
    </row>
    <row r="883" spans="1:9" s="7" customFormat="1" ht="36.75" customHeight="1">
      <c r="A883" s="28"/>
      <c r="B883" s="959" t="s">
        <v>5007</v>
      </c>
      <c r="C883" s="960"/>
      <c r="D883" s="960"/>
      <c r="E883" s="960"/>
      <c r="F883" s="960"/>
      <c r="G883" s="960"/>
      <c r="H883" s="960"/>
      <c r="I883" s="961"/>
    </row>
    <row r="884" spans="1:9" s="49" customFormat="1">
      <c r="A884" s="32">
        <v>813</v>
      </c>
      <c r="B884" s="68" t="s">
        <v>1158</v>
      </c>
      <c r="C884" s="59" t="s">
        <v>1157</v>
      </c>
      <c r="D884" s="61" t="s">
        <v>1808</v>
      </c>
      <c r="E884" s="36">
        <f t="shared" ref="E884:E891" si="68">+F884+G884+H884</f>
        <v>2</v>
      </c>
      <c r="F884" s="59"/>
      <c r="G884" s="59">
        <v>2</v>
      </c>
      <c r="H884" s="59"/>
      <c r="I884" s="48"/>
    </row>
    <row r="885" spans="1:9" s="49" customFormat="1">
      <c r="A885" s="32">
        <f>A884+1</f>
        <v>814</v>
      </c>
      <c r="B885" s="68" t="s">
        <v>1160</v>
      </c>
      <c r="C885" s="59" t="s">
        <v>1159</v>
      </c>
      <c r="D885" s="94" t="s">
        <v>1809</v>
      </c>
      <c r="E885" s="36">
        <f t="shared" si="68"/>
        <v>2</v>
      </c>
      <c r="F885" s="59"/>
      <c r="G885" s="59">
        <v>2</v>
      </c>
      <c r="H885" s="59"/>
      <c r="I885" s="48"/>
    </row>
    <row r="886" spans="1:9" s="49" customFormat="1">
      <c r="A886" s="32">
        <f t="shared" ref="A886:A891" si="69">A885+1</f>
        <v>815</v>
      </c>
      <c r="B886" s="47" t="s">
        <v>1947</v>
      </c>
      <c r="C886" s="59" t="s">
        <v>1161</v>
      </c>
      <c r="D886" s="61" t="s">
        <v>1808</v>
      </c>
      <c r="E886" s="36">
        <f t="shared" si="68"/>
        <v>3</v>
      </c>
      <c r="F886" s="59">
        <v>3</v>
      </c>
      <c r="G886" s="59"/>
      <c r="H886" s="59"/>
      <c r="I886" s="48"/>
    </row>
    <row r="887" spans="1:9" s="49" customFormat="1" ht="46.5">
      <c r="A887" s="32">
        <f t="shared" si="69"/>
        <v>816</v>
      </c>
      <c r="B887" s="47" t="s">
        <v>1056</v>
      </c>
      <c r="C887" s="59" t="s">
        <v>1057</v>
      </c>
      <c r="D887" s="61" t="s">
        <v>1808</v>
      </c>
      <c r="E887" s="36">
        <f t="shared" si="68"/>
        <v>0</v>
      </c>
      <c r="F887" s="59"/>
      <c r="G887" s="59"/>
      <c r="H887" s="59"/>
      <c r="I887" s="48"/>
    </row>
    <row r="888" spans="1:9" s="49" customFormat="1" ht="46.5">
      <c r="A888" s="32">
        <f t="shared" si="69"/>
        <v>817</v>
      </c>
      <c r="B888" s="47" t="s">
        <v>1162</v>
      </c>
      <c r="C888" s="59" t="s">
        <v>1163</v>
      </c>
      <c r="D888" s="61" t="s">
        <v>1808</v>
      </c>
      <c r="E888" s="36">
        <f t="shared" si="68"/>
        <v>0</v>
      </c>
      <c r="F888" s="59"/>
      <c r="G888" s="59"/>
      <c r="H888" s="59"/>
      <c r="I888" s="48"/>
    </row>
    <row r="889" spans="1:9" s="49" customFormat="1" ht="46.5">
      <c r="A889" s="32">
        <f t="shared" si="69"/>
        <v>818</v>
      </c>
      <c r="B889" s="47" t="s">
        <v>1164</v>
      </c>
      <c r="C889" s="59" t="s">
        <v>1165</v>
      </c>
      <c r="D889" s="61" t="s">
        <v>1808</v>
      </c>
      <c r="E889" s="36">
        <f t="shared" si="68"/>
        <v>5</v>
      </c>
      <c r="F889" s="59"/>
      <c r="G889" s="59"/>
      <c r="H889" s="59">
        <v>5</v>
      </c>
      <c r="I889" s="48"/>
    </row>
    <row r="890" spans="1:9" s="49" customFormat="1" ht="40.5">
      <c r="A890" s="32">
        <f t="shared" si="69"/>
        <v>819</v>
      </c>
      <c r="B890" s="47" t="s">
        <v>1166</v>
      </c>
      <c r="C890" s="795" t="s">
        <v>1167</v>
      </c>
      <c r="D890" s="61" t="s">
        <v>1808</v>
      </c>
      <c r="E890" s="36">
        <f t="shared" si="68"/>
        <v>2</v>
      </c>
      <c r="F890" s="59"/>
      <c r="G890" s="59"/>
      <c r="H890" s="59">
        <v>2</v>
      </c>
      <c r="I890" s="48"/>
    </row>
    <row r="891" spans="1:9" s="49" customFormat="1" ht="46.5">
      <c r="A891" s="32">
        <f t="shared" si="69"/>
        <v>820</v>
      </c>
      <c r="B891" s="47" t="s">
        <v>1948</v>
      </c>
      <c r="C891" s="59" t="s">
        <v>1168</v>
      </c>
      <c r="D891" s="61" t="s">
        <v>1808</v>
      </c>
      <c r="E891" s="36">
        <f t="shared" si="68"/>
        <v>0</v>
      </c>
      <c r="F891" s="59"/>
      <c r="G891" s="59"/>
      <c r="H891" s="59"/>
      <c r="I891" s="48"/>
    </row>
    <row r="892" spans="1:9" s="7" customFormat="1" ht="36.75" customHeight="1">
      <c r="A892" s="28"/>
      <c r="B892" s="946" t="s">
        <v>5008</v>
      </c>
      <c r="C892" s="947"/>
      <c r="D892" s="947"/>
      <c r="E892" s="947"/>
      <c r="F892" s="947"/>
      <c r="G892" s="947"/>
      <c r="H892" s="947"/>
      <c r="I892" s="948"/>
    </row>
    <row r="893" spans="1:9" s="49" customFormat="1">
      <c r="A893" s="32">
        <v>821</v>
      </c>
      <c r="B893" s="68" t="s">
        <v>1170</v>
      </c>
      <c r="C893" s="59" t="s">
        <v>1169</v>
      </c>
      <c r="D893" s="61" t="s">
        <v>1808</v>
      </c>
      <c r="E893" s="37">
        <f>+F893+G893+H893</f>
        <v>0</v>
      </c>
      <c r="F893" s="99"/>
      <c r="G893" s="99"/>
      <c r="H893" s="99"/>
      <c r="I893" s="48"/>
    </row>
    <row r="894" spans="1:9" s="49" customFormat="1">
      <c r="A894" s="32">
        <f>A893+1</f>
        <v>822</v>
      </c>
      <c r="B894" s="68" t="s">
        <v>1172</v>
      </c>
      <c r="C894" s="59" t="s">
        <v>1171</v>
      </c>
      <c r="D894" s="61" t="s">
        <v>1808</v>
      </c>
      <c r="E894" s="37">
        <f>+F894+G894+H894</f>
        <v>0</v>
      </c>
      <c r="F894" s="99"/>
      <c r="G894" s="99"/>
      <c r="H894" s="99"/>
      <c r="I894" s="48"/>
    </row>
    <row r="895" spans="1:9" s="49" customFormat="1">
      <c r="A895" s="32">
        <f>A894+1</f>
        <v>823</v>
      </c>
      <c r="B895" s="68" t="s">
        <v>1174</v>
      </c>
      <c r="C895" s="59" t="s">
        <v>1173</v>
      </c>
      <c r="D895" s="61" t="s">
        <v>1808</v>
      </c>
      <c r="E895" s="37">
        <f>+F895+G895+H895</f>
        <v>0</v>
      </c>
      <c r="F895" s="99"/>
      <c r="G895" s="99"/>
      <c r="H895" s="99"/>
      <c r="I895" s="48"/>
    </row>
    <row r="896" spans="1:9" s="7" customFormat="1" ht="36.75" customHeight="1">
      <c r="A896" s="28"/>
      <c r="B896" s="946" t="s">
        <v>5009</v>
      </c>
      <c r="C896" s="947"/>
      <c r="D896" s="947"/>
      <c r="E896" s="947"/>
      <c r="F896" s="947"/>
      <c r="G896" s="947"/>
      <c r="H896" s="947"/>
      <c r="I896" s="948"/>
    </row>
    <row r="897" spans="1:9" s="49" customFormat="1">
      <c r="A897" s="32">
        <v>824</v>
      </c>
      <c r="B897" s="47" t="s">
        <v>1175</v>
      </c>
      <c r="C897" s="59" t="s">
        <v>1176</v>
      </c>
      <c r="D897" s="61" t="s">
        <v>1808</v>
      </c>
      <c r="E897" s="36">
        <f t="shared" ref="E897:E912" si="70">+F897+G897+H897</f>
        <v>0</v>
      </c>
      <c r="F897" s="94"/>
      <c r="G897" s="99"/>
      <c r="H897" s="99"/>
      <c r="I897" s="48"/>
    </row>
    <row r="898" spans="1:9" s="49" customFormat="1">
      <c r="A898" s="32">
        <f>A897+1</f>
        <v>825</v>
      </c>
      <c r="B898" s="47" t="s">
        <v>1177</v>
      </c>
      <c r="C898" s="59" t="s">
        <v>1178</v>
      </c>
      <c r="D898" s="61" t="s">
        <v>1808</v>
      </c>
      <c r="E898" s="36">
        <f t="shared" si="70"/>
        <v>0</v>
      </c>
      <c r="F898" s="94"/>
      <c r="G898" s="99"/>
      <c r="H898" s="99"/>
      <c r="I898" s="48"/>
    </row>
    <row r="899" spans="1:9" s="49" customFormat="1">
      <c r="A899" s="32">
        <f t="shared" ref="A899:A912" si="71">A898+1</f>
        <v>826</v>
      </c>
      <c r="B899" s="47" t="s">
        <v>1179</v>
      </c>
      <c r="C899" s="59" t="s">
        <v>1180</v>
      </c>
      <c r="D899" s="61" t="s">
        <v>1808</v>
      </c>
      <c r="E899" s="36">
        <f t="shared" si="70"/>
        <v>1</v>
      </c>
      <c r="F899" s="94">
        <v>1</v>
      </c>
      <c r="G899" s="99"/>
      <c r="H899" s="99"/>
      <c r="I899" s="48"/>
    </row>
    <row r="900" spans="1:9" s="49" customFormat="1">
      <c r="A900" s="32">
        <f t="shared" si="71"/>
        <v>827</v>
      </c>
      <c r="B900" s="47" t="s">
        <v>1181</v>
      </c>
      <c r="C900" s="59" t="s">
        <v>1182</v>
      </c>
      <c r="D900" s="61" t="s">
        <v>1808</v>
      </c>
      <c r="E900" s="36">
        <f t="shared" si="70"/>
        <v>0</v>
      </c>
      <c r="F900" s="94"/>
      <c r="G900" s="99"/>
      <c r="H900" s="99"/>
      <c r="I900" s="48"/>
    </row>
    <row r="901" spans="1:9" s="49" customFormat="1" ht="40.5">
      <c r="A901" s="32">
        <f t="shared" si="71"/>
        <v>828</v>
      </c>
      <c r="B901" s="47" t="s">
        <v>1183</v>
      </c>
      <c r="C901" s="795" t="s">
        <v>1184</v>
      </c>
      <c r="D901" s="61" t="s">
        <v>1808</v>
      </c>
      <c r="E901" s="36">
        <f t="shared" si="70"/>
        <v>0</v>
      </c>
      <c r="F901" s="94"/>
      <c r="G901" s="99"/>
      <c r="H901" s="99"/>
      <c r="I901" s="48"/>
    </row>
    <row r="902" spans="1:9" s="49" customFormat="1" ht="46.5">
      <c r="A902" s="32">
        <f t="shared" si="71"/>
        <v>829</v>
      </c>
      <c r="B902" s="47" t="s">
        <v>1185</v>
      </c>
      <c r="C902" s="59" t="s">
        <v>1186</v>
      </c>
      <c r="D902" s="61" t="s">
        <v>1808</v>
      </c>
      <c r="E902" s="36">
        <f t="shared" si="70"/>
        <v>2</v>
      </c>
      <c r="F902" s="94">
        <v>2</v>
      </c>
      <c r="G902" s="99"/>
      <c r="H902" s="99"/>
      <c r="I902" s="48"/>
    </row>
    <row r="903" spans="1:9" s="49" customFormat="1" ht="45">
      <c r="A903" s="32">
        <f t="shared" si="71"/>
        <v>830</v>
      </c>
      <c r="B903" s="47" t="s">
        <v>1187</v>
      </c>
      <c r="C903" s="796" t="s">
        <v>1188</v>
      </c>
      <c r="D903" s="61" t="s">
        <v>1808</v>
      </c>
      <c r="E903" s="36">
        <f t="shared" si="70"/>
        <v>5</v>
      </c>
      <c r="F903" s="94">
        <v>5</v>
      </c>
      <c r="G903" s="99"/>
      <c r="H903" s="99"/>
      <c r="I903" s="48"/>
    </row>
    <row r="904" spans="1:9" s="49" customFormat="1" ht="46.5">
      <c r="A904" s="32">
        <f t="shared" si="71"/>
        <v>831</v>
      </c>
      <c r="B904" s="47" t="s">
        <v>1189</v>
      </c>
      <c r="C904" s="59" t="s">
        <v>1189</v>
      </c>
      <c r="D904" s="61" t="s">
        <v>1808</v>
      </c>
      <c r="E904" s="36">
        <f t="shared" si="70"/>
        <v>0</v>
      </c>
      <c r="F904" s="94"/>
      <c r="G904" s="99"/>
      <c r="H904" s="99"/>
      <c r="I904" s="48"/>
    </row>
    <row r="905" spans="1:9" s="49" customFormat="1" ht="46.5">
      <c r="A905" s="32">
        <f t="shared" si="71"/>
        <v>832</v>
      </c>
      <c r="B905" s="47" t="s">
        <v>1190</v>
      </c>
      <c r="C905" s="59" t="s">
        <v>1190</v>
      </c>
      <c r="D905" s="61" t="s">
        <v>1808</v>
      </c>
      <c r="E905" s="36">
        <f t="shared" si="70"/>
        <v>0</v>
      </c>
      <c r="F905" s="94"/>
      <c r="G905" s="99"/>
      <c r="H905" s="99"/>
      <c r="I905" s="48"/>
    </row>
    <row r="906" spans="1:9" s="49" customFormat="1" ht="52.5" customHeight="1">
      <c r="A906" s="32">
        <f t="shared" si="71"/>
        <v>833</v>
      </c>
      <c r="B906" s="47" t="s">
        <v>1191</v>
      </c>
      <c r="C906" s="796" t="s">
        <v>1191</v>
      </c>
      <c r="D906" s="61" t="s">
        <v>1808</v>
      </c>
      <c r="E906" s="36">
        <f t="shared" si="70"/>
        <v>0</v>
      </c>
      <c r="F906" s="94"/>
      <c r="G906" s="99"/>
      <c r="H906" s="99"/>
      <c r="I906" s="48"/>
    </row>
    <row r="907" spans="1:9" s="49" customFormat="1">
      <c r="A907" s="32">
        <f t="shared" si="71"/>
        <v>834</v>
      </c>
      <c r="B907" s="47" t="s">
        <v>1192</v>
      </c>
      <c r="C907" s="59" t="s">
        <v>1192</v>
      </c>
      <c r="D907" s="61" t="s">
        <v>1808</v>
      </c>
      <c r="E907" s="36">
        <f t="shared" si="70"/>
        <v>10</v>
      </c>
      <c r="F907" s="94">
        <v>10</v>
      </c>
      <c r="G907" s="99"/>
      <c r="H907" s="99"/>
      <c r="I907" s="48"/>
    </row>
    <row r="908" spans="1:9" s="49" customFormat="1" ht="46.5">
      <c r="A908" s="32">
        <f t="shared" si="71"/>
        <v>835</v>
      </c>
      <c r="B908" s="47" t="s">
        <v>1194</v>
      </c>
      <c r="C908" s="59" t="s">
        <v>1193</v>
      </c>
      <c r="D908" s="61" t="s">
        <v>1808</v>
      </c>
      <c r="E908" s="36">
        <f t="shared" si="70"/>
        <v>10</v>
      </c>
      <c r="F908" s="94">
        <v>10</v>
      </c>
      <c r="G908" s="99"/>
      <c r="H908" s="99"/>
      <c r="I908" s="48"/>
    </row>
    <row r="909" spans="1:9" s="49" customFormat="1">
      <c r="A909" s="32">
        <f t="shared" si="71"/>
        <v>836</v>
      </c>
      <c r="B909" s="47" t="s">
        <v>1196</v>
      </c>
      <c r="C909" s="59" t="s">
        <v>1195</v>
      </c>
      <c r="D909" s="61" t="s">
        <v>1808</v>
      </c>
      <c r="E909" s="36">
        <f t="shared" si="70"/>
        <v>10</v>
      </c>
      <c r="F909" s="94">
        <v>10</v>
      </c>
      <c r="G909" s="99"/>
      <c r="H909" s="99"/>
      <c r="I909" s="48"/>
    </row>
    <row r="910" spans="1:9" s="49" customFormat="1" ht="46.5">
      <c r="A910" s="32">
        <f t="shared" si="71"/>
        <v>837</v>
      </c>
      <c r="B910" s="47" t="s">
        <v>1197</v>
      </c>
      <c r="C910" s="59" t="s">
        <v>1197</v>
      </c>
      <c r="D910" s="61" t="s">
        <v>1808</v>
      </c>
      <c r="E910" s="36">
        <f t="shared" si="70"/>
        <v>0</v>
      </c>
      <c r="F910" s="94"/>
      <c r="G910" s="99"/>
      <c r="H910" s="99"/>
      <c r="I910" s="48"/>
    </row>
    <row r="911" spans="1:9" s="49" customFormat="1">
      <c r="A911" s="32">
        <f t="shared" si="71"/>
        <v>838</v>
      </c>
      <c r="B911" s="47" t="s">
        <v>1198</v>
      </c>
      <c r="C911" s="59" t="s">
        <v>1199</v>
      </c>
      <c r="D911" s="61" t="s">
        <v>1808</v>
      </c>
      <c r="E911" s="36">
        <f t="shared" si="70"/>
        <v>0</v>
      </c>
      <c r="F911" s="94"/>
      <c r="G911" s="99"/>
      <c r="H911" s="99"/>
      <c r="I911" s="48"/>
    </row>
    <row r="912" spans="1:9" s="49" customFormat="1">
      <c r="A912" s="32">
        <f t="shared" si="71"/>
        <v>839</v>
      </c>
      <c r="B912" s="47" t="s">
        <v>1200</v>
      </c>
      <c r="C912" s="59" t="s">
        <v>1201</v>
      </c>
      <c r="D912" s="61" t="s">
        <v>1808</v>
      </c>
      <c r="E912" s="36">
        <f t="shared" si="70"/>
        <v>5</v>
      </c>
      <c r="F912" s="94">
        <v>5</v>
      </c>
      <c r="G912" s="99"/>
      <c r="H912" s="99"/>
      <c r="I912" s="48"/>
    </row>
    <row r="913" spans="1:9" s="7" customFormat="1" ht="30.75" customHeight="1">
      <c r="A913" s="28"/>
      <c r="B913" s="946" t="s">
        <v>5010</v>
      </c>
      <c r="C913" s="947"/>
      <c r="D913" s="947"/>
      <c r="E913" s="947"/>
      <c r="F913" s="947"/>
      <c r="G913" s="947"/>
      <c r="H913" s="947"/>
      <c r="I913" s="948"/>
    </row>
    <row r="914" spans="1:9" s="49" customFormat="1" ht="46.5">
      <c r="A914" s="32">
        <v>840</v>
      </c>
      <c r="B914" s="47" t="s">
        <v>1202</v>
      </c>
      <c r="C914" s="34" t="s">
        <v>1203</v>
      </c>
      <c r="D914" s="61" t="s">
        <v>1808</v>
      </c>
      <c r="E914" s="37">
        <f>+F914+G914+H914</f>
        <v>0</v>
      </c>
      <c r="F914" s="99"/>
      <c r="G914" s="99"/>
      <c r="H914" s="99"/>
      <c r="I914" s="48"/>
    </row>
    <row r="915" spans="1:9" s="49" customFormat="1">
      <c r="A915" s="32">
        <f>A914+1</f>
        <v>841</v>
      </c>
      <c r="B915" s="47" t="s">
        <v>1205</v>
      </c>
      <c r="C915" s="59" t="s">
        <v>1204</v>
      </c>
      <c r="D915" s="61" t="s">
        <v>1808</v>
      </c>
      <c r="E915" s="37">
        <f>+F915+G915+H915</f>
        <v>0</v>
      </c>
      <c r="F915" s="99"/>
      <c r="G915" s="99"/>
      <c r="H915" s="99"/>
      <c r="I915" s="48"/>
    </row>
    <row r="916" spans="1:9" s="7" customFormat="1" ht="30.75" customHeight="1">
      <c r="A916" s="28"/>
      <c r="B916" s="946" t="s">
        <v>5011</v>
      </c>
      <c r="C916" s="947"/>
      <c r="D916" s="947"/>
      <c r="E916" s="947"/>
      <c r="F916" s="947"/>
      <c r="G916" s="947"/>
      <c r="H916" s="947"/>
      <c r="I916" s="948"/>
    </row>
    <row r="917" spans="1:9" s="49" customFormat="1">
      <c r="A917" s="32">
        <v>842</v>
      </c>
      <c r="B917" s="47" t="s">
        <v>1206</v>
      </c>
      <c r="C917" s="94" t="s">
        <v>1207</v>
      </c>
      <c r="D917" s="61" t="s">
        <v>1808</v>
      </c>
      <c r="E917" s="37">
        <f t="shared" ref="E917:E924" si="72">+F917+G917+H917</f>
        <v>5</v>
      </c>
      <c r="F917" s="94">
        <v>5</v>
      </c>
      <c r="G917" s="99"/>
      <c r="H917" s="99"/>
      <c r="I917" s="48"/>
    </row>
    <row r="918" spans="1:9" s="49" customFormat="1">
      <c r="A918" s="32">
        <f>A917+1</f>
        <v>843</v>
      </c>
      <c r="B918" s="47" t="s">
        <v>1208</v>
      </c>
      <c r="C918" s="59" t="s">
        <v>1209</v>
      </c>
      <c r="D918" s="61" t="s">
        <v>1808</v>
      </c>
      <c r="E918" s="37">
        <f t="shared" si="72"/>
        <v>0</v>
      </c>
      <c r="F918" s="99"/>
      <c r="G918" s="99"/>
      <c r="H918" s="99"/>
      <c r="I918" s="48"/>
    </row>
    <row r="919" spans="1:9" s="49" customFormat="1">
      <c r="A919" s="32">
        <f t="shared" ref="A919:A924" si="73">A918+1</f>
        <v>844</v>
      </c>
      <c r="B919" s="47" t="s">
        <v>1210</v>
      </c>
      <c r="C919" s="59" t="s">
        <v>1211</v>
      </c>
      <c r="D919" s="61" t="s">
        <v>1808</v>
      </c>
      <c r="E919" s="37">
        <f t="shared" si="72"/>
        <v>0</v>
      </c>
      <c r="F919" s="99"/>
      <c r="G919" s="99"/>
      <c r="H919" s="99"/>
      <c r="I919" s="48"/>
    </row>
    <row r="920" spans="1:9" s="49" customFormat="1">
      <c r="A920" s="32">
        <f t="shared" si="73"/>
        <v>845</v>
      </c>
      <c r="B920" s="47" t="s">
        <v>1212</v>
      </c>
      <c r="C920" s="59" t="s">
        <v>1213</v>
      </c>
      <c r="D920" s="61" t="s">
        <v>1808</v>
      </c>
      <c r="E920" s="37">
        <f t="shared" si="72"/>
        <v>0</v>
      </c>
      <c r="F920" s="99"/>
      <c r="G920" s="99"/>
      <c r="H920" s="99"/>
      <c r="I920" s="48"/>
    </row>
    <row r="921" spans="1:9" s="49" customFormat="1">
      <c r="A921" s="32">
        <f t="shared" si="73"/>
        <v>846</v>
      </c>
      <c r="B921" s="47" t="s">
        <v>1214</v>
      </c>
      <c r="C921" s="59" t="s">
        <v>1064</v>
      </c>
      <c r="D921" s="61" t="s">
        <v>1808</v>
      </c>
      <c r="E921" s="37">
        <f t="shared" si="72"/>
        <v>0</v>
      </c>
      <c r="F921" s="99"/>
      <c r="G921" s="99"/>
      <c r="H921" s="99"/>
      <c r="I921" s="48"/>
    </row>
    <row r="922" spans="1:9" s="49" customFormat="1">
      <c r="A922" s="32">
        <f t="shared" si="73"/>
        <v>847</v>
      </c>
      <c r="B922" s="47" t="s">
        <v>1215</v>
      </c>
      <c r="C922" s="59" t="s">
        <v>1064</v>
      </c>
      <c r="D922" s="61" t="s">
        <v>1808</v>
      </c>
      <c r="E922" s="37">
        <f t="shared" si="72"/>
        <v>0</v>
      </c>
      <c r="F922" s="99"/>
      <c r="G922" s="99"/>
      <c r="H922" s="99"/>
      <c r="I922" s="48"/>
    </row>
    <row r="923" spans="1:9" s="49" customFormat="1">
      <c r="A923" s="32">
        <f t="shared" si="73"/>
        <v>848</v>
      </c>
      <c r="B923" s="68" t="s">
        <v>1216</v>
      </c>
      <c r="C923" s="59" t="s">
        <v>1217</v>
      </c>
      <c r="D923" s="61" t="s">
        <v>1808</v>
      </c>
      <c r="E923" s="37">
        <f t="shared" si="72"/>
        <v>0</v>
      </c>
      <c r="F923" s="99"/>
      <c r="G923" s="99"/>
      <c r="H923" s="99"/>
      <c r="I923" s="48"/>
    </row>
    <row r="924" spans="1:9" s="49" customFormat="1" ht="46.5">
      <c r="A924" s="32">
        <f t="shared" si="73"/>
        <v>849</v>
      </c>
      <c r="B924" s="47" t="s">
        <v>1218</v>
      </c>
      <c r="C924" s="59" t="s">
        <v>1219</v>
      </c>
      <c r="D924" s="61" t="s">
        <v>1808</v>
      </c>
      <c r="E924" s="37">
        <f t="shared" si="72"/>
        <v>0</v>
      </c>
      <c r="F924" s="99"/>
      <c r="G924" s="99"/>
      <c r="H924" s="99"/>
      <c r="I924" s="48"/>
    </row>
    <row r="925" spans="1:9" s="7" customFormat="1" ht="36.75" customHeight="1">
      <c r="A925" s="28"/>
      <c r="B925" s="950" t="s">
        <v>5012</v>
      </c>
      <c r="C925" s="950"/>
      <c r="D925" s="950"/>
      <c r="E925" s="950"/>
      <c r="F925" s="950"/>
      <c r="G925" s="950"/>
      <c r="H925" s="950"/>
      <c r="I925" s="950"/>
    </row>
    <row r="926" spans="1:9" s="49" customFormat="1">
      <c r="A926" s="32">
        <v>850</v>
      </c>
      <c r="B926" s="47" t="s">
        <v>1220</v>
      </c>
      <c r="C926" s="94" t="s">
        <v>1221</v>
      </c>
      <c r="D926" s="61" t="s">
        <v>1808</v>
      </c>
      <c r="E926" s="36">
        <f>+F926+G926+H926</f>
        <v>30</v>
      </c>
      <c r="F926" s="94">
        <v>30</v>
      </c>
      <c r="G926" s="99"/>
      <c r="H926" s="99"/>
      <c r="I926" s="48"/>
    </row>
    <row r="927" spans="1:9" s="49" customFormat="1">
      <c r="A927" s="32">
        <f>A926+1</f>
        <v>851</v>
      </c>
      <c r="B927" s="47" t="s">
        <v>1222</v>
      </c>
      <c r="C927" s="94" t="s">
        <v>1221</v>
      </c>
      <c r="D927" s="61" t="s">
        <v>1808</v>
      </c>
      <c r="E927" s="36">
        <f>+F927+G927+H927</f>
        <v>100</v>
      </c>
      <c r="F927" s="94">
        <v>100</v>
      </c>
      <c r="G927" s="99"/>
      <c r="H927" s="99"/>
      <c r="I927" s="48"/>
    </row>
    <row r="928" spans="1:9" s="49" customFormat="1">
      <c r="A928" s="32">
        <f>A927+1</f>
        <v>852</v>
      </c>
      <c r="B928" s="47" t="s">
        <v>1223</v>
      </c>
      <c r="C928" s="94" t="s">
        <v>1221</v>
      </c>
      <c r="D928" s="61" t="s">
        <v>1808</v>
      </c>
      <c r="E928" s="36">
        <f>+F928+G928+H928</f>
        <v>50</v>
      </c>
      <c r="F928" s="94">
        <v>50</v>
      </c>
      <c r="G928" s="99"/>
      <c r="H928" s="99"/>
      <c r="I928" s="48"/>
    </row>
    <row r="929" spans="1:9" s="49" customFormat="1">
      <c r="A929" s="32">
        <f>A928+1</f>
        <v>853</v>
      </c>
      <c r="B929" s="47" t="s">
        <v>1224</v>
      </c>
      <c r="C929" s="94" t="s">
        <v>1221</v>
      </c>
      <c r="D929" s="61" t="s">
        <v>1808</v>
      </c>
      <c r="E929" s="36">
        <f>+F929+G929+H929</f>
        <v>250</v>
      </c>
      <c r="F929" s="94">
        <v>250</v>
      </c>
      <c r="G929" s="99"/>
      <c r="H929" s="99"/>
      <c r="I929" s="48"/>
    </row>
    <row r="930" spans="1:9" s="49" customFormat="1">
      <c r="A930" s="32">
        <f>A929+1</f>
        <v>854</v>
      </c>
      <c r="B930" s="47" t="s">
        <v>1225</v>
      </c>
      <c r="C930" s="104" t="s">
        <v>1221</v>
      </c>
      <c r="D930" s="61" t="s">
        <v>1808</v>
      </c>
      <c r="E930" s="36">
        <f>+F930+G930+H930</f>
        <v>0</v>
      </c>
      <c r="F930" s="99"/>
      <c r="G930" s="99"/>
      <c r="H930" s="99"/>
      <c r="I930" s="48"/>
    </row>
    <row r="931" spans="1:9" s="30" customFormat="1" ht="36.75" customHeight="1">
      <c r="A931" s="75"/>
      <c r="B931" s="949" t="s">
        <v>5013</v>
      </c>
      <c r="C931" s="949"/>
      <c r="D931" s="949"/>
      <c r="E931" s="949"/>
      <c r="F931" s="949"/>
      <c r="G931" s="949"/>
      <c r="H931" s="949"/>
      <c r="I931" s="949"/>
    </row>
    <row r="932" spans="1:9" s="7" customFormat="1" ht="36.75" customHeight="1">
      <c r="A932" s="108"/>
      <c r="B932" s="946" t="s">
        <v>5014</v>
      </c>
      <c r="C932" s="947"/>
      <c r="D932" s="947"/>
      <c r="E932" s="947"/>
      <c r="F932" s="947"/>
      <c r="G932" s="947"/>
      <c r="H932" s="947"/>
      <c r="I932" s="948"/>
    </row>
    <row r="933" spans="1:9" s="49" customFormat="1">
      <c r="A933" s="32">
        <v>855</v>
      </c>
      <c r="B933" s="47" t="s">
        <v>1226</v>
      </c>
      <c r="C933" s="59" t="s">
        <v>2027</v>
      </c>
      <c r="D933" s="61" t="s">
        <v>1808</v>
      </c>
      <c r="E933" s="37">
        <f>+F933+G933+H933</f>
        <v>0</v>
      </c>
      <c r="F933" s="99"/>
      <c r="G933" s="99"/>
      <c r="H933" s="99"/>
      <c r="I933" s="48"/>
    </row>
    <row r="934" spans="1:9" s="49" customFormat="1">
      <c r="A934" s="32">
        <f>A933+1</f>
        <v>856</v>
      </c>
      <c r="B934" s="47" t="s">
        <v>1227</v>
      </c>
      <c r="C934" s="59" t="s">
        <v>2028</v>
      </c>
      <c r="D934" s="61" t="s">
        <v>1808</v>
      </c>
      <c r="E934" s="37">
        <f>+F934+G934+H934</f>
        <v>0</v>
      </c>
      <c r="F934" s="99"/>
      <c r="G934" s="99"/>
      <c r="H934" s="99"/>
      <c r="I934" s="48"/>
    </row>
    <row r="935" spans="1:9" s="49" customFormat="1">
      <c r="A935" s="32">
        <f>A934+1</f>
        <v>857</v>
      </c>
      <c r="B935" s="47" t="s">
        <v>1228</v>
      </c>
      <c r="C935" s="59" t="s">
        <v>2029</v>
      </c>
      <c r="D935" s="61" t="s">
        <v>1808</v>
      </c>
      <c r="E935" s="37">
        <f>+F935+G935+H935</f>
        <v>0</v>
      </c>
      <c r="F935" s="99"/>
      <c r="G935" s="99"/>
      <c r="H935" s="99"/>
      <c r="I935" s="48"/>
    </row>
    <row r="936" spans="1:9" s="7" customFormat="1" ht="36.75" customHeight="1">
      <c r="A936" s="28"/>
      <c r="B936" s="926" t="s">
        <v>5015</v>
      </c>
      <c r="C936" s="927"/>
      <c r="D936" s="927"/>
      <c r="E936" s="927"/>
      <c r="F936" s="927"/>
      <c r="G936" s="927"/>
      <c r="H936" s="927"/>
      <c r="I936" s="928"/>
    </row>
    <row r="937" spans="1:9" s="49" customFormat="1">
      <c r="A937" s="32">
        <v>858</v>
      </c>
      <c r="B937" s="47" t="s">
        <v>1229</v>
      </c>
      <c r="C937" s="59" t="s">
        <v>2022</v>
      </c>
      <c r="D937" s="61" t="s">
        <v>1808</v>
      </c>
      <c r="E937" s="37">
        <f t="shared" ref="E937:E942" si="74">+F937+G937+H937</f>
        <v>0</v>
      </c>
      <c r="F937" s="99"/>
      <c r="G937" s="99"/>
      <c r="H937" s="99"/>
      <c r="I937" s="48"/>
    </row>
    <row r="938" spans="1:9" s="49" customFormat="1">
      <c r="A938" s="32">
        <f>A937+1</f>
        <v>859</v>
      </c>
      <c r="B938" s="47" t="s">
        <v>1230</v>
      </c>
      <c r="C938" s="59" t="s">
        <v>2023</v>
      </c>
      <c r="D938" s="61" t="s">
        <v>1808</v>
      </c>
      <c r="E938" s="37">
        <f t="shared" si="74"/>
        <v>0</v>
      </c>
      <c r="F938" s="99"/>
      <c r="G938" s="99"/>
      <c r="H938" s="99"/>
      <c r="I938" s="48"/>
    </row>
    <row r="939" spans="1:9" s="49" customFormat="1">
      <c r="A939" s="32">
        <f>A938+1</f>
        <v>860</v>
      </c>
      <c r="B939" s="68" t="s">
        <v>1232</v>
      </c>
      <c r="C939" s="94" t="s">
        <v>1231</v>
      </c>
      <c r="D939" s="61" t="s">
        <v>1808</v>
      </c>
      <c r="E939" s="37">
        <f t="shared" si="74"/>
        <v>0</v>
      </c>
      <c r="F939" s="99"/>
      <c r="G939" s="99"/>
      <c r="H939" s="99"/>
      <c r="I939" s="48"/>
    </row>
    <row r="940" spans="1:9" s="49" customFormat="1">
      <c r="A940" s="32">
        <f>A939+1</f>
        <v>861</v>
      </c>
      <c r="B940" s="47" t="s">
        <v>1233</v>
      </c>
      <c r="C940" s="59" t="s">
        <v>2024</v>
      </c>
      <c r="D940" s="61" t="s">
        <v>1808</v>
      </c>
      <c r="E940" s="37">
        <f t="shared" si="74"/>
        <v>0</v>
      </c>
      <c r="F940" s="99"/>
      <c r="G940" s="99"/>
      <c r="H940" s="99"/>
      <c r="I940" s="48"/>
    </row>
    <row r="941" spans="1:9" s="49" customFormat="1">
      <c r="A941" s="32">
        <f>A940+1</f>
        <v>862</v>
      </c>
      <c r="B941" s="47" t="s">
        <v>1234</v>
      </c>
      <c r="C941" s="59" t="s">
        <v>2025</v>
      </c>
      <c r="D941" s="61" t="s">
        <v>1808</v>
      </c>
      <c r="E941" s="37">
        <f t="shared" si="74"/>
        <v>0</v>
      </c>
      <c r="F941" s="99"/>
      <c r="G941" s="99"/>
      <c r="H941" s="99"/>
      <c r="I941" s="48"/>
    </row>
    <row r="942" spans="1:9" s="49" customFormat="1">
      <c r="A942" s="32">
        <f>A941+1</f>
        <v>863</v>
      </c>
      <c r="B942" s="47" t="s">
        <v>1235</v>
      </c>
      <c r="C942" s="59" t="s">
        <v>2026</v>
      </c>
      <c r="D942" s="61" t="s">
        <v>1808</v>
      </c>
      <c r="E942" s="37">
        <f t="shared" si="74"/>
        <v>0</v>
      </c>
      <c r="F942" s="99"/>
      <c r="G942" s="99"/>
      <c r="H942" s="99"/>
      <c r="I942" s="48"/>
    </row>
    <row r="943" spans="1:9" s="7" customFormat="1" ht="36.75" customHeight="1">
      <c r="A943" s="28"/>
      <c r="B943" s="946" t="s">
        <v>5016</v>
      </c>
      <c r="C943" s="947"/>
      <c r="D943" s="947"/>
      <c r="E943" s="947"/>
      <c r="F943" s="947"/>
      <c r="G943" s="947"/>
      <c r="H943" s="947"/>
      <c r="I943" s="948"/>
    </row>
    <row r="944" spans="1:9" s="49" customFormat="1" ht="46.5">
      <c r="A944" s="32">
        <v>864</v>
      </c>
      <c r="B944" s="47" t="s">
        <v>1236</v>
      </c>
      <c r="C944" s="59" t="s">
        <v>1236</v>
      </c>
      <c r="D944" s="61" t="s">
        <v>1808</v>
      </c>
      <c r="E944" s="36">
        <f t="shared" ref="E944:E962" si="75">+F944+G944+H944</f>
        <v>10</v>
      </c>
      <c r="F944" s="94">
        <v>10</v>
      </c>
      <c r="G944" s="99"/>
      <c r="H944" s="99"/>
      <c r="I944" s="48"/>
    </row>
    <row r="945" spans="1:9" s="49" customFormat="1">
      <c r="A945" s="32">
        <f>A944+1</f>
        <v>865</v>
      </c>
      <c r="B945" s="68" t="s">
        <v>1237</v>
      </c>
      <c r="C945" s="94" t="s">
        <v>1237</v>
      </c>
      <c r="D945" s="61" t="s">
        <v>1808</v>
      </c>
      <c r="E945" s="36">
        <f t="shared" si="75"/>
        <v>0</v>
      </c>
      <c r="F945" s="106"/>
      <c r="G945" s="99"/>
      <c r="H945" s="99"/>
      <c r="I945" s="48"/>
    </row>
    <row r="946" spans="1:9" s="49" customFormat="1">
      <c r="A946" s="32">
        <f t="shared" ref="A946:A962" si="76">A945+1</f>
        <v>866</v>
      </c>
      <c r="B946" s="68" t="s">
        <v>1238</v>
      </c>
      <c r="C946" s="94" t="s">
        <v>1238</v>
      </c>
      <c r="D946" s="61" t="s">
        <v>1808</v>
      </c>
      <c r="E946" s="36">
        <f t="shared" si="75"/>
        <v>0</v>
      </c>
      <c r="F946" s="94"/>
      <c r="G946" s="99"/>
      <c r="H946" s="99"/>
      <c r="I946" s="48"/>
    </row>
    <row r="947" spans="1:9" s="49" customFormat="1" ht="46.5">
      <c r="A947" s="32">
        <f t="shared" si="76"/>
        <v>867</v>
      </c>
      <c r="B947" s="47" t="s">
        <v>1240</v>
      </c>
      <c r="C947" s="59" t="s">
        <v>1239</v>
      </c>
      <c r="D947" s="61" t="s">
        <v>1808</v>
      </c>
      <c r="E947" s="36">
        <f t="shared" si="75"/>
        <v>0</v>
      </c>
      <c r="F947" s="94"/>
      <c r="G947" s="99"/>
      <c r="H947" s="99"/>
      <c r="I947" s="48"/>
    </row>
    <row r="948" spans="1:9" s="49" customFormat="1">
      <c r="A948" s="32">
        <f t="shared" si="76"/>
        <v>868</v>
      </c>
      <c r="B948" s="68" t="s">
        <v>1242</v>
      </c>
      <c r="C948" s="94" t="s">
        <v>1241</v>
      </c>
      <c r="D948" s="61" t="s">
        <v>1808</v>
      </c>
      <c r="E948" s="36">
        <f t="shared" si="75"/>
        <v>0</v>
      </c>
      <c r="F948" s="94"/>
      <c r="G948" s="99"/>
      <c r="H948" s="99"/>
      <c r="I948" s="48"/>
    </row>
    <row r="949" spans="1:9" s="49" customFormat="1">
      <c r="A949" s="32">
        <f t="shared" si="76"/>
        <v>869</v>
      </c>
      <c r="B949" s="68" t="s">
        <v>1244</v>
      </c>
      <c r="C949" s="94" t="s">
        <v>1243</v>
      </c>
      <c r="D949" s="61" t="s">
        <v>1808</v>
      </c>
      <c r="E949" s="36">
        <f t="shared" si="75"/>
        <v>0</v>
      </c>
      <c r="F949" s="94"/>
      <c r="G949" s="99"/>
      <c r="H949" s="99"/>
      <c r="I949" s="48"/>
    </row>
    <row r="950" spans="1:9" s="49" customFormat="1" ht="46.5">
      <c r="A950" s="32">
        <f t="shared" si="76"/>
        <v>870</v>
      </c>
      <c r="B950" s="47" t="s">
        <v>1246</v>
      </c>
      <c r="C950" s="59" t="s">
        <v>1245</v>
      </c>
      <c r="D950" s="61" t="s">
        <v>1808</v>
      </c>
      <c r="E950" s="36">
        <f t="shared" si="75"/>
        <v>5</v>
      </c>
      <c r="F950" s="94">
        <v>5</v>
      </c>
      <c r="G950" s="99"/>
      <c r="H950" s="99"/>
      <c r="I950" s="48"/>
    </row>
    <row r="951" spans="1:9" s="49" customFormat="1">
      <c r="A951" s="32">
        <f t="shared" si="76"/>
        <v>871</v>
      </c>
      <c r="B951" s="68" t="s">
        <v>1247</v>
      </c>
      <c r="C951" s="94" t="s">
        <v>1247</v>
      </c>
      <c r="D951" s="61" t="s">
        <v>1808</v>
      </c>
      <c r="E951" s="36">
        <f t="shared" si="75"/>
        <v>0</v>
      </c>
      <c r="F951" s="94"/>
      <c r="G951" s="99"/>
      <c r="H951" s="99"/>
      <c r="I951" s="48"/>
    </row>
    <row r="952" spans="1:9" s="49" customFormat="1">
      <c r="A952" s="32">
        <f t="shared" si="76"/>
        <v>872</v>
      </c>
      <c r="B952" s="68" t="s">
        <v>1248</v>
      </c>
      <c r="C952" s="94" t="s">
        <v>1248</v>
      </c>
      <c r="D952" s="61" t="s">
        <v>1808</v>
      </c>
      <c r="E952" s="36">
        <f t="shared" si="75"/>
        <v>0</v>
      </c>
      <c r="F952" s="94"/>
      <c r="G952" s="99"/>
      <c r="H952" s="99"/>
      <c r="I952" s="48"/>
    </row>
    <row r="953" spans="1:9" s="49" customFormat="1">
      <c r="A953" s="32">
        <f t="shared" si="76"/>
        <v>873</v>
      </c>
      <c r="B953" s="68" t="s">
        <v>1249</v>
      </c>
      <c r="C953" s="94" t="s">
        <v>1249</v>
      </c>
      <c r="D953" s="61" t="s">
        <v>1808</v>
      </c>
      <c r="E953" s="36">
        <f t="shared" si="75"/>
        <v>0</v>
      </c>
      <c r="F953" s="94"/>
      <c r="G953" s="99"/>
      <c r="H953" s="99"/>
      <c r="I953" s="48"/>
    </row>
    <row r="954" spans="1:9" s="49" customFormat="1">
      <c r="A954" s="32">
        <f t="shared" si="76"/>
        <v>874</v>
      </c>
      <c r="B954" s="68" t="s">
        <v>1250</v>
      </c>
      <c r="C954" s="94" t="s">
        <v>1250</v>
      </c>
      <c r="D954" s="61" t="s">
        <v>1808</v>
      </c>
      <c r="E954" s="36">
        <f t="shared" si="75"/>
        <v>5</v>
      </c>
      <c r="F954" s="94">
        <v>5</v>
      </c>
      <c r="G954" s="99"/>
      <c r="H954" s="99"/>
      <c r="I954" s="48"/>
    </row>
    <row r="955" spans="1:9" s="49" customFormat="1">
      <c r="A955" s="32">
        <f t="shared" si="76"/>
        <v>875</v>
      </c>
      <c r="B955" s="68" t="s">
        <v>1252</v>
      </c>
      <c r="C955" s="94" t="s">
        <v>1251</v>
      </c>
      <c r="D955" s="61" t="s">
        <v>1808</v>
      </c>
      <c r="E955" s="36">
        <f t="shared" si="75"/>
        <v>0</v>
      </c>
      <c r="F955" s="94"/>
      <c r="G955" s="99"/>
      <c r="H955" s="99"/>
      <c r="I955" s="48"/>
    </row>
    <row r="956" spans="1:9" s="49" customFormat="1">
      <c r="A956" s="32">
        <f t="shared" si="76"/>
        <v>876</v>
      </c>
      <c r="B956" s="68" t="s">
        <v>1253</v>
      </c>
      <c r="C956" s="94" t="s">
        <v>1253</v>
      </c>
      <c r="D956" s="61" t="s">
        <v>1808</v>
      </c>
      <c r="E956" s="36">
        <f t="shared" si="75"/>
        <v>5</v>
      </c>
      <c r="F956" s="94">
        <v>5</v>
      </c>
      <c r="G956" s="99"/>
      <c r="H956" s="99"/>
      <c r="I956" s="48"/>
    </row>
    <row r="957" spans="1:9" s="49" customFormat="1">
      <c r="A957" s="32">
        <f t="shared" si="76"/>
        <v>877</v>
      </c>
      <c r="B957" s="68" t="s">
        <v>1254</v>
      </c>
      <c r="C957" s="94" t="s">
        <v>1254</v>
      </c>
      <c r="D957" s="61" t="s">
        <v>1808</v>
      </c>
      <c r="E957" s="36">
        <f t="shared" si="75"/>
        <v>0</v>
      </c>
      <c r="F957" s="99"/>
      <c r="G957" s="99"/>
      <c r="H957" s="99"/>
      <c r="I957" s="48"/>
    </row>
    <row r="958" spans="1:9" s="49" customFormat="1">
      <c r="A958" s="32">
        <f t="shared" si="76"/>
        <v>878</v>
      </c>
      <c r="B958" s="68" t="s">
        <v>1255</v>
      </c>
      <c r="C958" s="94" t="s">
        <v>1255</v>
      </c>
      <c r="D958" s="61" t="s">
        <v>1808</v>
      </c>
      <c r="E958" s="36">
        <f t="shared" si="75"/>
        <v>0</v>
      </c>
      <c r="F958" s="99"/>
      <c r="G958" s="99"/>
      <c r="H958" s="99"/>
      <c r="I958" s="48"/>
    </row>
    <row r="959" spans="1:9" s="49" customFormat="1" ht="46.5">
      <c r="A959" s="32">
        <f t="shared" si="76"/>
        <v>879</v>
      </c>
      <c r="B959" s="47" t="s">
        <v>1256</v>
      </c>
      <c r="C959" s="59" t="s">
        <v>1256</v>
      </c>
      <c r="D959" s="61" t="s">
        <v>1808</v>
      </c>
      <c r="E959" s="36">
        <f t="shared" si="75"/>
        <v>0</v>
      </c>
      <c r="F959" s="99"/>
      <c r="G959" s="99"/>
      <c r="H959" s="99"/>
      <c r="I959" s="48"/>
    </row>
    <row r="960" spans="1:9" s="49" customFormat="1" ht="46.5">
      <c r="A960" s="32">
        <f t="shared" si="76"/>
        <v>880</v>
      </c>
      <c r="B960" s="47" t="s">
        <v>1258</v>
      </c>
      <c r="C960" s="59" t="s">
        <v>1257</v>
      </c>
      <c r="D960" s="61" t="s">
        <v>1808</v>
      </c>
      <c r="E960" s="36">
        <f t="shared" si="75"/>
        <v>0</v>
      </c>
      <c r="F960" s="99"/>
      <c r="G960" s="99"/>
      <c r="H960" s="99"/>
      <c r="I960" s="48"/>
    </row>
    <row r="961" spans="1:9" s="49" customFormat="1">
      <c r="A961" s="32">
        <f t="shared" si="76"/>
        <v>881</v>
      </c>
      <c r="B961" s="68" t="s">
        <v>1259</v>
      </c>
      <c r="C961" s="94" t="s">
        <v>1259</v>
      </c>
      <c r="D961" s="61" t="s">
        <v>1808</v>
      </c>
      <c r="E961" s="36">
        <f t="shared" si="75"/>
        <v>0</v>
      </c>
      <c r="F961" s="99"/>
      <c r="G961" s="99"/>
      <c r="H961" s="99"/>
      <c r="I961" s="48"/>
    </row>
    <row r="962" spans="1:9" s="49" customFormat="1">
      <c r="A962" s="32">
        <f t="shared" si="76"/>
        <v>882</v>
      </c>
      <c r="B962" s="68" t="s">
        <v>1260</v>
      </c>
      <c r="C962" s="94" t="s">
        <v>1260</v>
      </c>
      <c r="D962" s="61" t="s">
        <v>1808</v>
      </c>
      <c r="E962" s="36">
        <f t="shared" si="75"/>
        <v>0</v>
      </c>
      <c r="F962" s="99"/>
      <c r="G962" s="99"/>
      <c r="H962" s="99"/>
      <c r="I962" s="48"/>
    </row>
    <row r="963" spans="1:9" s="7" customFormat="1" ht="36.75" customHeight="1">
      <c r="A963" s="28"/>
      <c r="B963" s="956" t="s">
        <v>5017</v>
      </c>
      <c r="C963" s="957"/>
      <c r="D963" s="957"/>
      <c r="E963" s="957"/>
      <c r="F963" s="957"/>
      <c r="G963" s="957"/>
      <c r="H963" s="957"/>
      <c r="I963" s="958"/>
    </row>
    <row r="964" spans="1:9" s="49" customFormat="1">
      <c r="A964" s="32">
        <v>883</v>
      </c>
      <c r="B964" s="68" t="s">
        <v>1262</v>
      </c>
      <c r="C964" s="94" t="s">
        <v>1261</v>
      </c>
      <c r="D964" s="61" t="s">
        <v>1808</v>
      </c>
      <c r="E964" s="36">
        <f>+F964+G964+H964</f>
        <v>0</v>
      </c>
      <c r="F964" s="94"/>
      <c r="G964" s="99"/>
      <c r="H964" s="99"/>
      <c r="I964" s="48"/>
    </row>
    <row r="965" spans="1:9" s="49" customFormat="1">
      <c r="A965" s="32">
        <f>A964+1</f>
        <v>884</v>
      </c>
      <c r="B965" s="68" t="s">
        <v>1263</v>
      </c>
      <c r="C965" s="94" t="s">
        <v>1263</v>
      </c>
      <c r="D965" s="61" t="s">
        <v>1808</v>
      </c>
      <c r="E965" s="36">
        <f>+F965+G965+H965</f>
        <v>5</v>
      </c>
      <c r="F965" s="94">
        <v>5</v>
      </c>
      <c r="G965" s="99"/>
      <c r="H965" s="99"/>
      <c r="I965" s="48"/>
    </row>
    <row r="966" spans="1:9" s="49" customFormat="1">
      <c r="A966" s="32">
        <f>A965+1</f>
        <v>885</v>
      </c>
      <c r="B966" s="68" t="s">
        <v>1264</v>
      </c>
      <c r="C966" s="94" t="s">
        <v>1264</v>
      </c>
      <c r="D966" s="61" t="s">
        <v>1808</v>
      </c>
      <c r="E966" s="36">
        <f>+F966+G966+H966</f>
        <v>5</v>
      </c>
      <c r="F966" s="94">
        <v>5</v>
      </c>
      <c r="G966" s="99"/>
      <c r="H966" s="99"/>
      <c r="I966" s="48"/>
    </row>
    <row r="967" spans="1:9" s="49" customFormat="1">
      <c r="A967" s="32">
        <f>A966+1</f>
        <v>886</v>
      </c>
      <c r="B967" s="68" t="s">
        <v>1266</v>
      </c>
      <c r="C967" s="94" t="s">
        <v>1265</v>
      </c>
      <c r="D967" s="61" t="s">
        <v>1808</v>
      </c>
      <c r="E967" s="36">
        <f>+F967+G967+H967</f>
        <v>0</v>
      </c>
      <c r="F967" s="94"/>
      <c r="G967" s="99"/>
      <c r="H967" s="99"/>
      <c r="I967" s="48"/>
    </row>
    <row r="968" spans="1:9" s="7" customFormat="1" ht="36.75" customHeight="1">
      <c r="A968" s="56"/>
      <c r="B968" s="962" t="s">
        <v>5018</v>
      </c>
      <c r="C968" s="963"/>
      <c r="D968" s="963"/>
      <c r="E968" s="963"/>
      <c r="F968" s="963"/>
      <c r="G968" s="963"/>
      <c r="H968" s="963"/>
      <c r="I968" s="8"/>
    </row>
    <row r="969" spans="1:9" s="49" customFormat="1">
      <c r="A969" s="32">
        <v>887</v>
      </c>
      <c r="B969" s="47" t="s">
        <v>1268</v>
      </c>
      <c r="C969" s="59" t="s">
        <v>1267</v>
      </c>
      <c r="D969" s="61" t="s">
        <v>1808</v>
      </c>
      <c r="E969" s="36">
        <f>+F969+G969+H969</f>
        <v>15</v>
      </c>
      <c r="F969" s="94">
        <v>15</v>
      </c>
      <c r="G969" s="99"/>
      <c r="H969" s="99"/>
      <c r="I969" s="48"/>
    </row>
    <row r="970" spans="1:9" s="49" customFormat="1">
      <c r="A970" s="32">
        <f>A969+1</f>
        <v>888</v>
      </c>
      <c r="B970" s="47" t="s">
        <v>1269</v>
      </c>
      <c r="C970" s="59" t="s">
        <v>1269</v>
      </c>
      <c r="D970" s="61" t="s">
        <v>1808</v>
      </c>
      <c r="E970" s="36">
        <f>+F970+G970+H970</f>
        <v>15</v>
      </c>
      <c r="F970" s="94">
        <v>15</v>
      </c>
      <c r="G970" s="99"/>
      <c r="H970" s="99"/>
      <c r="I970" s="48"/>
    </row>
    <row r="971" spans="1:9" s="49" customFormat="1">
      <c r="A971" s="32">
        <f>A970+1</f>
        <v>889</v>
      </c>
      <c r="B971" s="47" t="s">
        <v>1270</v>
      </c>
      <c r="C971" s="59" t="s">
        <v>1270</v>
      </c>
      <c r="D971" s="61" t="s">
        <v>1808</v>
      </c>
      <c r="E971" s="36">
        <f>+F971+G971+H971</f>
        <v>0</v>
      </c>
      <c r="F971" s="94"/>
      <c r="G971" s="99"/>
      <c r="H971" s="99"/>
      <c r="I971" s="48"/>
    </row>
    <row r="972" spans="1:9" s="49" customFormat="1">
      <c r="A972" s="32">
        <f>A971+1</f>
        <v>890</v>
      </c>
      <c r="B972" s="47" t="s">
        <v>1271</v>
      </c>
      <c r="C972" s="59" t="s">
        <v>1271</v>
      </c>
      <c r="D972" s="61" t="s">
        <v>1808</v>
      </c>
      <c r="E972" s="36">
        <f>+F972+G972+H972</f>
        <v>0</v>
      </c>
      <c r="F972" s="94"/>
      <c r="G972" s="99"/>
      <c r="H972" s="99"/>
      <c r="I972" s="48"/>
    </row>
    <row r="973" spans="1:9" s="7" customFormat="1" ht="36.75" customHeight="1">
      <c r="A973" s="56"/>
      <c r="B973" s="957" t="s">
        <v>5019</v>
      </c>
      <c r="C973" s="957"/>
      <c r="D973" s="957"/>
      <c r="E973" s="957"/>
      <c r="F973" s="957"/>
      <c r="G973" s="957"/>
      <c r="H973" s="957"/>
      <c r="I973" s="8"/>
    </row>
    <row r="974" spans="1:9" s="49" customFormat="1">
      <c r="A974" s="32">
        <v>891</v>
      </c>
      <c r="B974" s="47" t="s">
        <v>1273</v>
      </c>
      <c r="C974" s="59" t="s">
        <v>1272</v>
      </c>
      <c r="D974" s="61" t="s">
        <v>1808</v>
      </c>
      <c r="E974" s="36">
        <f t="shared" ref="E974:E981" si="77">+F974+G974+H974</f>
        <v>0</v>
      </c>
      <c r="F974" s="94"/>
      <c r="G974" s="99"/>
      <c r="H974" s="99"/>
      <c r="I974" s="48"/>
    </row>
    <row r="975" spans="1:9" s="49" customFormat="1">
      <c r="A975" s="32">
        <f>A974+1</f>
        <v>892</v>
      </c>
      <c r="B975" s="47" t="s">
        <v>1274</v>
      </c>
      <c r="C975" s="59" t="s">
        <v>1068</v>
      </c>
      <c r="D975" s="61" t="s">
        <v>1808</v>
      </c>
      <c r="E975" s="36">
        <f t="shared" si="77"/>
        <v>0</v>
      </c>
      <c r="F975" s="94"/>
      <c r="G975" s="99"/>
      <c r="H975" s="99"/>
      <c r="I975" s="48"/>
    </row>
    <row r="976" spans="1:9" s="49" customFormat="1">
      <c r="A976" s="32">
        <f t="shared" ref="A976:A981" si="78">A975+1</f>
        <v>893</v>
      </c>
      <c r="B976" s="47" t="s">
        <v>1276</v>
      </c>
      <c r="C976" s="59" t="s">
        <v>1275</v>
      </c>
      <c r="D976" s="61" t="s">
        <v>1808</v>
      </c>
      <c r="E976" s="36">
        <f t="shared" si="77"/>
        <v>0</v>
      </c>
      <c r="F976" s="94"/>
      <c r="G976" s="99"/>
      <c r="H976" s="99"/>
      <c r="I976" s="48"/>
    </row>
    <row r="977" spans="1:9" s="49" customFormat="1">
      <c r="A977" s="32">
        <f t="shared" si="78"/>
        <v>894</v>
      </c>
      <c r="B977" s="47" t="s">
        <v>1278</v>
      </c>
      <c r="C977" s="59" t="s">
        <v>1277</v>
      </c>
      <c r="D977" s="61" t="s">
        <v>1808</v>
      </c>
      <c r="E977" s="36">
        <f t="shared" si="77"/>
        <v>0</v>
      </c>
      <c r="F977" s="94"/>
      <c r="G977" s="99"/>
      <c r="H977" s="99"/>
      <c r="I977" s="48"/>
    </row>
    <row r="978" spans="1:9" s="49" customFormat="1">
      <c r="A978" s="32">
        <f t="shared" si="78"/>
        <v>895</v>
      </c>
      <c r="B978" s="68" t="s">
        <v>1279</v>
      </c>
      <c r="C978" s="94" t="s">
        <v>6752</v>
      </c>
      <c r="D978" s="61" t="s">
        <v>1808</v>
      </c>
      <c r="E978" s="36">
        <f t="shared" si="77"/>
        <v>0</v>
      </c>
      <c r="F978" s="94"/>
      <c r="G978" s="99"/>
      <c r="H978" s="99"/>
      <c r="I978" s="48"/>
    </row>
    <row r="979" spans="1:9" s="49" customFormat="1">
      <c r="A979" s="32">
        <f t="shared" si="78"/>
        <v>896</v>
      </c>
      <c r="B979" s="68" t="s">
        <v>1280</v>
      </c>
      <c r="C979" s="94" t="s">
        <v>6753</v>
      </c>
      <c r="D979" s="61" t="s">
        <v>1808</v>
      </c>
      <c r="E979" s="36">
        <f t="shared" si="77"/>
        <v>50</v>
      </c>
      <c r="F979" s="94">
        <v>50</v>
      </c>
      <c r="G979" s="99"/>
      <c r="H979" s="99"/>
      <c r="I979" s="48"/>
    </row>
    <row r="980" spans="1:9" s="49" customFormat="1">
      <c r="A980" s="32">
        <f t="shared" si="78"/>
        <v>897</v>
      </c>
      <c r="B980" s="68" t="s">
        <v>1281</v>
      </c>
      <c r="C980" s="94" t="s">
        <v>1282</v>
      </c>
      <c r="D980" s="61" t="s">
        <v>1808</v>
      </c>
      <c r="E980" s="36">
        <f t="shared" si="77"/>
        <v>10</v>
      </c>
      <c r="F980" s="94">
        <v>10</v>
      </c>
      <c r="G980" s="99"/>
      <c r="H980" s="99"/>
      <c r="I980" s="48"/>
    </row>
    <row r="981" spans="1:9" s="49" customFormat="1" ht="46.5">
      <c r="A981" s="32">
        <f t="shared" si="78"/>
        <v>898</v>
      </c>
      <c r="B981" s="47" t="s">
        <v>1283</v>
      </c>
      <c r="C981" s="59" t="s">
        <v>1949</v>
      </c>
      <c r="D981" s="61" t="s">
        <v>1808</v>
      </c>
      <c r="E981" s="36">
        <f t="shared" si="77"/>
        <v>4</v>
      </c>
      <c r="F981" s="94">
        <v>4</v>
      </c>
      <c r="G981" s="99"/>
      <c r="H981" s="99"/>
      <c r="I981" s="48"/>
    </row>
    <row r="982" spans="1:9" s="7" customFormat="1" ht="36.75" customHeight="1">
      <c r="A982" s="75"/>
      <c r="B982" s="949" t="s">
        <v>5020</v>
      </c>
      <c r="C982" s="949"/>
      <c r="D982" s="949"/>
      <c r="E982" s="949"/>
      <c r="F982" s="949"/>
      <c r="G982" s="949"/>
      <c r="H982" s="949"/>
      <c r="I982" s="949"/>
    </row>
    <row r="983" spans="1:9" s="7" customFormat="1" ht="36.75" customHeight="1">
      <c r="A983" s="108"/>
      <c r="B983" s="946" t="s">
        <v>5021</v>
      </c>
      <c r="C983" s="947"/>
      <c r="D983" s="947"/>
      <c r="E983" s="947"/>
      <c r="F983" s="947"/>
      <c r="G983" s="947"/>
      <c r="H983" s="947"/>
      <c r="I983" s="948"/>
    </row>
    <row r="984" spans="1:9" s="49" customFormat="1">
      <c r="A984" s="32">
        <v>899</v>
      </c>
      <c r="B984" s="47" t="s">
        <v>1284</v>
      </c>
      <c r="C984" s="59" t="s">
        <v>6751</v>
      </c>
      <c r="D984" s="61" t="s">
        <v>1808</v>
      </c>
      <c r="E984" s="36">
        <f t="shared" ref="E984:E990" si="79">+F984+G984+H984</f>
        <v>3</v>
      </c>
      <c r="F984" s="99"/>
      <c r="G984" s="94">
        <v>3</v>
      </c>
      <c r="H984" s="99"/>
      <c r="I984" s="48"/>
    </row>
    <row r="985" spans="1:9" s="49" customFormat="1" ht="46.5">
      <c r="A985" s="32">
        <f t="shared" ref="A985:A990" si="80">A984+1</f>
        <v>900</v>
      </c>
      <c r="B985" s="47" t="s">
        <v>1285</v>
      </c>
      <c r="C985" s="59" t="s">
        <v>6750</v>
      </c>
      <c r="D985" s="61" t="s">
        <v>1808</v>
      </c>
      <c r="E985" s="36">
        <f t="shared" si="79"/>
        <v>2</v>
      </c>
      <c r="F985" s="99"/>
      <c r="G985" s="94">
        <v>2</v>
      </c>
      <c r="H985" s="99"/>
      <c r="I985" s="48"/>
    </row>
    <row r="986" spans="1:9" s="49" customFormat="1" ht="46.5">
      <c r="A986" s="32">
        <f t="shared" si="80"/>
        <v>901</v>
      </c>
      <c r="B986" s="47" t="s">
        <v>1286</v>
      </c>
      <c r="C986" s="59" t="s">
        <v>6749</v>
      </c>
      <c r="D986" s="61" t="s">
        <v>1808</v>
      </c>
      <c r="E986" s="36">
        <f t="shared" si="79"/>
        <v>0</v>
      </c>
      <c r="F986" s="99"/>
      <c r="G986" s="94"/>
      <c r="H986" s="99"/>
      <c r="I986" s="48"/>
    </row>
    <row r="987" spans="1:9" s="49" customFormat="1" ht="46.5">
      <c r="A987" s="32">
        <f t="shared" si="80"/>
        <v>902</v>
      </c>
      <c r="B987" s="47" t="s">
        <v>1287</v>
      </c>
      <c r="C987" s="59" t="s">
        <v>6748</v>
      </c>
      <c r="D987" s="61" t="s">
        <v>1808</v>
      </c>
      <c r="E987" s="36">
        <f t="shared" si="79"/>
        <v>0</v>
      </c>
      <c r="F987" s="99"/>
      <c r="G987" s="94"/>
      <c r="H987" s="99"/>
      <c r="I987" s="48"/>
    </row>
    <row r="988" spans="1:9" s="49" customFormat="1">
      <c r="A988" s="32">
        <f t="shared" si="80"/>
        <v>903</v>
      </c>
      <c r="B988" s="47" t="s">
        <v>1288</v>
      </c>
      <c r="C988" s="59" t="s">
        <v>1950</v>
      </c>
      <c r="D988" s="61" t="s">
        <v>1808</v>
      </c>
      <c r="E988" s="36">
        <f t="shared" si="79"/>
        <v>5</v>
      </c>
      <c r="F988" s="99"/>
      <c r="G988" s="94">
        <v>5</v>
      </c>
      <c r="H988" s="99"/>
      <c r="I988" s="48"/>
    </row>
    <row r="989" spans="1:9" s="49" customFormat="1">
      <c r="A989" s="32">
        <f t="shared" si="80"/>
        <v>904</v>
      </c>
      <c r="B989" s="47" t="s">
        <v>1290</v>
      </c>
      <c r="C989" s="59" t="s">
        <v>1289</v>
      </c>
      <c r="D989" s="61" t="s">
        <v>1808</v>
      </c>
      <c r="E989" s="36">
        <f t="shared" si="79"/>
        <v>2</v>
      </c>
      <c r="F989" s="99"/>
      <c r="G989" s="94">
        <v>2</v>
      </c>
      <c r="H989" s="99"/>
      <c r="I989" s="48"/>
    </row>
    <row r="990" spans="1:9" s="49" customFormat="1">
      <c r="A990" s="32">
        <f t="shared" si="80"/>
        <v>905</v>
      </c>
      <c r="B990" s="47" t="s">
        <v>1291</v>
      </c>
      <c r="C990" s="59" t="s">
        <v>9251</v>
      </c>
      <c r="D990" s="61" t="s">
        <v>1808</v>
      </c>
      <c r="E990" s="36">
        <f t="shared" si="79"/>
        <v>4</v>
      </c>
      <c r="F990" s="99"/>
      <c r="G990" s="94">
        <v>4</v>
      </c>
      <c r="H990" s="99"/>
      <c r="I990" s="48"/>
    </row>
    <row r="991" spans="1:9" s="7" customFormat="1" ht="36.75" customHeight="1">
      <c r="A991" s="28"/>
      <c r="B991" s="922" t="s">
        <v>5022</v>
      </c>
      <c r="C991" s="922"/>
      <c r="D991" s="922"/>
      <c r="E991" s="922"/>
      <c r="F991" s="922"/>
      <c r="G991" s="922"/>
      <c r="H991" s="922"/>
      <c r="I991" s="922"/>
    </row>
    <row r="992" spans="1:9" s="49" customFormat="1" ht="46.5">
      <c r="A992" s="32">
        <v>906</v>
      </c>
      <c r="B992" s="47" t="s">
        <v>1292</v>
      </c>
      <c r="C992" s="59" t="s">
        <v>6747</v>
      </c>
      <c r="D992" s="61" t="s">
        <v>1808</v>
      </c>
      <c r="E992" s="36">
        <f t="shared" ref="E992:E1014" si="81">+F992+G992+H992</f>
        <v>3</v>
      </c>
      <c r="F992" s="94">
        <v>3</v>
      </c>
      <c r="G992" s="99"/>
      <c r="H992" s="99"/>
      <c r="I992" s="48"/>
    </row>
    <row r="993" spans="1:9" s="49" customFormat="1">
      <c r="A993" s="32">
        <f>A992+1</f>
        <v>907</v>
      </c>
      <c r="B993" s="47" t="s">
        <v>1293</v>
      </c>
      <c r="C993" s="59"/>
      <c r="D993" s="61" t="s">
        <v>1808</v>
      </c>
      <c r="E993" s="36">
        <f t="shared" si="81"/>
        <v>2</v>
      </c>
      <c r="F993" s="94">
        <v>2</v>
      </c>
      <c r="G993" s="99"/>
      <c r="H993" s="99"/>
      <c r="I993" s="48"/>
    </row>
    <row r="994" spans="1:9" s="49" customFormat="1" ht="46.5">
      <c r="A994" s="32">
        <f t="shared" ref="A994:A1014" si="82">A993+1</f>
        <v>908</v>
      </c>
      <c r="B994" s="47" t="s">
        <v>1294</v>
      </c>
      <c r="C994" s="59" t="s">
        <v>6746</v>
      </c>
      <c r="D994" s="61" t="s">
        <v>1808</v>
      </c>
      <c r="E994" s="36">
        <f t="shared" si="81"/>
        <v>0</v>
      </c>
      <c r="F994" s="94"/>
      <c r="G994" s="99"/>
      <c r="H994" s="99"/>
      <c r="I994" s="48"/>
    </row>
    <row r="995" spans="1:9" s="49" customFormat="1" ht="46.5">
      <c r="A995" s="32">
        <f t="shared" si="82"/>
        <v>909</v>
      </c>
      <c r="B995" s="47" t="s">
        <v>1295</v>
      </c>
      <c r="C995" s="59" t="s">
        <v>1951</v>
      </c>
      <c r="D995" s="61" t="s">
        <v>1808</v>
      </c>
      <c r="E995" s="36">
        <f t="shared" si="81"/>
        <v>5</v>
      </c>
      <c r="F995" s="94">
        <v>5</v>
      </c>
      <c r="G995" s="99"/>
      <c r="H995" s="99"/>
      <c r="I995" s="48"/>
    </row>
    <row r="996" spans="1:9" s="49" customFormat="1">
      <c r="A996" s="32">
        <f t="shared" si="82"/>
        <v>910</v>
      </c>
      <c r="B996" s="47" t="s">
        <v>1297</v>
      </c>
      <c r="C996" s="59" t="s">
        <v>1296</v>
      </c>
      <c r="D996" s="61" t="s">
        <v>1808</v>
      </c>
      <c r="E996" s="36">
        <f t="shared" si="81"/>
        <v>5</v>
      </c>
      <c r="F996" s="94">
        <v>5</v>
      </c>
      <c r="G996" s="99"/>
      <c r="H996" s="99"/>
      <c r="I996" s="48"/>
    </row>
    <row r="997" spans="1:9" s="49" customFormat="1">
      <c r="A997" s="32">
        <f t="shared" si="82"/>
        <v>911</v>
      </c>
      <c r="B997" s="47" t="s">
        <v>1299</v>
      </c>
      <c r="C997" s="59" t="s">
        <v>1298</v>
      </c>
      <c r="D997" s="61" t="s">
        <v>1808</v>
      </c>
      <c r="E997" s="36">
        <f t="shared" si="81"/>
        <v>6</v>
      </c>
      <c r="F997" s="94">
        <v>6</v>
      </c>
      <c r="G997" s="99"/>
      <c r="H997" s="99"/>
      <c r="I997" s="48"/>
    </row>
    <row r="998" spans="1:9" s="49" customFormat="1">
      <c r="A998" s="32">
        <f t="shared" si="82"/>
        <v>912</v>
      </c>
      <c r="B998" s="47" t="s">
        <v>1301</v>
      </c>
      <c r="C998" s="59" t="s">
        <v>1300</v>
      </c>
      <c r="D998" s="61" t="s">
        <v>1808</v>
      </c>
      <c r="E998" s="36">
        <f t="shared" si="81"/>
        <v>5</v>
      </c>
      <c r="F998" s="94">
        <v>5</v>
      </c>
      <c r="G998" s="99"/>
      <c r="H998" s="99"/>
      <c r="I998" s="48"/>
    </row>
    <row r="999" spans="1:9" s="49" customFormat="1" ht="46.5">
      <c r="A999" s="32">
        <f t="shared" si="82"/>
        <v>913</v>
      </c>
      <c r="B999" s="47" t="s">
        <v>1303</v>
      </c>
      <c r="C999" s="59" t="s">
        <v>1302</v>
      </c>
      <c r="D999" s="61" t="s">
        <v>1808</v>
      </c>
      <c r="E999" s="36">
        <f t="shared" si="81"/>
        <v>5</v>
      </c>
      <c r="F999" s="94">
        <v>5</v>
      </c>
      <c r="G999" s="99"/>
      <c r="H999" s="99"/>
      <c r="I999" s="48"/>
    </row>
    <row r="1000" spans="1:9" s="49" customFormat="1">
      <c r="A1000" s="32">
        <f t="shared" si="82"/>
        <v>914</v>
      </c>
      <c r="B1000" s="47" t="s">
        <v>1305</v>
      </c>
      <c r="C1000" s="59" t="s">
        <v>1304</v>
      </c>
      <c r="D1000" s="61" t="s">
        <v>1808</v>
      </c>
      <c r="E1000" s="36">
        <f t="shared" si="81"/>
        <v>0</v>
      </c>
      <c r="F1000" s="94"/>
      <c r="G1000" s="99"/>
      <c r="H1000" s="99"/>
      <c r="I1000" s="48"/>
    </row>
    <row r="1001" spans="1:9" s="49" customFormat="1">
      <c r="A1001" s="32">
        <f t="shared" si="82"/>
        <v>915</v>
      </c>
      <c r="B1001" s="47" t="s">
        <v>1307</v>
      </c>
      <c r="C1001" s="59" t="s">
        <v>1306</v>
      </c>
      <c r="D1001" s="61" t="s">
        <v>1808</v>
      </c>
      <c r="E1001" s="36">
        <f t="shared" si="81"/>
        <v>5</v>
      </c>
      <c r="F1001" s="94">
        <v>5</v>
      </c>
      <c r="G1001" s="99"/>
      <c r="H1001" s="99"/>
      <c r="I1001" s="48"/>
    </row>
    <row r="1002" spans="1:9" s="49" customFormat="1">
      <c r="A1002" s="32">
        <f t="shared" si="82"/>
        <v>916</v>
      </c>
      <c r="B1002" s="47" t="s">
        <v>1308</v>
      </c>
      <c r="C1002" s="59" t="s">
        <v>6745</v>
      </c>
      <c r="D1002" s="61" t="s">
        <v>1808</v>
      </c>
      <c r="E1002" s="36">
        <f t="shared" si="81"/>
        <v>4</v>
      </c>
      <c r="F1002" s="94">
        <v>4</v>
      </c>
      <c r="G1002" s="99"/>
      <c r="H1002" s="99"/>
      <c r="I1002" s="48"/>
    </row>
    <row r="1003" spans="1:9" s="49" customFormat="1">
      <c r="A1003" s="32">
        <f t="shared" si="82"/>
        <v>917</v>
      </c>
      <c r="B1003" s="47" t="s">
        <v>1309</v>
      </c>
      <c r="C1003" s="59"/>
      <c r="D1003" s="61" t="s">
        <v>1808</v>
      </c>
      <c r="E1003" s="36">
        <f t="shared" si="81"/>
        <v>0</v>
      </c>
      <c r="F1003" s="94"/>
      <c r="G1003" s="99"/>
      <c r="H1003" s="99"/>
      <c r="I1003" s="48"/>
    </row>
    <row r="1004" spans="1:9" s="49" customFormat="1">
      <c r="A1004" s="32">
        <f t="shared" si="82"/>
        <v>918</v>
      </c>
      <c r="B1004" s="47" t="s">
        <v>1310</v>
      </c>
      <c r="C1004" s="59" t="s">
        <v>1952</v>
      </c>
      <c r="D1004" s="61" t="s">
        <v>1808</v>
      </c>
      <c r="E1004" s="36">
        <f t="shared" si="81"/>
        <v>10</v>
      </c>
      <c r="F1004" s="94">
        <v>10</v>
      </c>
      <c r="G1004" s="99"/>
      <c r="H1004" s="99"/>
      <c r="I1004" s="48"/>
    </row>
    <row r="1005" spans="1:9" s="49" customFormat="1">
      <c r="A1005" s="32">
        <f t="shared" si="82"/>
        <v>919</v>
      </c>
      <c r="B1005" s="47" t="s">
        <v>1311</v>
      </c>
      <c r="C1005" s="59" t="s">
        <v>1953</v>
      </c>
      <c r="D1005" s="61" t="s">
        <v>1808</v>
      </c>
      <c r="E1005" s="36">
        <f t="shared" si="81"/>
        <v>10</v>
      </c>
      <c r="F1005" s="94">
        <v>10</v>
      </c>
      <c r="G1005" s="99"/>
      <c r="H1005" s="99"/>
      <c r="I1005" s="48"/>
    </row>
    <row r="1006" spans="1:9" s="49" customFormat="1">
      <c r="A1006" s="32">
        <f t="shared" si="82"/>
        <v>920</v>
      </c>
      <c r="B1006" s="47" t="s">
        <v>1312</v>
      </c>
      <c r="C1006" s="59" t="s">
        <v>1954</v>
      </c>
      <c r="D1006" s="61" t="s">
        <v>1808</v>
      </c>
      <c r="E1006" s="36">
        <f t="shared" si="81"/>
        <v>10</v>
      </c>
      <c r="F1006" s="94">
        <v>10</v>
      </c>
      <c r="G1006" s="99"/>
      <c r="H1006" s="99"/>
      <c r="I1006" s="48"/>
    </row>
    <row r="1007" spans="1:9" s="49" customFormat="1">
      <c r="A1007" s="32">
        <f t="shared" si="82"/>
        <v>921</v>
      </c>
      <c r="B1007" s="47" t="s">
        <v>1313</v>
      </c>
      <c r="C1007" s="59" t="s">
        <v>1955</v>
      </c>
      <c r="D1007" s="61" t="s">
        <v>1808</v>
      </c>
      <c r="E1007" s="36">
        <f t="shared" si="81"/>
        <v>20</v>
      </c>
      <c r="F1007" s="94">
        <v>20</v>
      </c>
      <c r="G1007" s="99"/>
      <c r="H1007" s="99"/>
      <c r="I1007" s="48"/>
    </row>
    <row r="1008" spans="1:9" s="49" customFormat="1">
      <c r="A1008" s="32">
        <f t="shared" si="82"/>
        <v>922</v>
      </c>
      <c r="B1008" s="47" t="s">
        <v>1314</v>
      </c>
      <c r="C1008" s="59" t="s">
        <v>1956</v>
      </c>
      <c r="D1008" s="61" t="s">
        <v>1808</v>
      </c>
      <c r="E1008" s="36">
        <f t="shared" si="81"/>
        <v>10</v>
      </c>
      <c r="F1008" s="94">
        <v>10</v>
      </c>
      <c r="G1008" s="99"/>
      <c r="H1008" s="99"/>
      <c r="I1008" s="48"/>
    </row>
    <row r="1009" spans="1:9" s="49" customFormat="1">
      <c r="A1009" s="32">
        <f t="shared" si="82"/>
        <v>923</v>
      </c>
      <c r="B1009" s="47" t="s">
        <v>1315</v>
      </c>
      <c r="C1009" s="59" t="s">
        <v>1957</v>
      </c>
      <c r="D1009" s="61" t="s">
        <v>1808</v>
      </c>
      <c r="E1009" s="36">
        <f t="shared" si="81"/>
        <v>10</v>
      </c>
      <c r="F1009" s="94">
        <v>10</v>
      </c>
      <c r="G1009" s="99"/>
      <c r="H1009" s="99"/>
      <c r="I1009" s="48"/>
    </row>
    <row r="1010" spans="1:9" s="49" customFormat="1">
      <c r="A1010" s="32">
        <f t="shared" si="82"/>
        <v>924</v>
      </c>
      <c r="B1010" s="47" t="s">
        <v>1316</v>
      </c>
      <c r="C1010" s="59" t="s">
        <v>1958</v>
      </c>
      <c r="D1010" s="61" t="s">
        <v>1808</v>
      </c>
      <c r="E1010" s="36">
        <f t="shared" si="81"/>
        <v>10</v>
      </c>
      <c r="F1010" s="94">
        <v>10</v>
      </c>
      <c r="G1010" s="99"/>
      <c r="H1010" s="99"/>
      <c r="I1010" s="48"/>
    </row>
    <row r="1011" spans="1:9" s="49" customFormat="1">
      <c r="A1011" s="32">
        <f t="shared" si="82"/>
        <v>925</v>
      </c>
      <c r="B1011" s="47" t="s">
        <v>1317</v>
      </c>
      <c r="C1011" s="59" t="s">
        <v>1959</v>
      </c>
      <c r="D1011" s="61" t="s">
        <v>1808</v>
      </c>
      <c r="E1011" s="36">
        <f t="shared" si="81"/>
        <v>10</v>
      </c>
      <c r="F1011" s="94">
        <v>10</v>
      </c>
      <c r="G1011" s="99"/>
      <c r="H1011" s="99"/>
      <c r="I1011" s="48"/>
    </row>
    <row r="1012" spans="1:9" s="49" customFormat="1">
      <c r="A1012" s="32">
        <f t="shared" si="82"/>
        <v>926</v>
      </c>
      <c r="B1012" s="47" t="s">
        <v>1318</v>
      </c>
      <c r="C1012" s="59" t="s">
        <v>1960</v>
      </c>
      <c r="D1012" s="61" t="s">
        <v>1808</v>
      </c>
      <c r="E1012" s="36">
        <f t="shared" si="81"/>
        <v>10</v>
      </c>
      <c r="F1012" s="94">
        <v>10</v>
      </c>
      <c r="G1012" s="99"/>
      <c r="H1012" s="99"/>
      <c r="I1012" s="48"/>
    </row>
    <row r="1013" spans="1:9" s="49" customFormat="1">
      <c r="A1013" s="32">
        <f t="shared" si="82"/>
        <v>927</v>
      </c>
      <c r="B1013" s="47" t="s">
        <v>1319</v>
      </c>
      <c r="C1013" s="59" t="s">
        <v>1961</v>
      </c>
      <c r="D1013" s="61" t="s">
        <v>1808</v>
      </c>
      <c r="E1013" s="36">
        <f t="shared" si="81"/>
        <v>10</v>
      </c>
      <c r="F1013" s="94">
        <v>10</v>
      </c>
      <c r="G1013" s="99"/>
      <c r="H1013" s="99"/>
      <c r="I1013" s="48"/>
    </row>
    <row r="1014" spans="1:9" s="49" customFormat="1">
      <c r="A1014" s="32">
        <f t="shared" si="82"/>
        <v>928</v>
      </c>
      <c r="B1014" s="47" t="s">
        <v>1320</v>
      </c>
      <c r="C1014" s="795" t="s">
        <v>1962</v>
      </c>
      <c r="D1014" s="61" t="s">
        <v>1808</v>
      </c>
      <c r="E1014" s="36">
        <f t="shared" si="81"/>
        <v>10</v>
      </c>
      <c r="F1014" s="94">
        <v>10</v>
      </c>
      <c r="G1014" s="99"/>
      <c r="H1014" s="99"/>
      <c r="I1014" s="48"/>
    </row>
    <row r="1015" spans="1:9" s="7" customFormat="1" ht="36.75" customHeight="1">
      <c r="A1015" s="28"/>
      <c r="B1015" s="956" t="s">
        <v>5023</v>
      </c>
      <c r="C1015" s="957"/>
      <c r="D1015" s="957"/>
      <c r="E1015" s="957"/>
      <c r="F1015" s="957"/>
      <c r="G1015" s="957"/>
      <c r="H1015" s="957"/>
      <c r="I1015" s="8"/>
    </row>
    <row r="1016" spans="1:9" s="49" customFormat="1" ht="46.5">
      <c r="A1016" s="32">
        <v>929</v>
      </c>
      <c r="B1016" s="47" t="s">
        <v>1321</v>
      </c>
      <c r="C1016" s="103" t="s">
        <v>1321</v>
      </c>
      <c r="D1016" s="61" t="s">
        <v>1808</v>
      </c>
      <c r="E1016" s="36">
        <f t="shared" ref="E1016:E1028" si="83">+F1016+G1016+H1016</f>
        <v>5</v>
      </c>
      <c r="F1016" s="94">
        <v>5</v>
      </c>
      <c r="G1016" s="99"/>
      <c r="H1016" s="99"/>
      <c r="I1016" s="48"/>
    </row>
    <row r="1017" spans="1:9" s="49" customFormat="1">
      <c r="A1017" s="32">
        <f>A1016+1</f>
        <v>930</v>
      </c>
      <c r="B1017" s="47" t="s">
        <v>1323</v>
      </c>
      <c r="C1017" s="59" t="s">
        <v>1322</v>
      </c>
      <c r="D1017" s="61" t="s">
        <v>1808</v>
      </c>
      <c r="E1017" s="36">
        <f t="shared" si="83"/>
        <v>5</v>
      </c>
      <c r="F1017" s="94">
        <v>5</v>
      </c>
      <c r="G1017" s="99"/>
      <c r="H1017" s="99"/>
      <c r="I1017" s="48"/>
    </row>
    <row r="1018" spans="1:9" s="49" customFormat="1">
      <c r="A1018" s="32">
        <f t="shared" ref="A1018:A1028" si="84">A1017+1</f>
        <v>931</v>
      </c>
      <c r="B1018" s="47" t="s">
        <v>1324</v>
      </c>
      <c r="C1018" s="103" t="s">
        <v>1323</v>
      </c>
      <c r="D1018" s="61" t="s">
        <v>1808</v>
      </c>
      <c r="E1018" s="36">
        <f t="shared" si="83"/>
        <v>5</v>
      </c>
      <c r="F1018" s="94">
        <v>5</v>
      </c>
      <c r="G1018" s="99"/>
      <c r="H1018" s="99"/>
      <c r="I1018" s="48"/>
    </row>
    <row r="1019" spans="1:9" s="49" customFormat="1">
      <c r="A1019" s="32">
        <f t="shared" si="84"/>
        <v>932</v>
      </c>
      <c r="B1019" s="47" t="s">
        <v>1325</v>
      </c>
      <c r="C1019" s="103" t="s">
        <v>1325</v>
      </c>
      <c r="D1019" s="61" t="s">
        <v>1808</v>
      </c>
      <c r="E1019" s="36">
        <f t="shared" si="83"/>
        <v>5</v>
      </c>
      <c r="F1019" s="94">
        <v>5</v>
      </c>
      <c r="G1019" s="99"/>
      <c r="H1019" s="99"/>
      <c r="I1019" s="48"/>
    </row>
    <row r="1020" spans="1:9" s="49" customFormat="1" ht="46.5">
      <c r="A1020" s="32">
        <f t="shared" si="84"/>
        <v>933</v>
      </c>
      <c r="B1020" s="47" t="s">
        <v>1327</v>
      </c>
      <c r="C1020" s="59" t="s">
        <v>1326</v>
      </c>
      <c r="D1020" s="61" t="s">
        <v>1808</v>
      </c>
      <c r="E1020" s="36">
        <f t="shared" si="83"/>
        <v>15</v>
      </c>
      <c r="F1020" s="94">
        <v>15</v>
      </c>
      <c r="G1020" s="99"/>
      <c r="H1020" s="99"/>
      <c r="I1020" s="48"/>
    </row>
    <row r="1021" spans="1:9" s="49" customFormat="1" ht="46.5">
      <c r="A1021" s="32">
        <f t="shared" si="84"/>
        <v>934</v>
      </c>
      <c r="B1021" s="47" t="s">
        <v>1329</v>
      </c>
      <c r="C1021" s="59" t="s">
        <v>1328</v>
      </c>
      <c r="D1021" s="61" t="s">
        <v>1808</v>
      </c>
      <c r="E1021" s="36">
        <f t="shared" si="83"/>
        <v>15</v>
      </c>
      <c r="F1021" s="94">
        <v>15</v>
      </c>
      <c r="G1021" s="99"/>
      <c r="H1021" s="99"/>
      <c r="I1021" s="48"/>
    </row>
    <row r="1022" spans="1:9" s="49" customFormat="1" ht="46.5">
      <c r="A1022" s="32">
        <f t="shared" si="84"/>
        <v>935</v>
      </c>
      <c r="B1022" s="47" t="s">
        <v>1330</v>
      </c>
      <c r="C1022" s="59" t="s">
        <v>8912</v>
      </c>
      <c r="D1022" s="61" t="s">
        <v>1808</v>
      </c>
      <c r="E1022" s="36">
        <f t="shared" si="83"/>
        <v>20</v>
      </c>
      <c r="F1022" s="94">
        <v>20</v>
      </c>
      <c r="G1022" s="99"/>
      <c r="H1022" s="99"/>
      <c r="I1022" s="48"/>
    </row>
    <row r="1023" spans="1:9" s="49" customFormat="1">
      <c r="A1023" s="32">
        <f t="shared" si="84"/>
        <v>936</v>
      </c>
      <c r="B1023" s="47" t="s">
        <v>1331</v>
      </c>
      <c r="C1023" s="59" t="s">
        <v>1332</v>
      </c>
      <c r="D1023" s="61" t="s">
        <v>1808</v>
      </c>
      <c r="E1023" s="36">
        <f t="shared" si="83"/>
        <v>25</v>
      </c>
      <c r="F1023" s="94">
        <v>25</v>
      </c>
      <c r="G1023" s="99"/>
      <c r="H1023" s="99"/>
      <c r="I1023" s="48"/>
    </row>
    <row r="1024" spans="1:9" s="49" customFormat="1">
      <c r="A1024" s="32">
        <f t="shared" si="84"/>
        <v>937</v>
      </c>
      <c r="B1024" s="47" t="s">
        <v>1333</v>
      </c>
      <c r="C1024" s="59" t="s">
        <v>1334</v>
      </c>
      <c r="D1024" s="61" t="s">
        <v>1808</v>
      </c>
      <c r="E1024" s="36">
        <f t="shared" si="83"/>
        <v>25</v>
      </c>
      <c r="F1024" s="94">
        <v>25</v>
      </c>
      <c r="G1024" s="99"/>
      <c r="H1024" s="99"/>
      <c r="I1024" s="48"/>
    </row>
    <row r="1025" spans="1:9" s="49" customFormat="1">
      <c r="A1025" s="32">
        <f t="shared" si="84"/>
        <v>938</v>
      </c>
      <c r="B1025" s="47" t="s">
        <v>1335</v>
      </c>
      <c r="C1025" s="59"/>
      <c r="D1025" s="61" t="s">
        <v>1808</v>
      </c>
      <c r="E1025" s="36">
        <f t="shared" si="83"/>
        <v>0</v>
      </c>
      <c r="F1025" s="94"/>
      <c r="G1025" s="99"/>
      <c r="H1025" s="99"/>
      <c r="I1025" s="48"/>
    </row>
    <row r="1026" spans="1:9" s="49" customFormat="1">
      <c r="A1026" s="32">
        <f t="shared" si="84"/>
        <v>939</v>
      </c>
      <c r="B1026" s="47" t="s">
        <v>1336</v>
      </c>
      <c r="C1026" s="59" t="s">
        <v>6744</v>
      </c>
      <c r="D1026" s="61" t="s">
        <v>1808</v>
      </c>
      <c r="E1026" s="36">
        <f t="shared" si="83"/>
        <v>0</v>
      </c>
      <c r="F1026" s="94"/>
      <c r="G1026" s="99"/>
      <c r="H1026" s="99"/>
      <c r="I1026" s="48"/>
    </row>
    <row r="1027" spans="1:9" s="49" customFormat="1">
      <c r="A1027" s="32">
        <f t="shared" si="84"/>
        <v>940</v>
      </c>
      <c r="B1027" s="47" t="s">
        <v>1337</v>
      </c>
      <c r="C1027" s="59" t="s">
        <v>1963</v>
      </c>
      <c r="D1027" s="61" t="s">
        <v>1808</v>
      </c>
      <c r="E1027" s="36">
        <f t="shared" si="83"/>
        <v>0</v>
      </c>
      <c r="F1027" s="94"/>
      <c r="G1027" s="99"/>
      <c r="H1027" s="99"/>
      <c r="I1027" s="48"/>
    </row>
    <row r="1028" spans="1:9" s="49" customFormat="1">
      <c r="A1028" s="32">
        <f t="shared" si="84"/>
        <v>941</v>
      </c>
      <c r="B1028" s="47" t="s">
        <v>1338</v>
      </c>
      <c r="C1028" s="59" t="s">
        <v>1964</v>
      </c>
      <c r="D1028" s="61" t="s">
        <v>1808</v>
      </c>
      <c r="E1028" s="36">
        <f t="shared" si="83"/>
        <v>75</v>
      </c>
      <c r="F1028" s="94">
        <v>75</v>
      </c>
      <c r="G1028" s="99"/>
      <c r="H1028" s="99"/>
      <c r="I1028" s="48"/>
    </row>
    <row r="1029" spans="1:9" s="7" customFormat="1" ht="36.75" customHeight="1">
      <c r="A1029" s="28"/>
      <c r="B1029" s="922" t="s">
        <v>5024</v>
      </c>
      <c r="C1029" s="922"/>
      <c r="D1029" s="922"/>
      <c r="E1029" s="922"/>
      <c r="F1029" s="922"/>
      <c r="G1029" s="922"/>
      <c r="H1029" s="922"/>
      <c r="I1029" s="922"/>
    </row>
    <row r="1030" spans="1:9" s="49" customFormat="1" ht="46.5">
      <c r="A1030" s="32">
        <v>942</v>
      </c>
      <c r="B1030" s="47" t="s">
        <v>1339</v>
      </c>
      <c r="C1030" s="59" t="s">
        <v>1965</v>
      </c>
      <c r="D1030" s="61" t="s">
        <v>1808</v>
      </c>
      <c r="E1030" s="37">
        <f t="shared" ref="E1030:E1039" si="85">+F1030+G1030+H1030</f>
        <v>2</v>
      </c>
      <c r="F1030" s="99"/>
      <c r="G1030" s="94">
        <v>2</v>
      </c>
      <c r="H1030" s="99"/>
      <c r="I1030" s="48"/>
    </row>
    <row r="1031" spans="1:9" s="49" customFormat="1">
      <c r="A1031" s="32">
        <f>A1030+1</f>
        <v>943</v>
      </c>
      <c r="B1031" s="47" t="s">
        <v>1340</v>
      </c>
      <c r="C1031" s="59" t="s">
        <v>1966</v>
      </c>
      <c r="D1031" s="61" t="s">
        <v>1808</v>
      </c>
      <c r="E1031" s="37">
        <f t="shared" si="85"/>
        <v>0</v>
      </c>
      <c r="F1031" s="99"/>
      <c r="G1031" s="94"/>
      <c r="H1031" s="99"/>
      <c r="I1031" s="48"/>
    </row>
    <row r="1032" spans="1:9" s="49" customFormat="1">
      <c r="A1032" s="32">
        <f t="shared" ref="A1032:A1039" si="86">A1031+1</f>
        <v>944</v>
      </c>
      <c r="B1032" s="47" t="s">
        <v>1342</v>
      </c>
      <c r="C1032" s="59" t="s">
        <v>1341</v>
      </c>
      <c r="D1032" s="61" t="s">
        <v>1808</v>
      </c>
      <c r="E1032" s="37">
        <f t="shared" si="85"/>
        <v>2</v>
      </c>
      <c r="F1032" s="99"/>
      <c r="G1032" s="94">
        <v>2</v>
      </c>
      <c r="H1032" s="99"/>
      <c r="I1032" s="48"/>
    </row>
    <row r="1033" spans="1:9" s="49" customFormat="1">
      <c r="A1033" s="32">
        <f t="shared" si="86"/>
        <v>945</v>
      </c>
      <c r="B1033" s="68" t="s">
        <v>1344</v>
      </c>
      <c r="C1033" s="94" t="s">
        <v>1343</v>
      </c>
      <c r="D1033" s="61" t="s">
        <v>1808</v>
      </c>
      <c r="E1033" s="37">
        <f t="shared" si="85"/>
        <v>0</v>
      </c>
      <c r="F1033" s="99"/>
      <c r="G1033" s="94">
        <v>0</v>
      </c>
      <c r="H1033" s="99"/>
      <c r="I1033" s="48"/>
    </row>
    <row r="1034" spans="1:9" s="49" customFormat="1">
      <c r="A1034" s="32">
        <f t="shared" si="86"/>
        <v>946</v>
      </c>
      <c r="B1034" s="68" t="s">
        <v>1346</v>
      </c>
      <c r="C1034" s="94" t="s">
        <v>1345</v>
      </c>
      <c r="D1034" s="61" t="s">
        <v>1808</v>
      </c>
      <c r="E1034" s="102">
        <f t="shared" si="85"/>
        <v>0</v>
      </c>
      <c r="F1034" s="99"/>
      <c r="G1034" s="94"/>
      <c r="H1034" s="99"/>
      <c r="I1034" s="48"/>
    </row>
    <row r="1035" spans="1:9" s="49" customFormat="1">
      <c r="A1035" s="32">
        <f t="shared" si="86"/>
        <v>947</v>
      </c>
      <c r="B1035" s="68" t="s">
        <v>1348</v>
      </c>
      <c r="C1035" s="94" t="s">
        <v>1347</v>
      </c>
      <c r="D1035" s="61" t="s">
        <v>1808</v>
      </c>
      <c r="E1035" s="102">
        <f t="shared" si="85"/>
        <v>0</v>
      </c>
      <c r="F1035" s="99"/>
      <c r="G1035" s="94">
        <v>0</v>
      </c>
      <c r="H1035" s="99"/>
      <c r="I1035" s="48"/>
    </row>
    <row r="1036" spans="1:9" s="49" customFormat="1" ht="46.5">
      <c r="A1036" s="32">
        <f t="shared" si="86"/>
        <v>948</v>
      </c>
      <c r="B1036" s="47" t="s">
        <v>1349</v>
      </c>
      <c r="C1036" s="59" t="s">
        <v>1967</v>
      </c>
      <c r="D1036" s="61" t="s">
        <v>1808</v>
      </c>
      <c r="E1036" s="37">
        <f t="shared" si="85"/>
        <v>5</v>
      </c>
      <c r="F1036" s="99"/>
      <c r="G1036" s="94">
        <v>5</v>
      </c>
      <c r="H1036" s="99"/>
      <c r="I1036" s="48"/>
    </row>
    <row r="1037" spans="1:9" s="49" customFormat="1" ht="40.5">
      <c r="A1037" s="32">
        <f t="shared" si="86"/>
        <v>949</v>
      </c>
      <c r="B1037" s="47" t="s">
        <v>1350</v>
      </c>
      <c r="C1037" s="795" t="s">
        <v>1968</v>
      </c>
      <c r="D1037" s="61" t="s">
        <v>1808</v>
      </c>
      <c r="E1037" s="37">
        <f t="shared" si="85"/>
        <v>0</v>
      </c>
      <c r="F1037" s="99"/>
      <c r="G1037" s="94"/>
      <c r="H1037" s="99"/>
      <c r="I1037" s="48"/>
    </row>
    <row r="1038" spans="1:9" s="49" customFormat="1" ht="46.5">
      <c r="A1038" s="32">
        <f t="shared" si="86"/>
        <v>950</v>
      </c>
      <c r="B1038" s="47" t="s">
        <v>1351</v>
      </c>
      <c r="C1038" s="59" t="s">
        <v>1969</v>
      </c>
      <c r="D1038" s="61" t="s">
        <v>1808</v>
      </c>
      <c r="E1038" s="37">
        <f t="shared" si="85"/>
        <v>5</v>
      </c>
      <c r="F1038" s="99"/>
      <c r="G1038" s="94">
        <v>5</v>
      </c>
      <c r="H1038" s="99"/>
      <c r="I1038" s="48"/>
    </row>
    <row r="1039" spans="1:9" s="49" customFormat="1">
      <c r="A1039" s="32">
        <f t="shared" si="86"/>
        <v>951</v>
      </c>
      <c r="B1039" s="47" t="s">
        <v>1352</v>
      </c>
      <c r="C1039" s="94"/>
      <c r="D1039" s="61" t="s">
        <v>1808</v>
      </c>
      <c r="E1039" s="102">
        <f t="shared" si="85"/>
        <v>0</v>
      </c>
      <c r="F1039" s="99"/>
      <c r="G1039" s="99"/>
      <c r="H1039" s="99"/>
      <c r="I1039" s="48"/>
    </row>
    <row r="1040" spans="1:9" s="7" customFormat="1" ht="36.75" customHeight="1">
      <c r="A1040" s="28"/>
      <c r="B1040" s="922" t="s">
        <v>5025</v>
      </c>
      <c r="C1040" s="922"/>
      <c r="D1040" s="922"/>
      <c r="E1040" s="922"/>
      <c r="F1040" s="922"/>
      <c r="G1040" s="922"/>
      <c r="H1040" s="922"/>
      <c r="I1040" s="922"/>
    </row>
    <row r="1041" spans="1:9" s="49" customFormat="1">
      <c r="A1041" s="32">
        <v>952</v>
      </c>
      <c r="B1041" s="47" t="s">
        <v>1974</v>
      </c>
      <c r="C1041" s="59" t="s">
        <v>1353</v>
      </c>
      <c r="D1041" s="61" t="s">
        <v>1808</v>
      </c>
      <c r="E1041" s="36">
        <f t="shared" ref="E1041:E1072" si="87">+F1041+G1041+H1041</f>
        <v>0</v>
      </c>
      <c r="F1041" s="94"/>
      <c r="G1041" s="99"/>
      <c r="H1041" s="99"/>
      <c r="I1041" s="48"/>
    </row>
    <row r="1042" spans="1:9" s="49" customFormat="1" ht="46.5">
      <c r="A1042" s="32">
        <f>A1041+1</f>
        <v>953</v>
      </c>
      <c r="B1042" s="47" t="s">
        <v>1354</v>
      </c>
      <c r="C1042" s="59" t="s">
        <v>1355</v>
      </c>
      <c r="D1042" s="61" t="s">
        <v>1808</v>
      </c>
      <c r="E1042" s="36">
        <f t="shared" si="87"/>
        <v>1</v>
      </c>
      <c r="F1042" s="94">
        <v>1</v>
      </c>
      <c r="G1042" s="99"/>
      <c r="H1042" s="99"/>
      <c r="I1042" s="48"/>
    </row>
    <row r="1043" spans="1:9" s="49" customFormat="1" ht="46.5">
      <c r="A1043" s="32">
        <f t="shared" ref="A1043:A1096" si="88">A1042+1</f>
        <v>954</v>
      </c>
      <c r="B1043" s="47" t="s">
        <v>1356</v>
      </c>
      <c r="C1043" s="59" t="s">
        <v>1357</v>
      </c>
      <c r="D1043" s="61" t="s">
        <v>1808</v>
      </c>
      <c r="E1043" s="36">
        <f t="shared" si="87"/>
        <v>4</v>
      </c>
      <c r="F1043" s="94">
        <v>4</v>
      </c>
      <c r="G1043" s="99"/>
      <c r="H1043" s="99"/>
      <c r="I1043" s="48"/>
    </row>
    <row r="1044" spans="1:9" s="49" customFormat="1" ht="46.5">
      <c r="A1044" s="32">
        <f t="shared" si="88"/>
        <v>955</v>
      </c>
      <c r="B1044" s="47" t="s">
        <v>1358</v>
      </c>
      <c r="C1044" s="59" t="s">
        <v>1359</v>
      </c>
      <c r="D1044" s="61" t="s">
        <v>1808</v>
      </c>
      <c r="E1044" s="36">
        <f t="shared" si="87"/>
        <v>0</v>
      </c>
      <c r="F1044" s="94"/>
      <c r="G1044" s="99"/>
      <c r="H1044" s="99"/>
      <c r="I1044" s="48"/>
    </row>
    <row r="1045" spans="1:9" s="49" customFormat="1" ht="46.5">
      <c r="A1045" s="32">
        <f t="shared" si="88"/>
        <v>956</v>
      </c>
      <c r="B1045" s="47" t="s">
        <v>1360</v>
      </c>
      <c r="C1045" s="59" t="s">
        <v>1361</v>
      </c>
      <c r="D1045" s="61" t="s">
        <v>1808</v>
      </c>
      <c r="E1045" s="36">
        <f t="shared" si="87"/>
        <v>2</v>
      </c>
      <c r="F1045" s="94">
        <v>2</v>
      </c>
      <c r="G1045" s="99"/>
      <c r="H1045" s="99"/>
      <c r="I1045" s="48"/>
    </row>
    <row r="1046" spans="1:9" s="49" customFormat="1" ht="46.5">
      <c r="A1046" s="32">
        <f t="shared" si="88"/>
        <v>957</v>
      </c>
      <c r="B1046" s="47" t="s">
        <v>1362</v>
      </c>
      <c r="C1046" s="59" t="s">
        <v>1363</v>
      </c>
      <c r="D1046" s="61" t="s">
        <v>1808</v>
      </c>
      <c r="E1046" s="36">
        <f t="shared" si="87"/>
        <v>0</v>
      </c>
      <c r="F1046" s="94"/>
      <c r="G1046" s="99"/>
      <c r="H1046" s="99"/>
      <c r="I1046" s="48"/>
    </row>
    <row r="1047" spans="1:9" s="49" customFormat="1" ht="46.5">
      <c r="A1047" s="32">
        <f t="shared" si="88"/>
        <v>958</v>
      </c>
      <c r="B1047" s="47" t="s">
        <v>1364</v>
      </c>
      <c r="C1047" s="59" t="s">
        <v>1365</v>
      </c>
      <c r="D1047" s="61" t="s">
        <v>1808</v>
      </c>
      <c r="E1047" s="36">
        <f t="shared" si="87"/>
        <v>1</v>
      </c>
      <c r="F1047" s="94">
        <v>1</v>
      </c>
      <c r="G1047" s="99"/>
      <c r="H1047" s="99"/>
      <c r="I1047" s="48"/>
    </row>
    <row r="1048" spans="1:9" s="49" customFormat="1">
      <c r="A1048" s="32">
        <f t="shared" si="88"/>
        <v>959</v>
      </c>
      <c r="B1048" s="47" t="s">
        <v>1366</v>
      </c>
      <c r="C1048" s="59" t="s">
        <v>1367</v>
      </c>
      <c r="D1048" s="61" t="s">
        <v>1808</v>
      </c>
      <c r="E1048" s="36">
        <f t="shared" si="87"/>
        <v>1</v>
      </c>
      <c r="F1048" s="94">
        <v>1</v>
      </c>
      <c r="G1048" s="99"/>
      <c r="H1048" s="99"/>
      <c r="I1048" s="48"/>
    </row>
    <row r="1049" spans="1:9" s="49" customFormat="1" ht="46.5">
      <c r="A1049" s="32">
        <f t="shared" si="88"/>
        <v>960</v>
      </c>
      <c r="B1049" s="47" t="s">
        <v>1368</v>
      </c>
      <c r="C1049" s="59" t="s">
        <v>1369</v>
      </c>
      <c r="D1049" s="61" t="s">
        <v>1808</v>
      </c>
      <c r="E1049" s="36">
        <f t="shared" si="87"/>
        <v>2</v>
      </c>
      <c r="F1049" s="94">
        <v>2</v>
      </c>
      <c r="G1049" s="99"/>
      <c r="H1049" s="99"/>
      <c r="I1049" s="48"/>
    </row>
    <row r="1050" spans="1:9" s="49" customFormat="1">
      <c r="A1050" s="32">
        <f t="shared" si="88"/>
        <v>961</v>
      </c>
      <c r="B1050" s="47" t="s">
        <v>1370</v>
      </c>
      <c r="C1050" s="59" t="s">
        <v>1371</v>
      </c>
      <c r="D1050" s="61" t="s">
        <v>1808</v>
      </c>
      <c r="E1050" s="36">
        <f t="shared" si="87"/>
        <v>9</v>
      </c>
      <c r="F1050" s="94">
        <v>9</v>
      </c>
      <c r="G1050" s="99"/>
      <c r="H1050" s="99"/>
      <c r="I1050" s="48"/>
    </row>
    <row r="1051" spans="1:9" s="49" customFormat="1">
      <c r="A1051" s="32">
        <f t="shared" si="88"/>
        <v>962</v>
      </c>
      <c r="B1051" s="47" t="s">
        <v>1372</v>
      </c>
      <c r="C1051" s="59" t="s">
        <v>1373</v>
      </c>
      <c r="D1051" s="61" t="s">
        <v>1808</v>
      </c>
      <c r="E1051" s="36">
        <f t="shared" si="87"/>
        <v>3</v>
      </c>
      <c r="F1051" s="94">
        <v>3</v>
      </c>
      <c r="G1051" s="99"/>
      <c r="H1051" s="99"/>
      <c r="I1051" s="48"/>
    </row>
    <row r="1052" spans="1:9" s="49" customFormat="1">
      <c r="A1052" s="32">
        <f t="shared" si="88"/>
        <v>963</v>
      </c>
      <c r="B1052" s="47" t="s">
        <v>1374</v>
      </c>
      <c r="C1052" s="59"/>
      <c r="D1052" s="61" t="s">
        <v>1808</v>
      </c>
      <c r="E1052" s="36">
        <f t="shared" si="87"/>
        <v>5</v>
      </c>
      <c r="F1052" s="94">
        <v>5</v>
      </c>
      <c r="G1052" s="99"/>
      <c r="H1052" s="99"/>
      <c r="I1052" s="48"/>
    </row>
    <row r="1053" spans="1:9" s="49" customFormat="1">
      <c r="A1053" s="32">
        <f t="shared" si="88"/>
        <v>964</v>
      </c>
      <c r="B1053" s="47" t="s">
        <v>1375</v>
      </c>
      <c r="C1053" s="59"/>
      <c r="D1053" s="61" t="s">
        <v>1808</v>
      </c>
      <c r="E1053" s="36">
        <f t="shared" si="87"/>
        <v>0</v>
      </c>
      <c r="F1053" s="94"/>
      <c r="G1053" s="99"/>
      <c r="H1053" s="99"/>
      <c r="I1053" s="48"/>
    </row>
    <row r="1054" spans="1:9" s="49" customFormat="1">
      <c r="A1054" s="32">
        <f t="shared" si="88"/>
        <v>965</v>
      </c>
      <c r="B1054" s="68" t="s">
        <v>1376</v>
      </c>
      <c r="C1054" s="59" t="s">
        <v>1377</v>
      </c>
      <c r="D1054" s="61" t="s">
        <v>1808</v>
      </c>
      <c r="E1054" s="36">
        <f t="shared" si="87"/>
        <v>0</v>
      </c>
      <c r="F1054" s="94"/>
      <c r="G1054" s="99"/>
      <c r="H1054" s="99"/>
      <c r="I1054" s="48"/>
    </row>
    <row r="1055" spans="1:9" s="49" customFormat="1">
      <c r="A1055" s="32">
        <f t="shared" si="88"/>
        <v>966</v>
      </c>
      <c r="B1055" s="68" t="s">
        <v>1378</v>
      </c>
      <c r="C1055" s="59" t="s">
        <v>1379</v>
      </c>
      <c r="D1055" s="61" t="s">
        <v>1808</v>
      </c>
      <c r="E1055" s="36">
        <f t="shared" si="87"/>
        <v>0</v>
      </c>
      <c r="F1055" s="94"/>
      <c r="G1055" s="99"/>
      <c r="H1055" s="99"/>
      <c r="I1055" s="48"/>
    </row>
    <row r="1056" spans="1:9" s="49" customFormat="1">
      <c r="A1056" s="32">
        <f t="shared" si="88"/>
        <v>967</v>
      </c>
      <c r="B1056" s="47" t="s">
        <v>1380</v>
      </c>
      <c r="C1056" s="59" t="s">
        <v>1381</v>
      </c>
      <c r="D1056" s="61" t="s">
        <v>1808</v>
      </c>
      <c r="E1056" s="36">
        <f t="shared" si="87"/>
        <v>2</v>
      </c>
      <c r="F1056" s="94">
        <v>2</v>
      </c>
      <c r="G1056" s="99"/>
      <c r="H1056" s="99"/>
      <c r="I1056" s="48"/>
    </row>
    <row r="1057" spans="1:9" s="49" customFormat="1">
      <c r="A1057" s="32">
        <f t="shared" si="88"/>
        <v>968</v>
      </c>
      <c r="B1057" s="47" t="s">
        <v>1382</v>
      </c>
      <c r="C1057" s="59" t="s">
        <v>1383</v>
      </c>
      <c r="D1057" s="61" t="s">
        <v>1808</v>
      </c>
      <c r="E1057" s="36">
        <f t="shared" si="87"/>
        <v>5</v>
      </c>
      <c r="F1057" s="94">
        <v>5</v>
      </c>
      <c r="G1057" s="99"/>
      <c r="H1057" s="99"/>
      <c r="I1057" s="48"/>
    </row>
    <row r="1058" spans="1:9" s="49" customFormat="1">
      <c r="A1058" s="32">
        <f t="shared" si="88"/>
        <v>969</v>
      </c>
      <c r="B1058" s="47" t="s">
        <v>1384</v>
      </c>
      <c r="C1058" s="59" t="s">
        <v>1385</v>
      </c>
      <c r="D1058" s="61" t="s">
        <v>1808</v>
      </c>
      <c r="E1058" s="36">
        <f t="shared" si="87"/>
        <v>0</v>
      </c>
      <c r="F1058" s="94"/>
      <c r="G1058" s="99"/>
      <c r="H1058" s="99"/>
      <c r="I1058" s="48"/>
    </row>
    <row r="1059" spans="1:9" s="49" customFormat="1">
      <c r="A1059" s="32">
        <f t="shared" si="88"/>
        <v>970</v>
      </c>
      <c r="B1059" s="47" t="s">
        <v>1973</v>
      </c>
      <c r="C1059" s="59" t="s">
        <v>1386</v>
      </c>
      <c r="D1059" s="61" t="s">
        <v>1808</v>
      </c>
      <c r="E1059" s="36">
        <f t="shared" si="87"/>
        <v>0</v>
      </c>
      <c r="F1059" s="94"/>
      <c r="G1059" s="99"/>
      <c r="H1059" s="99"/>
      <c r="I1059" s="48"/>
    </row>
    <row r="1060" spans="1:9" s="49" customFormat="1">
      <c r="A1060" s="32">
        <f t="shared" si="88"/>
        <v>971</v>
      </c>
      <c r="B1060" s="47" t="s">
        <v>1387</v>
      </c>
      <c r="C1060" s="59" t="s">
        <v>1388</v>
      </c>
      <c r="D1060" s="61" t="s">
        <v>1808</v>
      </c>
      <c r="E1060" s="36">
        <f t="shared" si="87"/>
        <v>1</v>
      </c>
      <c r="F1060" s="94">
        <v>1</v>
      </c>
      <c r="G1060" s="99"/>
      <c r="H1060" s="99"/>
      <c r="I1060" s="48"/>
    </row>
    <row r="1061" spans="1:9" s="49" customFormat="1">
      <c r="A1061" s="32">
        <f t="shared" si="88"/>
        <v>972</v>
      </c>
      <c r="B1061" s="47" t="s">
        <v>1389</v>
      </c>
      <c r="C1061" s="59" t="s">
        <v>1390</v>
      </c>
      <c r="D1061" s="61" t="s">
        <v>1808</v>
      </c>
      <c r="E1061" s="36">
        <f t="shared" si="87"/>
        <v>1</v>
      </c>
      <c r="F1061" s="94">
        <v>1</v>
      </c>
      <c r="G1061" s="99"/>
      <c r="H1061" s="99"/>
      <c r="I1061" s="48"/>
    </row>
    <row r="1062" spans="1:9" s="49" customFormat="1" ht="46.5">
      <c r="A1062" s="32">
        <f t="shared" si="88"/>
        <v>973</v>
      </c>
      <c r="B1062" s="47" t="s">
        <v>1977</v>
      </c>
      <c r="C1062" s="59" t="s">
        <v>1978</v>
      </c>
      <c r="D1062" s="61" t="s">
        <v>1808</v>
      </c>
      <c r="E1062" s="36">
        <f t="shared" si="87"/>
        <v>1</v>
      </c>
      <c r="F1062" s="94">
        <v>1</v>
      </c>
      <c r="G1062" s="99"/>
      <c r="H1062" s="99"/>
      <c r="I1062" s="48"/>
    </row>
    <row r="1063" spans="1:9" s="49" customFormat="1" ht="46.5">
      <c r="A1063" s="32">
        <f t="shared" si="88"/>
        <v>974</v>
      </c>
      <c r="B1063" s="47" t="s">
        <v>1976</v>
      </c>
      <c r="C1063" s="59" t="s">
        <v>1979</v>
      </c>
      <c r="D1063" s="61" t="s">
        <v>1808</v>
      </c>
      <c r="E1063" s="36">
        <f t="shared" si="87"/>
        <v>1</v>
      </c>
      <c r="F1063" s="94">
        <v>1</v>
      </c>
      <c r="G1063" s="99"/>
      <c r="H1063" s="99"/>
      <c r="I1063" s="48"/>
    </row>
    <row r="1064" spans="1:9" s="49" customFormat="1" ht="46.5">
      <c r="A1064" s="32">
        <f t="shared" si="88"/>
        <v>975</v>
      </c>
      <c r="B1064" s="47" t="s">
        <v>1391</v>
      </c>
      <c r="C1064" s="59" t="s">
        <v>1392</v>
      </c>
      <c r="D1064" s="61" t="s">
        <v>1808</v>
      </c>
      <c r="E1064" s="36">
        <f t="shared" si="87"/>
        <v>1</v>
      </c>
      <c r="F1064" s="94">
        <v>1</v>
      </c>
      <c r="G1064" s="99"/>
      <c r="H1064" s="99"/>
      <c r="I1064" s="48"/>
    </row>
    <row r="1065" spans="1:9" s="49" customFormat="1" ht="46.5">
      <c r="A1065" s="32">
        <f t="shared" si="88"/>
        <v>976</v>
      </c>
      <c r="B1065" s="47" t="s">
        <v>1975</v>
      </c>
      <c r="C1065" s="59" t="s">
        <v>1393</v>
      </c>
      <c r="D1065" s="61" t="s">
        <v>1808</v>
      </c>
      <c r="E1065" s="36">
        <f t="shared" si="87"/>
        <v>1</v>
      </c>
      <c r="F1065" s="94">
        <v>1</v>
      </c>
      <c r="G1065" s="99"/>
      <c r="H1065" s="99"/>
      <c r="I1065" s="48"/>
    </row>
    <row r="1066" spans="1:9" s="49" customFormat="1">
      <c r="A1066" s="32">
        <f t="shared" si="88"/>
        <v>977</v>
      </c>
      <c r="B1066" s="47" t="s">
        <v>1972</v>
      </c>
      <c r="C1066" s="59" t="s">
        <v>1980</v>
      </c>
      <c r="D1066" s="61" t="s">
        <v>1808</v>
      </c>
      <c r="E1066" s="36">
        <f t="shared" si="87"/>
        <v>1</v>
      </c>
      <c r="F1066" s="94">
        <v>1</v>
      </c>
      <c r="G1066" s="99"/>
      <c r="H1066" s="99"/>
      <c r="I1066" s="48"/>
    </row>
    <row r="1067" spans="1:9" s="49" customFormat="1">
      <c r="A1067" s="32">
        <f t="shared" si="88"/>
        <v>978</v>
      </c>
      <c r="B1067" s="47" t="s">
        <v>1394</v>
      </c>
      <c r="C1067" s="59" t="s">
        <v>1981</v>
      </c>
      <c r="D1067" s="61" t="s">
        <v>1808</v>
      </c>
      <c r="E1067" s="36">
        <f t="shared" si="87"/>
        <v>0</v>
      </c>
      <c r="F1067" s="94"/>
      <c r="G1067" s="99"/>
      <c r="H1067" s="99"/>
      <c r="I1067" s="48"/>
    </row>
    <row r="1068" spans="1:9" s="49" customFormat="1">
      <c r="A1068" s="32">
        <f t="shared" si="88"/>
        <v>979</v>
      </c>
      <c r="B1068" s="47" t="s">
        <v>1395</v>
      </c>
      <c r="C1068" s="59" t="s">
        <v>1982</v>
      </c>
      <c r="D1068" s="61" t="s">
        <v>1808</v>
      </c>
      <c r="E1068" s="36">
        <f t="shared" si="87"/>
        <v>2</v>
      </c>
      <c r="F1068" s="94">
        <v>2</v>
      </c>
      <c r="G1068" s="99"/>
      <c r="H1068" s="99"/>
      <c r="I1068" s="48"/>
    </row>
    <row r="1069" spans="1:9" s="49" customFormat="1">
      <c r="A1069" s="32">
        <f t="shared" si="88"/>
        <v>980</v>
      </c>
      <c r="B1069" s="47" t="s">
        <v>1396</v>
      </c>
      <c r="C1069" s="59" t="s">
        <v>1983</v>
      </c>
      <c r="D1069" s="61" t="s">
        <v>1808</v>
      </c>
      <c r="E1069" s="36">
        <f t="shared" si="87"/>
        <v>1</v>
      </c>
      <c r="F1069" s="94">
        <v>1</v>
      </c>
      <c r="G1069" s="99"/>
      <c r="H1069" s="99"/>
      <c r="I1069" s="48"/>
    </row>
    <row r="1070" spans="1:9" s="49" customFormat="1">
      <c r="A1070" s="32">
        <f t="shared" si="88"/>
        <v>981</v>
      </c>
      <c r="B1070" s="47" t="s">
        <v>1971</v>
      </c>
      <c r="C1070" s="59" t="s">
        <v>1397</v>
      </c>
      <c r="D1070" s="61" t="s">
        <v>1808</v>
      </c>
      <c r="E1070" s="36">
        <f t="shared" si="87"/>
        <v>0</v>
      </c>
      <c r="F1070" s="94">
        <v>0</v>
      </c>
      <c r="G1070" s="99"/>
      <c r="H1070" s="99"/>
      <c r="I1070" s="48"/>
    </row>
    <row r="1071" spans="1:9" s="49" customFormat="1">
      <c r="A1071" s="32">
        <f t="shared" si="88"/>
        <v>982</v>
      </c>
      <c r="B1071" s="47" t="s">
        <v>1398</v>
      </c>
      <c r="C1071" s="59" t="s">
        <v>1399</v>
      </c>
      <c r="D1071" s="61" t="s">
        <v>1808</v>
      </c>
      <c r="E1071" s="36">
        <f t="shared" si="87"/>
        <v>2</v>
      </c>
      <c r="F1071" s="94">
        <v>2</v>
      </c>
      <c r="G1071" s="99"/>
      <c r="H1071" s="99"/>
      <c r="I1071" s="48"/>
    </row>
    <row r="1072" spans="1:9" s="49" customFormat="1">
      <c r="A1072" s="32">
        <f t="shared" si="88"/>
        <v>983</v>
      </c>
      <c r="B1072" s="47" t="s">
        <v>1400</v>
      </c>
      <c r="C1072" s="59" t="s">
        <v>1401</v>
      </c>
      <c r="D1072" s="61" t="s">
        <v>1808</v>
      </c>
      <c r="E1072" s="36">
        <f t="shared" si="87"/>
        <v>1</v>
      </c>
      <c r="F1072" s="94">
        <v>1</v>
      </c>
      <c r="G1072" s="99"/>
      <c r="H1072" s="99"/>
      <c r="I1072" s="48"/>
    </row>
    <row r="1073" spans="1:9" s="49" customFormat="1" ht="46.5">
      <c r="A1073" s="32">
        <f t="shared" si="88"/>
        <v>984</v>
      </c>
      <c r="B1073" s="47" t="s">
        <v>1970</v>
      </c>
      <c r="C1073" s="59" t="s">
        <v>1402</v>
      </c>
      <c r="D1073" s="61" t="s">
        <v>1808</v>
      </c>
      <c r="E1073" s="36">
        <f t="shared" ref="E1073:E1096" si="89">+F1073+G1073+H1073</f>
        <v>1</v>
      </c>
      <c r="F1073" s="94">
        <v>1</v>
      </c>
      <c r="G1073" s="99"/>
      <c r="H1073" s="99"/>
      <c r="I1073" s="48"/>
    </row>
    <row r="1074" spans="1:9" s="49" customFormat="1">
      <c r="A1074" s="32">
        <f t="shared" si="88"/>
        <v>985</v>
      </c>
      <c r="B1074" s="47" t="s">
        <v>1988</v>
      </c>
      <c r="C1074" s="59" t="s">
        <v>1403</v>
      </c>
      <c r="D1074" s="61" t="s">
        <v>1808</v>
      </c>
      <c r="E1074" s="36">
        <f t="shared" si="89"/>
        <v>1</v>
      </c>
      <c r="F1074" s="94">
        <v>1</v>
      </c>
      <c r="G1074" s="99"/>
      <c r="H1074" s="99"/>
      <c r="I1074" s="48"/>
    </row>
    <row r="1075" spans="1:9" s="49" customFormat="1">
      <c r="A1075" s="32">
        <f t="shared" si="88"/>
        <v>986</v>
      </c>
      <c r="B1075" s="47" t="s">
        <v>1404</v>
      </c>
      <c r="C1075" s="59" t="s">
        <v>1405</v>
      </c>
      <c r="D1075" s="61" t="s">
        <v>1808</v>
      </c>
      <c r="E1075" s="36">
        <f t="shared" si="89"/>
        <v>2</v>
      </c>
      <c r="F1075" s="94">
        <v>2</v>
      </c>
      <c r="G1075" s="99"/>
      <c r="H1075" s="99"/>
      <c r="I1075" s="48"/>
    </row>
    <row r="1076" spans="1:9" s="49" customFormat="1">
      <c r="A1076" s="32">
        <f t="shared" si="88"/>
        <v>987</v>
      </c>
      <c r="B1076" s="47" t="s">
        <v>1406</v>
      </c>
      <c r="C1076" s="59" t="s">
        <v>1407</v>
      </c>
      <c r="D1076" s="61" t="s">
        <v>1808</v>
      </c>
      <c r="E1076" s="36">
        <f t="shared" si="89"/>
        <v>1</v>
      </c>
      <c r="F1076" s="94">
        <v>1</v>
      </c>
      <c r="G1076" s="99"/>
      <c r="H1076" s="99"/>
      <c r="I1076" s="48"/>
    </row>
    <row r="1077" spans="1:9" s="49" customFormat="1" ht="46.5">
      <c r="A1077" s="32">
        <f t="shared" si="88"/>
        <v>988</v>
      </c>
      <c r="B1077" s="47" t="s">
        <v>1408</v>
      </c>
      <c r="C1077" s="59" t="s">
        <v>1984</v>
      </c>
      <c r="D1077" s="61" t="s">
        <v>1808</v>
      </c>
      <c r="E1077" s="36">
        <f t="shared" si="89"/>
        <v>1</v>
      </c>
      <c r="F1077" s="94">
        <v>1</v>
      </c>
      <c r="G1077" s="99"/>
      <c r="H1077" s="99"/>
      <c r="I1077" s="48"/>
    </row>
    <row r="1078" spans="1:9" s="49" customFormat="1">
      <c r="A1078" s="32">
        <f t="shared" si="88"/>
        <v>989</v>
      </c>
      <c r="B1078" s="47" t="s">
        <v>1409</v>
      </c>
      <c r="C1078" s="59" t="s">
        <v>1410</v>
      </c>
      <c r="D1078" s="61" t="s">
        <v>1808</v>
      </c>
      <c r="E1078" s="36">
        <f t="shared" si="89"/>
        <v>0</v>
      </c>
      <c r="F1078" s="94"/>
      <c r="G1078" s="99"/>
      <c r="H1078" s="99"/>
      <c r="I1078" s="48"/>
    </row>
    <row r="1079" spans="1:9" s="49" customFormat="1">
      <c r="A1079" s="32">
        <f t="shared" si="88"/>
        <v>990</v>
      </c>
      <c r="B1079" s="47" t="s">
        <v>1985</v>
      </c>
      <c r="C1079" s="59" t="s">
        <v>1411</v>
      </c>
      <c r="D1079" s="61" t="s">
        <v>1808</v>
      </c>
      <c r="E1079" s="36">
        <f t="shared" si="89"/>
        <v>1</v>
      </c>
      <c r="F1079" s="94">
        <v>1</v>
      </c>
      <c r="G1079" s="99"/>
      <c r="H1079" s="99"/>
      <c r="I1079" s="48"/>
    </row>
    <row r="1080" spans="1:9" s="49" customFormat="1">
      <c r="A1080" s="32">
        <f t="shared" si="88"/>
        <v>991</v>
      </c>
      <c r="B1080" s="47" t="s">
        <v>1986</v>
      </c>
      <c r="C1080" s="59" t="s">
        <v>1412</v>
      </c>
      <c r="D1080" s="61" t="s">
        <v>1808</v>
      </c>
      <c r="E1080" s="36">
        <f t="shared" si="89"/>
        <v>0</v>
      </c>
      <c r="F1080" s="94"/>
      <c r="G1080" s="99"/>
      <c r="H1080" s="99"/>
      <c r="I1080" s="48"/>
    </row>
    <row r="1081" spans="1:9" s="49" customFormat="1">
      <c r="A1081" s="32">
        <f t="shared" si="88"/>
        <v>992</v>
      </c>
      <c r="B1081" s="47" t="s">
        <v>1987</v>
      </c>
      <c r="C1081" s="59" t="s">
        <v>1413</v>
      </c>
      <c r="D1081" s="61" t="s">
        <v>1808</v>
      </c>
      <c r="E1081" s="36">
        <f t="shared" si="89"/>
        <v>1</v>
      </c>
      <c r="F1081" s="94">
        <v>1</v>
      </c>
      <c r="G1081" s="99"/>
      <c r="H1081" s="99"/>
      <c r="I1081" s="48"/>
    </row>
    <row r="1082" spans="1:9" s="49" customFormat="1" ht="46.5">
      <c r="A1082" s="32">
        <f t="shared" si="88"/>
        <v>993</v>
      </c>
      <c r="B1082" s="47" t="s">
        <v>1414</v>
      </c>
      <c r="C1082" s="59" t="s">
        <v>1415</v>
      </c>
      <c r="D1082" s="61" t="s">
        <v>1808</v>
      </c>
      <c r="E1082" s="36">
        <f t="shared" si="89"/>
        <v>1</v>
      </c>
      <c r="F1082" s="94">
        <v>1</v>
      </c>
      <c r="G1082" s="99"/>
      <c r="H1082" s="99"/>
      <c r="I1082" s="48"/>
    </row>
    <row r="1083" spans="1:9" s="49" customFormat="1">
      <c r="A1083" s="32">
        <f t="shared" si="88"/>
        <v>994</v>
      </c>
      <c r="B1083" s="47" t="s">
        <v>1989</v>
      </c>
      <c r="C1083" s="59" t="s">
        <v>1416</v>
      </c>
      <c r="D1083" s="61" t="s">
        <v>1808</v>
      </c>
      <c r="E1083" s="36">
        <f t="shared" si="89"/>
        <v>1</v>
      </c>
      <c r="F1083" s="94">
        <v>1</v>
      </c>
      <c r="G1083" s="99"/>
      <c r="H1083" s="99"/>
      <c r="I1083" s="48"/>
    </row>
    <row r="1084" spans="1:9" s="49" customFormat="1">
      <c r="A1084" s="32">
        <f t="shared" si="88"/>
        <v>995</v>
      </c>
      <c r="B1084" s="47" t="s">
        <v>1990</v>
      </c>
      <c r="C1084" s="59" t="s">
        <v>1417</v>
      </c>
      <c r="D1084" s="61" t="s">
        <v>1808</v>
      </c>
      <c r="E1084" s="36">
        <f t="shared" si="89"/>
        <v>1</v>
      </c>
      <c r="F1084" s="94">
        <v>1</v>
      </c>
      <c r="G1084" s="99"/>
      <c r="H1084" s="99"/>
      <c r="I1084" s="48"/>
    </row>
    <row r="1085" spans="1:9" s="49" customFormat="1">
      <c r="A1085" s="32">
        <f t="shared" si="88"/>
        <v>996</v>
      </c>
      <c r="B1085" s="47" t="s">
        <v>1991</v>
      </c>
      <c r="C1085" s="59" t="s">
        <v>1418</v>
      </c>
      <c r="D1085" s="61" t="s">
        <v>1808</v>
      </c>
      <c r="E1085" s="36">
        <f t="shared" si="89"/>
        <v>1</v>
      </c>
      <c r="F1085" s="94">
        <v>1</v>
      </c>
      <c r="G1085" s="99"/>
      <c r="H1085" s="99"/>
      <c r="I1085" s="48"/>
    </row>
    <row r="1086" spans="1:9" s="49" customFormat="1">
      <c r="A1086" s="32">
        <f t="shared" si="88"/>
        <v>997</v>
      </c>
      <c r="B1086" s="47" t="s">
        <v>1419</v>
      </c>
      <c r="C1086" s="59" t="s">
        <v>1420</v>
      </c>
      <c r="D1086" s="61" t="s">
        <v>1808</v>
      </c>
      <c r="E1086" s="36">
        <f t="shared" si="89"/>
        <v>1</v>
      </c>
      <c r="F1086" s="94">
        <v>1</v>
      </c>
      <c r="G1086" s="99"/>
      <c r="H1086" s="99"/>
      <c r="I1086" s="48"/>
    </row>
    <row r="1087" spans="1:9" s="49" customFormat="1">
      <c r="A1087" s="32">
        <f t="shared" si="88"/>
        <v>998</v>
      </c>
      <c r="B1087" s="68" t="s">
        <v>1421</v>
      </c>
      <c r="C1087" s="59" t="s">
        <v>1422</v>
      </c>
      <c r="D1087" s="61" t="s">
        <v>1808</v>
      </c>
      <c r="E1087" s="36">
        <f t="shared" si="89"/>
        <v>0</v>
      </c>
      <c r="F1087" s="94"/>
      <c r="G1087" s="99"/>
      <c r="H1087" s="99"/>
      <c r="I1087" s="48"/>
    </row>
    <row r="1088" spans="1:9" s="49" customFormat="1" ht="46.5">
      <c r="A1088" s="32">
        <f t="shared" si="88"/>
        <v>999</v>
      </c>
      <c r="B1088" s="47" t="s">
        <v>1423</v>
      </c>
      <c r="C1088" s="59" t="s">
        <v>1424</v>
      </c>
      <c r="D1088" s="61" t="s">
        <v>1808</v>
      </c>
      <c r="E1088" s="36">
        <f t="shared" si="89"/>
        <v>25</v>
      </c>
      <c r="F1088" s="94">
        <v>25</v>
      </c>
      <c r="G1088" s="99"/>
      <c r="H1088" s="99"/>
      <c r="I1088" s="48"/>
    </row>
    <row r="1089" spans="1:9" s="49" customFormat="1" ht="46.5">
      <c r="A1089" s="32">
        <f t="shared" si="88"/>
        <v>1000</v>
      </c>
      <c r="B1089" s="47" t="s">
        <v>1425</v>
      </c>
      <c r="C1089" s="59" t="s">
        <v>1426</v>
      </c>
      <c r="D1089" s="61" t="s">
        <v>1808</v>
      </c>
      <c r="E1089" s="36">
        <f t="shared" si="89"/>
        <v>1</v>
      </c>
      <c r="F1089" s="94">
        <v>1</v>
      </c>
      <c r="G1089" s="99"/>
      <c r="H1089" s="99"/>
      <c r="I1089" s="48"/>
    </row>
    <row r="1090" spans="1:9" s="49" customFormat="1" ht="46.5">
      <c r="A1090" s="32">
        <f t="shared" si="88"/>
        <v>1001</v>
      </c>
      <c r="B1090" s="47" t="s">
        <v>1427</v>
      </c>
      <c r="C1090" s="59" t="s">
        <v>1428</v>
      </c>
      <c r="D1090" s="61" t="s">
        <v>1808</v>
      </c>
      <c r="E1090" s="36">
        <f t="shared" si="89"/>
        <v>0</v>
      </c>
      <c r="F1090" s="94"/>
      <c r="G1090" s="99"/>
      <c r="H1090" s="99"/>
      <c r="I1090" s="48"/>
    </row>
    <row r="1091" spans="1:9" s="49" customFormat="1" ht="46.5">
      <c r="A1091" s="32">
        <f t="shared" si="88"/>
        <v>1002</v>
      </c>
      <c r="B1091" s="47" t="s">
        <v>1429</v>
      </c>
      <c r="C1091" s="59" t="s">
        <v>1430</v>
      </c>
      <c r="D1091" s="61" t="s">
        <v>1808</v>
      </c>
      <c r="E1091" s="36">
        <f t="shared" si="89"/>
        <v>0</v>
      </c>
      <c r="F1091" s="94"/>
      <c r="G1091" s="99"/>
      <c r="H1091" s="99"/>
      <c r="I1091" s="48"/>
    </row>
    <row r="1092" spans="1:9" s="49" customFormat="1">
      <c r="A1092" s="32">
        <f t="shared" si="88"/>
        <v>1003</v>
      </c>
      <c r="B1092" s="47" t="s">
        <v>1431</v>
      </c>
      <c r="C1092" s="59" t="s">
        <v>1432</v>
      </c>
      <c r="D1092" s="61" t="s">
        <v>1808</v>
      </c>
      <c r="E1092" s="36">
        <f t="shared" si="89"/>
        <v>10</v>
      </c>
      <c r="F1092" s="94">
        <v>10</v>
      </c>
      <c r="G1092" s="99"/>
      <c r="H1092" s="99"/>
      <c r="I1092" s="48"/>
    </row>
    <row r="1093" spans="1:9" s="49" customFormat="1" ht="46.5">
      <c r="A1093" s="32">
        <f t="shared" si="88"/>
        <v>1004</v>
      </c>
      <c r="B1093" s="47" t="s">
        <v>1433</v>
      </c>
      <c r="C1093" s="59" t="s">
        <v>1434</v>
      </c>
      <c r="D1093" s="61" t="s">
        <v>1808</v>
      </c>
      <c r="E1093" s="36">
        <f t="shared" si="89"/>
        <v>0</v>
      </c>
      <c r="F1093" s="94"/>
      <c r="G1093" s="99"/>
      <c r="H1093" s="99"/>
      <c r="I1093" s="48"/>
    </row>
    <row r="1094" spans="1:9" s="49" customFormat="1">
      <c r="A1094" s="32">
        <f t="shared" si="88"/>
        <v>1005</v>
      </c>
      <c r="B1094" s="47" t="s">
        <v>1435</v>
      </c>
      <c r="C1094" s="59" t="s">
        <v>1436</v>
      </c>
      <c r="D1094" s="61" t="s">
        <v>1808</v>
      </c>
      <c r="E1094" s="36">
        <f t="shared" si="89"/>
        <v>0</v>
      </c>
      <c r="F1094" s="94"/>
      <c r="G1094" s="99"/>
      <c r="H1094" s="99"/>
      <c r="I1094" s="48"/>
    </row>
    <row r="1095" spans="1:9" s="49" customFormat="1">
      <c r="A1095" s="32">
        <f t="shared" si="88"/>
        <v>1006</v>
      </c>
      <c r="B1095" s="47" t="s">
        <v>1437</v>
      </c>
      <c r="C1095" s="59" t="s">
        <v>1438</v>
      </c>
      <c r="D1095" s="61" t="s">
        <v>1808</v>
      </c>
      <c r="E1095" s="36">
        <f t="shared" si="89"/>
        <v>0</v>
      </c>
      <c r="F1095" s="94"/>
      <c r="G1095" s="99"/>
      <c r="H1095" s="99"/>
      <c r="I1095" s="48"/>
    </row>
    <row r="1096" spans="1:9" s="49" customFormat="1">
      <c r="A1096" s="32">
        <f t="shared" si="88"/>
        <v>1007</v>
      </c>
      <c r="B1096" s="47" t="s">
        <v>1992</v>
      </c>
      <c r="C1096" s="59" t="s">
        <v>1439</v>
      </c>
      <c r="D1096" s="61" t="s">
        <v>1808</v>
      </c>
      <c r="E1096" s="36">
        <f t="shared" si="89"/>
        <v>0</v>
      </c>
      <c r="F1096" s="94"/>
      <c r="G1096" s="99"/>
      <c r="H1096" s="99"/>
      <c r="I1096" s="48"/>
    </row>
    <row r="1097" spans="1:9" s="7" customFormat="1" ht="36.75" customHeight="1">
      <c r="A1097" s="75"/>
      <c r="B1097" s="954" t="s">
        <v>5026</v>
      </c>
      <c r="C1097" s="954"/>
      <c r="D1097" s="954"/>
      <c r="E1097" s="954"/>
      <c r="F1097" s="954"/>
      <c r="G1097" s="954"/>
      <c r="H1097" s="954"/>
      <c r="I1097" s="954"/>
    </row>
    <row r="1098" spans="1:9" s="7" customFormat="1">
      <c r="A1098" s="32">
        <v>1008</v>
      </c>
      <c r="B1098" s="47" t="s">
        <v>1993</v>
      </c>
      <c r="C1098" s="94" t="s">
        <v>1440</v>
      </c>
      <c r="D1098" s="94" t="s">
        <v>1818</v>
      </c>
      <c r="E1098" s="36">
        <f>+F1098+G1098+H1098</f>
        <v>4</v>
      </c>
      <c r="F1098" s="99"/>
      <c r="G1098" s="99"/>
      <c r="H1098" s="94">
        <v>4</v>
      </c>
      <c r="I1098" s="8"/>
    </row>
    <row r="1099" spans="1:9" s="7" customFormat="1">
      <c r="A1099" s="32">
        <v>1009</v>
      </c>
      <c r="B1099" s="47" t="s">
        <v>1441</v>
      </c>
      <c r="C1099" s="94"/>
      <c r="D1099" s="61" t="s">
        <v>1808</v>
      </c>
      <c r="E1099" s="36">
        <f>+F1099+G1099+H1099</f>
        <v>3</v>
      </c>
      <c r="F1099" s="94">
        <v>3</v>
      </c>
      <c r="G1099" s="99"/>
      <c r="H1099" s="99"/>
      <c r="I1099" s="8"/>
    </row>
    <row r="1100" spans="1:9" s="7" customFormat="1" ht="36.75" customHeight="1">
      <c r="A1100" s="75"/>
      <c r="B1100" s="954" t="s">
        <v>5027</v>
      </c>
      <c r="C1100" s="954"/>
      <c r="D1100" s="954"/>
      <c r="E1100" s="954"/>
      <c r="F1100" s="954"/>
      <c r="G1100" s="954"/>
      <c r="H1100" s="954"/>
      <c r="I1100" s="954"/>
    </row>
    <row r="1101" spans="1:9" s="7" customFormat="1" ht="36.75" customHeight="1">
      <c r="A1101" s="28"/>
      <c r="B1101" s="926" t="s">
        <v>5028</v>
      </c>
      <c r="C1101" s="927"/>
      <c r="D1101" s="927"/>
      <c r="E1101" s="927"/>
      <c r="F1101" s="927"/>
      <c r="G1101" s="927"/>
      <c r="H1101" s="927"/>
      <c r="I1101" s="928"/>
    </row>
    <row r="1102" spans="1:9" s="7" customFormat="1" ht="36.75" customHeight="1">
      <c r="A1102" s="32">
        <v>1010</v>
      </c>
      <c r="B1102" s="41" t="s">
        <v>1442</v>
      </c>
      <c r="C1102" s="59" t="s">
        <v>6743</v>
      </c>
      <c r="D1102" s="61" t="s">
        <v>1808</v>
      </c>
      <c r="E1102" s="102">
        <f>+F1102+G1102+H1102</f>
        <v>0</v>
      </c>
      <c r="F1102" s="99"/>
      <c r="G1102" s="99"/>
      <c r="H1102" s="99"/>
      <c r="I1102" s="8"/>
    </row>
    <row r="1103" spans="1:9" s="7" customFormat="1" ht="36.75" customHeight="1">
      <c r="A1103" s="28"/>
      <c r="B1103" s="955" t="s">
        <v>5029</v>
      </c>
      <c r="C1103" s="955"/>
      <c r="D1103" s="955"/>
      <c r="E1103" s="955"/>
      <c r="F1103" s="955"/>
      <c r="G1103" s="955"/>
      <c r="H1103" s="955"/>
      <c r="I1103" s="955"/>
    </row>
    <row r="1104" spans="1:9" s="7" customFormat="1">
      <c r="A1104" s="32">
        <v>1011</v>
      </c>
      <c r="B1104" s="68" t="s">
        <v>1444</v>
      </c>
      <c r="C1104" s="94" t="s">
        <v>1443</v>
      </c>
      <c r="D1104" s="61" t="s">
        <v>1808</v>
      </c>
      <c r="E1104" s="36">
        <f t="shared" ref="E1104:E1111" si="90">+F1104+G1104+H1104</f>
        <v>10</v>
      </c>
      <c r="F1104" s="99"/>
      <c r="G1104" s="99"/>
      <c r="H1104" s="110">
        <v>10</v>
      </c>
      <c r="I1104" s="8"/>
    </row>
    <row r="1105" spans="1:9" s="7" customFormat="1">
      <c r="A1105" s="32">
        <f t="shared" ref="A1105:A1111" si="91">A1104+1</f>
        <v>1012</v>
      </c>
      <c r="B1105" s="68" t="s">
        <v>1446</v>
      </c>
      <c r="C1105" s="94" t="s">
        <v>1445</v>
      </c>
      <c r="D1105" s="61" t="s">
        <v>1808</v>
      </c>
      <c r="E1105" s="36">
        <f t="shared" si="90"/>
        <v>10</v>
      </c>
      <c r="F1105" s="99"/>
      <c r="G1105" s="99"/>
      <c r="H1105" s="110">
        <v>10</v>
      </c>
      <c r="I1105" s="8"/>
    </row>
    <row r="1106" spans="1:9" s="7" customFormat="1">
      <c r="A1106" s="32">
        <f t="shared" si="91"/>
        <v>1013</v>
      </c>
      <c r="B1106" s="68" t="s">
        <v>1448</v>
      </c>
      <c r="C1106" s="94" t="s">
        <v>1447</v>
      </c>
      <c r="D1106" s="61" t="s">
        <v>1808</v>
      </c>
      <c r="E1106" s="36">
        <f t="shared" si="90"/>
        <v>10</v>
      </c>
      <c r="F1106" s="99"/>
      <c r="G1106" s="99"/>
      <c r="H1106" s="110">
        <v>10</v>
      </c>
      <c r="I1106" s="8"/>
    </row>
    <row r="1107" spans="1:9" s="7" customFormat="1">
      <c r="A1107" s="32">
        <f t="shared" si="91"/>
        <v>1014</v>
      </c>
      <c r="B1107" s="68" t="s">
        <v>1450</v>
      </c>
      <c r="C1107" s="94" t="s">
        <v>1449</v>
      </c>
      <c r="D1107" s="61" t="s">
        <v>1808</v>
      </c>
      <c r="E1107" s="36">
        <f t="shared" si="90"/>
        <v>10</v>
      </c>
      <c r="F1107" s="99"/>
      <c r="G1107" s="99"/>
      <c r="H1107" s="110">
        <v>10</v>
      </c>
      <c r="I1107" s="8"/>
    </row>
    <row r="1108" spans="1:9" s="7" customFormat="1">
      <c r="A1108" s="32">
        <f t="shared" si="91"/>
        <v>1015</v>
      </c>
      <c r="B1108" s="68" t="s">
        <v>1452</v>
      </c>
      <c r="C1108" s="94" t="s">
        <v>1451</v>
      </c>
      <c r="D1108" s="61" t="s">
        <v>1808</v>
      </c>
      <c r="E1108" s="36">
        <f t="shared" si="90"/>
        <v>10</v>
      </c>
      <c r="F1108" s="99"/>
      <c r="G1108" s="99"/>
      <c r="H1108" s="110">
        <v>10</v>
      </c>
      <c r="I1108" s="8"/>
    </row>
    <row r="1109" spans="1:9" s="7" customFormat="1">
      <c r="A1109" s="32">
        <f t="shared" si="91"/>
        <v>1016</v>
      </c>
      <c r="B1109" s="47" t="s">
        <v>1453</v>
      </c>
      <c r="C1109" s="59" t="s">
        <v>1453</v>
      </c>
      <c r="D1109" s="61" t="s">
        <v>1808</v>
      </c>
      <c r="E1109" s="36">
        <f t="shared" si="90"/>
        <v>10</v>
      </c>
      <c r="F1109" s="99"/>
      <c r="G1109" s="99"/>
      <c r="H1109" s="110">
        <v>10</v>
      </c>
      <c r="I1109" s="8"/>
    </row>
    <row r="1110" spans="1:9" s="7" customFormat="1">
      <c r="A1110" s="32">
        <f t="shared" si="91"/>
        <v>1017</v>
      </c>
      <c r="B1110" s="47" t="s">
        <v>1455</v>
      </c>
      <c r="C1110" s="59" t="s">
        <v>1454</v>
      </c>
      <c r="D1110" s="61" t="s">
        <v>1808</v>
      </c>
      <c r="E1110" s="36">
        <f t="shared" si="90"/>
        <v>6</v>
      </c>
      <c r="F1110" s="99"/>
      <c r="G1110" s="99"/>
      <c r="H1110" s="110">
        <v>6</v>
      </c>
      <c r="I1110" s="8"/>
    </row>
    <row r="1111" spans="1:9" s="7" customFormat="1">
      <c r="A1111" s="32">
        <f t="shared" si="91"/>
        <v>1018</v>
      </c>
      <c r="B1111" s="47" t="s">
        <v>1456</v>
      </c>
      <c r="C1111" s="796" t="s">
        <v>9264</v>
      </c>
      <c r="D1111" s="61" t="s">
        <v>1808</v>
      </c>
      <c r="E1111" s="36">
        <f t="shared" si="90"/>
        <v>10</v>
      </c>
      <c r="F1111" s="99"/>
      <c r="G1111" s="99"/>
      <c r="H1111" s="94">
        <v>10</v>
      </c>
      <c r="I1111" s="8"/>
    </row>
    <row r="1112" spans="1:9" s="7" customFormat="1" ht="36.75" customHeight="1">
      <c r="A1112" s="75"/>
      <c r="B1112" s="954" t="s">
        <v>5030</v>
      </c>
      <c r="C1112" s="954"/>
      <c r="D1112" s="954"/>
      <c r="E1112" s="954"/>
      <c r="F1112" s="954"/>
      <c r="G1112" s="954"/>
      <c r="H1112" s="954"/>
      <c r="I1112" s="954"/>
    </row>
    <row r="1113" spans="1:9" s="7" customFormat="1">
      <c r="A1113" s="32">
        <v>1019</v>
      </c>
      <c r="B1113" s="47" t="s">
        <v>1458</v>
      </c>
      <c r="C1113" s="59" t="s">
        <v>1457</v>
      </c>
      <c r="D1113" s="61" t="s">
        <v>1808</v>
      </c>
      <c r="E1113" s="36">
        <f t="shared" ref="E1113:E1122" si="92">+F1113+G1113+H1113</f>
        <v>0</v>
      </c>
      <c r="F1113" s="99"/>
      <c r="G1113" s="99"/>
      <c r="H1113" s="99"/>
      <c r="I1113" s="8"/>
    </row>
    <row r="1114" spans="1:9" s="7" customFormat="1">
      <c r="A1114" s="32">
        <f>A1113+1</f>
        <v>1020</v>
      </c>
      <c r="B1114" s="68" t="s">
        <v>1460</v>
      </c>
      <c r="C1114" s="94" t="s">
        <v>1459</v>
      </c>
      <c r="D1114" s="61" t="s">
        <v>1808</v>
      </c>
      <c r="E1114" s="36">
        <f t="shared" si="92"/>
        <v>0</v>
      </c>
      <c r="F1114" s="99"/>
      <c r="G1114" s="99"/>
      <c r="H1114" s="99"/>
      <c r="I1114" s="8"/>
    </row>
    <row r="1115" spans="1:9" s="7" customFormat="1">
      <c r="A1115" s="32">
        <f t="shared" ref="A1115:A1122" si="93">A1114+1</f>
        <v>1021</v>
      </c>
      <c r="B1115" s="47" t="s">
        <v>1462</v>
      </c>
      <c r="C1115" s="59" t="s">
        <v>1461</v>
      </c>
      <c r="D1115" s="61" t="s">
        <v>1808</v>
      </c>
      <c r="E1115" s="36">
        <f t="shared" si="92"/>
        <v>0</v>
      </c>
      <c r="F1115" s="99"/>
      <c r="G1115" s="99"/>
      <c r="H1115" s="99"/>
      <c r="I1115" s="8"/>
    </row>
    <row r="1116" spans="1:9" s="7" customFormat="1" ht="46.5">
      <c r="A1116" s="32">
        <f t="shared" si="93"/>
        <v>1022</v>
      </c>
      <c r="B1116" s="68" t="s">
        <v>1464</v>
      </c>
      <c r="C1116" s="59" t="s">
        <v>1463</v>
      </c>
      <c r="D1116" s="61" t="s">
        <v>1808</v>
      </c>
      <c r="E1116" s="36">
        <f t="shared" si="92"/>
        <v>0</v>
      </c>
      <c r="F1116" s="99"/>
      <c r="G1116" s="99"/>
      <c r="H1116" s="99"/>
      <c r="I1116" s="8"/>
    </row>
    <row r="1117" spans="1:9" s="7" customFormat="1">
      <c r="A1117" s="32">
        <f t="shared" si="93"/>
        <v>1023</v>
      </c>
      <c r="B1117" s="47" t="s">
        <v>1465</v>
      </c>
      <c r="C1117" s="59" t="s">
        <v>6738</v>
      </c>
      <c r="D1117" s="61" t="s">
        <v>1808</v>
      </c>
      <c r="E1117" s="36">
        <f t="shared" si="92"/>
        <v>2</v>
      </c>
      <c r="F1117" s="99"/>
      <c r="G1117" s="94">
        <v>2</v>
      </c>
      <c r="H1117" s="99"/>
      <c r="I1117" s="8"/>
    </row>
    <row r="1118" spans="1:9" s="7" customFormat="1">
      <c r="A1118" s="32">
        <f t="shared" si="93"/>
        <v>1024</v>
      </c>
      <c r="B1118" s="47" t="s">
        <v>1466</v>
      </c>
      <c r="C1118" s="59" t="s">
        <v>6739</v>
      </c>
      <c r="D1118" s="61" t="s">
        <v>1808</v>
      </c>
      <c r="E1118" s="36">
        <f t="shared" si="92"/>
        <v>2</v>
      </c>
      <c r="F1118" s="99"/>
      <c r="G1118" s="94">
        <v>2</v>
      </c>
      <c r="H1118" s="99"/>
      <c r="I1118" s="8"/>
    </row>
    <row r="1119" spans="1:9" s="7" customFormat="1">
      <c r="A1119" s="32">
        <f t="shared" si="93"/>
        <v>1025</v>
      </c>
      <c r="B1119" s="47" t="s">
        <v>1467</v>
      </c>
      <c r="C1119" s="59" t="s">
        <v>6740</v>
      </c>
      <c r="D1119" s="61" t="s">
        <v>1808</v>
      </c>
      <c r="E1119" s="36">
        <f t="shared" si="92"/>
        <v>2</v>
      </c>
      <c r="F1119" s="99"/>
      <c r="G1119" s="94">
        <v>2</v>
      </c>
      <c r="H1119" s="99"/>
      <c r="I1119" s="8"/>
    </row>
    <row r="1120" spans="1:9" s="7" customFormat="1">
      <c r="A1120" s="32">
        <f t="shared" si="93"/>
        <v>1026</v>
      </c>
      <c r="B1120" s="47" t="s">
        <v>1468</v>
      </c>
      <c r="C1120" s="59" t="s">
        <v>6741</v>
      </c>
      <c r="D1120" s="61" t="s">
        <v>1808</v>
      </c>
      <c r="E1120" s="36">
        <f t="shared" si="92"/>
        <v>2</v>
      </c>
      <c r="F1120" s="99"/>
      <c r="G1120" s="94">
        <v>2</v>
      </c>
      <c r="H1120" s="99"/>
      <c r="I1120" s="8"/>
    </row>
    <row r="1121" spans="1:9" s="7" customFormat="1">
      <c r="A1121" s="32">
        <f t="shared" si="93"/>
        <v>1027</v>
      </c>
      <c r="B1121" s="68" t="s">
        <v>1469</v>
      </c>
      <c r="C1121" s="94" t="s">
        <v>1459</v>
      </c>
      <c r="D1121" s="61" t="s">
        <v>1808</v>
      </c>
      <c r="E1121" s="36">
        <f t="shared" si="92"/>
        <v>2</v>
      </c>
      <c r="F1121" s="99"/>
      <c r="G1121" s="94">
        <v>2</v>
      </c>
      <c r="H1121" s="99"/>
      <c r="I1121" s="8"/>
    </row>
    <row r="1122" spans="1:9" s="7" customFormat="1">
      <c r="A1122" s="32">
        <f t="shared" si="93"/>
        <v>1028</v>
      </c>
      <c r="B1122" s="68" t="s">
        <v>1470</v>
      </c>
      <c r="C1122" s="94" t="s">
        <v>6742</v>
      </c>
      <c r="D1122" s="61" t="s">
        <v>1808</v>
      </c>
      <c r="E1122" s="36">
        <f t="shared" si="92"/>
        <v>2</v>
      </c>
      <c r="F1122" s="99"/>
      <c r="G1122" s="94">
        <v>2</v>
      </c>
      <c r="H1122" s="99"/>
      <c r="I1122" s="8"/>
    </row>
    <row r="1123" spans="1:9" s="7" customFormat="1" ht="36.75" customHeight="1">
      <c r="A1123" s="28"/>
      <c r="B1123" s="922" t="s">
        <v>5031</v>
      </c>
      <c r="C1123" s="922"/>
      <c r="D1123" s="922"/>
      <c r="E1123" s="922"/>
      <c r="F1123" s="922"/>
      <c r="G1123" s="922"/>
      <c r="H1123" s="922"/>
      <c r="I1123" s="922"/>
    </row>
    <row r="1124" spans="1:9" s="7" customFormat="1" ht="36.75" customHeight="1">
      <c r="A1124" s="32">
        <v>1029</v>
      </c>
      <c r="B1124" s="41" t="s">
        <v>1472</v>
      </c>
      <c r="C1124" s="94" t="s">
        <v>1471</v>
      </c>
      <c r="D1124" s="61" t="s">
        <v>1808</v>
      </c>
      <c r="E1124" s="36">
        <f>+F1124+G1124+H1124</f>
        <v>2</v>
      </c>
      <c r="F1124" s="99"/>
      <c r="G1124" s="94">
        <v>2</v>
      </c>
      <c r="H1124" s="99"/>
      <c r="I1124" s="8"/>
    </row>
    <row r="1125" spans="1:9" s="7" customFormat="1" ht="36.75" customHeight="1">
      <c r="A1125" s="28"/>
      <c r="B1125" s="923" t="s">
        <v>5032</v>
      </c>
      <c r="C1125" s="924"/>
      <c r="D1125" s="924"/>
      <c r="E1125" s="924"/>
      <c r="F1125" s="924"/>
      <c r="G1125" s="924"/>
      <c r="H1125" s="924"/>
      <c r="I1125" s="925"/>
    </row>
    <row r="1126" spans="1:9" s="7" customFormat="1">
      <c r="A1126" s="32">
        <v>1030</v>
      </c>
      <c r="B1126" s="41" t="s">
        <v>1474</v>
      </c>
      <c r="C1126" s="59" t="s">
        <v>1473</v>
      </c>
      <c r="D1126" s="61" t="s">
        <v>1808</v>
      </c>
      <c r="E1126" s="36">
        <f>+F1126+G1126+H1126</f>
        <v>2</v>
      </c>
      <c r="F1126" s="99"/>
      <c r="G1126" s="94">
        <v>2</v>
      </c>
      <c r="H1126" s="99"/>
      <c r="I1126" s="8"/>
    </row>
    <row r="1127" spans="1:9" s="7" customFormat="1" ht="36.75" customHeight="1">
      <c r="A1127" s="28"/>
      <c r="B1127" s="926" t="s">
        <v>5033</v>
      </c>
      <c r="C1127" s="927"/>
      <c r="D1127" s="927"/>
      <c r="E1127" s="927"/>
      <c r="F1127" s="927"/>
      <c r="G1127" s="927"/>
      <c r="H1127" s="927"/>
      <c r="I1127" s="928"/>
    </row>
    <row r="1128" spans="1:9" s="7" customFormat="1" ht="46.5">
      <c r="A1128" s="32">
        <v>1031</v>
      </c>
      <c r="B1128" s="47" t="s">
        <v>1475</v>
      </c>
      <c r="C1128" s="59" t="s">
        <v>1999</v>
      </c>
      <c r="D1128" s="61" t="s">
        <v>1808</v>
      </c>
      <c r="E1128" s="36">
        <f t="shared" ref="E1128:E1138" si="94">+F1128+G1128+H1128</f>
        <v>5</v>
      </c>
      <c r="F1128" s="94">
        <v>5</v>
      </c>
      <c r="G1128" s="99"/>
      <c r="H1128" s="99"/>
      <c r="I1128" s="8"/>
    </row>
    <row r="1129" spans="1:9" s="7" customFormat="1" ht="46.5">
      <c r="A1129" s="32">
        <f>A1128+1</f>
        <v>1032</v>
      </c>
      <c r="B1129" s="47" t="s">
        <v>1998</v>
      </c>
      <c r="C1129" s="59" t="s">
        <v>6759</v>
      </c>
      <c r="D1129" s="61" t="s">
        <v>1808</v>
      </c>
      <c r="E1129" s="36">
        <f t="shared" si="94"/>
        <v>5</v>
      </c>
      <c r="F1129" s="94">
        <v>5</v>
      </c>
      <c r="G1129" s="99"/>
      <c r="H1129" s="99"/>
      <c r="I1129" s="8"/>
    </row>
    <row r="1130" spans="1:9" s="7" customFormat="1" ht="46.5">
      <c r="A1130" s="32">
        <f t="shared" ref="A1130:A1138" si="95">A1129+1</f>
        <v>1033</v>
      </c>
      <c r="B1130" s="47" t="s">
        <v>1476</v>
      </c>
      <c r="C1130" s="59" t="s">
        <v>1994</v>
      </c>
      <c r="D1130" s="61" t="s">
        <v>1808</v>
      </c>
      <c r="E1130" s="36">
        <f t="shared" si="94"/>
        <v>0</v>
      </c>
      <c r="F1130" s="94"/>
      <c r="G1130" s="99"/>
      <c r="H1130" s="99"/>
      <c r="I1130" s="8"/>
    </row>
    <row r="1131" spans="1:9" s="7" customFormat="1" ht="46.5">
      <c r="A1131" s="32">
        <f t="shared" si="95"/>
        <v>1034</v>
      </c>
      <c r="B1131" s="47" t="s">
        <v>1477</v>
      </c>
      <c r="C1131" s="59" t="s">
        <v>1995</v>
      </c>
      <c r="D1131" s="61" t="s">
        <v>1808</v>
      </c>
      <c r="E1131" s="36">
        <f t="shared" si="94"/>
        <v>5</v>
      </c>
      <c r="F1131" s="94">
        <v>5</v>
      </c>
      <c r="G1131" s="99"/>
      <c r="H1131" s="99"/>
      <c r="I1131" s="8"/>
    </row>
    <row r="1132" spans="1:9" s="7" customFormat="1" ht="46.5">
      <c r="A1132" s="32">
        <f t="shared" si="95"/>
        <v>1035</v>
      </c>
      <c r="B1132" s="47" t="s">
        <v>1478</v>
      </c>
      <c r="C1132" s="59" t="s">
        <v>1996</v>
      </c>
      <c r="D1132" s="61" t="s">
        <v>1808</v>
      </c>
      <c r="E1132" s="36">
        <f t="shared" si="94"/>
        <v>5</v>
      </c>
      <c r="F1132" s="94">
        <v>5</v>
      </c>
      <c r="G1132" s="99"/>
      <c r="H1132" s="99"/>
      <c r="I1132" s="8"/>
    </row>
    <row r="1133" spans="1:9" s="7" customFormat="1" ht="46.5">
      <c r="A1133" s="32">
        <f t="shared" si="95"/>
        <v>1036</v>
      </c>
      <c r="B1133" s="47" t="s">
        <v>1480</v>
      </c>
      <c r="C1133" s="59" t="s">
        <v>1479</v>
      </c>
      <c r="D1133" s="61" t="s">
        <v>1808</v>
      </c>
      <c r="E1133" s="36">
        <f t="shared" si="94"/>
        <v>0</v>
      </c>
      <c r="F1133" s="94"/>
      <c r="G1133" s="99"/>
      <c r="H1133" s="99"/>
      <c r="I1133" s="8"/>
    </row>
    <row r="1134" spans="1:9" s="7" customFormat="1">
      <c r="A1134" s="32">
        <f t="shared" si="95"/>
        <v>1037</v>
      </c>
      <c r="B1134" s="47" t="s">
        <v>1481</v>
      </c>
      <c r="C1134" s="59"/>
      <c r="D1134" s="94" t="s">
        <v>1809</v>
      </c>
      <c r="E1134" s="36">
        <f t="shared" si="94"/>
        <v>0</v>
      </c>
      <c r="F1134" s="94">
        <v>0</v>
      </c>
      <c r="G1134" s="99"/>
      <c r="H1134" s="99"/>
      <c r="I1134" s="8"/>
    </row>
    <row r="1135" spans="1:9" s="7" customFormat="1">
      <c r="A1135" s="32">
        <f t="shared" si="95"/>
        <v>1038</v>
      </c>
      <c r="B1135" s="47" t="s">
        <v>1482</v>
      </c>
      <c r="C1135" s="59" t="s">
        <v>1997</v>
      </c>
      <c r="D1135" s="61" t="s">
        <v>1808</v>
      </c>
      <c r="E1135" s="36">
        <f t="shared" si="94"/>
        <v>0</v>
      </c>
      <c r="F1135" s="94"/>
      <c r="G1135" s="99"/>
      <c r="H1135" s="99"/>
      <c r="I1135" s="8"/>
    </row>
    <row r="1136" spans="1:9" s="7" customFormat="1">
      <c r="A1136" s="32">
        <f t="shared" si="95"/>
        <v>1039</v>
      </c>
      <c r="B1136" s="47" t="s">
        <v>1483</v>
      </c>
      <c r="C1136" s="59"/>
      <c r="D1136" s="61" t="s">
        <v>1808</v>
      </c>
      <c r="E1136" s="36">
        <f t="shared" si="94"/>
        <v>0</v>
      </c>
      <c r="F1136" s="99"/>
      <c r="G1136" s="99"/>
      <c r="H1136" s="99"/>
      <c r="I1136" s="8"/>
    </row>
    <row r="1137" spans="1:9" s="7" customFormat="1" ht="46.5">
      <c r="A1137" s="32">
        <f t="shared" si="95"/>
        <v>1040</v>
      </c>
      <c r="B1137" s="47" t="s">
        <v>1484</v>
      </c>
      <c r="C1137" s="59" t="s">
        <v>1485</v>
      </c>
      <c r="D1137" s="61" t="s">
        <v>1808</v>
      </c>
      <c r="E1137" s="36">
        <f t="shared" si="94"/>
        <v>0</v>
      </c>
      <c r="F1137" s="99"/>
      <c r="G1137" s="99"/>
      <c r="H1137" s="99"/>
      <c r="I1137" s="8"/>
    </row>
    <row r="1138" spans="1:9" s="7" customFormat="1" ht="40.5">
      <c r="A1138" s="32">
        <f t="shared" si="95"/>
        <v>1041</v>
      </c>
      <c r="B1138" s="47" t="s">
        <v>1486</v>
      </c>
      <c r="C1138" s="795" t="s">
        <v>6760</v>
      </c>
      <c r="D1138" s="61" t="s">
        <v>1808</v>
      </c>
      <c r="E1138" s="36">
        <f t="shared" si="94"/>
        <v>0</v>
      </c>
      <c r="F1138" s="99"/>
      <c r="G1138" s="99"/>
      <c r="H1138" s="99"/>
      <c r="I1138" s="8"/>
    </row>
    <row r="1139" spans="1:9" s="7" customFormat="1" ht="36.75" customHeight="1">
      <c r="A1139" s="82"/>
      <c r="B1139" s="930" t="s">
        <v>2000</v>
      </c>
      <c r="C1139" s="931"/>
      <c r="D1139" s="931"/>
      <c r="E1139" s="931"/>
      <c r="F1139" s="931"/>
      <c r="G1139" s="931"/>
      <c r="H1139" s="931"/>
      <c r="I1139" s="8"/>
    </row>
    <row r="1140" spans="1:9" s="7" customFormat="1" ht="155.25" customHeight="1">
      <c r="A1140" s="32">
        <v>1042</v>
      </c>
      <c r="B1140" s="111" t="s">
        <v>9252</v>
      </c>
      <c r="C1140" s="59"/>
      <c r="D1140" s="61" t="s">
        <v>1808</v>
      </c>
      <c r="E1140" s="102">
        <f>+F1140+G1140+H1140</f>
        <v>0</v>
      </c>
      <c r="F1140" s="99"/>
      <c r="G1140" s="99"/>
      <c r="H1140" s="99"/>
      <c r="I1140" s="8"/>
    </row>
    <row r="1141" spans="1:9" s="7" customFormat="1">
      <c r="A1141" s="112">
        <v>1043</v>
      </c>
      <c r="B1141" s="113" t="s">
        <v>2001</v>
      </c>
      <c r="C1141" s="94"/>
      <c r="D1141" s="61" t="s">
        <v>1808</v>
      </c>
      <c r="E1141" s="115">
        <f>+F1141+G1141+H1141</f>
        <v>0</v>
      </c>
      <c r="F1141" s="114"/>
      <c r="G1141" s="114"/>
      <c r="H1141" s="114"/>
      <c r="I1141" s="8"/>
    </row>
    <row r="1142" spans="1:9" s="7" customFormat="1" ht="36.75" customHeight="1">
      <c r="A1142" s="75"/>
      <c r="B1142" s="954" t="s">
        <v>5034</v>
      </c>
      <c r="C1142" s="954"/>
      <c r="D1142" s="954"/>
      <c r="E1142" s="954"/>
      <c r="F1142" s="954"/>
      <c r="G1142" s="954"/>
      <c r="H1142" s="954"/>
      <c r="I1142" s="954"/>
    </row>
    <row r="1143" spans="1:9" s="7" customFormat="1" ht="93">
      <c r="A1143" s="32">
        <v>1044</v>
      </c>
      <c r="B1143" s="47" t="s">
        <v>1487</v>
      </c>
      <c r="C1143" s="59" t="s">
        <v>2002</v>
      </c>
      <c r="D1143" s="61" t="s">
        <v>1808</v>
      </c>
      <c r="E1143" s="36">
        <f t="shared" ref="E1143:E1162" si="96">+F1143+G1143+H1143</f>
        <v>2</v>
      </c>
      <c r="F1143" s="59">
        <v>2</v>
      </c>
      <c r="G1143" s="99"/>
      <c r="H1143" s="99"/>
      <c r="I1143" s="8"/>
    </row>
    <row r="1144" spans="1:9" s="7" customFormat="1" ht="46.5">
      <c r="A1144" s="32">
        <f>A1143+1</f>
        <v>1045</v>
      </c>
      <c r="B1144" s="47" t="s">
        <v>1487</v>
      </c>
      <c r="C1144" s="59" t="s">
        <v>1488</v>
      </c>
      <c r="D1144" s="61" t="s">
        <v>1808</v>
      </c>
      <c r="E1144" s="36">
        <f t="shared" si="96"/>
        <v>2</v>
      </c>
      <c r="F1144" s="59">
        <v>2</v>
      </c>
      <c r="G1144" s="99"/>
      <c r="H1144" s="99"/>
      <c r="I1144" s="8"/>
    </row>
    <row r="1145" spans="1:9" s="7" customFormat="1">
      <c r="A1145" s="32">
        <f t="shared" ref="A1145:A1162" si="97">A1144+1</f>
        <v>1046</v>
      </c>
      <c r="B1145" s="47" t="s">
        <v>1489</v>
      </c>
      <c r="C1145" s="59" t="s">
        <v>6737</v>
      </c>
      <c r="D1145" s="61" t="s">
        <v>1808</v>
      </c>
      <c r="E1145" s="36">
        <f t="shared" si="96"/>
        <v>0</v>
      </c>
      <c r="F1145" s="59"/>
      <c r="G1145" s="99"/>
      <c r="H1145" s="99"/>
      <c r="I1145" s="8"/>
    </row>
    <row r="1146" spans="1:9" s="7" customFormat="1" ht="46.5">
      <c r="A1146" s="32">
        <f t="shared" si="97"/>
        <v>1047</v>
      </c>
      <c r="B1146" s="47" t="s">
        <v>1490</v>
      </c>
      <c r="C1146" s="59" t="s">
        <v>1491</v>
      </c>
      <c r="D1146" s="61" t="s">
        <v>1808</v>
      </c>
      <c r="E1146" s="36">
        <f t="shared" si="96"/>
        <v>0</v>
      </c>
      <c r="F1146" s="59"/>
      <c r="G1146" s="99"/>
      <c r="H1146" s="99"/>
      <c r="I1146" s="8"/>
    </row>
    <row r="1147" spans="1:9" s="7" customFormat="1" ht="46.5">
      <c r="A1147" s="32">
        <f t="shared" si="97"/>
        <v>1048</v>
      </c>
      <c r="B1147" s="47" t="s">
        <v>1492</v>
      </c>
      <c r="C1147" s="59" t="s">
        <v>1493</v>
      </c>
      <c r="D1147" s="61" t="s">
        <v>1808</v>
      </c>
      <c r="E1147" s="36">
        <f t="shared" si="96"/>
        <v>2</v>
      </c>
      <c r="F1147" s="59">
        <v>2</v>
      </c>
      <c r="G1147" s="99"/>
      <c r="H1147" s="99"/>
      <c r="I1147" s="8"/>
    </row>
    <row r="1148" spans="1:9" s="7" customFormat="1">
      <c r="A1148" s="32">
        <f t="shared" si="97"/>
        <v>1049</v>
      </c>
      <c r="B1148" s="47" t="s">
        <v>1494</v>
      </c>
      <c r="C1148" s="59" t="s">
        <v>1495</v>
      </c>
      <c r="D1148" s="61" t="s">
        <v>1808</v>
      </c>
      <c r="E1148" s="36">
        <f t="shared" si="96"/>
        <v>0</v>
      </c>
      <c r="F1148" s="59"/>
      <c r="G1148" s="99"/>
      <c r="H1148" s="99"/>
      <c r="I1148" s="8"/>
    </row>
    <row r="1149" spans="1:9" s="7" customFormat="1" ht="46.5">
      <c r="A1149" s="32">
        <f t="shared" si="97"/>
        <v>1050</v>
      </c>
      <c r="B1149" s="47" t="s">
        <v>1496</v>
      </c>
      <c r="C1149" s="59" t="s">
        <v>1497</v>
      </c>
      <c r="D1149" s="61" t="s">
        <v>1808</v>
      </c>
      <c r="E1149" s="36">
        <f t="shared" si="96"/>
        <v>0</v>
      </c>
      <c r="F1149" s="59"/>
      <c r="G1149" s="99"/>
      <c r="H1149" s="99"/>
      <c r="I1149" s="8"/>
    </row>
    <row r="1150" spans="1:9" s="7" customFormat="1">
      <c r="A1150" s="32">
        <f t="shared" si="97"/>
        <v>1051</v>
      </c>
      <c r="B1150" s="47" t="s">
        <v>1498</v>
      </c>
      <c r="C1150" s="59" t="s">
        <v>1499</v>
      </c>
      <c r="D1150" s="61" t="s">
        <v>1808</v>
      </c>
      <c r="E1150" s="36">
        <f t="shared" si="96"/>
        <v>0</v>
      </c>
      <c r="F1150" s="59"/>
      <c r="G1150" s="99"/>
      <c r="H1150" s="99"/>
      <c r="I1150" s="8"/>
    </row>
    <row r="1151" spans="1:9" s="7" customFormat="1">
      <c r="A1151" s="32">
        <f t="shared" si="97"/>
        <v>1052</v>
      </c>
      <c r="B1151" s="47" t="s">
        <v>1500</v>
      </c>
      <c r="C1151" s="59" t="s">
        <v>1501</v>
      </c>
      <c r="D1151" s="61" t="s">
        <v>1808</v>
      </c>
      <c r="E1151" s="36">
        <f t="shared" si="96"/>
        <v>0</v>
      </c>
      <c r="F1151" s="59"/>
      <c r="G1151" s="99"/>
      <c r="H1151" s="99"/>
      <c r="I1151" s="8"/>
    </row>
    <row r="1152" spans="1:9" s="7" customFormat="1" ht="46.5">
      <c r="A1152" s="32">
        <f t="shared" si="97"/>
        <v>1053</v>
      </c>
      <c r="B1152" s="47" t="s">
        <v>1502</v>
      </c>
      <c r="C1152" s="59" t="s">
        <v>1503</v>
      </c>
      <c r="D1152" s="61" t="s">
        <v>1808</v>
      </c>
      <c r="E1152" s="36">
        <f t="shared" si="96"/>
        <v>2</v>
      </c>
      <c r="F1152" s="2">
        <v>2</v>
      </c>
      <c r="G1152" s="99"/>
      <c r="H1152" s="99"/>
      <c r="I1152" s="8"/>
    </row>
    <row r="1153" spans="1:9" s="7" customFormat="1">
      <c r="A1153" s="32">
        <f t="shared" si="97"/>
        <v>1054</v>
      </c>
      <c r="B1153" s="47" t="s">
        <v>1504</v>
      </c>
      <c r="C1153" s="59" t="s">
        <v>1505</v>
      </c>
      <c r="D1153" s="61" t="s">
        <v>1808</v>
      </c>
      <c r="E1153" s="36">
        <f t="shared" si="96"/>
        <v>2</v>
      </c>
      <c r="F1153" s="59">
        <v>2</v>
      </c>
      <c r="G1153" s="99"/>
      <c r="H1153" s="99"/>
      <c r="I1153" s="8"/>
    </row>
    <row r="1154" spans="1:9" s="7" customFormat="1">
      <c r="A1154" s="32">
        <f t="shared" si="97"/>
        <v>1055</v>
      </c>
      <c r="B1154" s="47" t="s">
        <v>1506</v>
      </c>
      <c r="C1154" s="59" t="s">
        <v>655</v>
      </c>
      <c r="D1154" s="61" t="s">
        <v>1808</v>
      </c>
      <c r="E1154" s="36">
        <f t="shared" si="96"/>
        <v>0</v>
      </c>
      <c r="F1154" s="59"/>
      <c r="G1154" s="99"/>
      <c r="H1154" s="99"/>
      <c r="I1154" s="8"/>
    </row>
    <row r="1155" spans="1:9" s="7" customFormat="1" ht="46.5">
      <c r="A1155" s="32">
        <f t="shared" si="97"/>
        <v>1056</v>
      </c>
      <c r="B1155" s="47" t="s">
        <v>1507</v>
      </c>
      <c r="C1155" s="59" t="s">
        <v>1508</v>
      </c>
      <c r="D1155" s="61" t="s">
        <v>1808</v>
      </c>
      <c r="E1155" s="36">
        <f t="shared" si="96"/>
        <v>0</v>
      </c>
      <c r="F1155" s="59"/>
      <c r="G1155" s="99"/>
      <c r="H1155" s="99"/>
      <c r="I1155" s="8"/>
    </row>
    <row r="1156" spans="1:9" s="7" customFormat="1" ht="69.75">
      <c r="A1156" s="32">
        <f t="shared" si="97"/>
        <v>1057</v>
      </c>
      <c r="B1156" s="47" t="s">
        <v>1509</v>
      </c>
      <c r="C1156" s="59" t="s">
        <v>1510</v>
      </c>
      <c r="D1156" s="61" t="s">
        <v>1808</v>
      </c>
      <c r="E1156" s="36">
        <f t="shared" si="96"/>
        <v>0</v>
      </c>
      <c r="F1156" s="59"/>
      <c r="G1156" s="99"/>
      <c r="H1156" s="99"/>
      <c r="I1156" s="8"/>
    </row>
    <row r="1157" spans="1:9" s="7" customFormat="1" ht="46.5">
      <c r="A1157" s="32">
        <f t="shared" si="97"/>
        <v>1058</v>
      </c>
      <c r="B1157" s="45" t="s">
        <v>2005</v>
      </c>
      <c r="C1157" s="59" t="s">
        <v>1511</v>
      </c>
      <c r="D1157" s="61" t="s">
        <v>1808</v>
      </c>
      <c r="E1157" s="36">
        <f t="shared" si="96"/>
        <v>0</v>
      </c>
      <c r="F1157" s="59"/>
      <c r="G1157" s="99"/>
      <c r="H1157" s="99"/>
      <c r="I1157" s="8"/>
    </row>
    <row r="1158" spans="1:9" s="7" customFormat="1" ht="69.75">
      <c r="A1158" s="32">
        <f t="shared" si="97"/>
        <v>1059</v>
      </c>
      <c r="B1158" s="45" t="s">
        <v>2030</v>
      </c>
      <c r="C1158" s="59" t="s">
        <v>2003</v>
      </c>
      <c r="D1158" s="61" t="s">
        <v>1808</v>
      </c>
      <c r="E1158" s="36">
        <f t="shared" si="96"/>
        <v>0</v>
      </c>
      <c r="F1158" s="86"/>
      <c r="G1158" s="99"/>
      <c r="H1158" s="99"/>
      <c r="I1158" s="8"/>
    </row>
    <row r="1159" spans="1:9" s="7" customFormat="1" ht="46.5">
      <c r="A1159" s="32">
        <f t="shared" si="97"/>
        <v>1060</v>
      </c>
      <c r="B1159" s="45" t="s">
        <v>1512</v>
      </c>
      <c r="C1159" s="59" t="s">
        <v>2004</v>
      </c>
      <c r="D1159" s="61" t="s">
        <v>1808</v>
      </c>
      <c r="E1159" s="36">
        <f t="shared" si="96"/>
        <v>0</v>
      </c>
      <c r="F1159" s="86"/>
      <c r="G1159" s="99"/>
      <c r="H1159" s="99"/>
      <c r="I1159" s="8"/>
    </row>
    <row r="1160" spans="1:9" s="7" customFormat="1" ht="46.5">
      <c r="A1160" s="32">
        <f t="shared" si="97"/>
        <v>1061</v>
      </c>
      <c r="B1160" s="45" t="s">
        <v>2006</v>
      </c>
      <c r="C1160" s="59" t="s">
        <v>1513</v>
      </c>
      <c r="D1160" s="61" t="s">
        <v>1808</v>
      </c>
      <c r="E1160" s="36">
        <f t="shared" si="96"/>
        <v>0</v>
      </c>
      <c r="F1160" s="86"/>
      <c r="G1160" s="99"/>
      <c r="H1160" s="99"/>
      <c r="I1160" s="8"/>
    </row>
    <row r="1161" spans="1:9" s="7" customFormat="1" ht="46.5">
      <c r="A1161" s="32">
        <f t="shared" si="97"/>
        <v>1062</v>
      </c>
      <c r="B1161" s="45" t="s">
        <v>1514</v>
      </c>
      <c r="C1161" s="59" t="s">
        <v>1515</v>
      </c>
      <c r="D1161" s="86" t="s">
        <v>1812</v>
      </c>
      <c r="E1161" s="36">
        <f t="shared" si="96"/>
        <v>0</v>
      </c>
      <c r="F1161" s="86"/>
      <c r="G1161" s="99"/>
      <c r="H1161" s="99"/>
      <c r="I1161" s="8"/>
    </row>
    <row r="1162" spans="1:9" s="7" customFormat="1" ht="46.5">
      <c r="A1162" s="32">
        <f t="shared" si="97"/>
        <v>1063</v>
      </c>
      <c r="B1162" s="45" t="s">
        <v>1516</v>
      </c>
      <c r="C1162" s="59" t="s">
        <v>1517</v>
      </c>
      <c r="D1162" s="61" t="s">
        <v>1808</v>
      </c>
      <c r="E1162" s="36">
        <f t="shared" si="96"/>
        <v>0</v>
      </c>
      <c r="F1162" s="86"/>
      <c r="G1162" s="99"/>
      <c r="H1162" s="99"/>
      <c r="I1162" s="8"/>
    </row>
    <row r="1163" spans="1:9" s="7" customFormat="1" ht="30.75" customHeight="1">
      <c r="A1163" s="75"/>
      <c r="B1163" s="954" t="s">
        <v>5035</v>
      </c>
      <c r="C1163" s="954"/>
      <c r="D1163" s="954"/>
      <c r="E1163" s="954"/>
      <c r="F1163" s="954"/>
      <c r="G1163" s="954"/>
      <c r="H1163" s="954"/>
      <c r="I1163" s="954"/>
    </row>
    <row r="1164" spans="1:9" s="7" customFormat="1">
      <c r="A1164" s="32">
        <v>1064</v>
      </c>
      <c r="B1164" s="45" t="s">
        <v>1518</v>
      </c>
      <c r="C1164" s="86" t="s">
        <v>1519</v>
      </c>
      <c r="D1164" s="61" t="s">
        <v>1808</v>
      </c>
      <c r="E1164" s="102">
        <f>+F1164+G1164+H1164</f>
        <v>0</v>
      </c>
      <c r="F1164" s="99"/>
      <c r="G1164" s="99"/>
      <c r="H1164" s="99"/>
      <c r="I1164" s="8"/>
    </row>
    <row r="1165" spans="1:9" s="7" customFormat="1">
      <c r="A1165" s="32">
        <f>A1164+1</f>
        <v>1065</v>
      </c>
      <c r="B1165" s="45" t="s">
        <v>1520</v>
      </c>
      <c r="C1165" s="86" t="s">
        <v>1521</v>
      </c>
      <c r="D1165" s="61" t="s">
        <v>1808</v>
      </c>
      <c r="E1165" s="102">
        <f>+F1165+G1165+H1165</f>
        <v>0</v>
      </c>
      <c r="F1165" s="99"/>
      <c r="G1165" s="99"/>
      <c r="H1165" s="99"/>
      <c r="I1165" s="8"/>
    </row>
    <row r="1166" spans="1:9" s="7" customFormat="1" ht="46.5">
      <c r="A1166" s="32">
        <f>A1165+1</f>
        <v>1066</v>
      </c>
      <c r="B1166" s="45" t="s">
        <v>2007</v>
      </c>
      <c r="C1166" s="86" t="s">
        <v>1522</v>
      </c>
      <c r="D1166" s="61" t="s">
        <v>1808</v>
      </c>
      <c r="E1166" s="102">
        <f>+F1166+G1166+H1166</f>
        <v>0</v>
      </c>
      <c r="F1166" s="99"/>
      <c r="G1166" s="99"/>
      <c r="H1166" s="99"/>
      <c r="I1166" s="8"/>
    </row>
    <row r="1167" spans="1:9" s="7" customFormat="1" ht="30.75" customHeight="1">
      <c r="A1167" s="28"/>
      <c r="B1167" s="955" t="s">
        <v>5036</v>
      </c>
      <c r="C1167" s="955"/>
      <c r="D1167" s="955"/>
      <c r="E1167" s="955"/>
      <c r="F1167" s="955"/>
      <c r="G1167" s="955"/>
      <c r="H1167" s="955"/>
      <c r="I1167" s="955"/>
    </row>
    <row r="1168" spans="1:9" s="7" customFormat="1">
      <c r="A1168" s="32">
        <v>1067</v>
      </c>
      <c r="B1168" s="47" t="s">
        <v>1523</v>
      </c>
      <c r="C1168" s="59" t="s">
        <v>1524</v>
      </c>
      <c r="D1168" s="61" t="s">
        <v>1808</v>
      </c>
      <c r="E1168" s="36">
        <f t="shared" ref="E1168:E1193" si="98">+F1168+G1168+H1168</f>
        <v>0</v>
      </c>
      <c r="F1168" s="99"/>
      <c r="G1168" s="99"/>
      <c r="H1168" s="59">
        <v>0</v>
      </c>
      <c r="I1168" s="8"/>
    </row>
    <row r="1169" spans="1:9" s="7" customFormat="1">
      <c r="A1169" s="32">
        <f>A1168+1</f>
        <v>1068</v>
      </c>
      <c r="B1169" s="47" t="s">
        <v>1525</v>
      </c>
      <c r="C1169" s="59" t="s">
        <v>1526</v>
      </c>
      <c r="D1169" s="61" t="s">
        <v>1808</v>
      </c>
      <c r="E1169" s="36">
        <f t="shared" si="98"/>
        <v>0</v>
      </c>
      <c r="F1169" s="99"/>
      <c r="G1169" s="99"/>
      <c r="H1169" s="59">
        <v>0</v>
      </c>
      <c r="I1169" s="8"/>
    </row>
    <row r="1170" spans="1:9" s="7" customFormat="1">
      <c r="A1170" s="32">
        <f t="shared" ref="A1170:A1193" si="99">A1169+1</f>
        <v>1069</v>
      </c>
      <c r="B1170" s="47" t="s">
        <v>1527</v>
      </c>
      <c r="C1170" s="59" t="s">
        <v>1528</v>
      </c>
      <c r="D1170" s="61" t="s">
        <v>1808</v>
      </c>
      <c r="E1170" s="36">
        <f t="shared" si="98"/>
        <v>0</v>
      </c>
      <c r="F1170" s="99"/>
      <c r="G1170" s="99"/>
      <c r="H1170" s="59">
        <v>0</v>
      </c>
      <c r="I1170" s="8"/>
    </row>
    <row r="1171" spans="1:9" s="7" customFormat="1">
      <c r="A1171" s="32">
        <f t="shared" si="99"/>
        <v>1070</v>
      </c>
      <c r="B1171" s="47" t="s">
        <v>1529</v>
      </c>
      <c r="C1171" s="59" t="s">
        <v>1530</v>
      </c>
      <c r="D1171" s="61" t="s">
        <v>1808</v>
      </c>
      <c r="E1171" s="36">
        <f t="shared" si="98"/>
        <v>1</v>
      </c>
      <c r="F1171" s="99"/>
      <c r="G1171" s="99"/>
      <c r="H1171" s="59">
        <v>1</v>
      </c>
      <c r="I1171" s="8"/>
    </row>
    <row r="1172" spans="1:9" s="7" customFormat="1">
      <c r="A1172" s="32">
        <f t="shared" si="99"/>
        <v>1071</v>
      </c>
      <c r="B1172" s="47" t="s">
        <v>1531</v>
      </c>
      <c r="C1172" s="59" t="s">
        <v>1532</v>
      </c>
      <c r="D1172" s="61" t="s">
        <v>1808</v>
      </c>
      <c r="E1172" s="36">
        <f t="shared" si="98"/>
        <v>1</v>
      </c>
      <c r="F1172" s="99"/>
      <c r="G1172" s="99"/>
      <c r="H1172" s="59">
        <v>1</v>
      </c>
      <c r="I1172" s="8"/>
    </row>
    <row r="1173" spans="1:9" s="7" customFormat="1">
      <c r="A1173" s="32">
        <f t="shared" si="99"/>
        <v>1072</v>
      </c>
      <c r="B1173" s="47" t="s">
        <v>1533</v>
      </c>
      <c r="C1173" s="59" t="s">
        <v>1534</v>
      </c>
      <c r="D1173" s="61" t="s">
        <v>1808</v>
      </c>
      <c r="E1173" s="36">
        <f t="shared" si="98"/>
        <v>1</v>
      </c>
      <c r="F1173" s="99"/>
      <c r="G1173" s="99"/>
      <c r="H1173" s="59">
        <v>1</v>
      </c>
      <c r="I1173" s="8"/>
    </row>
    <row r="1174" spans="1:9" s="7" customFormat="1">
      <c r="A1174" s="32">
        <f t="shared" si="99"/>
        <v>1073</v>
      </c>
      <c r="B1174" s="47" t="s">
        <v>1535</v>
      </c>
      <c r="C1174" s="59" t="s">
        <v>1536</v>
      </c>
      <c r="D1174" s="61" t="s">
        <v>1808</v>
      </c>
      <c r="E1174" s="36">
        <f t="shared" si="98"/>
        <v>1</v>
      </c>
      <c r="F1174" s="99"/>
      <c r="G1174" s="99"/>
      <c r="H1174" s="59">
        <v>1</v>
      </c>
      <c r="I1174" s="8"/>
    </row>
    <row r="1175" spans="1:9" s="7" customFormat="1" ht="40.5">
      <c r="A1175" s="32">
        <f t="shared" si="99"/>
        <v>1074</v>
      </c>
      <c r="B1175" s="47" t="s">
        <v>1537</v>
      </c>
      <c r="C1175" s="795" t="s">
        <v>1538</v>
      </c>
      <c r="D1175" s="61" t="s">
        <v>1808</v>
      </c>
      <c r="E1175" s="36">
        <f t="shared" si="98"/>
        <v>1</v>
      </c>
      <c r="F1175" s="99"/>
      <c r="G1175" s="99"/>
      <c r="H1175" s="59">
        <v>1</v>
      </c>
      <c r="I1175" s="8"/>
    </row>
    <row r="1176" spans="1:9" s="7" customFormat="1">
      <c r="A1176" s="32">
        <f t="shared" si="99"/>
        <v>1075</v>
      </c>
      <c r="B1176" s="47" t="s">
        <v>1539</v>
      </c>
      <c r="C1176" s="59">
        <v>8390590000</v>
      </c>
      <c r="D1176" s="61" t="s">
        <v>1808</v>
      </c>
      <c r="E1176" s="36">
        <f t="shared" si="98"/>
        <v>0</v>
      </c>
      <c r="F1176" s="99"/>
      <c r="G1176" s="99"/>
      <c r="H1176" s="59">
        <v>0</v>
      </c>
      <c r="I1176" s="8"/>
    </row>
    <row r="1177" spans="1:9" s="7" customFormat="1">
      <c r="A1177" s="32">
        <f t="shared" si="99"/>
        <v>1076</v>
      </c>
      <c r="B1177" s="47" t="s">
        <v>1540</v>
      </c>
      <c r="C1177" s="59">
        <v>8237710000</v>
      </c>
      <c r="D1177" s="61" t="s">
        <v>1808</v>
      </c>
      <c r="E1177" s="36">
        <f t="shared" si="98"/>
        <v>0</v>
      </c>
      <c r="F1177" s="99"/>
      <c r="G1177" s="99"/>
      <c r="H1177" s="59">
        <v>0</v>
      </c>
      <c r="I1177" s="8"/>
    </row>
    <row r="1178" spans="1:9" s="7" customFormat="1">
      <c r="A1178" s="32">
        <f t="shared" si="99"/>
        <v>1077</v>
      </c>
      <c r="B1178" s="47" t="s">
        <v>1541</v>
      </c>
      <c r="C1178" s="59">
        <v>8467470000</v>
      </c>
      <c r="D1178" s="61" t="s">
        <v>1808</v>
      </c>
      <c r="E1178" s="36">
        <f t="shared" si="98"/>
        <v>10</v>
      </c>
      <c r="F1178" s="99"/>
      <c r="G1178" s="99"/>
      <c r="H1178" s="59">
        <v>10</v>
      </c>
      <c r="I1178" s="8"/>
    </row>
    <row r="1179" spans="1:9" s="7" customFormat="1">
      <c r="A1179" s="32">
        <f t="shared" si="99"/>
        <v>1078</v>
      </c>
      <c r="B1179" s="47" t="s">
        <v>1542</v>
      </c>
      <c r="C1179" s="59" t="s">
        <v>1543</v>
      </c>
      <c r="D1179" s="61" t="s">
        <v>1808</v>
      </c>
      <c r="E1179" s="36">
        <f t="shared" si="98"/>
        <v>0</v>
      </c>
      <c r="F1179" s="99"/>
      <c r="G1179" s="99"/>
      <c r="H1179" s="59">
        <v>0</v>
      </c>
      <c r="I1179" s="8"/>
    </row>
    <row r="1180" spans="1:9" s="7" customFormat="1">
      <c r="A1180" s="32">
        <f t="shared" si="99"/>
        <v>1079</v>
      </c>
      <c r="B1180" s="47" t="s">
        <v>1544</v>
      </c>
      <c r="C1180" s="59" t="s">
        <v>1545</v>
      </c>
      <c r="D1180" s="61" t="s">
        <v>1808</v>
      </c>
      <c r="E1180" s="36">
        <f t="shared" si="98"/>
        <v>20</v>
      </c>
      <c r="F1180" s="99"/>
      <c r="G1180" s="99"/>
      <c r="H1180" s="59">
        <v>20</v>
      </c>
      <c r="I1180" s="8"/>
    </row>
    <row r="1181" spans="1:9" s="7" customFormat="1">
      <c r="A1181" s="32">
        <f t="shared" si="99"/>
        <v>1080</v>
      </c>
      <c r="B1181" s="47" t="s">
        <v>1546</v>
      </c>
      <c r="C1181" s="59" t="s">
        <v>1547</v>
      </c>
      <c r="D1181" s="61" t="s">
        <v>1808</v>
      </c>
      <c r="E1181" s="36">
        <f t="shared" si="98"/>
        <v>0</v>
      </c>
      <c r="F1181" s="99"/>
      <c r="G1181" s="99"/>
      <c r="H1181" s="59"/>
      <c r="I1181" s="8"/>
    </row>
    <row r="1182" spans="1:9" s="7" customFormat="1">
      <c r="A1182" s="32">
        <f t="shared" si="99"/>
        <v>1081</v>
      </c>
      <c r="B1182" s="47" t="s">
        <v>1548</v>
      </c>
      <c r="C1182" s="59" t="s">
        <v>1549</v>
      </c>
      <c r="D1182" s="61" t="s">
        <v>1808</v>
      </c>
      <c r="E1182" s="36">
        <f t="shared" si="98"/>
        <v>0</v>
      </c>
      <c r="F1182" s="99"/>
      <c r="G1182" s="99"/>
      <c r="H1182" s="59"/>
      <c r="I1182" s="8"/>
    </row>
    <row r="1183" spans="1:9" s="7" customFormat="1" ht="46.5">
      <c r="A1183" s="32">
        <f t="shared" si="99"/>
        <v>1082</v>
      </c>
      <c r="B1183" s="47" t="s">
        <v>1550</v>
      </c>
      <c r="C1183" s="59" t="s">
        <v>1551</v>
      </c>
      <c r="D1183" s="61" t="s">
        <v>1808</v>
      </c>
      <c r="E1183" s="36">
        <f t="shared" si="98"/>
        <v>0</v>
      </c>
      <c r="F1183" s="99"/>
      <c r="G1183" s="99"/>
      <c r="H1183" s="59"/>
      <c r="I1183" s="8"/>
    </row>
    <row r="1184" spans="1:9" s="7" customFormat="1" ht="46.5">
      <c r="A1184" s="32">
        <f t="shared" si="99"/>
        <v>1083</v>
      </c>
      <c r="B1184" s="47" t="s">
        <v>1552</v>
      </c>
      <c r="C1184" s="59" t="s">
        <v>1553</v>
      </c>
      <c r="D1184" s="61" t="s">
        <v>1808</v>
      </c>
      <c r="E1184" s="36">
        <f t="shared" si="98"/>
        <v>0</v>
      </c>
      <c r="F1184" s="99"/>
      <c r="G1184" s="99"/>
      <c r="H1184" s="59"/>
      <c r="I1184" s="8"/>
    </row>
    <row r="1185" spans="1:9" s="7" customFormat="1">
      <c r="A1185" s="32">
        <f t="shared" si="99"/>
        <v>1084</v>
      </c>
      <c r="B1185" s="47" t="s">
        <v>1554</v>
      </c>
      <c r="C1185" s="59" t="s">
        <v>1555</v>
      </c>
      <c r="D1185" s="61" t="s">
        <v>1808</v>
      </c>
      <c r="E1185" s="36">
        <f t="shared" si="98"/>
        <v>0</v>
      </c>
      <c r="F1185" s="99"/>
      <c r="G1185" s="99"/>
      <c r="H1185" s="59"/>
      <c r="I1185" s="8"/>
    </row>
    <row r="1186" spans="1:9" s="7" customFormat="1" ht="46.5">
      <c r="A1186" s="32">
        <f t="shared" si="99"/>
        <v>1085</v>
      </c>
      <c r="B1186" s="47" t="s">
        <v>1556</v>
      </c>
      <c r="C1186" s="59" t="s">
        <v>1557</v>
      </c>
      <c r="D1186" s="61" t="s">
        <v>1808</v>
      </c>
      <c r="E1186" s="36">
        <f t="shared" si="98"/>
        <v>0</v>
      </c>
      <c r="F1186" s="99"/>
      <c r="G1186" s="99"/>
      <c r="H1186" s="59"/>
      <c r="I1186" s="8"/>
    </row>
    <row r="1187" spans="1:9" s="7" customFormat="1" ht="46.5">
      <c r="A1187" s="32">
        <f t="shared" si="99"/>
        <v>1086</v>
      </c>
      <c r="B1187" s="47" t="s">
        <v>1558</v>
      </c>
      <c r="C1187" s="59" t="s">
        <v>1559</v>
      </c>
      <c r="D1187" s="61" t="s">
        <v>1808</v>
      </c>
      <c r="E1187" s="36">
        <f t="shared" si="98"/>
        <v>0</v>
      </c>
      <c r="F1187" s="99"/>
      <c r="G1187" s="99"/>
      <c r="H1187" s="59"/>
      <c r="I1187" s="8"/>
    </row>
    <row r="1188" spans="1:9" s="7" customFormat="1" ht="46.5">
      <c r="A1188" s="32">
        <f t="shared" si="99"/>
        <v>1087</v>
      </c>
      <c r="B1188" s="47" t="s">
        <v>1560</v>
      </c>
      <c r="C1188" s="59" t="s">
        <v>1561</v>
      </c>
      <c r="D1188" s="61" t="s">
        <v>1808</v>
      </c>
      <c r="E1188" s="36">
        <f t="shared" si="98"/>
        <v>1</v>
      </c>
      <c r="F1188" s="99"/>
      <c r="G1188" s="99"/>
      <c r="H1188" s="59">
        <v>1</v>
      </c>
      <c r="I1188" s="8"/>
    </row>
    <row r="1189" spans="1:9" s="7" customFormat="1" ht="94.5" customHeight="1">
      <c r="A1189" s="32">
        <f t="shared" si="99"/>
        <v>1088</v>
      </c>
      <c r="B1189" s="45" t="s">
        <v>1562</v>
      </c>
      <c r="C1189" s="829" t="s">
        <v>1563</v>
      </c>
      <c r="D1189" s="61" t="s">
        <v>1808</v>
      </c>
      <c r="E1189" s="36">
        <f t="shared" si="98"/>
        <v>0</v>
      </c>
      <c r="F1189" s="99"/>
      <c r="G1189" s="99"/>
      <c r="H1189" s="117"/>
      <c r="I1189" s="8"/>
    </row>
    <row r="1190" spans="1:9" s="7" customFormat="1" ht="66.75" customHeight="1">
      <c r="A1190" s="32">
        <f t="shared" si="99"/>
        <v>1089</v>
      </c>
      <c r="B1190" s="118" t="s">
        <v>1564</v>
      </c>
      <c r="C1190" s="829" t="s">
        <v>1565</v>
      </c>
      <c r="D1190" s="61" t="s">
        <v>1808</v>
      </c>
      <c r="E1190" s="36">
        <f t="shared" si="98"/>
        <v>0</v>
      </c>
      <c r="F1190" s="99"/>
      <c r="G1190" s="99"/>
      <c r="H1190" s="117"/>
      <c r="I1190" s="8"/>
    </row>
    <row r="1191" spans="1:9" s="7" customFormat="1" ht="88.5" customHeight="1">
      <c r="A1191" s="32">
        <f t="shared" si="99"/>
        <v>1090</v>
      </c>
      <c r="B1191" s="45" t="s">
        <v>1566</v>
      </c>
      <c r="C1191" s="829" t="s">
        <v>1567</v>
      </c>
      <c r="D1191" s="61" t="s">
        <v>1808</v>
      </c>
      <c r="E1191" s="36">
        <f t="shared" si="98"/>
        <v>0</v>
      </c>
      <c r="F1191" s="99"/>
      <c r="G1191" s="99"/>
      <c r="H1191" s="117"/>
      <c r="I1191" s="8"/>
    </row>
    <row r="1192" spans="1:9" s="7" customFormat="1" ht="46.5">
      <c r="A1192" s="32">
        <f t="shared" si="99"/>
        <v>1091</v>
      </c>
      <c r="B1192" s="118" t="s">
        <v>1568</v>
      </c>
      <c r="C1192" s="86" t="s">
        <v>6736</v>
      </c>
      <c r="D1192" s="61" t="s">
        <v>1808</v>
      </c>
      <c r="E1192" s="36">
        <f t="shared" si="98"/>
        <v>0</v>
      </c>
      <c r="F1192" s="99"/>
      <c r="G1192" s="99"/>
      <c r="H1192" s="117"/>
      <c r="I1192" s="8"/>
    </row>
    <row r="1193" spans="1:9" s="7" customFormat="1">
      <c r="A1193" s="32">
        <f t="shared" si="99"/>
        <v>1092</v>
      </c>
      <c r="B1193" s="118" t="s">
        <v>1569</v>
      </c>
      <c r="C1193" s="86" t="s">
        <v>1570</v>
      </c>
      <c r="D1193" s="116" t="s">
        <v>1812</v>
      </c>
      <c r="E1193" s="36">
        <f t="shared" si="98"/>
        <v>0</v>
      </c>
      <c r="F1193" s="99"/>
      <c r="G1193" s="99"/>
      <c r="H1193" s="117"/>
      <c r="I1193" s="8"/>
    </row>
    <row r="1194" spans="1:9" s="7" customFormat="1" ht="30.75" customHeight="1">
      <c r="A1194" s="28"/>
      <c r="B1194" s="955" t="s">
        <v>2008</v>
      </c>
      <c r="C1194" s="955"/>
      <c r="D1194" s="955"/>
      <c r="E1194" s="955"/>
      <c r="F1194" s="955"/>
      <c r="G1194" s="955"/>
      <c r="H1194" s="955"/>
      <c r="I1194" s="955"/>
    </row>
    <row r="1195" spans="1:9" s="7" customFormat="1" ht="46.5">
      <c r="A1195" s="32">
        <v>1093</v>
      </c>
      <c r="B1195" s="45" t="s">
        <v>1571</v>
      </c>
      <c r="C1195" s="86" t="s">
        <v>1572</v>
      </c>
      <c r="D1195" s="61" t="s">
        <v>1808</v>
      </c>
      <c r="E1195" s="36">
        <f t="shared" ref="E1195:E1220" si="100">+F1195+G1195+H1195</f>
        <v>0</v>
      </c>
      <c r="F1195" s="99"/>
      <c r="G1195" s="99"/>
      <c r="H1195" s="99"/>
      <c r="I1195" s="8"/>
    </row>
    <row r="1196" spans="1:9" s="7" customFormat="1">
      <c r="A1196" s="32">
        <f>A1195+1</f>
        <v>1094</v>
      </c>
      <c r="B1196" s="111" t="s">
        <v>1573</v>
      </c>
      <c r="C1196" s="119" t="s">
        <v>1574</v>
      </c>
      <c r="D1196" s="61" t="s">
        <v>1808</v>
      </c>
      <c r="E1196" s="36">
        <f t="shared" si="100"/>
        <v>0</v>
      </c>
      <c r="F1196" s="99"/>
      <c r="G1196" s="99"/>
      <c r="H1196" s="99"/>
      <c r="I1196" s="8"/>
    </row>
    <row r="1197" spans="1:9" s="7" customFormat="1" ht="46.5">
      <c r="A1197" s="32">
        <f t="shared" ref="A1197:A1220" si="101">A1196+1</f>
        <v>1095</v>
      </c>
      <c r="B1197" s="111" t="s">
        <v>1575</v>
      </c>
      <c r="C1197" s="119" t="s">
        <v>1576</v>
      </c>
      <c r="D1197" s="61" t="s">
        <v>1808</v>
      </c>
      <c r="E1197" s="36">
        <f t="shared" si="100"/>
        <v>0</v>
      </c>
      <c r="F1197" s="99"/>
      <c r="G1197" s="99"/>
      <c r="H1197" s="99"/>
      <c r="I1197" s="8"/>
    </row>
    <row r="1198" spans="1:9" s="7" customFormat="1">
      <c r="A1198" s="32">
        <f t="shared" si="101"/>
        <v>1096</v>
      </c>
      <c r="B1198" s="111" t="s">
        <v>1577</v>
      </c>
      <c r="C1198" s="119" t="s">
        <v>1578</v>
      </c>
      <c r="D1198" s="61" t="s">
        <v>1808</v>
      </c>
      <c r="E1198" s="36">
        <f t="shared" si="100"/>
        <v>0</v>
      </c>
      <c r="F1198" s="99"/>
      <c r="G1198" s="99"/>
      <c r="H1198" s="99"/>
      <c r="I1198" s="8"/>
    </row>
    <row r="1199" spans="1:9" s="7" customFormat="1">
      <c r="A1199" s="32">
        <f t="shared" si="101"/>
        <v>1097</v>
      </c>
      <c r="B1199" s="111" t="s">
        <v>1523</v>
      </c>
      <c r="C1199" s="119" t="s">
        <v>1524</v>
      </c>
      <c r="D1199" s="61" t="s">
        <v>1808</v>
      </c>
      <c r="E1199" s="36">
        <f t="shared" si="100"/>
        <v>0</v>
      </c>
      <c r="F1199" s="99"/>
      <c r="G1199" s="99"/>
      <c r="H1199" s="99"/>
      <c r="I1199" s="8"/>
    </row>
    <row r="1200" spans="1:9" s="7" customFormat="1">
      <c r="A1200" s="32">
        <f t="shared" si="101"/>
        <v>1098</v>
      </c>
      <c r="B1200" s="111" t="s">
        <v>1579</v>
      </c>
      <c r="C1200" s="119" t="s">
        <v>1580</v>
      </c>
      <c r="D1200" s="61" t="s">
        <v>1808</v>
      </c>
      <c r="E1200" s="36">
        <f t="shared" si="100"/>
        <v>0</v>
      </c>
      <c r="F1200" s="99"/>
      <c r="G1200" s="99"/>
      <c r="H1200" s="99"/>
      <c r="I1200" s="8"/>
    </row>
    <row r="1201" spans="1:9" s="7" customFormat="1">
      <c r="A1201" s="32">
        <f t="shared" si="101"/>
        <v>1099</v>
      </c>
      <c r="B1201" s="111" t="s">
        <v>1525</v>
      </c>
      <c r="C1201" s="119" t="s">
        <v>1526</v>
      </c>
      <c r="D1201" s="61" t="s">
        <v>1808</v>
      </c>
      <c r="E1201" s="36">
        <f t="shared" si="100"/>
        <v>4</v>
      </c>
      <c r="F1201" s="99"/>
      <c r="G1201" s="99"/>
      <c r="H1201" s="86">
        <v>4</v>
      </c>
      <c r="I1201" s="8"/>
    </row>
    <row r="1202" spans="1:9" s="7" customFormat="1">
      <c r="A1202" s="32">
        <f t="shared" si="101"/>
        <v>1100</v>
      </c>
      <c r="B1202" s="111" t="s">
        <v>1527</v>
      </c>
      <c r="C1202" s="119" t="s">
        <v>1528</v>
      </c>
      <c r="D1202" s="61" t="s">
        <v>1808</v>
      </c>
      <c r="E1202" s="36">
        <f t="shared" si="100"/>
        <v>4</v>
      </c>
      <c r="F1202" s="99"/>
      <c r="G1202" s="99"/>
      <c r="H1202" s="86">
        <v>4</v>
      </c>
      <c r="I1202" s="8"/>
    </row>
    <row r="1203" spans="1:9" s="7" customFormat="1">
      <c r="A1203" s="32">
        <f t="shared" si="101"/>
        <v>1101</v>
      </c>
      <c r="B1203" s="111" t="s">
        <v>1529</v>
      </c>
      <c r="C1203" s="119" t="s">
        <v>1530</v>
      </c>
      <c r="D1203" s="61" t="s">
        <v>1808</v>
      </c>
      <c r="E1203" s="36">
        <f t="shared" si="100"/>
        <v>0</v>
      </c>
      <c r="F1203" s="99"/>
      <c r="G1203" s="99"/>
      <c r="H1203" s="86"/>
      <c r="I1203" s="8"/>
    </row>
    <row r="1204" spans="1:9" s="7" customFormat="1">
      <c r="A1204" s="32">
        <f t="shared" si="101"/>
        <v>1102</v>
      </c>
      <c r="B1204" s="111" t="s">
        <v>1531</v>
      </c>
      <c r="C1204" s="119" t="s">
        <v>1532</v>
      </c>
      <c r="D1204" s="61" t="s">
        <v>1808</v>
      </c>
      <c r="E1204" s="36">
        <f t="shared" si="100"/>
        <v>4</v>
      </c>
      <c r="F1204" s="99"/>
      <c r="G1204" s="99"/>
      <c r="H1204" s="86">
        <v>4</v>
      </c>
      <c r="I1204" s="8"/>
    </row>
    <row r="1205" spans="1:9" s="7" customFormat="1">
      <c r="A1205" s="32">
        <f t="shared" si="101"/>
        <v>1103</v>
      </c>
      <c r="B1205" s="111" t="s">
        <v>1533</v>
      </c>
      <c r="C1205" s="119" t="s">
        <v>1534</v>
      </c>
      <c r="D1205" s="61" t="s">
        <v>1808</v>
      </c>
      <c r="E1205" s="36">
        <f t="shared" si="100"/>
        <v>0</v>
      </c>
      <c r="F1205" s="99"/>
      <c r="G1205" s="99"/>
      <c r="H1205" s="86"/>
      <c r="I1205" s="8"/>
    </row>
    <row r="1206" spans="1:9" s="7" customFormat="1">
      <c r="A1206" s="32">
        <f t="shared" si="101"/>
        <v>1104</v>
      </c>
      <c r="B1206" s="111" t="s">
        <v>1581</v>
      </c>
      <c r="C1206" s="119" t="s">
        <v>1536</v>
      </c>
      <c r="D1206" s="61" t="s">
        <v>1808</v>
      </c>
      <c r="E1206" s="36">
        <f t="shared" si="100"/>
        <v>2</v>
      </c>
      <c r="F1206" s="99"/>
      <c r="G1206" s="99"/>
      <c r="H1206" s="86">
        <v>2</v>
      </c>
      <c r="I1206" s="8"/>
    </row>
    <row r="1207" spans="1:9" s="7" customFormat="1" ht="46.5">
      <c r="A1207" s="32">
        <f t="shared" si="101"/>
        <v>1105</v>
      </c>
      <c r="B1207" s="111" t="s">
        <v>1582</v>
      </c>
      <c r="C1207" s="119" t="s">
        <v>1583</v>
      </c>
      <c r="D1207" s="61" t="s">
        <v>1808</v>
      </c>
      <c r="E1207" s="36">
        <f t="shared" si="100"/>
        <v>4</v>
      </c>
      <c r="F1207" s="99"/>
      <c r="G1207" s="99"/>
      <c r="H1207" s="86">
        <v>4</v>
      </c>
      <c r="I1207" s="8"/>
    </row>
    <row r="1208" spans="1:9" s="7" customFormat="1">
      <c r="A1208" s="32">
        <f t="shared" si="101"/>
        <v>1106</v>
      </c>
      <c r="B1208" s="111" t="s">
        <v>1584</v>
      </c>
      <c r="C1208" s="119" t="s">
        <v>1585</v>
      </c>
      <c r="D1208" s="61" t="s">
        <v>1808</v>
      </c>
      <c r="E1208" s="36">
        <f t="shared" si="100"/>
        <v>0</v>
      </c>
      <c r="F1208" s="99"/>
      <c r="G1208" s="99"/>
      <c r="H1208" s="86"/>
      <c r="I1208" s="8"/>
    </row>
    <row r="1209" spans="1:9" s="7" customFormat="1">
      <c r="A1209" s="32">
        <f t="shared" si="101"/>
        <v>1107</v>
      </c>
      <c r="B1209" s="111" t="s">
        <v>1584</v>
      </c>
      <c r="C1209" s="119" t="s">
        <v>1586</v>
      </c>
      <c r="D1209" s="61" t="s">
        <v>1808</v>
      </c>
      <c r="E1209" s="36">
        <f t="shared" si="100"/>
        <v>0</v>
      </c>
      <c r="F1209" s="99"/>
      <c r="G1209" s="99"/>
      <c r="H1209" s="86"/>
      <c r="I1209" s="8"/>
    </row>
    <row r="1210" spans="1:9" s="7" customFormat="1">
      <c r="A1210" s="32">
        <f t="shared" si="101"/>
        <v>1108</v>
      </c>
      <c r="B1210" s="111" t="s">
        <v>1587</v>
      </c>
      <c r="C1210" s="119" t="s">
        <v>1543</v>
      </c>
      <c r="D1210" s="61" t="s">
        <v>1808</v>
      </c>
      <c r="E1210" s="36">
        <f t="shared" si="100"/>
        <v>0</v>
      </c>
      <c r="F1210" s="99"/>
      <c r="G1210" s="99"/>
      <c r="H1210" s="86"/>
      <c r="I1210" s="8"/>
    </row>
    <row r="1211" spans="1:9" s="7" customFormat="1" ht="46.5">
      <c r="A1211" s="32">
        <f t="shared" si="101"/>
        <v>1109</v>
      </c>
      <c r="B1211" s="111" t="s">
        <v>1588</v>
      </c>
      <c r="C1211" s="119" t="s">
        <v>1551</v>
      </c>
      <c r="D1211" s="61" t="s">
        <v>1808</v>
      </c>
      <c r="E1211" s="36">
        <f t="shared" si="100"/>
        <v>0</v>
      </c>
      <c r="F1211" s="99"/>
      <c r="G1211" s="99"/>
      <c r="H1211" s="86"/>
      <c r="I1211" s="8"/>
    </row>
    <row r="1212" spans="1:9" s="7" customFormat="1">
      <c r="A1212" s="32">
        <f t="shared" si="101"/>
        <v>1110</v>
      </c>
      <c r="B1212" s="111" t="s">
        <v>1589</v>
      </c>
      <c r="C1212" s="119" t="s">
        <v>1590</v>
      </c>
      <c r="D1212" s="61" t="s">
        <v>1808</v>
      </c>
      <c r="E1212" s="36">
        <f t="shared" si="100"/>
        <v>0</v>
      </c>
      <c r="F1212" s="99"/>
      <c r="G1212" s="99"/>
      <c r="H1212" s="86"/>
      <c r="I1212" s="8"/>
    </row>
    <row r="1213" spans="1:9" s="7" customFormat="1" ht="46.5">
      <c r="A1213" s="32">
        <f t="shared" si="101"/>
        <v>1111</v>
      </c>
      <c r="B1213" s="111" t="s">
        <v>1591</v>
      </c>
      <c r="C1213" s="119" t="s">
        <v>1592</v>
      </c>
      <c r="D1213" s="61" t="s">
        <v>1808</v>
      </c>
      <c r="E1213" s="36">
        <f t="shared" si="100"/>
        <v>0</v>
      </c>
      <c r="F1213" s="99"/>
      <c r="G1213" s="99"/>
      <c r="H1213" s="86"/>
      <c r="I1213" s="8"/>
    </row>
    <row r="1214" spans="1:9" s="7" customFormat="1">
      <c r="A1214" s="32">
        <f t="shared" si="101"/>
        <v>1112</v>
      </c>
      <c r="B1214" s="111" t="s">
        <v>1593</v>
      </c>
      <c r="C1214" s="119" t="s">
        <v>1594</v>
      </c>
      <c r="D1214" s="61" t="s">
        <v>1808</v>
      </c>
      <c r="E1214" s="36">
        <f t="shared" si="100"/>
        <v>0</v>
      </c>
      <c r="F1214" s="99"/>
      <c r="G1214" s="99"/>
      <c r="H1214" s="86"/>
      <c r="I1214" s="8"/>
    </row>
    <row r="1215" spans="1:9" s="7" customFormat="1">
      <c r="A1215" s="32">
        <f t="shared" si="101"/>
        <v>1113</v>
      </c>
      <c r="B1215" s="111" t="s">
        <v>1595</v>
      </c>
      <c r="C1215" s="119" t="s">
        <v>1596</v>
      </c>
      <c r="D1215" s="61" t="s">
        <v>1808</v>
      </c>
      <c r="E1215" s="36">
        <f t="shared" si="100"/>
        <v>8</v>
      </c>
      <c r="F1215" s="99"/>
      <c r="G1215" s="99"/>
      <c r="H1215" s="86">
        <v>8</v>
      </c>
      <c r="I1215" s="8"/>
    </row>
    <row r="1216" spans="1:9" s="7" customFormat="1" ht="46.5">
      <c r="A1216" s="32">
        <f t="shared" si="101"/>
        <v>1114</v>
      </c>
      <c r="B1216" s="111" t="s">
        <v>1597</v>
      </c>
      <c r="C1216" s="119" t="s">
        <v>1598</v>
      </c>
      <c r="D1216" s="61" t="s">
        <v>1808</v>
      </c>
      <c r="E1216" s="36">
        <f t="shared" si="100"/>
        <v>0</v>
      </c>
      <c r="F1216" s="99"/>
      <c r="G1216" s="99"/>
      <c r="H1216" s="86"/>
      <c r="I1216" s="8"/>
    </row>
    <row r="1217" spans="1:9" s="7" customFormat="1">
      <c r="A1217" s="32">
        <f t="shared" si="101"/>
        <v>1115</v>
      </c>
      <c r="B1217" s="111" t="s">
        <v>1599</v>
      </c>
      <c r="C1217" s="119" t="s">
        <v>1600</v>
      </c>
      <c r="D1217" s="61" t="s">
        <v>1808</v>
      </c>
      <c r="E1217" s="36">
        <f t="shared" si="100"/>
        <v>0</v>
      </c>
      <c r="F1217" s="99"/>
      <c r="G1217" s="99"/>
      <c r="H1217" s="99"/>
      <c r="I1217" s="8"/>
    </row>
    <row r="1218" spans="1:9" s="7" customFormat="1">
      <c r="A1218" s="32">
        <f t="shared" si="101"/>
        <v>1116</v>
      </c>
      <c r="B1218" s="45" t="s">
        <v>1601</v>
      </c>
      <c r="C1218" s="119" t="s">
        <v>1602</v>
      </c>
      <c r="D1218" s="61" t="s">
        <v>1808</v>
      </c>
      <c r="E1218" s="36">
        <f t="shared" si="100"/>
        <v>0</v>
      </c>
      <c r="F1218" s="99"/>
      <c r="G1218" s="99"/>
      <c r="H1218" s="99"/>
      <c r="I1218" s="8"/>
    </row>
    <row r="1219" spans="1:9" s="7" customFormat="1">
      <c r="A1219" s="32">
        <f t="shared" si="101"/>
        <v>1117</v>
      </c>
      <c r="B1219" s="111" t="s">
        <v>1603</v>
      </c>
      <c r="C1219" s="119" t="s">
        <v>1604</v>
      </c>
      <c r="D1219" s="61" t="s">
        <v>1808</v>
      </c>
      <c r="E1219" s="36">
        <f t="shared" si="100"/>
        <v>0</v>
      </c>
      <c r="F1219" s="99"/>
      <c r="G1219" s="99"/>
      <c r="H1219" s="99"/>
      <c r="I1219" s="8"/>
    </row>
    <row r="1220" spans="1:9" s="7" customFormat="1" ht="46.5">
      <c r="A1220" s="32">
        <f t="shared" si="101"/>
        <v>1118</v>
      </c>
      <c r="B1220" s="111" t="s">
        <v>1605</v>
      </c>
      <c r="C1220" s="119" t="s">
        <v>1606</v>
      </c>
      <c r="D1220" s="61" t="s">
        <v>1808</v>
      </c>
      <c r="E1220" s="36">
        <f t="shared" si="100"/>
        <v>0</v>
      </c>
      <c r="F1220" s="99"/>
      <c r="G1220" s="99"/>
      <c r="H1220" s="99"/>
      <c r="I1220" s="8"/>
    </row>
    <row r="1221" spans="1:9" s="7" customFormat="1" ht="30.75" customHeight="1">
      <c r="A1221" s="75"/>
      <c r="B1221" s="929" t="s">
        <v>5037</v>
      </c>
      <c r="C1221" s="929"/>
      <c r="D1221" s="929"/>
      <c r="E1221" s="929"/>
      <c r="F1221" s="929"/>
      <c r="G1221" s="929"/>
      <c r="H1221" s="929"/>
      <c r="I1221" s="8"/>
    </row>
    <row r="1222" spans="1:9" s="7" customFormat="1" ht="46.5">
      <c r="A1222" s="32">
        <v>1119</v>
      </c>
      <c r="B1222" s="45" t="s">
        <v>8942</v>
      </c>
      <c r="C1222" s="119" t="s">
        <v>1607</v>
      </c>
      <c r="D1222" s="61" t="s">
        <v>1808</v>
      </c>
      <c r="E1222" s="102">
        <f>+F1222+G1222+H1222</f>
        <v>0</v>
      </c>
      <c r="F1222" s="99"/>
      <c r="G1222" s="99"/>
      <c r="H1222" s="99"/>
      <c r="I1222" s="8"/>
    </row>
    <row r="1223" spans="1:9" s="7" customFormat="1" ht="30.75" customHeight="1">
      <c r="A1223" s="75"/>
      <c r="B1223" s="933" t="s">
        <v>5038</v>
      </c>
      <c r="C1223" s="934"/>
      <c r="D1223" s="934"/>
      <c r="E1223" s="934"/>
      <c r="F1223" s="934"/>
      <c r="G1223" s="934"/>
      <c r="H1223" s="934"/>
      <c r="I1223" s="8"/>
    </row>
    <row r="1224" spans="1:9" s="7" customFormat="1">
      <c r="A1224" s="32">
        <v>1120</v>
      </c>
      <c r="B1224" s="45" t="s">
        <v>1608</v>
      </c>
      <c r="C1224" s="34">
        <v>8471300000</v>
      </c>
      <c r="D1224" s="120" t="s">
        <v>1821</v>
      </c>
      <c r="E1224" s="36">
        <f>+F1224+G1224+H1224</f>
        <v>2</v>
      </c>
      <c r="F1224" s="86">
        <v>1</v>
      </c>
      <c r="G1224" s="86">
        <v>1</v>
      </c>
      <c r="H1224" s="99"/>
      <c r="I1224" s="8"/>
    </row>
    <row r="1225" spans="1:9" s="7" customFormat="1">
      <c r="A1225" s="32">
        <f>A1224+1</f>
        <v>1121</v>
      </c>
      <c r="B1225" s="45" t="s">
        <v>1609</v>
      </c>
      <c r="C1225" s="34">
        <v>8443321009</v>
      </c>
      <c r="D1225" s="61" t="s">
        <v>1808</v>
      </c>
      <c r="E1225" s="36">
        <f>+F1225+G1225+H1225</f>
        <v>2</v>
      </c>
      <c r="F1225" s="86">
        <v>1</v>
      </c>
      <c r="G1225" s="86">
        <v>1</v>
      </c>
      <c r="H1225" s="99"/>
      <c r="I1225" s="8"/>
    </row>
    <row r="1226" spans="1:9" s="7" customFormat="1">
      <c r="A1226" s="32">
        <f>A1225+1</f>
        <v>1122</v>
      </c>
      <c r="B1226" s="45" t="s">
        <v>8943</v>
      </c>
      <c r="C1226" s="34">
        <v>8415109000</v>
      </c>
      <c r="D1226" s="61" t="s">
        <v>1808</v>
      </c>
      <c r="E1226" s="36">
        <f>+F1226+G1226+H1226</f>
        <v>0</v>
      </c>
      <c r="F1226" s="86"/>
      <c r="G1226" s="86"/>
      <c r="H1226" s="99"/>
      <c r="I1226" s="8"/>
    </row>
    <row r="1227" spans="1:9" s="7" customFormat="1">
      <c r="A1227" s="32">
        <f>A1226+1</f>
        <v>1123</v>
      </c>
      <c r="B1227" s="121" t="s">
        <v>8944</v>
      </c>
      <c r="C1227" s="104"/>
      <c r="D1227" s="61" t="s">
        <v>1808</v>
      </c>
      <c r="E1227" s="36"/>
      <c r="F1227" s="86"/>
      <c r="G1227" s="86"/>
      <c r="H1227" s="99"/>
      <c r="I1227" s="8"/>
    </row>
    <row r="1228" spans="1:9" s="7" customFormat="1" ht="30.75" customHeight="1">
      <c r="A1228" s="75"/>
      <c r="B1228" s="929" t="s">
        <v>5039</v>
      </c>
      <c r="C1228" s="929"/>
      <c r="D1228" s="929"/>
      <c r="E1228" s="929"/>
      <c r="F1228" s="929"/>
      <c r="G1228" s="929"/>
      <c r="H1228" s="929"/>
      <c r="I1228" s="8"/>
    </row>
    <row r="1229" spans="1:9" s="7" customFormat="1">
      <c r="A1229" s="32">
        <v>1124</v>
      </c>
      <c r="B1229" s="45" t="s">
        <v>1610</v>
      </c>
      <c r="C1229" s="86">
        <v>4820400000</v>
      </c>
      <c r="D1229" s="61" t="s">
        <v>1808</v>
      </c>
      <c r="E1229" s="36">
        <f t="shared" ref="E1229:E1260" si="102">+F1229+G1229+H1229</f>
        <v>250</v>
      </c>
      <c r="F1229" s="86">
        <v>90</v>
      </c>
      <c r="G1229" s="86">
        <v>80</v>
      </c>
      <c r="H1229" s="86">
        <v>80</v>
      </c>
      <c r="I1229" s="8"/>
    </row>
    <row r="1230" spans="1:9" s="7" customFormat="1">
      <c r="A1230" s="32">
        <f>A1229+1</f>
        <v>1125</v>
      </c>
      <c r="B1230" s="45" t="s">
        <v>1611</v>
      </c>
      <c r="C1230" s="86">
        <v>4820400000</v>
      </c>
      <c r="D1230" s="61" t="s">
        <v>1808</v>
      </c>
      <c r="E1230" s="36">
        <f t="shared" si="102"/>
        <v>250</v>
      </c>
      <c r="F1230" s="86">
        <v>90</v>
      </c>
      <c r="G1230" s="86">
        <v>80</v>
      </c>
      <c r="H1230" s="86">
        <v>80</v>
      </c>
      <c r="I1230" s="8"/>
    </row>
    <row r="1231" spans="1:9" s="7" customFormat="1">
      <c r="A1231" s="32">
        <f t="shared" ref="A1231:A1294" si="103">A1230+1</f>
        <v>1126</v>
      </c>
      <c r="B1231" s="45" t="s">
        <v>1612</v>
      </c>
      <c r="C1231" s="86">
        <v>4820400000</v>
      </c>
      <c r="D1231" s="61" t="s">
        <v>1808</v>
      </c>
      <c r="E1231" s="36">
        <f t="shared" si="102"/>
        <v>250</v>
      </c>
      <c r="F1231" s="86">
        <v>90</v>
      </c>
      <c r="G1231" s="86">
        <v>80</v>
      </c>
      <c r="H1231" s="86">
        <v>80</v>
      </c>
      <c r="I1231" s="8"/>
    </row>
    <row r="1232" spans="1:9" s="7" customFormat="1">
      <c r="A1232" s="32">
        <f t="shared" si="103"/>
        <v>1127</v>
      </c>
      <c r="B1232" s="45" t="s">
        <v>1613</v>
      </c>
      <c r="C1232" s="86">
        <v>4820400000</v>
      </c>
      <c r="D1232" s="61" t="s">
        <v>1808</v>
      </c>
      <c r="E1232" s="36">
        <f t="shared" si="102"/>
        <v>0</v>
      </c>
      <c r="F1232" s="86"/>
      <c r="G1232" s="86"/>
      <c r="H1232" s="86"/>
      <c r="I1232" s="8"/>
    </row>
    <row r="1233" spans="1:9" s="7" customFormat="1">
      <c r="A1233" s="32">
        <f t="shared" si="103"/>
        <v>1128</v>
      </c>
      <c r="B1233" s="45" t="s">
        <v>1614</v>
      </c>
      <c r="C1233" s="86">
        <v>4820400000</v>
      </c>
      <c r="D1233" s="61" t="s">
        <v>1808</v>
      </c>
      <c r="E1233" s="36">
        <f t="shared" si="102"/>
        <v>0</v>
      </c>
      <c r="F1233" s="86"/>
      <c r="G1233" s="86"/>
      <c r="H1233" s="86"/>
      <c r="I1233" s="8"/>
    </row>
    <row r="1234" spans="1:9" s="7" customFormat="1">
      <c r="A1234" s="32">
        <f t="shared" si="103"/>
        <v>1129</v>
      </c>
      <c r="B1234" s="45" t="s">
        <v>1615</v>
      </c>
      <c r="C1234" s="86">
        <v>4820400000</v>
      </c>
      <c r="D1234" s="61" t="s">
        <v>1808</v>
      </c>
      <c r="E1234" s="36">
        <f t="shared" si="102"/>
        <v>0</v>
      </c>
      <c r="F1234" s="86"/>
      <c r="G1234" s="86"/>
      <c r="H1234" s="86"/>
      <c r="I1234" s="8"/>
    </row>
    <row r="1235" spans="1:9" s="7" customFormat="1">
      <c r="A1235" s="32">
        <f t="shared" si="103"/>
        <v>1130</v>
      </c>
      <c r="B1235" s="45" t="s">
        <v>1616</v>
      </c>
      <c r="C1235" s="86">
        <v>4820400000</v>
      </c>
      <c r="D1235" s="61" t="s">
        <v>1808</v>
      </c>
      <c r="E1235" s="36">
        <f t="shared" si="102"/>
        <v>250</v>
      </c>
      <c r="F1235" s="86">
        <v>90</v>
      </c>
      <c r="G1235" s="86">
        <v>80</v>
      </c>
      <c r="H1235" s="86">
        <v>80</v>
      </c>
      <c r="I1235" s="8"/>
    </row>
    <row r="1236" spans="1:9" s="7" customFormat="1">
      <c r="A1236" s="32">
        <f t="shared" si="103"/>
        <v>1131</v>
      </c>
      <c r="B1236" s="45" t="s">
        <v>1617</v>
      </c>
      <c r="C1236" s="86">
        <v>4820400000</v>
      </c>
      <c r="D1236" s="61" t="s">
        <v>1808</v>
      </c>
      <c r="E1236" s="36">
        <f t="shared" si="102"/>
        <v>625</v>
      </c>
      <c r="F1236" s="86">
        <v>225</v>
      </c>
      <c r="G1236" s="86">
        <v>200</v>
      </c>
      <c r="H1236" s="86">
        <v>200</v>
      </c>
      <c r="I1236" s="8"/>
    </row>
    <row r="1237" spans="1:9" s="7" customFormat="1">
      <c r="A1237" s="32">
        <f t="shared" si="103"/>
        <v>1132</v>
      </c>
      <c r="B1237" s="45" t="s">
        <v>1618</v>
      </c>
      <c r="C1237" s="86">
        <v>4820400000</v>
      </c>
      <c r="D1237" s="61" t="s">
        <v>1808</v>
      </c>
      <c r="E1237" s="36">
        <f t="shared" si="102"/>
        <v>500</v>
      </c>
      <c r="F1237" s="86">
        <v>200</v>
      </c>
      <c r="G1237" s="86">
        <v>150</v>
      </c>
      <c r="H1237" s="86">
        <v>150</v>
      </c>
      <c r="I1237" s="8"/>
    </row>
    <row r="1238" spans="1:9" s="7" customFormat="1">
      <c r="A1238" s="32">
        <f t="shared" si="103"/>
        <v>1133</v>
      </c>
      <c r="B1238" s="45" t="s">
        <v>1619</v>
      </c>
      <c r="C1238" s="86">
        <v>4820400000</v>
      </c>
      <c r="D1238" s="61" t="s">
        <v>1808</v>
      </c>
      <c r="E1238" s="36">
        <f t="shared" si="102"/>
        <v>250</v>
      </c>
      <c r="F1238" s="86">
        <v>90</v>
      </c>
      <c r="G1238" s="86">
        <v>80</v>
      </c>
      <c r="H1238" s="86">
        <v>80</v>
      </c>
      <c r="I1238" s="8"/>
    </row>
    <row r="1239" spans="1:9" s="7" customFormat="1">
      <c r="A1239" s="32">
        <f t="shared" si="103"/>
        <v>1134</v>
      </c>
      <c r="B1239" s="45" t="s">
        <v>1620</v>
      </c>
      <c r="C1239" s="86">
        <v>4820400000</v>
      </c>
      <c r="D1239" s="61" t="s">
        <v>1808</v>
      </c>
      <c r="E1239" s="36">
        <f t="shared" si="102"/>
        <v>250</v>
      </c>
      <c r="F1239" s="86">
        <v>90</v>
      </c>
      <c r="G1239" s="86">
        <v>80</v>
      </c>
      <c r="H1239" s="86">
        <v>80</v>
      </c>
      <c r="I1239" s="8"/>
    </row>
    <row r="1240" spans="1:9" s="7" customFormat="1" ht="46.5">
      <c r="A1240" s="32">
        <f t="shared" si="103"/>
        <v>1135</v>
      </c>
      <c r="B1240" s="45" t="s">
        <v>1621</v>
      </c>
      <c r="C1240" s="86">
        <v>4820400000</v>
      </c>
      <c r="D1240" s="61" t="s">
        <v>1808</v>
      </c>
      <c r="E1240" s="36">
        <f t="shared" si="102"/>
        <v>250</v>
      </c>
      <c r="F1240" s="86">
        <v>90</v>
      </c>
      <c r="G1240" s="86">
        <v>80</v>
      </c>
      <c r="H1240" s="86">
        <v>80</v>
      </c>
      <c r="I1240" s="8"/>
    </row>
    <row r="1241" spans="1:9" s="7" customFormat="1">
      <c r="A1241" s="32">
        <f t="shared" si="103"/>
        <v>1136</v>
      </c>
      <c r="B1241" s="45" t="s">
        <v>1622</v>
      </c>
      <c r="C1241" s="86">
        <v>4820400000</v>
      </c>
      <c r="D1241" s="61" t="s">
        <v>1808</v>
      </c>
      <c r="E1241" s="36">
        <f t="shared" si="102"/>
        <v>1250</v>
      </c>
      <c r="F1241" s="86">
        <v>400</v>
      </c>
      <c r="G1241" s="86">
        <v>400</v>
      </c>
      <c r="H1241" s="86">
        <v>450</v>
      </c>
      <c r="I1241" s="8"/>
    </row>
    <row r="1242" spans="1:9" s="7" customFormat="1">
      <c r="A1242" s="32">
        <f t="shared" si="103"/>
        <v>1137</v>
      </c>
      <c r="B1242" s="45" t="s">
        <v>1623</v>
      </c>
      <c r="C1242" s="86">
        <v>4820400000</v>
      </c>
      <c r="D1242" s="61" t="s">
        <v>1808</v>
      </c>
      <c r="E1242" s="36">
        <f t="shared" si="102"/>
        <v>2500</v>
      </c>
      <c r="F1242" s="86">
        <v>900</v>
      </c>
      <c r="G1242" s="86">
        <v>800</v>
      </c>
      <c r="H1242" s="86">
        <v>800</v>
      </c>
      <c r="I1242" s="8"/>
    </row>
    <row r="1243" spans="1:9" s="7" customFormat="1">
      <c r="A1243" s="32">
        <f t="shared" si="103"/>
        <v>1138</v>
      </c>
      <c r="B1243" s="45" t="s">
        <v>1624</v>
      </c>
      <c r="C1243" s="86">
        <v>4820400000</v>
      </c>
      <c r="D1243" s="61" t="s">
        <v>1808</v>
      </c>
      <c r="E1243" s="36">
        <f t="shared" si="102"/>
        <v>25000</v>
      </c>
      <c r="F1243" s="86">
        <v>9000</v>
      </c>
      <c r="G1243" s="86">
        <v>8000</v>
      </c>
      <c r="H1243" s="86">
        <v>8000</v>
      </c>
      <c r="I1243" s="8"/>
    </row>
    <row r="1244" spans="1:9" s="7" customFormat="1">
      <c r="A1244" s="32">
        <f t="shared" si="103"/>
        <v>1139</v>
      </c>
      <c r="B1244" s="45" t="s">
        <v>1625</v>
      </c>
      <c r="C1244" s="86">
        <v>4820400000</v>
      </c>
      <c r="D1244" s="61" t="s">
        <v>1808</v>
      </c>
      <c r="E1244" s="36">
        <f t="shared" si="102"/>
        <v>5000</v>
      </c>
      <c r="F1244" s="86">
        <v>2500</v>
      </c>
      <c r="G1244" s="86">
        <v>1500</v>
      </c>
      <c r="H1244" s="86">
        <v>1000</v>
      </c>
      <c r="I1244" s="8"/>
    </row>
    <row r="1245" spans="1:9" s="7" customFormat="1">
      <c r="A1245" s="32">
        <f t="shared" si="103"/>
        <v>1140</v>
      </c>
      <c r="B1245" s="45" t="s">
        <v>1626</v>
      </c>
      <c r="C1245" s="86">
        <v>4820400000</v>
      </c>
      <c r="D1245" s="61" t="s">
        <v>1808</v>
      </c>
      <c r="E1245" s="36">
        <f t="shared" si="102"/>
        <v>7500</v>
      </c>
      <c r="F1245" s="86">
        <v>3500</v>
      </c>
      <c r="G1245" s="86">
        <v>2000</v>
      </c>
      <c r="H1245" s="86">
        <v>2000</v>
      </c>
      <c r="I1245" s="8"/>
    </row>
    <row r="1246" spans="1:9" s="7" customFormat="1">
      <c r="A1246" s="32">
        <f t="shared" si="103"/>
        <v>1141</v>
      </c>
      <c r="B1246" s="45" t="s">
        <v>1627</v>
      </c>
      <c r="C1246" s="86">
        <v>4820400000</v>
      </c>
      <c r="D1246" s="61" t="s">
        <v>1808</v>
      </c>
      <c r="E1246" s="36">
        <f t="shared" si="102"/>
        <v>7500</v>
      </c>
      <c r="F1246" s="86">
        <v>3500</v>
      </c>
      <c r="G1246" s="86">
        <v>2000</v>
      </c>
      <c r="H1246" s="86">
        <v>2000</v>
      </c>
      <c r="I1246" s="8"/>
    </row>
    <row r="1247" spans="1:9" s="7" customFormat="1">
      <c r="A1247" s="32">
        <f t="shared" si="103"/>
        <v>1142</v>
      </c>
      <c r="B1247" s="45" t="s">
        <v>1628</v>
      </c>
      <c r="C1247" s="122"/>
      <c r="D1247" s="61" t="s">
        <v>1808</v>
      </c>
      <c r="E1247" s="36">
        <f t="shared" si="102"/>
        <v>7500</v>
      </c>
      <c r="F1247" s="86">
        <v>3500</v>
      </c>
      <c r="G1247" s="86">
        <v>2000</v>
      </c>
      <c r="H1247" s="86">
        <v>2000</v>
      </c>
      <c r="I1247" s="8"/>
    </row>
    <row r="1248" spans="1:9" s="7" customFormat="1">
      <c r="A1248" s="32">
        <f t="shared" si="103"/>
        <v>1143</v>
      </c>
      <c r="B1248" s="45" t="s">
        <v>1629</v>
      </c>
      <c r="C1248" s="122"/>
      <c r="D1248" s="61" t="s">
        <v>1808</v>
      </c>
      <c r="E1248" s="36">
        <f t="shared" si="102"/>
        <v>17500</v>
      </c>
      <c r="F1248" s="86">
        <v>5000</v>
      </c>
      <c r="G1248" s="86">
        <v>5000</v>
      </c>
      <c r="H1248" s="86">
        <v>7500</v>
      </c>
      <c r="I1248" s="8"/>
    </row>
    <row r="1249" spans="1:9" s="7" customFormat="1">
      <c r="A1249" s="32">
        <f t="shared" si="103"/>
        <v>1144</v>
      </c>
      <c r="B1249" s="45" t="s">
        <v>1630</v>
      </c>
      <c r="C1249" s="122"/>
      <c r="D1249" s="61" t="s">
        <v>1808</v>
      </c>
      <c r="E1249" s="36">
        <f t="shared" si="102"/>
        <v>250</v>
      </c>
      <c r="F1249" s="86">
        <v>100</v>
      </c>
      <c r="G1249" s="86">
        <v>100</v>
      </c>
      <c r="H1249" s="86">
        <v>50</v>
      </c>
      <c r="I1249" s="8"/>
    </row>
    <row r="1250" spans="1:9" s="7" customFormat="1">
      <c r="A1250" s="32">
        <f t="shared" si="103"/>
        <v>1145</v>
      </c>
      <c r="B1250" s="45" t="s">
        <v>1631</v>
      </c>
      <c r="C1250" s="86"/>
      <c r="D1250" s="61" t="s">
        <v>1808</v>
      </c>
      <c r="E1250" s="36">
        <f t="shared" si="102"/>
        <v>6</v>
      </c>
      <c r="F1250" s="86">
        <v>2</v>
      </c>
      <c r="G1250" s="86">
        <v>2</v>
      </c>
      <c r="H1250" s="86">
        <v>2</v>
      </c>
      <c r="I1250" s="8"/>
    </row>
    <row r="1251" spans="1:9" s="7" customFormat="1">
      <c r="A1251" s="32">
        <f t="shared" si="103"/>
        <v>1146</v>
      </c>
      <c r="B1251" s="45" t="s">
        <v>1632</v>
      </c>
      <c r="C1251" s="86"/>
      <c r="D1251" s="61" t="s">
        <v>1808</v>
      </c>
      <c r="E1251" s="36">
        <f t="shared" si="102"/>
        <v>6</v>
      </c>
      <c r="F1251" s="86">
        <v>2</v>
      </c>
      <c r="G1251" s="86">
        <v>2</v>
      </c>
      <c r="H1251" s="86">
        <v>2</v>
      </c>
      <c r="I1251" s="8"/>
    </row>
    <row r="1252" spans="1:9" s="7" customFormat="1">
      <c r="A1252" s="32">
        <f t="shared" si="103"/>
        <v>1147</v>
      </c>
      <c r="B1252" s="45" t="s">
        <v>1633</v>
      </c>
      <c r="C1252" s="86"/>
      <c r="D1252" s="61" t="s">
        <v>1808</v>
      </c>
      <c r="E1252" s="36">
        <f t="shared" si="102"/>
        <v>1250</v>
      </c>
      <c r="F1252" s="86">
        <v>450</v>
      </c>
      <c r="G1252" s="86">
        <v>400</v>
      </c>
      <c r="H1252" s="86">
        <v>400</v>
      </c>
      <c r="I1252" s="8"/>
    </row>
    <row r="1253" spans="1:9" s="7" customFormat="1">
      <c r="A1253" s="32">
        <f t="shared" si="103"/>
        <v>1148</v>
      </c>
      <c r="B1253" s="45" t="s">
        <v>1634</v>
      </c>
      <c r="C1253" s="86"/>
      <c r="D1253" s="61" t="s">
        <v>1808</v>
      </c>
      <c r="E1253" s="36">
        <f t="shared" si="102"/>
        <v>1250</v>
      </c>
      <c r="F1253" s="86">
        <v>450</v>
      </c>
      <c r="G1253" s="86">
        <v>400</v>
      </c>
      <c r="H1253" s="86">
        <v>400</v>
      </c>
      <c r="I1253" s="8"/>
    </row>
    <row r="1254" spans="1:9" s="7" customFormat="1">
      <c r="A1254" s="32">
        <f t="shared" si="103"/>
        <v>1149</v>
      </c>
      <c r="B1254" s="45" t="s">
        <v>1635</v>
      </c>
      <c r="C1254" s="110"/>
      <c r="D1254" s="61" t="s">
        <v>1808</v>
      </c>
      <c r="E1254" s="36">
        <f t="shared" si="102"/>
        <v>500</v>
      </c>
      <c r="F1254" s="86">
        <v>200</v>
      </c>
      <c r="G1254" s="86">
        <v>150</v>
      </c>
      <c r="H1254" s="86">
        <v>150</v>
      </c>
      <c r="I1254" s="8"/>
    </row>
    <row r="1255" spans="1:9" s="7" customFormat="1">
      <c r="A1255" s="32">
        <f t="shared" si="103"/>
        <v>1150</v>
      </c>
      <c r="B1255" s="45" t="s">
        <v>1636</v>
      </c>
      <c r="C1255" s="86">
        <v>4820400000</v>
      </c>
      <c r="D1255" s="61" t="s">
        <v>1808</v>
      </c>
      <c r="E1255" s="36">
        <f t="shared" si="102"/>
        <v>1250</v>
      </c>
      <c r="F1255" s="86">
        <v>450</v>
      </c>
      <c r="G1255" s="86">
        <v>400</v>
      </c>
      <c r="H1255" s="86">
        <v>400</v>
      </c>
      <c r="I1255" s="8"/>
    </row>
    <row r="1256" spans="1:9" s="7" customFormat="1">
      <c r="A1256" s="32">
        <f t="shared" si="103"/>
        <v>1151</v>
      </c>
      <c r="B1256" s="45" t="s">
        <v>1637</v>
      </c>
      <c r="C1256" s="86">
        <v>4820400000</v>
      </c>
      <c r="D1256" s="61" t="s">
        <v>1808</v>
      </c>
      <c r="E1256" s="36">
        <f t="shared" si="102"/>
        <v>250</v>
      </c>
      <c r="F1256" s="86">
        <v>100</v>
      </c>
      <c r="G1256" s="86">
        <v>100</v>
      </c>
      <c r="H1256" s="86">
        <v>50</v>
      </c>
      <c r="I1256" s="8"/>
    </row>
    <row r="1257" spans="1:9" s="7" customFormat="1">
      <c r="A1257" s="32">
        <f t="shared" si="103"/>
        <v>1152</v>
      </c>
      <c r="B1257" s="45" t="s">
        <v>1638</v>
      </c>
      <c r="C1257" s="86">
        <v>4820400000</v>
      </c>
      <c r="D1257" s="61" t="s">
        <v>1808</v>
      </c>
      <c r="E1257" s="36">
        <f t="shared" si="102"/>
        <v>100</v>
      </c>
      <c r="F1257" s="86">
        <v>50</v>
      </c>
      <c r="G1257" s="86">
        <v>50</v>
      </c>
      <c r="H1257" s="86"/>
      <c r="I1257" s="8"/>
    </row>
    <row r="1258" spans="1:9" s="7" customFormat="1">
      <c r="A1258" s="32">
        <f t="shared" si="103"/>
        <v>1153</v>
      </c>
      <c r="B1258" s="45" t="s">
        <v>1639</v>
      </c>
      <c r="C1258" s="86">
        <v>4820400000</v>
      </c>
      <c r="D1258" s="61" t="s">
        <v>1808</v>
      </c>
      <c r="E1258" s="36">
        <f t="shared" si="102"/>
        <v>100</v>
      </c>
      <c r="F1258" s="86">
        <v>50</v>
      </c>
      <c r="G1258" s="86">
        <v>50</v>
      </c>
      <c r="H1258" s="86"/>
      <c r="I1258" s="8"/>
    </row>
    <row r="1259" spans="1:9" s="7" customFormat="1">
      <c r="A1259" s="32">
        <f t="shared" si="103"/>
        <v>1154</v>
      </c>
      <c r="B1259" s="45" t="s">
        <v>1640</v>
      </c>
      <c r="C1259" s="110"/>
      <c r="D1259" s="61" t="s">
        <v>1808</v>
      </c>
      <c r="E1259" s="36">
        <f t="shared" si="102"/>
        <v>250</v>
      </c>
      <c r="F1259" s="86">
        <v>100</v>
      </c>
      <c r="G1259" s="86">
        <v>100</v>
      </c>
      <c r="H1259" s="86">
        <v>50</v>
      </c>
      <c r="I1259" s="8"/>
    </row>
    <row r="1260" spans="1:9" s="7" customFormat="1">
      <c r="A1260" s="32">
        <f t="shared" si="103"/>
        <v>1155</v>
      </c>
      <c r="B1260" s="45" t="s">
        <v>1641</v>
      </c>
      <c r="C1260" s="110"/>
      <c r="D1260" s="61" t="s">
        <v>1808</v>
      </c>
      <c r="E1260" s="36">
        <f t="shared" si="102"/>
        <v>500</v>
      </c>
      <c r="F1260" s="86">
        <v>200</v>
      </c>
      <c r="G1260" s="86">
        <v>150</v>
      </c>
      <c r="H1260" s="86">
        <v>150</v>
      </c>
      <c r="I1260" s="8"/>
    </row>
    <row r="1261" spans="1:9" s="7" customFormat="1">
      <c r="A1261" s="32">
        <f t="shared" si="103"/>
        <v>1156</v>
      </c>
      <c r="B1261" s="45" t="s">
        <v>1642</v>
      </c>
      <c r="C1261" s="110"/>
      <c r="D1261" s="61" t="s">
        <v>1808</v>
      </c>
      <c r="E1261" s="36">
        <f t="shared" ref="E1261:E1292" si="104">+F1261+G1261+H1261</f>
        <v>50</v>
      </c>
      <c r="F1261" s="86">
        <v>25</v>
      </c>
      <c r="G1261" s="86">
        <v>25</v>
      </c>
      <c r="H1261" s="86"/>
      <c r="I1261" s="8"/>
    </row>
    <row r="1262" spans="1:9" s="7" customFormat="1">
      <c r="A1262" s="32">
        <f t="shared" si="103"/>
        <v>1157</v>
      </c>
      <c r="B1262" s="45" t="s">
        <v>1643</v>
      </c>
      <c r="C1262" s="110"/>
      <c r="D1262" s="61" t="s">
        <v>1808</v>
      </c>
      <c r="E1262" s="36">
        <f t="shared" si="104"/>
        <v>100</v>
      </c>
      <c r="F1262" s="86">
        <v>30</v>
      </c>
      <c r="G1262" s="86">
        <v>30</v>
      </c>
      <c r="H1262" s="86">
        <v>40</v>
      </c>
      <c r="I1262" s="8"/>
    </row>
    <row r="1263" spans="1:9" s="7" customFormat="1">
      <c r="A1263" s="32">
        <f t="shared" si="103"/>
        <v>1158</v>
      </c>
      <c r="B1263" s="45" t="s">
        <v>1644</v>
      </c>
      <c r="C1263" s="110"/>
      <c r="D1263" s="61" t="s">
        <v>1808</v>
      </c>
      <c r="E1263" s="36">
        <f t="shared" si="104"/>
        <v>100</v>
      </c>
      <c r="F1263" s="86">
        <v>30</v>
      </c>
      <c r="G1263" s="86">
        <v>30</v>
      </c>
      <c r="H1263" s="86">
        <v>40</v>
      </c>
      <c r="I1263" s="8"/>
    </row>
    <row r="1264" spans="1:9" s="7" customFormat="1">
      <c r="A1264" s="32">
        <f t="shared" si="103"/>
        <v>1159</v>
      </c>
      <c r="B1264" s="45" t="s">
        <v>1645</v>
      </c>
      <c r="C1264" s="110"/>
      <c r="D1264" s="61" t="s">
        <v>1808</v>
      </c>
      <c r="E1264" s="36">
        <f t="shared" si="104"/>
        <v>250</v>
      </c>
      <c r="F1264" s="86">
        <v>100</v>
      </c>
      <c r="G1264" s="86">
        <v>100</v>
      </c>
      <c r="H1264" s="86">
        <v>50</v>
      </c>
      <c r="I1264" s="8"/>
    </row>
    <row r="1265" spans="1:9" s="7" customFormat="1">
      <c r="A1265" s="32">
        <f t="shared" si="103"/>
        <v>1160</v>
      </c>
      <c r="B1265" s="45" t="s">
        <v>1646</v>
      </c>
      <c r="C1265" s="110"/>
      <c r="D1265" s="61" t="s">
        <v>1808</v>
      </c>
      <c r="E1265" s="36">
        <f t="shared" si="104"/>
        <v>600</v>
      </c>
      <c r="F1265" s="86">
        <v>200</v>
      </c>
      <c r="G1265" s="86">
        <v>200</v>
      </c>
      <c r="H1265" s="86">
        <v>200</v>
      </c>
      <c r="I1265" s="8"/>
    </row>
    <row r="1266" spans="1:9" s="7" customFormat="1">
      <c r="A1266" s="32">
        <f t="shared" si="103"/>
        <v>1161</v>
      </c>
      <c r="B1266" s="45" t="s">
        <v>1647</v>
      </c>
      <c r="C1266" s="110"/>
      <c r="D1266" s="61" t="s">
        <v>1808</v>
      </c>
      <c r="E1266" s="36">
        <f t="shared" si="104"/>
        <v>100</v>
      </c>
      <c r="F1266" s="86">
        <v>50</v>
      </c>
      <c r="G1266" s="86">
        <v>50</v>
      </c>
      <c r="H1266" s="86"/>
      <c r="I1266" s="8"/>
    </row>
    <row r="1267" spans="1:9" s="7" customFormat="1">
      <c r="A1267" s="32">
        <f t="shared" si="103"/>
        <v>1162</v>
      </c>
      <c r="B1267" s="111" t="s">
        <v>1648</v>
      </c>
      <c r="C1267" s="119">
        <v>4820400000</v>
      </c>
      <c r="D1267" s="61" t="s">
        <v>1808</v>
      </c>
      <c r="E1267" s="36">
        <f t="shared" si="104"/>
        <v>500</v>
      </c>
      <c r="F1267" s="86">
        <v>200</v>
      </c>
      <c r="G1267" s="86">
        <v>200</v>
      </c>
      <c r="H1267" s="86">
        <v>100</v>
      </c>
      <c r="I1267" s="8"/>
    </row>
    <row r="1268" spans="1:9" s="7" customFormat="1">
      <c r="A1268" s="32">
        <f t="shared" si="103"/>
        <v>1163</v>
      </c>
      <c r="B1268" s="111" t="s">
        <v>1649</v>
      </c>
      <c r="C1268" s="119">
        <v>4820400000</v>
      </c>
      <c r="D1268" s="61" t="s">
        <v>1808</v>
      </c>
      <c r="E1268" s="36">
        <f t="shared" si="104"/>
        <v>1250</v>
      </c>
      <c r="F1268" s="86">
        <v>450</v>
      </c>
      <c r="G1268" s="86">
        <v>400</v>
      </c>
      <c r="H1268" s="86">
        <v>400</v>
      </c>
      <c r="I1268" s="8"/>
    </row>
    <row r="1269" spans="1:9" s="7" customFormat="1">
      <c r="A1269" s="32">
        <f t="shared" si="103"/>
        <v>1164</v>
      </c>
      <c r="B1269" s="111" t="s">
        <v>1650</v>
      </c>
      <c r="C1269" s="119">
        <v>4820400000</v>
      </c>
      <c r="D1269" s="61" t="s">
        <v>1808</v>
      </c>
      <c r="E1269" s="36">
        <f t="shared" si="104"/>
        <v>500</v>
      </c>
      <c r="F1269" s="86">
        <v>200</v>
      </c>
      <c r="G1269" s="86">
        <v>150</v>
      </c>
      <c r="H1269" s="86">
        <v>150</v>
      </c>
      <c r="I1269" s="8"/>
    </row>
    <row r="1270" spans="1:9" s="7" customFormat="1">
      <c r="A1270" s="32">
        <f t="shared" si="103"/>
        <v>1165</v>
      </c>
      <c r="B1270" s="33" t="s">
        <v>1651</v>
      </c>
      <c r="C1270" s="119">
        <v>4820400000</v>
      </c>
      <c r="D1270" s="61" t="s">
        <v>1808</v>
      </c>
      <c r="E1270" s="36">
        <f t="shared" si="104"/>
        <v>500</v>
      </c>
      <c r="F1270" s="86">
        <v>200</v>
      </c>
      <c r="G1270" s="86">
        <v>150</v>
      </c>
      <c r="H1270" s="86">
        <v>150</v>
      </c>
      <c r="I1270" s="8"/>
    </row>
    <row r="1271" spans="1:9" s="7" customFormat="1">
      <c r="A1271" s="32">
        <f t="shared" si="103"/>
        <v>1166</v>
      </c>
      <c r="B1271" s="111" t="s">
        <v>1652</v>
      </c>
      <c r="C1271" s="119">
        <v>4820400000</v>
      </c>
      <c r="D1271" s="61" t="s">
        <v>1808</v>
      </c>
      <c r="E1271" s="36">
        <f t="shared" si="104"/>
        <v>1250</v>
      </c>
      <c r="F1271" s="86">
        <v>450</v>
      </c>
      <c r="G1271" s="86">
        <v>400</v>
      </c>
      <c r="H1271" s="86">
        <v>400</v>
      </c>
      <c r="I1271" s="8"/>
    </row>
    <row r="1272" spans="1:9" s="7" customFormat="1">
      <c r="A1272" s="32">
        <f t="shared" si="103"/>
        <v>1167</v>
      </c>
      <c r="B1272" s="111" t="s">
        <v>1653</v>
      </c>
      <c r="C1272" s="119">
        <v>4820400000</v>
      </c>
      <c r="D1272" s="61" t="s">
        <v>1808</v>
      </c>
      <c r="E1272" s="36">
        <f t="shared" si="104"/>
        <v>2500</v>
      </c>
      <c r="F1272" s="86">
        <v>900</v>
      </c>
      <c r="G1272" s="86">
        <v>800</v>
      </c>
      <c r="H1272" s="86">
        <v>800</v>
      </c>
      <c r="I1272" s="8"/>
    </row>
    <row r="1273" spans="1:9" s="7" customFormat="1">
      <c r="A1273" s="32">
        <f t="shared" si="103"/>
        <v>1168</v>
      </c>
      <c r="B1273" s="121" t="s">
        <v>6299</v>
      </c>
      <c r="C1273" s="119">
        <v>480258100</v>
      </c>
      <c r="D1273" s="123" t="s">
        <v>1654</v>
      </c>
      <c r="E1273" s="36">
        <f t="shared" si="104"/>
        <v>155</v>
      </c>
      <c r="F1273" s="86">
        <v>52</v>
      </c>
      <c r="G1273" s="86">
        <v>52</v>
      </c>
      <c r="H1273" s="86">
        <v>51</v>
      </c>
      <c r="I1273" s="8"/>
    </row>
    <row r="1274" spans="1:9" s="7" customFormat="1">
      <c r="A1274" s="32">
        <f t="shared" si="103"/>
        <v>1169</v>
      </c>
      <c r="B1274" s="111" t="s">
        <v>1655</v>
      </c>
      <c r="C1274" s="119">
        <v>40006599</v>
      </c>
      <c r="D1274" s="61" t="s">
        <v>1808</v>
      </c>
      <c r="E1274" s="36">
        <f t="shared" si="104"/>
        <v>0</v>
      </c>
      <c r="F1274" s="86"/>
      <c r="G1274" s="86"/>
      <c r="H1274" s="86"/>
      <c r="I1274" s="8"/>
    </row>
    <row r="1275" spans="1:9" s="7" customFormat="1">
      <c r="A1275" s="32">
        <f t="shared" si="103"/>
        <v>1170</v>
      </c>
      <c r="B1275" s="111" t="s">
        <v>1656</v>
      </c>
      <c r="C1275" s="119">
        <v>40000952</v>
      </c>
      <c r="D1275" s="61" t="s">
        <v>1808</v>
      </c>
      <c r="E1275" s="36">
        <f t="shared" si="104"/>
        <v>75</v>
      </c>
      <c r="F1275" s="86">
        <v>35</v>
      </c>
      <c r="G1275" s="86">
        <v>20</v>
      </c>
      <c r="H1275" s="86">
        <v>20</v>
      </c>
      <c r="I1275" s="8"/>
    </row>
    <row r="1276" spans="1:9" s="7" customFormat="1">
      <c r="A1276" s="32">
        <f t="shared" si="103"/>
        <v>1171</v>
      </c>
      <c r="B1276" s="111" t="s">
        <v>1657</v>
      </c>
      <c r="C1276" s="119"/>
      <c r="D1276" s="61" t="s">
        <v>1808</v>
      </c>
      <c r="E1276" s="36">
        <f t="shared" si="104"/>
        <v>5</v>
      </c>
      <c r="F1276" s="86">
        <v>3</v>
      </c>
      <c r="G1276" s="86">
        <v>1</v>
      </c>
      <c r="H1276" s="86">
        <v>1</v>
      </c>
      <c r="I1276" s="8"/>
    </row>
    <row r="1277" spans="1:9" s="7" customFormat="1">
      <c r="A1277" s="32">
        <f t="shared" si="103"/>
        <v>1172</v>
      </c>
      <c r="B1277" s="111" t="s">
        <v>1658</v>
      </c>
      <c r="C1277" s="119">
        <v>40006602</v>
      </c>
      <c r="D1277" s="61" t="s">
        <v>1808</v>
      </c>
      <c r="E1277" s="36">
        <f t="shared" si="104"/>
        <v>0</v>
      </c>
      <c r="F1277" s="86"/>
      <c r="G1277" s="86"/>
      <c r="H1277" s="86"/>
      <c r="I1277" s="8"/>
    </row>
    <row r="1278" spans="1:9" s="7" customFormat="1">
      <c r="A1278" s="32">
        <f t="shared" si="103"/>
        <v>1173</v>
      </c>
      <c r="B1278" s="111" t="s">
        <v>1659</v>
      </c>
      <c r="C1278" s="119">
        <v>40006599</v>
      </c>
      <c r="D1278" s="61" t="s">
        <v>1808</v>
      </c>
      <c r="E1278" s="36">
        <f t="shared" si="104"/>
        <v>15</v>
      </c>
      <c r="F1278" s="86">
        <v>10</v>
      </c>
      <c r="G1278" s="86">
        <v>5</v>
      </c>
      <c r="H1278" s="86"/>
      <c r="I1278" s="8"/>
    </row>
    <row r="1279" spans="1:9" s="7" customFormat="1">
      <c r="A1279" s="32">
        <f t="shared" si="103"/>
        <v>1174</v>
      </c>
      <c r="B1279" s="111" t="s">
        <v>1660</v>
      </c>
      <c r="C1279" s="119"/>
      <c r="D1279" s="61" t="s">
        <v>1808</v>
      </c>
      <c r="E1279" s="36">
        <f t="shared" si="104"/>
        <v>0</v>
      </c>
      <c r="F1279" s="86"/>
      <c r="G1279" s="86"/>
      <c r="H1279" s="86"/>
      <c r="I1279" s="8"/>
    </row>
    <row r="1280" spans="1:9" s="7" customFormat="1">
      <c r="A1280" s="32">
        <f t="shared" si="103"/>
        <v>1175</v>
      </c>
      <c r="B1280" s="111" t="s">
        <v>1661</v>
      </c>
      <c r="C1280" s="119">
        <v>40000266</v>
      </c>
      <c r="D1280" s="61" t="s">
        <v>1808</v>
      </c>
      <c r="E1280" s="36">
        <f t="shared" si="104"/>
        <v>0</v>
      </c>
      <c r="F1280" s="86"/>
      <c r="G1280" s="86"/>
      <c r="H1280" s="86"/>
      <c r="I1280" s="8"/>
    </row>
    <row r="1281" spans="1:9" s="7" customFormat="1">
      <c r="A1281" s="32">
        <f t="shared" si="103"/>
        <v>1176</v>
      </c>
      <c r="B1281" s="111" t="s">
        <v>1662</v>
      </c>
      <c r="C1281" s="119">
        <v>40006604</v>
      </c>
      <c r="D1281" s="124" t="s">
        <v>6323</v>
      </c>
      <c r="E1281" s="36">
        <f t="shared" si="104"/>
        <v>40</v>
      </c>
      <c r="F1281" s="86">
        <v>20</v>
      </c>
      <c r="G1281" s="86">
        <v>10</v>
      </c>
      <c r="H1281" s="86">
        <v>10</v>
      </c>
      <c r="I1281" s="8"/>
    </row>
    <row r="1282" spans="1:9" s="7" customFormat="1">
      <c r="A1282" s="32">
        <f t="shared" si="103"/>
        <v>1177</v>
      </c>
      <c r="B1282" s="111" t="s">
        <v>1663</v>
      </c>
      <c r="C1282" s="119"/>
      <c r="D1282" s="61" t="s">
        <v>1808</v>
      </c>
      <c r="E1282" s="36">
        <f t="shared" si="104"/>
        <v>0</v>
      </c>
      <c r="F1282" s="86"/>
      <c r="G1282" s="86"/>
      <c r="H1282" s="86"/>
      <c r="I1282" s="8"/>
    </row>
    <row r="1283" spans="1:9" s="7" customFormat="1">
      <c r="A1283" s="32">
        <f t="shared" si="103"/>
        <v>1178</v>
      </c>
      <c r="B1283" s="111" t="s">
        <v>1664</v>
      </c>
      <c r="C1283" s="119">
        <v>40006086</v>
      </c>
      <c r="D1283" s="61" t="s">
        <v>1808</v>
      </c>
      <c r="E1283" s="36">
        <f t="shared" si="104"/>
        <v>25</v>
      </c>
      <c r="F1283" s="86">
        <v>10</v>
      </c>
      <c r="G1283" s="86">
        <v>10</v>
      </c>
      <c r="H1283" s="86">
        <v>5</v>
      </c>
      <c r="I1283" s="8"/>
    </row>
    <row r="1284" spans="1:9" s="7" customFormat="1">
      <c r="A1284" s="32">
        <f t="shared" si="103"/>
        <v>1179</v>
      </c>
      <c r="B1284" s="111" t="s">
        <v>1665</v>
      </c>
      <c r="C1284" s="119">
        <v>40000816</v>
      </c>
      <c r="D1284" s="61" t="s">
        <v>1808</v>
      </c>
      <c r="E1284" s="36">
        <f t="shared" si="104"/>
        <v>70</v>
      </c>
      <c r="F1284" s="86">
        <v>30</v>
      </c>
      <c r="G1284" s="86">
        <v>20</v>
      </c>
      <c r="H1284" s="86">
        <v>20</v>
      </c>
      <c r="I1284" s="8"/>
    </row>
    <row r="1285" spans="1:9" s="7" customFormat="1">
      <c r="A1285" s="32">
        <f t="shared" si="103"/>
        <v>1180</v>
      </c>
      <c r="B1285" s="111" t="s">
        <v>1666</v>
      </c>
      <c r="C1285" s="119">
        <v>40006595</v>
      </c>
      <c r="D1285" s="61" t="s">
        <v>1808</v>
      </c>
      <c r="E1285" s="36">
        <f t="shared" si="104"/>
        <v>10</v>
      </c>
      <c r="F1285" s="86">
        <v>5</v>
      </c>
      <c r="G1285" s="86">
        <v>5</v>
      </c>
      <c r="H1285" s="86"/>
      <c r="I1285" s="8"/>
    </row>
    <row r="1286" spans="1:9" s="7" customFormat="1">
      <c r="A1286" s="32">
        <f t="shared" si="103"/>
        <v>1181</v>
      </c>
      <c r="B1286" s="111" t="s">
        <v>1667</v>
      </c>
      <c r="C1286" s="119">
        <v>40006595</v>
      </c>
      <c r="D1286" s="61" t="s">
        <v>1808</v>
      </c>
      <c r="E1286" s="36">
        <f t="shared" si="104"/>
        <v>0</v>
      </c>
      <c r="F1286" s="86"/>
      <c r="G1286" s="86"/>
      <c r="H1286" s="86"/>
      <c r="I1286" s="8"/>
    </row>
    <row r="1287" spans="1:9" s="7" customFormat="1">
      <c r="A1287" s="32">
        <f t="shared" si="103"/>
        <v>1182</v>
      </c>
      <c r="B1287" s="111" t="s">
        <v>1668</v>
      </c>
      <c r="C1287" s="119">
        <v>40000368</v>
      </c>
      <c r="D1287" s="61" t="s">
        <v>1808</v>
      </c>
      <c r="E1287" s="36">
        <f t="shared" si="104"/>
        <v>0</v>
      </c>
      <c r="F1287" s="86"/>
      <c r="G1287" s="86"/>
      <c r="H1287" s="86"/>
      <c r="I1287" s="8"/>
    </row>
    <row r="1288" spans="1:9" s="7" customFormat="1">
      <c r="A1288" s="32">
        <f t="shared" si="103"/>
        <v>1183</v>
      </c>
      <c r="B1288" s="111" t="s">
        <v>1669</v>
      </c>
      <c r="C1288" s="119"/>
      <c r="D1288" s="61" t="s">
        <v>1808</v>
      </c>
      <c r="E1288" s="36">
        <f t="shared" si="104"/>
        <v>15</v>
      </c>
      <c r="F1288" s="86">
        <v>5</v>
      </c>
      <c r="G1288" s="86">
        <v>5</v>
      </c>
      <c r="H1288" s="86">
        <v>5</v>
      </c>
      <c r="I1288" s="8"/>
    </row>
    <row r="1289" spans="1:9" s="7" customFormat="1">
      <c r="A1289" s="32">
        <f t="shared" si="103"/>
        <v>1184</v>
      </c>
      <c r="B1289" s="111" t="s">
        <v>1670</v>
      </c>
      <c r="C1289" s="119"/>
      <c r="D1289" s="61" t="s">
        <v>1808</v>
      </c>
      <c r="E1289" s="36">
        <f t="shared" si="104"/>
        <v>0</v>
      </c>
      <c r="F1289" s="86"/>
      <c r="G1289" s="86"/>
      <c r="H1289" s="86"/>
      <c r="I1289" s="8"/>
    </row>
    <row r="1290" spans="1:9" s="7" customFormat="1">
      <c r="A1290" s="32">
        <f t="shared" si="103"/>
        <v>1185</v>
      </c>
      <c r="B1290" s="111" t="s">
        <v>1671</v>
      </c>
      <c r="C1290" s="119">
        <v>40001298</v>
      </c>
      <c r="D1290" s="61" t="s">
        <v>1808</v>
      </c>
      <c r="E1290" s="36">
        <f t="shared" si="104"/>
        <v>0</v>
      </c>
      <c r="F1290" s="86"/>
      <c r="G1290" s="86"/>
      <c r="H1290" s="86"/>
      <c r="I1290" s="8"/>
    </row>
    <row r="1291" spans="1:9" s="7" customFormat="1">
      <c r="A1291" s="32">
        <f t="shared" si="103"/>
        <v>1186</v>
      </c>
      <c r="B1291" s="111" t="s">
        <v>1672</v>
      </c>
      <c r="C1291" s="119">
        <v>10001071</v>
      </c>
      <c r="D1291" s="61" t="s">
        <v>1808</v>
      </c>
      <c r="E1291" s="36">
        <f t="shared" si="104"/>
        <v>0</v>
      </c>
      <c r="F1291" s="86"/>
      <c r="G1291" s="86"/>
      <c r="H1291" s="86"/>
      <c r="I1291" s="8"/>
    </row>
    <row r="1292" spans="1:9" s="7" customFormat="1">
      <c r="A1292" s="32">
        <f t="shared" si="103"/>
        <v>1187</v>
      </c>
      <c r="B1292" s="111" t="s">
        <v>1673</v>
      </c>
      <c r="C1292" s="122">
        <v>40006594</v>
      </c>
      <c r="D1292" s="61" t="s">
        <v>1808</v>
      </c>
      <c r="E1292" s="36">
        <f t="shared" si="104"/>
        <v>0</v>
      </c>
      <c r="F1292" s="86"/>
      <c r="G1292" s="86"/>
      <c r="H1292" s="86"/>
      <c r="I1292" s="8"/>
    </row>
    <row r="1293" spans="1:9" s="7" customFormat="1">
      <c r="A1293" s="32">
        <f t="shared" si="103"/>
        <v>1188</v>
      </c>
      <c r="B1293" s="111" t="s">
        <v>1674</v>
      </c>
      <c r="C1293" s="122">
        <v>40000230</v>
      </c>
      <c r="D1293" s="61" t="s">
        <v>1808</v>
      </c>
      <c r="E1293" s="36">
        <f t="shared" ref="E1293:E1304" si="105">+F1293+G1293+H1293</f>
        <v>2</v>
      </c>
      <c r="F1293" s="86">
        <v>2</v>
      </c>
      <c r="G1293" s="86"/>
      <c r="H1293" s="86"/>
      <c r="I1293" s="8"/>
    </row>
    <row r="1294" spans="1:9" s="7" customFormat="1">
      <c r="A1294" s="32">
        <f t="shared" si="103"/>
        <v>1189</v>
      </c>
      <c r="B1294" s="111" t="s">
        <v>1675</v>
      </c>
      <c r="C1294" s="122">
        <v>10011717</v>
      </c>
      <c r="D1294" s="61" t="s">
        <v>1808</v>
      </c>
      <c r="E1294" s="36">
        <f t="shared" si="105"/>
        <v>0</v>
      </c>
      <c r="F1294" s="86"/>
      <c r="G1294" s="86"/>
      <c r="H1294" s="86"/>
      <c r="I1294" s="8"/>
    </row>
    <row r="1295" spans="1:9" s="7" customFormat="1">
      <c r="A1295" s="32">
        <f t="shared" ref="A1295:A1304" si="106">A1294+1</f>
        <v>1190</v>
      </c>
      <c r="B1295" s="111" t="s">
        <v>1676</v>
      </c>
      <c r="C1295" s="125"/>
      <c r="D1295" s="61" t="s">
        <v>1808</v>
      </c>
      <c r="E1295" s="36">
        <f t="shared" si="105"/>
        <v>0</v>
      </c>
      <c r="F1295" s="86"/>
      <c r="G1295" s="86"/>
      <c r="H1295" s="86"/>
      <c r="I1295" s="8"/>
    </row>
    <row r="1296" spans="1:9" s="7" customFormat="1">
      <c r="A1296" s="32">
        <f t="shared" si="106"/>
        <v>1191</v>
      </c>
      <c r="B1296" s="121" t="s">
        <v>1677</v>
      </c>
      <c r="C1296" s="122">
        <v>40000538</v>
      </c>
      <c r="D1296" s="61" t="s">
        <v>1808</v>
      </c>
      <c r="E1296" s="36">
        <f t="shared" si="105"/>
        <v>0</v>
      </c>
      <c r="F1296" s="86"/>
      <c r="G1296" s="86"/>
      <c r="H1296" s="86"/>
      <c r="I1296" s="8"/>
    </row>
    <row r="1297" spans="1:9" s="7" customFormat="1">
      <c r="A1297" s="32">
        <f t="shared" si="106"/>
        <v>1192</v>
      </c>
      <c r="B1297" s="121" t="s">
        <v>1678</v>
      </c>
      <c r="C1297" s="122">
        <v>10008832</v>
      </c>
      <c r="D1297" s="61" t="s">
        <v>1808</v>
      </c>
      <c r="E1297" s="36">
        <f t="shared" si="105"/>
        <v>0</v>
      </c>
      <c r="F1297" s="86"/>
      <c r="G1297" s="86"/>
      <c r="H1297" s="86"/>
      <c r="I1297" s="8"/>
    </row>
    <row r="1298" spans="1:9" s="7" customFormat="1">
      <c r="A1298" s="32">
        <f t="shared" si="106"/>
        <v>1193</v>
      </c>
      <c r="B1298" s="121" t="s">
        <v>1679</v>
      </c>
      <c r="C1298" s="122">
        <v>40006605</v>
      </c>
      <c r="D1298" s="61" t="s">
        <v>1808</v>
      </c>
      <c r="E1298" s="36">
        <f t="shared" si="105"/>
        <v>0</v>
      </c>
      <c r="F1298" s="86"/>
      <c r="G1298" s="86"/>
      <c r="H1298" s="86"/>
      <c r="I1298" s="8"/>
    </row>
    <row r="1299" spans="1:9" s="7" customFormat="1">
      <c r="A1299" s="32">
        <f t="shared" si="106"/>
        <v>1194</v>
      </c>
      <c r="B1299" s="121" t="s">
        <v>1680</v>
      </c>
      <c r="C1299" s="122"/>
      <c r="D1299" s="61" t="s">
        <v>1808</v>
      </c>
      <c r="E1299" s="36">
        <f t="shared" si="105"/>
        <v>25000</v>
      </c>
      <c r="F1299" s="86">
        <v>9000</v>
      </c>
      <c r="G1299" s="86">
        <v>9000</v>
      </c>
      <c r="H1299" s="86">
        <v>7000</v>
      </c>
      <c r="I1299" s="8"/>
    </row>
    <row r="1300" spans="1:9" s="7" customFormat="1" ht="46.5">
      <c r="A1300" s="32">
        <f t="shared" si="106"/>
        <v>1195</v>
      </c>
      <c r="B1300" s="111" t="s">
        <v>9161</v>
      </c>
      <c r="C1300" s="125"/>
      <c r="D1300" s="125" t="s">
        <v>6325</v>
      </c>
      <c r="E1300" s="36">
        <f t="shared" si="105"/>
        <v>0</v>
      </c>
      <c r="F1300" s="86"/>
      <c r="G1300" s="86"/>
      <c r="H1300" s="86"/>
      <c r="I1300" s="8"/>
    </row>
    <row r="1301" spans="1:9" s="7" customFormat="1">
      <c r="A1301" s="32">
        <f t="shared" si="106"/>
        <v>1196</v>
      </c>
      <c r="B1301" s="111" t="s">
        <v>1682</v>
      </c>
      <c r="C1301" s="125"/>
      <c r="D1301" s="61" t="s">
        <v>1808</v>
      </c>
      <c r="E1301" s="36">
        <f t="shared" si="105"/>
        <v>50</v>
      </c>
      <c r="F1301" s="86">
        <v>20</v>
      </c>
      <c r="G1301" s="86">
        <v>15</v>
      </c>
      <c r="H1301" s="86">
        <v>15</v>
      </c>
      <c r="I1301" s="8"/>
    </row>
    <row r="1302" spans="1:9" s="7" customFormat="1">
      <c r="A1302" s="32">
        <f t="shared" si="106"/>
        <v>1197</v>
      </c>
      <c r="B1302" s="111" t="s">
        <v>1683</v>
      </c>
      <c r="C1302" s="125"/>
      <c r="D1302" s="61" t="s">
        <v>1808</v>
      </c>
      <c r="E1302" s="36">
        <f t="shared" si="105"/>
        <v>1250</v>
      </c>
      <c r="F1302" s="86">
        <v>500</v>
      </c>
      <c r="G1302" s="86">
        <v>450</v>
      </c>
      <c r="H1302" s="86">
        <v>300</v>
      </c>
      <c r="I1302" s="8"/>
    </row>
    <row r="1303" spans="1:9" s="7" customFormat="1">
      <c r="A1303" s="32">
        <f t="shared" si="106"/>
        <v>1198</v>
      </c>
      <c r="B1303" s="126" t="s">
        <v>1684</v>
      </c>
      <c r="C1303" s="125"/>
      <c r="D1303" s="61" t="s">
        <v>1808</v>
      </c>
      <c r="E1303" s="36">
        <f t="shared" si="105"/>
        <v>1250</v>
      </c>
      <c r="F1303" s="86">
        <v>500</v>
      </c>
      <c r="G1303" s="86">
        <v>450</v>
      </c>
      <c r="H1303" s="86">
        <v>300</v>
      </c>
      <c r="I1303" s="8"/>
    </row>
    <row r="1304" spans="1:9" s="7" customFormat="1">
      <c r="A1304" s="32">
        <f t="shared" si="106"/>
        <v>1199</v>
      </c>
      <c r="B1304" s="111" t="s">
        <v>1685</v>
      </c>
      <c r="C1304" s="125"/>
      <c r="D1304" s="61" t="s">
        <v>1808</v>
      </c>
      <c r="E1304" s="36">
        <f t="shared" si="105"/>
        <v>200</v>
      </c>
      <c r="F1304" s="86">
        <v>70</v>
      </c>
      <c r="G1304" s="86">
        <v>70</v>
      </c>
      <c r="H1304" s="86">
        <v>60</v>
      </c>
      <c r="I1304" s="8"/>
    </row>
    <row r="1305" spans="1:9" s="7" customFormat="1" ht="30.75" customHeight="1">
      <c r="A1305" s="75"/>
      <c r="B1305" s="940" t="s">
        <v>5040</v>
      </c>
      <c r="C1305" s="940"/>
      <c r="D1305" s="940"/>
      <c r="E1305" s="940"/>
      <c r="F1305" s="940"/>
      <c r="G1305" s="940"/>
      <c r="H1305" s="940"/>
      <c r="I1305" s="8"/>
    </row>
    <row r="1306" spans="1:9" s="7" customFormat="1">
      <c r="A1306" s="32">
        <v>1200</v>
      </c>
      <c r="B1306" s="118" t="s">
        <v>1686</v>
      </c>
      <c r="C1306" s="127"/>
      <c r="D1306" s="61" t="s">
        <v>1808</v>
      </c>
      <c r="E1306" s="36">
        <f t="shared" ref="E1306:E1322" si="107">+F1306+G1306+H1306</f>
        <v>175</v>
      </c>
      <c r="F1306" s="86">
        <v>70</v>
      </c>
      <c r="G1306" s="86">
        <v>55</v>
      </c>
      <c r="H1306" s="86">
        <v>50</v>
      </c>
      <c r="I1306" s="8"/>
    </row>
    <row r="1307" spans="1:9" s="7" customFormat="1">
      <c r="A1307" s="32">
        <f>A1306+1</f>
        <v>1201</v>
      </c>
      <c r="B1307" s="111" t="s">
        <v>1687</v>
      </c>
      <c r="C1307" s="128"/>
      <c r="D1307" s="61" t="s">
        <v>1808</v>
      </c>
      <c r="E1307" s="36">
        <f t="shared" si="107"/>
        <v>20</v>
      </c>
      <c r="F1307" s="86">
        <v>10</v>
      </c>
      <c r="G1307" s="86">
        <v>10</v>
      </c>
      <c r="H1307" s="86"/>
      <c r="I1307" s="8"/>
    </row>
    <row r="1308" spans="1:9" s="7" customFormat="1">
      <c r="A1308" s="32">
        <f t="shared" ref="A1308:A1322" si="108">A1307+1</f>
        <v>1202</v>
      </c>
      <c r="B1308" s="111" t="s">
        <v>1688</v>
      </c>
      <c r="C1308" s="128" t="s">
        <v>1689</v>
      </c>
      <c r="D1308" s="61" t="s">
        <v>1808</v>
      </c>
      <c r="E1308" s="36">
        <f t="shared" si="107"/>
        <v>50</v>
      </c>
      <c r="F1308" s="86">
        <v>20</v>
      </c>
      <c r="G1308" s="86">
        <v>15</v>
      </c>
      <c r="H1308" s="86">
        <v>15</v>
      </c>
      <c r="I1308" s="8"/>
    </row>
    <row r="1309" spans="1:9" s="7" customFormat="1">
      <c r="A1309" s="32">
        <f t="shared" si="108"/>
        <v>1203</v>
      </c>
      <c r="B1309" s="111" t="s">
        <v>1690</v>
      </c>
      <c r="C1309" s="128"/>
      <c r="D1309" s="61" t="s">
        <v>1808</v>
      </c>
      <c r="E1309" s="36">
        <f t="shared" si="107"/>
        <v>10</v>
      </c>
      <c r="F1309" s="86">
        <v>10</v>
      </c>
      <c r="G1309" s="86"/>
      <c r="H1309" s="86"/>
      <c r="I1309" s="8"/>
    </row>
    <row r="1310" spans="1:9" s="7" customFormat="1">
      <c r="A1310" s="32">
        <f t="shared" si="108"/>
        <v>1204</v>
      </c>
      <c r="B1310" s="111" t="s">
        <v>1691</v>
      </c>
      <c r="C1310" s="128" t="s">
        <v>1692</v>
      </c>
      <c r="D1310" s="61" t="s">
        <v>1808</v>
      </c>
      <c r="E1310" s="36">
        <f t="shared" si="107"/>
        <v>300</v>
      </c>
      <c r="F1310" s="86">
        <v>100</v>
      </c>
      <c r="G1310" s="86">
        <v>100</v>
      </c>
      <c r="H1310" s="86">
        <v>100</v>
      </c>
      <c r="I1310" s="8"/>
    </row>
    <row r="1311" spans="1:9" s="7" customFormat="1" ht="46.5">
      <c r="A1311" s="32">
        <f t="shared" si="108"/>
        <v>1205</v>
      </c>
      <c r="B1311" s="111" t="s">
        <v>1693</v>
      </c>
      <c r="C1311" s="128" t="s">
        <v>1692</v>
      </c>
      <c r="D1311" s="61" t="s">
        <v>1808</v>
      </c>
      <c r="E1311" s="36">
        <f t="shared" si="107"/>
        <v>25</v>
      </c>
      <c r="F1311" s="86">
        <v>10</v>
      </c>
      <c r="G1311" s="86">
        <v>10</v>
      </c>
      <c r="H1311" s="86">
        <v>5</v>
      </c>
      <c r="I1311" s="8"/>
    </row>
    <row r="1312" spans="1:9" s="7" customFormat="1" ht="46.5">
      <c r="A1312" s="32">
        <f t="shared" si="108"/>
        <v>1206</v>
      </c>
      <c r="B1312" s="111" t="s">
        <v>1694</v>
      </c>
      <c r="C1312" s="128"/>
      <c r="D1312" s="61" t="s">
        <v>1808</v>
      </c>
      <c r="E1312" s="36">
        <f t="shared" si="107"/>
        <v>2</v>
      </c>
      <c r="F1312" s="86">
        <v>2</v>
      </c>
      <c r="G1312" s="86"/>
      <c r="H1312" s="86"/>
      <c r="I1312" s="8"/>
    </row>
    <row r="1313" spans="1:9" s="7" customFormat="1" ht="46.5">
      <c r="A1313" s="32">
        <f t="shared" si="108"/>
        <v>1207</v>
      </c>
      <c r="B1313" s="111" t="s">
        <v>1695</v>
      </c>
      <c r="C1313" s="128" t="s">
        <v>1692</v>
      </c>
      <c r="D1313" s="61" t="s">
        <v>1808</v>
      </c>
      <c r="E1313" s="36">
        <f t="shared" si="107"/>
        <v>15</v>
      </c>
      <c r="F1313" s="86">
        <v>15</v>
      </c>
      <c r="G1313" s="86"/>
      <c r="H1313" s="86"/>
      <c r="I1313" s="8"/>
    </row>
    <row r="1314" spans="1:9" s="7" customFormat="1">
      <c r="A1314" s="32">
        <f t="shared" si="108"/>
        <v>1208</v>
      </c>
      <c r="B1314" s="45" t="s">
        <v>1696</v>
      </c>
      <c r="C1314" s="127"/>
      <c r="D1314" s="61" t="s">
        <v>1808</v>
      </c>
      <c r="E1314" s="36">
        <f t="shared" si="107"/>
        <v>2500</v>
      </c>
      <c r="F1314" s="86">
        <v>1000</v>
      </c>
      <c r="G1314" s="86">
        <v>1000</v>
      </c>
      <c r="H1314" s="86">
        <v>500</v>
      </c>
      <c r="I1314" s="8"/>
    </row>
    <row r="1315" spans="1:9" s="7" customFormat="1">
      <c r="A1315" s="32">
        <f t="shared" si="108"/>
        <v>1209</v>
      </c>
      <c r="B1315" s="111" t="s">
        <v>1697</v>
      </c>
      <c r="C1315" s="128"/>
      <c r="D1315" s="61" t="s">
        <v>1808</v>
      </c>
      <c r="E1315" s="36">
        <f t="shared" si="107"/>
        <v>5</v>
      </c>
      <c r="F1315" s="86">
        <v>5</v>
      </c>
      <c r="G1315" s="86"/>
      <c r="H1315" s="86"/>
      <c r="I1315" s="8"/>
    </row>
    <row r="1316" spans="1:9" s="7" customFormat="1">
      <c r="A1316" s="32">
        <f t="shared" si="108"/>
        <v>1210</v>
      </c>
      <c r="B1316" s="111" t="s">
        <v>1698</v>
      </c>
      <c r="C1316" s="128" t="s">
        <v>1692</v>
      </c>
      <c r="D1316" s="61" t="s">
        <v>1808</v>
      </c>
      <c r="E1316" s="36">
        <f t="shared" si="107"/>
        <v>150</v>
      </c>
      <c r="F1316" s="86">
        <v>50</v>
      </c>
      <c r="G1316" s="86">
        <v>50</v>
      </c>
      <c r="H1316" s="86">
        <v>50</v>
      </c>
      <c r="I1316" s="8"/>
    </row>
    <row r="1317" spans="1:9" s="7" customFormat="1">
      <c r="A1317" s="32">
        <f t="shared" si="108"/>
        <v>1211</v>
      </c>
      <c r="B1317" s="111" t="s">
        <v>1699</v>
      </c>
      <c r="C1317" s="128" t="s">
        <v>1692</v>
      </c>
      <c r="D1317" s="61" t="s">
        <v>1808</v>
      </c>
      <c r="E1317" s="36">
        <f t="shared" si="107"/>
        <v>5</v>
      </c>
      <c r="F1317" s="86">
        <v>5</v>
      </c>
      <c r="G1317" s="86"/>
      <c r="H1317" s="86"/>
      <c r="I1317" s="8"/>
    </row>
    <row r="1318" spans="1:9" s="7" customFormat="1">
      <c r="A1318" s="32">
        <f t="shared" si="108"/>
        <v>1212</v>
      </c>
      <c r="B1318" s="111" t="s">
        <v>1700</v>
      </c>
      <c r="C1318" s="128" t="s">
        <v>1692</v>
      </c>
      <c r="D1318" s="61" t="s">
        <v>1808</v>
      </c>
      <c r="E1318" s="36">
        <f t="shared" si="107"/>
        <v>2</v>
      </c>
      <c r="F1318" s="86">
        <v>2</v>
      </c>
      <c r="G1318" s="86"/>
      <c r="H1318" s="86"/>
      <c r="I1318" s="8"/>
    </row>
    <row r="1319" spans="1:9" s="7" customFormat="1">
      <c r="A1319" s="32">
        <f t="shared" si="108"/>
        <v>1213</v>
      </c>
      <c r="B1319" s="111" t="s">
        <v>1701</v>
      </c>
      <c r="C1319" s="128" t="s">
        <v>1692</v>
      </c>
      <c r="D1319" s="61" t="s">
        <v>1808</v>
      </c>
      <c r="E1319" s="36">
        <f t="shared" si="107"/>
        <v>4000</v>
      </c>
      <c r="F1319" s="86">
        <v>2000</v>
      </c>
      <c r="G1319" s="86">
        <v>1000</v>
      </c>
      <c r="H1319" s="86">
        <v>1000</v>
      </c>
      <c r="I1319" s="8"/>
    </row>
    <row r="1320" spans="1:9" s="7" customFormat="1">
      <c r="A1320" s="32">
        <f t="shared" si="108"/>
        <v>1214</v>
      </c>
      <c r="B1320" s="45" t="s">
        <v>1702</v>
      </c>
      <c r="C1320" s="127"/>
      <c r="D1320" s="61" t="s">
        <v>1808</v>
      </c>
      <c r="E1320" s="36">
        <f t="shared" si="107"/>
        <v>250</v>
      </c>
      <c r="F1320" s="86">
        <v>100</v>
      </c>
      <c r="G1320" s="86">
        <v>100</v>
      </c>
      <c r="H1320" s="86">
        <v>50</v>
      </c>
      <c r="I1320" s="8"/>
    </row>
    <row r="1321" spans="1:9" s="7" customFormat="1" ht="46.5">
      <c r="A1321" s="32">
        <f t="shared" si="108"/>
        <v>1215</v>
      </c>
      <c r="B1321" s="45" t="s">
        <v>1703</v>
      </c>
      <c r="C1321" s="127"/>
      <c r="D1321" s="61" t="s">
        <v>1808</v>
      </c>
      <c r="E1321" s="36">
        <f t="shared" si="107"/>
        <v>150</v>
      </c>
      <c r="F1321" s="86">
        <v>50</v>
      </c>
      <c r="G1321" s="86">
        <v>50</v>
      </c>
      <c r="H1321" s="86">
        <v>50</v>
      </c>
      <c r="I1321" s="8"/>
    </row>
    <row r="1322" spans="1:9" s="7" customFormat="1">
      <c r="A1322" s="32">
        <f t="shared" si="108"/>
        <v>1216</v>
      </c>
      <c r="B1322" s="45" t="s">
        <v>1704</v>
      </c>
      <c r="C1322" s="127"/>
      <c r="D1322" s="61" t="s">
        <v>1808</v>
      </c>
      <c r="E1322" s="36">
        <f t="shared" si="107"/>
        <v>50</v>
      </c>
      <c r="F1322" s="86">
        <v>20</v>
      </c>
      <c r="G1322" s="86">
        <v>20</v>
      </c>
      <c r="H1322" s="86">
        <v>10</v>
      </c>
      <c r="I1322" s="8"/>
    </row>
    <row r="1323" spans="1:9" s="7" customFormat="1" ht="30.75" customHeight="1">
      <c r="A1323" s="75"/>
      <c r="B1323" s="936" t="s">
        <v>5042</v>
      </c>
      <c r="C1323" s="936"/>
      <c r="D1323" s="936"/>
      <c r="E1323" s="936"/>
      <c r="F1323" s="936"/>
      <c r="G1323" s="936"/>
      <c r="H1323" s="936"/>
      <c r="I1323" s="8"/>
    </row>
    <row r="1324" spans="1:9" s="7" customFormat="1" ht="30.75" customHeight="1">
      <c r="A1324" s="108"/>
      <c r="B1324" s="927" t="s">
        <v>5041</v>
      </c>
      <c r="C1324" s="927"/>
      <c r="D1324" s="927"/>
      <c r="E1324" s="927"/>
      <c r="F1324" s="927"/>
      <c r="G1324" s="927"/>
      <c r="H1324" s="927"/>
      <c r="I1324" s="8"/>
    </row>
    <row r="1325" spans="1:9" s="7" customFormat="1">
      <c r="A1325" s="32">
        <v>1217</v>
      </c>
      <c r="B1325" s="45" t="s">
        <v>1705</v>
      </c>
      <c r="C1325" s="86" t="s">
        <v>1706</v>
      </c>
      <c r="D1325" s="110" t="s">
        <v>1811</v>
      </c>
      <c r="E1325" s="36">
        <f>+F1325+G1325+H1325</f>
        <v>0</v>
      </c>
      <c r="F1325" s="99"/>
      <c r="G1325" s="99"/>
      <c r="H1325" s="99"/>
      <c r="I1325" s="8"/>
    </row>
    <row r="1326" spans="1:9" s="7" customFormat="1">
      <c r="A1326" s="32">
        <f>A1325+1</f>
        <v>1218</v>
      </c>
      <c r="B1326" s="45" t="s">
        <v>1707</v>
      </c>
      <c r="C1326" s="86" t="s">
        <v>1706</v>
      </c>
      <c r="D1326" s="110" t="s">
        <v>1811</v>
      </c>
      <c r="E1326" s="36">
        <f>+F1326+G1326+H1326</f>
        <v>0</v>
      </c>
      <c r="F1326" s="99"/>
      <c r="G1326" s="99"/>
      <c r="H1326" s="99"/>
      <c r="I1326" s="8"/>
    </row>
    <row r="1327" spans="1:9" s="7" customFormat="1">
      <c r="A1327" s="32">
        <f>A1326+1</f>
        <v>1219</v>
      </c>
      <c r="B1327" s="45" t="s">
        <v>1708</v>
      </c>
      <c r="C1327" s="86" t="s">
        <v>1706</v>
      </c>
      <c r="D1327" s="110" t="s">
        <v>1811</v>
      </c>
      <c r="E1327" s="36">
        <f>+F1327+G1327+H1327</f>
        <v>0</v>
      </c>
      <c r="F1327" s="99"/>
      <c r="G1327" s="99"/>
      <c r="H1327" s="99"/>
      <c r="I1327" s="8"/>
    </row>
    <row r="1328" spans="1:9" s="7" customFormat="1">
      <c r="A1328" s="32">
        <f>A1327+1</f>
        <v>1220</v>
      </c>
      <c r="B1328" s="45" t="s">
        <v>1709</v>
      </c>
      <c r="C1328" s="110"/>
      <c r="D1328" s="110" t="s">
        <v>1811</v>
      </c>
      <c r="E1328" s="36">
        <f>+F1328+G1328+H1328</f>
        <v>25</v>
      </c>
      <c r="F1328" s="99">
        <v>25</v>
      </c>
      <c r="G1328" s="99"/>
      <c r="H1328" s="99"/>
      <c r="I1328" s="8"/>
    </row>
    <row r="1329" spans="1:9" s="7" customFormat="1">
      <c r="A1329" s="32">
        <f>A1328+1</f>
        <v>1221</v>
      </c>
      <c r="B1329" s="45" t="s">
        <v>1710</v>
      </c>
      <c r="C1329" s="94"/>
      <c r="D1329" s="110" t="s">
        <v>1813</v>
      </c>
      <c r="E1329" s="37">
        <f>+F1329+G1329+H1329</f>
        <v>0</v>
      </c>
      <c r="F1329" s="99"/>
      <c r="G1329" s="99"/>
      <c r="H1329" s="99"/>
      <c r="I1329" s="8"/>
    </row>
    <row r="1330" spans="1:9" s="7" customFormat="1" ht="30.75" customHeight="1">
      <c r="A1330" s="75"/>
      <c r="B1330" s="929" t="s">
        <v>5043</v>
      </c>
      <c r="C1330" s="929"/>
      <c r="D1330" s="929"/>
      <c r="E1330" s="929"/>
      <c r="F1330" s="929"/>
      <c r="G1330" s="929"/>
      <c r="H1330" s="929"/>
      <c r="I1330" s="8"/>
    </row>
    <row r="1331" spans="1:9" s="7" customFormat="1" ht="30.75" customHeight="1">
      <c r="A1331" s="32">
        <v>1222</v>
      </c>
      <c r="B1331" s="121" t="s">
        <v>2009</v>
      </c>
      <c r="C1331" s="94"/>
      <c r="D1331" s="110" t="s">
        <v>1813</v>
      </c>
      <c r="E1331" s="40">
        <f>+F1331+G1331+H1331</f>
        <v>0</v>
      </c>
      <c r="F1331" s="99"/>
      <c r="G1331" s="99"/>
      <c r="H1331" s="99"/>
      <c r="I1331" s="8"/>
    </row>
    <row r="1332" spans="1:9" s="7" customFormat="1" ht="30.75" customHeight="1">
      <c r="A1332" s="75"/>
      <c r="B1332" s="933" t="s">
        <v>5044</v>
      </c>
      <c r="C1332" s="934"/>
      <c r="D1332" s="934"/>
      <c r="E1332" s="934"/>
      <c r="F1332" s="934"/>
      <c r="G1332" s="934"/>
      <c r="H1332" s="934"/>
      <c r="I1332" s="8"/>
    </row>
    <row r="1333" spans="1:9" s="131" customFormat="1">
      <c r="A1333" s="32">
        <v>1223</v>
      </c>
      <c r="B1333" s="111" t="s">
        <v>2010</v>
      </c>
      <c r="C1333" s="94"/>
      <c r="D1333" s="61" t="s">
        <v>1808</v>
      </c>
      <c r="E1333" s="36">
        <f t="shared" ref="E1333:E1364" si="109">+F1333+G1333+H1333</f>
        <v>25</v>
      </c>
      <c r="F1333" s="86">
        <v>10</v>
      </c>
      <c r="G1333" s="86">
        <v>10</v>
      </c>
      <c r="H1333" s="86">
        <v>5</v>
      </c>
      <c r="I1333" s="130"/>
    </row>
    <row r="1334" spans="1:9" s="131" customFormat="1">
      <c r="A1334" s="32">
        <f>A1333+1</f>
        <v>1224</v>
      </c>
      <c r="B1334" s="111" t="s">
        <v>1711</v>
      </c>
      <c r="C1334" s="94"/>
      <c r="D1334" s="110" t="s">
        <v>1681</v>
      </c>
      <c r="E1334" s="36">
        <f t="shared" si="109"/>
        <v>25</v>
      </c>
      <c r="F1334" s="86">
        <v>10</v>
      </c>
      <c r="G1334" s="86">
        <v>10</v>
      </c>
      <c r="H1334" s="86">
        <v>5</v>
      </c>
      <c r="I1334" s="130"/>
    </row>
    <row r="1335" spans="1:9" s="131" customFormat="1">
      <c r="A1335" s="32">
        <f t="shared" ref="A1335:A1398" si="110">A1334+1</f>
        <v>1225</v>
      </c>
      <c r="B1335" s="111" t="s">
        <v>2011</v>
      </c>
      <c r="C1335" s="94"/>
      <c r="D1335" s="110" t="s">
        <v>1819</v>
      </c>
      <c r="E1335" s="36">
        <f t="shared" si="109"/>
        <v>5</v>
      </c>
      <c r="F1335" s="86">
        <v>2</v>
      </c>
      <c r="G1335" s="86">
        <v>2</v>
      </c>
      <c r="H1335" s="86">
        <v>1</v>
      </c>
      <c r="I1335" s="130"/>
    </row>
    <row r="1336" spans="1:9" s="131" customFormat="1">
      <c r="A1336" s="32">
        <f t="shared" si="110"/>
        <v>1226</v>
      </c>
      <c r="B1336" s="111" t="s">
        <v>2012</v>
      </c>
      <c r="C1336" s="94"/>
      <c r="D1336" s="61" t="s">
        <v>1808</v>
      </c>
      <c r="E1336" s="36">
        <f t="shared" si="109"/>
        <v>10</v>
      </c>
      <c r="F1336" s="86">
        <v>5</v>
      </c>
      <c r="G1336" s="86">
        <v>5</v>
      </c>
      <c r="H1336" s="86"/>
      <c r="I1336" s="130"/>
    </row>
    <row r="1337" spans="1:9" s="131" customFormat="1">
      <c r="A1337" s="32">
        <f t="shared" si="110"/>
        <v>1227</v>
      </c>
      <c r="B1337" s="111" t="s">
        <v>2013</v>
      </c>
      <c r="C1337" s="94"/>
      <c r="D1337" s="110" t="s">
        <v>1712</v>
      </c>
      <c r="E1337" s="36">
        <f t="shared" si="109"/>
        <v>50</v>
      </c>
      <c r="F1337" s="86">
        <v>20</v>
      </c>
      <c r="G1337" s="86">
        <v>20</v>
      </c>
      <c r="H1337" s="86">
        <v>10</v>
      </c>
      <c r="I1337" s="130"/>
    </row>
    <row r="1338" spans="1:9" s="131" customFormat="1">
      <c r="A1338" s="32">
        <f t="shared" si="110"/>
        <v>1228</v>
      </c>
      <c r="B1338" s="111" t="s">
        <v>1713</v>
      </c>
      <c r="C1338" s="94"/>
      <c r="D1338" s="61" t="s">
        <v>1808</v>
      </c>
      <c r="E1338" s="36">
        <f t="shared" si="109"/>
        <v>15</v>
      </c>
      <c r="F1338" s="86">
        <v>5</v>
      </c>
      <c r="G1338" s="86">
        <v>5</v>
      </c>
      <c r="H1338" s="86">
        <v>5</v>
      </c>
      <c r="I1338" s="130"/>
    </row>
    <row r="1339" spans="1:9" s="131" customFormat="1">
      <c r="A1339" s="32">
        <f t="shared" si="110"/>
        <v>1229</v>
      </c>
      <c r="B1339" s="111" t="s">
        <v>1714</v>
      </c>
      <c r="C1339" s="94"/>
      <c r="D1339" s="61" t="s">
        <v>1808</v>
      </c>
      <c r="E1339" s="36">
        <f t="shared" si="109"/>
        <v>20</v>
      </c>
      <c r="F1339" s="86">
        <v>7</v>
      </c>
      <c r="G1339" s="86">
        <v>7</v>
      </c>
      <c r="H1339" s="86">
        <v>6</v>
      </c>
      <c r="I1339" s="130"/>
    </row>
    <row r="1340" spans="1:9" s="131" customFormat="1">
      <c r="A1340" s="32">
        <f t="shared" si="110"/>
        <v>1230</v>
      </c>
      <c r="B1340" s="111" t="s">
        <v>1715</v>
      </c>
      <c r="C1340" s="94"/>
      <c r="D1340" s="61" t="s">
        <v>1808</v>
      </c>
      <c r="E1340" s="36">
        <f t="shared" si="109"/>
        <v>20</v>
      </c>
      <c r="F1340" s="86">
        <v>7</v>
      </c>
      <c r="G1340" s="86">
        <v>7</v>
      </c>
      <c r="H1340" s="86">
        <v>6</v>
      </c>
      <c r="I1340" s="130"/>
    </row>
    <row r="1341" spans="1:9" s="131" customFormat="1">
      <c r="A1341" s="32">
        <f t="shared" si="110"/>
        <v>1231</v>
      </c>
      <c r="B1341" s="111" t="s">
        <v>2014</v>
      </c>
      <c r="C1341" s="94"/>
      <c r="D1341" s="61" t="s">
        <v>1808</v>
      </c>
      <c r="E1341" s="36">
        <f t="shared" si="109"/>
        <v>0</v>
      </c>
      <c r="F1341" s="86"/>
      <c r="G1341" s="86"/>
      <c r="H1341" s="86"/>
      <c r="I1341" s="130"/>
    </row>
    <row r="1342" spans="1:9" s="131" customFormat="1">
      <c r="A1342" s="32">
        <f t="shared" si="110"/>
        <v>1232</v>
      </c>
      <c r="B1342" s="111" t="s">
        <v>1716</v>
      </c>
      <c r="C1342" s="94"/>
      <c r="D1342" s="61" t="s">
        <v>1808</v>
      </c>
      <c r="E1342" s="36">
        <f t="shared" si="109"/>
        <v>0</v>
      </c>
      <c r="F1342" s="86"/>
      <c r="G1342" s="86"/>
      <c r="H1342" s="86"/>
      <c r="I1342" s="130"/>
    </row>
    <row r="1343" spans="1:9" s="131" customFormat="1">
      <c r="A1343" s="32">
        <f t="shared" si="110"/>
        <v>1233</v>
      </c>
      <c r="B1343" s="111" t="s">
        <v>1717</v>
      </c>
      <c r="C1343" s="94"/>
      <c r="D1343" s="61" t="s">
        <v>1808</v>
      </c>
      <c r="E1343" s="36">
        <f t="shared" si="109"/>
        <v>0</v>
      </c>
      <c r="F1343" s="86"/>
      <c r="G1343" s="86"/>
      <c r="H1343" s="86"/>
      <c r="I1343" s="130"/>
    </row>
    <row r="1344" spans="1:9" s="131" customFormat="1">
      <c r="A1344" s="32">
        <f t="shared" si="110"/>
        <v>1234</v>
      </c>
      <c r="B1344" s="111" t="s">
        <v>1718</v>
      </c>
      <c r="C1344" s="94"/>
      <c r="D1344" s="61" t="s">
        <v>1808</v>
      </c>
      <c r="E1344" s="36">
        <f t="shared" si="109"/>
        <v>0</v>
      </c>
      <c r="F1344" s="86"/>
      <c r="G1344" s="86"/>
      <c r="H1344" s="86"/>
      <c r="I1344" s="130"/>
    </row>
    <row r="1345" spans="1:9" s="131" customFormat="1">
      <c r="A1345" s="32">
        <f t="shared" si="110"/>
        <v>1235</v>
      </c>
      <c r="B1345" s="111" t="s">
        <v>1719</v>
      </c>
      <c r="C1345" s="94"/>
      <c r="D1345" s="110" t="s">
        <v>1811</v>
      </c>
      <c r="E1345" s="36">
        <f t="shared" si="109"/>
        <v>0</v>
      </c>
      <c r="F1345" s="86"/>
      <c r="G1345" s="86"/>
      <c r="H1345" s="86"/>
      <c r="I1345" s="130"/>
    </row>
    <row r="1346" spans="1:9" s="131" customFormat="1">
      <c r="A1346" s="32">
        <f t="shared" si="110"/>
        <v>1236</v>
      </c>
      <c r="B1346" s="111" t="s">
        <v>1720</v>
      </c>
      <c r="C1346" s="94"/>
      <c r="D1346" s="110" t="s">
        <v>1812</v>
      </c>
      <c r="E1346" s="36">
        <f t="shared" si="109"/>
        <v>0</v>
      </c>
      <c r="F1346" s="86"/>
      <c r="G1346" s="86"/>
      <c r="H1346" s="86"/>
      <c r="I1346" s="130"/>
    </row>
    <row r="1347" spans="1:9" s="131" customFormat="1">
      <c r="A1347" s="32">
        <f t="shared" si="110"/>
        <v>1237</v>
      </c>
      <c r="B1347" s="111" t="s">
        <v>1721</v>
      </c>
      <c r="C1347" s="94"/>
      <c r="D1347" s="61" t="s">
        <v>1808</v>
      </c>
      <c r="E1347" s="36">
        <f t="shared" si="109"/>
        <v>10</v>
      </c>
      <c r="F1347" s="86">
        <v>5</v>
      </c>
      <c r="G1347" s="86">
        <v>5</v>
      </c>
      <c r="H1347" s="86"/>
      <c r="I1347" s="130"/>
    </row>
    <row r="1348" spans="1:9" s="131" customFormat="1">
      <c r="A1348" s="32">
        <f t="shared" si="110"/>
        <v>1238</v>
      </c>
      <c r="B1348" s="111" t="s">
        <v>6300</v>
      </c>
      <c r="C1348" s="94"/>
      <c r="D1348" s="61" t="s">
        <v>1808</v>
      </c>
      <c r="E1348" s="36">
        <f t="shared" si="109"/>
        <v>4</v>
      </c>
      <c r="F1348" s="86">
        <v>2</v>
      </c>
      <c r="G1348" s="86">
        <v>2</v>
      </c>
      <c r="H1348" s="86"/>
      <c r="I1348" s="130"/>
    </row>
    <row r="1349" spans="1:9" s="131" customFormat="1">
      <c r="A1349" s="32">
        <f t="shared" si="110"/>
        <v>1239</v>
      </c>
      <c r="B1349" s="111" t="s">
        <v>6301</v>
      </c>
      <c r="C1349" s="94"/>
      <c r="D1349" s="61" t="s">
        <v>1808</v>
      </c>
      <c r="E1349" s="36">
        <f t="shared" si="109"/>
        <v>10</v>
      </c>
      <c r="F1349" s="86">
        <v>5</v>
      </c>
      <c r="G1349" s="86">
        <v>5</v>
      </c>
      <c r="H1349" s="86"/>
      <c r="I1349" s="130"/>
    </row>
    <row r="1350" spans="1:9" s="131" customFormat="1">
      <c r="A1350" s="32">
        <f t="shared" si="110"/>
        <v>1240</v>
      </c>
      <c r="B1350" s="111" t="s">
        <v>6302</v>
      </c>
      <c r="C1350" s="94"/>
      <c r="D1350" s="110" t="s">
        <v>1722</v>
      </c>
      <c r="E1350" s="36">
        <f t="shared" si="109"/>
        <v>10</v>
      </c>
      <c r="F1350" s="86">
        <v>5</v>
      </c>
      <c r="G1350" s="86">
        <v>5</v>
      </c>
      <c r="H1350" s="86"/>
      <c r="I1350" s="130"/>
    </row>
    <row r="1351" spans="1:9" s="131" customFormat="1">
      <c r="A1351" s="32">
        <f t="shared" si="110"/>
        <v>1241</v>
      </c>
      <c r="B1351" s="111" t="s">
        <v>6303</v>
      </c>
      <c r="C1351" s="94"/>
      <c r="D1351" s="61" t="s">
        <v>1808</v>
      </c>
      <c r="E1351" s="36">
        <f t="shared" si="109"/>
        <v>0</v>
      </c>
      <c r="F1351" s="86"/>
      <c r="G1351" s="86"/>
      <c r="H1351" s="86"/>
      <c r="I1351" s="130"/>
    </row>
    <row r="1352" spans="1:9" s="131" customFormat="1">
      <c r="A1352" s="32">
        <f t="shared" si="110"/>
        <v>1242</v>
      </c>
      <c r="B1352" s="111" t="s">
        <v>6304</v>
      </c>
      <c r="C1352" s="94"/>
      <c r="D1352" s="61" t="s">
        <v>1808</v>
      </c>
      <c r="E1352" s="36">
        <f t="shared" si="109"/>
        <v>5</v>
      </c>
      <c r="F1352" s="86">
        <v>2</v>
      </c>
      <c r="G1352" s="86">
        <v>2</v>
      </c>
      <c r="H1352" s="86">
        <v>1</v>
      </c>
      <c r="I1352" s="130"/>
    </row>
    <row r="1353" spans="1:9" s="131" customFormat="1">
      <c r="A1353" s="32">
        <f t="shared" si="110"/>
        <v>1243</v>
      </c>
      <c r="B1353" s="111" t="s">
        <v>6305</v>
      </c>
      <c r="C1353" s="94"/>
      <c r="D1353" s="110" t="s">
        <v>1712</v>
      </c>
      <c r="E1353" s="36">
        <f t="shared" si="109"/>
        <v>25</v>
      </c>
      <c r="F1353" s="86">
        <v>10</v>
      </c>
      <c r="G1353" s="86">
        <v>10</v>
      </c>
      <c r="H1353" s="86">
        <v>5</v>
      </c>
      <c r="I1353" s="130"/>
    </row>
    <row r="1354" spans="1:9" s="131" customFormat="1">
      <c r="A1354" s="32">
        <f t="shared" si="110"/>
        <v>1244</v>
      </c>
      <c r="B1354" s="111" t="s">
        <v>1723</v>
      </c>
      <c r="C1354" s="94"/>
      <c r="D1354" s="61" t="s">
        <v>1808</v>
      </c>
      <c r="E1354" s="36">
        <f t="shared" si="109"/>
        <v>15</v>
      </c>
      <c r="F1354" s="86">
        <v>5</v>
      </c>
      <c r="G1354" s="86">
        <v>5</v>
      </c>
      <c r="H1354" s="86">
        <v>5</v>
      </c>
      <c r="I1354" s="130"/>
    </row>
    <row r="1355" spans="1:9" s="131" customFormat="1">
      <c r="A1355" s="32">
        <f t="shared" si="110"/>
        <v>1245</v>
      </c>
      <c r="B1355" s="111" t="s">
        <v>1724</v>
      </c>
      <c r="C1355" s="94"/>
      <c r="D1355" s="61" t="s">
        <v>1808</v>
      </c>
      <c r="E1355" s="36">
        <f t="shared" si="109"/>
        <v>50</v>
      </c>
      <c r="F1355" s="86">
        <v>20</v>
      </c>
      <c r="G1355" s="86">
        <v>20</v>
      </c>
      <c r="H1355" s="86">
        <v>10</v>
      </c>
      <c r="I1355" s="130"/>
    </row>
    <row r="1356" spans="1:9" s="131" customFormat="1">
      <c r="A1356" s="32">
        <f t="shared" si="110"/>
        <v>1246</v>
      </c>
      <c r="B1356" s="111" t="s">
        <v>1725</v>
      </c>
      <c r="C1356" s="94"/>
      <c r="D1356" s="61" t="s">
        <v>1808</v>
      </c>
      <c r="E1356" s="36">
        <f t="shared" si="109"/>
        <v>50</v>
      </c>
      <c r="F1356" s="86">
        <v>20</v>
      </c>
      <c r="G1356" s="86">
        <v>20</v>
      </c>
      <c r="H1356" s="86">
        <v>10</v>
      </c>
      <c r="I1356" s="130"/>
    </row>
    <row r="1357" spans="1:9" s="131" customFormat="1">
      <c r="A1357" s="32">
        <f t="shared" si="110"/>
        <v>1247</v>
      </c>
      <c r="B1357" s="111" t="s">
        <v>1726</v>
      </c>
      <c r="C1357" s="94"/>
      <c r="D1357" s="61" t="s">
        <v>1808</v>
      </c>
      <c r="E1357" s="36">
        <f t="shared" si="109"/>
        <v>0</v>
      </c>
      <c r="F1357" s="86"/>
      <c r="G1357" s="86"/>
      <c r="H1357" s="86"/>
      <c r="I1357" s="130"/>
    </row>
    <row r="1358" spans="1:9" s="131" customFormat="1">
      <c r="A1358" s="32">
        <f t="shared" si="110"/>
        <v>1248</v>
      </c>
      <c r="B1358" s="111" t="s">
        <v>1727</v>
      </c>
      <c r="C1358" s="94"/>
      <c r="D1358" s="110" t="s">
        <v>1809</v>
      </c>
      <c r="E1358" s="36">
        <f t="shared" si="109"/>
        <v>0</v>
      </c>
      <c r="F1358" s="86"/>
      <c r="G1358" s="86"/>
      <c r="H1358" s="86"/>
      <c r="I1358" s="130"/>
    </row>
    <row r="1359" spans="1:9" s="131" customFormat="1">
      <c r="A1359" s="32">
        <f t="shared" si="110"/>
        <v>1249</v>
      </c>
      <c r="B1359" s="111" t="s">
        <v>1728</v>
      </c>
      <c r="C1359" s="94"/>
      <c r="D1359" s="61" t="s">
        <v>1808</v>
      </c>
      <c r="E1359" s="36">
        <f t="shared" si="109"/>
        <v>0</v>
      </c>
      <c r="F1359" s="86"/>
      <c r="G1359" s="86"/>
      <c r="H1359" s="86"/>
      <c r="I1359" s="130"/>
    </row>
    <row r="1360" spans="1:9" s="131" customFormat="1">
      <c r="A1360" s="32">
        <f t="shared" si="110"/>
        <v>1250</v>
      </c>
      <c r="B1360" s="111" t="s">
        <v>1729</v>
      </c>
      <c r="C1360" s="94"/>
      <c r="D1360" s="61" t="s">
        <v>1808</v>
      </c>
      <c r="E1360" s="36">
        <f t="shared" si="109"/>
        <v>0</v>
      </c>
      <c r="F1360" s="86"/>
      <c r="G1360" s="86"/>
      <c r="H1360" s="86"/>
      <c r="I1360" s="130"/>
    </row>
    <row r="1361" spans="1:9" s="131" customFormat="1">
      <c r="A1361" s="32">
        <f t="shared" si="110"/>
        <v>1251</v>
      </c>
      <c r="B1361" s="111" t="s">
        <v>1730</v>
      </c>
      <c r="C1361" s="94"/>
      <c r="D1361" s="110" t="s">
        <v>1812</v>
      </c>
      <c r="E1361" s="36">
        <f t="shared" si="109"/>
        <v>0</v>
      </c>
      <c r="F1361" s="86"/>
      <c r="G1361" s="86"/>
      <c r="H1361" s="86"/>
      <c r="I1361" s="130"/>
    </row>
    <row r="1362" spans="1:9" s="131" customFormat="1">
      <c r="A1362" s="32">
        <f t="shared" si="110"/>
        <v>1252</v>
      </c>
      <c r="B1362" s="111" t="s">
        <v>1731</v>
      </c>
      <c r="C1362" s="94"/>
      <c r="D1362" s="110" t="s">
        <v>1812</v>
      </c>
      <c r="E1362" s="36">
        <f t="shared" si="109"/>
        <v>0</v>
      </c>
      <c r="F1362" s="86"/>
      <c r="G1362" s="86"/>
      <c r="H1362" s="86"/>
      <c r="I1362" s="130"/>
    </row>
    <row r="1363" spans="1:9" s="131" customFormat="1">
      <c r="A1363" s="32">
        <f t="shared" si="110"/>
        <v>1253</v>
      </c>
      <c r="B1363" s="111" t="s">
        <v>1732</v>
      </c>
      <c r="C1363" s="94"/>
      <c r="D1363" s="110" t="s">
        <v>1812</v>
      </c>
      <c r="E1363" s="36">
        <f t="shared" si="109"/>
        <v>0</v>
      </c>
      <c r="F1363" s="86"/>
      <c r="G1363" s="86"/>
      <c r="H1363" s="86"/>
      <c r="I1363" s="130"/>
    </row>
    <row r="1364" spans="1:9" s="131" customFormat="1">
      <c r="A1364" s="32">
        <f t="shared" si="110"/>
        <v>1254</v>
      </c>
      <c r="B1364" s="111" t="s">
        <v>1733</v>
      </c>
      <c r="C1364" s="94"/>
      <c r="D1364" s="110" t="s">
        <v>1812</v>
      </c>
      <c r="E1364" s="36">
        <f t="shared" si="109"/>
        <v>0</v>
      </c>
      <c r="F1364" s="86"/>
      <c r="G1364" s="86"/>
      <c r="H1364" s="86"/>
      <c r="I1364" s="130"/>
    </row>
    <row r="1365" spans="1:9" s="131" customFormat="1">
      <c r="A1365" s="32">
        <f t="shared" si="110"/>
        <v>1255</v>
      </c>
      <c r="B1365" s="111" t="s">
        <v>1734</v>
      </c>
      <c r="C1365" s="94"/>
      <c r="D1365" s="110" t="s">
        <v>1812</v>
      </c>
      <c r="E1365" s="36">
        <f t="shared" ref="E1365:E1396" si="111">+F1365+G1365+H1365</f>
        <v>0</v>
      </c>
      <c r="F1365" s="86"/>
      <c r="G1365" s="86"/>
      <c r="H1365" s="86"/>
      <c r="I1365" s="130"/>
    </row>
    <row r="1366" spans="1:9" s="131" customFormat="1">
      <c r="A1366" s="32">
        <f t="shared" si="110"/>
        <v>1256</v>
      </c>
      <c r="B1366" s="111" t="s">
        <v>1735</v>
      </c>
      <c r="C1366" s="94"/>
      <c r="D1366" s="110" t="s">
        <v>1812</v>
      </c>
      <c r="E1366" s="36">
        <f t="shared" si="111"/>
        <v>0</v>
      </c>
      <c r="F1366" s="86"/>
      <c r="G1366" s="86"/>
      <c r="H1366" s="86"/>
      <c r="I1366" s="130"/>
    </row>
    <row r="1367" spans="1:9" s="131" customFormat="1">
      <c r="A1367" s="32">
        <f t="shared" si="110"/>
        <v>1257</v>
      </c>
      <c r="B1367" s="111" t="s">
        <v>6306</v>
      </c>
      <c r="C1367" s="94"/>
      <c r="D1367" s="61" t="s">
        <v>1808</v>
      </c>
      <c r="E1367" s="36">
        <f t="shared" si="111"/>
        <v>0</v>
      </c>
      <c r="F1367" s="86"/>
      <c r="G1367" s="86"/>
      <c r="H1367" s="86"/>
      <c r="I1367" s="130"/>
    </row>
    <row r="1368" spans="1:9" s="131" customFormat="1">
      <c r="A1368" s="32">
        <f t="shared" si="110"/>
        <v>1258</v>
      </c>
      <c r="B1368" s="111" t="s">
        <v>6307</v>
      </c>
      <c r="C1368" s="94"/>
      <c r="D1368" s="61" t="s">
        <v>1808</v>
      </c>
      <c r="E1368" s="36">
        <f t="shared" si="111"/>
        <v>0</v>
      </c>
      <c r="F1368" s="86"/>
      <c r="G1368" s="86"/>
      <c r="H1368" s="86"/>
      <c r="I1368" s="130"/>
    </row>
    <row r="1369" spans="1:9" s="131" customFormat="1">
      <c r="A1369" s="32">
        <f t="shared" si="110"/>
        <v>1259</v>
      </c>
      <c r="B1369" s="111" t="s">
        <v>6308</v>
      </c>
      <c r="C1369" s="94"/>
      <c r="D1369" s="61" t="s">
        <v>1808</v>
      </c>
      <c r="E1369" s="36">
        <f t="shared" si="111"/>
        <v>0</v>
      </c>
      <c r="F1369" s="86"/>
      <c r="G1369" s="86"/>
      <c r="H1369" s="86"/>
      <c r="I1369" s="130"/>
    </row>
    <row r="1370" spans="1:9" s="131" customFormat="1">
      <c r="A1370" s="32">
        <f t="shared" si="110"/>
        <v>1260</v>
      </c>
      <c r="B1370" s="111" t="s">
        <v>6309</v>
      </c>
      <c r="C1370" s="94"/>
      <c r="D1370" s="61" t="s">
        <v>1808</v>
      </c>
      <c r="E1370" s="36">
        <f t="shared" si="111"/>
        <v>0</v>
      </c>
      <c r="F1370" s="86"/>
      <c r="G1370" s="86"/>
      <c r="H1370" s="86"/>
      <c r="I1370" s="130"/>
    </row>
    <row r="1371" spans="1:9" s="131" customFormat="1">
      <c r="A1371" s="32">
        <f t="shared" si="110"/>
        <v>1261</v>
      </c>
      <c r="B1371" s="111" t="s">
        <v>6310</v>
      </c>
      <c r="C1371" s="94"/>
      <c r="D1371" s="61" t="s">
        <v>1808</v>
      </c>
      <c r="E1371" s="36">
        <f t="shared" si="111"/>
        <v>0</v>
      </c>
      <c r="F1371" s="86"/>
      <c r="G1371" s="86"/>
      <c r="H1371" s="86"/>
      <c r="I1371" s="130"/>
    </row>
    <row r="1372" spans="1:9" s="131" customFormat="1">
      <c r="A1372" s="32">
        <f t="shared" si="110"/>
        <v>1262</v>
      </c>
      <c r="B1372" s="111" t="s">
        <v>6311</v>
      </c>
      <c r="C1372" s="94"/>
      <c r="D1372" s="61" t="s">
        <v>1808</v>
      </c>
      <c r="E1372" s="36">
        <f t="shared" si="111"/>
        <v>0</v>
      </c>
      <c r="F1372" s="86"/>
      <c r="G1372" s="86"/>
      <c r="H1372" s="86"/>
      <c r="I1372" s="130"/>
    </row>
    <row r="1373" spans="1:9" s="131" customFormat="1">
      <c r="A1373" s="32">
        <f t="shared" si="110"/>
        <v>1263</v>
      </c>
      <c r="B1373" s="111" t="s">
        <v>1736</v>
      </c>
      <c r="C1373" s="94"/>
      <c r="D1373" s="61" t="s">
        <v>1808</v>
      </c>
      <c r="E1373" s="36">
        <f t="shared" si="111"/>
        <v>0</v>
      </c>
      <c r="F1373" s="86"/>
      <c r="G1373" s="86"/>
      <c r="H1373" s="86"/>
      <c r="I1373" s="130"/>
    </row>
    <row r="1374" spans="1:9" s="131" customFormat="1">
      <c r="A1374" s="32">
        <f t="shared" si="110"/>
        <v>1264</v>
      </c>
      <c r="B1374" s="111" t="s">
        <v>1737</v>
      </c>
      <c r="C1374" s="94"/>
      <c r="D1374" s="61" t="s">
        <v>1808</v>
      </c>
      <c r="E1374" s="36">
        <f t="shared" si="111"/>
        <v>0</v>
      </c>
      <c r="F1374" s="86"/>
      <c r="G1374" s="86"/>
      <c r="H1374" s="86"/>
      <c r="I1374" s="130"/>
    </row>
    <row r="1375" spans="1:9" s="131" customFormat="1">
      <c r="A1375" s="32">
        <f t="shared" si="110"/>
        <v>1265</v>
      </c>
      <c r="B1375" s="111" t="s">
        <v>1738</v>
      </c>
      <c r="C1375" s="94"/>
      <c r="D1375" s="61" t="s">
        <v>1808</v>
      </c>
      <c r="E1375" s="36">
        <f t="shared" si="111"/>
        <v>0</v>
      </c>
      <c r="F1375" s="86"/>
      <c r="G1375" s="86"/>
      <c r="H1375" s="86"/>
      <c r="I1375" s="130"/>
    </row>
    <row r="1376" spans="1:9" s="131" customFormat="1">
      <c r="A1376" s="32">
        <f t="shared" si="110"/>
        <v>1266</v>
      </c>
      <c r="B1376" s="111" t="s">
        <v>1739</v>
      </c>
      <c r="C1376" s="94"/>
      <c r="D1376" s="61" t="s">
        <v>1808</v>
      </c>
      <c r="E1376" s="36">
        <f t="shared" si="111"/>
        <v>0</v>
      </c>
      <c r="F1376" s="86"/>
      <c r="G1376" s="86"/>
      <c r="H1376" s="86"/>
      <c r="I1376" s="130"/>
    </row>
    <row r="1377" spans="1:9" s="131" customFormat="1">
      <c r="A1377" s="32">
        <f t="shared" si="110"/>
        <v>1267</v>
      </c>
      <c r="B1377" s="111" t="s">
        <v>1740</v>
      </c>
      <c r="C1377" s="94"/>
      <c r="D1377" s="61" t="s">
        <v>1808</v>
      </c>
      <c r="E1377" s="36">
        <f t="shared" si="111"/>
        <v>0</v>
      </c>
      <c r="F1377" s="86"/>
      <c r="G1377" s="86"/>
      <c r="H1377" s="86"/>
      <c r="I1377" s="130"/>
    </row>
    <row r="1378" spans="1:9" s="131" customFormat="1">
      <c r="A1378" s="32">
        <f t="shared" si="110"/>
        <v>1268</v>
      </c>
      <c r="B1378" s="111" t="s">
        <v>1741</v>
      </c>
      <c r="C1378" s="94"/>
      <c r="D1378" s="61" t="s">
        <v>1808</v>
      </c>
      <c r="E1378" s="36">
        <f t="shared" si="111"/>
        <v>0</v>
      </c>
      <c r="F1378" s="86"/>
      <c r="G1378" s="86"/>
      <c r="H1378" s="86"/>
      <c r="I1378" s="130"/>
    </row>
    <row r="1379" spans="1:9" s="131" customFormat="1">
      <c r="A1379" s="32">
        <f t="shared" si="110"/>
        <v>1269</v>
      </c>
      <c r="B1379" s="111" t="s">
        <v>1742</v>
      </c>
      <c r="C1379" s="94"/>
      <c r="D1379" s="61" t="s">
        <v>1808</v>
      </c>
      <c r="E1379" s="36">
        <f t="shared" si="111"/>
        <v>0</v>
      </c>
      <c r="F1379" s="86"/>
      <c r="G1379" s="86"/>
      <c r="H1379" s="86"/>
      <c r="I1379" s="130"/>
    </row>
    <row r="1380" spans="1:9" s="131" customFormat="1">
      <c r="A1380" s="32">
        <f t="shared" si="110"/>
        <v>1270</v>
      </c>
      <c r="B1380" s="111" t="s">
        <v>1743</v>
      </c>
      <c r="C1380" s="94"/>
      <c r="D1380" s="61" t="s">
        <v>1808</v>
      </c>
      <c r="E1380" s="36">
        <f t="shared" si="111"/>
        <v>0</v>
      </c>
      <c r="F1380" s="86"/>
      <c r="G1380" s="86"/>
      <c r="H1380" s="86"/>
      <c r="I1380" s="130"/>
    </row>
    <row r="1381" spans="1:9" s="131" customFormat="1">
      <c r="A1381" s="32">
        <f t="shared" si="110"/>
        <v>1271</v>
      </c>
      <c r="B1381" s="111" t="s">
        <v>1744</v>
      </c>
      <c r="C1381" s="94"/>
      <c r="D1381" s="61" t="s">
        <v>1808</v>
      </c>
      <c r="E1381" s="36">
        <f t="shared" si="111"/>
        <v>0</v>
      </c>
      <c r="F1381" s="86"/>
      <c r="G1381" s="86"/>
      <c r="H1381" s="86"/>
      <c r="I1381" s="130"/>
    </row>
    <row r="1382" spans="1:9" s="131" customFormat="1">
      <c r="A1382" s="32">
        <f t="shared" si="110"/>
        <v>1272</v>
      </c>
      <c r="B1382" s="111" t="s">
        <v>1745</v>
      </c>
      <c r="C1382" s="94"/>
      <c r="D1382" s="61" t="s">
        <v>1808</v>
      </c>
      <c r="E1382" s="36">
        <f t="shared" si="111"/>
        <v>0</v>
      </c>
      <c r="F1382" s="86"/>
      <c r="G1382" s="86"/>
      <c r="H1382" s="86"/>
      <c r="I1382" s="130"/>
    </row>
    <row r="1383" spans="1:9" s="131" customFormat="1">
      <c r="A1383" s="32">
        <f t="shared" si="110"/>
        <v>1273</v>
      </c>
      <c r="B1383" s="111" t="s">
        <v>1746</v>
      </c>
      <c r="C1383" s="94"/>
      <c r="D1383" s="61" t="s">
        <v>1808</v>
      </c>
      <c r="E1383" s="36">
        <f t="shared" si="111"/>
        <v>0</v>
      </c>
      <c r="F1383" s="86"/>
      <c r="G1383" s="86"/>
      <c r="H1383" s="86"/>
      <c r="I1383" s="130"/>
    </row>
    <row r="1384" spans="1:9" s="131" customFormat="1">
      <c r="A1384" s="32">
        <f t="shared" si="110"/>
        <v>1274</v>
      </c>
      <c r="B1384" s="111" t="s">
        <v>1747</v>
      </c>
      <c r="C1384" s="94"/>
      <c r="D1384" s="61" t="s">
        <v>1808</v>
      </c>
      <c r="E1384" s="36">
        <f t="shared" si="111"/>
        <v>0</v>
      </c>
      <c r="F1384" s="86"/>
      <c r="G1384" s="86"/>
      <c r="H1384" s="86"/>
      <c r="I1384" s="130"/>
    </row>
    <row r="1385" spans="1:9" s="131" customFormat="1">
      <c r="A1385" s="32">
        <f t="shared" si="110"/>
        <v>1275</v>
      </c>
      <c r="B1385" s="111" t="s">
        <v>1748</v>
      </c>
      <c r="C1385" s="94"/>
      <c r="D1385" s="61" t="s">
        <v>1808</v>
      </c>
      <c r="E1385" s="36">
        <f t="shared" si="111"/>
        <v>0</v>
      </c>
      <c r="F1385" s="86"/>
      <c r="G1385" s="86"/>
      <c r="H1385" s="86"/>
      <c r="I1385" s="130"/>
    </row>
    <row r="1386" spans="1:9" s="131" customFormat="1">
      <c r="A1386" s="32">
        <f t="shared" si="110"/>
        <v>1276</v>
      </c>
      <c r="B1386" s="111" t="s">
        <v>1749</v>
      </c>
      <c r="C1386" s="94"/>
      <c r="D1386" s="61" t="s">
        <v>1808</v>
      </c>
      <c r="E1386" s="36">
        <f t="shared" si="111"/>
        <v>0</v>
      </c>
      <c r="F1386" s="86"/>
      <c r="G1386" s="86"/>
      <c r="H1386" s="86"/>
      <c r="I1386" s="130"/>
    </row>
    <row r="1387" spans="1:9" s="131" customFormat="1">
      <c r="A1387" s="32">
        <f t="shared" si="110"/>
        <v>1277</v>
      </c>
      <c r="B1387" s="111" t="s">
        <v>1750</v>
      </c>
      <c r="C1387" s="94"/>
      <c r="D1387" s="61" t="s">
        <v>1808</v>
      </c>
      <c r="E1387" s="36">
        <f t="shared" si="111"/>
        <v>0</v>
      </c>
      <c r="F1387" s="86"/>
      <c r="G1387" s="86"/>
      <c r="H1387" s="86"/>
      <c r="I1387" s="130"/>
    </row>
    <row r="1388" spans="1:9" s="131" customFormat="1">
      <c r="A1388" s="32">
        <f t="shared" si="110"/>
        <v>1278</v>
      </c>
      <c r="B1388" s="111" t="s">
        <v>1751</v>
      </c>
      <c r="C1388" s="94"/>
      <c r="D1388" s="61" t="s">
        <v>1808</v>
      </c>
      <c r="E1388" s="36">
        <f t="shared" si="111"/>
        <v>0</v>
      </c>
      <c r="F1388" s="86"/>
      <c r="G1388" s="86"/>
      <c r="H1388" s="86"/>
      <c r="I1388" s="130"/>
    </row>
    <row r="1389" spans="1:9" s="131" customFormat="1">
      <c r="A1389" s="32">
        <f t="shared" si="110"/>
        <v>1279</v>
      </c>
      <c r="B1389" s="111" t="s">
        <v>1752</v>
      </c>
      <c r="C1389" s="94"/>
      <c r="D1389" s="61" t="s">
        <v>1808</v>
      </c>
      <c r="E1389" s="36">
        <f t="shared" si="111"/>
        <v>0</v>
      </c>
      <c r="F1389" s="86"/>
      <c r="G1389" s="86"/>
      <c r="H1389" s="86"/>
      <c r="I1389" s="130"/>
    </row>
    <row r="1390" spans="1:9" s="131" customFormat="1">
      <c r="A1390" s="32">
        <f t="shared" si="110"/>
        <v>1280</v>
      </c>
      <c r="B1390" s="111" t="s">
        <v>1753</v>
      </c>
      <c r="C1390" s="94"/>
      <c r="D1390" s="61" t="s">
        <v>1808</v>
      </c>
      <c r="E1390" s="36">
        <f t="shared" si="111"/>
        <v>0</v>
      </c>
      <c r="F1390" s="86"/>
      <c r="G1390" s="86"/>
      <c r="H1390" s="86"/>
      <c r="I1390" s="130"/>
    </row>
    <row r="1391" spans="1:9" s="131" customFormat="1">
      <c r="A1391" s="32">
        <f t="shared" si="110"/>
        <v>1281</v>
      </c>
      <c r="B1391" s="111" t="s">
        <v>1754</v>
      </c>
      <c r="C1391" s="94"/>
      <c r="D1391" s="61" t="s">
        <v>1808</v>
      </c>
      <c r="E1391" s="36">
        <f t="shared" si="111"/>
        <v>0</v>
      </c>
      <c r="F1391" s="86"/>
      <c r="G1391" s="86"/>
      <c r="H1391" s="86"/>
      <c r="I1391" s="130"/>
    </row>
    <row r="1392" spans="1:9" s="131" customFormat="1">
      <c r="A1392" s="32">
        <f t="shared" si="110"/>
        <v>1282</v>
      </c>
      <c r="B1392" s="111" t="s">
        <v>1755</v>
      </c>
      <c r="C1392" s="94"/>
      <c r="D1392" s="61" t="s">
        <v>1808</v>
      </c>
      <c r="E1392" s="36">
        <f t="shared" si="111"/>
        <v>0</v>
      </c>
      <c r="F1392" s="86"/>
      <c r="G1392" s="86"/>
      <c r="H1392" s="86"/>
      <c r="I1392" s="130"/>
    </row>
    <row r="1393" spans="1:9" s="131" customFormat="1">
      <c r="A1393" s="32">
        <f t="shared" si="110"/>
        <v>1283</v>
      </c>
      <c r="B1393" s="111" t="s">
        <v>1756</v>
      </c>
      <c r="C1393" s="94"/>
      <c r="D1393" s="61" t="s">
        <v>1808</v>
      </c>
      <c r="E1393" s="36">
        <f t="shared" si="111"/>
        <v>0</v>
      </c>
      <c r="F1393" s="86"/>
      <c r="G1393" s="86"/>
      <c r="H1393" s="86"/>
      <c r="I1393" s="130"/>
    </row>
    <row r="1394" spans="1:9" s="131" customFormat="1">
      <c r="A1394" s="32">
        <f t="shared" si="110"/>
        <v>1284</v>
      </c>
      <c r="B1394" s="111" t="s">
        <v>1757</v>
      </c>
      <c r="C1394" s="94"/>
      <c r="D1394" s="61" t="s">
        <v>1808</v>
      </c>
      <c r="E1394" s="36">
        <f t="shared" si="111"/>
        <v>0</v>
      </c>
      <c r="F1394" s="86"/>
      <c r="G1394" s="86"/>
      <c r="H1394" s="86"/>
      <c r="I1394" s="130"/>
    </row>
    <row r="1395" spans="1:9" s="131" customFormat="1">
      <c r="A1395" s="32">
        <f t="shared" si="110"/>
        <v>1285</v>
      </c>
      <c r="B1395" s="111" t="s">
        <v>1758</v>
      </c>
      <c r="C1395" s="94"/>
      <c r="D1395" s="61" t="s">
        <v>1808</v>
      </c>
      <c r="E1395" s="36">
        <f t="shared" si="111"/>
        <v>0</v>
      </c>
      <c r="F1395" s="86"/>
      <c r="G1395" s="86"/>
      <c r="H1395" s="86"/>
      <c r="I1395" s="130"/>
    </row>
    <row r="1396" spans="1:9" s="131" customFormat="1">
      <c r="A1396" s="32">
        <f t="shared" si="110"/>
        <v>1286</v>
      </c>
      <c r="B1396" s="111" t="s">
        <v>1759</v>
      </c>
      <c r="C1396" s="94"/>
      <c r="D1396" s="61" t="s">
        <v>1808</v>
      </c>
      <c r="E1396" s="36">
        <f t="shared" si="111"/>
        <v>0</v>
      </c>
      <c r="F1396" s="86"/>
      <c r="G1396" s="86"/>
      <c r="H1396" s="86"/>
      <c r="I1396" s="130"/>
    </row>
    <row r="1397" spans="1:9" s="131" customFormat="1">
      <c r="A1397" s="32">
        <f t="shared" si="110"/>
        <v>1287</v>
      </c>
      <c r="B1397" s="111" t="s">
        <v>4937</v>
      </c>
      <c r="C1397" s="59"/>
      <c r="D1397" s="61" t="s">
        <v>1808</v>
      </c>
      <c r="E1397" s="36">
        <f t="shared" ref="E1397:E1428" si="112">+F1397+G1397+H1397</f>
        <v>0</v>
      </c>
      <c r="F1397" s="86"/>
      <c r="G1397" s="86"/>
      <c r="H1397" s="86"/>
      <c r="I1397" s="130"/>
    </row>
    <row r="1398" spans="1:9" s="131" customFormat="1">
      <c r="A1398" s="32">
        <f t="shared" si="110"/>
        <v>1288</v>
      </c>
      <c r="B1398" s="111" t="s">
        <v>4938</v>
      </c>
      <c r="C1398" s="59"/>
      <c r="D1398" s="61" t="s">
        <v>1808</v>
      </c>
      <c r="E1398" s="36">
        <f t="shared" si="112"/>
        <v>0</v>
      </c>
      <c r="F1398" s="86"/>
      <c r="G1398" s="86"/>
      <c r="H1398" s="86"/>
      <c r="I1398" s="130"/>
    </row>
    <row r="1399" spans="1:9" s="131" customFormat="1">
      <c r="A1399" s="32">
        <f t="shared" ref="A1399:A1433" si="113">A1398+1</f>
        <v>1289</v>
      </c>
      <c r="B1399" s="111" t="s">
        <v>4939</v>
      </c>
      <c r="C1399" s="59"/>
      <c r="D1399" s="61" t="s">
        <v>1808</v>
      </c>
      <c r="E1399" s="36">
        <f t="shared" si="112"/>
        <v>0</v>
      </c>
      <c r="F1399" s="86"/>
      <c r="G1399" s="86"/>
      <c r="H1399" s="86"/>
      <c r="I1399" s="130"/>
    </row>
    <row r="1400" spans="1:9" s="131" customFormat="1">
      <c r="A1400" s="32">
        <f t="shared" si="113"/>
        <v>1290</v>
      </c>
      <c r="B1400" s="111" t="s">
        <v>4940</v>
      </c>
      <c r="C1400" s="59"/>
      <c r="D1400" s="61" t="s">
        <v>1808</v>
      </c>
      <c r="E1400" s="36">
        <f t="shared" si="112"/>
        <v>0</v>
      </c>
      <c r="F1400" s="86"/>
      <c r="G1400" s="86"/>
      <c r="H1400" s="86"/>
      <c r="I1400" s="130"/>
    </row>
    <row r="1401" spans="1:9" s="131" customFormat="1">
      <c r="A1401" s="32">
        <f t="shared" si="113"/>
        <v>1291</v>
      </c>
      <c r="B1401" s="111" t="s">
        <v>4941</v>
      </c>
      <c r="C1401" s="59"/>
      <c r="D1401" s="61" t="s">
        <v>1808</v>
      </c>
      <c r="E1401" s="36">
        <f t="shared" si="112"/>
        <v>0</v>
      </c>
      <c r="F1401" s="86"/>
      <c r="G1401" s="86"/>
      <c r="H1401" s="86"/>
      <c r="I1401" s="130"/>
    </row>
    <row r="1402" spans="1:9" s="131" customFormat="1">
      <c r="A1402" s="32">
        <f t="shared" si="113"/>
        <v>1292</v>
      </c>
      <c r="B1402" s="111" t="s">
        <v>4942</v>
      </c>
      <c r="C1402" s="59"/>
      <c r="D1402" s="61" t="s">
        <v>1808</v>
      </c>
      <c r="E1402" s="36">
        <f t="shared" si="112"/>
        <v>0</v>
      </c>
      <c r="F1402" s="86"/>
      <c r="G1402" s="86"/>
      <c r="H1402" s="86"/>
      <c r="I1402" s="130"/>
    </row>
    <row r="1403" spans="1:9" s="131" customFormat="1">
      <c r="A1403" s="32">
        <f t="shared" si="113"/>
        <v>1293</v>
      </c>
      <c r="B1403" s="111" t="s">
        <v>4943</v>
      </c>
      <c r="C1403" s="59"/>
      <c r="D1403" s="61" t="s">
        <v>1808</v>
      </c>
      <c r="E1403" s="36">
        <f t="shared" si="112"/>
        <v>0</v>
      </c>
      <c r="F1403" s="86"/>
      <c r="G1403" s="86"/>
      <c r="H1403" s="86"/>
      <c r="I1403" s="130"/>
    </row>
    <row r="1404" spans="1:9" s="131" customFormat="1">
      <c r="A1404" s="32">
        <f t="shared" si="113"/>
        <v>1294</v>
      </c>
      <c r="B1404" s="111" t="s">
        <v>4944</v>
      </c>
      <c r="C1404" s="59"/>
      <c r="D1404" s="61" t="s">
        <v>1808</v>
      </c>
      <c r="E1404" s="36">
        <f t="shared" si="112"/>
        <v>0</v>
      </c>
      <c r="F1404" s="86"/>
      <c r="G1404" s="86"/>
      <c r="H1404" s="86"/>
      <c r="I1404" s="130"/>
    </row>
    <row r="1405" spans="1:9" s="131" customFormat="1">
      <c r="A1405" s="32">
        <f t="shared" si="113"/>
        <v>1295</v>
      </c>
      <c r="B1405" s="111" t="s">
        <v>1760</v>
      </c>
      <c r="C1405" s="59"/>
      <c r="D1405" s="61" t="s">
        <v>1808</v>
      </c>
      <c r="E1405" s="36">
        <f t="shared" si="112"/>
        <v>0</v>
      </c>
      <c r="F1405" s="86"/>
      <c r="G1405" s="86"/>
      <c r="H1405" s="86"/>
      <c r="I1405" s="130"/>
    </row>
    <row r="1406" spans="1:9" s="131" customFormat="1">
      <c r="A1406" s="32">
        <f t="shared" si="113"/>
        <v>1296</v>
      </c>
      <c r="B1406" s="111" t="s">
        <v>1761</v>
      </c>
      <c r="C1406" s="59"/>
      <c r="D1406" s="61" t="s">
        <v>1808</v>
      </c>
      <c r="E1406" s="36">
        <f t="shared" si="112"/>
        <v>0</v>
      </c>
      <c r="F1406" s="86"/>
      <c r="G1406" s="86"/>
      <c r="H1406" s="86"/>
      <c r="I1406" s="130"/>
    </row>
    <row r="1407" spans="1:9" s="131" customFormat="1">
      <c r="A1407" s="32">
        <f t="shared" si="113"/>
        <v>1297</v>
      </c>
      <c r="B1407" s="111" t="s">
        <v>1762</v>
      </c>
      <c r="C1407" s="59"/>
      <c r="D1407" s="61" t="s">
        <v>1808</v>
      </c>
      <c r="E1407" s="36">
        <f t="shared" si="112"/>
        <v>0</v>
      </c>
      <c r="F1407" s="86"/>
      <c r="G1407" s="86"/>
      <c r="H1407" s="86"/>
      <c r="I1407" s="130"/>
    </row>
    <row r="1408" spans="1:9" s="131" customFormat="1">
      <c r="A1408" s="32">
        <f t="shared" si="113"/>
        <v>1298</v>
      </c>
      <c r="B1408" s="111" t="s">
        <v>1763</v>
      </c>
      <c r="C1408" s="59"/>
      <c r="D1408" s="61" t="s">
        <v>1808</v>
      </c>
      <c r="E1408" s="36">
        <f t="shared" si="112"/>
        <v>0</v>
      </c>
      <c r="F1408" s="86"/>
      <c r="G1408" s="86"/>
      <c r="H1408" s="86"/>
      <c r="I1408" s="130"/>
    </row>
    <row r="1409" spans="1:9" s="131" customFormat="1">
      <c r="A1409" s="32">
        <f t="shared" si="113"/>
        <v>1299</v>
      </c>
      <c r="B1409" s="111" t="s">
        <v>1764</v>
      </c>
      <c r="C1409" s="59"/>
      <c r="D1409" s="61" t="s">
        <v>1808</v>
      </c>
      <c r="E1409" s="36">
        <f t="shared" si="112"/>
        <v>0</v>
      </c>
      <c r="F1409" s="86"/>
      <c r="G1409" s="86"/>
      <c r="H1409" s="86"/>
      <c r="I1409" s="130"/>
    </row>
    <row r="1410" spans="1:9" s="131" customFormat="1">
      <c r="A1410" s="32">
        <f t="shared" si="113"/>
        <v>1300</v>
      </c>
      <c r="B1410" s="111" t="s">
        <v>1765</v>
      </c>
      <c r="C1410" s="59"/>
      <c r="D1410" s="61" t="s">
        <v>1808</v>
      </c>
      <c r="E1410" s="36">
        <f t="shared" si="112"/>
        <v>0</v>
      </c>
      <c r="F1410" s="86"/>
      <c r="G1410" s="86"/>
      <c r="H1410" s="86"/>
      <c r="I1410" s="130"/>
    </row>
    <row r="1411" spans="1:9" s="131" customFormat="1">
      <c r="A1411" s="32">
        <f t="shared" si="113"/>
        <v>1301</v>
      </c>
      <c r="B1411" s="111" t="s">
        <v>1766</v>
      </c>
      <c r="C1411" s="59"/>
      <c r="D1411" s="61" t="s">
        <v>1808</v>
      </c>
      <c r="E1411" s="36">
        <f t="shared" si="112"/>
        <v>0</v>
      </c>
      <c r="F1411" s="86"/>
      <c r="G1411" s="86"/>
      <c r="H1411" s="86"/>
      <c r="I1411" s="130"/>
    </row>
    <row r="1412" spans="1:9" s="131" customFormat="1">
      <c r="A1412" s="32">
        <f t="shared" si="113"/>
        <v>1302</v>
      </c>
      <c r="B1412" s="111" t="s">
        <v>1767</v>
      </c>
      <c r="C1412" s="59"/>
      <c r="D1412" s="61" t="s">
        <v>1808</v>
      </c>
      <c r="E1412" s="36">
        <f t="shared" si="112"/>
        <v>0</v>
      </c>
      <c r="F1412" s="86"/>
      <c r="G1412" s="86"/>
      <c r="H1412" s="86"/>
      <c r="I1412" s="130"/>
    </row>
    <row r="1413" spans="1:9" s="131" customFormat="1">
      <c r="A1413" s="32">
        <f t="shared" si="113"/>
        <v>1303</v>
      </c>
      <c r="B1413" s="111" t="s">
        <v>1768</v>
      </c>
      <c r="C1413" s="59"/>
      <c r="D1413" s="61" t="s">
        <v>1808</v>
      </c>
      <c r="E1413" s="36">
        <f t="shared" si="112"/>
        <v>0</v>
      </c>
      <c r="F1413" s="86"/>
      <c r="G1413" s="86"/>
      <c r="H1413" s="86"/>
      <c r="I1413" s="130"/>
    </row>
    <row r="1414" spans="1:9" s="131" customFormat="1">
      <c r="A1414" s="32">
        <f t="shared" si="113"/>
        <v>1304</v>
      </c>
      <c r="B1414" s="111" t="s">
        <v>1769</v>
      </c>
      <c r="C1414" s="59"/>
      <c r="D1414" s="61" t="s">
        <v>1808</v>
      </c>
      <c r="E1414" s="36">
        <f t="shared" si="112"/>
        <v>0</v>
      </c>
      <c r="F1414" s="86"/>
      <c r="G1414" s="86"/>
      <c r="H1414" s="86"/>
      <c r="I1414" s="130"/>
    </row>
    <row r="1415" spans="1:9" s="131" customFormat="1">
      <c r="A1415" s="32">
        <f t="shared" si="113"/>
        <v>1305</v>
      </c>
      <c r="B1415" s="111" t="s">
        <v>1770</v>
      </c>
      <c r="C1415" s="59"/>
      <c r="D1415" s="61" t="s">
        <v>1808</v>
      </c>
      <c r="E1415" s="36">
        <f t="shared" si="112"/>
        <v>0</v>
      </c>
      <c r="F1415" s="86"/>
      <c r="G1415" s="86"/>
      <c r="H1415" s="86"/>
      <c r="I1415" s="130"/>
    </row>
    <row r="1416" spans="1:9" s="131" customFormat="1">
      <c r="A1416" s="32">
        <f t="shared" si="113"/>
        <v>1306</v>
      </c>
      <c r="B1416" s="111" t="s">
        <v>1771</v>
      </c>
      <c r="C1416" s="59"/>
      <c r="D1416" s="61" t="s">
        <v>1808</v>
      </c>
      <c r="E1416" s="36">
        <f t="shared" si="112"/>
        <v>0</v>
      </c>
      <c r="F1416" s="86"/>
      <c r="G1416" s="86"/>
      <c r="H1416" s="86"/>
      <c r="I1416" s="130"/>
    </row>
    <row r="1417" spans="1:9" s="131" customFormat="1">
      <c r="A1417" s="32">
        <f t="shared" si="113"/>
        <v>1307</v>
      </c>
      <c r="B1417" s="111" t="s">
        <v>1772</v>
      </c>
      <c r="C1417" s="59"/>
      <c r="D1417" s="61" t="s">
        <v>1808</v>
      </c>
      <c r="E1417" s="36">
        <f t="shared" si="112"/>
        <v>0</v>
      </c>
      <c r="F1417" s="86"/>
      <c r="G1417" s="86"/>
      <c r="H1417" s="86"/>
      <c r="I1417" s="130"/>
    </row>
    <row r="1418" spans="1:9" s="131" customFormat="1">
      <c r="A1418" s="32">
        <f t="shared" si="113"/>
        <v>1308</v>
      </c>
      <c r="B1418" s="111" t="s">
        <v>1773</v>
      </c>
      <c r="C1418" s="59"/>
      <c r="D1418" s="61" t="s">
        <v>1808</v>
      </c>
      <c r="E1418" s="36">
        <f t="shared" si="112"/>
        <v>0</v>
      </c>
      <c r="F1418" s="86"/>
      <c r="G1418" s="86"/>
      <c r="H1418" s="86"/>
      <c r="I1418" s="130"/>
    </row>
    <row r="1419" spans="1:9" s="131" customFormat="1">
      <c r="A1419" s="32">
        <f t="shared" si="113"/>
        <v>1309</v>
      </c>
      <c r="B1419" s="111" t="s">
        <v>1774</v>
      </c>
      <c r="C1419" s="59"/>
      <c r="D1419" s="61" t="s">
        <v>1808</v>
      </c>
      <c r="E1419" s="36">
        <f t="shared" si="112"/>
        <v>0</v>
      </c>
      <c r="F1419" s="86"/>
      <c r="G1419" s="86"/>
      <c r="H1419" s="86"/>
      <c r="I1419" s="130"/>
    </row>
    <row r="1420" spans="1:9" s="131" customFormat="1">
      <c r="A1420" s="32">
        <f t="shared" si="113"/>
        <v>1310</v>
      </c>
      <c r="B1420" s="111" t="s">
        <v>1775</v>
      </c>
      <c r="C1420" s="59"/>
      <c r="D1420" s="61" t="s">
        <v>1808</v>
      </c>
      <c r="E1420" s="36">
        <f t="shared" si="112"/>
        <v>0</v>
      </c>
      <c r="F1420" s="86"/>
      <c r="G1420" s="86"/>
      <c r="H1420" s="86"/>
      <c r="I1420" s="130"/>
    </row>
    <row r="1421" spans="1:9" s="131" customFormat="1">
      <c r="A1421" s="32">
        <f t="shared" si="113"/>
        <v>1311</v>
      </c>
      <c r="B1421" s="111" t="s">
        <v>1776</v>
      </c>
      <c r="C1421" s="59"/>
      <c r="D1421" s="61" t="s">
        <v>1808</v>
      </c>
      <c r="E1421" s="36">
        <f t="shared" si="112"/>
        <v>0</v>
      </c>
      <c r="F1421" s="86"/>
      <c r="G1421" s="86"/>
      <c r="H1421" s="86"/>
      <c r="I1421" s="130"/>
    </row>
    <row r="1422" spans="1:9" s="131" customFormat="1">
      <c r="A1422" s="32">
        <f t="shared" si="113"/>
        <v>1312</v>
      </c>
      <c r="B1422" s="111" t="s">
        <v>1777</v>
      </c>
      <c r="C1422" s="59"/>
      <c r="D1422" s="61" t="s">
        <v>1808</v>
      </c>
      <c r="E1422" s="36">
        <f t="shared" si="112"/>
        <v>0</v>
      </c>
      <c r="F1422" s="86"/>
      <c r="G1422" s="86"/>
      <c r="H1422" s="86"/>
      <c r="I1422" s="130"/>
    </row>
    <row r="1423" spans="1:9" s="131" customFormat="1">
      <c r="A1423" s="32">
        <f t="shared" si="113"/>
        <v>1313</v>
      </c>
      <c r="B1423" s="111" t="s">
        <v>1778</v>
      </c>
      <c r="C1423" s="59"/>
      <c r="D1423" s="61" t="s">
        <v>1808</v>
      </c>
      <c r="E1423" s="36">
        <f t="shared" si="112"/>
        <v>0</v>
      </c>
      <c r="F1423" s="86"/>
      <c r="G1423" s="86"/>
      <c r="H1423" s="86"/>
      <c r="I1423" s="130"/>
    </row>
    <row r="1424" spans="1:9" s="131" customFormat="1">
      <c r="A1424" s="32">
        <f t="shared" si="113"/>
        <v>1314</v>
      </c>
      <c r="B1424" s="111" t="s">
        <v>1779</v>
      </c>
      <c r="C1424" s="59"/>
      <c r="D1424" s="61" t="s">
        <v>1808</v>
      </c>
      <c r="E1424" s="36">
        <f t="shared" si="112"/>
        <v>0</v>
      </c>
      <c r="F1424" s="86"/>
      <c r="G1424" s="86"/>
      <c r="H1424" s="86"/>
      <c r="I1424" s="130"/>
    </row>
    <row r="1425" spans="1:9" s="131" customFormat="1">
      <c r="A1425" s="32">
        <f t="shared" si="113"/>
        <v>1315</v>
      </c>
      <c r="B1425" s="111" t="s">
        <v>1780</v>
      </c>
      <c r="C1425" s="59"/>
      <c r="D1425" s="61" t="s">
        <v>1808</v>
      </c>
      <c r="E1425" s="36">
        <f t="shared" si="112"/>
        <v>0</v>
      </c>
      <c r="F1425" s="86"/>
      <c r="G1425" s="86"/>
      <c r="H1425" s="86"/>
      <c r="I1425" s="130"/>
    </row>
    <row r="1426" spans="1:9" s="131" customFormat="1">
      <c r="A1426" s="32">
        <f t="shared" si="113"/>
        <v>1316</v>
      </c>
      <c r="B1426" s="111" t="s">
        <v>1781</v>
      </c>
      <c r="C1426" s="59"/>
      <c r="D1426" s="61" t="s">
        <v>1808</v>
      </c>
      <c r="E1426" s="36">
        <f t="shared" si="112"/>
        <v>0</v>
      </c>
      <c r="F1426" s="86"/>
      <c r="G1426" s="86"/>
      <c r="H1426" s="86"/>
      <c r="I1426" s="130"/>
    </row>
    <row r="1427" spans="1:9" s="131" customFormat="1">
      <c r="A1427" s="32">
        <f t="shared" si="113"/>
        <v>1317</v>
      </c>
      <c r="B1427" s="111" t="s">
        <v>1782</v>
      </c>
      <c r="C1427" s="59"/>
      <c r="D1427" s="61" t="s">
        <v>1808</v>
      </c>
      <c r="E1427" s="36">
        <f t="shared" si="112"/>
        <v>0</v>
      </c>
      <c r="F1427" s="86"/>
      <c r="G1427" s="86"/>
      <c r="H1427" s="86"/>
      <c r="I1427" s="130"/>
    </row>
    <row r="1428" spans="1:9" s="131" customFormat="1">
      <c r="A1428" s="32">
        <f t="shared" si="113"/>
        <v>1318</v>
      </c>
      <c r="B1428" s="111" t="s">
        <v>1783</v>
      </c>
      <c r="C1428" s="59"/>
      <c r="D1428" s="61" t="s">
        <v>1808</v>
      </c>
      <c r="E1428" s="36">
        <f t="shared" si="112"/>
        <v>0</v>
      </c>
      <c r="F1428" s="86"/>
      <c r="G1428" s="86"/>
      <c r="H1428" s="86"/>
      <c r="I1428" s="130"/>
    </row>
    <row r="1429" spans="1:9" s="131" customFormat="1">
      <c r="A1429" s="32">
        <f t="shared" si="113"/>
        <v>1319</v>
      </c>
      <c r="B1429" s="111" t="s">
        <v>1784</v>
      </c>
      <c r="C1429" s="59"/>
      <c r="D1429" s="61" t="s">
        <v>1808</v>
      </c>
      <c r="E1429" s="36">
        <f t="shared" ref="E1429:E1433" si="114">+F1429+G1429+H1429</f>
        <v>0</v>
      </c>
      <c r="F1429" s="86"/>
      <c r="G1429" s="86"/>
      <c r="H1429" s="86"/>
      <c r="I1429" s="130"/>
    </row>
    <row r="1430" spans="1:9" s="131" customFormat="1">
      <c r="A1430" s="32">
        <f t="shared" si="113"/>
        <v>1320</v>
      </c>
      <c r="B1430" s="111" t="s">
        <v>1785</v>
      </c>
      <c r="C1430" s="59"/>
      <c r="D1430" s="61" t="s">
        <v>1808</v>
      </c>
      <c r="E1430" s="36">
        <f t="shared" si="114"/>
        <v>0</v>
      </c>
      <c r="F1430" s="86"/>
      <c r="G1430" s="86"/>
      <c r="H1430" s="86"/>
      <c r="I1430" s="130"/>
    </row>
    <row r="1431" spans="1:9" s="131" customFormat="1">
      <c r="A1431" s="32">
        <f t="shared" si="113"/>
        <v>1321</v>
      </c>
      <c r="B1431" s="111" t="s">
        <v>1786</v>
      </c>
      <c r="C1431" s="59"/>
      <c r="D1431" s="61" t="s">
        <v>1808</v>
      </c>
      <c r="E1431" s="36">
        <f t="shared" si="114"/>
        <v>0</v>
      </c>
      <c r="F1431" s="86"/>
      <c r="G1431" s="86"/>
      <c r="H1431" s="86"/>
      <c r="I1431" s="130"/>
    </row>
    <row r="1432" spans="1:9" s="131" customFormat="1">
      <c r="A1432" s="32">
        <f t="shared" si="113"/>
        <v>1322</v>
      </c>
      <c r="B1432" s="111" t="s">
        <v>1787</v>
      </c>
      <c r="C1432" s="59"/>
      <c r="D1432" s="61" t="s">
        <v>1808</v>
      </c>
      <c r="E1432" s="36">
        <f t="shared" si="114"/>
        <v>0</v>
      </c>
      <c r="F1432" s="86"/>
      <c r="G1432" s="86"/>
      <c r="H1432" s="86"/>
      <c r="I1432" s="130"/>
    </row>
    <row r="1433" spans="1:9" s="131" customFormat="1">
      <c r="A1433" s="32">
        <f t="shared" si="113"/>
        <v>1323</v>
      </c>
      <c r="B1433" s="111" t="s">
        <v>9205</v>
      </c>
      <c r="C1433" s="59"/>
      <c r="D1433" s="61" t="s">
        <v>1808</v>
      </c>
      <c r="E1433" s="36">
        <f t="shared" si="114"/>
        <v>0</v>
      </c>
      <c r="F1433" s="86"/>
      <c r="G1433" s="86"/>
      <c r="H1433" s="86"/>
      <c r="I1433" s="130"/>
    </row>
    <row r="1434" spans="1:9" s="7" customFormat="1" ht="30.75" customHeight="1">
      <c r="A1434" s="75"/>
      <c r="B1434" s="935" t="s">
        <v>5045</v>
      </c>
      <c r="C1434" s="935"/>
      <c r="D1434" s="935"/>
      <c r="E1434" s="935"/>
      <c r="F1434" s="935"/>
      <c r="G1434" s="935"/>
      <c r="H1434" s="935"/>
      <c r="I1434" s="8"/>
    </row>
    <row r="1435" spans="1:9" s="7" customFormat="1">
      <c r="A1435" s="32">
        <v>1324</v>
      </c>
      <c r="B1435" s="47" t="s">
        <v>1788</v>
      </c>
      <c r="C1435" s="59"/>
      <c r="D1435" s="61" t="s">
        <v>1808</v>
      </c>
      <c r="E1435" s="102">
        <f>+F1435+G1435+H1435</f>
        <v>0</v>
      </c>
      <c r="F1435" s="99"/>
      <c r="G1435" s="99"/>
      <c r="H1435" s="99"/>
      <c r="I1435" s="8"/>
    </row>
    <row r="1436" spans="1:9" s="7" customFormat="1">
      <c r="A1436" s="32">
        <f>A1435+1</f>
        <v>1325</v>
      </c>
      <c r="B1436" s="47" t="s">
        <v>1789</v>
      </c>
      <c r="C1436" s="59"/>
      <c r="D1436" s="61" t="s">
        <v>1808</v>
      </c>
      <c r="E1436" s="102">
        <f>+F1436+G1436+H1436</f>
        <v>0</v>
      </c>
      <c r="F1436" s="99"/>
      <c r="G1436" s="99"/>
      <c r="H1436" s="99"/>
      <c r="I1436" s="8"/>
    </row>
    <row r="1437" spans="1:9" s="7" customFormat="1">
      <c r="A1437" s="32">
        <f>A1436+1</f>
        <v>1326</v>
      </c>
      <c r="B1437" s="47" t="s">
        <v>1790</v>
      </c>
      <c r="C1437" s="59"/>
      <c r="D1437" s="61" t="s">
        <v>1808</v>
      </c>
      <c r="E1437" s="102">
        <f>+F1437+G1437+H1437</f>
        <v>0</v>
      </c>
      <c r="F1437" s="99"/>
      <c r="G1437" s="99"/>
      <c r="H1437" s="99"/>
      <c r="I1437" s="8"/>
    </row>
    <row r="1438" spans="1:9" s="7" customFormat="1">
      <c r="A1438" s="32">
        <f>A1437+1</f>
        <v>1327</v>
      </c>
      <c r="B1438" s="47" t="s">
        <v>9206</v>
      </c>
      <c r="C1438" s="59"/>
      <c r="D1438" s="61" t="s">
        <v>1808</v>
      </c>
      <c r="E1438" s="102">
        <f>+F1438+G1438+H1438</f>
        <v>0</v>
      </c>
      <c r="F1438" s="99"/>
      <c r="G1438" s="99"/>
      <c r="H1438" s="99"/>
      <c r="I1438" s="8"/>
    </row>
    <row r="1439" spans="1:9" s="7" customFormat="1">
      <c r="A1439" s="32">
        <f>A1438+1</f>
        <v>1328</v>
      </c>
      <c r="B1439" s="47" t="s">
        <v>1791</v>
      </c>
      <c r="C1439" s="59"/>
      <c r="D1439" s="61" t="s">
        <v>1808</v>
      </c>
      <c r="E1439" s="102">
        <f>+F1439+G1439+H1439</f>
        <v>0</v>
      </c>
      <c r="F1439" s="99"/>
      <c r="G1439" s="99"/>
      <c r="H1439" s="99"/>
      <c r="I1439" s="8"/>
    </row>
    <row r="1440" spans="1:9" s="7" customFormat="1" ht="30.75" customHeight="1">
      <c r="A1440" s="75"/>
      <c r="B1440" s="937" t="s">
        <v>5046</v>
      </c>
      <c r="C1440" s="937"/>
      <c r="D1440" s="937"/>
      <c r="E1440" s="937"/>
      <c r="F1440" s="937"/>
      <c r="G1440" s="937"/>
      <c r="H1440" s="937"/>
      <c r="I1440" s="8"/>
    </row>
    <row r="1441" spans="1:11" s="7" customFormat="1">
      <c r="A1441" s="32">
        <v>1329</v>
      </c>
      <c r="B1441" s="47" t="s">
        <v>9191</v>
      </c>
      <c r="C1441" s="59"/>
      <c r="D1441" s="61" t="s">
        <v>1808</v>
      </c>
      <c r="E1441" s="102">
        <f>+F1441+G1441+H1441</f>
        <v>0</v>
      </c>
      <c r="F1441" s="99"/>
      <c r="G1441" s="99"/>
      <c r="H1441" s="99"/>
      <c r="I1441" s="8"/>
    </row>
    <row r="1442" spans="1:11" s="7" customFormat="1">
      <c r="A1442" s="32">
        <v>1330</v>
      </c>
      <c r="B1442" s="47" t="s">
        <v>1792</v>
      </c>
      <c r="C1442" s="59"/>
      <c r="D1442" s="61" t="s">
        <v>1808</v>
      </c>
      <c r="E1442" s="102">
        <f>+F1442+G1442+H1442</f>
        <v>0</v>
      </c>
      <c r="F1442" s="99"/>
      <c r="G1442" s="99"/>
      <c r="H1442" s="99"/>
      <c r="I1442" s="8"/>
      <c r="K1442" s="7" t="s">
        <v>9154</v>
      </c>
    </row>
    <row r="1443" spans="1:11" s="7" customFormat="1">
      <c r="A1443" s="32">
        <v>1331</v>
      </c>
      <c r="B1443" s="47" t="s">
        <v>9140</v>
      </c>
      <c r="C1443" s="59"/>
      <c r="D1443" s="61" t="s">
        <v>1808</v>
      </c>
      <c r="E1443" s="102"/>
      <c r="F1443" s="99"/>
      <c r="G1443" s="99"/>
      <c r="H1443" s="99"/>
      <c r="I1443" s="8"/>
      <c r="K1443" s="7" t="s">
        <v>9153</v>
      </c>
    </row>
    <row r="1444" spans="1:11" s="7" customFormat="1">
      <c r="A1444" s="32">
        <v>1332</v>
      </c>
      <c r="B1444" s="47" t="s">
        <v>9192</v>
      </c>
      <c r="C1444" s="59"/>
      <c r="D1444" s="61" t="s">
        <v>1808</v>
      </c>
      <c r="E1444" s="102"/>
      <c r="F1444" s="99"/>
      <c r="G1444" s="99"/>
      <c r="H1444" s="99"/>
      <c r="I1444" s="8"/>
    </row>
    <row r="1445" spans="1:11" s="7" customFormat="1">
      <c r="A1445" s="32">
        <v>1333</v>
      </c>
      <c r="B1445" s="47" t="s">
        <v>9193</v>
      </c>
      <c r="C1445" s="59"/>
      <c r="D1445" s="61" t="s">
        <v>1808</v>
      </c>
      <c r="E1445" s="102"/>
      <c r="F1445" s="99"/>
      <c r="G1445" s="99"/>
      <c r="H1445" s="99"/>
      <c r="I1445" s="8"/>
    </row>
    <row r="1446" spans="1:11" s="7" customFormat="1">
      <c r="A1446" s="32">
        <v>1334</v>
      </c>
      <c r="B1446" s="47" t="s">
        <v>9194</v>
      </c>
      <c r="C1446" s="59"/>
      <c r="D1446" s="61" t="s">
        <v>1808</v>
      </c>
      <c r="E1446" s="102"/>
      <c r="F1446" s="99"/>
      <c r="G1446" s="99"/>
      <c r="H1446" s="99"/>
      <c r="I1446" s="8"/>
    </row>
    <row r="1447" spans="1:11" s="7" customFormat="1">
      <c r="A1447" s="32">
        <v>1335</v>
      </c>
      <c r="B1447" s="47" t="s">
        <v>9141</v>
      </c>
      <c r="C1447" s="59"/>
      <c r="D1447" s="61" t="s">
        <v>1808</v>
      </c>
      <c r="E1447" s="102"/>
      <c r="F1447" s="99"/>
      <c r="G1447" s="99"/>
      <c r="H1447" s="99"/>
      <c r="I1447" s="8"/>
    </row>
    <row r="1448" spans="1:11" s="7" customFormat="1">
      <c r="A1448" s="32">
        <v>1336</v>
      </c>
      <c r="B1448" s="47" t="s">
        <v>9195</v>
      </c>
      <c r="C1448" s="59"/>
      <c r="D1448" s="61" t="s">
        <v>1808</v>
      </c>
      <c r="E1448" s="102"/>
      <c r="F1448" s="99"/>
      <c r="G1448" s="99"/>
      <c r="H1448" s="99"/>
      <c r="I1448" s="8"/>
    </row>
    <row r="1449" spans="1:11" s="7" customFormat="1">
      <c r="A1449" s="32">
        <v>1337</v>
      </c>
      <c r="B1449" s="47" t="s">
        <v>9196</v>
      </c>
      <c r="C1449" s="59"/>
      <c r="D1449" s="61" t="s">
        <v>1808</v>
      </c>
      <c r="E1449" s="102"/>
      <c r="F1449" s="99"/>
      <c r="G1449" s="99"/>
      <c r="H1449" s="99"/>
      <c r="I1449" s="8"/>
    </row>
    <row r="1450" spans="1:11" s="7" customFormat="1">
      <c r="A1450" s="32">
        <v>1338</v>
      </c>
      <c r="B1450" s="47" t="s">
        <v>1793</v>
      </c>
      <c r="C1450" s="59"/>
      <c r="D1450" s="61" t="s">
        <v>1808</v>
      </c>
      <c r="E1450" s="102">
        <f t="shared" ref="E1450:E1456" si="115">+F1450+G1450+H1450</f>
        <v>0</v>
      </c>
      <c r="F1450" s="99"/>
      <c r="G1450" s="99"/>
      <c r="H1450" s="99"/>
      <c r="I1450" s="8"/>
    </row>
    <row r="1451" spans="1:11" s="7" customFormat="1">
      <c r="A1451" s="32">
        <v>1339</v>
      </c>
      <c r="B1451" s="47" t="s">
        <v>1794</v>
      </c>
      <c r="C1451" s="59"/>
      <c r="D1451" s="61" t="s">
        <v>1808</v>
      </c>
      <c r="E1451" s="102">
        <f t="shared" si="115"/>
        <v>0</v>
      </c>
      <c r="F1451" s="99"/>
      <c r="G1451" s="99"/>
      <c r="H1451" s="99"/>
      <c r="I1451" s="8"/>
    </row>
    <row r="1452" spans="1:11" s="7" customFormat="1">
      <c r="A1452" s="32">
        <v>1340</v>
      </c>
      <c r="B1452" s="47" t="s">
        <v>9197</v>
      </c>
      <c r="C1452" s="59"/>
      <c r="D1452" s="61" t="s">
        <v>1808</v>
      </c>
      <c r="E1452" s="102">
        <f t="shared" si="115"/>
        <v>0</v>
      </c>
      <c r="F1452" s="99"/>
      <c r="G1452" s="99"/>
      <c r="H1452" s="99"/>
      <c r="I1452" s="8"/>
    </row>
    <row r="1453" spans="1:11" s="7" customFormat="1">
      <c r="A1453" s="32">
        <v>1341</v>
      </c>
      <c r="B1453" s="47" t="s">
        <v>9198</v>
      </c>
      <c r="C1453" s="59"/>
      <c r="D1453" s="61" t="s">
        <v>1808</v>
      </c>
      <c r="E1453" s="102">
        <f t="shared" si="115"/>
        <v>0</v>
      </c>
      <c r="F1453" s="99"/>
      <c r="G1453" s="99"/>
      <c r="H1453" s="99"/>
      <c r="I1453" s="8"/>
    </row>
    <row r="1454" spans="1:11" s="7" customFormat="1">
      <c r="A1454" s="32">
        <v>1342</v>
      </c>
      <c r="B1454" s="47" t="s">
        <v>9199</v>
      </c>
      <c r="C1454" s="59"/>
      <c r="D1454" s="61" t="s">
        <v>1808</v>
      </c>
      <c r="E1454" s="102">
        <f t="shared" si="115"/>
        <v>0</v>
      </c>
      <c r="F1454" s="99"/>
      <c r="G1454" s="99"/>
      <c r="H1454" s="99"/>
      <c r="I1454" s="8"/>
    </row>
    <row r="1455" spans="1:11" s="7" customFormat="1">
      <c r="A1455" s="32">
        <v>1343</v>
      </c>
      <c r="B1455" s="47" t="s">
        <v>9200</v>
      </c>
      <c r="C1455" s="59"/>
      <c r="D1455" s="61" t="s">
        <v>1808</v>
      </c>
      <c r="E1455" s="102">
        <f t="shared" si="115"/>
        <v>0</v>
      </c>
      <c r="F1455" s="99"/>
      <c r="G1455" s="99"/>
      <c r="H1455" s="99"/>
      <c r="I1455" s="8"/>
    </row>
    <row r="1456" spans="1:11" s="7" customFormat="1">
      <c r="A1456" s="32">
        <v>1344</v>
      </c>
      <c r="B1456" s="47" t="s">
        <v>9201</v>
      </c>
      <c r="C1456" s="59"/>
      <c r="D1456" s="61" t="s">
        <v>1808</v>
      </c>
      <c r="E1456" s="102">
        <f t="shared" si="115"/>
        <v>0</v>
      </c>
      <c r="F1456" s="99"/>
      <c r="G1456" s="99"/>
      <c r="H1456" s="99"/>
      <c r="I1456" s="8"/>
    </row>
    <row r="1457" spans="1:13" s="7" customFormat="1" ht="30.75" customHeight="1">
      <c r="A1457" s="75"/>
      <c r="B1457" s="932" t="s">
        <v>9156</v>
      </c>
      <c r="C1457" s="932"/>
      <c r="D1457" s="932"/>
      <c r="E1457" s="932"/>
      <c r="F1457" s="932"/>
      <c r="G1457" s="932"/>
      <c r="H1457" s="932"/>
      <c r="I1457" s="8"/>
    </row>
    <row r="1458" spans="1:13" s="7" customFormat="1">
      <c r="A1458" s="32">
        <v>1345</v>
      </c>
      <c r="B1458" s="47" t="s">
        <v>9202</v>
      </c>
      <c r="C1458" s="59" t="s">
        <v>9157</v>
      </c>
      <c r="D1458" s="61" t="s">
        <v>1811</v>
      </c>
      <c r="E1458" s="37">
        <v>2000</v>
      </c>
      <c r="F1458" s="99">
        <v>1000</v>
      </c>
      <c r="G1458" s="99"/>
      <c r="H1458" s="99"/>
      <c r="I1458" s="8"/>
      <c r="K1458" s="7" t="s">
        <v>9158</v>
      </c>
    </row>
    <row r="1459" spans="1:13" s="7" customFormat="1">
      <c r="A1459" s="32">
        <v>1346</v>
      </c>
      <c r="B1459" s="47" t="s">
        <v>9203</v>
      </c>
      <c r="C1459" s="59" t="s">
        <v>9159</v>
      </c>
      <c r="D1459" s="61" t="s">
        <v>1811</v>
      </c>
      <c r="E1459" s="37">
        <f>+F1459+G1459+H1459</f>
        <v>500</v>
      </c>
      <c r="F1459" s="99">
        <v>500</v>
      </c>
      <c r="G1459" s="99"/>
      <c r="H1459" s="99"/>
      <c r="I1459" s="8"/>
    </row>
    <row r="1460" spans="1:13" s="7" customFormat="1">
      <c r="A1460" s="32">
        <v>1347</v>
      </c>
      <c r="B1460" s="47" t="s">
        <v>9204</v>
      </c>
      <c r="C1460" s="59" t="s">
        <v>9190</v>
      </c>
      <c r="D1460" s="61" t="s">
        <v>1808</v>
      </c>
      <c r="E1460" s="773"/>
      <c r="F1460" s="99"/>
      <c r="G1460" s="99"/>
      <c r="H1460" s="99"/>
      <c r="I1460" s="8"/>
    </row>
    <row r="1461" spans="1:13" s="7" customFormat="1" ht="30.75" customHeight="1">
      <c r="A1461" s="75"/>
      <c r="B1461" s="932" t="s">
        <v>9155</v>
      </c>
      <c r="C1461" s="932"/>
      <c r="D1461" s="932"/>
      <c r="E1461" s="932"/>
      <c r="F1461" s="932"/>
      <c r="G1461" s="932"/>
      <c r="H1461" s="932"/>
      <c r="I1461" s="8"/>
    </row>
    <row r="1462" spans="1:13" s="7" customFormat="1">
      <c r="A1462" s="134">
        <v>1348</v>
      </c>
      <c r="B1462" s="113" t="s">
        <v>1795</v>
      </c>
      <c r="C1462" s="135">
        <v>3602001001</v>
      </c>
      <c r="D1462" s="119" t="s">
        <v>1813</v>
      </c>
      <c r="E1462" s="36">
        <f t="shared" ref="E1462:E1469" si="116">+F1462+G1462+H1462</f>
        <v>1060</v>
      </c>
      <c r="F1462" s="136">
        <v>1060</v>
      </c>
      <c r="G1462" s="114"/>
      <c r="H1462" s="114"/>
      <c r="I1462" s="8"/>
    </row>
    <row r="1463" spans="1:13" s="7" customFormat="1">
      <c r="A1463" s="32">
        <f>A1462+1</f>
        <v>1349</v>
      </c>
      <c r="B1463" s="111" t="s">
        <v>1796</v>
      </c>
      <c r="C1463" s="119">
        <v>3602001001</v>
      </c>
      <c r="D1463" s="119" t="s">
        <v>1813</v>
      </c>
      <c r="E1463" s="36">
        <f t="shared" si="116"/>
        <v>742</v>
      </c>
      <c r="F1463" s="137">
        <v>742</v>
      </c>
      <c r="G1463" s="99"/>
      <c r="H1463" s="99"/>
      <c r="I1463" s="8"/>
    </row>
    <row r="1464" spans="1:13" s="7" customFormat="1">
      <c r="A1464" s="32">
        <f t="shared" ref="A1464:A1469" si="117">A1463+1</f>
        <v>1350</v>
      </c>
      <c r="B1464" s="111" t="s">
        <v>1797</v>
      </c>
      <c r="C1464" s="119">
        <v>3602001001</v>
      </c>
      <c r="D1464" s="119" t="s">
        <v>1813</v>
      </c>
      <c r="E1464" s="36">
        <f t="shared" si="116"/>
        <v>318</v>
      </c>
      <c r="F1464" s="137">
        <v>318</v>
      </c>
      <c r="G1464" s="99"/>
      <c r="H1464" s="99"/>
      <c r="I1464" s="8"/>
    </row>
    <row r="1465" spans="1:13" s="7" customFormat="1">
      <c r="A1465" s="32">
        <f t="shared" si="117"/>
        <v>1351</v>
      </c>
      <c r="B1465" s="111" t="s">
        <v>1798</v>
      </c>
      <c r="C1465" s="119">
        <v>3601000000</v>
      </c>
      <c r="D1465" s="119" t="s">
        <v>1813</v>
      </c>
      <c r="E1465" s="36">
        <f t="shared" si="116"/>
        <v>88</v>
      </c>
      <c r="F1465" s="137">
        <v>88</v>
      </c>
      <c r="G1465" s="99"/>
      <c r="H1465" s="99"/>
      <c r="I1465" s="8"/>
    </row>
    <row r="1466" spans="1:13" s="7" customFormat="1">
      <c r="A1466" s="32">
        <f t="shared" si="117"/>
        <v>1352</v>
      </c>
      <c r="B1466" s="111" t="s">
        <v>1799</v>
      </c>
      <c r="C1466" s="119">
        <v>3603001009</v>
      </c>
      <c r="D1466" s="119" t="s">
        <v>1820</v>
      </c>
      <c r="E1466" s="36">
        <f t="shared" si="116"/>
        <v>130074</v>
      </c>
      <c r="F1466" s="137">
        <v>130074</v>
      </c>
      <c r="G1466" s="99"/>
      <c r="H1466" s="99"/>
      <c r="I1466" s="8"/>
    </row>
    <row r="1467" spans="1:13" s="7" customFormat="1">
      <c r="A1467" s="32">
        <f t="shared" si="117"/>
        <v>1353</v>
      </c>
      <c r="B1467" s="111" t="s">
        <v>1800</v>
      </c>
      <c r="C1467" s="119"/>
      <c r="D1467" s="61" t="s">
        <v>1808</v>
      </c>
      <c r="E1467" s="36">
        <f t="shared" si="116"/>
        <v>1099</v>
      </c>
      <c r="F1467" s="137">
        <v>1099</v>
      </c>
      <c r="G1467" s="99"/>
      <c r="H1467" s="99"/>
      <c r="I1467" s="8"/>
    </row>
    <row r="1468" spans="1:13" s="7" customFormat="1">
      <c r="A1468" s="32">
        <f t="shared" si="117"/>
        <v>1354</v>
      </c>
      <c r="B1468" s="111" t="s">
        <v>1801</v>
      </c>
      <c r="C1468" s="34">
        <v>60300900</v>
      </c>
      <c r="D1468" s="61" t="s">
        <v>1808</v>
      </c>
      <c r="E1468" s="36">
        <f t="shared" si="116"/>
        <v>11917</v>
      </c>
      <c r="F1468" s="137">
        <v>11917</v>
      </c>
      <c r="G1468" s="99"/>
      <c r="H1468" s="99"/>
      <c r="I1468" s="8"/>
    </row>
    <row r="1469" spans="1:13" s="7" customFormat="1" ht="24" thickBot="1">
      <c r="A1469" s="32">
        <f t="shared" si="117"/>
        <v>1355</v>
      </c>
      <c r="B1469" s="111" t="s">
        <v>1802</v>
      </c>
      <c r="C1469" s="34">
        <v>60300900</v>
      </c>
      <c r="D1469" s="61" t="s">
        <v>1808</v>
      </c>
      <c r="E1469" s="36">
        <f t="shared" si="116"/>
        <v>1190</v>
      </c>
      <c r="F1469" s="137">
        <v>1190</v>
      </c>
      <c r="G1469" s="99"/>
      <c r="H1469" s="99"/>
      <c r="I1469" s="8"/>
    </row>
    <row r="1470" spans="1:13" ht="37.5" customHeight="1" thickBot="1">
      <c r="A1470" s="938" t="s">
        <v>7154</v>
      </c>
      <c r="B1470" s="939"/>
      <c r="C1470" s="939"/>
      <c r="D1470" s="939"/>
      <c r="E1470" s="939"/>
      <c r="F1470" s="939"/>
      <c r="G1470" s="939"/>
      <c r="H1470" s="939"/>
    </row>
    <row r="1471" spans="1:13" s="7" customFormat="1" ht="34.5" customHeight="1">
      <c r="A1471" s="138"/>
      <c r="B1471" s="914" t="s">
        <v>2031</v>
      </c>
      <c r="C1471" s="915"/>
      <c r="D1471" s="915"/>
      <c r="E1471" s="915"/>
      <c r="F1471" s="915"/>
      <c r="G1471" s="915"/>
      <c r="H1471" s="915"/>
      <c r="I1471" s="8"/>
      <c r="M1471" s="139"/>
    </row>
    <row r="1472" spans="1:13" s="839" customFormat="1">
      <c r="A1472" s="87">
        <v>1</v>
      </c>
      <c r="B1472" s="836" t="s">
        <v>2032</v>
      </c>
      <c r="C1472" s="837" t="s">
        <v>2033</v>
      </c>
      <c r="D1472" s="838" t="s">
        <v>2034</v>
      </c>
      <c r="E1472" s="144">
        <f>F1472+G1472+H1472</f>
        <v>3000</v>
      </c>
      <c r="F1472" s="148">
        <v>1000</v>
      </c>
      <c r="G1472" s="148">
        <v>1000</v>
      </c>
      <c r="H1472" s="145">
        <v>1000</v>
      </c>
    </row>
    <row r="1473" spans="1:242" s="146" customFormat="1" outlineLevel="1">
      <c r="A1473" s="140">
        <v>2</v>
      </c>
      <c r="B1473" s="141" t="s">
        <v>2035</v>
      </c>
      <c r="C1473" s="142" t="s">
        <v>2036</v>
      </c>
      <c r="D1473" s="143" t="s">
        <v>2037</v>
      </c>
      <c r="E1473" s="144">
        <v>2500</v>
      </c>
      <c r="F1473" s="148">
        <v>834</v>
      </c>
      <c r="G1473" s="148">
        <v>833</v>
      </c>
      <c r="H1473" s="145">
        <v>833</v>
      </c>
      <c r="I1473" s="23"/>
      <c r="M1473" s="147"/>
    </row>
    <row r="1474" spans="1:242" s="146" customFormat="1" outlineLevel="1">
      <c r="A1474" s="140">
        <v>3</v>
      </c>
      <c r="B1474" s="141" t="s">
        <v>2038</v>
      </c>
      <c r="C1474" s="142" t="s">
        <v>2039</v>
      </c>
      <c r="D1474" s="143" t="s">
        <v>2037</v>
      </c>
      <c r="E1474" s="144">
        <v>3666</v>
      </c>
      <c r="F1474" s="148">
        <v>1222</v>
      </c>
      <c r="G1474" s="148">
        <v>1222</v>
      </c>
      <c r="H1474" s="148">
        <v>1222</v>
      </c>
      <c r="I1474" s="23"/>
      <c r="M1474" s="147"/>
    </row>
    <row r="1475" spans="1:242" s="146" customFormat="1" outlineLevel="1">
      <c r="A1475" s="140">
        <v>4</v>
      </c>
      <c r="B1475" s="141" t="s">
        <v>2040</v>
      </c>
      <c r="C1475" s="142" t="s">
        <v>2041</v>
      </c>
      <c r="D1475" s="143" t="s">
        <v>1808</v>
      </c>
      <c r="E1475" s="144">
        <v>10693</v>
      </c>
      <c r="F1475" s="148">
        <v>3565</v>
      </c>
      <c r="G1475" s="148">
        <v>3564</v>
      </c>
      <c r="H1475" s="145">
        <v>3564</v>
      </c>
      <c r="I1475" s="23"/>
      <c r="M1475" s="147"/>
    </row>
    <row r="1476" spans="1:242" s="146" customFormat="1" outlineLevel="1">
      <c r="A1476" s="140">
        <v>5</v>
      </c>
      <c r="B1476" s="141" t="s">
        <v>2042</v>
      </c>
      <c r="C1476" s="142" t="s">
        <v>2043</v>
      </c>
      <c r="D1476" s="143" t="s">
        <v>1808</v>
      </c>
      <c r="E1476" s="144">
        <v>11211</v>
      </c>
      <c r="F1476" s="145">
        <v>3737</v>
      </c>
      <c r="G1476" s="145">
        <v>3737</v>
      </c>
      <c r="H1476" s="145">
        <v>3737</v>
      </c>
      <c r="I1476" s="23"/>
      <c r="M1476" s="147"/>
    </row>
    <row r="1477" spans="1:242" s="146" customFormat="1" outlineLevel="1">
      <c r="A1477" s="140">
        <v>6</v>
      </c>
      <c r="B1477" s="141" t="s">
        <v>2044</v>
      </c>
      <c r="C1477" s="142"/>
      <c r="D1477" s="143" t="s">
        <v>2037</v>
      </c>
      <c r="E1477" s="144">
        <v>52782</v>
      </c>
      <c r="F1477" s="145">
        <v>17594</v>
      </c>
      <c r="G1477" s="145">
        <v>17594</v>
      </c>
      <c r="H1477" s="145">
        <v>17594</v>
      </c>
      <c r="I1477" s="23"/>
      <c r="M1477" s="147"/>
    </row>
    <row r="1478" spans="1:242" s="146" customFormat="1" outlineLevel="1">
      <c r="A1478" s="140">
        <v>7</v>
      </c>
      <c r="B1478" s="141" t="s">
        <v>2045</v>
      </c>
      <c r="C1478" s="142"/>
      <c r="D1478" s="143" t="s">
        <v>2037</v>
      </c>
      <c r="E1478" s="144">
        <v>53032</v>
      </c>
      <c r="F1478" s="148">
        <v>17678</v>
      </c>
      <c r="G1478" s="148">
        <v>17677</v>
      </c>
      <c r="H1478" s="145">
        <v>17677</v>
      </c>
      <c r="I1478" s="23"/>
      <c r="M1478" s="147"/>
    </row>
    <row r="1479" spans="1:242" s="146" customFormat="1" outlineLevel="1">
      <c r="A1479" s="140">
        <v>8</v>
      </c>
      <c r="B1479" s="141" t="s">
        <v>2046</v>
      </c>
      <c r="C1479" s="142"/>
      <c r="D1479" s="143" t="s">
        <v>1808</v>
      </c>
      <c r="E1479" s="144">
        <v>500</v>
      </c>
      <c r="F1479" s="145">
        <v>166</v>
      </c>
      <c r="G1479" s="145">
        <v>167</v>
      </c>
      <c r="H1479" s="145">
        <v>167</v>
      </c>
      <c r="I1479" s="23">
        <v>24</v>
      </c>
      <c r="M1479" s="147"/>
    </row>
    <row r="1480" spans="1:242" s="839" customFormat="1">
      <c r="A1480" s="87">
        <v>9</v>
      </c>
      <c r="B1480" s="836" t="s">
        <v>2047</v>
      </c>
      <c r="C1480" s="837"/>
      <c r="D1480" s="838" t="s">
        <v>2037</v>
      </c>
      <c r="E1480" s="144">
        <f>F1480+G1480+H1480</f>
        <v>20</v>
      </c>
      <c r="F1480" s="148">
        <v>6</v>
      </c>
      <c r="G1480" s="148">
        <v>7</v>
      </c>
      <c r="H1480" s="145">
        <v>7</v>
      </c>
    </row>
    <row r="1481" spans="1:242" s="146" customFormat="1" outlineLevel="1">
      <c r="A1481" s="140">
        <v>10</v>
      </c>
      <c r="B1481" s="141" t="s">
        <v>2048</v>
      </c>
      <c r="C1481" s="142"/>
      <c r="D1481" s="143" t="s">
        <v>1808</v>
      </c>
      <c r="E1481" s="144">
        <v>11000</v>
      </c>
      <c r="F1481" s="148">
        <v>3666</v>
      </c>
      <c r="G1481" s="148">
        <v>3667</v>
      </c>
      <c r="H1481" s="145">
        <v>3667</v>
      </c>
      <c r="I1481" s="23"/>
      <c r="M1481" s="147"/>
    </row>
    <row r="1482" spans="1:242" s="146" customFormat="1" outlineLevel="1">
      <c r="A1482" s="140">
        <v>11</v>
      </c>
      <c r="B1482" s="141" t="s">
        <v>2049</v>
      </c>
      <c r="C1482" s="142"/>
      <c r="D1482" s="143" t="s">
        <v>1808</v>
      </c>
      <c r="E1482" s="144">
        <v>37249</v>
      </c>
      <c r="F1482" s="148">
        <v>12416</v>
      </c>
      <c r="G1482" s="148">
        <v>12416</v>
      </c>
      <c r="H1482" s="145">
        <v>12417</v>
      </c>
      <c r="I1482" s="23"/>
    </row>
    <row r="1483" spans="1:242" s="146" customFormat="1" outlineLevel="1">
      <c r="A1483" s="140">
        <v>12</v>
      </c>
      <c r="B1483" s="141" t="s">
        <v>2050</v>
      </c>
      <c r="C1483" s="142"/>
      <c r="D1483" s="143" t="s">
        <v>1808</v>
      </c>
      <c r="E1483" s="144">
        <v>33808</v>
      </c>
      <c r="F1483" s="148">
        <v>11269</v>
      </c>
      <c r="G1483" s="148">
        <v>11269</v>
      </c>
      <c r="H1483" s="145">
        <v>11270</v>
      </c>
      <c r="I1483" s="23"/>
      <c r="M1483" s="149"/>
    </row>
    <row r="1484" spans="1:242" s="146" customFormat="1" outlineLevel="1">
      <c r="A1484" s="140">
        <v>13</v>
      </c>
      <c r="B1484" s="141" t="s">
        <v>2051</v>
      </c>
      <c r="C1484" s="142"/>
      <c r="D1484" s="143" t="s">
        <v>2052</v>
      </c>
      <c r="E1484" s="144">
        <v>12000</v>
      </c>
      <c r="F1484" s="145">
        <v>4000</v>
      </c>
      <c r="G1484" s="145">
        <v>4000</v>
      </c>
      <c r="H1484" s="145">
        <v>4000</v>
      </c>
      <c r="I1484" s="23"/>
    </row>
    <row r="1485" spans="1:242" s="150" customFormat="1" outlineLevel="1">
      <c r="A1485" s="140">
        <v>14</v>
      </c>
      <c r="B1485" s="141" t="s">
        <v>2053</v>
      </c>
      <c r="C1485" s="142"/>
      <c r="D1485" s="143" t="s">
        <v>2037</v>
      </c>
      <c r="E1485" s="144">
        <v>500</v>
      </c>
      <c r="F1485" s="145">
        <v>166</v>
      </c>
      <c r="G1485" s="145">
        <v>167</v>
      </c>
      <c r="H1485" s="145">
        <v>167</v>
      </c>
      <c r="I1485" s="23">
        <v>12</v>
      </c>
    </row>
    <row r="1486" spans="1:242" s="839" customFormat="1">
      <c r="A1486" s="87">
        <v>15</v>
      </c>
      <c r="B1486" s="836" t="s">
        <v>2054</v>
      </c>
      <c r="C1486" s="837"/>
      <c r="D1486" s="838" t="s">
        <v>2037</v>
      </c>
      <c r="E1486" s="144">
        <f>F1486+G1486+H1486</f>
        <v>6</v>
      </c>
      <c r="F1486" s="148">
        <v>2</v>
      </c>
      <c r="G1486" s="148">
        <v>2</v>
      </c>
      <c r="H1486" s="145">
        <v>2</v>
      </c>
    </row>
    <row r="1487" spans="1:242" ht="34.5" customHeight="1">
      <c r="A1487" s="153"/>
      <c r="B1487" s="904" t="s">
        <v>2055</v>
      </c>
      <c r="C1487" s="905"/>
      <c r="D1487" s="905"/>
      <c r="E1487" s="905"/>
      <c r="F1487" s="905"/>
      <c r="G1487" s="905"/>
      <c r="H1487" s="905"/>
    </row>
    <row r="1488" spans="1:242" s="158" customFormat="1" outlineLevel="1">
      <c r="A1488" s="34">
        <v>16</v>
      </c>
      <c r="B1488" s="33" t="s">
        <v>2056</v>
      </c>
      <c r="C1488" s="34" t="s">
        <v>2057</v>
      </c>
      <c r="D1488" s="34" t="s">
        <v>1813</v>
      </c>
      <c r="E1488" s="65">
        <f t="shared" ref="E1488:E1524" si="118">F1488+G1488+H1488</f>
        <v>0.1</v>
      </c>
      <c r="F1488" s="125">
        <v>0.04</v>
      </c>
      <c r="G1488" s="125">
        <v>0.03</v>
      </c>
      <c r="H1488" s="125">
        <v>0.03</v>
      </c>
      <c r="I1488" s="156"/>
      <c r="J1488" s="157"/>
      <c r="K1488" s="157"/>
      <c r="L1488" s="157"/>
      <c r="M1488" s="157"/>
      <c r="N1488" s="157"/>
      <c r="O1488" s="157"/>
      <c r="P1488" s="157"/>
      <c r="Q1488" s="157"/>
      <c r="R1488" s="157"/>
      <c r="S1488" s="157"/>
      <c r="T1488" s="157"/>
      <c r="U1488" s="157"/>
      <c r="V1488" s="157"/>
      <c r="W1488" s="157"/>
      <c r="X1488" s="157"/>
      <c r="Y1488" s="157"/>
      <c r="Z1488" s="157"/>
      <c r="AA1488" s="157"/>
      <c r="AB1488" s="157"/>
      <c r="AC1488" s="157"/>
      <c r="AD1488" s="157"/>
      <c r="AE1488" s="157"/>
      <c r="AF1488" s="157"/>
      <c r="AG1488" s="157"/>
      <c r="AH1488" s="157"/>
      <c r="AI1488" s="157"/>
      <c r="AJ1488" s="157"/>
      <c r="AK1488" s="157"/>
      <c r="AL1488" s="157"/>
      <c r="AM1488" s="157"/>
      <c r="AN1488" s="157"/>
      <c r="AO1488" s="157"/>
      <c r="AP1488" s="157"/>
      <c r="AQ1488" s="157"/>
      <c r="AR1488" s="157"/>
      <c r="AS1488" s="157"/>
      <c r="AT1488" s="157"/>
      <c r="AU1488" s="157"/>
      <c r="AV1488" s="157"/>
      <c r="AW1488" s="157"/>
      <c r="AX1488" s="157"/>
      <c r="AY1488" s="157"/>
      <c r="AZ1488" s="157"/>
      <c r="BA1488" s="157"/>
      <c r="BB1488" s="157"/>
      <c r="BC1488" s="157"/>
      <c r="BD1488" s="157"/>
      <c r="BE1488" s="157"/>
      <c r="BF1488" s="157"/>
      <c r="BG1488" s="157"/>
      <c r="BH1488" s="157"/>
      <c r="BI1488" s="157"/>
      <c r="BJ1488" s="157"/>
      <c r="BK1488" s="157"/>
      <c r="BL1488" s="157"/>
      <c r="BM1488" s="157"/>
      <c r="BN1488" s="157"/>
      <c r="BO1488" s="157"/>
      <c r="BP1488" s="157"/>
      <c r="BQ1488" s="157"/>
      <c r="BR1488" s="157"/>
      <c r="BS1488" s="157"/>
      <c r="BT1488" s="157"/>
      <c r="BU1488" s="157"/>
      <c r="BV1488" s="157"/>
      <c r="BW1488" s="157"/>
      <c r="BX1488" s="157"/>
      <c r="BY1488" s="157"/>
      <c r="BZ1488" s="157"/>
      <c r="CA1488" s="157"/>
      <c r="CB1488" s="157"/>
      <c r="CC1488" s="157"/>
      <c r="CD1488" s="157"/>
      <c r="CE1488" s="157"/>
      <c r="CF1488" s="157"/>
      <c r="CG1488" s="157"/>
      <c r="CH1488" s="157"/>
      <c r="CI1488" s="157"/>
      <c r="CJ1488" s="157"/>
      <c r="CK1488" s="157"/>
      <c r="CL1488" s="157"/>
      <c r="CM1488" s="157"/>
      <c r="CN1488" s="157"/>
      <c r="CO1488" s="157"/>
      <c r="CP1488" s="157"/>
      <c r="CQ1488" s="157"/>
      <c r="CR1488" s="157"/>
      <c r="CS1488" s="157"/>
      <c r="CT1488" s="157"/>
      <c r="CU1488" s="157"/>
      <c r="CV1488" s="157"/>
      <c r="CW1488" s="157"/>
      <c r="CX1488" s="157"/>
      <c r="CY1488" s="157"/>
      <c r="CZ1488" s="157"/>
      <c r="DA1488" s="157"/>
      <c r="DB1488" s="157"/>
      <c r="DC1488" s="157"/>
      <c r="DD1488" s="157"/>
      <c r="DE1488" s="157"/>
      <c r="DF1488" s="157"/>
      <c r="DG1488" s="157"/>
      <c r="DH1488" s="157"/>
      <c r="DI1488" s="157"/>
      <c r="DJ1488" s="157"/>
      <c r="DK1488" s="157"/>
      <c r="DL1488" s="157"/>
      <c r="DM1488" s="157"/>
      <c r="DN1488" s="157"/>
      <c r="DO1488" s="157"/>
      <c r="DP1488" s="157"/>
      <c r="DQ1488" s="157"/>
      <c r="DR1488" s="157"/>
      <c r="DS1488" s="157"/>
      <c r="DT1488" s="157"/>
      <c r="DU1488" s="157"/>
      <c r="DV1488" s="157"/>
      <c r="DW1488" s="157"/>
      <c r="DX1488" s="157"/>
      <c r="DY1488" s="157"/>
      <c r="DZ1488" s="157"/>
      <c r="EA1488" s="157"/>
      <c r="EB1488" s="157"/>
      <c r="EC1488" s="157"/>
      <c r="ED1488" s="157"/>
      <c r="EE1488" s="157"/>
      <c r="EF1488" s="157"/>
      <c r="EG1488" s="157"/>
      <c r="EH1488" s="157"/>
      <c r="EI1488" s="157"/>
      <c r="EJ1488" s="157"/>
      <c r="EK1488" s="157"/>
      <c r="EL1488" s="157"/>
      <c r="EM1488" s="157"/>
      <c r="EN1488" s="157"/>
      <c r="EO1488" s="157"/>
      <c r="EP1488" s="157"/>
      <c r="EQ1488" s="157"/>
      <c r="ER1488" s="157"/>
      <c r="ES1488" s="157"/>
      <c r="ET1488" s="157"/>
      <c r="EU1488" s="157"/>
      <c r="EV1488" s="157"/>
      <c r="EW1488" s="157"/>
      <c r="EX1488" s="157"/>
      <c r="EY1488" s="157"/>
      <c r="EZ1488" s="157"/>
      <c r="FA1488" s="157"/>
      <c r="FB1488" s="157"/>
      <c r="FC1488" s="157"/>
      <c r="FD1488" s="157"/>
      <c r="FE1488" s="157"/>
      <c r="FF1488" s="157"/>
      <c r="FG1488" s="157"/>
      <c r="FH1488" s="157"/>
      <c r="FI1488" s="157"/>
      <c r="FJ1488" s="157"/>
      <c r="FK1488" s="157"/>
      <c r="FL1488" s="157"/>
      <c r="FM1488" s="157"/>
      <c r="FN1488" s="157"/>
      <c r="FO1488" s="157"/>
      <c r="FP1488" s="157"/>
      <c r="FQ1488" s="157"/>
      <c r="FR1488" s="157"/>
      <c r="FS1488" s="157"/>
      <c r="FT1488" s="157"/>
      <c r="FU1488" s="157"/>
      <c r="FV1488" s="157"/>
      <c r="FW1488" s="157"/>
      <c r="FX1488" s="157"/>
      <c r="FY1488" s="157"/>
      <c r="FZ1488" s="157"/>
      <c r="GA1488" s="157"/>
      <c r="GB1488" s="157"/>
      <c r="GC1488" s="157"/>
      <c r="GD1488" s="157"/>
      <c r="GE1488" s="157"/>
      <c r="GF1488" s="157"/>
      <c r="GG1488" s="157"/>
      <c r="GH1488" s="157"/>
      <c r="GI1488" s="157"/>
      <c r="GJ1488" s="157"/>
      <c r="GK1488" s="157"/>
      <c r="GL1488" s="157"/>
      <c r="GM1488" s="157"/>
      <c r="GN1488" s="157"/>
      <c r="GO1488" s="157"/>
      <c r="GP1488" s="157"/>
      <c r="GQ1488" s="157"/>
      <c r="GR1488" s="157"/>
      <c r="GS1488" s="157"/>
      <c r="GT1488" s="157"/>
      <c r="GU1488" s="157"/>
      <c r="GV1488" s="157"/>
      <c r="GW1488" s="157"/>
      <c r="GX1488" s="157"/>
      <c r="GY1488" s="157"/>
      <c r="GZ1488" s="157"/>
      <c r="HA1488" s="157"/>
      <c r="HB1488" s="157"/>
      <c r="HC1488" s="157"/>
      <c r="HD1488" s="157"/>
      <c r="HE1488" s="157"/>
      <c r="HF1488" s="157"/>
      <c r="HG1488" s="157"/>
      <c r="HH1488" s="157"/>
      <c r="HI1488" s="157"/>
      <c r="HJ1488" s="157"/>
      <c r="HK1488" s="157"/>
      <c r="HL1488" s="157"/>
      <c r="HM1488" s="157"/>
      <c r="HN1488" s="157"/>
      <c r="HO1488" s="157"/>
      <c r="HP1488" s="157"/>
      <c r="HQ1488" s="157"/>
      <c r="HR1488" s="157"/>
      <c r="HS1488" s="157"/>
      <c r="HT1488" s="157"/>
      <c r="HU1488" s="157"/>
      <c r="HV1488" s="157"/>
      <c r="HW1488" s="157"/>
      <c r="HX1488" s="157"/>
      <c r="HY1488" s="157"/>
      <c r="HZ1488" s="157"/>
      <c r="IA1488" s="157"/>
      <c r="IB1488" s="157"/>
      <c r="IC1488" s="157"/>
      <c r="ID1488" s="157"/>
      <c r="IE1488" s="157"/>
      <c r="IF1488" s="157"/>
      <c r="IG1488" s="157"/>
      <c r="IH1488" s="157"/>
    </row>
    <row r="1489" spans="1:242" s="158" customFormat="1" outlineLevel="1">
      <c r="A1489" s="34">
        <v>17</v>
      </c>
      <c r="B1489" s="33" t="s">
        <v>2058</v>
      </c>
      <c r="C1489" s="34"/>
      <c r="D1489" s="34" t="s">
        <v>1813</v>
      </c>
      <c r="E1489" s="65">
        <f t="shared" si="118"/>
        <v>0.65</v>
      </c>
      <c r="F1489" s="125">
        <v>0.25</v>
      </c>
      <c r="G1489" s="125">
        <v>0.2</v>
      </c>
      <c r="H1489" s="125">
        <v>0.2</v>
      </c>
      <c r="I1489" s="156"/>
      <c r="J1489" s="157"/>
      <c r="K1489" s="157"/>
      <c r="L1489" s="157"/>
      <c r="M1489" s="157"/>
      <c r="N1489" s="157"/>
      <c r="O1489" s="157"/>
      <c r="P1489" s="157"/>
      <c r="Q1489" s="157"/>
      <c r="R1489" s="157"/>
      <c r="S1489" s="157"/>
      <c r="T1489" s="157"/>
      <c r="U1489" s="157"/>
      <c r="V1489" s="157"/>
      <c r="W1489" s="157"/>
      <c r="X1489" s="157"/>
      <c r="Y1489" s="157"/>
      <c r="Z1489" s="157"/>
      <c r="AA1489" s="157"/>
      <c r="AB1489" s="157"/>
      <c r="AC1489" s="157"/>
      <c r="AD1489" s="157"/>
      <c r="AE1489" s="157"/>
      <c r="AF1489" s="157"/>
      <c r="AG1489" s="157"/>
      <c r="AH1489" s="157"/>
      <c r="AI1489" s="157"/>
      <c r="AJ1489" s="157"/>
      <c r="AK1489" s="157"/>
      <c r="AL1489" s="157"/>
      <c r="AM1489" s="157"/>
      <c r="AN1489" s="157"/>
      <c r="AO1489" s="157"/>
      <c r="AP1489" s="157"/>
      <c r="AQ1489" s="157"/>
      <c r="AR1489" s="157"/>
      <c r="AS1489" s="157"/>
      <c r="AT1489" s="157"/>
      <c r="AU1489" s="157"/>
      <c r="AV1489" s="157"/>
      <c r="AW1489" s="157"/>
      <c r="AX1489" s="157"/>
      <c r="AY1489" s="157"/>
      <c r="AZ1489" s="157"/>
      <c r="BA1489" s="157"/>
      <c r="BB1489" s="157"/>
      <c r="BC1489" s="157"/>
      <c r="BD1489" s="157"/>
      <c r="BE1489" s="157"/>
      <c r="BF1489" s="157"/>
      <c r="BG1489" s="157"/>
      <c r="BH1489" s="157"/>
      <c r="BI1489" s="157"/>
      <c r="BJ1489" s="157"/>
      <c r="BK1489" s="157"/>
      <c r="BL1489" s="157"/>
      <c r="BM1489" s="157"/>
      <c r="BN1489" s="157"/>
      <c r="BO1489" s="157"/>
      <c r="BP1489" s="157"/>
      <c r="BQ1489" s="157"/>
      <c r="BR1489" s="157"/>
      <c r="BS1489" s="157"/>
      <c r="BT1489" s="157"/>
      <c r="BU1489" s="157"/>
      <c r="BV1489" s="157"/>
      <c r="BW1489" s="157"/>
      <c r="BX1489" s="157"/>
      <c r="BY1489" s="157"/>
      <c r="BZ1489" s="157"/>
      <c r="CA1489" s="157"/>
      <c r="CB1489" s="157"/>
      <c r="CC1489" s="157"/>
      <c r="CD1489" s="157"/>
      <c r="CE1489" s="157"/>
      <c r="CF1489" s="157"/>
      <c r="CG1489" s="157"/>
      <c r="CH1489" s="157"/>
      <c r="CI1489" s="157"/>
      <c r="CJ1489" s="157"/>
      <c r="CK1489" s="157"/>
      <c r="CL1489" s="157"/>
      <c r="CM1489" s="157"/>
      <c r="CN1489" s="157"/>
      <c r="CO1489" s="157"/>
      <c r="CP1489" s="157"/>
      <c r="CQ1489" s="157"/>
      <c r="CR1489" s="157"/>
      <c r="CS1489" s="157"/>
      <c r="CT1489" s="157"/>
      <c r="CU1489" s="157"/>
      <c r="CV1489" s="157"/>
      <c r="CW1489" s="157"/>
      <c r="CX1489" s="157"/>
      <c r="CY1489" s="157"/>
      <c r="CZ1489" s="157"/>
      <c r="DA1489" s="157"/>
      <c r="DB1489" s="157"/>
      <c r="DC1489" s="157"/>
      <c r="DD1489" s="157"/>
      <c r="DE1489" s="157"/>
      <c r="DF1489" s="157"/>
      <c r="DG1489" s="157"/>
      <c r="DH1489" s="157"/>
      <c r="DI1489" s="157"/>
      <c r="DJ1489" s="157"/>
      <c r="DK1489" s="157"/>
      <c r="DL1489" s="157"/>
      <c r="DM1489" s="157"/>
      <c r="DN1489" s="157"/>
      <c r="DO1489" s="157"/>
      <c r="DP1489" s="157"/>
      <c r="DQ1489" s="157"/>
      <c r="DR1489" s="157"/>
      <c r="DS1489" s="157"/>
      <c r="DT1489" s="157"/>
      <c r="DU1489" s="157"/>
      <c r="DV1489" s="157"/>
      <c r="DW1489" s="157"/>
      <c r="DX1489" s="157"/>
      <c r="DY1489" s="157"/>
      <c r="DZ1489" s="157"/>
      <c r="EA1489" s="157"/>
      <c r="EB1489" s="157"/>
      <c r="EC1489" s="157"/>
      <c r="ED1489" s="157"/>
      <c r="EE1489" s="157"/>
      <c r="EF1489" s="157"/>
      <c r="EG1489" s="157"/>
      <c r="EH1489" s="157"/>
      <c r="EI1489" s="157"/>
      <c r="EJ1489" s="157"/>
      <c r="EK1489" s="157"/>
      <c r="EL1489" s="157"/>
      <c r="EM1489" s="157"/>
      <c r="EN1489" s="157"/>
      <c r="EO1489" s="157"/>
      <c r="EP1489" s="157"/>
      <c r="EQ1489" s="157"/>
      <c r="ER1489" s="157"/>
      <c r="ES1489" s="157"/>
      <c r="ET1489" s="157"/>
      <c r="EU1489" s="157"/>
      <c r="EV1489" s="157"/>
      <c r="EW1489" s="157"/>
      <c r="EX1489" s="157"/>
      <c r="EY1489" s="157"/>
      <c r="EZ1489" s="157"/>
      <c r="FA1489" s="157"/>
      <c r="FB1489" s="157"/>
      <c r="FC1489" s="157"/>
      <c r="FD1489" s="157"/>
      <c r="FE1489" s="157"/>
      <c r="FF1489" s="157"/>
      <c r="FG1489" s="157"/>
      <c r="FH1489" s="157"/>
      <c r="FI1489" s="157"/>
      <c r="FJ1489" s="157"/>
      <c r="FK1489" s="157"/>
      <c r="FL1489" s="157"/>
      <c r="FM1489" s="157"/>
      <c r="FN1489" s="157"/>
      <c r="FO1489" s="157"/>
      <c r="FP1489" s="157"/>
      <c r="FQ1489" s="157"/>
      <c r="FR1489" s="157"/>
      <c r="FS1489" s="157"/>
      <c r="FT1489" s="157"/>
      <c r="FU1489" s="157"/>
      <c r="FV1489" s="157"/>
      <c r="FW1489" s="157"/>
      <c r="FX1489" s="157"/>
      <c r="FY1489" s="157"/>
      <c r="FZ1489" s="157"/>
      <c r="GA1489" s="157"/>
      <c r="GB1489" s="157"/>
      <c r="GC1489" s="157"/>
      <c r="GD1489" s="157"/>
      <c r="GE1489" s="157"/>
      <c r="GF1489" s="157"/>
      <c r="GG1489" s="157"/>
      <c r="GH1489" s="157"/>
      <c r="GI1489" s="157"/>
      <c r="GJ1489" s="157"/>
      <c r="GK1489" s="157"/>
      <c r="GL1489" s="157"/>
      <c r="GM1489" s="157"/>
      <c r="GN1489" s="157"/>
      <c r="GO1489" s="157"/>
      <c r="GP1489" s="157"/>
      <c r="GQ1489" s="157"/>
      <c r="GR1489" s="157"/>
      <c r="GS1489" s="157"/>
      <c r="GT1489" s="157"/>
      <c r="GU1489" s="157"/>
      <c r="GV1489" s="157"/>
      <c r="GW1489" s="157"/>
      <c r="GX1489" s="157"/>
      <c r="GY1489" s="157"/>
      <c r="GZ1489" s="157"/>
      <c r="HA1489" s="157"/>
      <c r="HB1489" s="157"/>
      <c r="HC1489" s="157"/>
      <c r="HD1489" s="157"/>
      <c r="HE1489" s="157"/>
      <c r="HF1489" s="157"/>
      <c r="HG1489" s="157"/>
      <c r="HH1489" s="157"/>
      <c r="HI1489" s="157"/>
      <c r="HJ1489" s="157"/>
      <c r="HK1489" s="157"/>
      <c r="HL1489" s="157"/>
      <c r="HM1489" s="157"/>
      <c r="HN1489" s="157"/>
      <c r="HO1489" s="157"/>
      <c r="HP1489" s="157"/>
      <c r="HQ1489" s="157"/>
      <c r="HR1489" s="157"/>
      <c r="HS1489" s="157"/>
      <c r="HT1489" s="157"/>
      <c r="HU1489" s="157"/>
      <c r="HV1489" s="157"/>
      <c r="HW1489" s="157"/>
      <c r="HX1489" s="157"/>
      <c r="HY1489" s="157"/>
      <c r="HZ1489" s="157"/>
      <c r="IA1489" s="157"/>
      <c r="IB1489" s="157"/>
      <c r="IC1489" s="157"/>
      <c r="ID1489" s="157"/>
      <c r="IE1489" s="157"/>
      <c r="IF1489" s="157"/>
      <c r="IG1489" s="157"/>
      <c r="IH1489" s="157"/>
    </row>
    <row r="1490" spans="1:242" s="158" customFormat="1" outlineLevel="1">
      <c r="A1490" s="34">
        <v>18</v>
      </c>
      <c r="B1490" s="33" t="s">
        <v>2059</v>
      </c>
      <c r="C1490" s="34"/>
      <c r="D1490" s="34" t="s">
        <v>1812</v>
      </c>
      <c r="E1490" s="36">
        <f t="shared" si="118"/>
        <v>200</v>
      </c>
      <c r="F1490" s="125">
        <v>60</v>
      </c>
      <c r="G1490" s="125">
        <v>70</v>
      </c>
      <c r="H1490" s="125">
        <v>70</v>
      </c>
      <c r="I1490" s="156">
        <v>12</v>
      </c>
      <c r="J1490" s="157"/>
      <c r="K1490" s="157"/>
      <c r="L1490" s="157"/>
      <c r="M1490" s="157"/>
      <c r="N1490" s="157"/>
      <c r="O1490" s="157"/>
      <c r="P1490" s="157"/>
      <c r="Q1490" s="157"/>
      <c r="R1490" s="157"/>
      <c r="S1490" s="157"/>
      <c r="T1490" s="157"/>
      <c r="U1490" s="157"/>
      <c r="V1490" s="157"/>
      <c r="W1490" s="157"/>
      <c r="X1490" s="157"/>
      <c r="Y1490" s="157"/>
      <c r="Z1490" s="157"/>
      <c r="AA1490" s="157"/>
      <c r="AB1490" s="157"/>
      <c r="AC1490" s="157"/>
      <c r="AD1490" s="157"/>
      <c r="AE1490" s="157"/>
      <c r="AF1490" s="157"/>
      <c r="AG1490" s="157"/>
      <c r="AH1490" s="157"/>
      <c r="AI1490" s="157"/>
      <c r="AJ1490" s="157"/>
      <c r="AK1490" s="157"/>
      <c r="AL1490" s="157"/>
      <c r="AM1490" s="157"/>
      <c r="AN1490" s="157"/>
      <c r="AO1490" s="157"/>
      <c r="AP1490" s="157"/>
      <c r="AQ1490" s="157"/>
      <c r="AR1490" s="157"/>
      <c r="AS1490" s="157"/>
      <c r="AT1490" s="157"/>
      <c r="AU1490" s="157"/>
      <c r="AV1490" s="157"/>
      <c r="AW1490" s="157"/>
      <c r="AX1490" s="157"/>
      <c r="AY1490" s="157"/>
      <c r="AZ1490" s="157"/>
      <c r="BA1490" s="157"/>
      <c r="BB1490" s="157"/>
      <c r="BC1490" s="157"/>
      <c r="BD1490" s="157"/>
      <c r="BE1490" s="157"/>
      <c r="BF1490" s="157"/>
      <c r="BG1490" s="157"/>
      <c r="BH1490" s="157"/>
      <c r="BI1490" s="157"/>
      <c r="BJ1490" s="157"/>
      <c r="BK1490" s="157"/>
      <c r="BL1490" s="157"/>
      <c r="BM1490" s="157"/>
      <c r="BN1490" s="157"/>
      <c r="BO1490" s="157"/>
      <c r="BP1490" s="157"/>
      <c r="BQ1490" s="157"/>
      <c r="BR1490" s="157"/>
      <c r="BS1490" s="157"/>
      <c r="BT1490" s="157"/>
      <c r="BU1490" s="157"/>
      <c r="BV1490" s="157"/>
      <c r="BW1490" s="157"/>
      <c r="BX1490" s="157"/>
      <c r="BY1490" s="157"/>
      <c r="BZ1490" s="157"/>
      <c r="CA1490" s="157"/>
      <c r="CB1490" s="157"/>
      <c r="CC1490" s="157"/>
      <c r="CD1490" s="157"/>
      <c r="CE1490" s="157"/>
      <c r="CF1490" s="157"/>
      <c r="CG1490" s="157"/>
      <c r="CH1490" s="157"/>
      <c r="CI1490" s="157"/>
      <c r="CJ1490" s="157"/>
      <c r="CK1490" s="157"/>
      <c r="CL1490" s="157"/>
      <c r="CM1490" s="157"/>
      <c r="CN1490" s="157"/>
      <c r="CO1490" s="157"/>
      <c r="CP1490" s="157"/>
      <c r="CQ1490" s="157"/>
      <c r="CR1490" s="157"/>
      <c r="CS1490" s="157"/>
      <c r="CT1490" s="157"/>
      <c r="CU1490" s="157"/>
      <c r="CV1490" s="157"/>
      <c r="CW1490" s="157"/>
      <c r="CX1490" s="157"/>
      <c r="CY1490" s="157"/>
      <c r="CZ1490" s="157"/>
      <c r="DA1490" s="157"/>
      <c r="DB1490" s="157"/>
      <c r="DC1490" s="157"/>
      <c r="DD1490" s="157"/>
      <c r="DE1490" s="157"/>
      <c r="DF1490" s="157"/>
      <c r="DG1490" s="157"/>
      <c r="DH1490" s="157"/>
      <c r="DI1490" s="157"/>
      <c r="DJ1490" s="157"/>
      <c r="DK1490" s="157"/>
      <c r="DL1490" s="157"/>
      <c r="DM1490" s="157"/>
      <c r="DN1490" s="157"/>
      <c r="DO1490" s="157"/>
      <c r="DP1490" s="157"/>
      <c r="DQ1490" s="157"/>
      <c r="DR1490" s="157"/>
      <c r="DS1490" s="157"/>
      <c r="DT1490" s="157"/>
      <c r="DU1490" s="157"/>
      <c r="DV1490" s="157"/>
      <c r="DW1490" s="157"/>
      <c r="DX1490" s="157"/>
      <c r="DY1490" s="157"/>
      <c r="DZ1490" s="157"/>
      <c r="EA1490" s="157"/>
      <c r="EB1490" s="157"/>
      <c r="EC1490" s="157"/>
      <c r="ED1490" s="157"/>
      <c r="EE1490" s="157"/>
      <c r="EF1490" s="157"/>
      <c r="EG1490" s="157"/>
      <c r="EH1490" s="157"/>
      <c r="EI1490" s="157"/>
      <c r="EJ1490" s="157"/>
      <c r="EK1490" s="157"/>
      <c r="EL1490" s="157"/>
      <c r="EM1490" s="157"/>
      <c r="EN1490" s="157"/>
      <c r="EO1490" s="157"/>
      <c r="EP1490" s="157"/>
      <c r="EQ1490" s="157"/>
      <c r="ER1490" s="157"/>
      <c r="ES1490" s="157"/>
      <c r="ET1490" s="157"/>
      <c r="EU1490" s="157"/>
      <c r="EV1490" s="157"/>
      <c r="EW1490" s="157"/>
      <c r="EX1490" s="157"/>
      <c r="EY1490" s="157"/>
      <c r="EZ1490" s="157"/>
      <c r="FA1490" s="157"/>
      <c r="FB1490" s="157"/>
      <c r="FC1490" s="157"/>
      <c r="FD1490" s="157"/>
      <c r="FE1490" s="157"/>
      <c r="FF1490" s="157"/>
      <c r="FG1490" s="157"/>
      <c r="FH1490" s="157"/>
      <c r="FI1490" s="157"/>
      <c r="FJ1490" s="157"/>
      <c r="FK1490" s="157"/>
      <c r="FL1490" s="157"/>
      <c r="FM1490" s="157"/>
      <c r="FN1490" s="157"/>
      <c r="FO1490" s="157"/>
      <c r="FP1490" s="157"/>
      <c r="FQ1490" s="157"/>
      <c r="FR1490" s="157"/>
      <c r="FS1490" s="157"/>
      <c r="FT1490" s="157"/>
      <c r="FU1490" s="157"/>
      <c r="FV1490" s="157"/>
      <c r="FW1490" s="157"/>
      <c r="FX1490" s="157"/>
      <c r="FY1490" s="157"/>
      <c r="FZ1490" s="157"/>
      <c r="GA1490" s="157"/>
      <c r="GB1490" s="157"/>
      <c r="GC1490" s="157"/>
      <c r="GD1490" s="157"/>
      <c r="GE1490" s="157"/>
      <c r="GF1490" s="157"/>
      <c r="GG1490" s="157"/>
      <c r="GH1490" s="157"/>
      <c r="GI1490" s="157"/>
      <c r="GJ1490" s="157"/>
      <c r="GK1490" s="157"/>
      <c r="GL1490" s="157"/>
      <c r="GM1490" s="157"/>
      <c r="GN1490" s="157"/>
      <c r="GO1490" s="157"/>
      <c r="GP1490" s="157"/>
      <c r="GQ1490" s="157"/>
      <c r="GR1490" s="157"/>
      <c r="GS1490" s="157"/>
      <c r="GT1490" s="157"/>
      <c r="GU1490" s="157"/>
      <c r="GV1490" s="157"/>
      <c r="GW1490" s="157"/>
      <c r="GX1490" s="157"/>
      <c r="GY1490" s="157"/>
      <c r="GZ1490" s="157"/>
      <c r="HA1490" s="157"/>
      <c r="HB1490" s="157"/>
      <c r="HC1490" s="157"/>
      <c r="HD1490" s="157"/>
      <c r="HE1490" s="157"/>
      <c r="HF1490" s="157"/>
      <c r="HG1490" s="157"/>
      <c r="HH1490" s="157"/>
      <c r="HI1490" s="157"/>
      <c r="HJ1490" s="157"/>
      <c r="HK1490" s="157"/>
      <c r="HL1490" s="157"/>
      <c r="HM1490" s="157"/>
      <c r="HN1490" s="157"/>
      <c r="HO1490" s="157"/>
      <c r="HP1490" s="157"/>
      <c r="HQ1490" s="157"/>
      <c r="HR1490" s="157"/>
      <c r="HS1490" s="157"/>
      <c r="HT1490" s="157"/>
      <c r="HU1490" s="157"/>
      <c r="HV1490" s="157"/>
      <c r="HW1490" s="157"/>
      <c r="HX1490" s="157"/>
      <c r="HY1490" s="157"/>
      <c r="HZ1490" s="157"/>
      <c r="IA1490" s="157"/>
      <c r="IB1490" s="157"/>
      <c r="IC1490" s="157"/>
      <c r="ID1490" s="157"/>
      <c r="IE1490" s="157"/>
      <c r="IF1490" s="157"/>
      <c r="IG1490" s="157"/>
      <c r="IH1490" s="157"/>
    </row>
    <row r="1491" spans="1:242" s="158" customFormat="1" outlineLevel="1">
      <c r="A1491" s="34">
        <v>19</v>
      </c>
      <c r="B1491" s="33" t="s">
        <v>2060</v>
      </c>
      <c r="C1491" s="34"/>
      <c r="D1491" s="34" t="s">
        <v>1812</v>
      </c>
      <c r="E1491" s="36">
        <f t="shared" si="118"/>
        <v>75</v>
      </c>
      <c r="F1491" s="125">
        <v>25</v>
      </c>
      <c r="G1491" s="125">
        <v>25</v>
      </c>
      <c r="H1491" s="125">
        <v>25</v>
      </c>
      <c r="I1491" s="156">
        <v>12</v>
      </c>
      <c r="J1491" s="157"/>
      <c r="K1491" s="157"/>
      <c r="L1491" s="157"/>
      <c r="M1491" s="157"/>
      <c r="N1491" s="157"/>
      <c r="O1491" s="157"/>
      <c r="P1491" s="157"/>
      <c r="Q1491" s="157"/>
      <c r="R1491" s="157"/>
      <c r="S1491" s="157"/>
      <c r="T1491" s="157"/>
      <c r="U1491" s="157"/>
      <c r="V1491" s="157"/>
      <c r="W1491" s="157"/>
      <c r="X1491" s="157"/>
      <c r="Y1491" s="157"/>
      <c r="Z1491" s="157"/>
      <c r="AA1491" s="157"/>
      <c r="AB1491" s="157"/>
      <c r="AC1491" s="157"/>
      <c r="AD1491" s="157"/>
      <c r="AE1491" s="157"/>
      <c r="AF1491" s="157"/>
      <c r="AG1491" s="157"/>
      <c r="AH1491" s="157"/>
      <c r="AI1491" s="157"/>
      <c r="AJ1491" s="157"/>
      <c r="AK1491" s="157"/>
      <c r="AL1491" s="157"/>
      <c r="AM1491" s="157"/>
      <c r="AN1491" s="157"/>
      <c r="AO1491" s="157"/>
      <c r="AP1491" s="157"/>
      <c r="AQ1491" s="157"/>
      <c r="AR1491" s="157"/>
      <c r="AS1491" s="157"/>
      <c r="AT1491" s="157"/>
      <c r="AU1491" s="157"/>
      <c r="AV1491" s="157"/>
      <c r="AW1491" s="157"/>
      <c r="AX1491" s="157"/>
      <c r="AY1491" s="157"/>
      <c r="AZ1491" s="157"/>
      <c r="BA1491" s="157"/>
      <c r="BB1491" s="157"/>
      <c r="BC1491" s="157"/>
      <c r="BD1491" s="157"/>
      <c r="BE1491" s="157"/>
      <c r="BF1491" s="157"/>
      <c r="BG1491" s="157"/>
      <c r="BH1491" s="157"/>
      <c r="BI1491" s="157"/>
      <c r="BJ1491" s="157"/>
      <c r="BK1491" s="157"/>
      <c r="BL1491" s="157"/>
      <c r="BM1491" s="157"/>
      <c r="BN1491" s="157"/>
      <c r="BO1491" s="157"/>
      <c r="BP1491" s="157"/>
      <c r="BQ1491" s="157"/>
      <c r="BR1491" s="157"/>
      <c r="BS1491" s="157"/>
      <c r="BT1491" s="157"/>
      <c r="BU1491" s="157"/>
      <c r="BV1491" s="157"/>
      <c r="BW1491" s="157"/>
      <c r="BX1491" s="157"/>
      <c r="BY1491" s="157"/>
      <c r="BZ1491" s="157"/>
      <c r="CA1491" s="157"/>
      <c r="CB1491" s="157"/>
      <c r="CC1491" s="157"/>
      <c r="CD1491" s="157"/>
      <c r="CE1491" s="157"/>
      <c r="CF1491" s="157"/>
      <c r="CG1491" s="157"/>
      <c r="CH1491" s="157"/>
      <c r="CI1491" s="157"/>
      <c r="CJ1491" s="157"/>
      <c r="CK1491" s="157"/>
      <c r="CL1491" s="157"/>
      <c r="CM1491" s="157"/>
      <c r="CN1491" s="157"/>
      <c r="CO1491" s="157"/>
      <c r="CP1491" s="157"/>
      <c r="CQ1491" s="157"/>
      <c r="CR1491" s="157"/>
      <c r="CS1491" s="157"/>
      <c r="CT1491" s="157"/>
      <c r="CU1491" s="157"/>
      <c r="CV1491" s="157"/>
      <c r="CW1491" s="157"/>
      <c r="CX1491" s="157"/>
      <c r="CY1491" s="157"/>
      <c r="CZ1491" s="157"/>
      <c r="DA1491" s="157"/>
      <c r="DB1491" s="157"/>
      <c r="DC1491" s="157"/>
      <c r="DD1491" s="157"/>
      <c r="DE1491" s="157"/>
      <c r="DF1491" s="157"/>
      <c r="DG1491" s="157"/>
      <c r="DH1491" s="157"/>
      <c r="DI1491" s="157"/>
      <c r="DJ1491" s="157"/>
      <c r="DK1491" s="157"/>
      <c r="DL1491" s="157"/>
      <c r="DM1491" s="157"/>
      <c r="DN1491" s="157"/>
      <c r="DO1491" s="157"/>
      <c r="DP1491" s="157"/>
      <c r="DQ1491" s="157"/>
      <c r="DR1491" s="157"/>
      <c r="DS1491" s="157"/>
      <c r="DT1491" s="157"/>
      <c r="DU1491" s="157"/>
      <c r="DV1491" s="157"/>
      <c r="DW1491" s="157"/>
      <c r="DX1491" s="157"/>
      <c r="DY1491" s="157"/>
      <c r="DZ1491" s="157"/>
      <c r="EA1491" s="157"/>
      <c r="EB1491" s="157"/>
      <c r="EC1491" s="157"/>
      <c r="ED1491" s="157"/>
      <c r="EE1491" s="157"/>
      <c r="EF1491" s="157"/>
      <c r="EG1491" s="157"/>
      <c r="EH1491" s="157"/>
      <c r="EI1491" s="157"/>
      <c r="EJ1491" s="157"/>
      <c r="EK1491" s="157"/>
      <c r="EL1491" s="157"/>
      <c r="EM1491" s="157"/>
      <c r="EN1491" s="157"/>
      <c r="EO1491" s="157"/>
      <c r="EP1491" s="157"/>
      <c r="EQ1491" s="157"/>
      <c r="ER1491" s="157"/>
      <c r="ES1491" s="157"/>
      <c r="ET1491" s="157"/>
      <c r="EU1491" s="157"/>
      <c r="EV1491" s="157"/>
      <c r="EW1491" s="157"/>
      <c r="EX1491" s="157"/>
      <c r="EY1491" s="157"/>
      <c r="EZ1491" s="157"/>
      <c r="FA1491" s="157"/>
      <c r="FB1491" s="157"/>
      <c r="FC1491" s="157"/>
      <c r="FD1491" s="157"/>
      <c r="FE1491" s="157"/>
      <c r="FF1491" s="157"/>
      <c r="FG1491" s="157"/>
      <c r="FH1491" s="157"/>
      <c r="FI1491" s="157"/>
      <c r="FJ1491" s="157"/>
      <c r="FK1491" s="157"/>
      <c r="FL1491" s="157"/>
      <c r="FM1491" s="157"/>
      <c r="FN1491" s="157"/>
      <c r="FO1491" s="157"/>
      <c r="FP1491" s="157"/>
      <c r="FQ1491" s="157"/>
      <c r="FR1491" s="157"/>
      <c r="FS1491" s="157"/>
      <c r="FT1491" s="157"/>
      <c r="FU1491" s="157"/>
      <c r="FV1491" s="157"/>
      <c r="FW1491" s="157"/>
      <c r="FX1491" s="157"/>
      <c r="FY1491" s="157"/>
      <c r="FZ1491" s="157"/>
      <c r="GA1491" s="157"/>
      <c r="GB1491" s="157"/>
      <c r="GC1491" s="157"/>
      <c r="GD1491" s="157"/>
      <c r="GE1491" s="157"/>
      <c r="GF1491" s="157"/>
      <c r="GG1491" s="157"/>
      <c r="GH1491" s="157"/>
      <c r="GI1491" s="157"/>
      <c r="GJ1491" s="157"/>
      <c r="GK1491" s="157"/>
      <c r="GL1491" s="157"/>
      <c r="GM1491" s="157"/>
      <c r="GN1491" s="157"/>
      <c r="GO1491" s="157"/>
      <c r="GP1491" s="157"/>
      <c r="GQ1491" s="157"/>
      <c r="GR1491" s="157"/>
      <c r="GS1491" s="157"/>
      <c r="GT1491" s="157"/>
      <c r="GU1491" s="157"/>
      <c r="GV1491" s="157"/>
      <c r="GW1491" s="157"/>
      <c r="GX1491" s="157"/>
      <c r="GY1491" s="157"/>
      <c r="GZ1491" s="157"/>
      <c r="HA1491" s="157"/>
      <c r="HB1491" s="157"/>
      <c r="HC1491" s="157"/>
      <c r="HD1491" s="157"/>
      <c r="HE1491" s="157"/>
      <c r="HF1491" s="157"/>
      <c r="HG1491" s="157"/>
      <c r="HH1491" s="157"/>
      <c r="HI1491" s="157"/>
      <c r="HJ1491" s="157"/>
      <c r="HK1491" s="157"/>
      <c r="HL1491" s="157"/>
      <c r="HM1491" s="157"/>
      <c r="HN1491" s="157"/>
      <c r="HO1491" s="157"/>
      <c r="HP1491" s="157"/>
      <c r="HQ1491" s="157"/>
      <c r="HR1491" s="157"/>
      <c r="HS1491" s="157"/>
      <c r="HT1491" s="157"/>
      <c r="HU1491" s="157"/>
      <c r="HV1491" s="157"/>
      <c r="HW1491" s="157"/>
      <c r="HX1491" s="157"/>
      <c r="HY1491" s="157"/>
      <c r="HZ1491" s="157"/>
      <c r="IA1491" s="157"/>
      <c r="IB1491" s="157"/>
      <c r="IC1491" s="157"/>
      <c r="ID1491" s="157"/>
      <c r="IE1491" s="157"/>
      <c r="IF1491" s="157"/>
      <c r="IG1491" s="157"/>
      <c r="IH1491" s="157"/>
    </row>
    <row r="1492" spans="1:242" s="158" customFormat="1" outlineLevel="1">
      <c r="A1492" s="34">
        <v>20</v>
      </c>
      <c r="B1492" s="33" t="s">
        <v>2061</v>
      </c>
      <c r="C1492" s="34"/>
      <c r="D1492" s="34" t="s">
        <v>2062</v>
      </c>
      <c r="E1492" s="65">
        <f t="shared" si="118"/>
        <v>0.30000000000000004</v>
      </c>
      <c r="F1492" s="125">
        <v>0.1</v>
      </c>
      <c r="G1492" s="125">
        <v>0.1</v>
      </c>
      <c r="H1492" s="125">
        <v>0.1</v>
      </c>
      <c r="I1492" s="156"/>
      <c r="J1492" s="157"/>
      <c r="K1492" s="157"/>
      <c r="L1492" s="157"/>
      <c r="M1492" s="157"/>
      <c r="N1492" s="157"/>
      <c r="O1492" s="157"/>
      <c r="P1492" s="157"/>
      <c r="Q1492" s="157"/>
      <c r="R1492" s="157"/>
      <c r="S1492" s="157"/>
      <c r="T1492" s="157"/>
      <c r="U1492" s="157"/>
      <c r="V1492" s="157"/>
      <c r="W1492" s="157"/>
      <c r="X1492" s="157"/>
      <c r="Y1492" s="157"/>
      <c r="Z1492" s="157"/>
      <c r="AA1492" s="157"/>
      <c r="AB1492" s="157"/>
      <c r="AC1492" s="157"/>
      <c r="AD1492" s="157"/>
      <c r="AE1492" s="157"/>
      <c r="AF1492" s="157"/>
      <c r="AG1492" s="157"/>
      <c r="AH1492" s="157"/>
      <c r="AI1492" s="157"/>
      <c r="AJ1492" s="157"/>
      <c r="AK1492" s="157"/>
      <c r="AL1492" s="157"/>
      <c r="AM1492" s="157"/>
      <c r="AN1492" s="157"/>
      <c r="AO1492" s="157"/>
      <c r="AP1492" s="157"/>
      <c r="AQ1492" s="157"/>
      <c r="AR1492" s="157"/>
      <c r="AS1492" s="157"/>
      <c r="AT1492" s="157"/>
      <c r="AU1492" s="157"/>
      <c r="AV1492" s="157"/>
      <c r="AW1492" s="157"/>
      <c r="AX1492" s="157"/>
      <c r="AY1492" s="157"/>
      <c r="AZ1492" s="157"/>
      <c r="BA1492" s="157"/>
      <c r="BB1492" s="157"/>
      <c r="BC1492" s="157"/>
      <c r="BD1492" s="157"/>
      <c r="BE1492" s="157"/>
      <c r="BF1492" s="157"/>
      <c r="BG1492" s="157"/>
      <c r="BH1492" s="157"/>
      <c r="BI1492" s="157"/>
      <c r="BJ1492" s="157"/>
      <c r="BK1492" s="157"/>
      <c r="BL1492" s="157"/>
      <c r="BM1492" s="157"/>
      <c r="BN1492" s="157"/>
      <c r="BO1492" s="157"/>
      <c r="BP1492" s="157"/>
      <c r="BQ1492" s="157"/>
      <c r="BR1492" s="157"/>
      <c r="BS1492" s="157"/>
      <c r="BT1492" s="157"/>
      <c r="BU1492" s="157"/>
      <c r="BV1492" s="157"/>
      <c r="BW1492" s="157"/>
      <c r="BX1492" s="157"/>
      <c r="BY1492" s="157"/>
      <c r="BZ1492" s="157"/>
      <c r="CA1492" s="157"/>
      <c r="CB1492" s="157"/>
      <c r="CC1492" s="157"/>
      <c r="CD1492" s="157"/>
      <c r="CE1492" s="157"/>
      <c r="CF1492" s="157"/>
      <c r="CG1492" s="157"/>
      <c r="CH1492" s="157"/>
      <c r="CI1492" s="157"/>
      <c r="CJ1492" s="157"/>
      <c r="CK1492" s="157"/>
      <c r="CL1492" s="157"/>
      <c r="CM1492" s="157"/>
      <c r="CN1492" s="157"/>
      <c r="CO1492" s="157"/>
      <c r="CP1492" s="157"/>
      <c r="CQ1492" s="157"/>
      <c r="CR1492" s="157"/>
      <c r="CS1492" s="157"/>
      <c r="CT1492" s="157"/>
      <c r="CU1492" s="157"/>
      <c r="CV1492" s="157"/>
      <c r="CW1492" s="157"/>
      <c r="CX1492" s="157"/>
      <c r="CY1492" s="157"/>
      <c r="CZ1492" s="157"/>
      <c r="DA1492" s="157"/>
      <c r="DB1492" s="157"/>
      <c r="DC1492" s="157"/>
      <c r="DD1492" s="157"/>
      <c r="DE1492" s="157"/>
      <c r="DF1492" s="157"/>
      <c r="DG1492" s="157"/>
      <c r="DH1492" s="157"/>
      <c r="DI1492" s="157"/>
      <c r="DJ1492" s="157"/>
      <c r="DK1492" s="157"/>
      <c r="DL1492" s="157"/>
      <c r="DM1492" s="157"/>
      <c r="DN1492" s="157"/>
      <c r="DO1492" s="157"/>
      <c r="DP1492" s="157"/>
      <c r="DQ1492" s="157"/>
      <c r="DR1492" s="157"/>
      <c r="DS1492" s="157"/>
      <c r="DT1492" s="157"/>
      <c r="DU1492" s="157"/>
      <c r="DV1492" s="157"/>
      <c r="DW1492" s="157"/>
      <c r="DX1492" s="157"/>
      <c r="DY1492" s="157"/>
      <c r="DZ1492" s="157"/>
      <c r="EA1492" s="157"/>
      <c r="EB1492" s="157"/>
      <c r="EC1492" s="157"/>
      <c r="ED1492" s="157"/>
      <c r="EE1492" s="157"/>
      <c r="EF1492" s="157"/>
      <c r="EG1492" s="157"/>
      <c r="EH1492" s="157"/>
      <c r="EI1492" s="157"/>
      <c r="EJ1492" s="157"/>
      <c r="EK1492" s="157"/>
      <c r="EL1492" s="157"/>
      <c r="EM1492" s="157"/>
      <c r="EN1492" s="157"/>
      <c r="EO1492" s="157"/>
      <c r="EP1492" s="157"/>
      <c r="EQ1492" s="157"/>
      <c r="ER1492" s="157"/>
      <c r="ES1492" s="157"/>
      <c r="ET1492" s="157"/>
      <c r="EU1492" s="157"/>
      <c r="EV1492" s="157"/>
      <c r="EW1492" s="157"/>
      <c r="EX1492" s="157"/>
      <c r="EY1492" s="157"/>
      <c r="EZ1492" s="157"/>
      <c r="FA1492" s="157"/>
      <c r="FB1492" s="157"/>
      <c r="FC1492" s="157"/>
      <c r="FD1492" s="157"/>
      <c r="FE1492" s="157"/>
      <c r="FF1492" s="157"/>
      <c r="FG1492" s="157"/>
      <c r="FH1492" s="157"/>
      <c r="FI1492" s="157"/>
      <c r="FJ1492" s="157"/>
      <c r="FK1492" s="157"/>
      <c r="FL1492" s="157"/>
      <c r="FM1492" s="157"/>
      <c r="FN1492" s="157"/>
      <c r="FO1492" s="157"/>
      <c r="FP1492" s="157"/>
      <c r="FQ1492" s="157"/>
      <c r="FR1492" s="157"/>
      <c r="FS1492" s="157"/>
      <c r="FT1492" s="157"/>
      <c r="FU1492" s="157"/>
      <c r="FV1492" s="157"/>
      <c r="FW1492" s="157"/>
      <c r="FX1492" s="157"/>
      <c r="FY1492" s="157"/>
      <c r="FZ1492" s="157"/>
      <c r="GA1492" s="157"/>
      <c r="GB1492" s="157"/>
      <c r="GC1492" s="157"/>
      <c r="GD1492" s="157"/>
      <c r="GE1492" s="157"/>
      <c r="GF1492" s="157"/>
      <c r="GG1492" s="157"/>
      <c r="GH1492" s="157"/>
      <c r="GI1492" s="157"/>
      <c r="GJ1492" s="157"/>
      <c r="GK1492" s="157"/>
      <c r="GL1492" s="157"/>
      <c r="GM1492" s="157"/>
      <c r="GN1492" s="157"/>
      <c r="GO1492" s="157"/>
      <c r="GP1492" s="157"/>
      <c r="GQ1492" s="157"/>
      <c r="GR1492" s="157"/>
      <c r="GS1492" s="157"/>
      <c r="GT1492" s="157"/>
      <c r="GU1492" s="157"/>
      <c r="GV1492" s="157"/>
      <c r="GW1492" s="157"/>
      <c r="GX1492" s="157"/>
      <c r="GY1492" s="157"/>
      <c r="GZ1492" s="157"/>
      <c r="HA1492" s="157"/>
      <c r="HB1492" s="157"/>
      <c r="HC1492" s="157"/>
      <c r="HD1492" s="157"/>
      <c r="HE1492" s="157"/>
      <c r="HF1492" s="157"/>
      <c r="HG1492" s="157"/>
      <c r="HH1492" s="157"/>
      <c r="HI1492" s="157"/>
      <c r="HJ1492" s="157"/>
      <c r="HK1492" s="157"/>
      <c r="HL1492" s="157"/>
      <c r="HM1492" s="157"/>
      <c r="HN1492" s="157"/>
      <c r="HO1492" s="157"/>
      <c r="HP1492" s="157"/>
      <c r="HQ1492" s="157"/>
      <c r="HR1492" s="157"/>
      <c r="HS1492" s="157"/>
      <c r="HT1492" s="157"/>
      <c r="HU1492" s="157"/>
      <c r="HV1492" s="157"/>
      <c r="HW1492" s="157"/>
      <c r="HX1492" s="157"/>
      <c r="HY1492" s="157"/>
      <c r="HZ1492" s="157"/>
      <c r="IA1492" s="157"/>
      <c r="IB1492" s="157"/>
      <c r="IC1492" s="157"/>
      <c r="ID1492" s="157"/>
      <c r="IE1492" s="157"/>
      <c r="IF1492" s="157"/>
      <c r="IG1492" s="157"/>
      <c r="IH1492" s="157"/>
    </row>
    <row r="1493" spans="1:242" s="158" customFormat="1" outlineLevel="1">
      <c r="A1493" s="34">
        <v>21</v>
      </c>
      <c r="B1493" s="33" t="s">
        <v>2063</v>
      </c>
      <c r="C1493" s="34" t="s">
        <v>2064</v>
      </c>
      <c r="D1493" s="34" t="s">
        <v>1808</v>
      </c>
      <c r="E1493" s="36">
        <f t="shared" si="118"/>
        <v>3</v>
      </c>
      <c r="F1493" s="125">
        <v>1</v>
      </c>
      <c r="G1493" s="125">
        <v>1</v>
      </c>
      <c r="H1493" s="125">
        <v>1</v>
      </c>
      <c r="I1493" s="156"/>
      <c r="J1493" s="157"/>
      <c r="K1493" s="157"/>
      <c r="L1493" s="157"/>
      <c r="M1493" s="157"/>
      <c r="N1493" s="157"/>
      <c r="O1493" s="157"/>
      <c r="P1493" s="157"/>
      <c r="Q1493" s="157"/>
      <c r="R1493" s="157"/>
      <c r="S1493" s="157"/>
      <c r="T1493" s="157"/>
      <c r="U1493" s="157"/>
      <c r="V1493" s="157"/>
      <c r="W1493" s="157"/>
      <c r="X1493" s="157"/>
      <c r="Y1493" s="157"/>
      <c r="Z1493" s="157"/>
      <c r="AA1493" s="157"/>
      <c r="AB1493" s="157"/>
      <c r="AC1493" s="157"/>
      <c r="AD1493" s="157"/>
      <c r="AE1493" s="157"/>
      <c r="AF1493" s="157"/>
      <c r="AG1493" s="157"/>
      <c r="AH1493" s="157"/>
      <c r="AI1493" s="157"/>
      <c r="AJ1493" s="157"/>
      <c r="AK1493" s="157"/>
      <c r="AL1493" s="157"/>
      <c r="AM1493" s="157"/>
      <c r="AN1493" s="157"/>
      <c r="AO1493" s="157"/>
      <c r="AP1493" s="157"/>
      <c r="AQ1493" s="157"/>
      <c r="AR1493" s="157"/>
      <c r="AS1493" s="157"/>
      <c r="AT1493" s="157"/>
      <c r="AU1493" s="157"/>
      <c r="AV1493" s="157"/>
      <c r="AW1493" s="157"/>
      <c r="AX1493" s="157"/>
      <c r="AY1493" s="157"/>
      <c r="AZ1493" s="157"/>
      <c r="BA1493" s="157"/>
      <c r="BB1493" s="157"/>
      <c r="BC1493" s="157"/>
      <c r="BD1493" s="157"/>
      <c r="BE1493" s="157"/>
      <c r="BF1493" s="157"/>
      <c r="BG1493" s="157"/>
      <c r="BH1493" s="157"/>
      <c r="BI1493" s="157"/>
      <c r="BJ1493" s="157"/>
      <c r="BK1493" s="157"/>
      <c r="BL1493" s="157"/>
      <c r="BM1493" s="157"/>
      <c r="BN1493" s="157"/>
      <c r="BO1493" s="157"/>
      <c r="BP1493" s="157"/>
      <c r="BQ1493" s="157"/>
      <c r="BR1493" s="157"/>
      <c r="BS1493" s="157"/>
      <c r="BT1493" s="157"/>
      <c r="BU1493" s="157"/>
      <c r="BV1493" s="157"/>
      <c r="BW1493" s="157"/>
      <c r="BX1493" s="157"/>
      <c r="BY1493" s="157"/>
      <c r="BZ1493" s="157"/>
      <c r="CA1493" s="157"/>
      <c r="CB1493" s="157"/>
      <c r="CC1493" s="157"/>
      <c r="CD1493" s="157"/>
      <c r="CE1493" s="157"/>
      <c r="CF1493" s="157"/>
      <c r="CG1493" s="157"/>
      <c r="CH1493" s="157"/>
      <c r="CI1493" s="157"/>
      <c r="CJ1493" s="157"/>
      <c r="CK1493" s="157"/>
      <c r="CL1493" s="157"/>
      <c r="CM1493" s="157"/>
      <c r="CN1493" s="157"/>
      <c r="CO1493" s="157"/>
      <c r="CP1493" s="157"/>
      <c r="CQ1493" s="157"/>
      <c r="CR1493" s="157"/>
      <c r="CS1493" s="157"/>
      <c r="CT1493" s="157"/>
      <c r="CU1493" s="157"/>
      <c r="CV1493" s="157"/>
      <c r="CW1493" s="157"/>
      <c r="CX1493" s="157"/>
      <c r="CY1493" s="157"/>
      <c r="CZ1493" s="157"/>
      <c r="DA1493" s="157"/>
      <c r="DB1493" s="157"/>
      <c r="DC1493" s="157"/>
      <c r="DD1493" s="157"/>
      <c r="DE1493" s="157"/>
      <c r="DF1493" s="157"/>
      <c r="DG1493" s="157"/>
      <c r="DH1493" s="157"/>
      <c r="DI1493" s="157"/>
      <c r="DJ1493" s="157"/>
      <c r="DK1493" s="157"/>
      <c r="DL1493" s="157"/>
      <c r="DM1493" s="157"/>
      <c r="DN1493" s="157"/>
      <c r="DO1493" s="157"/>
      <c r="DP1493" s="157"/>
      <c r="DQ1493" s="157"/>
      <c r="DR1493" s="157"/>
      <c r="DS1493" s="157"/>
      <c r="DT1493" s="157"/>
      <c r="DU1493" s="157"/>
      <c r="DV1493" s="157"/>
      <c r="DW1493" s="157"/>
      <c r="DX1493" s="157"/>
      <c r="DY1493" s="157"/>
      <c r="DZ1493" s="157"/>
      <c r="EA1493" s="157"/>
      <c r="EB1493" s="157"/>
      <c r="EC1493" s="157"/>
      <c r="ED1493" s="157"/>
      <c r="EE1493" s="157"/>
      <c r="EF1493" s="157"/>
      <c r="EG1493" s="157"/>
      <c r="EH1493" s="157"/>
      <c r="EI1493" s="157"/>
      <c r="EJ1493" s="157"/>
      <c r="EK1493" s="157"/>
      <c r="EL1493" s="157"/>
      <c r="EM1493" s="157"/>
      <c r="EN1493" s="157"/>
      <c r="EO1493" s="157"/>
      <c r="EP1493" s="157"/>
      <c r="EQ1493" s="157"/>
      <c r="ER1493" s="157"/>
      <c r="ES1493" s="157"/>
      <c r="ET1493" s="157"/>
      <c r="EU1493" s="157"/>
      <c r="EV1493" s="157"/>
      <c r="EW1493" s="157"/>
      <c r="EX1493" s="157"/>
      <c r="EY1493" s="157"/>
      <c r="EZ1493" s="157"/>
      <c r="FA1493" s="157"/>
      <c r="FB1493" s="157"/>
      <c r="FC1493" s="157"/>
      <c r="FD1493" s="157"/>
      <c r="FE1493" s="157"/>
      <c r="FF1493" s="157"/>
      <c r="FG1493" s="157"/>
      <c r="FH1493" s="157"/>
      <c r="FI1493" s="157"/>
      <c r="FJ1493" s="157"/>
      <c r="FK1493" s="157"/>
      <c r="FL1493" s="157"/>
      <c r="FM1493" s="157"/>
      <c r="FN1493" s="157"/>
      <c r="FO1493" s="157"/>
      <c r="FP1493" s="157"/>
      <c r="FQ1493" s="157"/>
      <c r="FR1493" s="157"/>
      <c r="FS1493" s="157"/>
      <c r="FT1493" s="157"/>
      <c r="FU1493" s="157"/>
      <c r="FV1493" s="157"/>
      <c r="FW1493" s="157"/>
      <c r="FX1493" s="157"/>
      <c r="FY1493" s="157"/>
      <c r="FZ1493" s="157"/>
      <c r="GA1493" s="157"/>
      <c r="GB1493" s="157"/>
      <c r="GC1493" s="157"/>
      <c r="GD1493" s="157"/>
      <c r="GE1493" s="157"/>
      <c r="GF1493" s="157"/>
      <c r="GG1493" s="157"/>
      <c r="GH1493" s="157"/>
      <c r="GI1493" s="157"/>
      <c r="GJ1493" s="157"/>
      <c r="GK1493" s="157"/>
      <c r="GL1493" s="157"/>
      <c r="GM1493" s="157"/>
      <c r="GN1493" s="157"/>
      <c r="GO1493" s="157"/>
      <c r="GP1493" s="157"/>
      <c r="GQ1493" s="157"/>
      <c r="GR1493" s="157"/>
      <c r="GS1493" s="157"/>
      <c r="GT1493" s="157"/>
      <c r="GU1493" s="157"/>
      <c r="GV1493" s="157"/>
      <c r="GW1493" s="157"/>
      <c r="GX1493" s="157"/>
      <c r="GY1493" s="157"/>
      <c r="GZ1493" s="157"/>
      <c r="HA1493" s="157"/>
      <c r="HB1493" s="157"/>
      <c r="HC1493" s="157"/>
      <c r="HD1493" s="157"/>
      <c r="HE1493" s="157"/>
      <c r="HF1493" s="157"/>
      <c r="HG1493" s="157"/>
      <c r="HH1493" s="157"/>
      <c r="HI1493" s="157"/>
      <c r="HJ1493" s="157"/>
      <c r="HK1493" s="157"/>
      <c r="HL1493" s="157"/>
      <c r="HM1493" s="157"/>
      <c r="HN1493" s="157"/>
      <c r="HO1493" s="157"/>
      <c r="HP1493" s="157"/>
      <c r="HQ1493" s="157"/>
      <c r="HR1493" s="157"/>
      <c r="HS1493" s="157"/>
      <c r="HT1493" s="157"/>
      <c r="HU1493" s="157"/>
      <c r="HV1493" s="157"/>
      <c r="HW1493" s="157"/>
      <c r="HX1493" s="157"/>
      <c r="HY1493" s="157"/>
      <c r="HZ1493" s="157"/>
      <c r="IA1493" s="157"/>
      <c r="IB1493" s="157"/>
      <c r="IC1493" s="157"/>
      <c r="ID1493" s="157"/>
      <c r="IE1493" s="157"/>
      <c r="IF1493" s="157"/>
      <c r="IG1493" s="157"/>
      <c r="IH1493" s="157"/>
    </row>
    <row r="1494" spans="1:242" s="158" customFormat="1" outlineLevel="1">
      <c r="A1494" s="34">
        <v>22</v>
      </c>
      <c r="B1494" s="33" t="s">
        <v>2065</v>
      </c>
      <c r="C1494" s="34" t="s">
        <v>2066</v>
      </c>
      <c r="D1494" s="34" t="s">
        <v>1808</v>
      </c>
      <c r="E1494" s="36">
        <f t="shared" si="118"/>
        <v>200</v>
      </c>
      <c r="F1494" s="125">
        <v>70</v>
      </c>
      <c r="G1494" s="125">
        <v>70</v>
      </c>
      <c r="H1494" s="125">
        <v>60</v>
      </c>
      <c r="I1494" s="156"/>
      <c r="J1494" s="157"/>
      <c r="K1494" s="157"/>
      <c r="L1494" s="157"/>
      <c r="M1494" s="157"/>
      <c r="N1494" s="157"/>
      <c r="O1494" s="157"/>
      <c r="P1494" s="157"/>
      <c r="Q1494" s="157"/>
      <c r="R1494" s="157"/>
      <c r="S1494" s="157"/>
      <c r="T1494" s="157"/>
      <c r="U1494" s="157"/>
      <c r="V1494" s="157"/>
      <c r="W1494" s="157"/>
      <c r="X1494" s="157"/>
      <c r="Y1494" s="157"/>
      <c r="Z1494" s="157"/>
      <c r="AA1494" s="157"/>
      <c r="AB1494" s="157"/>
      <c r="AC1494" s="157"/>
      <c r="AD1494" s="157"/>
      <c r="AE1494" s="157"/>
      <c r="AF1494" s="157"/>
      <c r="AG1494" s="157"/>
      <c r="AH1494" s="157"/>
      <c r="AI1494" s="157"/>
      <c r="AJ1494" s="157"/>
      <c r="AK1494" s="157"/>
      <c r="AL1494" s="157"/>
      <c r="AM1494" s="157"/>
      <c r="AN1494" s="157"/>
      <c r="AO1494" s="157"/>
      <c r="AP1494" s="157"/>
      <c r="AQ1494" s="157"/>
      <c r="AR1494" s="157"/>
      <c r="AS1494" s="157"/>
      <c r="AT1494" s="157"/>
      <c r="AU1494" s="157"/>
      <c r="AV1494" s="157"/>
      <c r="AW1494" s="157"/>
      <c r="AX1494" s="157"/>
      <c r="AY1494" s="157"/>
      <c r="AZ1494" s="157"/>
      <c r="BA1494" s="157"/>
      <c r="BB1494" s="157"/>
      <c r="BC1494" s="157"/>
      <c r="BD1494" s="157"/>
      <c r="BE1494" s="157"/>
      <c r="BF1494" s="157"/>
      <c r="BG1494" s="157"/>
      <c r="BH1494" s="157"/>
      <c r="BI1494" s="157"/>
      <c r="BJ1494" s="157"/>
      <c r="BK1494" s="157"/>
      <c r="BL1494" s="157"/>
      <c r="BM1494" s="157"/>
      <c r="BN1494" s="157"/>
      <c r="BO1494" s="157"/>
      <c r="BP1494" s="157"/>
      <c r="BQ1494" s="157"/>
      <c r="BR1494" s="157"/>
      <c r="BS1494" s="157"/>
      <c r="BT1494" s="157"/>
      <c r="BU1494" s="157"/>
      <c r="BV1494" s="157"/>
      <c r="BW1494" s="157"/>
      <c r="BX1494" s="157"/>
      <c r="BY1494" s="157"/>
      <c r="BZ1494" s="157"/>
      <c r="CA1494" s="157"/>
      <c r="CB1494" s="157"/>
      <c r="CC1494" s="157"/>
      <c r="CD1494" s="157"/>
      <c r="CE1494" s="157"/>
      <c r="CF1494" s="157"/>
      <c r="CG1494" s="157"/>
      <c r="CH1494" s="157"/>
      <c r="CI1494" s="157"/>
      <c r="CJ1494" s="157"/>
      <c r="CK1494" s="157"/>
      <c r="CL1494" s="157"/>
      <c r="CM1494" s="157"/>
      <c r="CN1494" s="157"/>
      <c r="CO1494" s="157"/>
      <c r="CP1494" s="157"/>
      <c r="CQ1494" s="157"/>
      <c r="CR1494" s="157"/>
      <c r="CS1494" s="157"/>
      <c r="CT1494" s="157"/>
      <c r="CU1494" s="157"/>
      <c r="CV1494" s="157"/>
      <c r="CW1494" s="157"/>
      <c r="CX1494" s="157"/>
      <c r="CY1494" s="157"/>
      <c r="CZ1494" s="157"/>
      <c r="DA1494" s="157"/>
      <c r="DB1494" s="157"/>
      <c r="DC1494" s="157"/>
      <c r="DD1494" s="157"/>
      <c r="DE1494" s="157"/>
      <c r="DF1494" s="157"/>
      <c r="DG1494" s="157"/>
      <c r="DH1494" s="157"/>
      <c r="DI1494" s="157"/>
      <c r="DJ1494" s="157"/>
      <c r="DK1494" s="157"/>
      <c r="DL1494" s="157"/>
      <c r="DM1494" s="157"/>
      <c r="DN1494" s="157"/>
      <c r="DO1494" s="157"/>
      <c r="DP1494" s="157"/>
      <c r="DQ1494" s="157"/>
      <c r="DR1494" s="157"/>
      <c r="DS1494" s="157"/>
      <c r="DT1494" s="157"/>
      <c r="DU1494" s="157"/>
      <c r="DV1494" s="157"/>
      <c r="DW1494" s="157"/>
      <c r="DX1494" s="157"/>
      <c r="DY1494" s="157"/>
      <c r="DZ1494" s="157"/>
      <c r="EA1494" s="157"/>
      <c r="EB1494" s="157"/>
      <c r="EC1494" s="157"/>
      <c r="ED1494" s="157"/>
      <c r="EE1494" s="157"/>
      <c r="EF1494" s="157"/>
      <c r="EG1494" s="157"/>
      <c r="EH1494" s="157"/>
      <c r="EI1494" s="157"/>
      <c r="EJ1494" s="157"/>
      <c r="EK1494" s="157"/>
      <c r="EL1494" s="157"/>
      <c r="EM1494" s="157"/>
      <c r="EN1494" s="157"/>
      <c r="EO1494" s="157"/>
      <c r="EP1494" s="157"/>
      <c r="EQ1494" s="157"/>
      <c r="ER1494" s="157"/>
      <c r="ES1494" s="157"/>
      <c r="ET1494" s="157"/>
      <c r="EU1494" s="157"/>
      <c r="EV1494" s="157"/>
      <c r="EW1494" s="157"/>
      <c r="EX1494" s="157"/>
      <c r="EY1494" s="157"/>
      <c r="EZ1494" s="157"/>
      <c r="FA1494" s="157"/>
      <c r="FB1494" s="157"/>
      <c r="FC1494" s="157"/>
      <c r="FD1494" s="157"/>
      <c r="FE1494" s="157"/>
      <c r="FF1494" s="157"/>
      <c r="FG1494" s="157"/>
      <c r="FH1494" s="157"/>
      <c r="FI1494" s="157"/>
      <c r="FJ1494" s="157"/>
      <c r="FK1494" s="157"/>
      <c r="FL1494" s="157"/>
      <c r="FM1494" s="157"/>
      <c r="FN1494" s="157"/>
      <c r="FO1494" s="157"/>
      <c r="FP1494" s="157"/>
      <c r="FQ1494" s="157"/>
      <c r="FR1494" s="157"/>
      <c r="FS1494" s="157"/>
      <c r="FT1494" s="157"/>
      <c r="FU1494" s="157"/>
      <c r="FV1494" s="157"/>
      <c r="FW1494" s="157"/>
      <c r="FX1494" s="157"/>
      <c r="FY1494" s="157"/>
      <c r="FZ1494" s="157"/>
      <c r="GA1494" s="157"/>
      <c r="GB1494" s="157"/>
      <c r="GC1494" s="157"/>
      <c r="GD1494" s="157"/>
      <c r="GE1494" s="157"/>
      <c r="GF1494" s="157"/>
      <c r="GG1494" s="157"/>
      <c r="GH1494" s="157"/>
      <c r="GI1494" s="157"/>
      <c r="GJ1494" s="157"/>
      <c r="GK1494" s="157"/>
      <c r="GL1494" s="157"/>
      <c r="GM1494" s="157"/>
      <c r="GN1494" s="157"/>
      <c r="GO1494" s="157"/>
      <c r="GP1494" s="157"/>
      <c r="GQ1494" s="157"/>
      <c r="GR1494" s="157"/>
      <c r="GS1494" s="157"/>
      <c r="GT1494" s="157"/>
      <c r="GU1494" s="157"/>
      <c r="GV1494" s="157"/>
      <c r="GW1494" s="157"/>
      <c r="GX1494" s="157"/>
      <c r="GY1494" s="157"/>
      <c r="GZ1494" s="157"/>
      <c r="HA1494" s="157"/>
      <c r="HB1494" s="157"/>
      <c r="HC1494" s="157"/>
      <c r="HD1494" s="157"/>
      <c r="HE1494" s="157"/>
      <c r="HF1494" s="157"/>
      <c r="HG1494" s="157"/>
      <c r="HH1494" s="157"/>
      <c r="HI1494" s="157"/>
      <c r="HJ1494" s="157"/>
      <c r="HK1494" s="157"/>
      <c r="HL1494" s="157"/>
      <c r="HM1494" s="157"/>
      <c r="HN1494" s="157"/>
      <c r="HO1494" s="157"/>
      <c r="HP1494" s="157"/>
      <c r="HQ1494" s="157"/>
      <c r="HR1494" s="157"/>
      <c r="HS1494" s="157"/>
      <c r="HT1494" s="157"/>
      <c r="HU1494" s="157"/>
      <c r="HV1494" s="157"/>
      <c r="HW1494" s="157"/>
      <c r="HX1494" s="157"/>
      <c r="HY1494" s="157"/>
      <c r="HZ1494" s="157"/>
      <c r="IA1494" s="157"/>
      <c r="IB1494" s="157"/>
      <c r="IC1494" s="157"/>
      <c r="ID1494" s="157"/>
      <c r="IE1494" s="157"/>
      <c r="IF1494" s="157"/>
      <c r="IG1494" s="157"/>
      <c r="IH1494" s="157"/>
    </row>
    <row r="1495" spans="1:242" s="158" customFormat="1" outlineLevel="1">
      <c r="A1495" s="34">
        <v>23</v>
      </c>
      <c r="B1495" s="33" t="s">
        <v>2067</v>
      </c>
      <c r="C1495" s="34" t="s">
        <v>2068</v>
      </c>
      <c r="D1495" s="34" t="s">
        <v>1808</v>
      </c>
      <c r="E1495" s="36">
        <f t="shared" si="118"/>
        <v>150</v>
      </c>
      <c r="F1495" s="125">
        <v>50</v>
      </c>
      <c r="G1495" s="125">
        <v>50</v>
      </c>
      <c r="H1495" s="125">
        <v>50</v>
      </c>
      <c r="I1495" s="156"/>
      <c r="J1495" s="157"/>
      <c r="K1495" s="157"/>
      <c r="L1495" s="157"/>
      <c r="M1495" s="157"/>
      <c r="N1495" s="157"/>
      <c r="O1495" s="157"/>
      <c r="P1495" s="157"/>
      <c r="Q1495" s="157"/>
      <c r="R1495" s="157"/>
      <c r="S1495" s="157"/>
      <c r="T1495" s="157"/>
      <c r="U1495" s="157"/>
      <c r="V1495" s="157"/>
      <c r="W1495" s="157"/>
      <c r="X1495" s="157"/>
      <c r="Y1495" s="157"/>
      <c r="Z1495" s="157"/>
      <c r="AA1495" s="157"/>
      <c r="AB1495" s="157"/>
      <c r="AC1495" s="157"/>
      <c r="AD1495" s="157"/>
      <c r="AE1495" s="157"/>
      <c r="AF1495" s="157"/>
      <c r="AG1495" s="157"/>
      <c r="AH1495" s="157"/>
      <c r="AI1495" s="157"/>
      <c r="AJ1495" s="157"/>
      <c r="AK1495" s="157"/>
      <c r="AL1495" s="157"/>
      <c r="AM1495" s="157"/>
      <c r="AN1495" s="157"/>
      <c r="AO1495" s="157"/>
      <c r="AP1495" s="157"/>
      <c r="AQ1495" s="157"/>
      <c r="AR1495" s="157"/>
      <c r="AS1495" s="157"/>
      <c r="AT1495" s="157"/>
      <c r="AU1495" s="157"/>
      <c r="AV1495" s="157"/>
      <c r="AW1495" s="157"/>
      <c r="AX1495" s="157"/>
      <c r="AY1495" s="157"/>
      <c r="AZ1495" s="157"/>
      <c r="BA1495" s="157"/>
      <c r="BB1495" s="157"/>
      <c r="BC1495" s="157"/>
      <c r="BD1495" s="157"/>
      <c r="BE1495" s="157"/>
      <c r="BF1495" s="157"/>
      <c r="BG1495" s="157"/>
      <c r="BH1495" s="157"/>
      <c r="BI1495" s="157"/>
      <c r="BJ1495" s="157"/>
      <c r="BK1495" s="157"/>
      <c r="BL1495" s="157"/>
      <c r="BM1495" s="157"/>
      <c r="BN1495" s="157"/>
      <c r="BO1495" s="157"/>
      <c r="BP1495" s="157"/>
      <c r="BQ1495" s="157"/>
      <c r="BR1495" s="157"/>
      <c r="BS1495" s="157"/>
      <c r="BT1495" s="157"/>
      <c r="BU1495" s="157"/>
      <c r="BV1495" s="157"/>
      <c r="BW1495" s="157"/>
      <c r="BX1495" s="157"/>
      <c r="BY1495" s="157"/>
      <c r="BZ1495" s="157"/>
      <c r="CA1495" s="157"/>
      <c r="CB1495" s="157"/>
      <c r="CC1495" s="157"/>
      <c r="CD1495" s="157"/>
      <c r="CE1495" s="157"/>
      <c r="CF1495" s="157"/>
      <c r="CG1495" s="157"/>
      <c r="CH1495" s="157"/>
      <c r="CI1495" s="157"/>
      <c r="CJ1495" s="157"/>
      <c r="CK1495" s="157"/>
      <c r="CL1495" s="157"/>
      <c r="CM1495" s="157"/>
      <c r="CN1495" s="157"/>
      <c r="CO1495" s="157"/>
      <c r="CP1495" s="157"/>
      <c r="CQ1495" s="157"/>
      <c r="CR1495" s="157"/>
      <c r="CS1495" s="157"/>
      <c r="CT1495" s="157"/>
      <c r="CU1495" s="157"/>
      <c r="CV1495" s="157"/>
      <c r="CW1495" s="157"/>
      <c r="CX1495" s="157"/>
      <c r="CY1495" s="157"/>
      <c r="CZ1495" s="157"/>
      <c r="DA1495" s="157"/>
      <c r="DB1495" s="157"/>
      <c r="DC1495" s="157"/>
      <c r="DD1495" s="157"/>
      <c r="DE1495" s="157"/>
      <c r="DF1495" s="157"/>
      <c r="DG1495" s="157"/>
      <c r="DH1495" s="157"/>
      <c r="DI1495" s="157"/>
      <c r="DJ1495" s="157"/>
      <c r="DK1495" s="157"/>
      <c r="DL1495" s="157"/>
      <c r="DM1495" s="157"/>
      <c r="DN1495" s="157"/>
      <c r="DO1495" s="157"/>
      <c r="DP1495" s="157"/>
      <c r="DQ1495" s="157"/>
      <c r="DR1495" s="157"/>
      <c r="DS1495" s="157"/>
      <c r="DT1495" s="157"/>
      <c r="DU1495" s="157"/>
      <c r="DV1495" s="157"/>
      <c r="DW1495" s="157"/>
      <c r="DX1495" s="157"/>
      <c r="DY1495" s="157"/>
      <c r="DZ1495" s="157"/>
      <c r="EA1495" s="157"/>
      <c r="EB1495" s="157"/>
      <c r="EC1495" s="157"/>
      <c r="ED1495" s="157"/>
      <c r="EE1495" s="157"/>
      <c r="EF1495" s="157"/>
      <c r="EG1495" s="157"/>
      <c r="EH1495" s="157"/>
      <c r="EI1495" s="157"/>
      <c r="EJ1495" s="157"/>
      <c r="EK1495" s="157"/>
      <c r="EL1495" s="157"/>
      <c r="EM1495" s="157"/>
      <c r="EN1495" s="157"/>
      <c r="EO1495" s="157"/>
      <c r="EP1495" s="157"/>
      <c r="EQ1495" s="157"/>
      <c r="ER1495" s="157"/>
      <c r="ES1495" s="157"/>
      <c r="ET1495" s="157"/>
      <c r="EU1495" s="157"/>
      <c r="EV1495" s="157"/>
      <c r="EW1495" s="157"/>
      <c r="EX1495" s="157"/>
      <c r="EY1495" s="157"/>
      <c r="EZ1495" s="157"/>
      <c r="FA1495" s="157"/>
      <c r="FB1495" s="157"/>
      <c r="FC1495" s="157"/>
      <c r="FD1495" s="157"/>
      <c r="FE1495" s="157"/>
      <c r="FF1495" s="157"/>
      <c r="FG1495" s="157"/>
      <c r="FH1495" s="157"/>
      <c r="FI1495" s="157"/>
      <c r="FJ1495" s="157"/>
      <c r="FK1495" s="157"/>
      <c r="FL1495" s="157"/>
      <c r="FM1495" s="157"/>
      <c r="FN1495" s="157"/>
      <c r="FO1495" s="157"/>
      <c r="FP1495" s="157"/>
      <c r="FQ1495" s="157"/>
      <c r="FR1495" s="157"/>
      <c r="FS1495" s="157"/>
      <c r="FT1495" s="157"/>
      <c r="FU1495" s="157"/>
      <c r="FV1495" s="157"/>
      <c r="FW1495" s="157"/>
      <c r="FX1495" s="157"/>
      <c r="FY1495" s="157"/>
      <c r="FZ1495" s="157"/>
      <c r="GA1495" s="157"/>
      <c r="GB1495" s="157"/>
      <c r="GC1495" s="157"/>
      <c r="GD1495" s="157"/>
      <c r="GE1495" s="157"/>
      <c r="GF1495" s="157"/>
      <c r="GG1495" s="157"/>
      <c r="GH1495" s="157"/>
      <c r="GI1495" s="157"/>
      <c r="GJ1495" s="157"/>
      <c r="GK1495" s="157"/>
      <c r="GL1495" s="157"/>
      <c r="GM1495" s="157"/>
      <c r="GN1495" s="157"/>
      <c r="GO1495" s="157"/>
      <c r="GP1495" s="157"/>
      <c r="GQ1495" s="157"/>
      <c r="GR1495" s="157"/>
      <c r="GS1495" s="157"/>
      <c r="GT1495" s="157"/>
      <c r="GU1495" s="157"/>
      <c r="GV1495" s="157"/>
      <c r="GW1495" s="157"/>
      <c r="GX1495" s="157"/>
      <c r="GY1495" s="157"/>
      <c r="GZ1495" s="157"/>
      <c r="HA1495" s="157"/>
      <c r="HB1495" s="157"/>
      <c r="HC1495" s="157"/>
      <c r="HD1495" s="157"/>
      <c r="HE1495" s="157"/>
      <c r="HF1495" s="157"/>
      <c r="HG1495" s="157"/>
      <c r="HH1495" s="157"/>
      <c r="HI1495" s="157"/>
      <c r="HJ1495" s="157"/>
      <c r="HK1495" s="157"/>
      <c r="HL1495" s="157"/>
      <c r="HM1495" s="157"/>
      <c r="HN1495" s="157"/>
      <c r="HO1495" s="157"/>
      <c r="HP1495" s="157"/>
      <c r="HQ1495" s="157"/>
      <c r="HR1495" s="157"/>
      <c r="HS1495" s="157"/>
      <c r="HT1495" s="157"/>
      <c r="HU1495" s="157"/>
      <c r="HV1495" s="157"/>
      <c r="HW1495" s="157"/>
      <c r="HX1495" s="157"/>
      <c r="HY1495" s="157"/>
      <c r="HZ1495" s="157"/>
      <c r="IA1495" s="157"/>
      <c r="IB1495" s="157"/>
      <c r="IC1495" s="157"/>
      <c r="ID1495" s="157"/>
      <c r="IE1495" s="157"/>
      <c r="IF1495" s="157"/>
      <c r="IG1495" s="157"/>
      <c r="IH1495" s="157"/>
    </row>
    <row r="1496" spans="1:242" s="158" customFormat="1" outlineLevel="1">
      <c r="A1496" s="34">
        <v>24</v>
      </c>
      <c r="B1496" s="33" t="s">
        <v>2069</v>
      </c>
      <c r="C1496" s="34" t="s">
        <v>2070</v>
      </c>
      <c r="D1496" s="34" t="s">
        <v>1808</v>
      </c>
      <c r="E1496" s="36">
        <f t="shared" si="118"/>
        <v>35</v>
      </c>
      <c r="F1496" s="125">
        <v>10</v>
      </c>
      <c r="G1496" s="125">
        <v>10</v>
      </c>
      <c r="H1496" s="125">
        <v>15</v>
      </c>
      <c r="I1496" s="156"/>
      <c r="J1496" s="157"/>
      <c r="K1496" s="157"/>
      <c r="L1496" s="157"/>
      <c r="M1496" s="157"/>
      <c r="N1496" s="157"/>
      <c r="O1496" s="157"/>
      <c r="P1496" s="157"/>
      <c r="Q1496" s="157"/>
      <c r="R1496" s="157"/>
      <c r="S1496" s="157"/>
      <c r="T1496" s="157"/>
      <c r="U1496" s="157"/>
      <c r="V1496" s="157"/>
      <c r="W1496" s="157"/>
      <c r="X1496" s="157"/>
      <c r="Y1496" s="157"/>
      <c r="Z1496" s="157"/>
      <c r="AA1496" s="157"/>
      <c r="AB1496" s="157"/>
      <c r="AC1496" s="157"/>
      <c r="AD1496" s="157"/>
      <c r="AE1496" s="157"/>
      <c r="AF1496" s="157"/>
      <c r="AG1496" s="157"/>
      <c r="AH1496" s="157"/>
      <c r="AI1496" s="157"/>
      <c r="AJ1496" s="157"/>
      <c r="AK1496" s="157"/>
      <c r="AL1496" s="157"/>
      <c r="AM1496" s="157"/>
      <c r="AN1496" s="157"/>
      <c r="AO1496" s="157"/>
      <c r="AP1496" s="157"/>
      <c r="AQ1496" s="157"/>
      <c r="AR1496" s="157"/>
      <c r="AS1496" s="157"/>
      <c r="AT1496" s="157"/>
      <c r="AU1496" s="157"/>
      <c r="AV1496" s="157"/>
      <c r="AW1496" s="157"/>
      <c r="AX1496" s="157"/>
      <c r="AY1496" s="157"/>
      <c r="AZ1496" s="157"/>
      <c r="BA1496" s="157"/>
      <c r="BB1496" s="157"/>
      <c r="BC1496" s="157"/>
      <c r="BD1496" s="157"/>
      <c r="BE1496" s="157"/>
      <c r="BF1496" s="157"/>
      <c r="BG1496" s="157"/>
      <c r="BH1496" s="157"/>
      <c r="BI1496" s="157"/>
      <c r="BJ1496" s="157"/>
      <c r="BK1496" s="157"/>
      <c r="BL1496" s="157"/>
      <c r="BM1496" s="157"/>
      <c r="BN1496" s="157"/>
      <c r="BO1496" s="157"/>
      <c r="BP1496" s="157"/>
      <c r="BQ1496" s="157"/>
      <c r="BR1496" s="157"/>
      <c r="BS1496" s="157"/>
      <c r="BT1496" s="157"/>
      <c r="BU1496" s="157"/>
      <c r="BV1496" s="157"/>
      <c r="BW1496" s="157"/>
      <c r="BX1496" s="157"/>
      <c r="BY1496" s="157"/>
      <c r="BZ1496" s="157"/>
      <c r="CA1496" s="157"/>
      <c r="CB1496" s="157"/>
      <c r="CC1496" s="157"/>
      <c r="CD1496" s="157"/>
      <c r="CE1496" s="157"/>
      <c r="CF1496" s="157"/>
      <c r="CG1496" s="157"/>
      <c r="CH1496" s="157"/>
      <c r="CI1496" s="157"/>
      <c r="CJ1496" s="157"/>
      <c r="CK1496" s="157"/>
      <c r="CL1496" s="157"/>
      <c r="CM1496" s="157"/>
      <c r="CN1496" s="157"/>
      <c r="CO1496" s="157"/>
      <c r="CP1496" s="157"/>
      <c r="CQ1496" s="157"/>
      <c r="CR1496" s="157"/>
      <c r="CS1496" s="157"/>
      <c r="CT1496" s="157"/>
      <c r="CU1496" s="157"/>
      <c r="CV1496" s="157"/>
      <c r="CW1496" s="157"/>
      <c r="CX1496" s="157"/>
      <c r="CY1496" s="157"/>
      <c r="CZ1496" s="157"/>
      <c r="DA1496" s="157"/>
      <c r="DB1496" s="157"/>
      <c r="DC1496" s="157"/>
      <c r="DD1496" s="157"/>
      <c r="DE1496" s="157"/>
      <c r="DF1496" s="157"/>
      <c r="DG1496" s="157"/>
      <c r="DH1496" s="157"/>
      <c r="DI1496" s="157"/>
      <c r="DJ1496" s="157"/>
      <c r="DK1496" s="157"/>
      <c r="DL1496" s="157"/>
      <c r="DM1496" s="157"/>
      <c r="DN1496" s="157"/>
      <c r="DO1496" s="157"/>
      <c r="DP1496" s="157"/>
      <c r="DQ1496" s="157"/>
      <c r="DR1496" s="157"/>
      <c r="DS1496" s="157"/>
      <c r="DT1496" s="157"/>
      <c r="DU1496" s="157"/>
      <c r="DV1496" s="157"/>
      <c r="DW1496" s="157"/>
      <c r="DX1496" s="157"/>
      <c r="DY1496" s="157"/>
      <c r="DZ1496" s="157"/>
      <c r="EA1496" s="157"/>
      <c r="EB1496" s="157"/>
      <c r="EC1496" s="157"/>
      <c r="ED1496" s="157"/>
      <c r="EE1496" s="157"/>
      <c r="EF1496" s="157"/>
      <c r="EG1496" s="157"/>
      <c r="EH1496" s="157"/>
      <c r="EI1496" s="157"/>
      <c r="EJ1496" s="157"/>
      <c r="EK1496" s="157"/>
      <c r="EL1496" s="157"/>
      <c r="EM1496" s="157"/>
      <c r="EN1496" s="157"/>
      <c r="EO1496" s="157"/>
      <c r="EP1496" s="157"/>
      <c r="EQ1496" s="157"/>
      <c r="ER1496" s="157"/>
      <c r="ES1496" s="157"/>
      <c r="ET1496" s="157"/>
      <c r="EU1496" s="157"/>
      <c r="EV1496" s="157"/>
      <c r="EW1496" s="157"/>
      <c r="EX1496" s="157"/>
      <c r="EY1496" s="157"/>
      <c r="EZ1496" s="157"/>
      <c r="FA1496" s="157"/>
      <c r="FB1496" s="157"/>
      <c r="FC1496" s="157"/>
      <c r="FD1496" s="157"/>
      <c r="FE1496" s="157"/>
      <c r="FF1496" s="157"/>
      <c r="FG1496" s="157"/>
      <c r="FH1496" s="157"/>
      <c r="FI1496" s="157"/>
      <c r="FJ1496" s="157"/>
      <c r="FK1496" s="157"/>
      <c r="FL1496" s="157"/>
      <c r="FM1496" s="157"/>
      <c r="FN1496" s="157"/>
      <c r="FO1496" s="157"/>
      <c r="FP1496" s="157"/>
      <c r="FQ1496" s="157"/>
      <c r="FR1496" s="157"/>
      <c r="FS1496" s="157"/>
      <c r="FT1496" s="157"/>
      <c r="FU1496" s="157"/>
      <c r="FV1496" s="157"/>
      <c r="FW1496" s="157"/>
      <c r="FX1496" s="157"/>
      <c r="FY1496" s="157"/>
      <c r="FZ1496" s="157"/>
      <c r="GA1496" s="157"/>
      <c r="GB1496" s="157"/>
      <c r="GC1496" s="157"/>
      <c r="GD1496" s="157"/>
      <c r="GE1496" s="157"/>
      <c r="GF1496" s="157"/>
      <c r="GG1496" s="157"/>
      <c r="GH1496" s="157"/>
      <c r="GI1496" s="157"/>
      <c r="GJ1496" s="157"/>
      <c r="GK1496" s="157"/>
      <c r="GL1496" s="157"/>
      <c r="GM1496" s="157"/>
      <c r="GN1496" s="157"/>
      <c r="GO1496" s="157"/>
      <c r="GP1496" s="157"/>
      <c r="GQ1496" s="157"/>
      <c r="GR1496" s="157"/>
      <c r="GS1496" s="157"/>
      <c r="GT1496" s="157"/>
      <c r="GU1496" s="157"/>
      <c r="GV1496" s="157"/>
      <c r="GW1496" s="157"/>
      <c r="GX1496" s="157"/>
      <c r="GY1496" s="157"/>
      <c r="GZ1496" s="157"/>
      <c r="HA1496" s="157"/>
      <c r="HB1496" s="157"/>
      <c r="HC1496" s="157"/>
      <c r="HD1496" s="157"/>
      <c r="HE1496" s="157"/>
      <c r="HF1496" s="157"/>
      <c r="HG1496" s="157"/>
      <c r="HH1496" s="157"/>
      <c r="HI1496" s="157"/>
      <c r="HJ1496" s="157"/>
      <c r="HK1496" s="157"/>
      <c r="HL1496" s="157"/>
      <c r="HM1496" s="157"/>
      <c r="HN1496" s="157"/>
      <c r="HO1496" s="157"/>
      <c r="HP1496" s="157"/>
      <c r="HQ1496" s="157"/>
      <c r="HR1496" s="157"/>
      <c r="HS1496" s="157"/>
      <c r="HT1496" s="157"/>
      <c r="HU1496" s="157"/>
      <c r="HV1496" s="157"/>
      <c r="HW1496" s="157"/>
      <c r="HX1496" s="157"/>
      <c r="HY1496" s="157"/>
      <c r="HZ1496" s="157"/>
      <c r="IA1496" s="157"/>
      <c r="IB1496" s="157"/>
      <c r="IC1496" s="157"/>
      <c r="ID1496" s="157"/>
      <c r="IE1496" s="157"/>
      <c r="IF1496" s="157"/>
      <c r="IG1496" s="157"/>
      <c r="IH1496" s="157"/>
    </row>
    <row r="1497" spans="1:242" s="158" customFormat="1" outlineLevel="1">
      <c r="A1497" s="34">
        <v>25</v>
      </c>
      <c r="B1497" s="33" t="s">
        <v>2071</v>
      </c>
      <c r="C1497" s="34" t="s">
        <v>2072</v>
      </c>
      <c r="D1497" s="34" t="s">
        <v>1808</v>
      </c>
      <c r="E1497" s="36">
        <f t="shared" si="118"/>
        <v>150</v>
      </c>
      <c r="F1497" s="125">
        <v>50</v>
      </c>
      <c r="G1497" s="125">
        <v>50</v>
      </c>
      <c r="H1497" s="125">
        <v>50</v>
      </c>
      <c r="I1497" s="156"/>
      <c r="J1497" s="157"/>
      <c r="K1497" s="157"/>
      <c r="L1497" s="157"/>
      <c r="M1497" s="157"/>
      <c r="N1497" s="157"/>
      <c r="O1497" s="157"/>
      <c r="P1497" s="157"/>
      <c r="Q1497" s="157"/>
      <c r="R1497" s="157"/>
      <c r="S1497" s="157"/>
      <c r="T1497" s="157"/>
      <c r="U1497" s="157"/>
      <c r="V1497" s="157"/>
      <c r="W1497" s="157"/>
      <c r="X1497" s="157"/>
      <c r="Y1497" s="157"/>
      <c r="Z1497" s="157"/>
      <c r="AA1497" s="157"/>
      <c r="AB1497" s="157"/>
      <c r="AC1497" s="157"/>
      <c r="AD1497" s="157"/>
      <c r="AE1497" s="157"/>
      <c r="AF1497" s="157"/>
      <c r="AG1497" s="157"/>
      <c r="AH1497" s="157"/>
      <c r="AI1497" s="157"/>
      <c r="AJ1497" s="157"/>
      <c r="AK1497" s="157"/>
      <c r="AL1497" s="157"/>
      <c r="AM1497" s="157"/>
      <c r="AN1497" s="157"/>
      <c r="AO1497" s="157"/>
      <c r="AP1497" s="157"/>
      <c r="AQ1497" s="157"/>
      <c r="AR1497" s="157"/>
      <c r="AS1497" s="157"/>
      <c r="AT1497" s="157"/>
      <c r="AU1497" s="157"/>
      <c r="AV1497" s="157"/>
      <c r="AW1497" s="157"/>
      <c r="AX1497" s="157"/>
      <c r="AY1497" s="157"/>
      <c r="AZ1497" s="157"/>
      <c r="BA1497" s="157"/>
      <c r="BB1497" s="157"/>
      <c r="BC1497" s="157"/>
      <c r="BD1497" s="157"/>
      <c r="BE1497" s="157"/>
      <c r="BF1497" s="157"/>
      <c r="BG1497" s="157"/>
      <c r="BH1497" s="157"/>
      <c r="BI1497" s="157"/>
      <c r="BJ1497" s="157"/>
      <c r="BK1497" s="157"/>
      <c r="BL1497" s="157"/>
      <c r="BM1497" s="157"/>
      <c r="BN1497" s="157"/>
      <c r="BO1497" s="157"/>
      <c r="BP1497" s="157"/>
      <c r="BQ1497" s="157"/>
      <c r="BR1497" s="157"/>
      <c r="BS1497" s="157"/>
      <c r="BT1497" s="157"/>
      <c r="BU1497" s="157"/>
      <c r="BV1497" s="157"/>
      <c r="BW1497" s="157"/>
      <c r="BX1497" s="157"/>
      <c r="BY1497" s="157"/>
      <c r="BZ1497" s="157"/>
      <c r="CA1497" s="157"/>
      <c r="CB1497" s="157"/>
      <c r="CC1497" s="157"/>
      <c r="CD1497" s="157"/>
      <c r="CE1497" s="157"/>
      <c r="CF1497" s="157"/>
      <c r="CG1497" s="157"/>
      <c r="CH1497" s="157"/>
      <c r="CI1497" s="157"/>
      <c r="CJ1497" s="157"/>
      <c r="CK1497" s="157"/>
      <c r="CL1497" s="157"/>
      <c r="CM1497" s="157"/>
      <c r="CN1497" s="157"/>
      <c r="CO1497" s="157"/>
      <c r="CP1497" s="157"/>
      <c r="CQ1497" s="157"/>
      <c r="CR1497" s="157"/>
      <c r="CS1497" s="157"/>
      <c r="CT1497" s="157"/>
      <c r="CU1497" s="157"/>
      <c r="CV1497" s="157"/>
      <c r="CW1497" s="157"/>
      <c r="CX1497" s="157"/>
      <c r="CY1497" s="157"/>
      <c r="CZ1497" s="157"/>
      <c r="DA1497" s="157"/>
      <c r="DB1497" s="157"/>
      <c r="DC1497" s="157"/>
      <c r="DD1497" s="157"/>
      <c r="DE1497" s="157"/>
      <c r="DF1497" s="157"/>
      <c r="DG1497" s="157"/>
      <c r="DH1497" s="157"/>
      <c r="DI1497" s="157"/>
      <c r="DJ1497" s="157"/>
      <c r="DK1497" s="157"/>
      <c r="DL1497" s="157"/>
      <c r="DM1497" s="157"/>
      <c r="DN1497" s="157"/>
      <c r="DO1497" s="157"/>
      <c r="DP1497" s="157"/>
      <c r="DQ1497" s="157"/>
      <c r="DR1497" s="157"/>
      <c r="DS1497" s="157"/>
      <c r="DT1497" s="157"/>
      <c r="DU1497" s="157"/>
      <c r="DV1497" s="157"/>
      <c r="DW1497" s="157"/>
      <c r="DX1497" s="157"/>
      <c r="DY1497" s="157"/>
      <c r="DZ1497" s="157"/>
      <c r="EA1497" s="157"/>
      <c r="EB1497" s="157"/>
      <c r="EC1497" s="157"/>
      <c r="ED1497" s="157"/>
      <c r="EE1497" s="157"/>
      <c r="EF1497" s="157"/>
      <c r="EG1497" s="157"/>
      <c r="EH1497" s="157"/>
      <c r="EI1497" s="157"/>
      <c r="EJ1497" s="157"/>
      <c r="EK1497" s="157"/>
      <c r="EL1497" s="157"/>
      <c r="EM1497" s="157"/>
      <c r="EN1497" s="157"/>
      <c r="EO1497" s="157"/>
      <c r="EP1497" s="157"/>
      <c r="EQ1497" s="157"/>
      <c r="ER1497" s="157"/>
      <c r="ES1497" s="157"/>
      <c r="ET1497" s="157"/>
      <c r="EU1497" s="157"/>
      <c r="EV1497" s="157"/>
      <c r="EW1497" s="157"/>
      <c r="EX1497" s="157"/>
      <c r="EY1497" s="157"/>
      <c r="EZ1497" s="157"/>
      <c r="FA1497" s="157"/>
      <c r="FB1497" s="157"/>
      <c r="FC1497" s="157"/>
      <c r="FD1497" s="157"/>
      <c r="FE1497" s="157"/>
      <c r="FF1497" s="157"/>
      <c r="FG1497" s="157"/>
      <c r="FH1497" s="157"/>
      <c r="FI1497" s="157"/>
      <c r="FJ1497" s="157"/>
      <c r="FK1497" s="157"/>
      <c r="FL1497" s="157"/>
      <c r="FM1497" s="157"/>
      <c r="FN1497" s="157"/>
      <c r="FO1497" s="157"/>
      <c r="FP1497" s="157"/>
      <c r="FQ1497" s="157"/>
      <c r="FR1497" s="157"/>
      <c r="FS1497" s="157"/>
      <c r="FT1497" s="157"/>
      <c r="FU1497" s="157"/>
      <c r="FV1497" s="157"/>
      <c r="FW1497" s="157"/>
      <c r="FX1497" s="157"/>
      <c r="FY1497" s="157"/>
      <c r="FZ1497" s="157"/>
      <c r="GA1497" s="157"/>
      <c r="GB1497" s="157"/>
      <c r="GC1497" s="157"/>
      <c r="GD1497" s="157"/>
      <c r="GE1497" s="157"/>
      <c r="GF1497" s="157"/>
      <c r="GG1497" s="157"/>
      <c r="GH1497" s="157"/>
      <c r="GI1497" s="157"/>
      <c r="GJ1497" s="157"/>
      <c r="GK1497" s="157"/>
      <c r="GL1497" s="157"/>
      <c r="GM1497" s="157"/>
      <c r="GN1497" s="157"/>
      <c r="GO1497" s="157"/>
      <c r="GP1497" s="157"/>
      <c r="GQ1497" s="157"/>
      <c r="GR1497" s="157"/>
      <c r="GS1497" s="157"/>
      <c r="GT1497" s="157"/>
      <c r="GU1497" s="157"/>
      <c r="GV1497" s="157"/>
      <c r="GW1497" s="157"/>
      <c r="GX1497" s="157"/>
      <c r="GY1497" s="157"/>
      <c r="GZ1497" s="157"/>
      <c r="HA1497" s="157"/>
      <c r="HB1497" s="157"/>
      <c r="HC1497" s="157"/>
      <c r="HD1497" s="157"/>
      <c r="HE1497" s="157"/>
      <c r="HF1497" s="157"/>
      <c r="HG1497" s="157"/>
      <c r="HH1497" s="157"/>
      <c r="HI1497" s="157"/>
      <c r="HJ1497" s="157"/>
      <c r="HK1497" s="157"/>
      <c r="HL1497" s="157"/>
      <c r="HM1497" s="157"/>
      <c r="HN1497" s="157"/>
      <c r="HO1497" s="157"/>
      <c r="HP1497" s="157"/>
      <c r="HQ1497" s="157"/>
      <c r="HR1497" s="157"/>
      <c r="HS1497" s="157"/>
      <c r="HT1497" s="157"/>
      <c r="HU1497" s="157"/>
      <c r="HV1497" s="157"/>
      <c r="HW1497" s="157"/>
      <c r="HX1497" s="157"/>
      <c r="HY1497" s="157"/>
      <c r="HZ1497" s="157"/>
      <c r="IA1497" s="157"/>
      <c r="IB1497" s="157"/>
      <c r="IC1497" s="157"/>
      <c r="ID1497" s="157"/>
      <c r="IE1497" s="157"/>
      <c r="IF1497" s="157"/>
      <c r="IG1497" s="157"/>
      <c r="IH1497" s="157"/>
    </row>
    <row r="1498" spans="1:242" s="158" customFormat="1" outlineLevel="1">
      <c r="A1498" s="34">
        <v>26</v>
      </c>
      <c r="B1498" s="33" t="s">
        <v>2073</v>
      </c>
      <c r="C1498" s="34" t="s">
        <v>2074</v>
      </c>
      <c r="D1498" s="34" t="s">
        <v>1808</v>
      </c>
      <c r="E1498" s="36">
        <f t="shared" si="118"/>
        <v>40</v>
      </c>
      <c r="F1498" s="125">
        <v>15</v>
      </c>
      <c r="G1498" s="125">
        <v>15</v>
      </c>
      <c r="H1498" s="125">
        <v>10</v>
      </c>
      <c r="I1498" s="156"/>
      <c r="J1498" s="157"/>
      <c r="K1498" s="157"/>
      <c r="L1498" s="157"/>
      <c r="M1498" s="157"/>
      <c r="N1498" s="157"/>
      <c r="O1498" s="157"/>
      <c r="P1498" s="157"/>
      <c r="Q1498" s="157"/>
      <c r="R1498" s="157"/>
      <c r="S1498" s="157"/>
      <c r="T1498" s="157"/>
      <c r="U1498" s="157"/>
      <c r="V1498" s="157"/>
      <c r="W1498" s="157"/>
      <c r="X1498" s="157"/>
      <c r="Y1498" s="157"/>
      <c r="Z1498" s="157"/>
      <c r="AA1498" s="157"/>
      <c r="AB1498" s="157"/>
      <c r="AC1498" s="157"/>
      <c r="AD1498" s="157"/>
      <c r="AE1498" s="157"/>
      <c r="AF1498" s="157"/>
      <c r="AG1498" s="157"/>
      <c r="AH1498" s="157"/>
      <c r="AI1498" s="157"/>
      <c r="AJ1498" s="157"/>
      <c r="AK1498" s="157"/>
      <c r="AL1498" s="157"/>
      <c r="AM1498" s="157"/>
      <c r="AN1498" s="157"/>
      <c r="AO1498" s="157"/>
      <c r="AP1498" s="157"/>
      <c r="AQ1498" s="157"/>
      <c r="AR1498" s="157"/>
      <c r="AS1498" s="157"/>
      <c r="AT1498" s="157"/>
      <c r="AU1498" s="157"/>
      <c r="AV1498" s="157"/>
      <c r="AW1498" s="157"/>
      <c r="AX1498" s="157"/>
      <c r="AY1498" s="157"/>
      <c r="AZ1498" s="157"/>
      <c r="BA1498" s="157"/>
      <c r="BB1498" s="157"/>
      <c r="BC1498" s="157"/>
      <c r="BD1498" s="157"/>
      <c r="BE1498" s="157"/>
      <c r="BF1498" s="157"/>
      <c r="BG1498" s="157"/>
      <c r="BH1498" s="157"/>
      <c r="BI1498" s="157"/>
      <c r="BJ1498" s="157"/>
      <c r="BK1498" s="157"/>
      <c r="BL1498" s="157"/>
      <c r="BM1498" s="157"/>
      <c r="BN1498" s="157"/>
      <c r="BO1498" s="157"/>
      <c r="BP1498" s="157"/>
      <c r="BQ1498" s="157"/>
      <c r="BR1498" s="157"/>
      <c r="BS1498" s="157"/>
      <c r="BT1498" s="157"/>
      <c r="BU1498" s="157"/>
      <c r="BV1498" s="157"/>
      <c r="BW1498" s="157"/>
      <c r="BX1498" s="157"/>
      <c r="BY1498" s="157"/>
      <c r="BZ1498" s="157"/>
      <c r="CA1498" s="157"/>
      <c r="CB1498" s="157"/>
      <c r="CC1498" s="157"/>
      <c r="CD1498" s="157"/>
      <c r="CE1498" s="157"/>
      <c r="CF1498" s="157"/>
      <c r="CG1498" s="157"/>
      <c r="CH1498" s="157"/>
      <c r="CI1498" s="157"/>
      <c r="CJ1498" s="157"/>
      <c r="CK1498" s="157"/>
      <c r="CL1498" s="157"/>
      <c r="CM1498" s="157"/>
      <c r="CN1498" s="157"/>
      <c r="CO1498" s="157"/>
      <c r="CP1498" s="157"/>
      <c r="CQ1498" s="157"/>
      <c r="CR1498" s="157"/>
      <c r="CS1498" s="157"/>
      <c r="CT1498" s="157"/>
      <c r="CU1498" s="157"/>
      <c r="CV1498" s="157"/>
      <c r="CW1498" s="157"/>
      <c r="CX1498" s="157"/>
      <c r="CY1498" s="157"/>
      <c r="CZ1498" s="157"/>
      <c r="DA1498" s="157"/>
      <c r="DB1498" s="157"/>
      <c r="DC1498" s="157"/>
      <c r="DD1498" s="157"/>
      <c r="DE1498" s="157"/>
      <c r="DF1498" s="157"/>
      <c r="DG1498" s="157"/>
      <c r="DH1498" s="157"/>
      <c r="DI1498" s="157"/>
      <c r="DJ1498" s="157"/>
      <c r="DK1498" s="157"/>
      <c r="DL1498" s="157"/>
      <c r="DM1498" s="157"/>
      <c r="DN1498" s="157"/>
      <c r="DO1498" s="157"/>
      <c r="DP1498" s="157"/>
      <c r="DQ1498" s="157"/>
      <c r="DR1498" s="157"/>
      <c r="DS1498" s="157"/>
      <c r="DT1498" s="157"/>
      <c r="DU1498" s="157"/>
      <c r="DV1498" s="157"/>
      <c r="DW1498" s="157"/>
      <c r="DX1498" s="157"/>
      <c r="DY1498" s="157"/>
      <c r="DZ1498" s="157"/>
      <c r="EA1498" s="157"/>
      <c r="EB1498" s="157"/>
      <c r="EC1498" s="157"/>
      <c r="ED1498" s="157"/>
      <c r="EE1498" s="157"/>
      <c r="EF1498" s="157"/>
      <c r="EG1498" s="157"/>
      <c r="EH1498" s="157"/>
      <c r="EI1498" s="157"/>
      <c r="EJ1498" s="157"/>
      <c r="EK1498" s="157"/>
      <c r="EL1498" s="157"/>
      <c r="EM1498" s="157"/>
      <c r="EN1498" s="157"/>
      <c r="EO1498" s="157"/>
      <c r="EP1498" s="157"/>
      <c r="EQ1498" s="157"/>
      <c r="ER1498" s="157"/>
      <c r="ES1498" s="157"/>
      <c r="ET1498" s="157"/>
      <c r="EU1498" s="157"/>
      <c r="EV1498" s="157"/>
      <c r="EW1498" s="157"/>
      <c r="EX1498" s="157"/>
      <c r="EY1498" s="157"/>
      <c r="EZ1498" s="157"/>
      <c r="FA1498" s="157"/>
      <c r="FB1498" s="157"/>
      <c r="FC1498" s="157"/>
      <c r="FD1498" s="157"/>
      <c r="FE1498" s="157"/>
      <c r="FF1498" s="157"/>
      <c r="FG1498" s="157"/>
      <c r="FH1498" s="157"/>
      <c r="FI1498" s="157"/>
      <c r="FJ1498" s="157"/>
      <c r="FK1498" s="157"/>
      <c r="FL1498" s="157"/>
      <c r="FM1498" s="157"/>
      <c r="FN1498" s="157"/>
      <c r="FO1498" s="157"/>
      <c r="FP1498" s="157"/>
      <c r="FQ1498" s="157"/>
      <c r="FR1498" s="157"/>
      <c r="FS1498" s="157"/>
      <c r="FT1498" s="157"/>
      <c r="FU1498" s="157"/>
      <c r="FV1498" s="157"/>
      <c r="FW1498" s="157"/>
      <c r="FX1498" s="157"/>
      <c r="FY1498" s="157"/>
      <c r="FZ1498" s="157"/>
      <c r="GA1498" s="157"/>
      <c r="GB1498" s="157"/>
      <c r="GC1498" s="157"/>
      <c r="GD1498" s="157"/>
      <c r="GE1498" s="157"/>
      <c r="GF1498" s="157"/>
      <c r="GG1498" s="157"/>
      <c r="GH1498" s="157"/>
      <c r="GI1498" s="157"/>
      <c r="GJ1498" s="157"/>
      <c r="GK1498" s="157"/>
      <c r="GL1498" s="157"/>
      <c r="GM1498" s="157"/>
      <c r="GN1498" s="157"/>
      <c r="GO1498" s="157"/>
      <c r="GP1498" s="157"/>
      <c r="GQ1498" s="157"/>
      <c r="GR1498" s="157"/>
      <c r="GS1498" s="157"/>
      <c r="GT1498" s="157"/>
      <c r="GU1498" s="157"/>
      <c r="GV1498" s="157"/>
      <c r="GW1498" s="157"/>
      <c r="GX1498" s="157"/>
      <c r="GY1498" s="157"/>
      <c r="GZ1498" s="157"/>
      <c r="HA1498" s="157"/>
      <c r="HB1498" s="157"/>
      <c r="HC1498" s="157"/>
      <c r="HD1498" s="157"/>
      <c r="HE1498" s="157"/>
      <c r="HF1498" s="157"/>
      <c r="HG1498" s="157"/>
      <c r="HH1498" s="157"/>
      <c r="HI1498" s="157"/>
      <c r="HJ1498" s="157"/>
      <c r="HK1498" s="157"/>
      <c r="HL1498" s="157"/>
      <c r="HM1498" s="157"/>
      <c r="HN1498" s="157"/>
      <c r="HO1498" s="157"/>
      <c r="HP1498" s="157"/>
      <c r="HQ1498" s="157"/>
      <c r="HR1498" s="157"/>
      <c r="HS1498" s="157"/>
      <c r="HT1498" s="157"/>
      <c r="HU1498" s="157"/>
      <c r="HV1498" s="157"/>
      <c r="HW1498" s="157"/>
      <c r="HX1498" s="157"/>
      <c r="HY1498" s="157"/>
      <c r="HZ1498" s="157"/>
      <c r="IA1498" s="157"/>
      <c r="IB1498" s="157"/>
      <c r="IC1498" s="157"/>
      <c r="ID1498" s="157"/>
      <c r="IE1498" s="157"/>
      <c r="IF1498" s="157"/>
      <c r="IG1498" s="157"/>
      <c r="IH1498" s="157"/>
    </row>
    <row r="1499" spans="1:242" s="158" customFormat="1" outlineLevel="1">
      <c r="A1499" s="34">
        <v>27</v>
      </c>
      <c r="B1499" s="33" t="s">
        <v>2075</v>
      </c>
      <c r="C1499" s="34" t="s">
        <v>2076</v>
      </c>
      <c r="D1499" s="34" t="s">
        <v>1808</v>
      </c>
      <c r="E1499" s="36">
        <f t="shared" si="118"/>
        <v>25</v>
      </c>
      <c r="F1499" s="125">
        <v>5</v>
      </c>
      <c r="G1499" s="125">
        <v>10</v>
      </c>
      <c r="H1499" s="125">
        <v>10</v>
      </c>
      <c r="I1499" s="156"/>
      <c r="J1499" s="157"/>
      <c r="K1499" s="157"/>
      <c r="L1499" s="157"/>
      <c r="M1499" s="157"/>
      <c r="N1499" s="157"/>
      <c r="O1499" s="157"/>
      <c r="P1499" s="157"/>
      <c r="Q1499" s="157"/>
      <c r="R1499" s="157"/>
      <c r="S1499" s="157"/>
      <c r="T1499" s="157"/>
      <c r="U1499" s="157"/>
      <c r="V1499" s="157"/>
      <c r="W1499" s="157"/>
      <c r="X1499" s="157"/>
      <c r="Y1499" s="157"/>
      <c r="Z1499" s="157"/>
      <c r="AA1499" s="157"/>
      <c r="AB1499" s="157"/>
      <c r="AC1499" s="157"/>
      <c r="AD1499" s="157"/>
      <c r="AE1499" s="157"/>
      <c r="AF1499" s="157"/>
      <c r="AG1499" s="157"/>
      <c r="AH1499" s="157"/>
      <c r="AI1499" s="157"/>
      <c r="AJ1499" s="157"/>
      <c r="AK1499" s="157"/>
      <c r="AL1499" s="157"/>
      <c r="AM1499" s="157"/>
      <c r="AN1499" s="157"/>
      <c r="AO1499" s="157"/>
      <c r="AP1499" s="157"/>
      <c r="AQ1499" s="157"/>
      <c r="AR1499" s="157"/>
      <c r="AS1499" s="157"/>
      <c r="AT1499" s="157"/>
      <c r="AU1499" s="157"/>
      <c r="AV1499" s="157"/>
      <c r="AW1499" s="157"/>
      <c r="AX1499" s="157"/>
      <c r="AY1499" s="157"/>
      <c r="AZ1499" s="157"/>
      <c r="BA1499" s="157"/>
      <c r="BB1499" s="157"/>
      <c r="BC1499" s="157"/>
      <c r="BD1499" s="157"/>
      <c r="BE1499" s="157"/>
      <c r="BF1499" s="157"/>
      <c r="BG1499" s="157"/>
      <c r="BH1499" s="157"/>
      <c r="BI1499" s="157"/>
      <c r="BJ1499" s="157"/>
      <c r="BK1499" s="157"/>
      <c r="BL1499" s="157"/>
      <c r="BM1499" s="157"/>
      <c r="BN1499" s="157"/>
      <c r="BO1499" s="157"/>
      <c r="BP1499" s="157"/>
      <c r="BQ1499" s="157"/>
      <c r="BR1499" s="157"/>
      <c r="BS1499" s="157"/>
      <c r="BT1499" s="157"/>
      <c r="BU1499" s="157"/>
      <c r="BV1499" s="157"/>
      <c r="BW1499" s="157"/>
      <c r="BX1499" s="157"/>
      <c r="BY1499" s="157"/>
      <c r="BZ1499" s="157"/>
      <c r="CA1499" s="157"/>
      <c r="CB1499" s="157"/>
      <c r="CC1499" s="157"/>
      <c r="CD1499" s="157"/>
      <c r="CE1499" s="157"/>
      <c r="CF1499" s="157"/>
      <c r="CG1499" s="157"/>
      <c r="CH1499" s="157"/>
      <c r="CI1499" s="157"/>
      <c r="CJ1499" s="157"/>
      <c r="CK1499" s="157"/>
      <c r="CL1499" s="157"/>
      <c r="CM1499" s="157"/>
      <c r="CN1499" s="157"/>
      <c r="CO1499" s="157"/>
      <c r="CP1499" s="157"/>
      <c r="CQ1499" s="157"/>
      <c r="CR1499" s="157"/>
      <c r="CS1499" s="157"/>
      <c r="CT1499" s="157"/>
      <c r="CU1499" s="157"/>
      <c r="CV1499" s="157"/>
      <c r="CW1499" s="157"/>
      <c r="CX1499" s="157"/>
      <c r="CY1499" s="157"/>
      <c r="CZ1499" s="157"/>
      <c r="DA1499" s="157"/>
      <c r="DB1499" s="157"/>
      <c r="DC1499" s="157"/>
      <c r="DD1499" s="157"/>
      <c r="DE1499" s="157"/>
      <c r="DF1499" s="157"/>
      <c r="DG1499" s="157"/>
      <c r="DH1499" s="157"/>
      <c r="DI1499" s="157"/>
      <c r="DJ1499" s="157"/>
      <c r="DK1499" s="157"/>
      <c r="DL1499" s="157"/>
      <c r="DM1499" s="157"/>
      <c r="DN1499" s="157"/>
      <c r="DO1499" s="157"/>
      <c r="DP1499" s="157"/>
      <c r="DQ1499" s="157"/>
      <c r="DR1499" s="157"/>
      <c r="DS1499" s="157"/>
      <c r="DT1499" s="157"/>
      <c r="DU1499" s="157"/>
      <c r="DV1499" s="157"/>
      <c r="DW1499" s="157"/>
      <c r="DX1499" s="157"/>
      <c r="DY1499" s="157"/>
      <c r="DZ1499" s="157"/>
      <c r="EA1499" s="157"/>
      <c r="EB1499" s="157"/>
      <c r="EC1499" s="157"/>
      <c r="ED1499" s="157"/>
      <c r="EE1499" s="157"/>
      <c r="EF1499" s="157"/>
      <c r="EG1499" s="157"/>
      <c r="EH1499" s="157"/>
      <c r="EI1499" s="157"/>
      <c r="EJ1499" s="157"/>
      <c r="EK1499" s="157"/>
      <c r="EL1499" s="157"/>
      <c r="EM1499" s="157"/>
      <c r="EN1499" s="157"/>
      <c r="EO1499" s="157"/>
      <c r="EP1499" s="157"/>
      <c r="EQ1499" s="157"/>
      <c r="ER1499" s="157"/>
      <c r="ES1499" s="157"/>
      <c r="ET1499" s="157"/>
      <c r="EU1499" s="157"/>
      <c r="EV1499" s="157"/>
      <c r="EW1499" s="157"/>
      <c r="EX1499" s="157"/>
      <c r="EY1499" s="157"/>
      <c r="EZ1499" s="157"/>
      <c r="FA1499" s="157"/>
      <c r="FB1499" s="157"/>
      <c r="FC1499" s="157"/>
      <c r="FD1499" s="157"/>
      <c r="FE1499" s="157"/>
      <c r="FF1499" s="157"/>
      <c r="FG1499" s="157"/>
      <c r="FH1499" s="157"/>
      <c r="FI1499" s="157"/>
      <c r="FJ1499" s="157"/>
      <c r="FK1499" s="157"/>
      <c r="FL1499" s="157"/>
      <c r="FM1499" s="157"/>
      <c r="FN1499" s="157"/>
      <c r="FO1499" s="157"/>
      <c r="FP1499" s="157"/>
      <c r="FQ1499" s="157"/>
      <c r="FR1499" s="157"/>
      <c r="FS1499" s="157"/>
      <c r="FT1499" s="157"/>
      <c r="FU1499" s="157"/>
      <c r="FV1499" s="157"/>
      <c r="FW1499" s="157"/>
      <c r="FX1499" s="157"/>
      <c r="FY1499" s="157"/>
      <c r="FZ1499" s="157"/>
      <c r="GA1499" s="157"/>
      <c r="GB1499" s="157"/>
      <c r="GC1499" s="157"/>
      <c r="GD1499" s="157"/>
      <c r="GE1499" s="157"/>
      <c r="GF1499" s="157"/>
      <c r="GG1499" s="157"/>
      <c r="GH1499" s="157"/>
      <c r="GI1499" s="157"/>
      <c r="GJ1499" s="157"/>
      <c r="GK1499" s="157"/>
      <c r="GL1499" s="157"/>
      <c r="GM1499" s="157"/>
      <c r="GN1499" s="157"/>
      <c r="GO1499" s="157"/>
      <c r="GP1499" s="157"/>
      <c r="GQ1499" s="157"/>
      <c r="GR1499" s="157"/>
      <c r="GS1499" s="157"/>
      <c r="GT1499" s="157"/>
      <c r="GU1499" s="157"/>
      <c r="GV1499" s="157"/>
      <c r="GW1499" s="157"/>
      <c r="GX1499" s="157"/>
      <c r="GY1499" s="157"/>
      <c r="GZ1499" s="157"/>
      <c r="HA1499" s="157"/>
      <c r="HB1499" s="157"/>
      <c r="HC1499" s="157"/>
      <c r="HD1499" s="157"/>
      <c r="HE1499" s="157"/>
      <c r="HF1499" s="157"/>
      <c r="HG1499" s="157"/>
      <c r="HH1499" s="157"/>
      <c r="HI1499" s="157"/>
      <c r="HJ1499" s="157"/>
      <c r="HK1499" s="157"/>
      <c r="HL1499" s="157"/>
      <c r="HM1499" s="157"/>
      <c r="HN1499" s="157"/>
      <c r="HO1499" s="157"/>
      <c r="HP1499" s="157"/>
      <c r="HQ1499" s="157"/>
      <c r="HR1499" s="157"/>
      <c r="HS1499" s="157"/>
      <c r="HT1499" s="157"/>
      <c r="HU1499" s="157"/>
      <c r="HV1499" s="157"/>
      <c r="HW1499" s="157"/>
      <c r="HX1499" s="157"/>
      <c r="HY1499" s="157"/>
      <c r="HZ1499" s="157"/>
      <c r="IA1499" s="157"/>
      <c r="IB1499" s="157"/>
      <c r="IC1499" s="157"/>
      <c r="ID1499" s="157"/>
      <c r="IE1499" s="157"/>
      <c r="IF1499" s="157"/>
      <c r="IG1499" s="157"/>
      <c r="IH1499" s="157"/>
    </row>
    <row r="1500" spans="1:242" s="158" customFormat="1" outlineLevel="1">
      <c r="A1500" s="34">
        <v>28</v>
      </c>
      <c r="B1500" s="33" t="s">
        <v>2077</v>
      </c>
      <c r="C1500" s="34" t="s">
        <v>2078</v>
      </c>
      <c r="D1500" s="34" t="s">
        <v>1808</v>
      </c>
      <c r="E1500" s="36">
        <f t="shared" si="118"/>
        <v>20</v>
      </c>
      <c r="F1500" s="125">
        <v>5</v>
      </c>
      <c r="G1500" s="125">
        <v>5</v>
      </c>
      <c r="H1500" s="125">
        <v>10</v>
      </c>
      <c r="I1500" s="156"/>
      <c r="J1500" s="157"/>
      <c r="K1500" s="157"/>
      <c r="L1500" s="157"/>
      <c r="M1500" s="157"/>
      <c r="N1500" s="157"/>
      <c r="O1500" s="157"/>
      <c r="P1500" s="157"/>
      <c r="Q1500" s="157"/>
      <c r="R1500" s="157"/>
      <c r="S1500" s="157"/>
      <c r="T1500" s="157"/>
      <c r="U1500" s="157"/>
      <c r="V1500" s="157"/>
      <c r="W1500" s="157"/>
      <c r="X1500" s="157"/>
      <c r="Y1500" s="157"/>
      <c r="Z1500" s="157"/>
      <c r="AA1500" s="157"/>
      <c r="AB1500" s="157"/>
      <c r="AC1500" s="157"/>
      <c r="AD1500" s="157"/>
      <c r="AE1500" s="157"/>
      <c r="AF1500" s="157"/>
      <c r="AG1500" s="157"/>
      <c r="AH1500" s="157"/>
      <c r="AI1500" s="157"/>
      <c r="AJ1500" s="157"/>
      <c r="AK1500" s="157"/>
      <c r="AL1500" s="157"/>
      <c r="AM1500" s="157"/>
      <c r="AN1500" s="157"/>
      <c r="AO1500" s="157"/>
      <c r="AP1500" s="157"/>
      <c r="AQ1500" s="157"/>
      <c r="AR1500" s="157"/>
      <c r="AS1500" s="157"/>
      <c r="AT1500" s="157"/>
      <c r="AU1500" s="157"/>
      <c r="AV1500" s="157"/>
      <c r="AW1500" s="157"/>
      <c r="AX1500" s="157"/>
      <c r="AY1500" s="157"/>
      <c r="AZ1500" s="157"/>
      <c r="BA1500" s="157"/>
      <c r="BB1500" s="157"/>
      <c r="BC1500" s="157"/>
      <c r="BD1500" s="157"/>
      <c r="BE1500" s="157"/>
      <c r="BF1500" s="157"/>
      <c r="BG1500" s="157"/>
      <c r="BH1500" s="157"/>
      <c r="BI1500" s="157"/>
      <c r="BJ1500" s="157"/>
      <c r="BK1500" s="157"/>
      <c r="BL1500" s="157"/>
      <c r="BM1500" s="157"/>
      <c r="BN1500" s="157"/>
      <c r="BO1500" s="157"/>
      <c r="BP1500" s="157"/>
      <c r="BQ1500" s="157"/>
      <c r="BR1500" s="157"/>
      <c r="BS1500" s="157"/>
      <c r="BT1500" s="157"/>
      <c r="BU1500" s="157"/>
      <c r="BV1500" s="157"/>
      <c r="BW1500" s="157"/>
      <c r="BX1500" s="157"/>
      <c r="BY1500" s="157"/>
      <c r="BZ1500" s="157"/>
      <c r="CA1500" s="157"/>
      <c r="CB1500" s="157"/>
      <c r="CC1500" s="157"/>
      <c r="CD1500" s="157"/>
      <c r="CE1500" s="157"/>
      <c r="CF1500" s="157"/>
      <c r="CG1500" s="157"/>
      <c r="CH1500" s="157"/>
      <c r="CI1500" s="157"/>
      <c r="CJ1500" s="157"/>
      <c r="CK1500" s="157"/>
      <c r="CL1500" s="157"/>
      <c r="CM1500" s="157"/>
      <c r="CN1500" s="157"/>
      <c r="CO1500" s="157"/>
      <c r="CP1500" s="157"/>
      <c r="CQ1500" s="157"/>
      <c r="CR1500" s="157"/>
      <c r="CS1500" s="157"/>
      <c r="CT1500" s="157"/>
      <c r="CU1500" s="157"/>
      <c r="CV1500" s="157"/>
      <c r="CW1500" s="157"/>
      <c r="CX1500" s="157"/>
      <c r="CY1500" s="157"/>
      <c r="CZ1500" s="157"/>
      <c r="DA1500" s="157"/>
      <c r="DB1500" s="157"/>
      <c r="DC1500" s="157"/>
      <c r="DD1500" s="157"/>
      <c r="DE1500" s="157"/>
      <c r="DF1500" s="157"/>
      <c r="DG1500" s="157"/>
      <c r="DH1500" s="157"/>
      <c r="DI1500" s="157"/>
      <c r="DJ1500" s="157"/>
      <c r="DK1500" s="157"/>
      <c r="DL1500" s="157"/>
      <c r="DM1500" s="157"/>
      <c r="DN1500" s="157"/>
      <c r="DO1500" s="157"/>
      <c r="DP1500" s="157"/>
      <c r="DQ1500" s="157"/>
      <c r="DR1500" s="157"/>
      <c r="DS1500" s="157"/>
      <c r="DT1500" s="157"/>
      <c r="DU1500" s="157"/>
      <c r="DV1500" s="157"/>
      <c r="DW1500" s="157"/>
      <c r="DX1500" s="157"/>
      <c r="DY1500" s="157"/>
      <c r="DZ1500" s="157"/>
      <c r="EA1500" s="157"/>
      <c r="EB1500" s="157"/>
      <c r="EC1500" s="157"/>
      <c r="ED1500" s="157"/>
      <c r="EE1500" s="157"/>
      <c r="EF1500" s="157"/>
      <c r="EG1500" s="157"/>
      <c r="EH1500" s="157"/>
      <c r="EI1500" s="157"/>
      <c r="EJ1500" s="157"/>
      <c r="EK1500" s="157"/>
      <c r="EL1500" s="157"/>
      <c r="EM1500" s="157"/>
      <c r="EN1500" s="157"/>
      <c r="EO1500" s="157"/>
      <c r="EP1500" s="157"/>
      <c r="EQ1500" s="157"/>
      <c r="ER1500" s="157"/>
      <c r="ES1500" s="157"/>
      <c r="ET1500" s="157"/>
      <c r="EU1500" s="157"/>
      <c r="EV1500" s="157"/>
      <c r="EW1500" s="157"/>
      <c r="EX1500" s="157"/>
      <c r="EY1500" s="157"/>
      <c r="EZ1500" s="157"/>
      <c r="FA1500" s="157"/>
      <c r="FB1500" s="157"/>
      <c r="FC1500" s="157"/>
      <c r="FD1500" s="157"/>
      <c r="FE1500" s="157"/>
      <c r="FF1500" s="157"/>
      <c r="FG1500" s="157"/>
      <c r="FH1500" s="157"/>
      <c r="FI1500" s="157"/>
      <c r="FJ1500" s="157"/>
      <c r="FK1500" s="157"/>
      <c r="FL1500" s="157"/>
      <c r="FM1500" s="157"/>
      <c r="FN1500" s="157"/>
      <c r="FO1500" s="157"/>
      <c r="FP1500" s="157"/>
      <c r="FQ1500" s="157"/>
      <c r="FR1500" s="157"/>
      <c r="FS1500" s="157"/>
      <c r="FT1500" s="157"/>
      <c r="FU1500" s="157"/>
      <c r="FV1500" s="157"/>
      <c r="FW1500" s="157"/>
      <c r="FX1500" s="157"/>
      <c r="FY1500" s="157"/>
      <c r="FZ1500" s="157"/>
      <c r="GA1500" s="157"/>
      <c r="GB1500" s="157"/>
      <c r="GC1500" s="157"/>
      <c r="GD1500" s="157"/>
      <c r="GE1500" s="157"/>
      <c r="GF1500" s="157"/>
      <c r="GG1500" s="157"/>
      <c r="GH1500" s="157"/>
      <c r="GI1500" s="157"/>
      <c r="GJ1500" s="157"/>
      <c r="GK1500" s="157"/>
      <c r="GL1500" s="157"/>
      <c r="GM1500" s="157"/>
      <c r="GN1500" s="157"/>
      <c r="GO1500" s="157"/>
      <c r="GP1500" s="157"/>
      <c r="GQ1500" s="157"/>
      <c r="GR1500" s="157"/>
      <c r="GS1500" s="157"/>
      <c r="GT1500" s="157"/>
      <c r="GU1500" s="157"/>
      <c r="GV1500" s="157"/>
      <c r="GW1500" s="157"/>
      <c r="GX1500" s="157"/>
      <c r="GY1500" s="157"/>
      <c r="GZ1500" s="157"/>
      <c r="HA1500" s="157"/>
      <c r="HB1500" s="157"/>
      <c r="HC1500" s="157"/>
      <c r="HD1500" s="157"/>
      <c r="HE1500" s="157"/>
      <c r="HF1500" s="157"/>
      <c r="HG1500" s="157"/>
      <c r="HH1500" s="157"/>
      <c r="HI1500" s="157"/>
      <c r="HJ1500" s="157"/>
      <c r="HK1500" s="157"/>
      <c r="HL1500" s="157"/>
      <c r="HM1500" s="157"/>
      <c r="HN1500" s="157"/>
      <c r="HO1500" s="157"/>
      <c r="HP1500" s="157"/>
      <c r="HQ1500" s="157"/>
      <c r="HR1500" s="157"/>
      <c r="HS1500" s="157"/>
      <c r="HT1500" s="157"/>
      <c r="HU1500" s="157"/>
      <c r="HV1500" s="157"/>
      <c r="HW1500" s="157"/>
      <c r="HX1500" s="157"/>
      <c r="HY1500" s="157"/>
      <c r="HZ1500" s="157"/>
      <c r="IA1500" s="157"/>
      <c r="IB1500" s="157"/>
      <c r="IC1500" s="157"/>
      <c r="ID1500" s="157"/>
      <c r="IE1500" s="157"/>
      <c r="IF1500" s="157"/>
      <c r="IG1500" s="157"/>
      <c r="IH1500" s="157"/>
    </row>
    <row r="1501" spans="1:242" s="158" customFormat="1" outlineLevel="1">
      <c r="A1501" s="34">
        <v>29</v>
      </c>
      <c r="B1501" s="33" t="s">
        <v>2079</v>
      </c>
      <c r="C1501" s="34" t="s">
        <v>2080</v>
      </c>
      <c r="D1501" s="34" t="s">
        <v>1808</v>
      </c>
      <c r="E1501" s="36">
        <f t="shared" si="118"/>
        <v>35</v>
      </c>
      <c r="F1501" s="125">
        <v>10</v>
      </c>
      <c r="G1501" s="125">
        <v>10</v>
      </c>
      <c r="H1501" s="125">
        <v>15</v>
      </c>
      <c r="I1501" s="156"/>
      <c r="J1501" s="157"/>
      <c r="K1501" s="157"/>
      <c r="L1501" s="157"/>
      <c r="M1501" s="157"/>
      <c r="N1501" s="157"/>
      <c r="O1501" s="157"/>
      <c r="P1501" s="157"/>
      <c r="Q1501" s="157"/>
      <c r="R1501" s="157"/>
      <c r="S1501" s="157"/>
      <c r="T1501" s="157"/>
      <c r="U1501" s="157"/>
      <c r="V1501" s="157"/>
      <c r="W1501" s="157"/>
      <c r="X1501" s="157"/>
      <c r="Y1501" s="157"/>
      <c r="Z1501" s="157"/>
      <c r="AA1501" s="157"/>
      <c r="AB1501" s="157"/>
      <c r="AC1501" s="157"/>
      <c r="AD1501" s="157"/>
      <c r="AE1501" s="157"/>
      <c r="AF1501" s="157"/>
      <c r="AG1501" s="157"/>
      <c r="AH1501" s="157"/>
      <c r="AI1501" s="157"/>
      <c r="AJ1501" s="157"/>
      <c r="AK1501" s="157"/>
      <c r="AL1501" s="157"/>
      <c r="AM1501" s="157"/>
      <c r="AN1501" s="157"/>
      <c r="AO1501" s="157"/>
      <c r="AP1501" s="157"/>
      <c r="AQ1501" s="157"/>
      <c r="AR1501" s="157"/>
      <c r="AS1501" s="157"/>
      <c r="AT1501" s="157"/>
      <c r="AU1501" s="157"/>
      <c r="AV1501" s="157"/>
      <c r="AW1501" s="157"/>
      <c r="AX1501" s="157"/>
      <c r="AY1501" s="157"/>
      <c r="AZ1501" s="157"/>
      <c r="BA1501" s="157"/>
      <c r="BB1501" s="157"/>
      <c r="BC1501" s="157"/>
      <c r="BD1501" s="157"/>
      <c r="BE1501" s="157"/>
      <c r="BF1501" s="157"/>
      <c r="BG1501" s="157"/>
      <c r="BH1501" s="157"/>
      <c r="BI1501" s="157"/>
      <c r="BJ1501" s="157"/>
      <c r="BK1501" s="157"/>
      <c r="BL1501" s="157"/>
      <c r="BM1501" s="157"/>
      <c r="BN1501" s="157"/>
      <c r="BO1501" s="157"/>
      <c r="BP1501" s="157"/>
      <c r="BQ1501" s="157"/>
      <c r="BR1501" s="157"/>
      <c r="BS1501" s="157"/>
      <c r="BT1501" s="157"/>
      <c r="BU1501" s="157"/>
      <c r="BV1501" s="157"/>
      <c r="BW1501" s="157"/>
      <c r="BX1501" s="157"/>
      <c r="BY1501" s="157"/>
      <c r="BZ1501" s="157"/>
      <c r="CA1501" s="157"/>
      <c r="CB1501" s="157"/>
      <c r="CC1501" s="157"/>
      <c r="CD1501" s="157"/>
      <c r="CE1501" s="157"/>
      <c r="CF1501" s="157"/>
      <c r="CG1501" s="157"/>
      <c r="CH1501" s="157"/>
      <c r="CI1501" s="157"/>
      <c r="CJ1501" s="157"/>
      <c r="CK1501" s="157"/>
      <c r="CL1501" s="157"/>
      <c r="CM1501" s="157"/>
      <c r="CN1501" s="157"/>
      <c r="CO1501" s="157"/>
      <c r="CP1501" s="157"/>
      <c r="CQ1501" s="157"/>
      <c r="CR1501" s="157"/>
      <c r="CS1501" s="157"/>
      <c r="CT1501" s="157"/>
      <c r="CU1501" s="157"/>
      <c r="CV1501" s="157"/>
      <c r="CW1501" s="157"/>
      <c r="CX1501" s="157"/>
      <c r="CY1501" s="157"/>
      <c r="CZ1501" s="157"/>
      <c r="DA1501" s="157"/>
      <c r="DB1501" s="157"/>
      <c r="DC1501" s="157"/>
      <c r="DD1501" s="157"/>
      <c r="DE1501" s="157"/>
      <c r="DF1501" s="157"/>
      <c r="DG1501" s="157"/>
      <c r="DH1501" s="157"/>
      <c r="DI1501" s="157"/>
      <c r="DJ1501" s="157"/>
      <c r="DK1501" s="157"/>
      <c r="DL1501" s="157"/>
      <c r="DM1501" s="157"/>
      <c r="DN1501" s="157"/>
      <c r="DO1501" s="157"/>
      <c r="DP1501" s="157"/>
      <c r="DQ1501" s="157"/>
      <c r="DR1501" s="157"/>
      <c r="DS1501" s="157"/>
      <c r="DT1501" s="157"/>
      <c r="DU1501" s="157"/>
      <c r="DV1501" s="157"/>
      <c r="DW1501" s="157"/>
      <c r="DX1501" s="157"/>
      <c r="DY1501" s="157"/>
      <c r="DZ1501" s="157"/>
      <c r="EA1501" s="157"/>
      <c r="EB1501" s="157"/>
      <c r="EC1501" s="157"/>
      <c r="ED1501" s="157"/>
      <c r="EE1501" s="157"/>
      <c r="EF1501" s="157"/>
      <c r="EG1501" s="157"/>
      <c r="EH1501" s="157"/>
      <c r="EI1501" s="157"/>
      <c r="EJ1501" s="157"/>
      <c r="EK1501" s="157"/>
      <c r="EL1501" s="157"/>
      <c r="EM1501" s="157"/>
      <c r="EN1501" s="157"/>
      <c r="EO1501" s="157"/>
      <c r="EP1501" s="157"/>
      <c r="EQ1501" s="157"/>
      <c r="ER1501" s="157"/>
      <c r="ES1501" s="157"/>
      <c r="ET1501" s="157"/>
      <c r="EU1501" s="157"/>
      <c r="EV1501" s="157"/>
      <c r="EW1501" s="157"/>
      <c r="EX1501" s="157"/>
      <c r="EY1501" s="157"/>
      <c r="EZ1501" s="157"/>
      <c r="FA1501" s="157"/>
      <c r="FB1501" s="157"/>
      <c r="FC1501" s="157"/>
      <c r="FD1501" s="157"/>
      <c r="FE1501" s="157"/>
      <c r="FF1501" s="157"/>
      <c r="FG1501" s="157"/>
      <c r="FH1501" s="157"/>
      <c r="FI1501" s="157"/>
      <c r="FJ1501" s="157"/>
      <c r="FK1501" s="157"/>
      <c r="FL1501" s="157"/>
      <c r="FM1501" s="157"/>
      <c r="FN1501" s="157"/>
      <c r="FO1501" s="157"/>
      <c r="FP1501" s="157"/>
      <c r="FQ1501" s="157"/>
      <c r="FR1501" s="157"/>
      <c r="FS1501" s="157"/>
      <c r="FT1501" s="157"/>
      <c r="FU1501" s="157"/>
      <c r="FV1501" s="157"/>
      <c r="FW1501" s="157"/>
      <c r="FX1501" s="157"/>
      <c r="FY1501" s="157"/>
      <c r="FZ1501" s="157"/>
      <c r="GA1501" s="157"/>
      <c r="GB1501" s="157"/>
      <c r="GC1501" s="157"/>
      <c r="GD1501" s="157"/>
      <c r="GE1501" s="157"/>
      <c r="GF1501" s="157"/>
      <c r="GG1501" s="157"/>
      <c r="GH1501" s="157"/>
      <c r="GI1501" s="157"/>
      <c r="GJ1501" s="157"/>
      <c r="GK1501" s="157"/>
      <c r="GL1501" s="157"/>
      <c r="GM1501" s="157"/>
      <c r="GN1501" s="157"/>
      <c r="GO1501" s="157"/>
      <c r="GP1501" s="157"/>
      <c r="GQ1501" s="157"/>
      <c r="GR1501" s="157"/>
      <c r="GS1501" s="157"/>
      <c r="GT1501" s="157"/>
      <c r="GU1501" s="157"/>
      <c r="GV1501" s="157"/>
      <c r="GW1501" s="157"/>
      <c r="GX1501" s="157"/>
      <c r="GY1501" s="157"/>
      <c r="GZ1501" s="157"/>
      <c r="HA1501" s="157"/>
      <c r="HB1501" s="157"/>
      <c r="HC1501" s="157"/>
      <c r="HD1501" s="157"/>
      <c r="HE1501" s="157"/>
      <c r="HF1501" s="157"/>
      <c r="HG1501" s="157"/>
      <c r="HH1501" s="157"/>
      <c r="HI1501" s="157"/>
      <c r="HJ1501" s="157"/>
      <c r="HK1501" s="157"/>
      <c r="HL1501" s="157"/>
      <c r="HM1501" s="157"/>
      <c r="HN1501" s="157"/>
      <c r="HO1501" s="157"/>
      <c r="HP1501" s="157"/>
      <c r="HQ1501" s="157"/>
      <c r="HR1501" s="157"/>
      <c r="HS1501" s="157"/>
      <c r="HT1501" s="157"/>
      <c r="HU1501" s="157"/>
      <c r="HV1501" s="157"/>
      <c r="HW1501" s="157"/>
      <c r="HX1501" s="157"/>
      <c r="HY1501" s="157"/>
      <c r="HZ1501" s="157"/>
      <c r="IA1501" s="157"/>
      <c r="IB1501" s="157"/>
      <c r="IC1501" s="157"/>
      <c r="ID1501" s="157"/>
      <c r="IE1501" s="157"/>
      <c r="IF1501" s="157"/>
      <c r="IG1501" s="157"/>
      <c r="IH1501" s="157"/>
    </row>
    <row r="1502" spans="1:242" s="158" customFormat="1" outlineLevel="1">
      <c r="A1502" s="34">
        <v>30</v>
      </c>
      <c r="B1502" s="33" t="s">
        <v>2081</v>
      </c>
      <c r="C1502" s="34" t="s">
        <v>2082</v>
      </c>
      <c r="D1502" s="34" t="s">
        <v>1808</v>
      </c>
      <c r="E1502" s="36">
        <f t="shared" si="118"/>
        <v>20</v>
      </c>
      <c r="F1502" s="125">
        <v>5</v>
      </c>
      <c r="G1502" s="125">
        <v>5</v>
      </c>
      <c r="H1502" s="125">
        <v>10</v>
      </c>
      <c r="I1502" s="156"/>
      <c r="J1502" s="157"/>
      <c r="K1502" s="157"/>
      <c r="L1502" s="157"/>
      <c r="M1502" s="157"/>
      <c r="N1502" s="157"/>
      <c r="O1502" s="157"/>
      <c r="P1502" s="157"/>
      <c r="Q1502" s="157"/>
      <c r="R1502" s="157"/>
      <c r="S1502" s="157"/>
      <c r="T1502" s="157"/>
      <c r="U1502" s="157"/>
      <c r="V1502" s="157"/>
      <c r="W1502" s="157"/>
      <c r="X1502" s="157"/>
      <c r="Y1502" s="157"/>
      <c r="Z1502" s="157"/>
      <c r="AA1502" s="157"/>
      <c r="AB1502" s="157"/>
      <c r="AC1502" s="157"/>
      <c r="AD1502" s="157"/>
      <c r="AE1502" s="157"/>
      <c r="AF1502" s="157"/>
      <c r="AG1502" s="157"/>
      <c r="AH1502" s="157"/>
      <c r="AI1502" s="157"/>
      <c r="AJ1502" s="157"/>
      <c r="AK1502" s="157"/>
      <c r="AL1502" s="157"/>
      <c r="AM1502" s="157"/>
      <c r="AN1502" s="157"/>
      <c r="AO1502" s="157"/>
      <c r="AP1502" s="157"/>
      <c r="AQ1502" s="157"/>
      <c r="AR1502" s="157"/>
      <c r="AS1502" s="157"/>
      <c r="AT1502" s="157"/>
      <c r="AU1502" s="157"/>
      <c r="AV1502" s="157"/>
      <c r="AW1502" s="157"/>
      <c r="AX1502" s="157"/>
      <c r="AY1502" s="157"/>
      <c r="AZ1502" s="157"/>
      <c r="BA1502" s="157"/>
      <c r="BB1502" s="157"/>
      <c r="BC1502" s="157"/>
      <c r="BD1502" s="157"/>
      <c r="BE1502" s="157"/>
      <c r="BF1502" s="157"/>
      <c r="BG1502" s="157"/>
      <c r="BH1502" s="157"/>
      <c r="BI1502" s="157"/>
      <c r="BJ1502" s="157"/>
      <c r="BK1502" s="157"/>
      <c r="BL1502" s="157"/>
      <c r="BM1502" s="157"/>
      <c r="BN1502" s="157"/>
      <c r="BO1502" s="157"/>
      <c r="BP1502" s="157"/>
      <c r="BQ1502" s="157"/>
      <c r="BR1502" s="157"/>
      <c r="BS1502" s="157"/>
      <c r="BT1502" s="157"/>
      <c r="BU1502" s="157"/>
      <c r="BV1502" s="157"/>
      <c r="BW1502" s="157"/>
      <c r="BX1502" s="157"/>
      <c r="BY1502" s="157"/>
      <c r="BZ1502" s="157"/>
      <c r="CA1502" s="157"/>
      <c r="CB1502" s="157"/>
      <c r="CC1502" s="157"/>
      <c r="CD1502" s="157"/>
      <c r="CE1502" s="157"/>
      <c r="CF1502" s="157"/>
      <c r="CG1502" s="157"/>
      <c r="CH1502" s="157"/>
      <c r="CI1502" s="157"/>
      <c r="CJ1502" s="157"/>
      <c r="CK1502" s="157"/>
      <c r="CL1502" s="157"/>
      <c r="CM1502" s="157"/>
      <c r="CN1502" s="157"/>
      <c r="CO1502" s="157"/>
      <c r="CP1502" s="157"/>
      <c r="CQ1502" s="157"/>
      <c r="CR1502" s="157"/>
      <c r="CS1502" s="157"/>
      <c r="CT1502" s="157"/>
      <c r="CU1502" s="157"/>
      <c r="CV1502" s="157"/>
      <c r="CW1502" s="157"/>
      <c r="CX1502" s="157"/>
      <c r="CY1502" s="157"/>
      <c r="CZ1502" s="157"/>
      <c r="DA1502" s="157"/>
      <c r="DB1502" s="157"/>
      <c r="DC1502" s="157"/>
      <c r="DD1502" s="157"/>
      <c r="DE1502" s="157"/>
      <c r="DF1502" s="157"/>
      <c r="DG1502" s="157"/>
      <c r="DH1502" s="157"/>
      <c r="DI1502" s="157"/>
      <c r="DJ1502" s="157"/>
      <c r="DK1502" s="157"/>
      <c r="DL1502" s="157"/>
      <c r="DM1502" s="157"/>
      <c r="DN1502" s="157"/>
      <c r="DO1502" s="157"/>
      <c r="DP1502" s="157"/>
      <c r="DQ1502" s="157"/>
      <c r="DR1502" s="157"/>
      <c r="DS1502" s="157"/>
      <c r="DT1502" s="157"/>
      <c r="DU1502" s="157"/>
      <c r="DV1502" s="157"/>
      <c r="DW1502" s="157"/>
      <c r="DX1502" s="157"/>
      <c r="DY1502" s="157"/>
      <c r="DZ1502" s="157"/>
      <c r="EA1502" s="157"/>
      <c r="EB1502" s="157"/>
      <c r="EC1502" s="157"/>
      <c r="ED1502" s="157"/>
      <c r="EE1502" s="157"/>
      <c r="EF1502" s="157"/>
      <c r="EG1502" s="157"/>
      <c r="EH1502" s="157"/>
      <c r="EI1502" s="157"/>
      <c r="EJ1502" s="157"/>
      <c r="EK1502" s="157"/>
      <c r="EL1502" s="157"/>
      <c r="EM1502" s="157"/>
      <c r="EN1502" s="157"/>
      <c r="EO1502" s="157"/>
      <c r="EP1502" s="157"/>
      <c r="EQ1502" s="157"/>
      <c r="ER1502" s="157"/>
      <c r="ES1502" s="157"/>
      <c r="ET1502" s="157"/>
      <c r="EU1502" s="157"/>
      <c r="EV1502" s="157"/>
      <c r="EW1502" s="157"/>
      <c r="EX1502" s="157"/>
      <c r="EY1502" s="157"/>
      <c r="EZ1502" s="157"/>
      <c r="FA1502" s="157"/>
      <c r="FB1502" s="157"/>
      <c r="FC1502" s="157"/>
      <c r="FD1502" s="157"/>
      <c r="FE1502" s="157"/>
      <c r="FF1502" s="157"/>
      <c r="FG1502" s="157"/>
      <c r="FH1502" s="157"/>
      <c r="FI1502" s="157"/>
      <c r="FJ1502" s="157"/>
      <c r="FK1502" s="157"/>
      <c r="FL1502" s="157"/>
      <c r="FM1502" s="157"/>
      <c r="FN1502" s="157"/>
      <c r="FO1502" s="157"/>
      <c r="FP1502" s="157"/>
      <c r="FQ1502" s="157"/>
      <c r="FR1502" s="157"/>
      <c r="FS1502" s="157"/>
      <c r="FT1502" s="157"/>
      <c r="FU1502" s="157"/>
      <c r="FV1502" s="157"/>
      <c r="FW1502" s="157"/>
      <c r="FX1502" s="157"/>
      <c r="FY1502" s="157"/>
      <c r="FZ1502" s="157"/>
      <c r="GA1502" s="157"/>
      <c r="GB1502" s="157"/>
      <c r="GC1502" s="157"/>
      <c r="GD1502" s="157"/>
      <c r="GE1502" s="157"/>
      <c r="GF1502" s="157"/>
      <c r="GG1502" s="157"/>
      <c r="GH1502" s="157"/>
      <c r="GI1502" s="157"/>
      <c r="GJ1502" s="157"/>
      <c r="GK1502" s="157"/>
      <c r="GL1502" s="157"/>
      <c r="GM1502" s="157"/>
      <c r="GN1502" s="157"/>
      <c r="GO1502" s="157"/>
      <c r="GP1502" s="157"/>
      <c r="GQ1502" s="157"/>
      <c r="GR1502" s="157"/>
      <c r="GS1502" s="157"/>
      <c r="GT1502" s="157"/>
      <c r="GU1502" s="157"/>
      <c r="GV1502" s="157"/>
      <c r="GW1502" s="157"/>
      <c r="GX1502" s="157"/>
      <c r="GY1502" s="157"/>
      <c r="GZ1502" s="157"/>
      <c r="HA1502" s="157"/>
      <c r="HB1502" s="157"/>
      <c r="HC1502" s="157"/>
      <c r="HD1502" s="157"/>
      <c r="HE1502" s="157"/>
      <c r="HF1502" s="157"/>
      <c r="HG1502" s="157"/>
      <c r="HH1502" s="157"/>
      <c r="HI1502" s="157"/>
      <c r="HJ1502" s="157"/>
      <c r="HK1502" s="157"/>
      <c r="HL1502" s="157"/>
      <c r="HM1502" s="157"/>
      <c r="HN1502" s="157"/>
      <c r="HO1502" s="157"/>
      <c r="HP1502" s="157"/>
      <c r="HQ1502" s="157"/>
      <c r="HR1502" s="157"/>
      <c r="HS1502" s="157"/>
      <c r="HT1502" s="157"/>
      <c r="HU1502" s="157"/>
      <c r="HV1502" s="157"/>
      <c r="HW1502" s="157"/>
      <c r="HX1502" s="157"/>
      <c r="HY1502" s="157"/>
      <c r="HZ1502" s="157"/>
      <c r="IA1502" s="157"/>
      <c r="IB1502" s="157"/>
      <c r="IC1502" s="157"/>
      <c r="ID1502" s="157"/>
      <c r="IE1502" s="157"/>
      <c r="IF1502" s="157"/>
      <c r="IG1502" s="157"/>
      <c r="IH1502" s="157"/>
    </row>
    <row r="1503" spans="1:242" s="158" customFormat="1" outlineLevel="1">
      <c r="A1503" s="34">
        <v>31</v>
      </c>
      <c r="B1503" s="33" t="s">
        <v>2083</v>
      </c>
      <c r="C1503" s="34" t="s">
        <v>2084</v>
      </c>
      <c r="D1503" s="34" t="s">
        <v>1808</v>
      </c>
      <c r="E1503" s="36">
        <f t="shared" si="118"/>
        <v>75</v>
      </c>
      <c r="F1503" s="125">
        <v>25</v>
      </c>
      <c r="G1503" s="125">
        <v>25</v>
      </c>
      <c r="H1503" s="125">
        <v>25</v>
      </c>
      <c r="I1503" s="156"/>
      <c r="J1503" s="157"/>
      <c r="K1503" s="157"/>
      <c r="L1503" s="157"/>
      <c r="M1503" s="157"/>
      <c r="N1503" s="157"/>
      <c r="O1503" s="157"/>
      <c r="P1503" s="157"/>
      <c r="Q1503" s="157"/>
      <c r="R1503" s="157"/>
      <c r="S1503" s="157"/>
      <c r="T1503" s="157"/>
      <c r="U1503" s="157"/>
      <c r="V1503" s="157"/>
      <c r="W1503" s="157"/>
      <c r="X1503" s="157"/>
      <c r="Y1503" s="157"/>
      <c r="Z1503" s="157"/>
      <c r="AA1503" s="157"/>
      <c r="AB1503" s="157"/>
      <c r="AC1503" s="157"/>
      <c r="AD1503" s="157"/>
      <c r="AE1503" s="157"/>
      <c r="AF1503" s="157"/>
      <c r="AG1503" s="157"/>
      <c r="AH1503" s="157"/>
      <c r="AI1503" s="157"/>
      <c r="AJ1503" s="157"/>
      <c r="AK1503" s="157"/>
      <c r="AL1503" s="157"/>
      <c r="AM1503" s="157"/>
      <c r="AN1503" s="157"/>
      <c r="AO1503" s="157"/>
      <c r="AP1503" s="157"/>
      <c r="AQ1503" s="157"/>
      <c r="AR1503" s="157"/>
      <c r="AS1503" s="157"/>
      <c r="AT1503" s="157"/>
      <c r="AU1503" s="157"/>
      <c r="AV1503" s="157"/>
      <c r="AW1503" s="157"/>
      <c r="AX1503" s="157"/>
      <c r="AY1503" s="157"/>
      <c r="AZ1503" s="157"/>
      <c r="BA1503" s="157"/>
      <c r="BB1503" s="157"/>
      <c r="BC1503" s="157"/>
      <c r="BD1503" s="157"/>
      <c r="BE1503" s="157"/>
      <c r="BF1503" s="157"/>
      <c r="BG1503" s="157"/>
      <c r="BH1503" s="157"/>
      <c r="BI1503" s="157"/>
      <c r="BJ1503" s="157"/>
      <c r="BK1503" s="157"/>
      <c r="BL1503" s="157"/>
      <c r="BM1503" s="157"/>
      <c r="BN1503" s="157"/>
      <c r="BO1503" s="157"/>
      <c r="BP1503" s="157"/>
      <c r="BQ1503" s="157"/>
      <c r="BR1503" s="157"/>
      <c r="BS1503" s="157"/>
      <c r="BT1503" s="157"/>
      <c r="BU1503" s="157"/>
      <c r="BV1503" s="157"/>
      <c r="BW1503" s="157"/>
      <c r="BX1503" s="157"/>
      <c r="BY1503" s="157"/>
      <c r="BZ1503" s="157"/>
      <c r="CA1503" s="157"/>
      <c r="CB1503" s="157"/>
      <c r="CC1503" s="157"/>
      <c r="CD1503" s="157"/>
      <c r="CE1503" s="157"/>
      <c r="CF1503" s="157"/>
      <c r="CG1503" s="157"/>
      <c r="CH1503" s="157"/>
      <c r="CI1503" s="157"/>
      <c r="CJ1503" s="157"/>
      <c r="CK1503" s="157"/>
      <c r="CL1503" s="157"/>
      <c r="CM1503" s="157"/>
      <c r="CN1503" s="157"/>
      <c r="CO1503" s="157"/>
      <c r="CP1503" s="157"/>
      <c r="CQ1503" s="157"/>
      <c r="CR1503" s="157"/>
      <c r="CS1503" s="157"/>
      <c r="CT1503" s="157"/>
      <c r="CU1503" s="157"/>
      <c r="CV1503" s="157"/>
      <c r="CW1503" s="157"/>
      <c r="CX1503" s="157"/>
      <c r="CY1503" s="157"/>
      <c r="CZ1503" s="157"/>
      <c r="DA1503" s="157"/>
      <c r="DB1503" s="157"/>
      <c r="DC1503" s="157"/>
      <c r="DD1503" s="157"/>
      <c r="DE1503" s="157"/>
      <c r="DF1503" s="157"/>
      <c r="DG1503" s="157"/>
      <c r="DH1503" s="157"/>
      <c r="DI1503" s="157"/>
      <c r="DJ1503" s="157"/>
      <c r="DK1503" s="157"/>
      <c r="DL1503" s="157"/>
      <c r="DM1503" s="157"/>
      <c r="DN1503" s="157"/>
      <c r="DO1503" s="157"/>
      <c r="DP1503" s="157"/>
      <c r="DQ1503" s="157"/>
      <c r="DR1503" s="157"/>
      <c r="DS1503" s="157"/>
      <c r="DT1503" s="157"/>
      <c r="DU1503" s="157"/>
      <c r="DV1503" s="157"/>
      <c r="DW1503" s="157"/>
      <c r="DX1503" s="157"/>
      <c r="DY1503" s="157"/>
      <c r="DZ1503" s="157"/>
      <c r="EA1503" s="157"/>
      <c r="EB1503" s="157"/>
      <c r="EC1503" s="157"/>
      <c r="ED1503" s="157"/>
      <c r="EE1503" s="157"/>
      <c r="EF1503" s="157"/>
      <c r="EG1503" s="157"/>
      <c r="EH1503" s="157"/>
      <c r="EI1503" s="157"/>
      <c r="EJ1503" s="157"/>
      <c r="EK1503" s="157"/>
      <c r="EL1503" s="157"/>
      <c r="EM1503" s="157"/>
      <c r="EN1503" s="157"/>
      <c r="EO1503" s="157"/>
      <c r="EP1503" s="157"/>
      <c r="EQ1503" s="157"/>
      <c r="ER1503" s="157"/>
      <c r="ES1503" s="157"/>
      <c r="ET1503" s="157"/>
      <c r="EU1503" s="157"/>
      <c r="EV1503" s="157"/>
      <c r="EW1503" s="157"/>
      <c r="EX1503" s="157"/>
      <c r="EY1503" s="157"/>
      <c r="EZ1503" s="157"/>
      <c r="FA1503" s="157"/>
      <c r="FB1503" s="157"/>
      <c r="FC1503" s="157"/>
      <c r="FD1503" s="157"/>
      <c r="FE1503" s="157"/>
      <c r="FF1503" s="157"/>
      <c r="FG1503" s="157"/>
      <c r="FH1503" s="157"/>
      <c r="FI1503" s="157"/>
      <c r="FJ1503" s="157"/>
      <c r="FK1503" s="157"/>
      <c r="FL1503" s="157"/>
      <c r="FM1503" s="157"/>
      <c r="FN1503" s="157"/>
      <c r="FO1503" s="157"/>
      <c r="FP1503" s="157"/>
      <c r="FQ1503" s="157"/>
      <c r="FR1503" s="157"/>
      <c r="FS1503" s="157"/>
      <c r="FT1503" s="157"/>
      <c r="FU1503" s="157"/>
      <c r="FV1503" s="157"/>
      <c r="FW1503" s="157"/>
      <c r="FX1503" s="157"/>
      <c r="FY1503" s="157"/>
      <c r="FZ1503" s="157"/>
      <c r="GA1503" s="157"/>
      <c r="GB1503" s="157"/>
      <c r="GC1503" s="157"/>
      <c r="GD1503" s="157"/>
      <c r="GE1503" s="157"/>
      <c r="GF1503" s="157"/>
      <c r="GG1503" s="157"/>
      <c r="GH1503" s="157"/>
      <c r="GI1503" s="157"/>
      <c r="GJ1503" s="157"/>
      <c r="GK1503" s="157"/>
      <c r="GL1503" s="157"/>
      <c r="GM1503" s="157"/>
      <c r="GN1503" s="157"/>
      <c r="GO1503" s="157"/>
      <c r="GP1503" s="157"/>
      <c r="GQ1503" s="157"/>
      <c r="GR1503" s="157"/>
      <c r="GS1503" s="157"/>
      <c r="GT1503" s="157"/>
      <c r="GU1503" s="157"/>
      <c r="GV1503" s="157"/>
      <c r="GW1503" s="157"/>
      <c r="GX1503" s="157"/>
      <c r="GY1503" s="157"/>
      <c r="GZ1503" s="157"/>
      <c r="HA1503" s="157"/>
      <c r="HB1503" s="157"/>
      <c r="HC1503" s="157"/>
      <c r="HD1503" s="157"/>
      <c r="HE1503" s="157"/>
      <c r="HF1503" s="157"/>
      <c r="HG1503" s="157"/>
      <c r="HH1503" s="157"/>
      <c r="HI1503" s="157"/>
      <c r="HJ1503" s="157"/>
      <c r="HK1503" s="157"/>
      <c r="HL1503" s="157"/>
      <c r="HM1503" s="157"/>
      <c r="HN1503" s="157"/>
      <c r="HO1503" s="157"/>
      <c r="HP1503" s="157"/>
      <c r="HQ1503" s="157"/>
      <c r="HR1503" s="157"/>
      <c r="HS1503" s="157"/>
      <c r="HT1503" s="157"/>
      <c r="HU1503" s="157"/>
      <c r="HV1503" s="157"/>
      <c r="HW1503" s="157"/>
      <c r="HX1503" s="157"/>
      <c r="HY1503" s="157"/>
      <c r="HZ1503" s="157"/>
      <c r="IA1503" s="157"/>
      <c r="IB1503" s="157"/>
      <c r="IC1503" s="157"/>
      <c r="ID1503" s="157"/>
      <c r="IE1503" s="157"/>
      <c r="IF1503" s="157"/>
      <c r="IG1503" s="157"/>
      <c r="IH1503" s="157"/>
    </row>
    <row r="1504" spans="1:242" s="158" customFormat="1" outlineLevel="1">
      <c r="A1504" s="34">
        <v>32</v>
      </c>
      <c r="B1504" s="33" t="s">
        <v>2085</v>
      </c>
      <c r="C1504" s="34" t="s">
        <v>2086</v>
      </c>
      <c r="D1504" s="34" t="s">
        <v>1808</v>
      </c>
      <c r="E1504" s="36">
        <f t="shared" si="118"/>
        <v>10</v>
      </c>
      <c r="F1504" s="125">
        <v>0</v>
      </c>
      <c r="G1504" s="125">
        <v>5</v>
      </c>
      <c r="H1504" s="125">
        <v>5</v>
      </c>
      <c r="I1504" s="156"/>
      <c r="J1504" s="157"/>
      <c r="K1504" s="157"/>
      <c r="L1504" s="157"/>
      <c r="M1504" s="157"/>
      <c r="N1504" s="157"/>
      <c r="O1504" s="157"/>
      <c r="P1504" s="157"/>
      <c r="Q1504" s="157"/>
      <c r="R1504" s="157"/>
      <c r="S1504" s="157"/>
      <c r="T1504" s="157"/>
      <c r="U1504" s="157"/>
      <c r="V1504" s="157"/>
      <c r="W1504" s="157"/>
      <c r="X1504" s="157"/>
      <c r="Y1504" s="157"/>
      <c r="Z1504" s="157"/>
      <c r="AA1504" s="157"/>
      <c r="AB1504" s="157"/>
      <c r="AC1504" s="157"/>
      <c r="AD1504" s="157"/>
      <c r="AE1504" s="157"/>
      <c r="AF1504" s="157"/>
      <c r="AG1504" s="157"/>
      <c r="AH1504" s="157"/>
      <c r="AI1504" s="157"/>
      <c r="AJ1504" s="157"/>
      <c r="AK1504" s="157"/>
      <c r="AL1504" s="157"/>
      <c r="AM1504" s="157"/>
      <c r="AN1504" s="157"/>
      <c r="AO1504" s="157"/>
      <c r="AP1504" s="157"/>
      <c r="AQ1504" s="157"/>
      <c r="AR1504" s="157"/>
      <c r="AS1504" s="157"/>
      <c r="AT1504" s="157"/>
      <c r="AU1504" s="157"/>
      <c r="AV1504" s="157"/>
      <c r="AW1504" s="157"/>
      <c r="AX1504" s="157"/>
      <c r="AY1504" s="157"/>
      <c r="AZ1504" s="157"/>
      <c r="BA1504" s="157"/>
      <c r="BB1504" s="157"/>
      <c r="BC1504" s="157"/>
      <c r="BD1504" s="157"/>
      <c r="BE1504" s="157"/>
      <c r="BF1504" s="157"/>
      <c r="BG1504" s="157"/>
      <c r="BH1504" s="157"/>
      <c r="BI1504" s="157"/>
      <c r="BJ1504" s="157"/>
      <c r="BK1504" s="157"/>
      <c r="BL1504" s="157"/>
      <c r="BM1504" s="157"/>
      <c r="BN1504" s="157"/>
      <c r="BO1504" s="157"/>
      <c r="BP1504" s="157"/>
      <c r="BQ1504" s="157"/>
      <c r="BR1504" s="157"/>
      <c r="BS1504" s="157"/>
      <c r="BT1504" s="157"/>
      <c r="BU1504" s="157"/>
      <c r="BV1504" s="157"/>
      <c r="BW1504" s="157"/>
      <c r="BX1504" s="157"/>
      <c r="BY1504" s="157"/>
      <c r="BZ1504" s="157"/>
      <c r="CA1504" s="157"/>
      <c r="CB1504" s="157"/>
      <c r="CC1504" s="157"/>
      <c r="CD1504" s="157"/>
      <c r="CE1504" s="157"/>
      <c r="CF1504" s="157"/>
      <c r="CG1504" s="157"/>
      <c r="CH1504" s="157"/>
      <c r="CI1504" s="157"/>
      <c r="CJ1504" s="157"/>
      <c r="CK1504" s="157"/>
      <c r="CL1504" s="157"/>
      <c r="CM1504" s="157"/>
      <c r="CN1504" s="157"/>
      <c r="CO1504" s="157"/>
      <c r="CP1504" s="157"/>
      <c r="CQ1504" s="157"/>
      <c r="CR1504" s="157"/>
      <c r="CS1504" s="157"/>
      <c r="CT1504" s="157"/>
      <c r="CU1504" s="157"/>
      <c r="CV1504" s="157"/>
      <c r="CW1504" s="157"/>
      <c r="CX1504" s="157"/>
      <c r="CY1504" s="157"/>
      <c r="CZ1504" s="157"/>
      <c r="DA1504" s="157"/>
      <c r="DB1504" s="157"/>
      <c r="DC1504" s="157"/>
      <c r="DD1504" s="157"/>
      <c r="DE1504" s="157"/>
      <c r="DF1504" s="157"/>
      <c r="DG1504" s="157"/>
      <c r="DH1504" s="157"/>
      <c r="DI1504" s="157"/>
      <c r="DJ1504" s="157"/>
      <c r="DK1504" s="157"/>
      <c r="DL1504" s="157"/>
      <c r="DM1504" s="157"/>
      <c r="DN1504" s="157"/>
      <c r="DO1504" s="157"/>
      <c r="DP1504" s="157"/>
      <c r="DQ1504" s="157"/>
      <c r="DR1504" s="157"/>
      <c r="DS1504" s="157"/>
      <c r="DT1504" s="157"/>
      <c r="DU1504" s="157"/>
      <c r="DV1504" s="157"/>
      <c r="DW1504" s="157"/>
      <c r="DX1504" s="157"/>
      <c r="DY1504" s="157"/>
      <c r="DZ1504" s="157"/>
      <c r="EA1504" s="157"/>
      <c r="EB1504" s="157"/>
      <c r="EC1504" s="157"/>
      <c r="ED1504" s="157"/>
      <c r="EE1504" s="157"/>
      <c r="EF1504" s="157"/>
      <c r="EG1504" s="157"/>
      <c r="EH1504" s="157"/>
      <c r="EI1504" s="157"/>
      <c r="EJ1504" s="157"/>
      <c r="EK1504" s="157"/>
      <c r="EL1504" s="157"/>
      <c r="EM1504" s="157"/>
      <c r="EN1504" s="157"/>
      <c r="EO1504" s="157"/>
      <c r="EP1504" s="157"/>
      <c r="EQ1504" s="157"/>
      <c r="ER1504" s="157"/>
      <c r="ES1504" s="157"/>
      <c r="ET1504" s="157"/>
      <c r="EU1504" s="157"/>
      <c r="EV1504" s="157"/>
      <c r="EW1504" s="157"/>
      <c r="EX1504" s="157"/>
      <c r="EY1504" s="157"/>
      <c r="EZ1504" s="157"/>
      <c r="FA1504" s="157"/>
      <c r="FB1504" s="157"/>
      <c r="FC1504" s="157"/>
      <c r="FD1504" s="157"/>
      <c r="FE1504" s="157"/>
      <c r="FF1504" s="157"/>
      <c r="FG1504" s="157"/>
      <c r="FH1504" s="157"/>
      <c r="FI1504" s="157"/>
      <c r="FJ1504" s="157"/>
      <c r="FK1504" s="157"/>
      <c r="FL1504" s="157"/>
      <c r="FM1504" s="157"/>
      <c r="FN1504" s="157"/>
      <c r="FO1504" s="157"/>
      <c r="FP1504" s="157"/>
      <c r="FQ1504" s="157"/>
      <c r="FR1504" s="157"/>
      <c r="FS1504" s="157"/>
      <c r="FT1504" s="157"/>
      <c r="FU1504" s="157"/>
      <c r="FV1504" s="157"/>
      <c r="FW1504" s="157"/>
      <c r="FX1504" s="157"/>
      <c r="FY1504" s="157"/>
      <c r="FZ1504" s="157"/>
      <c r="GA1504" s="157"/>
      <c r="GB1504" s="157"/>
      <c r="GC1504" s="157"/>
      <c r="GD1504" s="157"/>
      <c r="GE1504" s="157"/>
      <c r="GF1504" s="157"/>
      <c r="GG1504" s="157"/>
      <c r="GH1504" s="157"/>
      <c r="GI1504" s="157"/>
      <c r="GJ1504" s="157"/>
      <c r="GK1504" s="157"/>
      <c r="GL1504" s="157"/>
      <c r="GM1504" s="157"/>
      <c r="GN1504" s="157"/>
      <c r="GO1504" s="157"/>
      <c r="GP1504" s="157"/>
      <c r="GQ1504" s="157"/>
      <c r="GR1504" s="157"/>
      <c r="GS1504" s="157"/>
      <c r="GT1504" s="157"/>
      <c r="GU1504" s="157"/>
      <c r="GV1504" s="157"/>
      <c r="GW1504" s="157"/>
      <c r="GX1504" s="157"/>
      <c r="GY1504" s="157"/>
      <c r="GZ1504" s="157"/>
      <c r="HA1504" s="157"/>
      <c r="HB1504" s="157"/>
      <c r="HC1504" s="157"/>
      <c r="HD1504" s="157"/>
      <c r="HE1504" s="157"/>
      <c r="HF1504" s="157"/>
      <c r="HG1504" s="157"/>
      <c r="HH1504" s="157"/>
      <c r="HI1504" s="157"/>
      <c r="HJ1504" s="157"/>
      <c r="HK1504" s="157"/>
      <c r="HL1504" s="157"/>
      <c r="HM1504" s="157"/>
      <c r="HN1504" s="157"/>
      <c r="HO1504" s="157"/>
      <c r="HP1504" s="157"/>
      <c r="HQ1504" s="157"/>
      <c r="HR1504" s="157"/>
      <c r="HS1504" s="157"/>
      <c r="HT1504" s="157"/>
      <c r="HU1504" s="157"/>
      <c r="HV1504" s="157"/>
      <c r="HW1504" s="157"/>
      <c r="HX1504" s="157"/>
      <c r="HY1504" s="157"/>
      <c r="HZ1504" s="157"/>
      <c r="IA1504" s="157"/>
      <c r="IB1504" s="157"/>
      <c r="IC1504" s="157"/>
      <c r="ID1504" s="157"/>
      <c r="IE1504" s="157"/>
      <c r="IF1504" s="157"/>
      <c r="IG1504" s="157"/>
      <c r="IH1504" s="157"/>
    </row>
    <row r="1505" spans="1:242" s="158" customFormat="1" outlineLevel="1">
      <c r="A1505" s="34">
        <v>33</v>
      </c>
      <c r="B1505" s="33" t="s">
        <v>2087</v>
      </c>
      <c r="C1505" s="34" t="s">
        <v>2088</v>
      </c>
      <c r="D1505" s="34" t="s">
        <v>1808</v>
      </c>
      <c r="E1505" s="36">
        <f t="shared" si="118"/>
        <v>75</v>
      </c>
      <c r="F1505" s="125">
        <v>25</v>
      </c>
      <c r="G1505" s="125">
        <v>25</v>
      </c>
      <c r="H1505" s="125">
        <v>25</v>
      </c>
      <c r="I1505" s="156"/>
      <c r="J1505" s="157"/>
      <c r="K1505" s="157"/>
      <c r="L1505" s="157"/>
      <c r="M1505" s="157"/>
      <c r="N1505" s="157"/>
      <c r="O1505" s="157"/>
      <c r="P1505" s="157"/>
      <c r="Q1505" s="157"/>
      <c r="R1505" s="157"/>
      <c r="S1505" s="157"/>
      <c r="T1505" s="157"/>
      <c r="U1505" s="157"/>
      <c r="V1505" s="157"/>
      <c r="W1505" s="157"/>
      <c r="X1505" s="157"/>
      <c r="Y1505" s="157"/>
      <c r="Z1505" s="157"/>
      <c r="AA1505" s="157"/>
      <c r="AB1505" s="157"/>
      <c r="AC1505" s="157"/>
      <c r="AD1505" s="157"/>
      <c r="AE1505" s="157"/>
      <c r="AF1505" s="157"/>
      <c r="AG1505" s="157"/>
      <c r="AH1505" s="157"/>
      <c r="AI1505" s="157"/>
      <c r="AJ1505" s="157"/>
      <c r="AK1505" s="157"/>
      <c r="AL1505" s="157"/>
      <c r="AM1505" s="157"/>
      <c r="AN1505" s="157"/>
      <c r="AO1505" s="157"/>
      <c r="AP1505" s="157"/>
      <c r="AQ1505" s="157"/>
      <c r="AR1505" s="157"/>
      <c r="AS1505" s="157"/>
      <c r="AT1505" s="157"/>
      <c r="AU1505" s="157"/>
      <c r="AV1505" s="157"/>
      <c r="AW1505" s="157"/>
      <c r="AX1505" s="157"/>
      <c r="AY1505" s="157"/>
      <c r="AZ1505" s="157"/>
      <c r="BA1505" s="157"/>
      <c r="BB1505" s="157"/>
      <c r="BC1505" s="157"/>
      <c r="BD1505" s="157"/>
      <c r="BE1505" s="157"/>
      <c r="BF1505" s="157"/>
      <c r="BG1505" s="157"/>
      <c r="BH1505" s="157"/>
      <c r="BI1505" s="157"/>
      <c r="BJ1505" s="157"/>
      <c r="BK1505" s="157"/>
      <c r="BL1505" s="157"/>
      <c r="BM1505" s="157"/>
      <c r="BN1505" s="157"/>
      <c r="BO1505" s="157"/>
      <c r="BP1505" s="157"/>
      <c r="BQ1505" s="157"/>
      <c r="BR1505" s="157"/>
      <c r="BS1505" s="157"/>
      <c r="BT1505" s="157"/>
      <c r="BU1505" s="157"/>
      <c r="BV1505" s="157"/>
      <c r="BW1505" s="157"/>
      <c r="BX1505" s="157"/>
      <c r="BY1505" s="157"/>
      <c r="BZ1505" s="157"/>
      <c r="CA1505" s="157"/>
      <c r="CB1505" s="157"/>
      <c r="CC1505" s="157"/>
      <c r="CD1505" s="157"/>
      <c r="CE1505" s="157"/>
      <c r="CF1505" s="157"/>
      <c r="CG1505" s="157"/>
      <c r="CH1505" s="157"/>
      <c r="CI1505" s="157"/>
      <c r="CJ1505" s="157"/>
      <c r="CK1505" s="157"/>
      <c r="CL1505" s="157"/>
      <c r="CM1505" s="157"/>
      <c r="CN1505" s="157"/>
      <c r="CO1505" s="157"/>
      <c r="CP1505" s="157"/>
      <c r="CQ1505" s="157"/>
      <c r="CR1505" s="157"/>
      <c r="CS1505" s="157"/>
      <c r="CT1505" s="157"/>
      <c r="CU1505" s="157"/>
      <c r="CV1505" s="157"/>
      <c r="CW1505" s="157"/>
      <c r="CX1505" s="157"/>
      <c r="CY1505" s="157"/>
      <c r="CZ1505" s="157"/>
      <c r="DA1505" s="157"/>
      <c r="DB1505" s="157"/>
      <c r="DC1505" s="157"/>
      <c r="DD1505" s="157"/>
      <c r="DE1505" s="157"/>
      <c r="DF1505" s="157"/>
      <c r="DG1505" s="157"/>
      <c r="DH1505" s="157"/>
      <c r="DI1505" s="157"/>
      <c r="DJ1505" s="157"/>
      <c r="DK1505" s="157"/>
      <c r="DL1505" s="157"/>
      <c r="DM1505" s="157"/>
      <c r="DN1505" s="157"/>
      <c r="DO1505" s="157"/>
      <c r="DP1505" s="157"/>
      <c r="DQ1505" s="157"/>
      <c r="DR1505" s="157"/>
      <c r="DS1505" s="157"/>
      <c r="DT1505" s="157"/>
      <c r="DU1505" s="157"/>
      <c r="DV1505" s="157"/>
      <c r="DW1505" s="157"/>
      <c r="DX1505" s="157"/>
      <c r="DY1505" s="157"/>
      <c r="DZ1505" s="157"/>
      <c r="EA1505" s="157"/>
      <c r="EB1505" s="157"/>
      <c r="EC1505" s="157"/>
      <c r="ED1505" s="157"/>
      <c r="EE1505" s="157"/>
      <c r="EF1505" s="157"/>
      <c r="EG1505" s="157"/>
      <c r="EH1505" s="157"/>
      <c r="EI1505" s="157"/>
      <c r="EJ1505" s="157"/>
      <c r="EK1505" s="157"/>
      <c r="EL1505" s="157"/>
      <c r="EM1505" s="157"/>
      <c r="EN1505" s="157"/>
      <c r="EO1505" s="157"/>
      <c r="EP1505" s="157"/>
      <c r="EQ1505" s="157"/>
      <c r="ER1505" s="157"/>
      <c r="ES1505" s="157"/>
      <c r="ET1505" s="157"/>
      <c r="EU1505" s="157"/>
      <c r="EV1505" s="157"/>
      <c r="EW1505" s="157"/>
      <c r="EX1505" s="157"/>
      <c r="EY1505" s="157"/>
      <c r="EZ1505" s="157"/>
      <c r="FA1505" s="157"/>
      <c r="FB1505" s="157"/>
      <c r="FC1505" s="157"/>
      <c r="FD1505" s="157"/>
      <c r="FE1505" s="157"/>
      <c r="FF1505" s="157"/>
      <c r="FG1505" s="157"/>
      <c r="FH1505" s="157"/>
      <c r="FI1505" s="157"/>
      <c r="FJ1505" s="157"/>
      <c r="FK1505" s="157"/>
      <c r="FL1505" s="157"/>
      <c r="FM1505" s="157"/>
      <c r="FN1505" s="157"/>
      <c r="FO1505" s="157"/>
      <c r="FP1505" s="157"/>
      <c r="FQ1505" s="157"/>
      <c r="FR1505" s="157"/>
      <c r="FS1505" s="157"/>
      <c r="FT1505" s="157"/>
      <c r="FU1505" s="157"/>
      <c r="FV1505" s="157"/>
      <c r="FW1505" s="157"/>
      <c r="FX1505" s="157"/>
      <c r="FY1505" s="157"/>
      <c r="FZ1505" s="157"/>
      <c r="GA1505" s="157"/>
      <c r="GB1505" s="157"/>
      <c r="GC1505" s="157"/>
      <c r="GD1505" s="157"/>
      <c r="GE1505" s="157"/>
      <c r="GF1505" s="157"/>
      <c r="GG1505" s="157"/>
      <c r="GH1505" s="157"/>
      <c r="GI1505" s="157"/>
      <c r="GJ1505" s="157"/>
      <c r="GK1505" s="157"/>
      <c r="GL1505" s="157"/>
      <c r="GM1505" s="157"/>
      <c r="GN1505" s="157"/>
      <c r="GO1505" s="157"/>
      <c r="GP1505" s="157"/>
      <c r="GQ1505" s="157"/>
      <c r="GR1505" s="157"/>
      <c r="GS1505" s="157"/>
      <c r="GT1505" s="157"/>
      <c r="GU1505" s="157"/>
      <c r="GV1505" s="157"/>
      <c r="GW1505" s="157"/>
      <c r="GX1505" s="157"/>
      <c r="GY1505" s="157"/>
      <c r="GZ1505" s="157"/>
      <c r="HA1505" s="157"/>
      <c r="HB1505" s="157"/>
      <c r="HC1505" s="157"/>
      <c r="HD1505" s="157"/>
      <c r="HE1505" s="157"/>
      <c r="HF1505" s="157"/>
      <c r="HG1505" s="157"/>
      <c r="HH1505" s="157"/>
      <c r="HI1505" s="157"/>
      <c r="HJ1505" s="157"/>
      <c r="HK1505" s="157"/>
      <c r="HL1505" s="157"/>
      <c r="HM1505" s="157"/>
      <c r="HN1505" s="157"/>
      <c r="HO1505" s="157"/>
      <c r="HP1505" s="157"/>
      <c r="HQ1505" s="157"/>
      <c r="HR1505" s="157"/>
      <c r="HS1505" s="157"/>
      <c r="HT1505" s="157"/>
      <c r="HU1505" s="157"/>
      <c r="HV1505" s="157"/>
      <c r="HW1505" s="157"/>
      <c r="HX1505" s="157"/>
      <c r="HY1505" s="157"/>
      <c r="HZ1505" s="157"/>
      <c r="IA1505" s="157"/>
      <c r="IB1505" s="157"/>
      <c r="IC1505" s="157"/>
      <c r="ID1505" s="157"/>
      <c r="IE1505" s="157"/>
      <c r="IF1505" s="157"/>
      <c r="IG1505" s="157"/>
      <c r="IH1505" s="157"/>
    </row>
    <row r="1506" spans="1:242" s="158" customFormat="1" outlineLevel="1">
      <c r="A1506" s="34">
        <v>34</v>
      </c>
      <c r="B1506" s="33" t="s">
        <v>2089</v>
      </c>
      <c r="C1506" s="34" t="s">
        <v>2090</v>
      </c>
      <c r="D1506" s="34" t="s">
        <v>1808</v>
      </c>
      <c r="E1506" s="36">
        <f t="shared" si="118"/>
        <v>75</v>
      </c>
      <c r="F1506" s="125">
        <v>25</v>
      </c>
      <c r="G1506" s="125">
        <v>25</v>
      </c>
      <c r="H1506" s="125">
        <v>25</v>
      </c>
      <c r="I1506" s="156"/>
      <c r="J1506" s="157"/>
      <c r="K1506" s="157"/>
      <c r="L1506" s="157"/>
      <c r="M1506" s="157"/>
      <c r="N1506" s="157"/>
      <c r="O1506" s="157"/>
      <c r="P1506" s="157"/>
      <c r="Q1506" s="157"/>
      <c r="R1506" s="157"/>
      <c r="S1506" s="157"/>
      <c r="T1506" s="157"/>
      <c r="U1506" s="157"/>
      <c r="V1506" s="157"/>
      <c r="W1506" s="157"/>
      <c r="X1506" s="157"/>
      <c r="Y1506" s="157"/>
      <c r="Z1506" s="157"/>
      <c r="AA1506" s="157"/>
      <c r="AB1506" s="157"/>
      <c r="AC1506" s="157"/>
      <c r="AD1506" s="157"/>
      <c r="AE1506" s="157"/>
      <c r="AF1506" s="157"/>
      <c r="AG1506" s="157"/>
      <c r="AH1506" s="157"/>
      <c r="AI1506" s="157"/>
      <c r="AJ1506" s="157"/>
      <c r="AK1506" s="157"/>
      <c r="AL1506" s="157"/>
      <c r="AM1506" s="157"/>
      <c r="AN1506" s="157"/>
      <c r="AO1506" s="157"/>
      <c r="AP1506" s="157"/>
      <c r="AQ1506" s="157"/>
      <c r="AR1506" s="157"/>
      <c r="AS1506" s="157"/>
      <c r="AT1506" s="157"/>
      <c r="AU1506" s="157"/>
      <c r="AV1506" s="157"/>
      <c r="AW1506" s="157"/>
      <c r="AX1506" s="157"/>
      <c r="AY1506" s="157"/>
      <c r="AZ1506" s="157"/>
      <c r="BA1506" s="157"/>
      <c r="BB1506" s="157"/>
      <c r="BC1506" s="157"/>
      <c r="BD1506" s="157"/>
      <c r="BE1506" s="157"/>
      <c r="BF1506" s="157"/>
      <c r="BG1506" s="157"/>
      <c r="BH1506" s="157"/>
      <c r="BI1506" s="157"/>
      <c r="BJ1506" s="157"/>
      <c r="BK1506" s="157"/>
      <c r="BL1506" s="157"/>
      <c r="BM1506" s="157"/>
      <c r="BN1506" s="157"/>
      <c r="BO1506" s="157"/>
      <c r="BP1506" s="157"/>
      <c r="BQ1506" s="157"/>
      <c r="BR1506" s="157"/>
      <c r="BS1506" s="157"/>
      <c r="BT1506" s="157"/>
      <c r="BU1506" s="157"/>
      <c r="BV1506" s="157"/>
      <c r="BW1506" s="157"/>
      <c r="BX1506" s="157"/>
      <c r="BY1506" s="157"/>
      <c r="BZ1506" s="157"/>
      <c r="CA1506" s="157"/>
      <c r="CB1506" s="157"/>
      <c r="CC1506" s="157"/>
      <c r="CD1506" s="157"/>
      <c r="CE1506" s="157"/>
      <c r="CF1506" s="157"/>
      <c r="CG1506" s="157"/>
      <c r="CH1506" s="157"/>
      <c r="CI1506" s="157"/>
      <c r="CJ1506" s="157"/>
      <c r="CK1506" s="157"/>
      <c r="CL1506" s="157"/>
      <c r="CM1506" s="157"/>
      <c r="CN1506" s="157"/>
      <c r="CO1506" s="157"/>
      <c r="CP1506" s="157"/>
      <c r="CQ1506" s="157"/>
      <c r="CR1506" s="157"/>
      <c r="CS1506" s="157"/>
      <c r="CT1506" s="157"/>
      <c r="CU1506" s="157"/>
      <c r="CV1506" s="157"/>
      <c r="CW1506" s="157"/>
      <c r="CX1506" s="157"/>
      <c r="CY1506" s="157"/>
      <c r="CZ1506" s="157"/>
      <c r="DA1506" s="157"/>
      <c r="DB1506" s="157"/>
      <c r="DC1506" s="157"/>
      <c r="DD1506" s="157"/>
      <c r="DE1506" s="157"/>
      <c r="DF1506" s="157"/>
      <c r="DG1506" s="157"/>
      <c r="DH1506" s="157"/>
      <c r="DI1506" s="157"/>
      <c r="DJ1506" s="157"/>
      <c r="DK1506" s="157"/>
      <c r="DL1506" s="157"/>
      <c r="DM1506" s="157"/>
      <c r="DN1506" s="157"/>
      <c r="DO1506" s="157"/>
      <c r="DP1506" s="157"/>
      <c r="DQ1506" s="157"/>
      <c r="DR1506" s="157"/>
      <c r="DS1506" s="157"/>
      <c r="DT1506" s="157"/>
      <c r="DU1506" s="157"/>
      <c r="DV1506" s="157"/>
      <c r="DW1506" s="157"/>
      <c r="DX1506" s="157"/>
      <c r="DY1506" s="157"/>
      <c r="DZ1506" s="157"/>
      <c r="EA1506" s="157"/>
      <c r="EB1506" s="157"/>
      <c r="EC1506" s="157"/>
      <c r="ED1506" s="157"/>
      <c r="EE1506" s="157"/>
      <c r="EF1506" s="157"/>
      <c r="EG1506" s="157"/>
      <c r="EH1506" s="157"/>
      <c r="EI1506" s="157"/>
      <c r="EJ1506" s="157"/>
      <c r="EK1506" s="157"/>
      <c r="EL1506" s="157"/>
      <c r="EM1506" s="157"/>
      <c r="EN1506" s="157"/>
      <c r="EO1506" s="157"/>
      <c r="EP1506" s="157"/>
      <c r="EQ1506" s="157"/>
      <c r="ER1506" s="157"/>
      <c r="ES1506" s="157"/>
      <c r="ET1506" s="157"/>
      <c r="EU1506" s="157"/>
      <c r="EV1506" s="157"/>
      <c r="EW1506" s="157"/>
      <c r="EX1506" s="157"/>
      <c r="EY1506" s="157"/>
      <c r="EZ1506" s="157"/>
      <c r="FA1506" s="157"/>
      <c r="FB1506" s="157"/>
      <c r="FC1506" s="157"/>
      <c r="FD1506" s="157"/>
      <c r="FE1506" s="157"/>
      <c r="FF1506" s="157"/>
      <c r="FG1506" s="157"/>
      <c r="FH1506" s="157"/>
      <c r="FI1506" s="157"/>
      <c r="FJ1506" s="157"/>
      <c r="FK1506" s="157"/>
      <c r="FL1506" s="157"/>
      <c r="FM1506" s="157"/>
      <c r="FN1506" s="157"/>
      <c r="FO1506" s="157"/>
      <c r="FP1506" s="157"/>
      <c r="FQ1506" s="157"/>
      <c r="FR1506" s="157"/>
      <c r="FS1506" s="157"/>
      <c r="FT1506" s="157"/>
      <c r="FU1506" s="157"/>
      <c r="FV1506" s="157"/>
      <c r="FW1506" s="157"/>
      <c r="FX1506" s="157"/>
      <c r="FY1506" s="157"/>
      <c r="FZ1506" s="157"/>
      <c r="GA1506" s="157"/>
      <c r="GB1506" s="157"/>
      <c r="GC1506" s="157"/>
      <c r="GD1506" s="157"/>
      <c r="GE1506" s="157"/>
      <c r="GF1506" s="157"/>
      <c r="GG1506" s="157"/>
      <c r="GH1506" s="157"/>
      <c r="GI1506" s="157"/>
      <c r="GJ1506" s="157"/>
      <c r="GK1506" s="157"/>
      <c r="GL1506" s="157"/>
      <c r="GM1506" s="157"/>
      <c r="GN1506" s="157"/>
      <c r="GO1506" s="157"/>
      <c r="GP1506" s="157"/>
      <c r="GQ1506" s="157"/>
      <c r="GR1506" s="157"/>
      <c r="GS1506" s="157"/>
      <c r="GT1506" s="157"/>
      <c r="GU1506" s="157"/>
      <c r="GV1506" s="157"/>
      <c r="GW1506" s="157"/>
      <c r="GX1506" s="157"/>
      <c r="GY1506" s="157"/>
      <c r="GZ1506" s="157"/>
      <c r="HA1506" s="157"/>
      <c r="HB1506" s="157"/>
      <c r="HC1506" s="157"/>
      <c r="HD1506" s="157"/>
      <c r="HE1506" s="157"/>
      <c r="HF1506" s="157"/>
      <c r="HG1506" s="157"/>
      <c r="HH1506" s="157"/>
      <c r="HI1506" s="157"/>
      <c r="HJ1506" s="157"/>
      <c r="HK1506" s="157"/>
      <c r="HL1506" s="157"/>
      <c r="HM1506" s="157"/>
      <c r="HN1506" s="157"/>
      <c r="HO1506" s="157"/>
      <c r="HP1506" s="157"/>
      <c r="HQ1506" s="157"/>
      <c r="HR1506" s="157"/>
      <c r="HS1506" s="157"/>
      <c r="HT1506" s="157"/>
      <c r="HU1506" s="157"/>
      <c r="HV1506" s="157"/>
      <c r="HW1506" s="157"/>
      <c r="HX1506" s="157"/>
      <c r="HY1506" s="157"/>
      <c r="HZ1506" s="157"/>
      <c r="IA1506" s="157"/>
      <c r="IB1506" s="157"/>
      <c r="IC1506" s="157"/>
      <c r="ID1506" s="157"/>
      <c r="IE1506" s="157"/>
      <c r="IF1506" s="157"/>
      <c r="IG1506" s="157"/>
      <c r="IH1506" s="157"/>
    </row>
    <row r="1507" spans="1:242" s="158" customFormat="1" outlineLevel="1">
      <c r="A1507" s="34">
        <v>35</v>
      </c>
      <c r="B1507" s="33" t="s">
        <v>2091</v>
      </c>
      <c r="C1507" s="34" t="s">
        <v>2092</v>
      </c>
      <c r="D1507" s="34" t="s">
        <v>1808</v>
      </c>
      <c r="E1507" s="36">
        <f t="shared" si="118"/>
        <v>10</v>
      </c>
      <c r="F1507" s="125">
        <v>0</v>
      </c>
      <c r="G1507" s="125">
        <v>5</v>
      </c>
      <c r="H1507" s="125">
        <v>5</v>
      </c>
      <c r="I1507" s="156"/>
      <c r="J1507" s="157"/>
      <c r="K1507" s="157"/>
      <c r="L1507" s="157"/>
      <c r="M1507" s="157"/>
      <c r="N1507" s="157"/>
      <c r="O1507" s="157"/>
      <c r="P1507" s="157"/>
      <c r="Q1507" s="157"/>
      <c r="R1507" s="157"/>
      <c r="S1507" s="157"/>
      <c r="T1507" s="157"/>
      <c r="U1507" s="157"/>
      <c r="V1507" s="157"/>
      <c r="W1507" s="157"/>
      <c r="X1507" s="157"/>
      <c r="Y1507" s="157"/>
      <c r="Z1507" s="157"/>
      <c r="AA1507" s="157"/>
      <c r="AB1507" s="157"/>
      <c r="AC1507" s="157"/>
      <c r="AD1507" s="157"/>
      <c r="AE1507" s="157"/>
      <c r="AF1507" s="157"/>
      <c r="AG1507" s="157"/>
      <c r="AH1507" s="157"/>
      <c r="AI1507" s="157"/>
      <c r="AJ1507" s="157"/>
      <c r="AK1507" s="157"/>
      <c r="AL1507" s="157"/>
      <c r="AM1507" s="157"/>
      <c r="AN1507" s="157"/>
      <c r="AO1507" s="157"/>
      <c r="AP1507" s="157"/>
      <c r="AQ1507" s="157"/>
      <c r="AR1507" s="157"/>
      <c r="AS1507" s="157"/>
      <c r="AT1507" s="157"/>
      <c r="AU1507" s="157"/>
      <c r="AV1507" s="157"/>
      <c r="AW1507" s="157"/>
      <c r="AX1507" s="157"/>
      <c r="AY1507" s="157"/>
      <c r="AZ1507" s="157"/>
      <c r="BA1507" s="157"/>
      <c r="BB1507" s="157"/>
      <c r="BC1507" s="157"/>
      <c r="BD1507" s="157"/>
      <c r="BE1507" s="157"/>
      <c r="BF1507" s="157"/>
      <c r="BG1507" s="157"/>
      <c r="BH1507" s="157"/>
      <c r="BI1507" s="157"/>
      <c r="BJ1507" s="157"/>
      <c r="BK1507" s="157"/>
      <c r="BL1507" s="157"/>
      <c r="BM1507" s="157"/>
      <c r="BN1507" s="157"/>
      <c r="BO1507" s="157"/>
      <c r="BP1507" s="157"/>
      <c r="BQ1507" s="157"/>
      <c r="BR1507" s="157"/>
      <c r="BS1507" s="157"/>
      <c r="BT1507" s="157"/>
      <c r="BU1507" s="157"/>
      <c r="BV1507" s="157"/>
      <c r="BW1507" s="157"/>
      <c r="BX1507" s="157"/>
      <c r="BY1507" s="157"/>
      <c r="BZ1507" s="157"/>
      <c r="CA1507" s="157"/>
      <c r="CB1507" s="157"/>
      <c r="CC1507" s="157"/>
      <c r="CD1507" s="157"/>
      <c r="CE1507" s="157"/>
      <c r="CF1507" s="157"/>
      <c r="CG1507" s="157"/>
      <c r="CH1507" s="157"/>
      <c r="CI1507" s="157"/>
      <c r="CJ1507" s="157"/>
      <c r="CK1507" s="157"/>
      <c r="CL1507" s="157"/>
      <c r="CM1507" s="157"/>
      <c r="CN1507" s="157"/>
      <c r="CO1507" s="157"/>
      <c r="CP1507" s="157"/>
      <c r="CQ1507" s="157"/>
      <c r="CR1507" s="157"/>
      <c r="CS1507" s="157"/>
      <c r="CT1507" s="157"/>
      <c r="CU1507" s="157"/>
      <c r="CV1507" s="157"/>
      <c r="CW1507" s="157"/>
      <c r="CX1507" s="157"/>
      <c r="CY1507" s="157"/>
      <c r="CZ1507" s="157"/>
      <c r="DA1507" s="157"/>
      <c r="DB1507" s="157"/>
      <c r="DC1507" s="157"/>
      <c r="DD1507" s="157"/>
      <c r="DE1507" s="157"/>
      <c r="DF1507" s="157"/>
      <c r="DG1507" s="157"/>
      <c r="DH1507" s="157"/>
      <c r="DI1507" s="157"/>
      <c r="DJ1507" s="157"/>
      <c r="DK1507" s="157"/>
      <c r="DL1507" s="157"/>
      <c r="DM1507" s="157"/>
      <c r="DN1507" s="157"/>
      <c r="DO1507" s="157"/>
      <c r="DP1507" s="157"/>
      <c r="DQ1507" s="157"/>
      <c r="DR1507" s="157"/>
      <c r="DS1507" s="157"/>
      <c r="DT1507" s="157"/>
      <c r="DU1507" s="157"/>
      <c r="DV1507" s="157"/>
      <c r="DW1507" s="157"/>
      <c r="DX1507" s="157"/>
      <c r="DY1507" s="157"/>
      <c r="DZ1507" s="157"/>
      <c r="EA1507" s="157"/>
      <c r="EB1507" s="157"/>
      <c r="EC1507" s="157"/>
      <c r="ED1507" s="157"/>
      <c r="EE1507" s="157"/>
      <c r="EF1507" s="157"/>
      <c r="EG1507" s="157"/>
      <c r="EH1507" s="157"/>
      <c r="EI1507" s="157"/>
      <c r="EJ1507" s="157"/>
      <c r="EK1507" s="157"/>
      <c r="EL1507" s="157"/>
      <c r="EM1507" s="157"/>
      <c r="EN1507" s="157"/>
      <c r="EO1507" s="157"/>
      <c r="EP1507" s="157"/>
      <c r="EQ1507" s="157"/>
      <c r="ER1507" s="157"/>
      <c r="ES1507" s="157"/>
      <c r="ET1507" s="157"/>
      <c r="EU1507" s="157"/>
      <c r="EV1507" s="157"/>
      <c r="EW1507" s="157"/>
      <c r="EX1507" s="157"/>
      <c r="EY1507" s="157"/>
      <c r="EZ1507" s="157"/>
      <c r="FA1507" s="157"/>
      <c r="FB1507" s="157"/>
      <c r="FC1507" s="157"/>
      <c r="FD1507" s="157"/>
      <c r="FE1507" s="157"/>
      <c r="FF1507" s="157"/>
      <c r="FG1507" s="157"/>
      <c r="FH1507" s="157"/>
      <c r="FI1507" s="157"/>
      <c r="FJ1507" s="157"/>
      <c r="FK1507" s="157"/>
      <c r="FL1507" s="157"/>
      <c r="FM1507" s="157"/>
      <c r="FN1507" s="157"/>
      <c r="FO1507" s="157"/>
      <c r="FP1507" s="157"/>
      <c r="FQ1507" s="157"/>
      <c r="FR1507" s="157"/>
      <c r="FS1507" s="157"/>
      <c r="FT1507" s="157"/>
      <c r="FU1507" s="157"/>
      <c r="FV1507" s="157"/>
      <c r="FW1507" s="157"/>
      <c r="FX1507" s="157"/>
      <c r="FY1507" s="157"/>
      <c r="FZ1507" s="157"/>
      <c r="GA1507" s="157"/>
      <c r="GB1507" s="157"/>
      <c r="GC1507" s="157"/>
      <c r="GD1507" s="157"/>
      <c r="GE1507" s="157"/>
      <c r="GF1507" s="157"/>
      <c r="GG1507" s="157"/>
      <c r="GH1507" s="157"/>
      <c r="GI1507" s="157"/>
      <c r="GJ1507" s="157"/>
      <c r="GK1507" s="157"/>
      <c r="GL1507" s="157"/>
      <c r="GM1507" s="157"/>
      <c r="GN1507" s="157"/>
      <c r="GO1507" s="157"/>
      <c r="GP1507" s="157"/>
      <c r="GQ1507" s="157"/>
      <c r="GR1507" s="157"/>
      <c r="GS1507" s="157"/>
      <c r="GT1507" s="157"/>
      <c r="GU1507" s="157"/>
      <c r="GV1507" s="157"/>
      <c r="GW1507" s="157"/>
      <c r="GX1507" s="157"/>
      <c r="GY1507" s="157"/>
      <c r="GZ1507" s="157"/>
      <c r="HA1507" s="157"/>
      <c r="HB1507" s="157"/>
      <c r="HC1507" s="157"/>
      <c r="HD1507" s="157"/>
      <c r="HE1507" s="157"/>
      <c r="HF1507" s="157"/>
      <c r="HG1507" s="157"/>
      <c r="HH1507" s="157"/>
      <c r="HI1507" s="157"/>
      <c r="HJ1507" s="157"/>
      <c r="HK1507" s="157"/>
      <c r="HL1507" s="157"/>
      <c r="HM1507" s="157"/>
      <c r="HN1507" s="157"/>
      <c r="HO1507" s="157"/>
      <c r="HP1507" s="157"/>
      <c r="HQ1507" s="157"/>
      <c r="HR1507" s="157"/>
      <c r="HS1507" s="157"/>
      <c r="HT1507" s="157"/>
      <c r="HU1507" s="157"/>
      <c r="HV1507" s="157"/>
      <c r="HW1507" s="157"/>
      <c r="HX1507" s="157"/>
      <c r="HY1507" s="157"/>
      <c r="HZ1507" s="157"/>
      <c r="IA1507" s="157"/>
      <c r="IB1507" s="157"/>
      <c r="IC1507" s="157"/>
      <c r="ID1507" s="157"/>
      <c r="IE1507" s="157"/>
      <c r="IF1507" s="157"/>
      <c r="IG1507" s="157"/>
      <c r="IH1507" s="157"/>
    </row>
    <row r="1508" spans="1:242" s="158" customFormat="1" outlineLevel="1">
      <c r="A1508" s="34">
        <v>36</v>
      </c>
      <c r="B1508" s="33" t="s">
        <v>2093</v>
      </c>
      <c r="C1508" s="160" t="s">
        <v>2094</v>
      </c>
      <c r="D1508" s="160" t="s">
        <v>1808</v>
      </c>
      <c r="E1508" s="36">
        <f t="shared" si="118"/>
        <v>5</v>
      </c>
      <c r="F1508" s="125">
        <v>2</v>
      </c>
      <c r="G1508" s="125">
        <v>2</v>
      </c>
      <c r="H1508" s="125">
        <v>1</v>
      </c>
      <c r="I1508" s="156"/>
      <c r="J1508" s="157"/>
      <c r="K1508" s="157"/>
      <c r="L1508" s="157"/>
      <c r="M1508" s="157"/>
      <c r="N1508" s="157"/>
      <c r="O1508" s="157"/>
      <c r="P1508" s="157"/>
      <c r="Q1508" s="157"/>
      <c r="R1508" s="157"/>
      <c r="S1508" s="157"/>
      <c r="T1508" s="157"/>
      <c r="U1508" s="157"/>
      <c r="V1508" s="157"/>
      <c r="W1508" s="157"/>
      <c r="X1508" s="157"/>
      <c r="Y1508" s="157"/>
      <c r="Z1508" s="157"/>
      <c r="AA1508" s="157"/>
      <c r="AB1508" s="157"/>
      <c r="AC1508" s="157"/>
      <c r="AD1508" s="157"/>
      <c r="AE1508" s="157"/>
      <c r="AF1508" s="157"/>
      <c r="AG1508" s="157"/>
      <c r="AH1508" s="157"/>
      <c r="AI1508" s="157"/>
      <c r="AJ1508" s="157"/>
      <c r="AK1508" s="157"/>
      <c r="AL1508" s="157"/>
      <c r="AM1508" s="157"/>
      <c r="AN1508" s="157"/>
      <c r="AO1508" s="157"/>
      <c r="AP1508" s="157"/>
      <c r="AQ1508" s="157"/>
      <c r="AR1508" s="157"/>
      <c r="AS1508" s="157"/>
      <c r="AT1508" s="157"/>
      <c r="AU1508" s="157"/>
      <c r="AV1508" s="157"/>
      <c r="AW1508" s="157"/>
      <c r="AX1508" s="157"/>
      <c r="AY1508" s="157"/>
      <c r="AZ1508" s="157"/>
      <c r="BA1508" s="157"/>
      <c r="BB1508" s="157"/>
      <c r="BC1508" s="157"/>
      <c r="BD1508" s="157"/>
      <c r="BE1508" s="157"/>
      <c r="BF1508" s="157"/>
      <c r="BG1508" s="157"/>
      <c r="BH1508" s="157"/>
      <c r="BI1508" s="157"/>
      <c r="BJ1508" s="157"/>
      <c r="BK1508" s="157"/>
      <c r="BL1508" s="157"/>
      <c r="BM1508" s="157"/>
      <c r="BN1508" s="157"/>
      <c r="BO1508" s="157"/>
      <c r="BP1508" s="157"/>
      <c r="BQ1508" s="157"/>
      <c r="BR1508" s="157"/>
      <c r="BS1508" s="157"/>
      <c r="BT1508" s="157"/>
      <c r="BU1508" s="157"/>
      <c r="BV1508" s="157"/>
      <c r="BW1508" s="157"/>
      <c r="BX1508" s="157"/>
      <c r="BY1508" s="157"/>
      <c r="BZ1508" s="157"/>
      <c r="CA1508" s="157"/>
      <c r="CB1508" s="157"/>
      <c r="CC1508" s="157"/>
      <c r="CD1508" s="157"/>
      <c r="CE1508" s="157"/>
      <c r="CF1508" s="157"/>
      <c r="CG1508" s="157"/>
      <c r="CH1508" s="157"/>
      <c r="CI1508" s="157"/>
      <c r="CJ1508" s="157"/>
      <c r="CK1508" s="157"/>
      <c r="CL1508" s="157"/>
      <c r="CM1508" s="157"/>
      <c r="CN1508" s="157"/>
      <c r="CO1508" s="157"/>
      <c r="CP1508" s="157"/>
      <c r="CQ1508" s="157"/>
      <c r="CR1508" s="157"/>
      <c r="CS1508" s="157"/>
      <c r="CT1508" s="157"/>
      <c r="CU1508" s="157"/>
      <c r="CV1508" s="157"/>
      <c r="CW1508" s="157"/>
      <c r="CX1508" s="157"/>
      <c r="CY1508" s="157"/>
      <c r="CZ1508" s="157"/>
      <c r="DA1508" s="157"/>
      <c r="DB1508" s="157"/>
      <c r="DC1508" s="157"/>
      <c r="DD1508" s="157"/>
      <c r="DE1508" s="157"/>
      <c r="DF1508" s="157"/>
      <c r="DG1508" s="157"/>
      <c r="DH1508" s="157"/>
      <c r="DI1508" s="157"/>
      <c r="DJ1508" s="157"/>
      <c r="DK1508" s="157"/>
      <c r="DL1508" s="157"/>
      <c r="DM1508" s="157"/>
      <c r="DN1508" s="157"/>
      <c r="DO1508" s="157"/>
      <c r="DP1508" s="157"/>
      <c r="DQ1508" s="157"/>
      <c r="DR1508" s="157"/>
      <c r="DS1508" s="157"/>
      <c r="DT1508" s="157"/>
      <c r="DU1508" s="157"/>
      <c r="DV1508" s="157"/>
      <c r="DW1508" s="157"/>
      <c r="DX1508" s="157"/>
      <c r="DY1508" s="157"/>
      <c r="DZ1508" s="157"/>
      <c r="EA1508" s="157"/>
      <c r="EB1508" s="157"/>
      <c r="EC1508" s="157"/>
      <c r="ED1508" s="157"/>
      <c r="EE1508" s="157"/>
      <c r="EF1508" s="157"/>
      <c r="EG1508" s="157"/>
      <c r="EH1508" s="157"/>
      <c r="EI1508" s="157"/>
      <c r="EJ1508" s="157"/>
      <c r="EK1508" s="157"/>
      <c r="EL1508" s="157"/>
      <c r="EM1508" s="157"/>
      <c r="EN1508" s="157"/>
      <c r="EO1508" s="157"/>
      <c r="EP1508" s="157"/>
      <c r="EQ1508" s="157"/>
      <c r="ER1508" s="157"/>
      <c r="ES1508" s="157"/>
      <c r="ET1508" s="157"/>
      <c r="EU1508" s="157"/>
      <c r="EV1508" s="157"/>
      <c r="EW1508" s="157"/>
      <c r="EX1508" s="157"/>
      <c r="EY1508" s="157"/>
      <c r="EZ1508" s="157"/>
      <c r="FA1508" s="157"/>
      <c r="FB1508" s="157"/>
      <c r="FC1508" s="157"/>
      <c r="FD1508" s="157"/>
      <c r="FE1508" s="157"/>
      <c r="FF1508" s="157"/>
      <c r="FG1508" s="157"/>
      <c r="FH1508" s="157"/>
      <c r="FI1508" s="157"/>
      <c r="FJ1508" s="157"/>
      <c r="FK1508" s="157"/>
      <c r="FL1508" s="157"/>
      <c r="FM1508" s="157"/>
      <c r="FN1508" s="157"/>
      <c r="FO1508" s="157"/>
      <c r="FP1508" s="157"/>
      <c r="FQ1508" s="157"/>
      <c r="FR1508" s="157"/>
      <c r="FS1508" s="157"/>
      <c r="FT1508" s="157"/>
      <c r="FU1508" s="157"/>
      <c r="FV1508" s="157"/>
      <c r="FW1508" s="157"/>
      <c r="FX1508" s="157"/>
      <c r="FY1508" s="157"/>
      <c r="FZ1508" s="157"/>
      <c r="GA1508" s="157"/>
      <c r="GB1508" s="157"/>
      <c r="GC1508" s="157"/>
      <c r="GD1508" s="157"/>
      <c r="GE1508" s="157"/>
      <c r="GF1508" s="157"/>
      <c r="GG1508" s="157"/>
      <c r="GH1508" s="157"/>
      <c r="GI1508" s="157"/>
      <c r="GJ1508" s="157"/>
      <c r="GK1508" s="157"/>
      <c r="GL1508" s="157"/>
      <c r="GM1508" s="157"/>
      <c r="GN1508" s="157"/>
      <c r="GO1508" s="157"/>
      <c r="GP1508" s="157"/>
      <c r="GQ1508" s="157"/>
      <c r="GR1508" s="157"/>
      <c r="GS1508" s="157"/>
      <c r="GT1508" s="157"/>
      <c r="GU1508" s="157"/>
      <c r="GV1508" s="157"/>
      <c r="GW1508" s="157"/>
      <c r="GX1508" s="157"/>
      <c r="GY1508" s="157"/>
      <c r="GZ1508" s="157"/>
      <c r="HA1508" s="157"/>
      <c r="HB1508" s="157"/>
      <c r="HC1508" s="157"/>
      <c r="HD1508" s="157"/>
      <c r="HE1508" s="157"/>
      <c r="HF1508" s="157"/>
      <c r="HG1508" s="157"/>
      <c r="HH1508" s="157"/>
      <c r="HI1508" s="157"/>
      <c r="HJ1508" s="157"/>
      <c r="HK1508" s="157"/>
      <c r="HL1508" s="157"/>
      <c r="HM1508" s="157"/>
      <c r="HN1508" s="157"/>
      <c r="HO1508" s="157"/>
      <c r="HP1508" s="157"/>
      <c r="HQ1508" s="157"/>
      <c r="HR1508" s="157"/>
      <c r="HS1508" s="157"/>
      <c r="HT1508" s="157"/>
      <c r="HU1508" s="157"/>
      <c r="HV1508" s="157"/>
      <c r="HW1508" s="157"/>
      <c r="HX1508" s="157"/>
      <c r="HY1508" s="157"/>
      <c r="HZ1508" s="157"/>
      <c r="IA1508" s="157"/>
      <c r="IB1508" s="157"/>
      <c r="IC1508" s="157"/>
      <c r="ID1508" s="157"/>
      <c r="IE1508" s="157"/>
      <c r="IF1508" s="157"/>
      <c r="IG1508" s="157"/>
      <c r="IH1508" s="157"/>
    </row>
    <row r="1509" spans="1:242" s="158" customFormat="1" outlineLevel="1">
      <c r="A1509" s="34">
        <v>37</v>
      </c>
      <c r="B1509" s="33" t="s">
        <v>2095</v>
      </c>
      <c r="C1509" s="34" t="s">
        <v>2096</v>
      </c>
      <c r="D1509" s="34" t="s">
        <v>1813</v>
      </c>
      <c r="E1509" s="36">
        <f t="shared" si="118"/>
        <v>2</v>
      </c>
      <c r="F1509" s="125">
        <v>1</v>
      </c>
      <c r="G1509" s="125">
        <v>1</v>
      </c>
      <c r="H1509" s="125">
        <v>0</v>
      </c>
      <c r="I1509" s="156"/>
      <c r="J1509" s="157"/>
      <c r="K1509" s="157"/>
      <c r="L1509" s="157"/>
      <c r="M1509" s="157"/>
      <c r="N1509" s="157"/>
      <c r="O1509" s="157"/>
      <c r="P1509" s="157"/>
      <c r="Q1509" s="157"/>
      <c r="R1509" s="157"/>
      <c r="S1509" s="157"/>
      <c r="T1509" s="157"/>
      <c r="U1509" s="157"/>
      <c r="V1509" s="157"/>
      <c r="W1509" s="157"/>
      <c r="X1509" s="157"/>
      <c r="Y1509" s="157"/>
      <c r="Z1509" s="157"/>
      <c r="AA1509" s="157"/>
      <c r="AB1509" s="157"/>
      <c r="AC1509" s="157"/>
      <c r="AD1509" s="157"/>
      <c r="AE1509" s="157"/>
      <c r="AF1509" s="157"/>
      <c r="AG1509" s="157"/>
      <c r="AH1509" s="157"/>
      <c r="AI1509" s="157"/>
      <c r="AJ1509" s="157"/>
      <c r="AK1509" s="157"/>
      <c r="AL1509" s="157"/>
      <c r="AM1509" s="157"/>
      <c r="AN1509" s="157"/>
      <c r="AO1509" s="157"/>
      <c r="AP1509" s="157"/>
      <c r="AQ1509" s="157"/>
      <c r="AR1509" s="157"/>
      <c r="AS1509" s="157"/>
      <c r="AT1509" s="157"/>
      <c r="AU1509" s="157"/>
      <c r="AV1509" s="157"/>
      <c r="AW1509" s="157"/>
      <c r="AX1509" s="157"/>
      <c r="AY1509" s="157"/>
      <c r="AZ1509" s="157"/>
      <c r="BA1509" s="157"/>
      <c r="BB1509" s="157"/>
      <c r="BC1509" s="157"/>
      <c r="BD1509" s="157"/>
      <c r="BE1509" s="157"/>
      <c r="BF1509" s="157"/>
      <c r="BG1509" s="157"/>
      <c r="BH1509" s="157"/>
      <c r="BI1509" s="157"/>
      <c r="BJ1509" s="157"/>
      <c r="BK1509" s="157"/>
      <c r="BL1509" s="157"/>
      <c r="BM1509" s="157"/>
      <c r="BN1509" s="157"/>
      <c r="BO1509" s="157"/>
      <c r="BP1509" s="157"/>
      <c r="BQ1509" s="157"/>
      <c r="BR1509" s="157"/>
      <c r="BS1509" s="157"/>
      <c r="BT1509" s="157"/>
      <c r="BU1509" s="157"/>
      <c r="BV1509" s="157"/>
      <c r="BW1509" s="157"/>
      <c r="BX1509" s="157"/>
      <c r="BY1509" s="157"/>
      <c r="BZ1509" s="157"/>
      <c r="CA1509" s="157"/>
      <c r="CB1509" s="157"/>
      <c r="CC1509" s="157"/>
      <c r="CD1509" s="157"/>
      <c r="CE1509" s="157"/>
      <c r="CF1509" s="157"/>
      <c r="CG1509" s="157"/>
      <c r="CH1509" s="157"/>
      <c r="CI1509" s="157"/>
      <c r="CJ1509" s="157"/>
      <c r="CK1509" s="157"/>
      <c r="CL1509" s="157"/>
      <c r="CM1509" s="157"/>
      <c r="CN1509" s="157"/>
      <c r="CO1509" s="157"/>
      <c r="CP1509" s="157"/>
      <c r="CQ1509" s="157"/>
      <c r="CR1509" s="157"/>
      <c r="CS1509" s="157"/>
      <c r="CT1509" s="157"/>
      <c r="CU1509" s="157"/>
      <c r="CV1509" s="157"/>
      <c r="CW1509" s="157"/>
      <c r="CX1509" s="157"/>
      <c r="CY1509" s="157"/>
      <c r="CZ1509" s="157"/>
      <c r="DA1509" s="157"/>
      <c r="DB1509" s="157"/>
      <c r="DC1509" s="157"/>
      <c r="DD1509" s="157"/>
      <c r="DE1509" s="157"/>
      <c r="DF1509" s="157"/>
      <c r="DG1509" s="157"/>
      <c r="DH1509" s="157"/>
      <c r="DI1509" s="157"/>
      <c r="DJ1509" s="157"/>
      <c r="DK1509" s="157"/>
      <c r="DL1509" s="157"/>
      <c r="DM1509" s="157"/>
      <c r="DN1509" s="157"/>
      <c r="DO1509" s="157"/>
      <c r="DP1509" s="157"/>
      <c r="DQ1509" s="157"/>
      <c r="DR1509" s="157"/>
      <c r="DS1509" s="157"/>
      <c r="DT1509" s="157"/>
      <c r="DU1509" s="157"/>
      <c r="DV1509" s="157"/>
      <c r="DW1509" s="157"/>
      <c r="DX1509" s="157"/>
      <c r="DY1509" s="157"/>
      <c r="DZ1509" s="157"/>
      <c r="EA1509" s="157"/>
      <c r="EB1509" s="157"/>
      <c r="EC1509" s="157"/>
      <c r="ED1509" s="157"/>
      <c r="EE1509" s="157"/>
      <c r="EF1509" s="157"/>
      <c r="EG1509" s="157"/>
      <c r="EH1509" s="157"/>
      <c r="EI1509" s="157"/>
      <c r="EJ1509" s="157"/>
      <c r="EK1509" s="157"/>
      <c r="EL1509" s="157"/>
      <c r="EM1509" s="157"/>
      <c r="EN1509" s="157"/>
      <c r="EO1509" s="157"/>
      <c r="EP1509" s="157"/>
      <c r="EQ1509" s="157"/>
      <c r="ER1509" s="157"/>
      <c r="ES1509" s="157"/>
      <c r="ET1509" s="157"/>
      <c r="EU1509" s="157"/>
      <c r="EV1509" s="157"/>
      <c r="EW1509" s="157"/>
      <c r="EX1509" s="157"/>
      <c r="EY1509" s="157"/>
      <c r="EZ1509" s="157"/>
      <c r="FA1509" s="157"/>
      <c r="FB1509" s="157"/>
      <c r="FC1509" s="157"/>
      <c r="FD1509" s="157"/>
      <c r="FE1509" s="157"/>
      <c r="FF1509" s="157"/>
      <c r="FG1509" s="157"/>
      <c r="FH1509" s="157"/>
      <c r="FI1509" s="157"/>
      <c r="FJ1509" s="157"/>
      <c r="FK1509" s="157"/>
      <c r="FL1509" s="157"/>
      <c r="FM1509" s="157"/>
      <c r="FN1509" s="157"/>
      <c r="FO1509" s="157"/>
      <c r="FP1509" s="157"/>
      <c r="FQ1509" s="157"/>
      <c r="FR1509" s="157"/>
      <c r="FS1509" s="157"/>
      <c r="FT1509" s="157"/>
      <c r="FU1509" s="157"/>
      <c r="FV1509" s="157"/>
      <c r="FW1509" s="157"/>
      <c r="FX1509" s="157"/>
      <c r="FY1509" s="157"/>
      <c r="FZ1509" s="157"/>
      <c r="GA1509" s="157"/>
      <c r="GB1509" s="157"/>
      <c r="GC1509" s="157"/>
      <c r="GD1509" s="157"/>
      <c r="GE1509" s="157"/>
      <c r="GF1509" s="157"/>
      <c r="GG1509" s="157"/>
      <c r="GH1509" s="157"/>
      <c r="GI1509" s="157"/>
      <c r="GJ1509" s="157"/>
      <c r="GK1509" s="157"/>
      <c r="GL1509" s="157"/>
      <c r="GM1509" s="157"/>
      <c r="GN1509" s="157"/>
      <c r="GO1509" s="157"/>
      <c r="GP1509" s="157"/>
      <c r="GQ1509" s="157"/>
      <c r="GR1509" s="157"/>
      <c r="GS1509" s="157"/>
      <c r="GT1509" s="157"/>
      <c r="GU1509" s="157"/>
      <c r="GV1509" s="157"/>
      <c r="GW1509" s="157"/>
      <c r="GX1509" s="157"/>
      <c r="GY1509" s="157"/>
      <c r="GZ1509" s="157"/>
      <c r="HA1509" s="157"/>
      <c r="HB1509" s="157"/>
      <c r="HC1509" s="157"/>
      <c r="HD1509" s="157"/>
      <c r="HE1509" s="157"/>
      <c r="HF1509" s="157"/>
      <c r="HG1509" s="157"/>
      <c r="HH1509" s="157"/>
      <c r="HI1509" s="157"/>
      <c r="HJ1509" s="157"/>
      <c r="HK1509" s="157"/>
      <c r="HL1509" s="157"/>
      <c r="HM1509" s="157"/>
      <c r="HN1509" s="157"/>
      <c r="HO1509" s="157"/>
      <c r="HP1509" s="157"/>
      <c r="HQ1509" s="157"/>
      <c r="HR1509" s="157"/>
      <c r="HS1509" s="157"/>
      <c r="HT1509" s="157"/>
      <c r="HU1509" s="157"/>
      <c r="HV1509" s="157"/>
      <c r="HW1509" s="157"/>
      <c r="HX1509" s="157"/>
      <c r="HY1509" s="157"/>
      <c r="HZ1509" s="157"/>
      <c r="IA1509" s="157"/>
      <c r="IB1509" s="157"/>
      <c r="IC1509" s="157"/>
      <c r="ID1509" s="157"/>
      <c r="IE1509" s="157"/>
      <c r="IF1509" s="157"/>
      <c r="IG1509" s="157"/>
      <c r="IH1509" s="157"/>
    </row>
    <row r="1510" spans="1:242" s="158" customFormat="1" outlineLevel="1">
      <c r="A1510" s="34">
        <v>38</v>
      </c>
      <c r="B1510" s="33" t="s">
        <v>2095</v>
      </c>
      <c r="C1510" s="34" t="s">
        <v>2097</v>
      </c>
      <c r="D1510" s="34" t="s">
        <v>1813</v>
      </c>
      <c r="E1510" s="133">
        <f t="shared" si="118"/>
        <v>0.05</v>
      </c>
      <c r="F1510" s="125">
        <v>0.01</v>
      </c>
      <c r="G1510" s="125">
        <v>0.02</v>
      </c>
      <c r="H1510" s="125">
        <v>0.02</v>
      </c>
      <c r="I1510" s="156"/>
      <c r="J1510" s="157"/>
      <c r="K1510" s="157"/>
      <c r="L1510" s="157"/>
      <c r="M1510" s="157"/>
      <c r="N1510" s="157"/>
      <c r="O1510" s="157"/>
      <c r="P1510" s="157"/>
      <c r="Q1510" s="157"/>
      <c r="R1510" s="157"/>
      <c r="S1510" s="157"/>
      <c r="T1510" s="157"/>
      <c r="U1510" s="157"/>
      <c r="V1510" s="157"/>
      <c r="W1510" s="157"/>
      <c r="X1510" s="157"/>
      <c r="Y1510" s="157"/>
      <c r="Z1510" s="157"/>
      <c r="AA1510" s="157"/>
      <c r="AB1510" s="157"/>
      <c r="AC1510" s="157"/>
      <c r="AD1510" s="157"/>
      <c r="AE1510" s="157"/>
      <c r="AF1510" s="157"/>
      <c r="AG1510" s="157"/>
      <c r="AH1510" s="157"/>
      <c r="AI1510" s="157"/>
      <c r="AJ1510" s="157"/>
      <c r="AK1510" s="157"/>
      <c r="AL1510" s="157"/>
      <c r="AM1510" s="157"/>
      <c r="AN1510" s="157"/>
      <c r="AO1510" s="157"/>
      <c r="AP1510" s="157"/>
      <c r="AQ1510" s="157"/>
      <c r="AR1510" s="157"/>
      <c r="AS1510" s="157"/>
      <c r="AT1510" s="157"/>
      <c r="AU1510" s="157"/>
      <c r="AV1510" s="157"/>
      <c r="AW1510" s="157"/>
      <c r="AX1510" s="157"/>
      <c r="AY1510" s="157"/>
      <c r="AZ1510" s="157"/>
      <c r="BA1510" s="157"/>
      <c r="BB1510" s="157"/>
      <c r="BC1510" s="157"/>
      <c r="BD1510" s="157"/>
      <c r="BE1510" s="157"/>
      <c r="BF1510" s="157"/>
      <c r="BG1510" s="157"/>
      <c r="BH1510" s="157"/>
      <c r="BI1510" s="157"/>
      <c r="BJ1510" s="157"/>
      <c r="BK1510" s="157"/>
      <c r="BL1510" s="157"/>
      <c r="BM1510" s="157"/>
      <c r="BN1510" s="157"/>
      <c r="BO1510" s="157"/>
      <c r="BP1510" s="157"/>
      <c r="BQ1510" s="157"/>
      <c r="BR1510" s="157"/>
      <c r="BS1510" s="157"/>
      <c r="BT1510" s="157"/>
      <c r="BU1510" s="157"/>
      <c r="BV1510" s="157"/>
      <c r="BW1510" s="157"/>
      <c r="BX1510" s="157"/>
      <c r="BY1510" s="157"/>
      <c r="BZ1510" s="157"/>
      <c r="CA1510" s="157"/>
      <c r="CB1510" s="157"/>
      <c r="CC1510" s="157"/>
      <c r="CD1510" s="157"/>
      <c r="CE1510" s="157"/>
      <c r="CF1510" s="157"/>
      <c r="CG1510" s="157"/>
      <c r="CH1510" s="157"/>
      <c r="CI1510" s="157"/>
      <c r="CJ1510" s="157"/>
      <c r="CK1510" s="157"/>
      <c r="CL1510" s="157"/>
      <c r="CM1510" s="157"/>
      <c r="CN1510" s="157"/>
      <c r="CO1510" s="157"/>
      <c r="CP1510" s="157"/>
      <c r="CQ1510" s="157"/>
      <c r="CR1510" s="157"/>
      <c r="CS1510" s="157"/>
      <c r="CT1510" s="157"/>
      <c r="CU1510" s="157"/>
      <c r="CV1510" s="157"/>
      <c r="CW1510" s="157"/>
      <c r="CX1510" s="157"/>
      <c r="CY1510" s="157"/>
      <c r="CZ1510" s="157"/>
      <c r="DA1510" s="157"/>
      <c r="DB1510" s="157"/>
      <c r="DC1510" s="157"/>
      <c r="DD1510" s="157"/>
      <c r="DE1510" s="157"/>
      <c r="DF1510" s="157"/>
      <c r="DG1510" s="157"/>
      <c r="DH1510" s="157"/>
      <c r="DI1510" s="157"/>
      <c r="DJ1510" s="157"/>
      <c r="DK1510" s="157"/>
      <c r="DL1510" s="157"/>
      <c r="DM1510" s="157"/>
      <c r="DN1510" s="157"/>
      <c r="DO1510" s="157"/>
      <c r="DP1510" s="157"/>
      <c r="DQ1510" s="157"/>
      <c r="DR1510" s="157"/>
      <c r="DS1510" s="157"/>
      <c r="DT1510" s="157"/>
      <c r="DU1510" s="157"/>
      <c r="DV1510" s="157"/>
      <c r="DW1510" s="157"/>
      <c r="DX1510" s="157"/>
      <c r="DY1510" s="157"/>
      <c r="DZ1510" s="157"/>
      <c r="EA1510" s="157"/>
      <c r="EB1510" s="157"/>
      <c r="EC1510" s="157"/>
      <c r="ED1510" s="157"/>
      <c r="EE1510" s="157"/>
      <c r="EF1510" s="157"/>
      <c r="EG1510" s="157"/>
      <c r="EH1510" s="157"/>
      <c r="EI1510" s="157"/>
      <c r="EJ1510" s="157"/>
      <c r="EK1510" s="157"/>
      <c r="EL1510" s="157"/>
      <c r="EM1510" s="157"/>
      <c r="EN1510" s="157"/>
      <c r="EO1510" s="157"/>
      <c r="EP1510" s="157"/>
      <c r="EQ1510" s="157"/>
      <c r="ER1510" s="157"/>
      <c r="ES1510" s="157"/>
      <c r="ET1510" s="157"/>
      <c r="EU1510" s="157"/>
      <c r="EV1510" s="157"/>
      <c r="EW1510" s="157"/>
      <c r="EX1510" s="157"/>
      <c r="EY1510" s="157"/>
      <c r="EZ1510" s="157"/>
      <c r="FA1510" s="157"/>
      <c r="FB1510" s="157"/>
      <c r="FC1510" s="157"/>
      <c r="FD1510" s="157"/>
      <c r="FE1510" s="157"/>
      <c r="FF1510" s="157"/>
      <c r="FG1510" s="157"/>
      <c r="FH1510" s="157"/>
      <c r="FI1510" s="157"/>
      <c r="FJ1510" s="157"/>
      <c r="FK1510" s="157"/>
      <c r="FL1510" s="157"/>
      <c r="FM1510" s="157"/>
      <c r="FN1510" s="157"/>
      <c r="FO1510" s="157"/>
      <c r="FP1510" s="157"/>
      <c r="FQ1510" s="157"/>
      <c r="FR1510" s="157"/>
      <c r="FS1510" s="157"/>
      <c r="FT1510" s="157"/>
      <c r="FU1510" s="157"/>
      <c r="FV1510" s="157"/>
      <c r="FW1510" s="157"/>
      <c r="FX1510" s="157"/>
      <c r="FY1510" s="157"/>
      <c r="FZ1510" s="157"/>
      <c r="GA1510" s="157"/>
      <c r="GB1510" s="157"/>
      <c r="GC1510" s="157"/>
      <c r="GD1510" s="157"/>
      <c r="GE1510" s="157"/>
      <c r="GF1510" s="157"/>
      <c r="GG1510" s="157"/>
      <c r="GH1510" s="157"/>
      <c r="GI1510" s="157"/>
      <c r="GJ1510" s="157"/>
      <c r="GK1510" s="157"/>
      <c r="GL1510" s="157"/>
      <c r="GM1510" s="157"/>
      <c r="GN1510" s="157"/>
      <c r="GO1510" s="157"/>
      <c r="GP1510" s="157"/>
      <c r="GQ1510" s="157"/>
      <c r="GR1510" s="157"/>
      <c r="GS1510" s="157"/>
      <c r="GT1510" s="157"/>
      <c r="GU1510" s="157"/>
      <c r="GV1510" s="157"/>
      <c r="GW1510" s="157"/>
      <c r="GX1510" s="157"/>
      <c r="GY1510" s="157"/>
      <c r="GZ1510" s="157"/>
      <c r="HA1510" s="157"/>
      <c r="HB1510" s="157"/>
      <c r="HC1510" s="157"/>
      <c r="HD1510" s="157"/>
      <c r="HE1510" s="157"/>
      <c r="HF1510" s="157"/>
      <c r="HG1510" s="157"/>
      <c r="HH1510" s="157"/>
      <c r="HI1510" s="157"/>
      <c r="HJ1510" s="157"/>
      <c r="HK1510" s="157"/>
      <c r="HL1510" s="157"/>
      <c r="HM1510" s="157"/>
      <c r="HN1510" s="157"/>
      <c r="HO1510" s="157"/>
      <c r="HP1510" s="157"/>
      <c r="HQ1510" s="157"/>
      <c r="HR1510" s="157"/>
      <c r="HS1510" s="157"/>
      <c r="HT1510" s="157"/>
      <c r="HU1510" s="157"/>
      <c r="HV1510" s="157"/>
      <c r="HW1510" s="157"/>
      <c r="HX1510" s="157"/>
      <c r="HY1510" s="157"/>
      <c r="HZ1510" s="157"/>
      <c r="IA1510" s="157"/>
      <c r="IB1510" s="157"/>
      <c r="IC1510" s="157"/>
      <c r="ID1510" s="157"/>
      <c r="IE1510" s="157"/>
      <c r="IF1510" s="157"/>
      <c r="IG1510" s="157"/>
      <c r="IH1510" s="157"/>
    </row>
    <row r="1511" spans="1:242" s="158" customFormat="1" outlineLevel="1">
      <c r="A1511" s="34">
        <v>39</v>
      </c>
      <c r="B1511" s="33" t="s">
        <v>2095</v>
      </c>
      <c r="C1511" s="34" t="s">
        <v>2098</v>
      </c>
      <c r="D1511" s="34" t="s">
        <v>1813</v>
      </c>
      <c r="E1511" s="36">
        <f t="shared" si="118"/>
        <v>0.5</v>
      </c>
      <c r="F1511" s="125">
        <v>0.1</v>
      </c>
      <c r="G1511" s="125">
        <v>0.2</v>
      </c>
      <c r="H1511" s="125">
        <v>0.2</v>
      </c>
      <c r="I1511" s="156"/>
      <c r="J1511" s="157"/>
      <c r="K1511" s="157"/>
      <c r="L1511" s="157"/>
      <c r="M1511" s="157"/>
      <c r="N1511" s="157"/>
      <c r="O1511" s="157"/>
      <c r="P1511" s="157"/>
      <c r="Q1511" s="157"/>
      <c r="R1511" s="157"/>
      <c r="S1511" s="157"/>
      <c r="T1511" s="157"/>
      <c r="U1511" s="157"/>
      <c r="V1511" s="157"/>
      <c r="W1511" s="157"/>
      <c r="X1511" s="157"/>
      <c r="Y1511" s="157"/>
      <c r="Z1511" s="157"/>
      <c r="AA1511" s="157"/>
      <c r="AB1511" s="157"/>
      <c r="AC1511" s="157"/>
      <c r="AD1511" s="157"/>
      <c r="AE1511" s="157"/>
      <c r="AF1511" s="157"/>
      <c r="AG1511" s="157"/>
      <c r="AH1511" s="157"/>
      <c r="AI1511" s="157"/>
      <c r="AJ1511" s="157"/>
      <c r="AK1511" s="157"/>
      <c r="AL1511" s="157"/>
      <c r="AM1511" s="157"/>
      <c r="AN1511" s="157"/>
      <c r="AO1511" s="157"/>
      <c r="AP1511" s="157"/>
      <c r="AQ1511" s="157"/>
      <c r="AR1511" s="157"/>
      <c r="AS1511" s="157"/>
      <c r="AT1511" s="157"/>
      <c r="AU1511" s="157"/>
      <c r="AV1511" s="157"/>
      <c r="AW1511" s="157"/>
      <c r="AX1511" s="157"/>
      <c r="AY1511" s="157"/>
      <c r="AZ1511" s="157"/>
      <c r="BA1511" s="157"/>
      <c r="BB1511" s="157"/>
      <c r="BC1511" s="157"/>
      <c r="BD1511" s="157"/>
      <c r="BE1511" s="157"/>
      <c r="BF1511" s="157"/>
      <c r="BG1511" s="157"/>
      <c r="BH1511" s="157"/>
      <c r="BI1511" s="157"/>
      <c r="BJ1511" s="157"/>
      <c r="BK1511" s="157"/>
      <c r="BL1511" s="157"/>
      <c r="BM1511" s="157"/>
      <c r="BN1511" s="157"/>
      <c r="BO1511" s="157"/>
      <c r="BP1511" s="157"/>
      <c r="BQ1511" s="157"/>
      <c r="BR1511" s="157"/>
      <c r="BS1511" s="157"/>
      <c r="BT1511" s="157"/>
      <c r="BU1511" s="157"/>
      <c r="BV1511" s="157"/>
      <c r="BW1511" s="157"/>
      <c r="BX1511" s="157"/>
      <c r="BY1511" s="157"/>
      <c r="BZ1511" s="157"/>
      <c r="CA1511" s="157"/>
      <c r="CB1511" s="157"/>
      <c r="CC1511" s="157"/>
      <c r="CD1511" s="157"/>
      <c r="CE1511" s="157"/>
      <c r="CF1511" s="157"/>
      <c r="CG1511" s="157"/>
      <c r="CH1511" s="157"/>
      <c r="CI1511" s="157"/>
      <c r="CJ1511" s="157"/>
      <c r="CK1511" s="157"/>
      <c r="CL1511" s="157"/>
      <c r="CM1511" s="157"/>
      <c r="CN1511" s="157"/>
      <c r="CO1511" s="157"/>
      <c r="CP1511" s="157"/>
      <c r="CQ1511" s="157"/>
      <c r="CR1511" s="157"/>
      <c r="CS1511" s="157"/>
      <c r="CT1511" s="157"/>
      <c r="CU1511" s="157"/>
      <c r="CV1511" s="157"/>
      <c r="CW1511" s="157"/>
      <c r="CX1511" s="157"/>
      <c r="CY1511" s="157"/>
      <c r="CZ1511" s="157"/>
      <c r="DA1511" s="157"/>
      <c r="DB1511" s="157"/>
      <c r="DC1511" s="157"/>
      <c r="DD1511" s="157"/>
      <c r="DE1511" s="157"/>
      <c r="DF1511" s="157"/>
      <c r="DG1511" s="157"/>
      <c r="DH1511" s="157"/>
      <c r="DI1511" s="157"/>
      <c r="DJ1511" s="157"/>
      <c r="DK1511" s="157"/>
      <c r="DL1511" s="157"/>
      <c r="DM1511" s="157"/>
      <c r="DN1511" s="157"/>
      <c r="DO1511" s="157"/>
      <c r="DP1511" s="157"/>
      <c r="DQ1511" s="157"/>
      <c r="DR1511" s="157"/>
      <c r="DS1511" s="157"/>
      <c r="DT1511" s="157"/>
      <c r="DU1511" s="157"/>
      <c r="DV1511" s="157"/>
      <c r="DW1511" s="157"/>
      <c r="DX1511" s="157"/>
      <c r="DY1511" s="157"/>
      <c r="DZ1511" s="157"/>
      <c r="EA1511" s="157"/>
      <c r="EB1511" s="157"/>
      <c r="EC1511" s="157"/>
      <c r="ED1511" s="157"/>
      <c r="EE1511" s="157"/>
      <c r="EF1511" s="157"/>
      <c r="EG1511" s="157"/>
      <c r="EH1511" s="157"/>
      <c r="EI1511" s="157"/>
      <c r="EJ1511" s="157"/>
      <c r="EK1511" s="157"/>
      <c r="EL1511" s="157"/>
      <c r="EM1511" s="157"/>
      <c r="EN1511" s="157"/>
      <c r="EO1511" s="157"/>
      <c r="EP1511" s="157"/>
      <c r="EQ1511" s="157"/>
      <c r="ER1511" s="157"/>
      <c r="ES1511" s="157"/>
      <c r="ET1511" s="157"/>
      <c r="EU1511" s="157"/>
      <c r="EV1511" s="157"/>
      <c r="EW1511" s="157"/>
      <c r="EX1511" s="157"/>
      <c r="EY1511" s="157"/>
      <c r="EZ1511" s="157"/>
      <c r="FA1511" s="157"/>
      <c r="FB1511" s="157"/>
      <c r="FC1511" s="157"/>
      <c r="FD1511" s="157"/>
      <c r="FE1511" s="157"/>
      <c r="FF1511" s="157"/>
      <c r="FG1511" s="157"/>
      <c r="FH1511" s="157"/>
      <c r="FI1511" s="157"/>
      <c r="FJ1511" s="157"/>
      <c r="FK1511" s="157"/>
      <c r="FL1511" s="157"/>
      <c r="FM1511" s="157"/>
      <c r="FN1511" s="157"/>
      <c r="FO1511" s="157"/>
      <c r="FP1511" s="157"/>
      <c r="FQ1511" s="157"/>
      <c r="FR1511" s="157"/>
      <c r="FS1511" s="157"/>
      <c r="FT1511" s="157"/>
      <c r="FU1511" s="157"/>
      <c r="FV1511" s="157"/>
      <c r="FW1511" s="157"/>
      <c r="FX1511" s="157"/>
      <c r="FY1511" s="157"/>
      <c r="FZ1511" s="157"/>
      <c r="GA1511" s="157"/>
      <c r="GB1511" s="157"/>
      <c r="GC1511" s="157"/>
      <c r="GD1511" s="157"/>
      <c r="GE1511" s="157"/>
      <c r="GF1511" s="157"/>
      <c r="GG1511" s="157"/>
      <c r="GH1511" s="157"/>
      <c r="GI1511" s="157"/>
      <c r="GJ1511" s="157"/>
      <c r="GK1511" s="157"/>
      <c r="GL1511" s="157"/>
      <c r="GM1511" s="157"/>
      <c r="GN1511" s="157"/>
      <c r="GO1511" s="157"/>
      <c r="GP1511" s="157"/>
      <c r="GQ1511" s="157"/>
      <c r="GR1511" s="157"/>
      <c r="GS1511" s="157"/>
      <c r="GT1511" s="157"/>
      <c r="GU1511" s="157"/>
      <c r="GV1511" s="157"/>
      <c r="GW1511" s="157"/>
      <c r="GX1511" s="157"/>
      <c r="GY1511" s="157"/>
      <c r="GZ1511" s="157"/>
      <c r="HA1511" s="157"/>
      <c r="HB1511" s="157"/>
      <c r="HC1511" s="157"/>
      <c r="HD1511" s="157"/>
      <c r="HE1511" s="157"/>
      <c r="HF1511" s="157"/>
      <c r="HG1511" s="157"/>
      <c r="HH1511" s="157"/>
      <c r="HI1511" s="157"/>
      <c r="HJ1511" s="157"/>
      <c r="HK1511" s="157"/>
      <c r="HL1511" s="157"/>
      <c r="HM1511" s="157"/>
      <c r="HN1511" s="157"/>
      <c r="HO1511" s="157"/>
      <c r="HP1511" s="157"/>
      <c r="HQ1511" s="157"/>
      <c r="HR1511" s="157"/>
      <c r="HS1511" s="157"/>
      <c r="HT1511" s="157"/>
      <c r="HU1511" s="157"/>
      <c r="HV1511" s="157"/>
      <c r="HW1511" s="157"/>
      <c r="HX1511" s="157"/>
      <c r="HY1511" s="157"/>
      <c r="HZ1511" s="157"/>
      <c r="IA1511" s="157"/>
      <c r="IB1511" s="157"/>
      <c r="IC1511" s="157"/>
      <c r="ID1511" s="157"/>
      <c r="IE1511" s="157"/>
      <c r="IF1511" s="157"/>
      <c r="IG1511" s="157"/>
      <c r="IH1511" s="157"/>
    </row>
    <row r="1512" spans="1:242" s="158" customFormat="1" outlineLevel="1">
      <c r="A1512" s="34">
        <v>40</v>
      </c>
      <c r="B1512" s="33" t="s">
        <v>2099</v>
      </c>
      <c r="C1512" s="34"/>
      <c r="D1512" s="34" t="s">
        <v>2100</v>
      </c>
      <c r="E1512" s="36">
        <f t="shared" si="118"/>
        <v>13</v>
      </c>
      <c r="F1512" s="125">
        <v>4</v>
      </c>
      <c r="G1512" s="125">
        <v>4</v>
      </c>
      <c r="H1512" s="125">
        <v>5</v>
      </c>
      <c r="I1512" s="156"/>
      <c r="J1512" s="157"/>
      <c r="K1512" s="157"/>
      <c r="L1512" s="157"/>
      <c r="M1512" s="157"/>
      <c r="N1512" s="157"/>
      <c r="O1512" s="157"/>
      <c r="P1512" s="157"/>
      <c r="Q1512" s="157"/>
      <c r="R1512" s="157"/>
      <c r="S1512" s="157"/>
      <c r="T1512" s="157"/>
      <c r="U1512" s="157"/>
      <c r="V1512" s="157"/>
      <c r="W1512" s="157"/>
      <c r="X1512" s="157"/>
      <c r="Y1512" s="157"/>
      <c r="Z1512" s="157"/>
      <c r="AA1512" s="157"/>
      <c r="AB1512" s="157"/>
      <c r="AC1512" s="157"/>
      <c r="AD1512" s="157"/>
      <c r="AE1512" s="157"/>
      <c r="AF1512" s="157"/>
      <c r="AG1512" s="157"/>
      <c r="AH1512" s="157"/>
      <c r="AI1512" s="157"/>
      <c r="AJ1512" s="157"/>
      <c r="AK1512" s="157"/>
      <c r="AL1512" s="157"/>
      <c r="AM1512" s="157"/>
      <c r="AN1512" s="157"/>
      <c r="AO1512" s="157"/>
      <c r="AP1512" s="157"/>
      <c r="AQ1512" s="157"/>
      <c r="AR1512" s="157"/>
      <c r="AS1512" s="157"/>
      <c r="AT1512" s="157"/>
      <c r="AU1512" s="157"/>
      <c r="AV1512" s="157"/>
      <c r="AW1512" s="157"/>
      <c r="AX1512" s="157"/>
      <c r="AY1512" s="157"/>
      <c r="AZ1512" s="157"/>
      <c r="BA1512" s="157"/>
      <c r="BB1512" s="157"/>
      <c r="BC1512" s="157"/>
      <c r="BD1512" s="157"/>
      <c r="BE1512" s="157"/>
      <c r="BF1512" s="157"/>
      <c r="BG1512" s="157"/>
      <c r="BH1512" s="157"/>
      <c r="BI1512" s="157"/>
      <c r="BJ1512" s="157"/>
      <c r="BK1512" s="157"/>
      <c r="BL1512" s="157"/>
      <c r="BM1512" s="157"/>
      <c r="BN1512" s="157"/>
      <c r="BO1512" s="157"/>
      <c r="BP1512" s="157"/>
      <c r="BQ1512" s="157"/>
      <c r="BR1512" s="157"/>
      <c r="BS1512" s="157"/>
      <c r="BT1512" s="157"/>
      <c r="BU1512" s="157"/>
      <c r="BV1512" s="157"/>
      <c r="BW1512" s="157"/>
      <c r="BX1512" s="157"/>
      <c r="BY1512" s="157"/>
      <c r="BZ1512" s="157"/>
      <c r="CA1512" s="157"/>
      <c r="CB1512" s="157"/>
      <c r="CC1512" s="157"/>
      <c r="CD1512" s="157"/>
      <c r="CE1512" s="157"/>
      <c r="CF1512" s="157"/>
      <c r="CG1512" s="157"/>
      <c r="CH1512" s="157"/>
      <c r="CI1512" s="157"/>
      <c r="CJ1512" s="157"/>
      <c r="CK1512" s="157"/>
      <c r="CL1512" s="157"/>
      <c r="CM1512" s="157"/>
      <c r="CN1512" s="157"/>
      <c r="CO1512" s="157"/>
      <c r="CP1512" s="157"/>
      <c r="CQ1512" s="157"/>
      <c r="CR1512" s="157"/>
      <c r="CS1512" s="157"/>
      <c r="CT1512" s="157"/>
      <c r="CU1512" s="157"/>
      <c r="CV1512" s="157"/>
      <c r="CW1512" s="157"/>
      <c r="CX1512" s="157"/>
      <c r="CY1512" s="157"/>
      <c r="CZ1512" s="157"/>
      <c r="DA1512" s="157"/>
      <c r="DB1512" s="157"/>
      <c r="DC1512" s="157"/>
      <c r="DD1512" s="157"/>
      <c r="DE1512" s="157"/>
      <c r="DF1512" s="157"/>
      <c r="DG1512" s="157"/>
      <c r="DH1512" s="157"/>
      <c r="DI1512" s="157"/>
      <c r="DJ1512" s="157"/>
      <c r="DK1512" s="157"/>
      <c r="DL1512" s="157"/>
      <c r="DM1512" s="157"/>
      <c r="DN1512" s="157"/>
      <c r="DO1512" s="157"/>
      <c r="DP1512" s="157"/>
      <c r="DQ1512" s="157"/>
      <c r="DR1512" s="157"/>
      <c r="DS1512" s="157"/>
      <c r="DT1512" s="157"/>
      <c r="DU1512" s="157"/>
      <c r="DV1512" s="157"/>
      <c r="DW1512" s="157"/>
      <c r="DX1512" s="157"/>
      <c r="DY1512" s="157"/>
      <c r="DZ1512" s="157"/>
      <c r="EA1512" s="157"/>
      <c r="EB1512" s="157"/>
      <c r="EC1512" s="157"/>
      <c r="ED1512" s="157"/>
      <c r="EE1512" s="157"/>
      <c r="EF1512" s="157"/>
      <c r="EG1512" s="157"/>
      <c r="EH1512" s="157"/>
      <c r="EI1512" s="157"/>
      <c r="EJ1512" s="157"/>
      <c r="EK1512" s="157"/>
      <c r="EL1512" s="157"/>
      <c r="EM1512" s="157"/>
      <c r="EN1512" s="157"/>
      <c r="EO1512" s="157"/>
      <c r="EP1512" s="157"/>
      <c r="EQ1512" s="157"/>
      <c r="ER1512" s="157"/>
      <c r="ES1512" s="157"/>
      <c r="ET1512" s="157"/>
      <c r="EU1512" s="157"/>
      <c r="EV1512" s="157"/>
      <c r="EW1512" s="157"/>
      <c r="EX1512" s="157"/>
      <c r="EY1512" s="157"/>
      <c r="EZ1512" s="157"/>
      <c r="FA1512" s="157"/>
      <c r="FB1512" s="157"/>
      <c r="FC1512" s="157"/>
      <c r="FD1512" s="157"/>
      <c r="FE1512" s="157"/>
      <c r="FF1512" s="157"/>
      <c r="FG1512" s="157"/>
      <c r="FH1512" s="157"/>
      <c r="FI1512" s="157"/>
      <c r="FJ1512" s="157"/>
      <c r="FK1512" s="157"/>
      <c r="FL1512" s="157"/>
      <c r="FM1512" s="157"/>
      <c r="FN1512" s="157"/>
      <c r="FO1512" s="157"/>
      <c r="FP1512" s="157"/>
      <c r="FQ1512" s="157"/>
      <c r="FR1512" s="157"/>
      <c r="FS1512" s="157"/>
      <c r="FT1512" s="157"/>
      <c r="FU1512" s="157"/>
      <c r="FV1512" s="157"/>
      <c r="FW1512" s="157"/>
      <c r="FX1512" s="157"/>
      <c r="FY1512" s="157"/>
      <c r="FZ1512" s="157"/>
      <c r="GA1512" s="157"/>
      <c r="GB1512" s="157"/>
      <c r="GC1512" s="157"/>
      <c r="GD1512" s="157"/>
      <c r="GE1512" s="157"/>
      <c r="GF1512" s="157"/>
      <c r="GG1512" s="157"/>
      <c r="GH1512" s="157"/>
      <c r="GI1512" s="157"/>
      <c r="GJ1512" s="157"/>
      <c r="GK1512" s="157"/>
      <c r="GL1512" s="157"/>
      <c r="GM1512" s="157"/>
      <c r="GN1512" s="157"/>
      <c r="GO1512" s="157"/>
      <c r="GP1512" s="157"/>
      <c r="GQ1512" s="157"/>
      <c r="GR1512" s="157"/>
      <c r="GS1512" s="157"/>
      <c r="GT1512" s="157"/>
      <c r="GU1512" s="157"/>
      <c r="GV1512" s="157"/>
      <c r="GW1512" s="157"/>
      <c r="GX1512" s="157"/>
      <c r="GY1512" s="157"/>
      <c r="GZ1512" s="157"/>
      <c r="HA1512" s="157"/>
      <c r="HB1512" s="157"/>
      <c r="HC1512" s="157"/>
      <c r="HD1512" s="157"/>
      <c r="HE1512" s="157"/>
      <c r="HF1512" s="157"/>
      <c r="HG1512" s="157"/>
      <c r="HH1512" s="157"/>
      <c r="HI1512" s="157"/>
      <c r="HJ1512" s="157"/>
      <c r="HK1512" s="157"/>
      <c r="HL1512" s="157"/>
      <c r="HM1512" s="157"/>
      <c r="HN1512" s="157"/>
      <c r="HO1512" s="157"/>
      <c r="HP1512" s="157"/>
      <c r="HQ1512" s="157"/>
      <c r="HR1512" s="157"/>
      <c r="HS1512" s="157"/>
      <c r="HT1512" s="157"/>
      <c r="HU1512" s="157"/>
      <c r="HV1512" s="157"/>
      <c r="HW1512" s="157"/>
      <c r="HX1512" s="157"/>
      <c r="HY1512" s="157"/>
      <c r="HZ1512" s="157"/>
      <c r="IA1512" s="157"/>
      <c r="IB1512" s="157"/>
      <c r="IC1512" s="157"/>
      <c r="ID1512" s="157"/>
      <c r="IE1512" s="157"/>
      <c r="IF1512" s="157"/>
      <c r="IG1512" s="157"/>
      <c r="IH1512" s="157"/>
    </row>
    <row r="1513" spans="1:242" s="158" customFormat="1" outlineLevel="1">
      <c r="A1513" s="34">
        <v>41</v>
      </c>
      <c r="B1513" s="33" t="s">
        <v>2101</v>
      </c>
      <c r="C1513" s="34" t="s">
        <v>2102</v>
      </c>
      <c r="D1513" s="34" t="s">
        <v>1808</v>
      </c>
      <c r="E1513" s="36">
        <f t="shared" si="118"/>
        <v>12</v>
      </c>
      <c r="F1513" s="125">
        <v>4</v>
      </c>
      <c r="G1513" s="125">
        <v>4</v>
      </c>
      <c r="H1513" s="125">
        <v>4</v>
      </c>
      <c r="I1513" s="156">
        <v>12</v>
      </c>
      <c r="J1513" s="157"/>
      <c r="K1513" s="157"/>
      <c r="L1513" s="157"/>
      <c r="M1513" s="157"/>
      <c r="N1513" s="157"/>
      <c r="O1513" s="157"/>
      <c r="P1513" s="157"/>
      <c r="Q1513" s="157"/>
      <c r="R1513" s="157"/>
      <c r="S1513" s="157"/>
      <c r="T1513" s="157"/>
      <c r="U1513" s="157"/>
      <c r="V1513" s="157"/>
      <c r="W1513" s="157"/>
      <c r="X1513" s="157"/>
      <c r="Y1513" s="157"/>
      <c r="Z1513" s="157"/>
      <c r="AA1513" s="157"/>
      <c r="AB1513" s="157"/>
      <c r="AC1513" s="157"/>
      <c r="AD1513" s="157"/>
      <c r="AE1513" s="157"/>
      <c r="AF1513" s="157"/>
      <c r="AG1513" s="157"/>
      <c r="AH1513" s="157"/>
      <c r="AI1513" s="157"/>
      <c r="AJ1513" s="157"/>
      <c r="AK1513" s="157"/>
      <c r="AL1513" s="157"/>
      <c r="AM1513" s="157"/>
      <c r="AN1513" s="157"/>
      <c r="AO1513" s="157"/>
      <c r="AP1513" s="157"/>
      <c r="AQ1513" s="157"/>
      <c r="AR1513" s="157"/>
      <c r="AS1513" s="157"/>
      <c r="AT1513" s="157"/>
      <c r="AU1513" s="157"/>
      <c r="AV1513" s="157"/>
      <c r="AW1513" s="157"/>
      <c r="AX1513" s="157"/>
      <c r="AY1513" s="157"/>
      <c r="AZ1513" s="157"/>
      <c r="BA1513" s="157"/>
      <c r="BB1513" s="157"/>
      <c r="BC1513" s="157"/>
      <c r="BD1513" s="157"/>
      <c r="BE1513" s="157"/>
      <c r="BF1513" s="157"/>
      <c r="BG1513" s="157"/>
      <c r="BH1513" s="157"/>
      <c r="BI1513" s="157"/>
      <c r="BJ1513" s="157"/>
      <c r="BK1513" s="157"/>
      <c r="BL1513" s="157"/>
      <c r="BM1513" s="157"/>
      <c r="BN1513" s="157"/>
      <c r="BO1513" s="157"/>
      <c r="BP1513" s="157"/>
      <c r="BQ1513" s="157"/>
      <c r="BR1513" s="157"/>
      <c r="BS1513" s="157"/>
      <c r="BT1513" s="157"/>
      <c r="BU1513" s="157"/>
      <c r="BV1513" s="157"/>
      <c r="BW1513" s="157"/>
      <c r="BX1513" s="157"/>
      <c r="BY1513" s="157"/>
      <c r="BZ1513" s="157"/>
      <c r="CA1513" s="157"/>
      <c r="CB1513" s="157"/>
      <c r="CC1513" s="157"/>
      <c r="CD1513" s="157"/>
      <c r="CE1513" s="157"/>
      <c r="CF1513" s="157"/>
      <c r="CG1513" s="157"/>
      <c r="CH1513" s="157"/>
      <c r="CI1513" s="157"/>
      <c r="CJ1513" s="157"/>
      <c r="CK1513" s="157"/>
      <c r="CL1513" s="157"/>
      <c r="CM1513" s="157"/>
      <c r="CN1513" s="157"/>
      <c r="CO1513" s="157"/>
      <c r="CP1513" s="157"/>
      <c r="CQ1513" s="157"/>
      <c r="CR1513" s="157"/>
      <c r="CS1513" s="157"/>
      <c r="CT1513" s="157"/>
      <c r="CU1513" s="157"/>
      <c r="CV1513" s="157"/>
      <c r="CW1513" s="157"/>
      <c r="CX1513" s="157"/>
      <c r="CY1513" s="157"/>
      <c r="CZ1513" s="157"/>
      <c r="DA1513" s="157"/>
      <c r="DB1513" s="157"/>
      <c r="DC1513" s="157"/>
      <c r="DD1513" s="157"/>
      <c r="DE1513" s="157"/>
      <c r="DF1513" s="157"/>
      <c r="DG1513" s="157"/>
      <c r="DH1513" s="157"/>
      <c r="DI1513" s="157"/>
      <c r="DJ1513" s="157"/>
      <c r="DK1513" s="157"/>
      <c r="DL1513" s="157"/>
      <c r="DM1513" s="157"/>
      <c r="DN1513" s="157"/>
      <c r="DO1513" s="157"/>
      <c r="DP1513" s="157"/>
      <c r="DQ1513" s="157"/>
      <c r="DR1513" s="157"/>
      <c r="DS1513" s="157"/>
      <c r="DT1513" s="157"/>
      <c r="DU1513" s="157"/>
      <c r="DV1513" s="157"/>
      <c r="DW1513" s="157"/>
      <c r="DX1513" s="157"/>
      <c r="DY1513" s="157"/>
      <c r="DZ1513" s="157"/>
      <c r="EA1513" s="157"/>
      <c r="EB1513" s="157"/>
      <c r="EC1513" s="157"/>
      <c r="ED1513" s="157"/>
      <c r="EE1513" s="157"/>
      <c r="EF1513" s="157"/>
      <c r="EG1513" s="157"/>
      <c r="EH1513" s="157"/>
      <c r="EI1513" s="157"/>
      <c r="EJ1513" s="157"/>
      <c r="EK1513" s="157"/>
      <c r="EL1513" s="157"/>
      <c r="EM1513" s="157"/>
      <c r="EN1513" s="157"/>
      <c r="EO1513" s="157"/>
      <c r="EP1513" s="157"/>
      <c r="EQ1513" s="157"/>
      <c r="ER1513" s="157"/>
      <c r="ES1513" s="157"/>
      <c r="ET1513" s="157"/>
      <c r="EU1513" s="157"/>
      <c r="EV1513" s="157"/>
      <c r="EW1513" s="157"/>
      <c r="EX1513" s="157"/>
      <c r="EY1513" s="157"/>
      <c r="EZ1513" s="157"/>
      <c r="FA1513" s="157"/>
      <c r="FB1513" s="157"/>
      <c r="FC1513" s="157"/>
      <c r="FD1513" s="157"/>
      <c r="FE1513" s="157"/>
      <c r="FF1513" s="157"/>
      <c r="FG1513" s="157"/>
      <c r="FH1513" s="157"/>
      <c r="FI1513" s="157"/>
      <c r="FJ1513" s="157"/>
      <c r="FK1513" s="157"/>
      <c r="FL1513" s="157"/>
      <c r="FM1513" s="157"/>
      <c r="FN1513" s="157"/>
      <c r="FO1513" s="157"/>
      <c r="FP1513" s="157"/>
      <c r="FQ1513" s="157"/>
      <c r="FR1513" s="157"/>
      <c r="FS1513" s="157"/>
      <c r="FT1513" s="157"/>
      <c r="FU1513" s="157"/>
      <c r="FV1513" s="157"/>
      <c r="FW1513" s="157"/>
      <c r="FX1513" s="157"/>
      <c r="FY1513" s="157"/>
      <c r="FZ1513" s="157"/>
      <c r="GA1513" s="157"/>
      <c r="GB1513" s="157"/>
      <c r="GC1513" s="157"/>
      <c r="GD1513" s="157"/>
      <c r="GE1513" s="157"/>
      <c r="GF1513" s="157"/>
      <c r="GG1513" s="157"/>
      <c r="GH1513" s="157"/>
      <c r="GI1513" s="157"/>
      <c r="GJ1513" s="157"/>
      <c r="GK1513" s="157"/>
      <c r="GL1513" s="157"/>
      <c r="GM1513" s="157"/>
      <c r="GN1513" s="157"/>
      <c r="GO1513" s="157"/>
      <c r="GP1513" s="157"/>
      <c r="GQ1513" s="157"/>
      <c r="GR1513" s="157"/>
      <c r="GS1513" s="157"/>
      <c r="GT1513" s="157"/>
      <c r="GU1513" s="157"/>
      <c r="GV1513" s="157"/>
      <c r="GW1513" s="157"/>
      <c r="GX1513" s="157"/>
      <c r="GY1513" s="157"/>
      <c r="GZ1513" s="157"/>
      <c r="HA1513" s="157"/>
      <c r="HB1513" s="157"/>
      <c r="HC1513" s="157"/>
      <c r="HD1513" s="157"/>
      <c r="HE1513" s="157"/>
      <c r="HF1513" s="157"/>
      <c r="HG1513" s="157"/>
      <c r="HH1513" s="157"/>
      <c r="HI1513" s="157"/>
      <c r="HJ1513" s="157"/>
      <c r="HK1513" s="157"/>
      <c r="HL1513" s="157"/>
      <c r="HM1513" s="157"/>
      <c r="HN1513" s="157"/>
      <c r="HO1513" s="157"/>
      <c r="HP1513" s="157"/>
      <c r="HQ1513" s="157"/>
      <c r="HR1513" s="157"/>
      <c r="HS1513" s="157"/>
      <c r="HT1513" s="157"/>
      <c r="HU1513" s="157"/>
      <c r="HV1513" s="157"/>
      <c r="HW1513" s="157"/>
      <c r="HX1513" s="157"/>
      <c r="HY1513" s="157"/>
      <c r="HZ1513" s="157"/>
      <c r="IA1513" s="157"/>
      <c r="IB1513" s="157"/>
      <c r="IC1513" s="157"/>
      <c r="ID1513" s="157"/>
      <c r="IE1513" s="157"/>
      <c r="IF1513" s="157"/>
      <c r="IG1513" s="157"/>
      <c r="IH1513" s="157"/>
    </row>
    <row r="1514" spans="1:242" s="158" customFormat="1" outlineLevel="1">
      <c r="A1514" s="34">
        <v>42</v>
      </c>
      <c r="B1514" s="33" t="s">
        <v>2103</v>
      </c>
      <c r="C1514" s="34" t="s">
        <v>2104</v>
      </c>
      <c r="D1514" s="34" t="s">
        <v>1808</v>
      </c>
      <c r="E1514" s="36">
        <f t="shared" si="118"/>
        <v>80</v>
      </c>
      <c r="F1514" s="125">
        <v>25</v>
      </c>
      <c r="G1514" s="125">
        <v>25</v>
      </c>
      <c r="H1514" s="125">
        <v>30</v>
      </c>
      <c r="I1514" s="156"/>
      <c r="J1514" s="157"/>
      <c r="K1514" s="157"/>
      <c r="L1514" s="157"/>
      <c r="M1514" s="157"/>
      <c r="N1514" s="157"/>
      <c r="O1514" s="157"/>
      <c r="P1514" s="157"/>
      <c r="Q1514" s="157"/>
      <c r="R1514" s="157"/>
      <c r="S1514" s="157"/>
      <c r="T1514" s="157"/>
      <c r="U1514" s="157"/>
      <c r="V1514" s="157"/>
      <c r="W1514" s="157"/>
      <c r="X1514" s="157"/>
      <c r="Y1514" s="157"/>
      <c r="Z1514" s="157"/>
      <c r="AA1514" s="157"/>
      <c r="AB1514" s="157"/>
      <c r="AC1514" s="157"/>
      <c r="AD1514" s="157"/>
      <c r="AE1514" s="157"/>
      <c r="AF1514" s="157"/>
      <c r="AG1514" s="157"/>
      <c r="AH1514" s="157"/>
      <c r="AI1514" s="157"/>
      <c r="AJ1514" s="157"/>
      <c r="AK1514" s="157"/>
      <c r="AL1514" s="157"/>
      <c r="AM1514" s="157"/>
      <c r="AN1514" s="157"/>
      <c r="AO1514" s="157"/>
      <c r="AP1514" s="157"/>
      <c r="AQ1514" s="157"/>
      <c r="AR1514" s="157"/>
      <c r="AS1514" s="157"/>
      <c r="AT1514" s="157"/>
      <c r="AU1514" s="157"/>
      <c r="AV1514" s="157"/>
      <c r="AW1514" s="157"/>
      <c r="AX1514" s="157"/>
      <c r="AY1514" s="157"/>
      <c r="AZ1514" s="157"/>
      <c r="BA1514" s="157"/>
      <c r="BB1514" s="157"/>
      <c r="BC1514" s="157"/>
      <c r="BD1514" s="157"/>
      <c r="BE1514" s="157"/>
      <c r="BF1514" s="157"/>
      <c r="BG1514" s="157"/>
      <c r="BH1514" s="157"/>
      <c r="BI1514" s="157"/>
      <c r="BJ1514" s="157"/>
      <c r="BK1514" s="157"/>
      <c r="BL1514" s="157"/>
      <c r="BM1514" s="157"/>
      <c r="BN1514" s="157"/>
      <c r="BO1514" s="157"/>
      <c r="BP1514" s="157"/>
      <c r="BQ1514" s="157"/>
      <c r="BR1514" s="157"/>
      <c r="BS1514" s="157"/>
      <c r="BT1514" s="157"/>
      <c r="BU1514" s="157"/>
      <c r="BV1514" s="157"/>
      <c r="BW1514" s="157"/>
      <c r="BX1514" s="157"/>
      <c r="BY1514" s="157"/>
      <c r="BZ1514" s="157"/>
      <c r="CA1514" s="157"/>
      <c r="CB1514" s="157"/>
      <c r="CC1514" s="157"/>
      <c r="CD1514" s="157"/>
      <c r="CE1514" s="157"/>
      <c r="CF1514" s="157"/>
      <c r="CG1514" s="157"/>
      <c r="CH1514" s="157"/>
      <c r="CI1514" s="157"/>
      <c r="CJ1514" s="157"/>
      <c r="CK1514" s="157"/>
      <c r="CL1514" s="157"/>
      <c r="CM1514" s="157"/>
      <c r="CN1514" s="157"/>
      <c r="CO1514" s="157"/>
      <c r="CP1514" s="157"/>
      <c r="CQ1514" s="157"/>
      <c r="CR1514" s="157"/>
      <c r="CS1514" s="157"/>
      <c r="CT1514" s="157"/>
      <c r="CU1514" s="157"/>
      <c r="CV1514" s="157"/>
      <c r="CW1514" s="157"/>
      <c r="CX1514" s="157"/>
      <c r="CY1514" s="157"/>
      <c r="CZ1514" s="157"/>
      <c r="DA1514" s="157"/>
      <c r="DB1514" s="157"/>
      <c r="DC1514" s="157"/>
      <c r="DD1514" s="157"/>
      <c r="DE1514" s="157"/>
      <c r="DF1514" s="157"/>
      <c r="DG1514" s="157"/>
      <c r="DH1514" s="157"/>
      <c r="DI1514" s="157"/>
      <c r="DJ1514" s="157"/>
      <c r="DK1514" s="157"/>
      <c r="DL1514" s="157"/>
      <c r="DM1514" s="157"/>
      <c r="DN1514" s="157"/>
      <c r="DO1514" s="157"/>
      <c r="DP1514" s="157"/>
      <c r="DQ1514" s="157"/>
      <c r="DR1514" s="157"/>
      <c r="DS1514" s="157"/>
      <c r="DT1514" s="157"/>
      <c r="DU1514" s="157"/>
      <c r="DV1514" s="157"/>
      <c r="DW1514" s="157"/>
      <c r="DX1514" s="157"/>
      <c r="DY1514" s="157"/>
      <c r="DZ1514" s="157"/>
      <c r="EA1514" s="157"/>
      <c r="EB1514" s="157"/>
      <c r="EC1514" s="157"/>
      <c r="ED1514" s="157"/>
      <c r="EE1514" s="157"/>
      <c r="EF1514" s="157"/>
      <c r="EG1514" s="157"/>
      <c r="EH1514" s="157"/>
      <c r="EI1514" s="157"/>
      <c r="EJ1514" s="157"/>
      <c r="EK1514" s="157"/>
      <c r="EL1514" s="157"/>
      <c r="EM1514" s="157"/>
      <c r="EN1514" s="157"/>
      <c r="EO1514" s="157"/>
      <c r="EP1514" s="157"/>
      <c r="EQ1514" s="157"/>
      <c r="ER1514" s="157"/>
      <c r="ES1514" s="157"/>
      <c r="ET1514" s="157"/>
      <c r="EU1514" s="157"/>
      <c r="EV1514" s="157"/>
      <c r="EW1514" s="157"/>
      <c r="EX1514" s="157"/>
      <c r="EY1514" s="157"/>
      <c r="EZ1514" s="157"/>
      <c r="FA1514" s="157"/>
      <c r="FB1514" s="157"/>
      <c r="FC1514" s="157"/>
      <c r="FD1514" s="157"/>
      <c r="FE1514" s="157"/>
      <c r="FF1514" s="157"/>
      <c r="FG1514" s="157"/>
      <c r="FH1514" s="157"/>
      <c r="FI1514" s="157"/>
      <c r="FJ1514" s="157"/>
      <c r="FK1514" s="157"/>
      <c r="FL1514" s="157"/>
      <c r="FM1514" s="157"/>
      <c r="FN1514" s="157"/>
      <c r="FO1514" s="157"/>
      <c r="FP1514" s="157"/>
      <c r="FQ1514" s="157"/>
      <c r="FR1514" s="157"/>
      <c r="FS1514" s="157"/>
      <c r="FT1514" s="157"/>
      <c r="FU1514" s="157"/>
      <c r="FV1514" s="157"/>
      <c r="FW1514" s="157"/>
      <c r="FX1514" s="157"/>
      <c r="FY1514" s="157"/>
      <c r="FZ1514" s="157"/>
      <c r="GA1514" s="157"/>
      <c r="GB1514" s="157"/>
      <c r="GC1514" s="157"/>
      <c r="GD1514" s="157"/>
      <c r="GE1514" s="157"/>
      <c r="GF1514" s="157"/>
      <c r="GG1514" s="157"/>
      <c r="GH1514" s="157"/>
      <c r="GI1514" s="157"/>
      <c r="GJ1514" s="157"/>
      <c r="GK1514" s="157"/>
      <c r="GL1514" s="157"/>
      <c r="GM1514" s="157"/>
      <c r="GN1514" s="157"/>
      <c r="GO1514" s="157"/>
      <c r="GP1514" s="157"/>
      <c r="GQ1514" s="157"/>
      <c r="GR1514" s="157"/>
      <c r="GS1514" s="157"/>
      <c r="GT1514" s="157"/>
      <c r="GU1514" s="157"/>
      <c r="GV1514" s="157"/>
      <c r="GW1514" s="157"/>
      <c r="GX1514" s="157"/>
      <c r="GY1514" s="157"/>
      <c r="GZ1514" s="157"/>
      <c r="HA1514" s="157"/>
      <c r="HB1514" s="157"/>
      <c r="HC1514" s="157"/>
      <c r="HD1514" s="157"/>
      <c r="HE1514" s="157"/>
      <c r="HF1514" s="157"/>
      <c r="HG1514" s="157"/>
      <c r="HH1514" s="157"/>
      <c r="HI1514" s="157"/>
      <c r="HJ1514" s="157"/>
      <c r="HK1514" s="157"/>
      <c r="HL1514" s="157"/>
      <c r="HM1514" s="157"/>
      <c r="HN1514" s="157"/>
      <c r="HO1514" s="157"/>
      <c r="HP1514" s="157"/>
      <c r="HQ1514" s="157"/>
      <c r="HR1514" s="157"/>
      <c r="HS1514" s="157"/>
      <c r="HT1514" s="157"/>
      <c r="HU1514" s="157"/>
      <c r="HV1514" s="157"/>
      <c r="HW1514" s="157"/>
      <c r="HX1514" s="157"/>
      <c r="HY1514" s="157"/>
      <c r="HZ1514" s="157"/>
      <c r="IA1514" s="157"/>
      <c r="IB1514" s="157"/>
      <c r="IC1514" s="157"/>
      <c r="ID1514" s="157"/>
      <c r="IE1514" s="157"/>
      <c r="IF1514" s="157"/>
      <c r="IG1514" s="157"/>
      <c r="IH1514" s="157"/>
    </row>
    <row r="1515" spans="1:242" s="158" customFormat="1" outlineLevel="1">
      <c r="A1515" s="34">
        <v>43</v>
      </c>
      <c r="B1515" s="33" t="s">
        <v>2105</v>
      </c>
      <c r="C1515" s="34" t="s">
        <v>2106</v>
      </c>
      <c r="D1515" s="34" t="s">
        <v>1808</v>
      </c>
      <c r="E1515" s="36">
        <f t="shared" si="118"/>
        <v>80</v>
      </c>
      <c r="F1515" s="125">
        <v>25</v>
      </c>
      <c r="G1515" s="125">
        <v>25</v>
      </c>
      <c r="H1515" s="125">
        <v>30</v>
      </c>
      <c r="I1515" s="156"/>
      <c r="J1515" s="157"/>
      <c r="K1515" s="157"/>
      <c r="L1515" s="157"/>
      <c r="M1515" s="157"/>
      <c r="N1515" s="157"/>
      <c r="O1515" s="157"/>
      <c r="P1515" s="157"/>
      <c r="Q1515" s="157"/>
      <c r="R1515" s="157"/>
      <c r="S1515" s="157"/>
      <c r="T1515" s="157"/>
      <c r="U1515" s="157"/>
      <c r="V1515" s="157"/>
      <c r="W1515" s="157"/>
      <c r="X1515" s="157"/>
      <c r="Y1515" s="157"/>
      <c r="Z1515" s="157"/>
      <c r="AA1515" s="157"/>
      <c r="AB1515" s="157"/>
      <c r="AC1515" s="157"/>
      <c r="AD1515" s="157"/>
      <c r="AE1515" s="157"/>
      <c r="AF1515" s="157"/>
      <c r="AG1515" s="157"/>
      <c r="AH1515" s="157"/>
      <c r="AI1515" s="157"/>
      <c r="AJ1515" s="157"/>
      <c r="AK1515" s="157"/>
      <c r="AL1515" s="157"/>
      <c r="AM1515" s="157"/>
      <c r="AN1515" s="157"/>
      <c r="AO1515" s="157"/>
      <c r="AP1515" s="157"/>
      <c r="AQ1515" s="157"/>
      <c r="AR1515" s="157"/>
      <c r="AS1515" s="157"/>
      <c r="AT1515" s="157"/>
      <c r="AU1515" s="157"/>
      <c r="AV1515" s="157"/>
      <c r="AW1515" s="157"/>
      <c r="AX1515" s="157"/>
      <c r="AY1515" s="157"/>
      <c r="AZ1515" s="157"/>
      <c r="BA1515" s="157"/>
      <c r="BB1515" s="157"/>
      <c r="BC1515" s="157"/>
      <c r="BD1515" s="157"/>
      <c r="BE1515" s="157"/>
      <c r="BF1515" s="157"/>
      <c r="BG1515" s="157"/>
      <c r="BH1515" s="157"/>
      <c r="BI1515" s="157"/>
      <c r="BJ1515" s="157"/>
      <c r="BK1515" s="157"/>
      <c r="BL1515" s="157"/>
      <c r="BM1515" s="157"/>
      <c r="BN1515" s="157"/>
      <c r="BO1515" s="157"/>
      <c r="BP1515" s="157"/>
      <c r="BQ1515" s="157"/>
      <c r="BR1515" s="157"/>
      <c r="BS1515" s="157"/>
      <c r="BT1515" s="157"/>
      <c r="BU1515" s="157"/>
      <c r="BV1515" s="157"/>
      <c r="BW1515" s="157"/>
      <c r="BX1515" s="157"/>
      <c r="BY1515" s="157"/>
      <c r="BZ1515" s="157"/>
      <c r="CA1515" s="157"/>
      <c r="CB1515" s="157"/>
      <c r="CC1515" s="157"/>
      <c r="CD1515" s="157"/>
      <c r="CE1515" s="157"/>
      <c r="CF1515" s="157"/>
      <c r="CG1515" s="157"/>
      <c r="CH1515" s="157"/>
      <c r="CI1515" s="157"/>
      <c r="CJ1515" s="157"/>
      <c r="CK1515" s="157"/>
      <c r="CL1515" s="157"/>
      <c r="CM1515" s="157"/>
      <c r="CN1515" s="157"/>
      <c r="CO1515" s="157"/>
      <c r="CP1515" s="157"/>
      <c r="CQ1515" s="157"/>
      <c r="CR1515" s="157"/>
      <c r="CS1515" s="157"/>
      <c r="CT1515" s="157"/>
      <c r="CU1515" s="157"/>
      <c r="CV1515" s="157"/>
      <c r="CW1515" s="157"/>
      <c r="CX1515" s="157"/>
      <c r="CY1515" s="157"/>
      <c r="CZ1515" s="157"/>
      <c r="DA1515" s="157"/>
      <c r="DB1515" s="157"/>
      <c r="DC1515" s="157"/>
      <c r="DD1515" s="157"/>
      <c r="DE1515" s="157"/>
      <c r="DF1515" s="157"/>
      <c r="DG1515" s="157"/>
      <c r="DH1515" s="157"/>
      <c r="DI1515" s="157"/>
      <c r="DJ1515" s="157"/>
      <c r="DK1515" s="157"/>
      <c r="DL1515" s="157"/>
      <c r="DM1515" s="157"/>
      <c r="DN1515" s="157"/>
      <c r="DO1515" s="157"/>
      <c r="DP1515" s="157"/>
      <c r="DQ1515" s="157"/>
      <c r="DR1515" s="157"/>
      <c r="DS1515" s="157"/>
      <c r="DT1515" s="157"/>
      <c r="DU1515" s="157"/>
      <c r="DV1515" s="157"/>
      <c r="DW1515" s="157"/>
      <c r="DX1515" s="157"/>
      <c r="DY1515" s="157"/>
      <c r="DZ1515" s="157"/>
      <c r="EA1515" s="157"/>
      <c r="EB1515" s="157"/>
      <c r="EC1515" s="157"/>
      <c r="ED1515" s="157"/>
      <c r="EE1515" s="157"/>
      <c r="EF1515" s="157"/>
      <c r="EG1515" s="157"/>
      <c r="EH1515" s="157"/>
      <c r="EI1515" s="157"/>
      <c r="EJ1515" s="157"/>
      <c r="EK1515" s="157"/>
      <c r="EL1515" s="157"/>
      <c r="EM1515" s="157"/>
      <c r="EN1515" s="157"/>
      <c r="EO1515" s="157"/>
      <c r="EP1515" s="157"/>
      <c r="EQ1515" s="157"/>
      <c r="ER1515" s="157"/>
      <c r="ES1515" s="157"/>
      <c r="ET1515" s="157"/>
      <c r="EU1515" s="157"/>
      <c r="EV1515" s="157"/>
      <c r="EW1515" s="157"/>
      <c r="EX1515" s="157"/>
      <c r="EY1515" s="157"/>
      <c r="EZ1515" s="157"/>
      <c r="FA1515" s="157"/>
      <c r="FB1515" s="157"/>
      <c r="FC1515" s="157"/>
      <c r="FD1515" s="157"/>
      <c r="FE1515" s="157"/>
      <c r="FF1515" s="157"/>
      <c r="FG1515" s="157"/>
      <c r="FH1515" s="157"/>
      <c r="FI1515" s="157"/>
      <c r="FJ1515" s="157"/>
      <c r="FK1515" s="157"/>
      <c r="FL1515" s="157"/>
      <c r="FM1515" s="157"/>
      <c r="FN1515" s="157"/>
      <c r="FO1515" s="157"/>
      <c r="FP1515" s="157"/>
      <c r="FQ1515" s="157"/>
      <c r="FR1515" s="157"/>
      <c r="FS1515" s="157"/>
      <c r="FT1515" s="157"/>
      <c r="FU1515" s="157"/>
      <c r="FV1515" s="157"/>
      <c r="FW1515" s="157"/>
      <c r="FX1515" s="157"/>
      <c r="FY1515" s="157"/>
      <c r="FZ1515" s="157"/>
      <c r="GA1515" s="157"/>
      <c r="GB1515" s="157"/>
      <c r="GC1515" s="157"/>
      <c r="GD1515" s="157"/>
      <c r="GE1515" s="157"/>
      <c r="GF1515" s="157"/>
      <c r="GG1515" s="157"/>
      <c r="GH1515" s="157"/>
      <c r="GI1515" s="157"/>
      <c r="GJ1515" s="157"/>
      <c r="GK1515" s="157"/>
      <c r="GL1515" s="157"/>
      <c r="GM1515" s="157"/>
      <c r="GN1515" s="157"/>
      <c r="GO1515" s="157"/>
      <c r="GP1515" s="157"/>
      <c r="GQ1515" s="157"/>
      <c r="GR1515" s="157"/>
      <c r="GS1515" s="157"/>
      <c r="GT1515" s="157"/>
      <c r="GU1515" s="157"/>
      <c r="GV1515" s="157"/>
      <c r="GW1515" s="157"/>
      <c r="GX1515" s="157"/>
      <c r="GY1515" s="157"/>
      <c r="GZ1515" s="157"/>
      <c r="HA1515" s="157"/>
      <c r="HB1515" s="157"/>
      <c r="HC1515" s="157"/>
      <c r="HD1515" s="157"/>
      <c r="HE1515" s="157"/>
      <c r="HF1515" s="157"/>
      <c r="HG1515" s="157"/>
      <c r="HH1515" s="157"/>
      <c r="HI1515" s="157"/>
      <c r="HJ1515" s="157"/>
      <c r="HK1515" s="157"/>
      <c r="HL1515" s="157"/>
      <c r="HM1515" s="157"/>
      <c r="HN1515" s="157"/>
      <c r="HO1515" s="157"/>
      <c r="HP1515" s="157"/>
      <c r="HQ1515" s="157"/>
      <c r="HR1515" s="157"/>
      <c r="HS1515" s="157"/>
      <c r="HT1515" s="157"/>
      <c r="HU1515" s="157"/>
      <c r="HV1515" s="157"/>
      <c r="HW1515" s="157"/>
      <c r="HX1515" s="157"/>
      <c r="HY1515" s="157"/>
      <c r="HZ1515" s="157"/>
      <c r="IA1515" s="157"/>
      <c r="IB1515" s="157"/>
      <c r="IC1515" s="157"/>
      <c r="ID1515" s="157"/>
      <c r="IE1515" s="157"/>
      <c r="IF1515" s="157"/>
      <c r="IG1515" s="157"/>
      <c r="IH1515" s="157"/>
    </row>
    <row r="1516" spans="1:242" s="158" customFormat="1" outlineLevel="1">
      <c r="A1516" s="34">
        <v>44</v>
      </c>
      <c r="B1516" s="33" t="s">
        <v>2107</v>
      </c>
      <c r="C1516" s="34" t="s">
        <v>2108</v>
      </c>
      <c r="D1516" s="34" t="s">
        <v>1808</v>
      </c>
      <c r="E1516" s="36">
        <f t="shared" si="118"/>
        <v>80</v>
      </c>
      <c r="F1516" s="125">
        <v>25</v>
      </c>
      <c r="G1516" s="125">
        <v>25</v>
      </c>
      <c r="H1516" s="125">
        <v>30</v>
      </c>
      <c r="I1516" s="156"/>
      <c r="J1516" s="157"/>
      <c r="K1516" s="157"/>
      <c r="L1516" s="157"/>
      <c r="M1516" s="157"/>
      <c r="N1516" s="157"/>
      <c r="O1516" s="157"/>
      <c r="P1516" s="157"/>
      <c r="Q1516" s="157"/>
      <c r="R1516" s="157"/>
      <c r="S1516" s="157"/>
      <c r="T1516" s="157"/>
      <c r="U1516" s="157"/>
      <c r="V1516" s="157"/>
      <c r="W1516" s="157"/>
      <c r="X1516" s="157"/>
      <c r="Y1516" s="157"/>
      <c r="Z1516" s="157"/>
      <c r="AA1516" s="157"/>
      <c r="AB1516" s="157"/>
      <c r="AC1516" s="157"/>
      <c r="AD1516" s="157"/>
      <c r="AE1516" s="157"/>
      <c r="AF1516" s="157"/>
      <c r="AG1516" s="157"/>
      <c r="AH1516" s="157"/>
      <c r="AI1516" s="157"/>
      <c r="AJ1516" s="157"/>
      <c r="AK1516" s="157"/>
      <c r="AL1516" s="157"/>
      <c r="AM1516" s="157"/>
      <c r="AN1516" s="157"/>
      <c r="AO1516" s="157"/>
      <c r="AP1516" s="157"/>
      <c r="AQ1516" s="157"/>
      <c r="AR1516" s="157"/>
      <c r="AS1516" s="157"/>
      <c r="AT1516" s="157"/>
      <c r="AU1516" s="157"/>
      <c r="AV1516" s="157"/>
      <c r="AW1516" s="157"/>
      <c r="AX1516" s="157"/>
      <c r="AY1516" s="157"/>
      <c r="AZ1516" s="157"/>
      <c r="BA1516" s="157"/>
      <c r="BB1516" s="157"/>
      <c r="BC1516" s="157"/>
      <c r="BD1516" s="157"/>
      <c r="BE1516" s="157"/>
      <c r="BF1516" s="157"/>
      <c r="BG1516" s="157"/>
      <c r="BH1516" s="157"/>
      <c r="BI1516" s="157"/>
      <c r="BJ1516" s="157"/>
      <c r="BK1516" s="157"/>
      <c r="BL1516" s="157"/>
      <c r="BM1516" s="157"/>
      <c r="BN1516" s="157"/>
      <c r="BO1516" s="157"/>
      <c r="BP1516" s="157"/>
      <c r="BQ1516" s="157"/>
      <c r="BR1516" s="157"/>
      <c r="BS1516" s="157"/>
      <c r="BT1516" s="157"/>
      <c r="BU1516" s="157"/>
      <c r="BV1516" s="157"/>
      <c r="BW1516" s="157"/>
      <c r="BX1516" s="157"/>
      <c r="BY1516" s="157"/>
      <c r="BZ1516" s="157"/>
      <c r="CA1516" s="157"/>
      <c r="CB1516" s="157"/>
      <c r="CC1516" s="157"/>
      <c r="CD1516" s="157"/>
      <c r="CE1516" s="157"/>
      <c r="CF1516" s="157"/>
      <c r="CG1516" s="157"/>
      <c r="CH1516" s="157"/>
      <c r="CI1516" s="157"/>
      <c r="CJ1516" s="157"/>
      <c r="CK1516" s="157"/>
      <c r="CL1516" s="157"/>
      <c r="CM1516" s="157"/>
      <c r="CN1516" s="157"/>
      <c r="CO1516" s="157"/>
      <c r="CP1516" s="157"/>
      <c r="CQ1516" s="157"/>
      <c r="CR1516" s="157"/>
      <c r="CS1516" s="157"/>
      <c r="CT1516" s="157"/>
      <c r="CU1516" s="157"/>
      <c r="CV1516" s="157"/>
      <c r="CW1516" s="157"/>
      <c r="CX1516" s="157"/>
      <c r="CY1516" s="157"/>
      <c r="CZ1516" s="157"/>
      <c r="DA1516" s="157"/>
      <c r="DB1516" s="157"/>
      <c r="DC1516" s="157"/>
      <c r="DD1516" s="157"/>
      <c r="DE1516" s="157"/>
      <c r="DF1516" s="157"/>
      <c r="DG1516" s="157"/>
      <c r="DH1516" s="157"/>
      <c r="DI1516" s="157"/>
      <c r="DJ1516" s="157"/>
      <c r="DK1516" s="157"/>
      <c r="DL1516" s="157"/>
      <c r="DM1516" s="157"/>
      <c r="DN1516" s="157"/>
      <c r="DO1516" s="157"/>
      <c r="DP1516" s="157"/>
      <c r="DQ1516" s="157"/>
      <c r="DR1516" s="157"/>
      <c r="DS1516" s="157"/>
      <c r="DT1516" s="157"/>
      <c r="DU1516" s="157"/>
      <c r="DV1516" s="157"/>
      <c r="DW1516" s="157"/>
      <c r="DX1516" s="157"/>
      <c r="DY1516" s="157"/>
      <c r="DZ1516" s="157"/>
      <c r="EA1516" s="157"/>
      <c r="EB1516" s="157"/>
      <c r="EC1516" s="157"/>
      <c r="ED1516" s="157"/>
      <c r="EE1516" s="157"/>
      <c r="EF1516" s="157"/>
      <c r="EG1516" s="157"/>
      <c r="EH1516" s="157"/>
      <c r="EI1516" s="157"/>
      <c r="EJ1516" s="157"/>
      <c r="EK1516" s="157"/>
      <c r="EL1516" s="157"/>
      <c r="EM1516" s="157"/>
      <c r="EN1516" s="157"/>
      <c r="EO1516" s="157"/>
      <c r="EP1516" s="157"/>
      <c r="EQ1516" s="157"/>
      <c r="ER1516" s="157"/>
      <c r="ES1516" s="157"/>
      <c r="ET1516" s="157"/>
      <c r="EU1516" s="157"/>
      <c r="EV1516" s="157"/>
      <c r="EW1516" s="157"/>
      <c r="EX1516" s="157"/>
      <c r="EY1516" s="157"/>
      <c r="EZ1516" s="157"/>
      <c r="FA1516" s="157"/>
      <c r="FB1516" s="157"/>
      <c r="FC1516" s="157"/>
      <c r="FD1516" s="157"/>
      <c r="FE1516" s="157"/>
      <c r="FF1516" s="157"/>
      <c r="FG1516" s="157"/>
      <c r="FH1516" s="157"/>
      <c r="FI1516" s="157"/>
      <c r="FJ1516" s="157"/>
      <c r="FK1516" s="157"/>
      <c r="FL1516" s="157"/>
      <c r="FM1516" s="157"/>
      <c r="FN1516" s="157"/>
      <c r="FO1516" s="157"/>
      <c r="FP1516" s="157"/>
      <c r="FQ1516" s="157"/>
      <c r="FR1516" s="157"/>
      <c r="FS1516" s="157"/>
      <c r="FT1516" s="157"/>
      <c r="FU1516" s="157"/>
      <c r="FV1516" s="157"/>
      <c r="FW1516" s="157"/>
      <c r="FX1516" s="157"/>
      <c r="FY1516" s="157"/>
      <c r="FZ1516" s="157"/>
      <c r="GA1516" s="157"/>
      <c r="GB1516" s="157"/>
      <c r="GC1516" s="157"/>
      <c r="GD1516" s="157"/>
      <c r="GE1516" s="157"/>
      <c r="GF1516" s="157"/>
      <c r="GG1516" s="157"/>
      <c r="GH1516" s="157"/>
      <c r="GI1516" s="157"/>
      <c r="GJ1516" s="157"/>
      <c r="GK1516" s="157"/>
      <c r="GL1516" s="157"/>
      <c r="GM1516" s="157"/>
      <c r="GN1516" s="157"/>
      <c r="GO1516" s="157"/>
      <c r="GP1516" s="157"/>
      <c r="GQ1516" s="157"/>
      <c r="GR1516" s="157"/>
      <c r="GS1516" s="157"/>
      <c r="GT1516" s="157"/>
      <c r="GU1516" s="157"/>
      <c r="GV1516" s="157"/>
      <c r="GW1516" s="157"/>
      <c r="GX1516" s="157"/>
      <c r="GY1516" s="157"/>
      <c r="GZ1516" s="157"/>
      <c r="HA1516" s="157"/>
      <c r="HB1516" s="157"/>
      <c r="HC1516" s="157"/>
      <c r="HD1516" s="157"/>
      <c r="HE1516" s="157"/>
      <c r="HF1516" s="157"/>
      <c r="HG1516" s="157"/>
      <c r="HH1516" s="157"/>
      <c r="HI1516" s="157"/>
      <c r="HJ1516" s="157"/>
      <c r="HK1516" s="157"/>
      <c r="HL1516" s="157"/>
      <c r="HM1516" s="157"/>
      <c r="HN1516" s="157"/>
      <c r="HO1516" s="157"/>
      <c r="HP1516" s="157"/>
      <c r="HQ1516" s="157"/>
      <c r="HR1516" s="157"/>
      <c r="HS1516" s="157"/>
      <c r="HT1516" s="157"/>
      <c r="HU1516" s="157"/>
      <c r="HV1516" s="157"/>
      <c r="HW1516" s="157"/>
      <c r="HX1516" s="157"/>
      <c r="HY1516" s="157"/>
      <c r="HZ1516" s="157"/>
      <c r="IA1516" s="157"/>
      <c r="IB1516" s="157"/>
      <c r="IC1516" s="157"/>
      <c r="ID1516" s="157"/>
      <c r="IE1516" s="157"/>
      <c r="IF1516" s="157"/>
      <c r="IG1516" s="157"/>
      <c r="IH1516" s="157"/>
    </row>
    <row r="1517" spans="1:242" s="158" customFormat="1" outlineLevel="1">
      <c r="A1517" s="34">
        <v>45</v>
      </c>
      <c r="B1517" s="33" t="s">
        <v>2109</v>
      </c>
      <c r="C1517" s="34" t="s">
        <v>2108</v>
      </c>
      <c r="D1517" s="34" t="s">
        <v>1808</v>
      </c>
      <c r="E1517" s="36">
        <f t="shared" si="118"/>
        <v>50</v>
      </c>
      <c r="F1517" s="125">
        <v>15</v>
      </c>
      <c r="G1517" s="125">
        <v>15</v>
      </c>
      <c r="H1517" s="125">
        <v>20</v>
      </c>
      <c r="I1517" s="156"/>
      <c r="J1517" s="157"/>
      <c r="K1517" s="157"/>
      <c r="L1517" s="157"/>
      <c r="M1517" s="157"/>
      <c r="N1517" s="157"/>
      <c r="O1517" s="157"/>
      <c r="P1517" s="157"/>
      <c r="Q1517" s="157"/>
      <c r="R1517" s="157"/>
      <c r="S1517" s="157"/>
      <c r="T1517" s="157"/>
      <c r="U1517" s="157"/>
      <c r="V1517" s="157"/>
      <c r="W1517" s="157"/>
      <c r="X1517" s="157"/>
      <c r="Y1517" s="157"/>
      <c r="Z1517" s="157"/>
      <c r="AA1517" s="157"/>
      <c r="AB1517" s="157"/>
      <c r="AC1517" s="157"/>
      <c r="AD1517" s="157"/>
      <c r="AE1517" s="157"/>
      <c r="AF1517" s="157"/>
      <c r="AG1517" s="157"/>
      <c r="AH1517" s="157"/>
      <c r="AI1517" s="157"/>
      <c r="AJ1517" s="157"/>
      <c r="AK1517" s="157"/>
      <c r="AL1517" s="157"/>
      <c r="AM1517" s="157"/>
      <c r="AN1517" s="157"/>
      <c r="AO1517" s="157"/>
      <c r="AP1517" s="157"/>
      <c r="AQ1517" s="157"/>
      <c r="AR1517" s="157"/>
      <c r="AS1517" s="157"/>
      <c r="AT1517" s="157"/>
      <c r="AU1517" s="157"/>
      <c r="AV1517" s="157"/>
      <c r="AW1517" s="157"/>
      <c r="AX1517" s="157"/>
      <c r="AY1517" s="157"/>
      <c r="AZ1517" s="157"/>
      <c r="BA1517" s="157"/>
      <c r="BB1517" s="157"/>
      <c r="BC1517" s="157"/>
      <c r="BD1517" s="157"/>
      <c r="BE1517" s="157"/>
      <c r="BF1517" s="157"/>
      <c r="BG1517" s="157"/>
      <c r="BH1517" s="157"/>
      <c r="BI1517" s="157"/>
      <c r="BJ1517" s="157"/>
      <c r="BK1517" s="157"/>
      <c r="BL1517" s="157"/>
      <c r="BM1517" s="157"/>
      <c r="BN1517" s="157"/>
      <c r="BO1517" s="157"/>
      <c r="BP1517" s="157"/>
      <c r="BQ1517" s="157"/>
      <c r="BR1517" s="157"/>
      <c r="BS1517" s="157"/>
      <c r="BT1517" s="157"/>
      <c r="BU1517" s="157"/>
      <c r="BV1517" s="157"/>
      <c r="BW1517" s="157"/>
      <c r="BX1517" s="157"/>
      <c r="BY1517" s="157"/>
      <c r="BZ1517" s="157"/>
      <c r="CA1517" s="157"/>
      <c r="CB1517" s="157"/>
      <c r="CC1517" s="157"/>
      <c r="CD1517" s="157"/>
      <c r="CE1517" s="157"/>
      <c r="CF1517" s="157"/>
      <c r="CG1517" s="157"/>
      <c r="CH1517" s="157"/>
      <c r="CI1517" s="157"/>
      <c r="CJ1517" s="157"/>
      <c r="CK1517" s="157"/>
      <c r="CL1517" s="157"/>
      <c r="CM1517" s="157"/>
      <c r="CN1517" s="157"/>
      <c r="CO1517" s="157"/>
      <c r="CP1517" s="157"/>
      <c r="CQ1517" s="157"/>
      <c r="CR1517" s="157"/>
      <c r="CS1517" s="157"/>
      <c r="CT1517" s="157"/>
      <c r="CU1517" s="157"/>
      <c r="CV1517" s="157"/>
      <c r="CW1517" s="157"/>
      <c r="CX1517" s="157"/>
      <c r="CY1517" s="157"/>
      <c r="CZ1517" s="157"/>
      <c r="DA1517" s="157"/>
      <c r="DB1517" s="157"/>
      <c r="DC1517" s="157"/>
      <c r="DD1517" s="157"/>
      <c r="DE1517" s="157"/>
      <c r="DF1517" s="157"/>
      <c r="DG1517" s="157"/>
      <c r="DH1517" s="157"/>
      <c r="DI1517" s="157"/>
      <c r="DJ1517" s="157"/>
      <c r="DK1517" s="157"/>
      <c r="DL1517" s="157"/>
      <c r="DM1517" s="157"/>
      <c r="DN1517" s="157"/>
      <c r="DO1517" s="157"/>
      <c r="DP1517" s="157"/>
      <c r="DQ1517" s="157"/>
      <c r="DR1517" s="157"/>
      <c r="DS1517" s="157"/>
      <c r="DT1517" s="157"/>
      <c r="DU1517" s="157"/>
      <c r="DV1517" s="157"/>
      <c r="DW1517" s="157"/>
      <c r="DX1517" s="157"/>
      <c r="DY1517" s="157"/>
      <c r="DZ1517" s="157"/>
      <c r="EA1517" s="157"/>
      <c r="EB1517" s="157"/>
      <c r="EC1517" s="157"/>
      <c r="ED1517" s="157"/>
      <c r="EE1517" s="157"/>
      <c r="EF1517" s="157"/>
      <c r="EG1517" s="157"/>
      <c r="EH1517" s="157"/>
      <c r="EI1517" s="157"/>
      <c r="EJ1517" s="157"/>
      <c r="EK1517" s="157"/>
      <c r="EL1517" s="157"/>
      <c r="EM1517" s="157"/>
      <c r="EN1517" s="157"/>
      <c r="EO1517" s="157"/>
      <c r="EP1517" s="157"/>
      <c r="EQ1517" s="157"/>
      <c r="ER1517" s="157"/>
      <c r="ES1517" s="157"/>
      <c r="ET1517" s="157"/>
      <c r="EU1517" s="157"/>
      <c r="EV1517" s="157"/>
      <c r="EW1517" s="157"/>
      <c r="EX1517" s="157"/>
      <c r="EY1517" s="157"/>
      <c r="EZ1517" s="157"/>
      <c r="FA1517" s="157"/>
      <c r="FB1517" s="157"/>
      <c r="FC1517" s="157"/>
      <c r="FD1517" s="157"/>
      <c r="FE1517" s="157"/>
      <c r="FF1517" s="157"/>
      <c r="FG1517" s="157"/>
      <c r="FH1517" s="157"/>
      <c r="FI1517" s="157"/>
      <c r="FJ1517" s="157"/>
      <c r="FK1517" s="157"/>
      <c r="FL1517" s="157"/>
      <c r="FM1517" s="157"/>
      <c r="FN1517" s="157"/>
      <c r="FO1517" s="157"/>
      <c r="FP1517" s="157"/>
      <c r="FQ1517" s="157"/>
      <c r="FR1517" s="157"/>
      <c r="FS1517" s="157"/>
      <c r="FT1517" s="157"/>
      <c r="FU1517" s="157"/>
      <c r="FV1517" s="157"/>
      <c r="FW1517" s="157"/>
      <c r="FX1517" s="157"/>
      <c r="FY1517" s="157"/>
      <c r="FZ1517" s="157"/>
      <c r="GA1517" s="157"/>
      <c r="GB1517" s="157"/>
      <c r="GC1517" s="157"/>
      <c r="GD1517" s="157"/>
      <c r="GE1517" s="157"/>
      <c r="GF1517" s="157"/>
      <c r="GG1517" s="157"/>
      <c r="GH1517" s="157"/>
      <c r="GI1517" s="157"/>
      <c r="GJ1517" s="157"/>
      <c r="GK1517" s="157"/>
      <c r="GL1517" s="157"/>
      <c r="GM1517" s="157"/>
      <c r="GN1517" s="157"/>
      <c r="GO1517" s="157"/>
      <c r="GP1517" s="157"/>
      <c r="GQ1517" s="157"/>
      <c r="GR1517" s="157"/>
      <c r="GS1517" s="157"/>
      <c r="GT1517" s="157"/>
      <c r="GU1517" s="157"/>
      <c r="GV1517" s="157"/>
      <c r="GW1517" s="157"/>
      <c r="GX1517" s="157"/>
      <c r="GY1517" s="157"/>
      <c r="GZ1517" s="157"/>
      <c r="HA1517" s="157"/>
      <c r="HB1517" s="157"/>
      <c r="HC1517" s="157"/>
      <c r="HD1517" s="157"/>
      <c r="HE1517" s="157"/>
      <c r="HF1517" s="157"/>
      <c r="HG1517" s="157"/>
      <c r="HH1517" s="157"/>
      <c r="HI1517" s="157"/>
      <c r="HJ1517" s="157"/>
      <c r="HK1517" s="157"/>
      <c r="HL1517" s="157"/>
      <c r="HM1517" s="157"/>
      <c r="HN1517" s="157"/>
      <c r="HO1517" s="157"/>
      <c r="HP1517" s="157"/>
      <c r="HQ1517" s="157"/>
      <c r="HR1517" s="157"/>
      <c r="HS1517" s="157"/>
      <c r="HT1517" s="157"/>
      <c r="HU1517" s="157"/>
      <c r="HV1517" s="157"/>
      <c r="HW1517" s="157"/>
      <c r="HX1517" s="157"/>
      <c r="HY1517" s="157"/>
      <c r="HZ1517" s="157"/>
      <c r="IA1517" s="157"/>
      <c r="IB1517" s="157"/>
      <c r="IC1517" s="157"/>
      <c r="ID1517" s="157"/>
      <c r="IE1517" s="157"/>
      <c r="IF1517" s="157"/>
      <c r="IG1517" s="157"/>
      <c r="IH1517" s="157"/>
    </row>
    <row r="1518" spans="1:242" s="158" customFormat="1" outlineLevel="1">
      <c r="A1518" s="34">
        <v>46</v>
      </c>
      <c r="B1518" s="33" t="s">
        <v>2110</v>
      </c>
      <c r="C1518" s="34" t="s">
        <v>2111</v>
      </c>
      <c r="D1518" s="34" t="s">
        <v>1808</v>
      </c>
      <c r="E1518" s="36">
        <f t="shared" si="118"/>
        <v>60</v>
      </c>
      <c r="F1518" s="125">
        <v>20</v>
      </c>
      <c r="G1518" s="125">
        <v>20</v>
      </c>
      <c r="H1518" s="125">
        <v>20</v>
      </c>
      <c r="I1518" s="156"/>
      <c r="J1518" s="157"/>
      <c r="K1518" s="157"/>
      <c r="L1518" s="157"/>
      <c r="M1518" s="157"/>
      <c r="N1518" s="157"/>
      <c r="O1518" s="157"/>
      <c r="P1518" s="157"/>
      <c r="Q1518" s="157"/>
      <c r="R1518" s="157"/>
      <c r="S1518" s="157"/>
      <c r="T1518" s="157"/>
      <c r="U1518" s="157"/>
      <c r="V1518" s="157"/>
      <c r="W1518" s="157"/>
      <c r="X1518" s="157"/>
      <c r="Y1518" s="157"/>
      <c r="Z1518" s="157"/>
      <c r="AA1518" s="157"/>
      <c r="AB1518" s="157"/>
      <c r="AC1518" s="157"/>
      <c r="AD1518" s="157"/>
      <c r="AE1518" s="157"/>
      <c r="AF1518" s="157"/>
      <c r="AG1518" s="157"/>
      <c r="AH1518" s="157"/>
      <c r="AI1518" s="157"/>
      <c r="AJ1518" s="157"/>
      <c r="AK1518" s="157"/>
      <c r="AL1518" s="157"/>
      <c r="AM1518" s="157"/>
      <c r="AN1518" s="157"/>
      <c r="AO1518" s="157"/>
      <c r="AP1518" s="157"/>
      <c r="AQ1518" s="157"/>
      <c r="AR1518" s="157"/>
      <c r="AS1518" s="157"/>
      <c r="AT1518" s="157"/>
      <c r="AU1518" s="157"/>
      <c r="AV1518" s="157"/>
      <c r="AW1518" s="157"/>
      <c r="AX1518" s="157"/>
      <c r="AY1518" s="157"/>
      <c r="AZ1518" s="157"/>
      <c r="BA1518" s="157"/>
      <c r="BB1518" s="157"/>
      <c r="BC1518" s="157"/>
      <c r="BD1518" s="157"/>
      <c r="BE1518" s="157"/>
      <c r="BF1518" s="157"/>
      <c r="BG1518" s="157"/>
      <c r="BH1518" s="157"/>
      <c r="BI1518" s="157"/>
      <c r="BJ1518" s="157"/>
      <c r="BK1518" s="157"/>
      <c r="BL1518" s="157"/>
      <c r="BM1518" s="157"/>
      <c r="BN1518" s="157"/>
      <c r="BO1518" s="157"/>
      <c r="BP1518" s="157"/>
      <c r="BQ1518" s="157"/>
      <c r="BR1518" s="157"/>
      <c r="BS1518" s="157"/>
      <c r="BT1518" s="157"/>
      <c r="BU1518" s="157"/>
      <c r="BV1518" s="157"/>
      <c r="BW1518" s="157"/>
      <c r="BX1518" s="157"/>
      <c r="BY1518" s="157"/>
      <c r="BZ1518" s="157"/>
      <c r="CA1518" s="157"/>
      <c r="CB1518" s="157"/>
      <c r="CC1518" s="157"/>
      <c r="CD1518" s="157"/>
      <c r="CE1518" s="157"/>
      <c r="CF1518" s="157"/>
      <c r="CG1518" s="157"/>
      <c r="CH1518" s="157"/>
      <c r="CI1518" s="157"/>
      <c r="CJ1518" s="157"/>
      <c r="CK1518" s="157"/>
      <c r="CL1518" s="157"/>
      <c r="CM1518" s="157"/>
      <c r="CN1518" s="157"/>
      <c r="CO1518" s="157"/>
      <c r="CP1518" s="157"/>
      <c r="CQ1518" s="157"/>
      <c r="CR1518" s="157"/>
      <c r="CS1518" s="157"/>
      <c r="CT1518" s="157"/>
      <c r="CU1518" s="157"/>
      <c r="CV1518" s="157"/>
      <c r="CW1518" s="157"/>
      <c r="CX1518" s="157"/>
      <c r="CY1518" s="157"/>
      <c r="CZ1518" s="157"/>
      <c r="DA1518" s="157"/>
      <c r="DB1518" s="157"/>
      <c r="DC1518" s="157"/>
      <c r="DD1518" s="157"/>
      <c r="DE1518" s="157"/>
      <c r="DF1518" s="157"/>
      <c r="DG1518" s="157"/>
      <c r="DH1518" s="157"/>
      <c r="DI1518" s="157"/>
      <c r="DJ1518" s="157"/>
      <c r="DK1518" s="157"/>
      <c r="DL1518" s="157"/>
      <c r="DM1518" s="157"/>
      <c r="DN1518" s="157"/>
      <c r="DO1518" s="157"/>
      <c r="DP1518" s="157"/>
      <c r="DQ1518" s="157"/>
      <c r="DR1518" s="157"/>
      <c r="DS1518" s="157"/>
      <c r="DT1518" s="157"/>
      <c r="DU1518" s="157"/>
      <c r="DV1518" s="157"/>
      <c r="DW1518" s="157"/>
      <c r="DX1518" s="157"/>
      <c r="DY1518" s="157"/>
      <c r="DZ1518" s="157"/>
      <c r="EA1518" s="157"/>
      <c r="EB1518" s="157"/>
      <c r="EC1518" s="157"/>
      <c r="ED1518" s="157"/>
      <c r="EE1518" s="157"/>
      <c r="EF1518" s="157"/>
      <c r="EG1518" s="157"/>
      <c r="EH1518" s="157"/>
      <c r="EI1518" s="157"/>
      <c r="EJ1518" s="157"/>
      <c r="EK1518" s="157"/>
      <c r="EL1518" s="157"/>
      <c r="EM1518" s="157"/>
      <c r="EN1518" s="157"/>
      <c r="EO1518" s="157"/>
      <c r="EP1518" s="157"/>
      <c r="EQ1518" s="157"/>
      <c r="ER1518" s="157"/>
      <c r="ES1518" s="157"/>
      <c r="ET1518" s="157"/>
      <c r="EU1518" s="157"/>
      <c r="EV1518" s="157"/>
      <c r="EW1518" s="157"/>
      <c r="EX1518" s="157"/>
      <c r="EY1518" s="157"/>
      <c r="EZ1518" s="157"/>
      <c r="FA1518" s="157"/>
      <c r="FB1518" s="157"/>
      <c r="FC1518" s="157"/>
      <c r="FD1518" s="157"/>
      <c r="FE1518" s="157"/>
      <c r="FF1518" s="157"/>
      <c r="FG1518" s="157"/>
      <c r="FH1518" s="157"/>
      <c r="FI1518" s="157"/>
      <c r="FJ1518" s="157"/>
      <c r="FK1518" s="157"/>
      <c r="FL1518" s="157"/>
      <c r="FM1518" s="157"/>
      <c r="FN1518" s="157"/>
      <c r="FO1518" s="157"/>
      <c r="FP1518" s="157"/>
      <c r="FQ1518" s="157"/>
      <c r="FR1518" s="157"/>
      <c r="FS1518" s="157"/>
      <c r="FT1518" s="157"/>
      <c r="FU1518" s="157"/>
      <c r="FV1518" s="157"/>
      <c r="FW1518" s="157"/>
      <c r="FX1518" s="157"/>
      <c r="FY1518" s="157"/>
      <c r="FZ1518" s="157"/>
      <c r="GA1518" s="157"/>
      <c r="GB1518" s="157"/>
      <c r="GC1518" s="157"/>
      <c r="GD1518" s="157"/>
      <c r="GE1518" s="157"/>
      <c r="GF1518" s="157"/>
      <c r="GG1518" s="157"/>
      <c r="GH1518" s="157"/>
      <c r="GI1518" s="157"/>
      <c r="GJ1518" s="157"/>
      <c r="GK1518" s="157"/>
      <c r="GL1518" s="157"/>
      <c r="GM1518" s="157"/>
      <c r="GN1518" s="157"/>
      <c r="GO1518" s="157"/>
      <c r="GP1518" s="157"/>
      <c r="GQ1518" s="157"/>
      <c r="GR1518" s="157"/>
      <c r="GS1518" s="157"/>
      <c r="GT1518" s="157"/>
      <c r="GU1518" s="157"/>
      <c r="GV1518" s="157"/>
      <c r="GW1518" s="157"/>
      <c r="GX1518" s="157"/>
      <c r="GY1518" s="157"/>
      <c r="GZ1518" s="157"/>
      <c r="HA1518" s="157"/>
      <c r="HB1518" s="157"/>
      <c r="HC1518" s="157"/>
      <c r="HD1518" s="157"/>
      <c r="HE1518" s="157"/>
      <c r="HF1518" s="157"/>
      <c r="HG1518" s="157"/>
      <c r="HH1518" s="157"/>
      <c r="HI1518" s="157"/>
      <c r="HJ1518" s="157"/>
      <c r="HK1518" s="157"/>
      <c r="HL1518" s="157"/>
      <c r="HM1518" s="157"/>
      <c r="HN1518" s="157"/>
      <c r="HO1518" s="157"/>
      <c r="HP1518" s="157"/>
      <c r="HQ1518" s="157"/>
      <c r="HR1518" s="157"/>
      <c r="HS1518" s="157"/>
      <c r="HT1518" s="157"/>
      <c r="HU1518" s="157"/>
      <c r="HV1518" s="157"/>
      <c r="HW1518" s="157"/>
      <c r="HX1518" s="157"/>
      <c r="HY1518" s="157"/>
      <c r="HZ1518" s="157"/>
      <c r="IA1518" s="157"/>
      <c r="IB1518" s="157"/>
      <c r="IC1518" s="157"/>
      <c r="ID1518" s="157"/>
      <c r="IE1518" s="157"/>
      <c r="IF1518" s="157"/>
      <c r="IG1518" s="157"/>
      <c r="IH1518" s="157"/>
    </row>
    <row r="1519" spans="1:242" s="158" customFormat="1" outlineLevel="1">
      <c r="A1519" s="34">
        <v>47</v>
      </c>
      <c r="B1519" s="33" t="s">
        <v>2112</v>
      </c>
      <c r="C1519" s="34"/>
      <c r="D1519" s="34" t="s">
        <v>1808</v>
      </c>
      <c r="E1519" s="36">
        <f t="shared" si="118"/>
        <v>100</v>
      </c>
      <c r="F1519" s="125">
        <v>30</v>
      </c>
      <c r="G1519" s="125">
        <v>35</v>
      </c>
      <c r="H1519" s="125">
        <v>35</v>
      </c>
      <c r="I1519" s="156"/>
      <c r="J1519" s="157"/>
      <c r="K1519" s="157"/>
      <c r="L1519" s="157"/>
      <c r="M1519" s="157"/>
      <c r="N1519" s="157"/>
      <c r="O1519" s="157"/>
      <c r="P1519" s="157"/>
      <c r="Q1519" s="157"/>
      <c r="R1519" s="157"/>
      <c r="S1519" s="157"/>
      <c r="T1519" s="157"/>
      <c r="U1519" s="157"/>
      <c r="V1519" s="157"/>
      <c r="W1519" s="157"/>
      <c r="X1519" s="157"/>
      <c r="Y1519" s="157"/>
      <c r="Z1519" s="157"/>
      <c r="AA1519" s="157"/>
      <c r="AB1519" s="157"/>
      <c r="AC1519" s="157"/>
      <c r="AD1519" s="157"/>
      <c r="AE1519" s="157"/>
      <c r="AF1519" s="157"/>
      <c r="AG1519" s="157"/>
      <c r="AH1519" s="157"/>
      <c r="AI1519" s="157"/>
      <c r="AJ1519" s="157"/>
      <c r="AK1519" s="157"/>
      <c r="AL1519" s="157"/>
      <c r="AM1519" s="157"/>
      <c r="AN1519" s="157"/>
      <c r="AO1519" s="157"/>
      <c r="AP1519" s="157"/>
      <c r="AQ1519" s="157"/>
      <c r="AR1519" s="157"/>
      <c r="AS1519" s="157"/>
      <c r="AT1519" s="157"/>
      <c r="AU1519" s="157"/>
      <c r="AV1519" s="157"/>
      <c r="AW1519" s="157"/>
      <c r="AX1519" s="157"/>
      <c r="AY1519" s="157"/>
      <c r="AZ1519" s="157"/>
      <c r="BA1519" s="157"/>
      <c r="BB1519" s="157"/>
      <c r="BC1519" s="157"/>
      <c r="BD1519" s="157"/>
      <c r="BE1519" s="157"/>
      <c r="BF1519" s="157"/>
      <c r="BG1519" s="157"/>
      <c r="BH1519" s="157"/>
      <c r="BI1519" s="157"/>
      <c r="BJ1519" s="157"/>
      <c r="BK1519" s="157"/>
      <c r="BL1519" s="157"/>
      <c r="BM1519" s="157"/>
      <c r="BN1519" s="157"/>
      <c r="BO1519" s="157"/>
      <c r="BP1519" s="157"/>
      <c r="BQ1519" s="157"/>
      <c r="BR1519" s="157"/>
      <c r="BS1519" s="157"/>
      <c r="BT1519" s="157"/>
      <c r="BU1519" s="157"/>
      <c r="BV1519" s="157"/>
      <c r="BW1519" s="157"/>
      <c r="BX1519" s="157"/>
      <c r="BY1519" s="157"/>
      <c r="BZ1519" s="157"/>
      <c r="CA1519" s="157"/>
      <c r="CB1519" s="157"/>
      <c r="CC1519" s="157"/>
      <c r="CD1519" s="157"/>
      <c r="CE1519" s="157"/>
      <c r="CF1519" s="157"/>
      <c r="CG1519" s="157"/>
      <c r="CH1519" s="157"/>
      <c r="CI1519" s="157"/>
      <c r="CJ1519" s="157"/>
      <c r="CK1519" s="157"/>
      <c r="CL1519" s="157"/>
      <c r="CM1519" s="157"/>
      <c r="CN1519" s="157"/>
      <c r="CO1519" s="157"/>
      <c r="CP1519" s="157"/>
      <c r="CQ1519" s="157"/>
      <c r="CR1519" s="157"/>
      <c r="CS1519" s="157"/>
      <c r="CT1519" s="157"/>
      <c r="CU1519" s="157"/>
      <c r="CV1519" s="157"/>
      <c r="CW1519" s="157"/>
      <c r="CX1519" s="157"/>
      <c r="CY1519" s="157"/>
      <c r="CZ1519" s="157"/>
      <c r="DA1519" s="157"/>
      <c r="DB1519" s="157"/>
      <c r="DC1519" s="157"/>
      <c r="DD1519" s="157"/>
      <c r="DE1519" s="157"/>
      <c r="DF1519" s="157"/>
      <c r="DG1519" s="157"/>
      <c r="DH1519" s="157"/>
      <c r="DI1519" s="157"/>
      <c r="DJ1519" s="157"/>
      <c r="DK1519" s="157"/>
      <c r="DL1519" s="157"/>
      <c r="DM1519" s="157"/>
      <c r="DN1519" s="157"/>
      <c r="DO1519" s="157"/>
      <c r="DP1519" s="157"/>
      <c r="DQ1519" s="157"/>
      <c r="DR1519" s="157"/>
      <c r="DS1519" s="157"/>
      <c r="DT1519" s="157"/>
      <c r="DU1519" s="157"/>
      <c r="DV1519" s="157"/>
      <c r="DW1519" s="157"/>
      <c r="DX1519" s="157"/>
      <c r="DY1519" s="157"/>
      <c r="DZ1519" s="157"/>
      <c r="EA1519" s="157"/>
      <c r="EB1519" s="157"/>
      <c r="EC1519" s="157"/>
      <c r="ED1519" s="157"/>
      <c r="EE1519" s="157"/>
      <c r="EF1519" s="157"/>
      <c r="EG1519" s="157"/>
      <c r="EH1519" s="157"/>
      <c r="EI1519" s="157"/>
      <c r="EJ1519" s="157"/>
      <c r="EK1519" s="157"/>
      <c r="EL1519" s="157"/>
      <c r="EM1519" s="157"/>
      <c r="EN1519" s="157"/>
      <c r="EO1519" s="157"/>
      <c r="EP1519" s="157"/>
      <c r="EQ1519" s="157"/>
      <c r="ER1519" s="157"/>
      <c r="ES1519" s="157"/>
      <c r="ET1519" s="157"/>
      <c r="EU1519" s="157"/>
      <c r="EV1519" s="157"/>
      <c r="EW1519" s="157"/>
      <c r="EX1519" s="157"/>
      <c r="EY1519" s="157"/>
      <c r="EZ1519" s="157"/>
      <c r="FA1519" s="157"/>
      <c r="FB1519" s="157"/>
      <c r="FC1519" s="157"/>
      <c r="FD1519" s="157"/>
      <c r="FE1519" s="157"/>
      <c r="FF1519" s="157"/>
      <c r="FG1519" s="157"/>
      <c r="FH1519" s="157"/>
      <c r="FI1519" s="157"/>
      <c r="FJ1519" s="157"/>
      <c r="FK1519" s="157"/>
      <c r="FL1519" s="157"/>
      <c r="FM1519" s="157"/>
      <c r="FN1519" s="157"/>
      <c r="FO1519" s="157"/>
      <c r="FP1519" s="157"/>
      <c r="FQ1519" s="157"/>
      <c r="FR1519" s="157"/>
      <c r="FS1519" s="157"/>
      <c r="FT1519" s="157"/>
      <c r="FU1519" s="157"/>
      <c r="FV1519" s="157"/>
      <c r="FW1519" s="157"/>
      <c r="FX1519" s="157"/>
      <c r="FY1519" s="157"/>
      <c r="FZ1519" s="157"/>
      <c r="GA1519" s="157"/>
      <c r="GB1519" s="157"/>
      <c r="GC1519" s="157"/>
      <c r="GD1519" s="157"/>
      <c r="GE1519" s="157"/>
      <c r="GF1519" s="157"/>
      <c r="GG1519" s="157"/>
      <c r="GH1519" s="157"/>
      <c r="GI1519" s="157"/>
      <c r="GJ1519" s="157"/>
      <c r="GK1519" s="157"/>
      <c r="GL1519" s="157"/>
      <c r="GM1519" s="157"/>
      <c r="GN1519" s="157"/>
      <c r="GO1519" s="157"/>
      <c r="GP1519" s="157"/>
      <c r="GQ1519" s="157"/>
      <c r="GR1519" s="157"/>
      <c r="GS1519" s="157"/>
      <c r="GT1519" s="157"/>
      <c r="GU1519" s="157"/>
      <c r="GV1519" s="157"/>
      <c r="GW1519" s="157"/>
      <c r="GX1519" s="157"/>
      <c r="GY1519" s="157"/>
      <c r="GZ1519" s="157"/>
      <c r="HA1519" s="157"/>
      <c r="HB1519" s="157"/>
      <c r="HC1519" s="157"/>
      <c r="HD1519" s="157"/>
      <c r="HE1519" s="157"/>
      <c r="HF1519" s="157"/>
      <c r="HG1519" s="157"/>
      <c r="HH1519" s="157"/>
      <c r="HI1519" s="157"/>
      <c r="HJ1519" s="157"/>
      <c r="HK1519" s="157"/>
      <c r="HL1519" s="157"/>
      <c r="HM1519" s="157"/>
      <c r="HN1519" s="157"/>
      <c r="HO1519" s="157"/>
      <c r="HP1519" s="157"/>
      <c r="HQ1519" s="157"/>
      <c r="HR1519" s="157"/>
      <c r="HS1519" s="157"/>
      <c r="HT1519" s="157"/>
      <c r="HU1519" s="157"/>
      <c r="HV1519" s="157"/>
      <c r="HW1519" s="157"/>
      <c r="HX1519" s="157"/>
      <c r="HY1519" s="157"/>
      <c r="HZ1519" s="157"/>
      <c r="IA1519" s="157"/>
      <c r="IB1519" s="157"/>
      <c r="IC1519" s="157"/>
      <c r="ID1519" s="157"/>
      <c r="IE1519" s="157"/>
      <c r="IF1519" s="157"/>
      <c r="IG1519" s="157"/>
      <c r="IH1519" s="157"/>
    </row>
    <row r="1520" spans="1:242" s="158" customFormat="1" outlineLevel="1">
      <c r="A1520" s="34">
        <v>48</v>
      </c>
      <c r="B1520" s="33" t="s">
        <v>2113</v>
      </c>
      <c r="C1520" s="34"/>
      <c r="D1520" s="34" t="s">
        <v>2037</v>
      </c>
      <c r="E1520" s="36">
        <f t="shared" si="118"/>
        <v>15</v>
      </c>
      <c r="F1520" s="125">
        <v>5</v>
      </c>
      <c r="G1520" s="125">
        <v>5</v>
      </c>
      <c r="H1520" s="125">
        <v>5</v>
      </c>
      <c r="I1520" s="156"/>
      <c r="J1520" s="157"/>
      <c r="K1520" s="157"/>
      <c r="L1520" s="157"/>
      <c r="M1520" s="157"/>
      <c r="N1520" s="157"/>
      <c r="O1520" s="157"/>
      <c r="P1520" s="157"/>
      <c r="Q1520" s="157"/>
      <c r="R1520" s="157"/>
      <c r="S1520" s="157"/>
      <c r="T1520" s="157"/>
      <c r="U1520" s="157"/>
      <c r="V1520" s="157"/>
      <c r="W1520" s="157"/>
      <c r="X1520" s="157"/>
      <c r="Y1520" s="157"/>
      <c r="Z1520" s="157"/>
      <c r="AA1520" s="157"/>
      <c r="AB1520" s="157"/>
      <c r="AC1520" s="157"/>
      <c r="AD1520" s="157"/>
      <c r="AE1520" s="157"/>
      <c r="AF1520" s="157"/>
      <c r="AG1520" s="157"/>
      <c r="AH1520" s="157"/>
      <c r="AI1520" s="157"/>
      <c r="AJ1520" s="157"/>
      <c r="AK1520" s="157"/>
      <c r="AL1520" s="157"/>
      <c r="AM1520" s="157"/>
      <c r="AN1520" s="157"/>
      <c r="AO1520" s="157"/>
      <c r="AP1520" s="157"/>
      <c r="AQ1520" s="157"/>
      <c r="AR1520" s="157"/>
      <c r="AS1520" s="157"/>
      <c r="AT1520" s="157"/>
      <c r="AU1520" s="157"/>
      <c r="AV1520" s="157"/>
      <c r="AW1520" s="157"/>
      <c r="AX1520" s="157"/>
      <c r="AY1520" s="157"/>
      <c r="AZ1520" s="157"/>
      <c r="BA1520" s="157"/>
      <c r="BB1520" s="157"/>
      <c r="BC1520" s="157"/>
      <c r="BD1520" s="157"/>
      <c r="BE1520" s="157"/>
      <c r="BF1520" s="157"/>
      <c r="BG1520" s="157"/>
      <c r="BH1520" s="157"/>
      <c r="BI1520" s="157"/>
      <c r="BJ1520" s="157"/>
      <c r="BK1520" s="157"/>
      <c r="BL1520" s="157"/>
      <c r="BM1520" s="157"/>
      <c r="BN1520" s="157"/>
      <c r="BO1520" s="157"/>
      <c r="BP1520" s="157"/>
      <c r="BQ1520" s="157"/>
      <c r="BR1520" s="157"/>
      <c r="BS1520" s="157"/>
      <c r="BT1520" s="157"/>
      <c r="BU1520" s="157"/>
      <c r="BV1520" s="157"/>
      <c r="BW1520" s="157"/>
      <c r="BX1520" s="157"/>
      <c r="BY1520" s="157"/>
      <c r="BZ1520" s="157"/>
      <c r="CA1520" s="157"/>
      <c r="CB1520" s="157"/>
      <c r="CC1520" s="157"/>
      <c r="CD1520" s="157"/>
      <c r="CE1520" s="157"/>
      <c r="CF1520" s="157"/>
      <c r="CG1520" s="157"/>
      <c r="CH1520" s="157"/>
      <c r="CI1520" s="157"/>
      <c r="CJ1520" s="157"/>
      <c r="CK1520" s="157"/>
      <c r="CL1520" s="157"/>
      <c r="CM1520" s="157"/>
      <c r="CN1520" s="157"/>
      <c r="CO1520" s="157"/>
      <c r="CP1520" s="157"/>
      <c r="CQ1520" s="157"/>
      <c r="CR1520" s="157"/>
      <c r="CS1520" s="157"/>
      <c r="CT1520" s="157"/>
      <c r="CU1520" s="157"/>
      <c r="CV1520" s="157"/>
      <c r="CW1520" s="157"/>
      <c r="CX1520" s="157"/>
      <c r="CY1520" s="157"/>
      <c r="CZ1520" s="157"/>
      <c r="DA1520" s="157"/>
      <c r="DB1520" s="157"/>
      <c r="DC1520" s="157"/>
      <c r="DD1520" s="157"/>
      <c r="DE1520" s="157"/>
      <c r="DF1520" s="157"/>
      <c r="DG1520" s="157"/>
      <c r="DH1520" s="157"/>
      <c r="DI1520" s="157"/>
      <c r="DJ1520" s="157"/>
      <c r="DK1520" s="157"/>
      <c r="DL1520" s="157"/>
      <c r="DM1520" s="157"/>
      <c r="DN1520" s="157"/>
      <c r="DO1520" s="157"/>
      <c r="DP1520" s="157"/>
      <c r="DQ1520" s="157"/>
      <c r="DR1520" s="157"/>
      <c r="DS1520" s="157"/>
      <c r="DT1520" s="157"/>
      <c r="DU1520" s="157"/>
      <c r="DV1520" s="157"/>
      <c r="DW1520" s="157"/>
      <c r="DX1520" s="157"/>
      <c r="DY1520" s="157"/>
      <c r="DZ1520" s="157"/>
      <c r="EA1520" s="157"/>
      <c r="EB1520" s="157"/>
      <c r="EC1520" s="157"/>
      <c r="ED1520" s="157"/>
      <c r="EE1520" s="157"/>
      <c r="EF1520" s="157"/>
      <c r="EG1520" s="157"/>
      <c r="EH1520" s="157"/>
      <c r="EI1520" s="157"/>
      <c r="EJ1520" s="157"/>
      <c r="EK1520" s="157"/>
      <c r="EL1520" s="157"/>
      <c r="EM1520" s="157"/>
      <c r="EN1520" s="157"/>
      <c r="EO1520" s="157"/>
      <c r="EP1520" s="157"/>
      <c r="EQ1520" s="157"/>
      <c r="ER1520" s="157"/>
      <c r="ES1520" s="157"/>
      <c r="ET1520" s="157"/>
      <c r="EU1520" s="157"/>
      <c r="EV1520" s="157"/>
      <c r="EW1520" s="157"/>
      <c r="EX1520" s="157"/>
      <c r="EY1520" s="157"/>
      <c r="EZ1520" s="157"/>
      <c r="FA1520" s="157"/>
      <c r="FB1520" s="157"/>
      <c r="FC1520" s="157"/>
      <c r="FD1520" s="157"/>
      <c r="FE1520" s="157"/>
      <c r="FF1520" s="157"/>
      <c r="FG1520" s="157"/>
      <c r="FH1520" s="157"/>
      <c r="FI1520" s="157"/>
      <c r="FJ1520" s="157"/>
      <c r="FK1520" s="157"/>
      <c r="FL1520" s="157"/>
      <c r="FM1520" s="157"/>
      <c r="FN1520" s="157"/>
      <c r="FO1520" s="157"/>
      <c r="FP1520" s="157"/>
      <c r="FQ1520" s="157"/>
      <c r="FR1520" s="157"/>
      <c r="FS1520" s="157"/>
      <c r="FT1520" s="157"/>
      <c r="FU1520" s="157"/>
      <c r="FV1520" s="157"/>
      <c r="FW1520" s="157"/>
      <c r="FX1520" s="157"/>
      <c r="FY1520" s="157"/>
      <c r="FZ1520" s="157"/>
      <c r="GA1520" s="157"/>
      <c r="GB1520" s="157"/>
      <c r="GC1520" s="157"/>
      <c r="GD1520" s="157"/>
      <c r="GE1520" s="157"/>
      <c r="GF1520" s="157"/>
      <c r="GG1520" s="157"/>
      <c r="GH1520" s="157"/>
      <c r="GI1520" s="157"/>
      <c r="GJ1520" s="157"/>
      <c r="GK1520" s="157"/>
      <c r="GL1520" s="157"/>
      <c r="GM1520" s="157"/>
      <c r="GN1520" s="157"/>
      <c r="GO1520" s="157"/>
      <c r="GP1520" s="157"/>
      <c r="GQ1520" s="157"/>
      <c r="GR1520" s="157"/>
      <c r="GS1520" s="157"/>
      <c r="GT1520" s="157"/>
      <c r="GU1520" s="157"/>
      <c r="GV1520" s="157"/>
      <c r="GW1520" s="157"/>
      <c r="GX1520" s="157"/>
      <c r="GY1520" s="157"/>
      <c r="GZ1520" s="157"/>
      <c r="HA1520" s="157"/>
      <c r="HB1520" s="157"/>
      <c r="HC1520" s="157"/>
      <c r="HD1520" s="157"/>
      <c r="HE1520" s="157"/>
      <c r="HF1520" s="157"/>
      <c r="HG1520" s="157"/>
      <c r="HH1520" s="157"/>
      <c r="HI1520" s="157"/>
      <c r="HJ1520" s="157"/>
      <c r="HK1520" s="157"/>
      <c r="HL1520" s="157"/>
      <c r="HM1520" s="157"/>
      <c r="HN1520" s="157"/>
      <c r="HO1520" s="157"/>
      <c r="HP1520" s="157"/>
      <c r="HQ1520" s="157"/>
      <c r="HR1520" s="157"/>
      <c r="HS1520" s="157"/>
      <c r="HT1520" s="157"/>
      <c r="HU1520" s="157"/>
      <c r="HV1520" s="157"/>
      <c r="HW1520" s="157"/>
      <c r="HX1520" s="157"/>
      <c r="HY1520" s="157"/>
      <c r="HZ1520" s="157"/>
      <c r="IA1520" s="157"/>
      <c r="IB1520" s="157"/>
      <c r="IC1520" s="157"/>
      <c r="ID1520" s="157"/>
      <c r="IE1520" s="157"/>
      <c r="IF1520" s="157"/>
      <c r="IG1520" s="157"/>
      <c r="IH1520" s="157"/>
    </row>
    <row r="1521" spans="1:242" s="158" customFormat="1" outlineLevel="1">
      <c r="A1521" s="34">
        <v>49</v>
      </c>
      <c r="B1521" s="33" t="s">
        <v>2114</v>
      </c>
      <c r="C1521" s="34"/>
      <c r="D1521" s="34" t="s">
        <v>2115</v>
      </c>
      <c r="E1521" s="36">
        <f t="shared" si="118"/>
        <v>100</v>
      </c>
      <c r="F1521" s="125">
        <v>35</v>
      </c>
      <c r="G1521" s="125">
        <v>35</v>
      </c>
      <c r="H1521" s="125">
        <v>30</v>
      </c>
      <c r="I1521" s="156"/>
      <c r="J1521" s="157"/>
      <c r="K1521" s="157"/>
      <c r="L1521" s="157"/>
      <c r="M1521" s="157"/>
      <c r="N1521" s="157"/>
      <c r="O1521" s="157"/>
      <c r="P1521" s="157"/>
      <c r="Q1521" s="157"/>
      <c r="R1521" s="157"/>
      <c r="S1521" s="157"/>
      <c r="T1521" s="157"/>
      <c r="U1521" s="157"/>
      <c r="V1521" s="157"/>
      <c r="W1521" s="157"/>
      <c r="X1521" s="157"/>
      <c r="Y1521" s="157"/>
      <c r="Z1521" s="157"/>
      <c r="AA1521" s="157"/>
      <c r="AB1521" s="157"/>
      <c r="AC1521" s="157"/>
      <c r="AD1521" s="157"/>
      <c r="AE1521" s="157"/>
      <c r="AF1521" s="157"/>
      <c r="AG1521" s="157"/>
      <c r="AH1521" s="157"/>
      <c r="AI1521" s="157"/>
      <c r="AJ1521" s="157"/>
      <c r="AK1521" s="157"/>
      <c r="AL1521" s="157"/>
      <c r="AM1521" s="157"/>
      <c r="AN1521" s="157"/>
      <c r="AO1521" s="157"/>
      <c r="AP1521" s="157"/>
      <c r="AQ1521" s="157"/>
      <c r="AR1521" s="157"/>
      <c r="AS1521" s="157"/>
      <c r="AT1521" s="157"/>
      <c r="AU1521" s="157"/>
      <c r="AV1521" s="157"/>
      <c r="AW1521" s="157"/>
      <c r="AX1521" s="157"/>
      <c r="AY1521" s="157"/>
      <c r="AZ1521" s="157"/>
      <c r="BA1521" s="157"/>
      <c r="BB1521" s="157"/>
      <c r="BC1521" s="157"/>
      <c r="BD1521" s="157"/>
      <c r="BE1521" s="157"/>
      <c r="BF1521" s="157"/>
      <c r="BG1521" s="157"/>
      <c r="BH1521" s="157"/>
      <c r="BI1521" s="157"/>
      <c r="BJ1521" s="157"/>
      <c r="BK1521" s="157"/>
      <c r="BL1521" s="157"/>
      <c r="BM1521" s="157"/>
      <c r="BN1521" s="157"/>
      <c r="BO1521" s="157"/>
      <c r="BP1521" s="157"/>
      <c r="BQ1521" s="157"/>
      <c r="BR1521" s="157"/>
      <c r="BS1521" s="157"/>
      <c r="BT1521" s="157"/>
      <c r="BU1521" s="157"/>
      <c r="BV1521" s="157"/>
      <c r="BW1521" s="157"/>
      <c r="BX1521" s="157"/>
      <c r="BY1521" s="157"/>
      <c r="BZ1521" s="157"/>
      <c r="CA1521" s="157"/>
      <c r="CB1521" s="157"/>
      <c r="CC1521" s="157"/>
      <c r="CD1521" s="157"/>
      <c r="CE1521" s="157"/>
      <c r="CF1521" s="157"/>
      <c r="CG1521" s="157"/>
      <c r="CH1521" s="157"/>
      <c r="CI1521" s="157"/>
      <c r="CJ1521" s="157"/>
      <c r="CK1521" s="157"/>
      <c r="CL1521" s="157"/>
      <c r="CM1521" s="157"/>
      <c r="CN1521" s="157"/>
      <c r="CO1521" s="157"/>
      <c r="CP1521" s="157"/>
      <c r="CQ1521" s="157"/>
      <c r="CR1521" s="157"/>
      <c r="CS1521" s="157"/>
      <c r="CT1521" s="157"/>
      <c r="CU1521" s="157"/>
      <c r="CV1521" s="157"/>
      <c r="CW1521" s="157"/>
      <c r="CX1521" s="157"/>
      <c r="CY1521" s="157"/>
      <c r="CZ1521" s="157"/>
      <c r="DA1521" s="157"/>
      <c r="DB1521" s="157"/>
      <c r="DC1521" s="157"/>
      <c r="DD1521" s="157"/>
      <c r="DE1521" s="157"/>
      <c r="DF1521" s="157"/>
      <c r="DG1521" s="157"/>
      <c r="DH1521" s="157"/>
      <c r="DI1521" s="157"/>
      <c r="DJ1521" s="157"/>
      <c r="DK1521" s="157"/>
      <c r="DL1521" s="157"/>
      <c r="DM1521" s="157"/>
      <c r="DN1521" s="157"/>
      <c r="DO1521" s="157"/>
      <c r="DP1521" s="157"/>
      <c r="DQ1521" s="157"/>
      <c r="DR1521" s="157"/>
      <c r="DS1521" s="157"/>
      <c r="DT1521" s="157"/>
      <c r="DU1521" s="157"/>
      <c r="DV1521" s="157"/>
      <c r="DW1521" s="157"/>
      <c r="DX1521" s="157"/>
      <c r="DY1521" s="157"/>
      <c r="DZ1521" s="157"/>
      <c r="EA1521" s="157"/>
      <c r="EB1521" s="157"/>
      <c r="EC1521" s="157"/>
      <c r="ED1521" s="157"/>
      <c r="EE1521" s="157"/>
      <c r="EF1521" s="157"/>
      <c r="EG1521" s="157"/>
      <c r="EH1521" s="157"/>
      <c r="EI1521" s="157"/>
      <c r="EJ1521" s="157"/>
      <c r="EK1521" s="157"/>
      <c r="EL1521" s="157"/>
      <c r="EM1521" s="157"/>
      <c r="EN1521" s="157"/>
      <c r="EO1521" s="157"/>
      <c r="EP1521" s="157"/>
      <c r="EQ1521" s="157"/>
      <c r="ER1521" s="157"/>
      <c r="ES1521" s="157"/>
      <c r="ET1521" s="157"/>
      <c r="EU1521" s="157"/>
      <c r="EV1521" s="157"/>
      <c r="EW1521" s="157"/>
      <c r="EX1521" s="157"/>
      <c r="EY1521" s="157"/>
      <c r="EZ1521" s="157"/>
      <c r="FA1521" s="157"/>
      <c r="FB1521" s="157"/>
      <c r="FC1521" s="157"/>
      <c r="FD1521" s="157"/>
      <c r="FE1521" s="157"/>
      <c r="FF1521" s="157"/>
      <c r="FG1521" s="157"/>
      <c r="FH1521" s="157"/>
      <c r="FI1521" s="157"/>
      <c r="FJ1521" s="157"/>
      <c r="FK1521" s="157"/>
      <c r="FL1521" s="157"/>
      <c r="FM1521" s="157"/>
      <c r="FN1521" s="157"/>
      <c r="FO1521" s="157"/>
      <c r="FP1521" s="157"/>
      <c r="FQ1521" s="157"/>
      <c r="FR1521" s="157"/>
      <c r="FS1521" s="157"/>
      <c r="FT1521" s="157"/>
      <c r="FU1521" s="157"/>
      <c r="FV1521" s="157"/>
      <c r="FW1521" s="157"/>
      <c r="FX1521" s="157"/>
      <c r="FY1521" s="157"/>
      <c r="FZ1521" s="157"/>
      <c r="GA1521" s="157"/>
      <c r="GB1521" s="157"/>
      <c r="GC1521" s="157"/>
      <c r="GD1521" s="157"/>
      <c r="GE1521" s="157"/>
      <c r="GF1521" s="157"/>
      <c r="GG1521" s="157"/>
      <c r="GH1521" s="157"/>
      <c r="GI1521" s="157"/>
      <c r="GJ1521" s="157"/>
      <c r="GK1521" s="157"/>
      <c r="GL1521" s="157"/>
      <c r="GM1521" s="157"/>
      <c r="GN1521" s="157"/>
      <c r="GO1521" s="157"/>
      <c r="GP1521" s="157"/>
      <c r="GQ1521" s="157"/>
      <c r="GR1521" s="157"/>
      <c r="GS1521" s="157"/>
      <c r="GT1521" s="157"/>
      <c r="GU1521" s="157"/>
      <c r="GV1521" s="157"/>
      <c r="GW1521" s="157"/>
      <c r="GX1521" s="157"/>
      <c r="GY1521" s="157"/>
      <c r="GZ1521" s="157"/>
      <c r="HA1521" s="157"/>
      <c r="HB1521" s="157"/>
      <c r="HC1521" s="157"/>
      <c r="HD1521" s="157"/>
      <c r="HE1521" s="157"/>
      <c r="HF1521" s="157"/>
      <c r="HG1521" s="157"/>
      <c r="HH1521" s="157"/>
      <c r="HI1521" s="157"/>
      <c r="HJ1521" s="157"/>
      <c r="HK1521" s="157"/>
      <c r="HL1521" s="157"/>
      <c r="HM1521" s="157"/>
      <c r="HN1521" s="157"/>
      <c r="HO1521" s="157"/>
      <c r="HP1521" s="157"/>
      <c r="HQ1521" s="157"/>
      <c r="HR1521" s="157"/>
      <c r="HS1521" s="157"/>
      <c r="HT1521" s="157"/>
      <c r="HU1521" s="157"/>
      <c r="HV1521" s="157"/>
      <c r="HW1521" s="157"/>
      <c r="HX1521" s="157"/>
      <c r="HY1521" s="157"/>
      <c r="HZ1521" s="157"/>
      <c r="IA1521" s="157"/>
      <c r="IB1521" s="157"/>
      <c r="IC1521" s="157"/>
      <c r="ID1521" s="157"/>
      <c r="IE1521" s="157"/>
      <c r="IF1521" s="157"/>
      <c r="IG1521" s="157"/>
      <c r="IH1521" s="157"/>
    </row>
    <row r="1522" spans="1:242" s="158" customFormat="1" outlineLevel="1">
      <c r="A1522" s="34">
        <v>50</v>
      </c>
      <c r="B1522" s="33" t="s">
        <v>2116</v>
      </c>
      <c r="C1522" s="34" t="s">
        <v>2117</v>
      </c>
      <c r="D1522" s="34" t="s">
        <v>1808</v>
      </c>
      <c r="E1522" s="36">
        <f t="shared" si="118"/>
        <v>150</v>
      </c>
      <c r="F1522" s="125">
        <v>50</v>
      </c>
      <c r="G1522" s="125">
        <v>50</v>
      </c>
      <c r="H1522" s="125">
        <v>50</v>
      </c>
      <c r="I1522" s="156"/>
      <c r="J1522" s="157"/>
      <c r="K1522" s="157"/>
      <c r="L1522" s="157"/>
      <c r="M1522" s="157"/>
      <c r="N1522" s="157"/>
      <c r="O1522" s="157"/>
      <c r="P1522" s="157"/>
      <c r="Q1522" s="157"/>
      <c r="R1522" s="157"/>
      <c r="S1522" s="157"/>
      <c r="T1522" s="157"/>
      <c r="U1522" s="157"/>
      <c r="V1522" s="157"/>
      <c r="W1522" s="157"/>
      <c r="X1522" s="157"/>
      <c r="Y1522" s="157"/>
      <c r="Z1522" s="157"/>
      <c r="AA1522" s="157"/>
      <c r="AB1522" s="157"/>
      <c r="AC1522" s="157"/>
      <c r="AD1522" s="157"/>
      <c r="AE1522" s="157"/>
      <c r="AF1522" s="157"/>
      <c r="AG1522" s="157"/>
      <c r="AH1522" s="157"/>
      <c r="AI1522" s="157"/>
      <c r="AJ1522" s="157"/>
      <c r="AK1522" s="157"/>
      <c r="AL1522" s="157"/>
      <c r="AM1522" s="157"/>
      <c r="AN1522" s="157"/>
      <c r="AO1522" s="157"/>
      <c r="AP1522" s="157"/>
      <c r="AQ1522" s="157"/>
      <c r="AR1522" s="157"/>
      <c r="AS1522" s="157"/>
      <c r="AT1522" s="157"/>
      <c r="AU1522" s="157"/>
      <c r="AV1522" s="157"/>
      <c r="AW1522" s="157"/>
      <c r="AX1522" s="157"/>
      <c r="AY1522" s="157"/>
      <c r="AZ1522" s="157"/>
      <c r="BA1522" s="157"/>
      <c r="BB1522" s="157"/>
      <c r="BC1522" s="157"/>
      <c r="BD1522" s="157"/>
      <c r="BE1522" s="157"/>
      <c r="BF1522" s="157"/>
      <c r="BG1522" s="157"/>
      <c r="BH1522" s="157"/>
      <c r="BI1522" s="157"/>
      <c r="BJ1522" s="157"/>
      <c r="BK1522" s="157"/>
      <c r="BL1522" s="157"/>
      <c r="BM1522" s="157"/>
      <c r="BN1522" s="157"/>
      <c r="BO1522" s="157"/>
      <c r="BP1522" s="157"/>
      <c r="BQ1522" s="157"/>
      <c r="BR1522" s="157"/>
      <c r="BS1522" s="157"/>
      <c r="BT1522" s="157"/>
      <c r="BU1522" s="157"/>
      <c r="BV1522" s="157"/>
      <c r="BW1522" s="157"/>
      <c r="BX1522" s="157"/>
      <c r="BY1522" s="157"/>
      <c r="BZ1522" s="157"/>
      <c r="CA1522" s="157"/>
      <c r="CB1522" s="157"/>
      <c r="CC1522" s="157"/>
      <c r="CD1522" s="157"/>
      <c r="CE1522" s="157"/>
      <c r="CF1522" s="157"/>
      <c r="CG1522" s="157"/>
      <c r="CH1522" s="157"/>
      <c r="CI1522" s="157"/>
      <c r="CJ1522" s="157"/>
      <c r="CK1522" s="157"/>
      <c r="CL1522" s="157"/>
      <c r="CM1522" s="157"/>
      <c r="CN1522" s="157"/>
      <c r="CO1522" s="157"/>
      <c r="CP1522" s="157"/>
      <c r="CQ1522" s="157"/>
      <c r="CR1522" s="157"/>
      <c r="CS1522" s="157"/>
      <c r="CT1522" s="157"/>
      <c r="CU1522" s="157"/>
      <c r="CV1522" s="157"/>
      <c r="CW1522" s="157"/>
      <c r="CX1522" s="157"/>
      <c r="CY1522" s="157"/>
      <c r="CZ1522" s="157"/>
      <c r="DA1522" s="157"/>
      <c r="DB1522" s="157"/>
      <c r="DC1522" s="157"/>
      <c r="DD1522" s="157"/>
      <c r="DE1522" s="157"/>
      <c r="DF1522" s="157"/>
      <c r="DG1522" s="157"/>
      <c r="DH1522" s="157"/>
      <c r="DI1522" s="157"/>
      <c r="DJ1522" s="157"/>
      <c r="DK1522" s="157"/>
      <c r="DL1522" s="157"/>
      <c r="DM1522" s="157"/>
      <c r="DN1522" s="157"/>
      <c r="DO1522" s="157"/>
      <c r="DP1522" s="157"/>
      <c r="DQ1522" s="157"/>
      <c r="DR1522" s="157"/>
      <c r="DS1522" s="157"/>
      <c r="DT1522" s="157"/>
      <c r="DU1522" s="157"/>
      <c r="DV1522" s="157"/>
      <c r="DW1522" s="157"/>
      <c r="DX1522" s="157"/>
      <c r="DY1522" s="157"/>
      <c r="DZ1522" s="157"/>
      <c r="EA1522" s="157"/>
      <c r="EB1522" s="157"/>
      <c r="EC1522" s="157"/>
      <c r="ED1522" s="157"/>
      <c r="EE1522" s="157"/>
      <c r="EF1522" s="157"/>
      <c r="EG1522" s="157"/>
      <c r="EH1522" s="157"/>
      <c r="EI1522" s="157"/>
      <c r="EJ1522" s="157"/>
      <c r="EK1522" s="157"/>
      <c r="EL1522" s="157"/>
      <c r="EM1522" s="157"/>
      <c r="EN1522" s="157"/>
      <c r="EO1522" s="157"/>
      <c r="EP1522" s="157"/>
      <c r="EQ1522" s="157"/>
      <c r="ER1522" s="157"/>
      <c r="ES1522" s="157"/>
      <c r="ET1522" s="157"/>
      <c r="EU1522" s="157"/>
      <c r="EV1522" s="157"/>
      <c r="EW1522" s="157"/>
      <c r="EX1522" s="157"/>
      <c r="EY1522" s="157"/>
      <c r="EZ1522" s="157"/>
      <c r="FA1522" s="157"/>
      <c r="FB1522" s="157"/>
      <c r="FC1522" s="157"/>
      <c r="FD1522" s="157"/>
      <c r="FE1522" s="157"/>
      <c r="FF1522" s="157"/>
      <c r="FG1522" s="157"/>
      <c r="FH1522" s="157"/>
      <c r="FI1522" s="157"/>
      <c r="FJ1522" s="157"/>
      <c r="FK1522" s="157"/>
      <c r="FL1522" s="157"/>
      <c r="FM1522" s="157"/>
      <c r="FN1522" s="157"/>
      <c r="FO1522" s="157"/>
      <c r="FP1522" s="157"/>
      <c r="FQ1522" s="157"/>
      <c r="FR1522" s="157"/>
      <c r="FS1522" s="157"/>
      <c r="FT1522" s="157"/>
      <c r="FU1522" s="157"/>
      <c r="FV1522" s="157"/>
      <c r="FW1522" s="157"/>
      <c r="FX1522" s="157"/>
      <c r="FY1522" s="157"/>
      <c r="FZ1522" s="157"/>
      <c r="GA1522" s="157"/>
      <c r="GB1522" s="157"/>
      <c r="GC1522" s="157"/>
      <c r="GD1522" s="157"/>
      <c r="GE1522" s="157"/>
      <c r="GF1522" s="157"/>
      <c r="GG1522" s="157"/>
      <c r="GH1522" s="157"/>
      <c r="GI1522" s="157"/>
      <c r="GJ1522" s="157"/>
      <c r="GK1522" s="157"/>
      <c r="GL1522" s="157"/>
      <c r="GM1522" s="157"/>
      <c r="GN1522" s="157"/>
      <c r="GO1522" s="157"/>
      <c r="GP1522" s="157"/>
      <c r="GQ1522" s="157"/>
      <c r="GR1522" s="157"/>
      <c r="GS1522" s="157"/>
      <c r="GT1522" s="157"/>
      <c r="GU1522" s="157"/>
      <c r="GV1522" s="157"/>
      <c r="GW1522" s="157"/>
      <c r="GX1522" s="157"/>
      <c r="GY1522" s="157"/>
      <c r="GZ1522" s="157"/>
      <c r="HA1522" s="157"/>
      <c r="HB1522" s="157"/>
      <c r="HC1522" s="157"/>
      <c r="HD1522" s="157"/>
      <c r="HE1522" s="157"/>
      <c r="HF1522" s="157"/>
      <c r="HG1522" s="157"/>
      <c r="HH1522" s="157"/>
      <c r="HI1522" s="157"/>
      <c r="HJ1522" s="157"/>
      <c r="HK1522" s="157"/>
      <c r="HL1522" s="157"/>
      <c r="HM1522" s="157"/>
      <c r="HN1522" s="157"/>
      <c r="HO1522" s="157"/>
      <c r="HP1522" s="157"/>
      <c r="HQ1522" s="157"/>
      <c r="HR1522" s="157"/>
      <c r="HS1522" s="157"/>
      <c r="HT1522" s="157"/>
      <c r="HU1522" s="157"/>
      <c r="HV1522" s="157"/>
      <c r="HW1522" s="157"/>
      <c r="HX1522" s="157"/>
      <c r="HY1522" s="157"/>
      <c r="HZ1522" s="157"/>
      <c r="IA1522" s="157"/>
      <c r="IB1522" s="157"/>
      <c r="IC1522" s="157"/>
      <c r="ID1522" s="157"/>
      <c r="IE1522" s="157"/>
      <c r="IF1522" s="157"/>
      <c r="IG1522" s="157"/>
      <c r="IH1522" s="157"/>
    </row>
    <row r="1523" spans="1:242" s="158" customFormat="1" outlineLevel="1">
      <c r="A1523" s="34">
        <v>51</v>
      </c>
      <c r="B1523" s="33" t="s">
        <v>2118</v>
      </c>
      <c r="C1523" s="34" t="s">
        <v>36</v>
      </c>
      <c r="D1523" s="34" t="s">
        <v>1808</v>
      </c>
      <c r="E1523" s="36">
        <f t="shared" si="118"/>
        <v>45</v>
      </c>
      <c r="F1523" s="125">
        <v>15</v>
      </c>
      <c r="G1523" s="125">
        <v>15</v>
      </c>
      <c r="H1523" s="125">
        <v>15</v>
      </c>
      <c r="I1523" s="156">
        <v>60</v>
      </c>
      <c r="J1523" s="157"/>
      <c r="K1523" s="157"/>
      <c r="L1523" s="157"/>
      <c r="M1523" s="157"/>
      <c r="N1523" s="157"/>
      <c r="O1523" s="157"/>
      <c r="P1523" s="157"/>
      <c r="Q1523" s="157"/>
      <c r="R1523" s="157"/>
      <c r="S1523" s="157"/>
      <c r="T1523" s="157"/>
      <c r="U1523" s="157"/>
      <c r="V1523" s="157"/>
      <c r="W1523" s="157"/>
      <c r="X1523" s="157"/>
      <c r="Y1523" s="157"/>
      <c r="Z1523" s="157"/>
      <c r="AA1523" s="157"/>
      <c r="AB1523" s="157"/>
      <c r="AC1523" s="157"/>
      <c r="AD1523" s="157"/>
      <c r="AE1523" s="157"/>
      <c r="AF1523" s="157"/>
      <c r="AG1523" s="157"/>
      <c r="AH1523" s="157"/>
      <c r="AI1523" s="157"/>
      <c r="AJ1523" s="157"/>
      <c r="AK1523" s="157"/>
      <c r="AL1523" s="157"/>
      <c r="AM1523" s="157"/>
      <c r="AN1523" s="157"/>
      <c r="AO1523" s="157"/>
      <c r="AP1523" s="157"/>
      <c r="AQ1523" s="157"/>
      <c r="AR1523" s="157"/>
      <c r="AS1523" s="157"/>
      <c r="AT1523" s="157"/>
      <c r="AU1523" s="157"/>
      <c r="AV1523" s="157"/>
      <c r="AW1523" s="157"/>
      <c r="AX1523" s="157"/>
      <c r="AY1523" s="157"/>
      <c r="AZ1523" s="157"/>
      <c r="BA1523" s="157"/>
      <c r="BB1523" s="157"/>
      <c r="BC1523" s="157"/>
      <c r="BD1523" s="157"/>
      <c r="BE1523" s="157"/>
      <c r="BF1523" s="157"/>
      <c r="BG1523" s="157"/>
      <c r="BH1523" s="157"/>
      <c r="BI1523" s="157"/>
      <c r="BJ1523" s="157"/>
      <c r="BK1523" s="157"/>
      <c r="BL1523" s="157"/>
      <c r="BM1523" s="157"/>
      <c r="BN1523" s="157"/>
      <c r="BO1523" s="157"/>
      <c r="BP1523" s="157"/>
      <c r="BQ1523" s="157"/>
      <c r="BR1523" s="157"/>
      <c r="BS1523" s="157"/>
      <c r="BT1523" s="157"/>
      <c r="BU1523" s="157"/>
      <c r="BV1523" s="157"/>
      <c r="BW1523" s="157"/>
      <c r="BX1523" s="157"/>
      <c r="BY1523" s="157"/>
      <c r="BZ1523" s="157"/>
      <c r="CA1523" s="157"/>
      <c r="CB1523" s="157"/>
      <c r="CC1523" s="157"/>
      <c r="CD1523" s="157"/>
      <c r="CE1523" s="157"/>
      <c r="CF1523" s="157"/>
      <c r="CG1523" s="157"/>
      <c r="CH1523" s="157"/>
      <c r="CI1523" s="157"/>
      <c r="CJ1523" s="157"/>
      <c r="CK1523" s="157"/>
      <c r="CL1523" s="157"/>
      <c r="CM1523" s="157"/>
      <c r="CN1523" s="157"/>
      <c r="CO1523" s="157"/>
      <c r="CP1523" s="157"/>
      <c r="CQ1523" s="157"/>
      <c r="CR1523" s="157"/>
      <c r="CS1523" s="157"/>
      <c r="CT1523" s="157"/>
      <c r="CU1523" s="157"/>
      <c r="CV1523" s="157"/>
      <c r="CW1523" s="157"/>
      <c r="CX1523" s="157"/>
      <c r="CY1523" s="157"/>
      <c r="CZ1523" s="157"/>
      <c r="DA1523" s="157"/>
      <c r="DB1523" s="157"/>
      <c r="DC1523" s="157"/>
      <c r="DD1523" s="157"/>
      <c r="DE1523" s="157"/>
      <c r="DF1523" s="157"/>
      <c r="DG1523" s="157"/>
      <c r="DH1523" s="157"/>
      <c r="DI1523" s="157"/>
      <c r="DJ1523" s="157"/>
      <c r="DK1523" s="157"/>
      <c r="DL1523" s="157"/>
      <c r="DM1523" s="157"/>
      <c r="DN1523" s="157"/>
      <c r="DO1523" s="157"/>
      <c r="DP1523" s="157"/>
      <c r="DQ1523" s="157"/>
      <c r="DR1523" s="157"/>
      <c r="DS1523" s="157"/>
      <c r="DT1523" s="157"/>
      <c r="DU1523" s="157"/>
      <c r="DV1523" s="157"/>
      <c r="DW1523" s="157"/>
      <c r="DX1523" s="157"/>
      <c r="DY1523" s="157"/>
      <c r="DZ1523" s="157"/>
      <c r="EA1523" s="157"/>
      <c r="EB1523" s="157"/>
      <c r="EC1523" s="157"/>
      <c r="ED1523" s="157"/>
      <c r="EE1523" s="157"/>
      <c r="EF1523" s="157"/>
      <c r="EG1523" s="157"/>
      <c r="EH1523" s="157"/>
      <c r="EI1523" s="157"/>
      <c r="EJ1523" s="157"/>
      <c r="EK1523" s="157"/>
      <c r="EL1523" s="157"/>
      <c r="EM1523" s="157"/>
      <c r="EN1523" s="157"/>
      <c r="EO1523" s="157"/>
      <c r="EP1523" s="157"/>
      <c r="EQ1523" s="157"/>
      <c r="ER1523" s="157"/>
      <c r="ES1523" s="157"/>
      <c r="ET1523" s="157"/>
      <c r="EU1523" s="157"/>
      <c r="EV1523" s="157"/>
      <c r="EW1523" s="157"/>
      <c r="EX1523" s="157"/>
      <c r="EY1523" s="157"/>
      <c r="EZ1523" s="157"/>
      <c r="FA1523" s="157"/>
      <c r="FB1523" s="157"/>
      <c r="FC1523" s="157"/>
      <c r="FD1523" s="157"/>
      <c r="FE1523" s="157"/>
      <c r="FF1523" s="157"/>
      <c r="FG1523" s="157"/>
      <c r="FH1523" s="157"/>
      <c r="FI1523" s="157"/>
      <c r="FJ1523" s="157"/>
      <c r="FK1523" s="157"/>
      <c r="FL1523" s="157"/>
      <c r="FM1523" s="157"/>
      <c r="FN1523" s="157"/>
      <c r="FO1523" s="157"/>
      <c r="FP1523" s="157"/>
      <c r="FQ1523" s="157"/>
      <c r="FR1523" s="157"/>
      <c r="FS1523" s="157"/>
      <c r="FT1523" s="157"/>
      <c r="FU1523" s="157"/>
      <c r="FV1523" s="157"/>
      <c r="FW1523" s="157"/>
      <c r="FX1523" s="157"/>
      <c r="FY1523" s="157"/>
      <c r="FZ1523" s="157"/>
      <c r="GA1523" s="157"/>
      <c r="GB1523" s="157"/>
      <c r="GC1523" s="157"/>
      <c r="GD1523" s="157"/>
      <c r="GE1523" s="157"/>
      <c r="GF1523" s="157"/>
      <c r="GG1523" s="157"/>
      <c r="GH1523" s="157"/>
      <c r="GI1523" s="157"/>
      <c r="GJ1523" s="157"/>
      <c r="GK1523" s="157"/>
      <c r="GL1523" s="157"/>
      <c r="GM1523" s="157"/>
      <c r="GN1523" s="157"/>
      <c r="GO1523" s="157"/>
      <c r="GP1523" s="157"/>
      <c r="GQ1523" s="157"/>
      <c r="GR1523" s="157"/>
      <c r="GS1523" s="157"/>
      <c r="GT1523" s="157"/>
      <c r="GU1523" s="157"/>
      <c r="GV1523" s="157"/>
      <c r="GW1523" s="157"/>
      <c r="GX1523" s="157"/>
      <c r="GY1523" s="157"/>
      <c r="GZ1523" s="157"/>
      <c r="HA1523" s="157"/>
      <c r="HB1523" s="157"/>
      <c r="HC1523" s="157"/>
      <c r="HD1523" s="157"/>
      <c r="HE1523" s="157"/>
      <c r="HF1523" s="157"/>
      <c r="HG1523" s="157"/>
      <c r="HH1523" s="157"/>
      <c r="HI1523" s="157"/>
      <c r="HJ1523" s="157"/>
      <c r="HK1523" s="157"/>
      <c r="HL1523" s="157"/>
      <c r="HM1523" s="157"/>
      <c r="HN1523" s="157"/>
      <c r="HO1523" s="157"/>
      <c r="HP1523" s="157"/>
      <c r="HQ1523" s="157"/>
      <c r="HR1523" s="157"/>
      <c r="HS1523" s="157"/>
      <c r="HT1523" s="157"/>
      <c r="HU1523" s="157"/>
      <c r="HV1523" s="157"/>
      <c r="HW1523" s="157"/>
      <c r="HX1523" s="157"/>
      <c r="HY1523" s="157"/>
      <c r="HZ1523" s="157"/>
      <c r="IA1523" s="157"/>
      <c r="IB1523" s="157"/>
      <c r="IC1523" s="157"/>
      <c r="ID1523" s="157"/>
      <c r="IE1523" s="157"/>
      <c r="IF1523" s="157"/>
      <c r="IG1523" s="157"/>
      <c r="IH1523" s="157"/>
    </row>
    <row r="1524" spans="1:242" s="158" customFormat="1" outlineLevel="1">
      <c r="A1524" s="34">
        <v>52</v>
      </c>
      <c r="B1524" s="33" t="s">
        <v>2119</v>
      </c>
      <c r="C1524" s="34" t="s">
        <v>36</v>
      </c>
      <c r="D1524" s="34" t="s">
        <v>1808</v>
      </c>
      <c r="E1524" s="161">
        <f t="shared" si="118"/>
        <v>12</v>
      </c>
      <c r="F1524" s="125">
        <v>4</v>
      </c>
      <c r="G1524" s="125">
        <v>4</v>
      </c>
      <c r="H1524" s="125">
        <v>4</v>
      </c>
      <c r="I1524" s="156">
        <v>60</v>
      </c>
      <c r="J1524" s="157"/>
      <c r="K1524" s="157"/>
      <c r="L1524" s="157"/>
      <c r="M1524" s="157"/>
      <c r="N1524" s="157"/>
      <c r="O1524" s="157"/>
      <c r="P1524" s="157"/>
      <c r="Q1524" s="157"/>
      <c r="R1524" s="157"/>
      <c r="S1524" s="157"/>
      <c r="T1524" s="157"/>
      <c r="U1524" s="157"/>
      <c r="V1524" s="157"/>
      <c r="W1524" s="157"/>
      <c r="X1524" s="157"/>
      <c r="Y1524" s="157"/>
      <c r="Z1524" s="157"/>
      <c r="AA1524" s="157"/>
      <c r="AB1524" s="157"/>
      <c r="AC1524" s="157"/>
      <c r="AD1524" s="157"/>
      <c r="AE1524" s="157"/>
      <c r="AF1524" s="157"/>
      <c r="AG1524" s="157"/>
      <c r="AH1524" s="157"/>
      <c r="AI1524" s="157"/>
      <c r="AJ1524" s="157"/>
      <c r="AK1524" s="157"/>
      <c r="AL1524" s="157"/>
      <c r="AM1524" s="157"/>
      <c r="AN1524" s="157"/>
      <c r="AO1524" s="157"/>
      <c r="AP1524" s="157"/>
      <c r="AQ1524" s="157"/>
      <c r="AR1524" s="157"/>
      <c r="AS1524" s="157"/>
      <c r="AT1524" s="157"/>
      <c r="AU1524" s="157"/>
      <c r="AV1524" s="157"/>
      <c r="AW1524" s="157"/>
      <c r="AX1524" s="157"/>
      <c r="AY1524" s="157"/>
      <c r="AZ1524" s="157"/>
      <c r="BA1524" s="157"/>
      <c r="BB1524" s="157"/>
      <c r="BC1524" s="157"/>
      <c r="BD1524" s="157"/>
      <c r="BE1524" s="157"/>
      <c r="BF1524" s="157"/>
      <c r="BG1524" s="157"/>
      <c r="BH1524" s="157"/>
      <c r="BI1524" s="157"/>
      <c r="BJ1524" s="157"/>
      <c r="BK1524" s="157"/>
      <c r="BL1524" s="157"/>
      <c r="BM1524" s="157"/>
      <c r="BN1524" s="157"/>
      <c r="BO1524" s="157"/>
      <c r="BP1524" s="157"/>
      <c r="BQ1524" s="157"/>
      <c r="BR1524" s="157"/>
      <c r="BS1524" s="157"/>
      <c r="BT1524" s="157"/>
      <c r="BU1524" s="157"/>
      <c r="BV1524" s="157"/>
      <c r="BW1524" s="157"/>
      <c r="BX1524" s="157"/>
      <c r="BY1524" s="157"/>
      <c r="BZ1524" s="157"/>
      <c r="CA1524" s="157"/>
      <c r="CB1524" s="157"/>
      <c r="CC1524" s="157"/>
      <c r="CD1524" s="157"/>
      <c r="CE1524" s="157"/>
      <c r="CF1524" s="157"/>
      <c r="CG1524" s="157"/>
      <c r="CH1524" s="157"/>
      <c r="CI1524" s="157"/>
      <c r="CJ1524" s="157"/>
      <c r="CK1524" s="157"/>
      <c r="CL1524" s="157"/>
      <c r="CM1524" s="157"/>
      <c r="CN1524" s="157"/>
      <c r="CO1524" s="157"/>
      <c r="CP1524" s="157"/>
      <c r="CQ1524" s="157"/>
      <c r="CR1524" s="157"/>
      <c r="CS1524" s="157"/>
      <c r="CT1524" s="157"/>
      <c r="CU1524" s="157"/>
      <c r="CV1524" s="157"/>
      <c r="CW1524" s="157"/>
      <c r="CX1524" s="157"/>
      <c r="CY1524" s="157"/>
      <c r="CZ1524" s="157"/>
      <c r="DA1524" s="157"/>
      <c r="DB1524" s="157"/>
      <c r="DC1524" s="157"/>
      <c r="DD1524" s="157"/>
      <c r="DE1524" s="157"/>
      <c r="DF1524" s="157"/>
      <c r="DG1524" s="157"/>
      <c r="DH1524" s="157"/>
      <c r="DI1524" s="157"/>
      <c r="DJ1524" s="157"/>
      <c r="DK1524" s="157"/>
      <c r="DL1524" s="157"/>
      <c r="DM1524" s="157"/>
      <c r="DN1524" s="157"/>
      <c r="DO1524" s="157"/>
      <c r="DP1524" s="157"/>
      <c r="DQ1524" s="157"/>
      <c r="DR1524" s="157"/>
      <c r="DS1524" s="157"/>
      <c r="DT1524" s="157"/>
      <c r="DU1524" s="157"/>
      <c r="DV1524" s="157"/>
      <c r="DW1524" s="157"/>
      <c r="DX1524" s="157"/>
      <c r="DY1524" s="157"/>
      <c r="DZ1524" s="157"/>
      <c r="EA1524" s="157"/>
      <c r="EB1524" s="157"/>
      <c r="EC1524" s="157"/>
      <c r="ED1524" s="157"/>
      <c r="EE1524" s="157"/>
      <c r="EF1524" s="157"/>
      <c r="EG1524" s="157"/>
      <c r="EH1524" s="157"/>
      <c r="EI1524" s="157"/>
      <c r="EJ1524" s="157"/>
      <c r="EK1524" s="157"/>
      <c r="EL1524" s="157"/>
      <c r="EM1524" s="157"/>
      <c r="EN1524" s="157"/>
      <c r="EO1524" s="157"/>
      <c r="EP1524" s="157"/>
      <c r="EQ1524" s="157"/>
      <c r="ER1524" s="157"/>
      <c r="ES1524" s="157"/>
      <c r="ET1524" s="157"/>
      <c r="EU1524" s="157"/>
      <c r="EV1524" s="157"/>
      <c r="EW1524" s="157"/>
      <c r="EX1524" s="157"/>
      <c r="EY1524" s="157"/>
      <c r="EZ1524" s="157"/>
      <c r="FA1524" s="157"/>
      <c r="FB1524" s="157"/>
      <c r="FC1524" s="157"/>
      <c r="FD1524" s="157"/>
      <c r="FE1524" s="157"/>
      <c r="FF1524" s="157"/>
      <c r="FG1524" s="157"/>
      <c r="FH1524" s="157"/>
      <c r="FI1524" s="157"/>
      <c r="FJ1524" s="157"/>
      <c r="FK1524" s="157"/>
      <c r="FL1524" s="157"/>
      <c r="FM1524" s="157"/>
      <c r="FN1524" s="157"/>
      <c r="FO1524" s="157"/>
      <c r="FP1524" s="157"/>
      <c r="FQ1524" s="157"/>
      <c r="FR1524" s="157"/>
      <c r="FS1524" s="157"/>
      <c r="FT1524" s="157"/>
      <c r="FU1524" s="157"/>
      <c r="FV1524" s="157"/>
      <c r="FW1524" s="157"/>
      <c r="FX1524" s="157"/>
      <c r="FY1524" s="157"/>
      <c r="FZ1524" s="157"/>
      <c r="GA1524" s="157"/>
      <c r="GB1524" s="157"/>
      <c r="GC1524" s="157"/>
      <c r="GD1524" s="157"/>
      <c r="GE1524" s="157"/>
      <c r="GF1524" s="157"/>
      <c r="GG1524" s="157"/>
      <c r="GH1524" s="157"/>
      <c r="GI1524" s="157"/>
      <c r="GJ1524" s="157"/>
      <c r="GK1524" s="157"/>
      <c r="GL1524" s="157"/>
      <c r="GM1524" s="157"/>
      <c r="GN1524" s="157"/>
      <c r="GO1524" s="157"/>
      <c r="GP1524" s="157"/>
      <c r="GQ1524" s="157"/>
      <c r="GR1524" s="157"/>
      <c r="GS1524" s="157"/>
      <c r="GT1524" s="157"/>
      <c r="GU1524" s="157"/>
      <c r="GV1524" s="157"/>
      <c r="GW1524" s="157"/>
      <c r="GX1524" s="157"/>
      <c r="GY1524" s="157"/>
      <c r="GZ1524" s="157"/>
      <c r="HA1524" s="157"/>
      <c r="HB1524" s="157"/>
      <c r="HC1524" s="157"/>
      <c r="HD1524" s="157"/>
      <c r="HE1524" s="157"/>
      <c r="HF1524" s="157"/>
      <c r="HG1524" s="157"/>
      <c r="HH1524" s="157"/>
      <c r="HI1524" s="157"/>
      <c r="HJ1524" s="157"/>
      <c r="HK1524" s="157"/>
      <c r="HL1524" s="157"/>
      <c r="HM1524" s="157"/>
      <c r="HN1524" s="157"/>
      <c r="HO1524" s="157"/>
      <c r="HP1524" s="157"/>
      <c r="HQ1524" s="157"/>
      <c r="HR1524" s="157"/>
      <c r="HS1524" s="157"/>
      <c r="HT1524" s="157"/>
      <c r="HU1524" s="157"/>
      <c r="HV1524" s="157"/>
      <c r="HW1524" s="157"/>
      <c r="HX1524" s="157"/>
      <c r="HY1524" s="157"/>
      <c r="HZ1524" s="157"/>
      <c r="IA1524" s="157"/>
      <c r="IB1524" s="157"/>
      <c r="IC1524" s="157"/>
      <c r="ID1524" s="157"/>
      <c r="IE1524" s="157"/>
      <c r="IF1524" s="157"/>
      <c r="IG1524" s="157"/>
      <c r="IH1524" s="157"/>
    </row>
    <row r="1525" spans="1:242" ht="34.5" customHeight="1">
      <c r="A1525" s="153"/>
      <c r="B1525" s="904" t="s">
        <v>2120</v>
      </c>
      <c r="C1525" s="905"/>
      <c r="D1525" s="905"/>
      <c r="E1525" s="905"/>
      <c r="F1525" s="905"/>
      <c r="G1525" s="905"/>
      <c r="H1525" s="905"/>
    </row>
    <row r="1526" spans="1:242" s="158" customFormat="1" ht="46.5" outlineLevel="1">
      <c r="A1526" s="151">
        <v>53</v>
      </c>
      <c r="B1526" s="33" t="s">
        <v>9208</v>
      </c>
      <c r="C1526" s="151" t="s">
        <v>9209</v>
      </c>
      <c r="D1526" s="34" t="s">
        <v>2115</v>
      </c>
      <c r="E1526" s="36">
        <f t="shared" ref="E1526:E1557" si="119">F1526+G1526+H1526</f>
        <v>1</v>
      </c>
      <c r="F1526" s="163">
        <v>1</v>
      </c>
      <c r="G1526" s="163"/>
      <c r="H1526" s="163"/>
      <c r="I1526" s="23">
        <v>12</v>
      </c>
      <c r="J1526" s="146"/>
      <c r="K1526" s="146"/>
      <c r="L1526" s="146"/>
      <c r="M1526" s="146"/>
      <c r="N1526" s="146"/>
      <c r="O1526" s="146"/>
      <c r="P1526" s="146"/>
      <c r="Q1526" s="146"/>
      <c r="R1526" s="146"/>
      <c r="S1526" s="146"/>
      <c r="T1526" s="146"/>
      <c r="U1526" s="146"/>
      <c r="V1526" s="146"/>
      <c r="W1526" s="146"/>
      <c r="X1526" s="146"/>
      <c r="Y1526" s="146"/>
      <c r="Z1526" s="146"/>
      <c r="AA1526" s="146"/>
      <c r="AB1526" s="146"/>
      <c r="AC1526" s="146"/>
      <c r="AD1526" s="146"/>
      <c r="AE1526" s="146"/>
      <c r="AF1526" s="146"/>
      <c r="AG1526" s="146"/>
      <c r="AH1526" s="146"/>
      <c r="AI1526" s="146"/>
      <c r="AJ1526" s="146"/>
      <c r="AK1526" s="146"/>
      <c r="AL1526" s="146"/>
      <c r="AM1526" s="146"/>
      <c r="AN1526" s="146"/>
      <c r="AO1526" s="146"/>
      <c r="AP1526" s="146"/>
      <c r="AQ1526" s="146"/>
      <c r="AR1526" s="146"/>
      <c r="AS1526" s="146"/>
      <c r="AT1526" s="146"/>
      <c r="AU1526" s="146"/>
      <c r="AV1526" s="146"/>
      <c r="AW1526" s="146"/>
      <c r="AX1526" s="146"/>
      <c r="AY1526" s="146"/>
      <c r="AZ1526" s="146"/>
      <c r="BA1526" s="146"/>
      <c r="BB1526" s="146"/>
      <c r="BC1526" s="146"/>
      <c r="BD1526" s="146"/>
      <c r="BE1526" s="146"/>
      <c r="BF1526" s="146"/>
      <c r="BG1526" s="146"/>
      <c r="BH1526" s="146"/>
      <c r="BI1526" s="146"/>
      <c r="BJ1526" s="146"/>
      <c r="BK1526" s="146"/>
      <c r="BL1526" s="146"/>
      <c r="BM1526" s="146"/>
      <c r="BN1526" s="146"/>
      <c r="BO1526" s="146"/>
      <c r="BP1526" s="146"/>
      <c r="BQ1526" s="146"/>
      <c r="BR1526" s="146"/>
      <c r="BS1526" s="146"/>
      <c r="BT1526" s="146"/>
      <c r="BU1526" s="146"/>
      <c r="BV1526" s="146"/>
      <c r="BW1526" s="146"/>
      <c r="BX1526" s="146"/>
      <c r="BY1526" s="146"/>
      <c r="BZ1526" s="146"/>
      <c r="CA1526" s="146"/>
      <c r="CB1526" s="146"/>
      <c r="CC1526" s="146"/>
      <c r="CD1526" s="146"/>
      <c r="CE1526" s="146"/>
      <c r="CF1526" s="146"/>
      <c r="CG1526" s="146"/>
      <c r="CH1526" s="146"/>
      <c r="CI1526" s="146"/>
      <c r="CJ1526" s="146"/>
      <c r="CK1526" s="146"/>
      <c r="CL1526" s="146"/>
      <c r="CM1526" s="146"/>
      <c r="CN1526" s="146"/>
      <c r="CO1526" s="146"/>
      <c r="CP1526" s="146"/>
      <c r="CQ1526" s="146"/>
      <c r="CR1526" s="146"/>
      <c r="CS1526" s="146"/>
      <c r="CT1526" s="146"/>
      <c r="CU1526" s="146"/>
      <c r="CV1526" s="146"/>
      <c r="CW1526" s="146"/>
      <c r="CX1526" s="146"/>
      <c r="CY1526" s="146"/>
      <c r="CZ1526" s="146"/>
      <c r="DA1526" s="146"/>
      <c r="DB1526" s="146"/>
      <c r="DC1526" s="146"/>
      <c r="DD1526" s="146"/>
      <c r="DE1526" s="146"/>
      <c r="DF1526" s="146"/>
      <c r="DG1526" s="146"/>
      <c r="DH1526" s="146"/>
      <c r="DI1526" s="146"/>
      <c r="DJ1526" s="146"/>
      <c r="DK1526" s="146"/>
      <c r="DL1526" s="146"/>
      <c r="DM1526" s="146"/>
      <c r="DN1526" s="146"/>
      <c r="DO1526" s="146"/>
      <c r="DP1526" s="146"/>
      <c r="DQ1526" s="146"/>
      <c r="DR1526" s="146"/>
      <c r="DS1526" s="146"/>
      <c r="DT1526" s="146"/>
      <c r="DU1526" s="146"/>
      <c r="DV1526" s="146"/>
      <c r="DW1526" s="146"/>
      <c r="DX1526" s="146"/>
      <c r="DY1526" s="146"/>
      <c r="DZ1526" s="146"/>
      <c r="EA1526" s="146"/>
      <c r="EB1526" s="146"/>
      <c r="EC1526" s="146"/>
      <c r="ED1526" s="146"/>
      <c r="EE1526" s="146"/>
      <c r="EF1526" s="146"/>
      <c r="EG1526" s="146"/>
      <c r="EH1526" s="146"/>
      <c r="EI1526" s="146"/>
      <c r="EJ1526" s="146"/>
      <c r="EK1526" s="146"/>
      <c r="EL1526" s="146"/>
      <c r="EM1526" s="146"/>
      <c r="EN1526" s="146"/>
      <c r="EO1526" s="146"/>
      <c r="EP1526" s="146"/>
      <c r="EQ1526" s="146"/>
      <c r="ER1526" s="146"/>
      <c r="ES1526" s="146"/>
      <c r="ET1526" s="146"/>
      <c r="EU1526" s="146"/>
      <c r="EV1526" s="146"/>
      <c r="EW1526" s="146"/>
      <c r="EX1526" s="146"/>
      <c r="EY1526" s="146"/>
      <c r="EZ1526" s="146"/>
      <c r="FA1526" s="146"/>
      <c r="FB1526" s="146"/>
      <c r="FC1526" s="146"/>
      <c r="FD1526" s="146"/>
      <c r="FE1526" s="146"/>
      <c r="FF1526" s="146"/>
      <c r="FG1526" s="146"/>
      <c r="FH1526" s="146"/>
      <c r="FI1526" s="146"/>
      <c r="FJ1526" s="146"/>
      <c r="FK1526" s="146"/>
      <c r="FL1526" s="146"/>
      <c r="FM1526" s="146"/>
      <c r="FN1526" s="146"/>
      <c r="FO1526" s="146"/>
      <c r="FP1526" s="146"/>
      <c r="FQ1526" s="146"/>
      <c r="FR1526" s="146"/>
      <c r="FS1526" s="146"/>
      <c r="FT1526" s="146"/>
      <c r="FU1526" s="146"/>
      <c r="FV1526" s="146"/>
      <c r="FW1526" s="146"/>
      <c r="FX1526" s="146"/>
      <c r="FY1526" s="146"/>
      <c r="FZ1526" s="146"/>
      <c r="GA1526" s="146"/>
      <c r="GB1526" s="146"/>
      <c r="GC1526" s="146"/>
      <c r="GD1526" s="146"/>
      <c r="GE1526" s="146"/>
      <c r="GF1526" s="146"/>
      <c r="GG1526" s="146"/>
      <c r="GH1526" s="146"/>
      <c r="GI1526" s="146"/>
      <c r="GJ1526" s="146"/>
      <c r="GK1526" s="146"/>
      <c r="GL1526" s="146"/>
      <c r="GM1526" s="146"/>
      <c r="GN1526" s="146"/>
      <c r="GO1526" s="146"/>
      <c r="GP1526" s="146"/>
      <c r="GQ1526" s="146"/>
      <c r="GR1526" s="146"/>
      <c r="GS1526" s="146"/>
      <c r="GT1526" s="146"/>
      <c r="GU1526" s="146"/>
      <c r="GV1526" s="146"/>
      <c r="GW1526" s="146"/>
      <c r="GX1526" s="146"/>
      <c r="GY1526" s="146"/>
      <c r="GZ1526" s="146"/>
      <c r="HA1526" s="146"/>
      <c r="HB1526" s="146"/>
      <c r="HC1526" s="146"/>
      <c r="HD1526" s="146"/>
      <c r="HE1526" s="146"/>
      <c r="HF1526" s="146"/>
      <c r="HG1526" s="146"/>
      <c r="HH1526" s="146"/>
      <c r="HI1526" s="146"/>
      <c r="HJ1526" s="146"/>
      <c r="HK1526" s="146"/>
      <c r="HL1526" s="146"/>
      <c r="HM1526" s="146"/>
      <c r="HN1526" s="146"/>
      <c r="HO1526" s="146"/>
      <c r="HP1526" s="146"/>
      <c r="HQ1526" s="146"/>
      <c r="HR1526" s="146"/>
      <c r="HS1526" s="146"/>
      <c r="HT1526" s="146"/>
      <c r="HU1526" s="146"/>
      <c r="HV1526" s="146"/>
      <c r="HW1526" s="146"/>
      <c r="HX1526" s="146"/>
      <c r="HY1526" s="146"/>
      <c r="HZ1526" s="146"/>
      <c r="IA1526" s="146"/>
      <c r="IB1526" s="146"/>
      <c r="IC1526" s="146"/>
      <c r="ID1526" s="146"/>
      <c r="IE1526" s="146"/>
      <c r="IF1526" s="146"/>
      <c r="IG1526" s="146"/>
      <c r="IH1526" s="146"/>
    </row>
    <row r="1527" spans="1:242" s="158" customFormat="1" outlineLevel="1">
      <c r="A1527" s="151">
        <v>54</v>
      </c>
      <c r="B1527" s="33" t="s">
        <v>2121</v>
      </c>
      <c r="C1527" s="34" t="s">
        <v>2122</v>
      </c>
      <c r="D1527" s="164" t="s">
        <v>1808</v>
      </c>
      <c r="E1527" s="36">
        <f t="shared" si="119"/>
        <v>2</v>
      </c>
      <c r="F1527" s="34">
        <v>2</v>
      </c>
      <c r="G1527" s="34"/>
      <c r="H1527" s="34"/>
      <c r="I1527" s="23"/>
      <c r="J1527" s="146"/>
      <c r="K1527" s="146"/>
      <c r="L1527" s="146"/>
      <c r="M1527" s="146"/>
      <c r="N1527" s="146"/>
      <c r="O1527" s="146"/>
      <c r="P1527" s="146"/>
      <c r="Q1527" s="146"/>
      <c r="R1527" s="146"/>
      <c r="S1527" s="146"/>
      <c r="T1527" s="146"/>
      <c r="U1527" s="146"/>
      <c r="V1527" s="146"/>
      <c r="W1527" s="146"/>
      <c r="X1527" s="146"/>
      <c r="Y1527" s="146"/>
      <c r="Z1527" s="146"/>
      <c r="AA1527" s="146"/>
      <c r="AB1527" s="146"/>
      <c r="AC1527" s="146"/>
      <c r="AD1527" s="146"/>
      <c r="AE1527" s="146"/>
      <c r="AF1527" s="146"/>
      <c r="AG1527" s="146"/>
      <c r="AH1527" s="146"/>
      <c r="AI1527" s="146"/>
      <c r="AJ1527" s="146"/>
      <c r="AK1527" s="146"/>
      <c r="AL1527" s="146"/>
      <c r="AM1527" s="146"/>
      <c r="AN1527" s="146"/>
      <c r="AO1527" s="146"/>
      <c r="AP1527" s="146"/>
      <c r="AQ1527" s="146"/>
      <c r="AR1527" s="146"/>
      <c r="AS1527" s="146"/>
      <c r="AT1527" s="146"/>
      <c r="AU1527" s="146"/>
      <c r="AV1527" s="146"/>
      <c r="AW1527" s="146"/>
      <c r="AX1527" s="146"/>
      <c r="AY1527" s="146"/>
      <c r="AZ1527" s="146"/>
      <c r="BA1527" s="146"/>
      <c r="BB1527" s="146"/>
      <c r="BC1527" s="146"/>
      <c r="BD1527" s="146"/>
      <c r="BE1527" s="146"/>
      <c r="BF1527" s="146"/>
      <c r="BG1527" s="146"/>
      <c r="BH1527" s="146"/>
      <c r="BI1527" s="146"/>
      <c r="BJ1527" s="146"/>
      <c r="BK1527" s="146"/>
      <c r="BL1527" s="146"/>
      <c r="BM1527" s="146"/>
      <c r="BN1527" s="146"/>
      <c r="BO1527" s="146"/>
      <c r="BP1527" s="146"/>
      <c r="BQ1527" s="146"/>
      <c r="BR1527" s="146"/>
      <c r="BS1527" s="146"/>
      <c r="BT1527" s="146"/>
      <c r="BU1527" s="146"/>
      <c r="BV1527" s="146"/>
      <c r="BW1527" s="146"/>
      <c r="BX1527" s="146"/>
      <c r="BY1527" s="146"/>
      <c r="BZ1527" s="146"/>
      <c r="CA1527" s="146"/>
      <c r="CB1527" s="146"/>
      <c r="CC1527" s="146"/>
      <c r="CD1527" s="146"/>
      <c r="CE1527" s="146"/>
      <c r="CF1527" s="146"/>
      <c r="CG1527" s="146"/>
      <c r="CH1527" s="146"/>
      <c r="CI1527" s="146"/>
      <c r="CJ1527" s="146"/>
      <c r="CK1527" s="146"/>
      <c r="CL1527" s="146"/>
      <c r="CM1527" s="146"/>
      <c r="CN1527" s="146"/>
      <c r="CO1527" s="146"/>
      <c r="CP1527" s="146"/>
      <c r="CQ1527" s="146"/>
      <c r="CR1527" s="146"/>
      <c r="CS1527" s="146"/>
      <c r="CT1527" s="146"/>
      <c r="CU1527" s="146"/>
      <c r="CV1527" s="146"/>
      <c r="CW1527" s="146"/>
      <c r="CX1527" s="146"/>
      <c r="CY1527" s="146"/>
      <c r="CZ1527" s="146"/>
      <c r="DA1527" s="146"/>
      <c r="DB1527" s="146"/>
      <c r="DC1527" s="146"/>
      <c r="DD1527" s="146"/>
      <c r="DE1527" s="146"/>
      <c r="DF1527" s="146"/>
      <c r="DG1527" s="146"/>
      <c r="DH1527" s="146"/>
      <c r="DI1527" s="146"/>
      <c r="DJ1527" s="146"/>
      <c r="DK1527" s="146"/>
      <c r="DL1527" s="146"/>
      <c r="DM1527" s="146"/>
      <c r="DN1527" s="146"/>
      <c r="DO1527" s="146"/>
      <c r="DP1527" s="146"/>
      <c r="DQ1527" s="146"/>
      <c r="DR1527" s="146"/>
      <c r="DS1527" s="146"/>
      <c r="DT1527" s="146"/>
      <c r="DU1527" s="146"/>
      <c r="DV1527" s="146"/>
      <c r="DW1527" s="146"/>
      <c r="DX1527" s="146"/>
      <c r="DY1527" s="146"/>
      <c r="DZ1527" s="146"/>
      <c r="EA1527" s="146"/>
      <c r="EB1527" s="146"/>
      <c r="EC1527" s="146"/>
      <c r="ED1527" s="146"/>
      <c r="EE1527" s="146"/>
      <c r="EF1527" s="146"/>
      <c r="EG1527" s="146"/>
      <c r="EH1527" s="146"/>
      <c r="EI1527" s="146"/>
      <c r="EJ1527" s="146"/>
      <c r="EK1527" s="146"/>
      <c r="EL1527" s="146"/>
      <c r="EM1527" s="146"/>
      <c r="EN1527" s="146"/>
      <c r="EO1527" s="146"/>
      <c r="EP1527" s="146"/>
      <c r="EQ1527" s="146"/>
      <c r="ER1527" s="146"/>
      <c r="ES1527" s="146"/>
      <c r="ET1527" s="146"/>
      <c r="EU1527" s="146"/>
      <c r="EV1527" s="146"/>
      <c r="EW1527" s="146"/>
      <c r="EX1527" s="146"/>
      <c r="EY1527" s="146"/>
      <c r="EZ1527" s="146"/>
      <c r="FA1527" s="146"/>
      <c r="FB1527" s="146"/>
      <c r="FC1527" s="146"/>
      <c r="FD1527" s="146"/>
      <c r="FE1527" s="146"/>
      <c r="FF1527" s="146"/>
      <c r="FG1527" s="146"/>
      <c r="FH1527" s="146"/>
      <c r="FI1527" s="146"/>
      <c r="FJ1527" s="146"/>
      <c r="FK1527" s="146"/>
      <c r="FL1527" s="146"/>
      <c r="FM1527" s="146"/>
      <c r="FN1527" s="146"/>
      <c r="FO1527" s="146"/>
      <c r="FP1527" s="146"/>
      <c r="FQ1527" s="146"/>
      <c r="FR1527" s="146"/>
      <c r="FS1527" s="146"/>
      <c r="FT1527" s="146"/>
      <c r="FU1527" s="146"/>
      <c r="FV1527" s="146"/>
      <c r="FW1527" s="146"/>
      <c r="FX1527" s="146"/>
      <c r="FY1527" s="146"/>
      <c r="FZ1527" s="146"/>
      <c r="GA1527" s="146"/>
      <c r="GB1527" s="146"/>
      <c r="GC1527" s="146"/>
      <c r="GD1527" s="146"/>
      <c r="GE1527" s="146"/>
      <c r="GF1527" s="146"/>
      <c r="GG1527" s="146"/>
      <c r="GH1527" s="146"/>
      <c r="GI1527" s="146"/>
      <c r="GJ1527" s="146"/>
      <c r="GK1527" s="146"/>
      <c r="GL1527" s="146"/>
      <c r="GM1527" s="146"/>
      <c r="GN1527" s="146"/>
      <c r="GO1527" s="146"/>
      <c r="GP1527" s="146"/>
      <c r="GQ1527" s="146"/>
      <c r="GR1527" s="146"/>
      <c r="GS1527" s="146"/>
      <c r="GT1527" s="146"/>
      <c r="GU1527" s="146"/>
      <c r="GV1527" s="146"/>
      <c r="GW1527" s="146"/>
      <c r="GX1527" s="146"/>
      <c r="GY1527" s="146"/>
      <c r="GZ1527" s="146"/>
      <c r="HA1527" s="146"/>
      <c r="HB1527" s="146"/>
      <c r="HC1527" s="146"/>
      <c r="HD1527" s="146"/>
      <c r="HE1527" s="146"/>
      <c r="HF1527" s="146"/>
      <c r="HG1527" s="146"/>
      <c r="HH1527" s="146"/>
      <c r="HI1527" s="146"/>
      <c r="HJ1527" s="146"/>
      <c r="HK1527" s="146"/>
      <c r="HL1527" s="146"/>
      <c r="HM1527" s="146"/>
      <c r="HN1527" s="146"/>
      <c r="HO1527" s="146"/>
      <c r="HP1527" s="146"/>
      <c r="HQ1527" s="146"/>
      <c r="HR1527" s="146"/>
      <c r="HS1527" s="146"/>
      <c r="HT1527" s="146"/>
      <c r="HU1527" s="146"/>
      <c r="HV1527" s="146"/>
      <c r="HW1527" s="146"/>
      <c r="HX1527" s="146"/>
      <c r="HY1527" s="146"/>
      <c r="HZ1527" s="146"/>
      <c r="IA1527" s="146"/>
      <c r="IB1527" s="146"/>
      <c r="IC1527" s="146"/>
      <c r="ID1527" s="146"/>
      <c r="IE1527" s="146"/>
      <c r="IF1527" s="146"/>
      <c r="IG1527" s="146"/>
      <c r="IH1527" s="146"/>
    </row>
    <row r="1528" spans="1:242" s="158" customFormat="1" ht="46.5" outlineLevel="1">
      <c r="A1528" s="151">
        <v>55</v>
      </c>
      <c r="B1528" s="33" t="s">
        <v>2121</v>
      </c>
      <c r="C1528" s="34" t="s">
        <v>2123</v>
      </c>
      <c r="D1528" s="164" t="s">
        <v>1808</v>
      </c>
      <c r="E1528" s="36">
        <f t="shared" si="119"/>
        <v>2</v>
      </c>
      <c r="F1528" s="34"/>
      <c r="G1528" s="34">
        <v>2</v>
      </c>
      <c r="H1528" s="34"/>
      <c r="I1528" s="23"/>
      <c r="J1528" s="146"/>
      <c r="K1528" s="146"/>
      <c r="L1528" s="146"/>
      <c r="M1528" s="146"/>
      <c r="N1528" s="146"/>
      <c r="O1528" s="146"/>
      <c r="P1528" s="146"/>
      <c r="Q1528" s="146"/>
      <c r="R1528" s="146"/>
      <c r="S1528" s="146"/>
      <c r="T1528" s="146"/>
      <c r="U1528" s="146"/>
      <c r="V1528" s="146"/>
      <c r="W1528" s="146"/>
      <c r="X1528" s="146"/>
      <c r="Y1528" s="146"/>
      <c r="Z1528" s="146"/>
      <c r="AA1528" s="146"/>
      <c r="AB1528" s="146"/>
      <c r="AC1528" s="146"/>
      <c r="AD1528" s="146"/>
      <c r="AE1528" s="146"/>
      <c r="AF1528" s="146"/>
      <c r="AG1528" s="146"/>
      <c r="AH1528" s="146"/>
      <c r="AI1528" s="146"/>
      <c r="AJ1528" s="146"/>
      <c r="AK1528" s="146"/>
      <c r="AL1528" s="146"/>
      <c r="AM1528" s="146"/>
      <c r="AN1528" s="146"/>
      <c r="AO1528" s="146"/>
      <c r="AP1528" s="146"/>
      <c r="AQ1528" s="146"/>
      <c r="AR1528" s="146"/>
      <c r="AS1528" s="146"/>
      <c r="AT1528" s="146"/>
      <c r="AU1528" s="146"/>
      <c r="AV1528" s="146"/>
      <c r="AW1528" s="146"/>
      <c r="AX1528" s="146"/>
      <c r="AY1528" s="146"/>
      <c r="AZ1528" s="146"/>
      <c r="BA1528" s="146"/>
      <c r="BB1528" s="146"/>
      <c r="BC1528" s="146"/>
      <c r="BD1528" s="146"/>
      <c r="BE1528" s="146"/>
      <c r="BF1528" s="146"/>
      <c r="BG1528" s="146"/>
      <c r="BH1528" s="146"/>
      <c r="BI1528" s="146"/>
      <c r="BJ1528" s="146"/>
      <c r="BK1528" s="146"/>
      <c r="BL1528" s="146"/>
      <c r="BM1528" s="146"/>
      <c r="BN1528" s="146"/>
      <c r="BO1528" s="146"/>
      <c r="BP1528" s="146"/>
      <c r="BQ1528" s="146"/>
      <c r="BR1528" s="146"/>
      <c r="BS1528" s="146"/>
      <c r="BT1528" s="146"/>
      <c r="BU1528" s="146"/>
      <c r="BV1528" s="146"/>
      <c r="BW1528" s="146"/>
      <c r="BX1528" s="146"/>
      <c r="BY1528" s="146"/>
      <c r="BZ1528" s="146"/>
      <c r="CA1528" s="146"/>
      <c r="CB1528" s="146"/>
      <c r="CC1528" s="146"/>
      <c r="CD1528" s="146"/>
      <c r="CE1528" s="146"/>
      <c r="CF1528" s="146"/>
      <c r="CG1528" s="146"/>
      <c r="CH1528" s="146"/>
      <c r="CI1528" s="146"/>
      <c r="CJ1528" s="146"/>
      <c r="CK1528" s="146"/>
      <c r="CL1528" s="146"/>
      <c r="CM1528" s="146"/>
      <c r="CN1528" s="146"/>
      <c r="CO1528" s="146"/>
      <c r="CP1528" s="146"/>
      <c r="CQ1528" s="146"/>
      <c r="CR1528" s="146"/>
      <c r="CS1528" s="146"/>
      <c r="CT1528" s="146"/>
      <c r="CU1528" s="146"/>
      <c r="CV1528" s="146"/>
      <c r="CW1528" s="146"/>
      <c r="CX1528" s="146"/>
      <c r="CY1528" s="146"/>
      <c r="CZ1528" s="146"/>
      <c r="DA1528" s="146"/>
      <c r="DB1528" s="146"/>
      <c r="DC1528" s="146"/>
      <c r="DD1528" s="146"/>
      <c r="DE1528" s="146"/>
      <c r="DF1528" s="146"/>
      <c r="DG1528" s="146"/>
      <c r="DH1528" s="146"/>
      <c r="DI1528" s="146"/>
      <c r="DJ1528" s="146"/>
      <c r="DK1528" s="146"/>
      <c r="DL1528" s="146"/>
      <c r="DM1528" s="146"/>
      <c r="DN1528" s="146"/>
      <c r="DO1528" s="146"/>
      <c r="DP1528" s="146"/>
      <c r="DQ1528" s="146"/>
      <c r="DR1528" s="146"/>
      <c r="DS1528" s="146"/>
      <c r="DT1528" s="146"/>
      <c r="DU1528" s="146"/>
      <c r="DV1528" s="146"/>
      <c r="DW1528" s="146"/>
      <c r="DX1528" s="146"/>
      <c r="DY1528" s="146"/>
      <c r="DZ1528" s="146"/>
      <c r="EA1528" s="146"/>
      <c r="EB1528" s="146"/>
      <c r="EC1528" s="146"/>
      <c r="ED1528" s="146"/>
      <c r="EE1528" s="146"/>
      <c r="EF1528" s="146"/>
      <c r="EG1528" s="146"/>
      <c r="EH1528" s="146"/>
      <c r="EI1528" s="146"/>
      <c r="EJ1528" s="146"/>
      <c r="EK1528" s="146"/>
      <c r="EL1528" s="146"/>
      <c r="EM1528" s="146"/>
      <c r="EN1528" s="146"/>
      <c r="EO1528" s="146"/>
      <c r="EP1528" s="146"/>
      <c r="EQ1528" s="146"/>
      <c r="ER1528" s="146"/>
      <c r="ES1528" s="146"/>
      <c r="ET1528" s="146"/>
      <c r="EU1528" s="146"/>
      <c r="EV1528" s="146"/>
      <c r="EW1528" s="146"/>
      <c r="EX1528" s="146"/>
      <c r="EY1528" s="146"/>
      <c r="EZ1528" s="146"/>
      <c r="FA1528" s="146"/>
      <c r="FB1528" s="146"/>
      <c r="FC1528" s="146"/>
      <c r="FD1528" s="146"/>
      <c r="FE1528" s="146"/>
      <c r="FF1528" s="146"/>
      <c r="FG1528" s="146"/>
      <c r="FH1528" s="146"/>
      <c r="FI1528" s="146"/>
      <c r="FJ1528" s="146"/>
      <c r="FK1528" s="146"/>
      <c r="FL1528" s="146"/>
      <c r="FM1528" s="146"/>
      <c r="FN1528" s="146"/>
      <c r="FO1528" s="146"/>
      <c r="FP1528" s="146"/>
      <c r="FQ1528" s="146"/>
      <c r="FR1528" s="146"/>
      <c r="FS1528" s="146"/>
      <c r="FT1528" s="146"/>
      <c r="FU1528" s="146"/>
      <c r="FV1528" s="146"/>
      <c r="FW1528" s="146"/>
      <c r="FX1528" s="146"/>
      <c r="FY1528" s="146"/>
      <c r="FZ1528" s="146"/>
      <c r="GA1528" s="146"/>
      <c r="GB1528" s="146"/>
      <c r="GC1528" s="146"/>
      <c r="GD1528" s="146"/>
      <c r="GE1528" s="146"/>
      <c r="GF1528" s="146"/>
      <c r="GG1528" s="146"/>
      <c r="GH1528" s="146"/>
      <c r="GI1528" s="146"/>
      <c r="GJ1528" s="146"/>
      <c r="GK1528" s="146"/>
      <c r="GL1528" s="146"/>
      <c r="GM1528" s="146"/>
      <c r="GN1528" s="146"/>
      <c r="GO1528" s="146"/>
      <c r="GP1528" s="146"/>
      <c r="GQ1528" s="146"/>
      <c r="GR1528" s="146"/>
      <c r="GS1528" s="146"/>
      <c r="GT1528" s="146"/>
      <c r="GU1528" s="146"/>
      <c r="GV1528" s="146"/>
      <c r="GW1528" s="146"/>
      <c r="GX1528" s="146"/>
      <c r="GY1528" s="146"/>
      <c r="GZ1528" s="146"/>
      <c r="HA1528" s="146"/>
      <c r="HB1528" s="146"/>
      <c r="HC1528" s="146"/>
      <c r="HD1528" s="146"/>
      <c r="HE1528" s="146"/>
      <c r="HF1528" s="146"/>
      <c r="HG1528" s="146"/>
      <c r="HH1528" s="146"/>
      <c r="HI1528" s="146"/>
      <c r="HJ1528" s="146"/>
      <c r="HK1528" s="146"/>
      <c r="HL1528" s="146"/>
      <c r="HM1528" s="146"/>
      <c r="HN1528" s="146"/>
      <c r="HO1528" s="146"/>
      <c r="HP1528" s="146"/>
      <c r="HQ1528" s="146"/>
      <c r="HR1528" s="146"/>
      <c r="HS1528" s="146"/>
      <c r="HT1528" s="146"/>
      <c r="HU1528" s="146"/>
      <c r="HV1528" s="146"/>
      <c r="HW1528" s="146"/>
      <c r="HX1528" s="146"/>
      <c r="HY1528" s="146"/>
      <c r="HZ1528" s="146"/>
      <c r="IA1528" s="146"/>
      <c r="IB1528" s="146"/>
      <c r="IC1528" s="146"/>
      <c r="ID1528" s="146"/>
      <c r="IE1528" s="146"/>
      <c r="IF1528" s="146"/>
      <c r="IG1528" s="146"/>
      <c r="IH1528" s="146"/>
    </row>
    <row r="1529" spans="1:242" s="158" customFormat="1" outlineLevel="1">
      <c r="A1529" s="151">
        <v>56</v>
      </c>
      <c r="B1529" s="33" t="s">
        <v>2124</v>
      </c>
      <c r="C1529" s="34" t="s">
        <v>2125</v>
      </c>
      <c r="D1529" s="164" t="s">
        <v>1808</v>
      </c>
      <c r="E1529" s="36">
        <f t="shared" si="119"/>
        <v>2</v>
      </c>
      <c r="F1529" s="34">
        <v>2</v>
      </c>
      <c r="G1529" s="34"/>
      <c r="H1529" s="34"/>
      <c r="I1529" s="23"/>
      <c r="J1529" s="146"/>
      <c r="K1529" s="146"/>
      <c r="L1529" s="146"/>
      <c r="M1529" s="146"/>
      <c r="N1529" s="146"/>
      <c r="O1529" s="146"/>
      <c r="P1529" s="146"/>
      <c r="Q1529" s="146"/>
      <c r="R1529" s="146"/>
      <c r="S1529" s="146"/>
      <c r="T1529" s="146"/>
      <c r="U1529" s="146"/>
      <c r="V1529" s="146"/>
      <c r="W1529" s="146"/>
      <c r="X1529" s="146"/>
      <c r="Y1529" s="146"/>
      <c r="Z1529" s="146"/>
      <c r="AA1529" s="146"/>
      <c r="AB1529" s="146"/>
      <c r="AC1529" s="146"/>
      <c r="AD1529" s="146"/>
      <c r="AE1529" s="146"/>
      <c r="AF1529" s="146"/>
      <c r="AG1529" s="146"/>
      <c r="AH1529" s="146"/>
      <c r="AI1529" s="146"/>
      <c r="AJ1529" s="146"/>
      <c r="AK1529" s="146"/>
      <c r="AL1529" s="146"/>
      <c r="AM1529" s="146"/>
      <c r="AN1529" s="146"/>
      <c r="AO1529" s="146"/>
      <c r="AP1529" s="146"/>
      <c r="AQ1529" s="146"/>
      <c r="AR1529" s="146"/>
      <c r="AS1529" s="146"/>
      <c r="AT1529" s="146"/>
      <c r="AU1529" s="146"/>
      <c r="AV1529" s="146"/>
      <c r="AW1529" s="146"/>
      <c r="AX1529" s="146"/>
      <c r="AY1529" s="146"/>
      <c r="AZ1529" s="146"/>
      <c r="BA1529" s="146"/>
      <c r="BB1529" s="146"/>
      <c r="BC1529" s="146"/>
      <c r="BD1529" s="146"/>
      <c r="BE1529" s="146"/>
      <c r="BF1529" s="146"/>
      <c r="BG1529" s="146"/>
      <c r="BH1529" s="146"/>
      <c r="BI1529" s="146"/>
      <c r="BJ1529" s="146"/>
      <c r="BK1529" s="146"/>
      <c r="BL1529" s="146"/>
      <c r="BM1529" s="146"/>
      <c r="BN1529" s="146"/>
      <c r="BO1529" s="146"/>
      <c r="BP1529" s="146"/>
      <c r="BQ1529" s="146"/>
      <c r="BR1529" s="146"/>
      <c r="BS1529" s="146"/>
      <c r="BT1529" s="146"/>
      <c r="BU1529" s="146"/>
      <c r="BV1529" s="146"/>
      <c r="BW1529" s="146"/>
      <c r="BX1529" s="146"/>
      <c r="BY1529" s="146"/>
      <c r="BZ1529" s="146"/>
      <c r="CA1529" s="146"/>
      <c r="CB1529" s="146"/>
      <c r="CC1529" s="146"/>
      <c r="CD1529" s="146"/>
      <c r="CE1529" s="146"/>
      <c r="CF1529" s="146"/>
      <c r="CG1529" s="146"/>
      <c r="CH1529" s="146"/>
      <c r="CI1529" s="146"/>
      <c r="CJ1529" s="146"/>
      <c r="CK1529" s="146"/>
      <c r="CL1529" s="146"/>
      <c r="CM1529" s="146"/>
      <c r="CN1529" s="146"/>
      <c r="CO1529" s="146"/>
      <c r="CP1529" s="146"/>
      <c r="CQ1529" s="146"/>
      <c r="CR1529" s="146"/>
      <c r="CS1529" s="146"/>
      <c r="CT1529" s="146"/>
      <c r="CU1529" s="146"/>
      <c r="CV1529" s="146"/>
      <c r="CW1529" s="146"/>
      <c r="CX1529" s="146"/>
      <c r="CY1529" s="146"/>
      <c r="CZ1529" s="146"/>
      <c r="DA1529" s="146"/>
      <c r="DB1529" s="146"/>
      <c r="DC1529" s="146"/>
      <c r="DD1529" s="146"/>
      <c r="DE1529" s="146"/>
      <c r="DF1529" s="146"/>
      <c r="DG1529" s="146"/>
      <c r="DH1529" s="146"/>
      <c r="DI1529" s="146"/>
      <c r="DJ1529" s="146"/>
      <c r="DK1529" s="146"/>
      <c r="DL1529" s="146"/>
      <c r="DM1529" s="146"/>
      <c r="DN1529" s="146"/>
      <c r="DO1529" s="146"/>
      <c r="DP1529" s="146"/>
      <c r="DQ1529" s="146"/>
      <c r="DR1529" s="146"/>
      <c r="DS1529" s="146"/>
      <c r="DT1529" s="146"/>
      <c r="DU1529" s="146"/>
      <c r="DV1529" s="146"/>
      <c r="DW1529" s="146"/>
      <c r="DX1529" s="146"/>
      <c r="DY1529" s="146"/>
      <c r="DZ1529" s="146"/>
      <c r="EA1529" s="146"/>
      <c r="EB1529" s="146"/>
      <c r="EC1529" s="146"/>
      <c r="ED1529" s="146"/>
      <c r="EE1529" s="146"/>
      <c r="EF1529" s="146"/>
      <c r="EG1529" s="146"/>
      <c r="EH1529" s="146"/>
      <c r="EI1529" s="146"/>
      <c r="EJ1529" s="146"/>
      <c r="EK1529" s="146"/>
      <c r="EL1529" s="146"/>
      <c r="EM1529" s="146"/>
      <c r="EN1529" s="146"/>
      <c r="EO1529" s="146"/>
      <c r="EP1529" s="146"/>
      <c r="EQ1529" s="146"/>
      <c r="ER1529" s="146"/>
      <c r="ES1529" s="146"/>
      <c r="ET1529" s="146"/>
      <c r="EU1529" s="146"/>
      <c r="EV1529" s="146"/>
      <c r="EW1529" s="146"/>
      <c r="EX1529" s="146"/>
      <c r="EY1529" s="146"/>
      <c r="EZ1529" s="146"/>
      <c r="FA1529" s="146"/>
      <c r="FB1529" s="146"/>
      <c r="FC1529" s="146"/>
      <c r="FD1529" s="146"/>
      <c r="FE1529" s="146"/>
      <c r="FF1529" s="146"/>
      <c r="FG1529" s="146"/>
      <c r="FH1529" s="146"/>
      <c r="FI1529" s="146"/>
      <c r="FJ1529" s="146"/>
      <c r="FK1529" s="146"/>
      <c r="FL1529" s="146"/>
      <c r="FM1529" s="146"/>
      <c r="FN1529" s="146"/>
      <c r="FO1529" s="146"/>
      <c r="FP1529" s="146"/>
      <c r="FQ1529" s="146"/>
      <c r="FR1529" s="146"/>
      <c r="FS1529" s="146"/>
      <c r="FT1529" s="146"/>
      <c r="FU1529" s="146"/>
      <c r="FV1529" s="146"/>
      <c r="FW1529" s="146"/>
      <c r="FX1529" s="146"/>
      <c r="FY1529" s="146"/>
      <c r="FZ1529" s="146"/>
      <c r="GA1529" s="146"/>
      <c r="GB1529" s="146"/>
      <c r="GC1529" s="146"/>
      <c r="GD1529" s="146"/>
      <c r="GE1529" s="146"/>
      <c r="GF1529" s="146"/>
      <c r="GG1529" s="146"/>
      <c r="GH1529" s="146"/>
      <c r="GI1529" s="146"/>
      <c r="GJ1529" s="146"/>
      <c r="GK1529" s="146"/>
      <c r="GL1529" s="146"/>
      <c r="GM1529" s="146"/>
      <c r="GN1529" s="146"/>
      <c r="GO1529" s="146"/>
      <c r="GP1529" s="146"/>
      <c r="GQ1529" s="146"/>
      <c r="GR1529" s="146"/>
      <c r="GS1529" s="146"/>
      <c r="GT1529" s="146"/>
      <c r="GU1529" s="146"/>
      <c r="GV1529" s="146"/>
      <c r="GW1529" s="146"/>
      <c r="GX1529" s="146"/>
      <c r="GY1529" s="146"/>
      <c r="GZ1529" s="146"/>
      <c r="HA1529" s="146"/>
      <c r="HB1529" s="146"/>
      <c r="HC1529" s="146"/>
      <c r="HD1529" s="146"/>
      <c r="HE1529" s="146"/>
      <c r="HF1529" s="146"/>
      <c r="HG1529" s="146"/>
      <c r="HH1529" s="146"/>
      <c r="HI1529" s="146"/>
      <c r="HJ1529" s="146"/>
      <c r="HK1529" s="146"/>
      <c r="HL1529" s="146"/>
      <c r="HM1529" s="146"/>
      <c r="HN1529" s="146"/>
      <c r="HO1529" s="146"/>
      <c r="HP1529" s="146"/>
      <c r="HQ1529" s="146"/>
      <c r="HR1529" s="146"/>
      <c r="HS1529" s="146"/>
      <c r="HT1529" s="146"/>
      <c r="HU1529" s="146"/>
      <c r="HV1529" s="146"/>
      <c r="HW1529" s="146"/>
      <c r="HX1529" s="146"/>
      <c r="HY1529" s="146"/>
      <c r="HZ1529" s="146"/>
      <c r="IA1529" s="146"/>
      <c r="IB1529" s="146"/>
      <c r="IC1529" s="146"/>
      <c r="ID1529" s="146"/>
      <c r="IE1529" s="146"/>
      <c r="IF1529" s="146"/>
      <c r="IG1529" s="146"/>
      <c r="IH1529" s="146"/>
    </row>
    <row r="1530" spans="1:242" s="158" customFormat="1" outlineLevel="1">
      <c r="A1530" s="151">
        <v>57</v>
      </c>
      <c r="B1530" s="33" t="s">
        <v>2126</v>
      </c>
      <c r="C1530" s="34" t="s">
        <v>2127</v>
      </c>
      <c r="D1530" s="164" t="s">
        <v>1808</v>
      </c>
      <c r="E1530" s="36">
        <f t="shared" si="119"/>
        <v>3</v>
      </c>
      <c r="F1530" s="34">
        <v>3</v>
      </c>
      <c r="G1530" s="34"/>
      <c r="H1530" s="34"/>
      <c r="I1530" s="23"/>
      <c r="J1530" s="146"/>
      <c r="K1530" s="146"/>
      <c r="L1530" s="146"/>
      <c r="M1530" s="146"/>
      <c r="N1530" s="146"/>
      <c r="O1530" s="146"/>
      <c r="P1530" s="146"/>
      <c r="Q1530" s="146"/>
      <c r="R1530" s="146"/>
      <c r="S1530" s="146"/>
      <c r="T1530" s="146"/>
      <c r="U1530" s="146"/>
      <c r="V1530" s="146"/>
      <c r="W1530" s="146"/>
      <c r="X1530" s="146"/>
      <c r="Y1530" s="146"/>
      <c r="Z1530" s="146"/>
      <c r="AA1530" s="146"/>
      <c r="AB1530" s="146"/>
      <c r="AC1530" s="146"/>
      <c r="AD1530" s="146"/>
      <c r="AE1530" s="146"/>
      <c r="AF1530" s="146"/>
      <c r="AG1530" s="146"/>
      <c r="AH1530" s="146"/>
      <c r="AI1530" s="146"/>
      <c r="AJ1530" s="146"/>
      <c r="AK1530" s="146"/>
      <c r="AL1530" s="146"/>
      <c r="AM1530" s="146"/>
      <c r="AN1530" s="146"/>
      <c r="AO1530" s="146"/>
      <c r="AP1530" s="146"/>
      <c r="AQ1530" s="146"/>
      <c r="AR1530" s="146"/>
      <c r="AS1530" s="146"/>
      <c r="AT1530" s="146"/>
      <c r="AU1530" s="146"/>
      <c r="AV1530" s="146"/>
      <c r="AW1530" s="146"/>
      <c r="AX1530" s="146"/>
      <c r="AY1530" s="146"/>
      <c r="AZ1530" s="146"/>
      <c r="BA1530" s="146"/>
      <c r="BB1530" s="146"/>
      <c r="BC1530" s="146"/>
      <c r="BD1530" s="146"/>
      <c r="BE1530" s="146"/>
      <c r="BF1530" s="146"/>
      <c r="BG1530" s="146"/>
      <c r="BH1530" s="146"/>
      <c r="BI1530" s="146"/>
      <c r="BJ1530" s="146"/>
      <c r="BK1530" s="146"/>
      <c r="BL1530" s="146"/>
      <c r="BM1530" s="146"/>
      <c r="BN1530" s="146"/>
      <c r="BO1530" s="146"/>
      <c r="BP1530" s="146"/>
      <c r="BQ1530" s="146"/>
      <c r="BR1530" s="146"/>
      <c r="BS1530" s="146"/>
      <c r="BT1530" s="146"/>
      <c r="BU1530" s="146"/>
      <c r="BV1530" s="146"/>
      <c r="BW1530" s="146"/>
      <c r="BX1530" s="146"/>
      <c r="BY1530" s="146"/>
      <c r="BZ1530" s="146"/>
      <c r="CA1530" s="146"/>
      <c r="CB1530" s="146"/>
      <c r="CC1530" s="146"/>
      <c r="CD1530" s="146"/>
      <c r="CE1530" s="146"/>
      <c r="CF1530" s="146"/>
      <c r="CG1530" s="146"/>
      <c r="CH1530" s="146"/>
      <c r="CI1530" s="146"/>
      <c r="CJ1530" s="146"/>
      <c r="CK1530" s="146"/>
      <c r="CL1530" s="146"/>
      <c r="CM1530" s="146"/>
      <c r="CN1530" s="146"/>
      <c r="CO1530" s="146"/>
      <c r="CP1530" s="146"/>
      <c r="CQ1530" s="146"/>
      <c r="CR1530" s="146"/>
      <c r="CS1530" s="146"/>
      <c r="CT1530" s="146"/>
      <c r="CU1530" s="146"/>
      <c r="CV1530" s="146"/>
      <c r="CW1530" s="146"/>
      <c r="CX1530" s="146"/>
      <c r="CY1530" s="146"/>
      <c r="CZ1530" s="146"/>
      <c r="DA1530" s="146"/>
      <c r="DB1530" s="146"/>
      <c r="DC1530" s="146"/>
      <c r="DD1530" s="146"/>
      <c r="DE1530" s="146"/>
      <c r="DF1530" s="146"/>
      <c r="DG1530" s="146"/>
      <c r="DH1530" s="146"/>
      <c r="DI1530" s="146"/>
      <c r="DJ1530" s="146"/>
      <c r="DK1530" s="146"/>
      <c r="DL1530" s="146"/>
      <c r="DM1530" s="146"/>
      <c r="DN1530" s="146"/>
      <c r="DO1530" s="146"/>
      <c r="DP1530" s="146"/>
      <c r="DQ1530" s="146"/>
      <c r="DR1530" s="146"/>
      <c r="DS1530" s="146"/>
      <c r="DT1530" s="146"/>
      <c r="DU1530" s="146"/>
      <c r="DV1530" s="146"/>
      <c r="DW1530" s="146"/>
      <c r="DX1530" s="146"/>
      <c r="DY1530" s="146"/>
      <c r="DZ1530" s="146"/>
      <c r="EA1530" s="146"/>
      <c r="EB1530" s="146"/>
      <c r="EC1530" s="146"/>
      <c r="ED1530" s="146"/>
      <c r="EE1530" s="146"/>
      <c r="EF1530" s="146"/>
      <c r="EG1530" s="146"/>
      <c r="EH1530" s="146"/>
      <c r="EI1530" s="146"/>
      <c r="EJ1530" s="146"/>
      <c r="EK1530" s="146"/>
      <c r="EL1530" s="146"/>
      <c r="EM1530" s="146"/>
      <c r="EN1530" s="146"/>
      <c r="EO1530" s="146"/>
      <c r="EP1530" s="146"/>
      <c r="EQ1530" s="146"/>
      <c r="ER1530" s="146"/>
      <c r="ES1530" s="146"/>
      <c r="ET1530" s="146"/>
      <c r="EU1530" s="146"/>
      <c r="EV1530" s="146"/>
      <c r="EW1530" s="146"/>
      <c r="EX1530" s="146"/>
      <c r="EY1530" s="146"/>
      <c r="EZ1530" s="146"/>
      <c r="FA1530" s="146"/>
      <c r="FB1530" s="146"/>
      <c r="FC1530" s="146"/>
      <c r="FD1530" s="146"/>
      <c r="FE1530" s="146"/>
      <c r="FF1530" s="146"/>
      <c r="FG1530" s="146"/>
      <c r="FH1530" s="146"/>
      <c r="FI1530" s="146"/>
      <c r="FJ1530" s="146"/>
      <c r="FK1530" s="146"/>
      <c r="FL1530" s="146"/>
      <c r="FM1530" s="146"/>
      <c r="FN1530" s="146"/>
      <c r="FO1530" s="146"/>
      <c r="FP1530" s="146"/>
      <c r="FQ1530" s="146"/>
      <c r="FR1530" s="146"/>
      <c r="FS1530" s="146"/>
      <c r="FT1530" s="146"/>
      <c r="FU1530" s="146"/>
      <c r="FV1530" s="146"/>
      <c r="FW1530" s="146"/>
      <c r="FX1530" s="146"/>
      <c r="FY1530" s="146"/>
      <c r="FZ1530" s="146"/>
      <c r="GA1530" s="146"/>
      <c r="GB1530" s="146"/>
      <c r="GC1530" s="146"/>
      <c r="GD1530" s="146"/>
      <c r="GE1530" s="146"/>
      <c r="GF1530" s="146"/>
      <c r="GG1530" s="146"/>
      <c r="GH1530" s="146"/>
      <c r="GI1530" s="146"/>
      <c r="GJ1530" s="146"/>
      <c r="GK1530" s="146"/>
      <c r="GL1530" s="146"/>
      <c r="GM1530" s="146"/>
      <c r="GN1530" s="146"/>
      <c r="GO1530" s="146"/>
      <c r="GP1530" s="146"/>
      <c r="GQ1530" s="146"/>
      <c r="GR1530" s="146"/>
      <c r="GS1530" s="146"/>
      <c r="GT1530" s="146"/>
      <c r="GU1530" s="146"/>
      <c r="GV1530" s="146"/>
      <c r="GW1530" s="146"/>
      <c r="GX1530" s="146"/>
      <c r="GY1530" s="146"/>
      <c r="GZ1530" s="146"/>
      <c r="HA1530" s="146"/>
      <c r="HB1530" s="146"/>
      <c r="HC1530" s="146"/>
      <c r="HD1530" s="146"/>
      <c r="HE1530" s="146"/>
      <c r="HF1530" s="146"/>
      <c r="HG1530" s="146"/>
      <c r="HH1530" s="146"/>
      <c r="HI1530" s="146"/>
      <c r="HJ1530" s="146"/>
      <c r="HK1530" s="146"/>
      <c r="HL1530" s="146"/>
      <c r="HM1530" s="146"/>
      <c r="HN1530" s="146"/>
      <c r="HO1530" s="146"/>
      <c r="HP1530" s="146"/>
      <c r="HQ1530" s="146"/>
      <c r="HR1530" s="146"/>
      <c r="HS1530" s="146"/>
      <c r="HT1530" s="146"/>
      <c r="HU1530" s="146"/>
      <c r="HV1530" s="146"/>
      <c r="HW1530" s="146"/>
      <c r="HX1530" s="146"/>
      <c r="HY1530" s="146"/>
      <c r="HZ1530" s="146"/>
      <c r="IA1530" s="146"/>
      <c r="IB1530" s="146"/>
      <c r="IC1530" s="146"/>
      <c r="ID1530" s="146"/>
      <c r="IE1530" s="146"/>
      <c r="IF1530" s="146"/>
      <c r="IG1530" s="146"/>
      <c r="IH1530" s="146"/>
    </row>
    <row r="1531" spans="1:242" s="158" customFormat="1" outlineLevel="1">
      <c r="A1531" s="151">
        <v>58</v>
      </c>
      <c r="B1531" s="33" t="s">
        <v>2128</v>
      </c>
      <c r="C1531" s="34" t="s">
        <v>2129</v>
      </c>
      <c r="D1531" s="164" t="s">
        <v>1808</v>
      </c>
      <c r="E1531" s="36">
        <f t="shared" si="119"/>
        <v>2</v>
      </c>
      <c r="F1531" s="34">
        <v>2</v>
      </c>
      <c r="G1531" s="34"/>
      <c r="H1531" s="34"/>
      <c r="I1531" s="23"/>
      <c r="J1531" s="146"/>
      <c r="K1531" s="146"/>
      <c r="L1531" s="146"/>
      <c r="M1531" s="146"/>
      <c r="N1531" s="146"/>
      <c r="O1531" s="146"/>
      <c r="P1531" s="146"/>
      <c r="Q1531" s="146"/>
      <c r="R1531" s="146"/>
      <c r="S1531" s="146"/>
      <c r="T1531" s="146"/>
      <c r="U1531" s="146"/>
      <c r="V1531" s="146"/>
      <c r="W1531" s="146"/>
      <c r="X1531" s="146"/>
      <c r="Y1531" s="146"/>
      <c r="Z1531" s="146"/>
      <c r="AA1531" s="146"/>
      <c r="AB1531" s="146"/>
      <c r="AC1531" s="146"/>
      <c r="AD1531" s="146"/>
      <c r="AE1531" s="146"/>
      <c r="AF1531" s="146"/>
      <c r="AG1531" s="146"/>
      <c r="AH1531" s="146"/>
      <c r="AI1531" s="146"/>
      <c r="AJ1531" s="146"/>
      <c r="AK1531" s="146"/>
      <c r="AL1531" s="146"/>
      <c r="AM1531" s="146"/>
      <c r="AN1531" s="146"/>
      <c r="AO1531" s="146"/>
      <c r="AP1531" s="146"/>
      <c r="AQ1531" s="146"/>
      <c r="AR1531" s="146"/>
      <c r="AS1531" s="146"/>
      <c r="AT1531" s="146"/>
      <c r="AU1531" s="146"/>
      <c r="AV1531" s="146"/>
      <c r="AW1531" s="146"/>
      <c r="AX1531" s="146"/>
      <c r="AY1531" s="146"/>
      <c r="AZ1531" s="146"/>
      <c r="BA1531" s="146"/>
      <c r="BB1531" s="146"/>
      <c r="BC1531" s="146"/>
      <c r="BD1531" s="146"/>
      <c r="BE1531" s="146"/>
      <c r="BF1531" s="146"/>
      <c r="BG1531" s="146"/>
      <c r="BH1531" s="146"/>
      <c r="BI1531" s="146"/>
      <c r="BJ1531" s="146"/>
      <c r="BK1531" s="146"/>
      <c r="BL1531" s="146"/>
      <c r="BM1531" s="146"/>
      <c r="BN1531" s="146"/>
      <c r="BO1531" s="146"/>
      <c r="BP1531" s="146"/>
      <c r="BQ1531" s="146"/>
      <c r="BR1531" s="146"/>
      <c r="BS1531" s="146"/>
      <c r="BT1531" s="146"/>
      <c r="BU1531" s="146"/>
      <c r="BV1531" s="146"/>
      <c r="BW1531" s="146"/>
      <c r="BX1531" s="146"/>
      <c r="BY1531" s="146"/>
      <c r="BZ1531" s="146"/>
      <c r="CA1531" s="146"/>
      <c r="CB1531" s="146"/>
      <c r="CC1531" s="146"/>
      <c r="CD1531" s="146"/>
      <c r="CE1531" s="146"/>
      <c r="CF1531" s="146"/>
      <c r="CG1531" s="146"/>
      <c r="CH1531" s="146"/>
      <c r="CI1531" s="146"/>
      <c r="CJ1531" s="146"/>
      <c r="CK1531" s="146"/>
      <c r="CL1531" s="146"/>
      <c r="CM1531" s="146"/>
      <c r="CN1531" s="146"/>
      <c r="CO1531" s="146"/>
      <c r="CP1531" s="146"/>
      <c r="CQ1531" s="146"/>
      <c r="CR1531" s="146"/>
      <c r="CS1531" s="146"/>
      <c r="CT1531" s="146"/>
      <c r="CU1531" s="146"/>
      <c r="CV1531" s="146"/>
      <c r="CW1531" s="146"/>
      <c r="CX1531" s="146"/>
      <c r="CY1531" s="146"/>
      <c r="CZ1531" s="146"/>
      <c r="DA1531" s="146"/>
      <c r="DB1531" s="146"/>
      <c r="DC1531" s="146"/>
      <c r="DD1531" s="146"/>
      <c r="DE1531" s="146"/>
      <c r="DF1531" s="146"/>
      <c r="DG1531" s="146"/>
      <c r="DH1531" s="146"/>
      <c r="DI1531" s="146"/>
      <c r="DJ1531" s="146"/>
      <c r="DK1531" s="146"/>
      <c r="DL1531" s="146"/>
      <c r="DM1531" s="146"/>
      <c r="DN1531" s="146"/>
      <c r="DO1531" s="146"/>
      <c r="DP1531" s="146"/>
      <c r="DQ1531" s="146"/>
      <c r="DR1531" s="146"/>
      <c r="DS1531" s="146"/>
      <c r="DT1531" s="146"/>
      <c r="DU1531" s="146"/>
      <c r="DV1531" s="146"/>
      <c r="DW1531" s="146"/>
      <c r="DX1531" s="146"/>
      <c r="DY1531" s="146"/>
      <c r="DZ1531" s="146"/>
      <c r="EA1531" s="146"/>
      <c r="EB1531" s="146"/>
      <c r="EC1531" s="146"/>
      <c r="ED1531" s="146"/>
      <c r="EE1531" s="146"/>
      <c r="EF1531" s="146"/>
      <c r="EG1531" s="146"/>
      <c r="EH1531" s="146"/>
      <c r="EI1531" s="146"/>
      <c r="EJ1531" s="146"/>
      <c r="EK1531" s="146"/>
      <c r="EL1531" s="146"/>
      <c r="EM1531" s="146"/>
      <c r="EN1531" s="146"/>
      <c r="EO1531" s="146"/>
      <c r="EP1531" s="146"/>
      <c r="EQ1531" s="146"/>
      <c r="ER1531" s="146"/>
      <c r="ES1531" s="146"/>
      <c r="ET1531" s="146"/>
      <c r="EU1531" s="146"/>
      <c r="EV1531" s="146"/>
      <c r="EW1531" s="146"/>
      <c r="EX1531" s="146"/>
      <c r="EY1531" s="146"/>
      <c r="EZ1531" s="146"/>
      <c r="FA1531" s="146"/>
      <c r="FB1531" s="146"/>
      <c r="FC1531" s="146"/>
      <c r="FD1531" s="146"/>
      <c r="FE1531" s="146"/>
      <c r="FF1531" s="146"/>
      <c r="FG1531" s="146"/>
      <c r="FH1531" s="146"/>
      <c r="FI1531" s="146"/>
      <c r="FJ1531" s="146"/>
      <c r="FK1531" s="146"/>
      <c r="FL1531" s="146"/>
      <c r="FM1531" s="146"/>
      <c r="FN1531" s="146"/>
      <c r="FO1531" s="146"/>
      <c r="FP1531" s="146"/>
      <c r="FQ1531" s="146"/>
      <c r="FR1531" s="146"/>
      <c r="FS1531" s="146"/>
      <c r="FT1531" s="146"/>
      <c r="FU1531" s="146"/>
      <c r="FV1531" s="146"/>
      <c r="FW1531" s="146"/>
      <c r="FX1531" s="146"/>
      <c r="FY1531" s="146"/>
      <c r="FZ1531" s="146"/>
      <c r="GA1531" s="146"/>
      <c r="GB1531" s="146"/>
      <c r="GC1531" s="146"/>
      <c r="GD1531" s="146"/>
      <c r="GE1531" s="146"/>
      <c r="GF1531" s="146"/>
      <c r="GG1531" s="146"/>
      <c r="GH1531" s="146"/>
      <c r="GI1531" s="146"/>
      <c r="GJ1531" s="146"/>
      <c r="GK1531" s="146"/>
      <c r="GL1531" s="146"/>
      <c r="GM1531" s="146"/>
      <c r="GN1531" s="146"/>
      <c r="GO1531" s="146"/>
      <c r="GP1531" s="146"/>
      <c r="GQ1531" s="146"/>
      <c r="GR1531" s="146"/>
      <c r="GS1531" s="146"/>
      <c r="GT1531" s="146"/>
      <c r="GU1531" s="146"/>
      <c r="GV1531" s="146"/>
      <c r="GW1531" s="146"/>
      <c r="GX1531" s="146"/>
      <c r="GY1531" s="146"/>
      <c r="GZ1531" s="146"/>
      <c r="HA1531" s="146"/>
      <c r="HB1531" s="146"/>
      <c r="HC1531" s="146"/>
      <c r="HD1531" s="146"/>
      <c r="HE1531" s="146"/>
      <c r="HF1531" s="146"/>
      <c r="HG1531" s="146"/>
      <c r="HH1531" s="146"/>
      <c r="HI1531" s="146"/>
      <c r="HJ1531" s="146"/>
      <c r="HK1531" s="146"/>
      <c r="HL1531" s="146"/>
      <c r="HM1531" s="146"/>
      <c r="HN1531" s="146"/>
      <c r="HO1531" s="146"/>
      <c r="HP1531" s="146"/>
      <c r="HQ1531" s="146"/>
      <c r="HR1531" s="146"/>
      <c r="HS1531" s="146"/>
      <c r="HT1531" s="146"/>
      <c r="HU1531" s="146"/>
      <c r="HV1531" s="146"/>
      <c r="HW1531" s="146"/>
      <c r="HX1531" s="146"/>
      <c r="HY1531" s="146"/>
      <c r="HZ1531" s="146"/>
      <c r="IA1531" s="146"/>
      <c r="IB1531" s="146"/>
      <c r="IC1531" s="146"/>
      <c r="ID1531" s="146"/>
      <c r="IE1531" s="146"/>
      <c r="IF1531" s="146"/>
      <c r="IG1531" s="146"/>
      <c r="IH1531" s="146"/>
    </row>
    <row r="1532" spans="1:242" s="158" customFormat="1" ht="46.5" outlineLevel="1">
      <c r="A1532" s="151">
        <v>59</v>
      </c>
      <c r="B1532" s="33" t="s">
        <v>2128</v>
      </c>
      <c r="C1532" s="34" t="s">
        <v>2130</v>
      </c>
      <c r="D1532" s="164" t="s">
        <v>1808</v>
      </c>
      <c r="E1532" s="36">
        <f t="shared" si="119"/>
        <v>2</v>
      </c>
      <c r="F1532" s="34"/>
      <c r="G1532" s="34">
        <v>2</v>
      </c>
      <c r="H1532" s="34"/>
      <c r="I1532" s="23"/>
      <c r="J1532" s="146"/>
      <c r="K1532" s="146"/>
      <c r="L1532" s="146"/>
      <c r="M1532" s="146"/>
      <c r="N1532" s="146"/>
      <c r="O1532" s="146"/>
      <c r="P1532" s="146"/>
      <c r="Q1532" s="146"/>
      <c r="R1532" s="146"/>
      <c r="S1532" s="146"/>
      <c r="T1532" s="146"/>
      <c r="U1532" s="146"/>
      <c r="V1532" s="146"/>
      <c r="W1532" s="146"/>
      <c r="X1532" s="146"/>
      <c r="Y1532" s="146"/>
      <c r="Z1532" s="146"/>
      <c r="AA1532" s="146"/>
      <c r="AB1532" s="146"/>
      <c r="AC1532" s="146"/>
      <c r="AD1532" s="146"/>
      <c r="AE1532" s="146"/>
      <c r="AF1532" s="146"/>
      <c r="AG1532" s="146"/>
      <c r="AH1532" s="146"/>
      <c r="AI1532" s="146"/>
      <c r="AJ1532" s="146"/>
      <c r="AK1532" s="146"/>
      <c r="AL1532" s="146"/>
      <c r="AM1532" s="146"/>
      <c r="AN1532" s="146"/>
      <c r="AO1532" s="146"/>
      <c r="AP1532" s="146"/>
      <c r="AQ1532" s="146"/>
      <c r="AR1532" s="146"/>
      <c r="AS1532" s="146"/>
      <c r="AT1532" s="146"/>
      <c r="AU1532" s="146"/>
      <c r="AV1532" s="146"/>
      <c r="AW1532" s="146"/>
      <c r="AX1532" s="146"/>
      <c r="AY1532" s="146"/>
      <c r="AZ1532" s="146"/>
      <c r="BA1532" s="146"/>
      <c r="BB1532" s="146"/>
      <c r="BC1532" s="146"/>
      <c r="BD1532" s="146"/>
      <c r="BE1532" s="146"/>
      <c r="BF1532" s="146"/>
      <c r="BG1532" s="146"/>
      <c r="BH1532" s="146"/>
      <c r="BI1532" s="146"/>
      <c r="BJ1532" s="146"/>
      <c r="BK1532" s="146"/>
      <c r="BL1532" s="146"/>
      <c r="BM1532" s="146"/>
      <c r="BN1532" s="146"/>
      <c r="BO1532" s="146"/>
      <c r="BP1532" s="146"/>
      <c r="BQ1532" s="146"/>
      <c r="BR1532" s="146"/>
      <c r="BS1532" s="146"/>
      <c r="BT1532" s="146"/>
      <c r="BU1532" s="146"/>
      <c r="BV1532" s="146"/>
      <c r="BW1532" s="146"/>
      <c r="BX1532" s="146"/>
      <c r="BY1532" s="146"/>
      <c r="BZ1532" s="146"/>
      <c r="CA1532" s="146"/>
      <c r="CB1532" s="146"/>
      <c r="CC1532" s="146"/>
      <c r="CD1532" s="146"/>
      <c r="CE1532" s="146"/>
      <c r="CF1532" s="146"/>
      <c r="CG1532" s="146"/>
      <c r="CH1532" s="146"/>
      <c r="CI1532" s="146"/>
      <c r="CJ1532" s="146"/>
      <c r="CK1532" s="146"/>
      <c r="CL1532" s="146"/>
      <c r="CM1532" s="146"/>
      <c r="CN1532" s="146"/>
      <c r="CO1532" s="146"/>
      <c r="CP1532" s="146"/>
      <c r="CQ1532" s="146"/>
      <c r="CR1532" s="146"/>
      <c r="CS1532" s="146"/>
      <c r="CT1532" s="146"/>
      <c r="CU1532" s="146"/>
      <c r="CV1532" s="146"/>
      <c r="CW1532" s="146"/>
      <c r="CX1532" s="146"/>
      <c r="CY1532" s="146"/>
      <c r="CZ1532" s="146"/>
      <c r="DA1532" s="146"/>
      <c r="DB1532" s="146"/>
      <c r="DC1532" s="146"/>
      <c r="DD1532" s="146"/>
      <c r="DE1532" s="146"/>
      <c r="DF1532" s="146"/>
      <c r="DG1532" s="146"/>
      <c r="DH1532" s="146"/>
      <c r="DI1532" s="146"/>
      <c r="DJ1532" s="146"/>
      <c r="DK1532" s="146"/>
      <c r="DL1532" s="146"/>
      <c r="DM1532" s="146"/>
      <c r="DN1532" s="146"/>
      <c r="DO1532" s="146"/>
      <c r="DP1532" s="146"/>
      <c r="DQ1532" s="146"/>
      <c r="DR1532" s="146"/>
      <c r="DS1532" s="146"/>
      <c r="DT1532" s="146"/>
      <c r="DU1532" s="146"/>
      <c r="DV1532" s="146"/>
      <c r="DW1532" s="146"/>
      <c r="DX1532" s="146"/>
      <c r="DY1532" s="146"/>
      <c r="DZ1532" s="146"/>
      <c r="EA1532" s="146"/>
      <c r="EB1532" s="146"/>
      <c r="EC1532" s="146"/>
      <c r="ED1532" s="146"/>
      <c r="EE1532" s="146"/>
      <c r="EF1532" s="146"/>
      <c r="EG1532" s="146"/>
      <c r="EH1532" s="146"/>
      <c r="EI1532" s="146"/>
      <c r="EJ1532" s="146"/>
      <c r="EK1532" s="146"/>
      <c r="EL1532" s="146"/>
      <c r="EM1532" s="146"/>
      <c r="EN1532" s="146"/>
      <c r="EO1532" s="146"/>
      <c r="EP1532" s="146"/>
      <c r="EQ1532" s="146"/>
      <c r="ER1532" s="146"/>
      <c r="ES1532" s="146"/>
      <c r="ET1532" s="146"/>
      <c r="EU1532" s="146"/>
      <c r="EV1532" s="146"/>
      <c r="EW1532" s="146"/>
      <c r="EX1532" s="146"/>
      <c r="EY1532" s="146"/>
      <c r="EZ1532" s="146"/>
      <c r="FA1532" s="146"/>
      <c r="FB1532" s="146"/>
      <c r="FC1532" s="146"/>
      <c r="FD1532" s="146"/>
      <c r="FE1532" s="146"/>
      <c r="FF1532" s="146"/>
      <c r="FG1532" s="146"/>
      <c r="FH1532" s="146"/>
      <c r="FI1532" s="146"/>
      <c r="FJ1532" s="146"/>
      <c r="FK1532" s="146"/>
      <c r="FL1532" s="146"/>
      <c r="FM1532" s="146"/>
      <c r="FN1532" s="146"/>
      <c r="FO1532" s="146"/>
      <c r="FP1532" s="146"/>
      <c r="FQ1532" s="146"/>
      <c r="FR1532" s="146"/>
      <c r="FS1532" s="146"/>
      <c r="FT1532" s="146"/>
      <c r="FU1532" s="146"/>
      <c r="FV1532" s="146"/>
      <c r="FW1532" s="146"/>
      <c r="FX1532" s="146"/>
      <c r="FY1532" s="146"/>
      <c r="FZ1532" s="146"/>
      <c r="GA1532" s="146"/>
      <c r="GB1532" s="146"/>
      <c r="GC1532" s="146"/>
      <c r="GD1532" s="146"/>
      <c r="GE1532" s="146"/>
      <c r="GF1532" s="146"/>
      <c r="GG1532" s="146"/>
      <c r="GH1532" s="146"/>
      <c r="GI1532" s="146"/>
      <c r="GJ1532" s="146"/>
      <c r="GK1532" s="146"/>
      <c r="GL1532" s="146"/>
      <c r="GM1532" s="146"/>
      <c r="GN1532" s="146"/>
      <c r="GO1532" s="146"/>
      <c r="GP1532" s="146"/>
      <c r="GQ1532" s="146"/>
      <c r="GR1532" s="146"/>
      <c r="GS1532" s="146"/>
      <c r="GT1532" s="146"/>
      <c r="GU1532" s="146"/>
      <c r="GV1532" s="146"/>
      <c r="GW1532" s="146"/>
      <c r="GX1532" s="146"/>
      <c r="GY1532" s="146"/>
      <c r="GZ1532" s="146"/>
      <c r="HA1532" s="146"/>
      <c r="HB1532" s="146"/>
      <c r="HC1532" s="146"/>
      <c r="HD1532" s="146"/>
      <c r="HE1532" s="146"/>
      <c r="HF1532" s="146"/>
      <c r="HG1532" s="146"/>
      <c r="HH1532" s="146"/>
      <c r="HI1532" s="146"/>
      <c r="HJ1532" s="146"/>
      <c r="HK1532" s="146"/>
      <c r="HL1532" s="146"/>
      <c r="HM1532" s="146"/>
      <c r="HN1532" s="146"/>
      <c r="HO1532" s="146"/>
      <c r="HP1532" s="146"/>
      <c r="HQ1532" s="146"/>
      <c r="HR1532" s="146"/>
      <c r="HS1532" s="146"/>
      <c r="HT1532" s="146"/>
      <c r="HU1532" s="146"/>
      <c r="HV1532" s="146"/>
      <c r="HW1532" s="146"/>
      <c r="HX1532" s="146"/>
      <c r="HY1532" s="146"/>
      <c r="HZ1532" s="146"/>
      <c r="IA1532" s="146"/>
      <c r="IB1532" s="146"/>
      <c r="IC1532" s="146"/>
      <c r="ID1532" s="146"/>
      <c r="IE1532" s="146"/>
      <c r="IF1532" s="146"/>
      <c r="IG1532" s="146"/>
      <c r="IH1532" s="146"/>
    </row>
    <row r="1533" spans="1:242" s="158" customFormat="1" outlineLevel="1">
      <c r="A1533" s="151">
        <v>60</v>
      </c>
      <c r="B1533" s="33" t="s">
        <v>2131</v>
      </c>
      <c r="C1533" s="34" t="s">
        <v>2132</v>
      </c>
      <c r="D1533" s="164" t="s">
        <v>1808</v>
      </c>
      <c r="E1533" s="36">
        <f t="shared" si="119"/>
        <v>2</v>
      </c>
      <c r="F1533" s="34">
        <v>2</v>
      </c>
      <c r="G1533" s="34"/>
      <c r="H1533" s="34"/>
      <c r="I1533" s="23"/>
      <c r="J1533" s="146"/>
      <c r="K1533" s="146"/>
      <c r="L1533" s="146"/>
      <c r="M1533" s="146"/>
      <c r="N1533" s="146"/>
      <c r="O1533" s="146"/>
      <c r="P1533" s="146"/>
      <c r="Q1533" s="146"/>
      <c r="R1533" s="146"/>
      <c r="S1533" s="146"/>
      <c r="T1533" s="146"/>
      <c r="U1533" s="146"/>
      <c r="V1533" s="146"/>
      <c r="W1533" s="146"/>
      <c r="X1533" s="146"/>
      <c r="Y1533" s="146"/>
      <c r="Z1533" s="146"/>
      <c r="AA1533" s="146"/>
      <c r="AB1533" s="146"/>
      <c r="AC1533" s="146"/>
      <c r="AD1533" s="146"/>
      <c r="AE1533" s="146"/>
      <c r="AF1533" s="146"/>
      <c r="AG1533" s="146"/>
      <c r="AH1533" s="146"/>
      <c r="AI1533" s="146"/>
      <c r="AJ1533" s="146"/>
      <c r="AK1533" s="146"/>
      <c r="AL1533" s="146"/>
      <c r="AM1533" s="146"/>
      <c r="AN1533" s="146"/>
      <c r="AO1533" s="146"/>
      <c r="AP1533" s="146"/>
      <c r="AQ1533" s="146"/>
      <c r="AR1533" s="146"/>
      <c r="AS1533" s="146"/>
      <c r="AT1533" s="146"/>
      <c r="AU1533" s="146"/>
      <c r="AV1533" s="146"/>
      <c r="AW1533" s="146"/>
      <c r="AX1533" s="146"/>
      <c r="AY1533" s="146"/>
      <c r="AZ1533" s="146"/>
      <c r="BA1533" s="146"/>
      <c r="BB1533" s="146"/>
      <c r="BC1533" s="146"/>
      <c r="BD1533" s="146"/>
      <c r="BE1533" s="146"/>
      <c r="BF1533" s="146"/>
      <c r="BG1533" s="146"/>
      <c r="BH1533" s="146"/>
      <c r="BI1533" s="146"/>
      <c r="BJ1533" s="146"/>
      <c r="BK1533" s="146"/>
      <c r="BL1533" s="146"/>
      <c r="BM1533" s="146"/>
      <c r="BN1533" s="146"/>
      <c r="BO1533" s="146"/>
      <c r="BP1533" s="146"/>
      <c r="BQ1533" s="146"/>
      <c r="BR1533" s="146"/>
      <c r="BS1533" s="146"/>
      <c r="BT1533" s="146"/>
      <c r="BU1533" s="146"/>
      <c r="BV1533" s="146"/>
      <c r="BW1533" s="146"/>
      <c r="BX1533" s="146"/>
      <c r="BY1533" s="146"/>
      <c r="BZ1533" s="146"/>
      <c r="CA1533" s="146"/>
      <c r="CB1533" s="146"/>
      <c r="CC1533" s="146"/>
      <c r="CD1533" s="146"/>
      <c r="CE1533" s="146"/>
      <c r="CF1533" s="146"/>
      <c r="CG1533" s="146"/>
      <c r="CH1533" s="146"/>
      <c r="CI1533" s="146"/>
      <c r="CJ1533" s="146"/>
      <c r="CK1533" s="146"/>
      <c r="CL1533" s="146"/>
      <c r="CM1533" s="146"/>
      <c r="CN1533" s="146"/>
      <c r="CO1533" s="146"/>
      <c r="CP1533" s="146"/>
      <c r="CQ1533" s="146"/>
      <c r="CR1533" s="146"/>
      <c r="CS1533" s="146"/>
      <c r="CT1533" s="146"/>
      <c r="CU1533" s="146"/>
      <c r="CV1533" s="146"/>
      <c r="CW1533" s="146"/>
      <c r="CX1533" s="146"/>
      <c r="CY1533" s="146"/>
      <c r="CZ1533" s="146"/>
      <c r="DA1533" s="146"/>
      <c r="DB1533" s="146"/>
      <c r="DC1533" s="146"/>
      <c r="DD1533" s="146"/>
      <c r="DE1533" s="146"/>
      <c r="DF1533" s="146"/>
      <c r="DG1533" s="146"/>
      <c r="DH1533" s="146"/>
      <c r="DI1533" s="146"/>
      <c r="DJ1533" s="146"/>
      <c r="DK1533" s="146"/>
      <c r="DL1533" s="146"/>
      <c r="DM1533" s="146"/>
      <c r="DN1533" s="146"/>
      <c r="DO1533" s="146"/>
      <c r="DP1533" s="146"/>
      <c r="DQ1533" s="146"/>
      <c r="DR1533" s="146"/>
      <c r="DS1533" s="146"/>
      <c r="DT1533" s="146"/>
      <c r="DU1533" s="146"/>
      <c r="DV1533" s="146"/>
      <c r="DW1533" s="146"/>
      <c r="DX1533" s="146"/>
      <c r="DY1533" s="146"/>
      <c r="DZ1533" s="146"/>
      <c r="EA1533" s="146"/>
      <c r="EB1533" s="146"/>
      <c r="EC1533" s="146"/>
      <c r="ED1533" s="146"/>
      <c r="EE1533" s="146"/>
      <c r="EF1533" s="146"/>
      <c r="EG1533" s="146"/>
      <c r="EH1533" s="146"/>
      <c r="EI1533" s="146"/>
      <c r="EJ1533" s="146"/>
      <c r="EK1533" s="146"/>
      <c r="EL1533" s="146"/>
      <c r="EM1533" s="146"/>
      <c r="EN1533" s="146"/>
      <c r="EO1533" s="146"/>
      <c r="EP1533" s="146"/>
      <c r="EQ1533" s="146"/>
      <c r="ER1533" s="146"/>
      <c r="ES1533" s="146"/>
      <c r="ET1533" s="146"/>
      <c r="EU1533" s="146"/>
      <c r="EV1533" s="146"/>
      <c r="EW1533" s="146"/>
      <c r="EX1533" s="146"/>
      <c r="EY1533" s="146"/>
      <c r="EZ1533" s="146"/>
      <c r="FA1533" s="146"/>
      <c r="FB1533" s="146"/>
      <c r="FC1533" s="146"/>
      <c r="FD1533" s="146"/>
      <c r="FE1533" s="146"/>
      <c r="FF1533" s="146"/>
      <c r="FG1533" s="146"/>
      <c r="FH1533" s="146"/>
      <c r="FI1533" s="146"/>
      <c r="FJ1533" s="146"/>
      <c r="FK1533" s="146"/>
      <c r="FL1533" s="146"/>
      <c r="FM1533" s="146"/>
      <c r="FN1533" s="146"/>
      <c r="FO1533" s="146"/>
      <c r="FP1533" s="146"/>
      <c r="FQ1533" s="146"/>
      <c r="FR1533" s="146"/>
      <c r="FS1533" s="146"/>
      <c r="FT1533" s="146"/>
      <c r="FU1533" s="146"/>
      <c r="FV1533" s="146"/>
      <c r="FW1533" s="146"/>
      <c r="FX1533" s="146"/>
      <c r="FY1533" s="146"/>
      <c r="FZ1533" s="146"/>
      <c r="GA1533" s="146"/>
      <c r="GB1533" s="146"/>
      <c r="GC1533" s="146"/>
      <c r="GD1533" s="146"/>
      <c r="GE1533" s="146"/>
      <c r="GF1533" s="146"/>
      <c r="GG1533" s="146"/>
      <c r="GH1533" s="146"/>
      <c r="GI1533" s="146"/>
      <c r="GJ1533" s="146"/>
      <c r="GK1533" s="146"/>
      <c r="GL1533" s="146"/>
      <c r="GM1533" s="146"/>
      <c r="GN1533" s="146"/>
      <c r="GO1533" s="146"/>
      <c r="GP1533" s="146"/>
      <c r="GQ1533" s="146"/>
      <c r="GR1533" s="146"/>
      <c r="GS1533" s="146"/>
      <c r="GT1533" s="146"/>
      <c r="GU1533" s="146"/>
      <c r="GV1533" s="146"/>
      <c r="GW1533" s="146"/>
      <c r="GX1533" s="146"/>
      <c r="GY1533" s="146"/>
      <c r="GZ1533" s="146"/>
      <c r="HA1533" s="146"/>
      <c r="HB1533" s="146"/>
      <c r="HC1533" s="146"/>
      <c r="HD1533" s="146"/>
      <c r="HE1533" s="146"/>
      <c r="HF1533" s="146"/>
      <c r="HG1533" s="146"/>
      <c r="HH1533" s="146"/>
      <c r="HI1533" s="146"/>
      <c r="HJ1533" s="146"/>
      <c r="HK1533" s="146"/>
      <c r="HL1533" s="146"/>
      <c r="HM1533" s="146"/>
      <c r="HN1533" s="146"/>
      <c r="HO1533" s="146"/>
      <c r="HP1533" s="146"/>
      <c r="HQ1533" s="146"/>
      <c r="HR1533" s="146"/>
      <c r="HS1533" s="146"/>
      <c r="HT1533" s="146"/>
      <c r="HU1533" s="146"/>
      <c r="HV1533" s="146"/>
      <c r="HW1533" s="146"/>
      <c r="HX1533" s="146"/>
      <c r="HY1533" s="146"/>
      <c r="HZ1533" s="146"/>
      <c r="IA1533" s="146"/>
      <c r="IB1533" s="146"/>
      <c r="IC1533" s="146"/>
      <c r="ID1533" s="146"/>
      <c r="IE1533" s="146"/>
      <c r="IF1533" s="146"/>
      <c r="IG1533" s="146"/>
      <c r="IH1533" s="146"/>
    </row>
    <row r="1534" spans="1:242" s="158" customFormat="1" outlineLevel="1">
      <c r="A1534" s="151">
        <v>61</v>
      </c>
      <c r="B1534" s="33" t="s">
        <v>2133</v>
      </c>
      <c r="C1534" s="34" t="s">
        <v>2134</v>
      </c>
      <c r="D1534" s="34" t="s">
        <v>2115</v>
      </c>
      <c r="E1534" s="36">
        <f t="shared" si="119"/>
        <v>0</v>
      </c>
      <c r="F1534" s="34"/>
      <c r="G1534" s="34"/>
      <c r="H1534" s="34"/>
      <c r="I1534" s="23"/>
      <c r="J1534" s="146"/>
      <c r="K1534" s="146"/>
      <c r="L1534" s="146"/>
      <c r="M1534" s="146"/>
      <c r="N1534" s="146"/>
      <c r="O1534" s="146"/>
      <c r="P1534" s="146"/>
      <c r="Q1534" s="146"/>
      <c r="R1534" s="146"/>
      <c r="S1534" s="146"/>
      <c r="T1534" s="146"/>
      <c r="U1534" s="146"/>
      <c r="V1534" s="146"/>
      <c r="W1534" s="146"/>
      <c r="X1534" s="146"/>
      <c r="Y1534" s="146"/>
      <c r="Z1534" s="146"/>
      <c r="AA1534" s="146"/>
      <c r="AB1534" s="146"/>
      <c r="AC1534" s="146"/>
      <c r="AD1534" s="146"/>
      <c r="AE1534" s="146"/>
      <c r="AF1534" s="146"/>
      <c r="AG1534" s="146"/>
      <c r="AH1534" s="146"/>
      <c r="AI1534" s="146"/>
      <c r="AJ1534" s="146"/>
      <c r="AK1534" s="146"/>
      <c r="AL1534" s="146"/>
      <c r="AM1534" s="146"/>
      <c r="AN1534" s="146"/>
      <c r="AO1534" s="146"/>
      <c r="AP1534" s="146"/>
      <c r="AQ1534" s="146"/>
      <c r="AR1534" s="146"/>
      <c r="AS1534" s="146"/>
      <c r="AT1534" s="146"/>
      <c r="AU1534" s="146"/>
      <c r="AV1534" s="146"/>
      <c r="AW1534" s="146"/>
      <c r="AX1534" s="146"/>
      <c r="AY1534" s="146"/>
      <c r="AZ1534" s="146"/>
      <c r="BA1534" s="146"/>
      <c r="BB1534" s="146"/>
      <c r="BC1534" s="146"/>
      <c r="BD1534" s="146"/>
      <c r="BE1534" s="146"/>
      <c r="BF1534" s="146"/>
      <c r="BG1534" s="146"/>
      <c r="BH1534" s="146"/>
      <c r="BI1534" s="146"/>
      <c r="BJ1534" s="146"/>
      <c r="BK1534" s="146"/>
      <c r="BL1534" s="146"/>
      <c r="BM1534" s="146"/>
      <c r="BN1534" s="146"/>
      <c r="BO1534" s="146"/>
      <c r="BP1534" s="146"/>
      <c r="BQ1534" s="146"/>
      <c r="BR1534" s="146"/>
      <c r="BS1534" s="146"/>
      <c r="BT1534" s="146"/>
      <c r="BU1534" s="146"/>
      <c r="BV1534" s="146"/>
      <c r="BW1534" s="146"/>
      <c r="BX1534" s="146"/>
      <c r="BY1534" s="146"/>
      <c r="BZ1534" s="146"/>
      <c r="CA1534" s="146"/>
      <c r="CB1534" s="146"/>
      <c r="CC1534" s="146"/>
      <c r="CD1534" s="146"/>
      <c r="CE1534" s="146"/>
      <c r="CF1534" s="146"/>
      <c r="CG1534" s="146"/>
      <c r="CH1534" s="146"/>
      <c r="CI1534" s="146"/>
      <c r="CJ1534" s="146"/>
      <c r="CK1534" s="146"/>
      <c r="CL1534" s="146"/>
      <c r="CM1534" s="146"/>
      <c r="CN1534" s="146"/>
      <c r="CO1534" s="146"/>
      <c r="CP1534" s="146"/>
      <c r="CQ1534" s="146"/>
      <c r="CR1534" s="146"/>
      <c r="CS1534" s="146"/>
      <c r="CT1534" s="146"/>
      <c r="CU1534" s="146"/>
      <c r="CV1534" s="146"/>
      <c r="CW1534" s="146"/>
      <c r="CX1534" s="146"/>
      <c r="CY1534" s="146"/>
      <c r="CZ1534" s="146"/>
      <c r="DA1534" s="146"/>
      <c r="DB1534" s="146"/>
      <c r="DC1534" s="146"/>
      <c r="DD1534" s="146"/>
      <c r="DE1534" s="146"/>
      <c r="DF1534" s="146"/>
      <c r="DG1534" s="146"/>
      <c r="DH1534" s="146"/>
      <c r="DI1534" s="146"/>
      <c r="DJ1534" s="146"/>
      <c r="DK1534" s="146"/>
      <c r="DL1534" s="146"/>
      <c r="DM1534" s="146"/>
      <c r="DN1534" s="146"/>
      <c r="DO1534" s="146"/>
      <c r="DP1534" s="146"/>
      <c r="DQ1534" s="146"/>
      <c r="DR1534" s="146"/>
      <c r="DS1534" s="146"/>
      <c r="DT1534" s="146"/>
      <c r="DU1534" s="146"/>
      <c r="DV1534" s="146"/>
      <c r="DW1534" s="146"/>
      <c r="DX1534" s="146"/>
      <c r="DY1534" s="146"/>
      <c r="DZ1534" s="146"/>
      <c r="EA1534" s="146"/>
      <c r="EB1534" s="146"/>
      <c r="EC1534" s="146"/>
      <c r="ED1534" s="146"/>
      <c r="EE1534" s="146"/>
      <c r="EF1534" s="146"/>
      <c r="EG1534" s="146"/>
      <c r="EH1534" s="146"/>
      <c r="EI1534" s="146"/>
      <c r="EJ1534" s="146"/>
      <c r="EK1534" s="146"/>
      <c r="EL1534" s="146"/>
      <c r="EM1534" s="146"/>
      <c r="EN1534" s="146"/>
      <c r="EO1534" s="146"/>
      <c r="EP1534" s="146"/>
      <c r="EQ1534" s="146"/>
      <c r="ER1534" s="146"/>
      <c r="ES1534" s="146"/>
      <c r="ET1534" s="146"/>
      <c r="EU1534" s="146"/>
      <c r="EV1534" s="146"/>
      <c r="EW1534" s="146"/>
      <c r="EX1534" s="146"/>
      <c r="EY1534" s="146"/>
      <c r="EZ1534" s="146"/>
      <c r="FA1534" s="146"/>
      <c r="FB1534" s="146"/>
      <c r="FC1534" s="146"/>
      <c r="FD1534" s="146"/>
      <c r="FE1534" s="146"/>
      <c r="FF1534" s="146"/>
      <c r="FG1534" s="146"/>
      <c r="FH1534" s="146"/>
      <c r="FI1534" s="146"/>
      <c r="FJ1534" s="146"/>
      <c r="FK1534" s="146"/>
      <c r="FL1534" s="146"/>
      <c r="FM1534" s="146"/>
      <c r="FN1534" s="146"/>
      <c r="FO1534" s="146"/>
      <c r="FP1534" s="146"/>
      <c r="FQ1534" s="146"/>
      <c r="FR1534" s="146"/>
      <c r="FS1534" s="146"/>
      <c r="FT1534" s="146"/>
      <c r="FU1534" s="146"/>
      <c r="FV1534" s="146"/>
      <c r="FW1534" s="146"/>
      <c r="FX1534" s="146"/>
      <c r="FY1534" s="146"/>
      <c r="FZ1534" s="146"/>
      <c r="GA1534" s="146"/>
      <c r="GB1534" s="146"/>
      <c r="GC1534" s="146"/>
      <c r="GD1534" s="146"/>
      <c r="GE1534" s="146"/>
      <c r="GF1534" s="146"/>
      <c r="GG1534" s="146"/>
      <c r="GH1534" s="146"/>
      <c r="GI1534" s="146"/>
      <c r="GJ1534" s="146"/>
      <c r="GK1534" s="146"/>
      <c r="GL1534" s="146"/>
      <c r="GM1534" s="146"/>
      <c r="GN1534" s="146"/>
      <c r="GO1534" s="146"/>
      <c r="GP1534" s="146"/>
      <c r="GQ1534" s="146"/>
      <c r="GR1534" s="146"/>
      <c r="GS1534" s="146"/>
      <c r="GT1534" s="146"/>
      <c r="GU1534" s="146"/>
      <c r="GV1534" s="146"/>
      <c r="GW1534" s="146"/>
      <c r="GX1534" s="146"/>
      <c r="GY1534" s="146"/>
      <c r="GZ1534" s="146"/>
      <c r="HA1534" s="146"/>
      <c r="HB1534" s="146"/>
      <c r="HC1534" s="146"/>
      <c r="HD1534" s="146"/>
      <c r="HE1534" s="146"/>
      <c r="HF1534" s="146"/>
      <c r="HG1534" s="146"/>
      <c r="HH1534" s="146"/>
      <c r="HI1534" s="146"/>
      <c r="HJ1534" s="146"/>
      <c r="HK1534" s="146"/>
      <c r="HL1534" s="146"/>
      <c r="HM1534" s="146"/>
      <c r="HN1534" s="146"/>
      <c r="HO1534" s="146"/>
      <c r="HP1534" s="146"/>
      <c r="HQ1534" s="146"/>
      <c r="HR1534" s="146"/>
      <c r="HS1534" s="146"/>
      <c r="HT1534" s="146"/>
      <c r="HU1534" s="146"/>
      <c r="HV1534" s="146"/>
      <c r="HW1534" s="146"/>
      <c r="HX1534" s="146"/>
      <c r="HY1534" s="146"/>
      <c r="HZ1534" s="146"/>
      <c r="IA1534" s="146"/>
      <c r="IB1534" s="146"/>
      <c r="IC1534" s="146"/>
      <c r="ID1534" s="146"/>
      <c r="IE1534" s="146"/>
      <c r="IF1534" s="146"/>
      <c r="IG1534" s="146"/>
      <c r="IH1534" s="146"/>
    </row>
    <row r="1535" spans="1:242" s="158" customFormat="1" outlineLevel="1">
      <c r="A1535" s="151">
        <v>62</v>
      </c>
      <c r="B1535" s="33" t="s">
        <v>2133</v>
      </c>
      <c r="C1535" s="34" t="s">
        <v>2135</v>
      </c>
      <c r="D1535" s="34" t="s">
        <v>2115</v>
      </c>
      <c r="E1535" s="36">
        <f t="shared" si="119"/>
        <v>1</v>
      </c>
      <c r="F1535" s="34"/>
      <c r="G1535" s="34">
        <v>1</v>
      </c>
      <c r="H1535" s="34"/>
      <c r="I1535" s="23"/>
      <c r="J1535" s="146"/>
      <c r="K1535" s="146"/>
      <c r="L1535" s="146"/>
      <c r="M1535" s="146"/>
      <c r="N1535" s="146"/>
      <c r="O1535" s="146"/>
      <c r="P1535" s="146"/>
      <c r="Q1535" s="146"/>
      <c r="R1535" s="146"/>
      <c r="S1535" s="146"/>
      <c r="T1535" s="146"/>
      <c r="U1535" s="146"/>
      <c r="V1535" s="146"/>
      <c r="W1535" s="146"/>
      <c r="X1535" s="146"/>
      <c r="Y1535" s="146"/>
      <c r="Z1535" s="146"/>
      <c r="AA1535" s="146"/>
      <c r="AB1535" s="146"/>
      <c r="AC1535" s="146"/>
      <c r="AD1535" s="146"/>
      <c r="AE1535" s="146"/>
      <c r="AF1535" s="146"/>
      <c r="AG1535" s="146"/>
      <c r="AH1535" s="146"/>
      <c r="AI1535" s="146"/>
      <c r="AJ1535" s="146"/>
      <c r="AK1535" s="146"/>
      <c r="AL1535" s="146"/>
      <c r="AM1535" s="146"/>
      <c r="AN1535" s="146"/>
      <c r="AO1535" s="146"/>
      <c r="AP1535" s="146"/>
      <c r="AQ1535" s="146"/>
      <c r="AR1535" s="146"/>
      <c r="AS1535" s="146"/>
      <c r="AT1535" s="146"/>
      <c r="AU1535" s="146"/>
      <c r="AV1535" s="146"/>
      <c r="AW1535" s="146"/>
      <c r="AX1535" s="146"/>
      <c r="AY1535" s="146"/>
      <c r="AZ1535" s="146"/>
      <c r="BA1535" s="146"/>
      <c r="BB1535" s="146"/>
      <c r="BC1535" s="146"/>
      <c r="BD1535" s="146"/>
      <c r="BE1535" s="146"/>
      <c r="BF1535" s="146"/>
      <c r="BG1535" s="146"/>
      <c r="BH1535" s="146"/>
      <c r="BI1535" s="146"/>
      <c r="BJ1535" s="146"/>
      <c r="BK1535" s="146"/>
      <c r="BL1535" s="146"/>
      <c r="BM1535" s="146"/>
      <c r="BN1535" s="146"/>
      <c r="BO1535" s="146"/>
      <c r="BP1535" s="146"/>
      <c r="BQ1535" s="146"/>
      <c r="BR1535" s="146"/>
      <c r="BS1535" s="146"/>
      <c r="BT1535" s="146"/>
      <c r="BU1535" s="146"/>
      <c r="BV1535" s="146"/>
      <c r="BW1535" s="146"/>
      <c r="BX1535" s="146"/>
      <c r="BY1535" s="146"/>
      <c r="BZ1535" s="146"/>
      <c r="CA1535" s="146"/>
      <c r="CB1535" s="146"/>
      <c r="CC1535" s="146"/>
      <c r="CD1535" s="146"/>
      <c r="CE1535" s="146"/>
      <c r="CF1535" s="146"/>
      <c r="CG1535" s="146"/>
      <c r="CH1535" s="146"/>
      <c r="CI1535" s="146"/>
      <c r="CJ1535" s="146"/>
      <c r="CK1535" s="146"/>
      <c r="CL1535" s="146"/>
      <c r="CM1535" s="146"/>
      <c r="CN1535" s="146"/>
      <c r="CO1535" s="146"/>
      <c r="CP1535" s="146"/>
      <c r="CQ1535" s="146"/>
      <c r="CR1535" s="146"/>
      <c r="CS1535" s="146"/>
      <c r="CT1535" s="146"/>
      <c r="CU1535" s="146"/>
      <c r="CV1535" s="146"/>
      <c r="CW1535" s="146"/>
      <c r="CX1535" s="146"/>
      <c r="CY1535" s="146"/>
      <c r="CZ1535" s="146"/>
      <c r="DA1535" s="146"/>
      <c r="DB1535" s="146"/>
      <c r="DC1535" s="146"/>
      <c r="DD1535" s="146"/>
      <c r="DE1535" s="146"/>
      <c r="DF1535" s="146"/>
      <c r="DG1535" s="146"/>
      <c r="DH1535" s="146"/>
      <c r="DI1535" s="146"/>
      <c r="DJ1535" s="146"/>
      <c r="DK1535" s="146"/>
      <c r="DL1535" s="146"/>
      <c r="DM1535" s="146"/>
      <c r="DN1535" s="146"/>
      <c r="DO1535" s="146"/>
      <c r="DP1535" s="146"/>
      <c r="DQ1535" s="146"/>
      <c r="DR1535" s="146"/>
      <c r="DS1535" s="146"/>
      <c r="DT1535" s="146"/>
      <c r="DU1535" s="146"/>
      <c r="DV1535" s="146"/>
      <c r="DW1535" s="146"/>
      <c r="DX1535" s="146"/>
      <c r="DY1535" s="146"/>
      <c r="DZ1535" s="146"/>
      <c r="EA1535" s="146"/>
      <c r="EB1535" s="146"/>
      <c r="EC1535" s="146"/>
      <c r="ED1535" s="146"/>
      <c r="EE1535" s="146"/>
      <c r="EF1535" s="146"/>
      <c r="EG1535" s="146"/>
      <c r="EH1535" s="146"/>
      <c r="EI1535" s="146"/>
      <c r="EJ1535" s="146"/>
      <c r="EK1535" s="146"/>
      <c r="EL1535" s="146"/>
      <c r="EM1535" s="146"/>
      <c r="EN1535" s="146"/>
      <c r="EO1535" s="146"/>
      <c r="EP1535" s="146"/>
      <c r="EQ1535" s="146"/>
      <c r="ER1535" s="146"/>
      <c r="ES1535" s="146"/>
      <c r="ET1535" s="146"/>
      <c r="EU1535" s="146"/>
      <c r="EV1535" s="146"/>
      <c r="EW1535" s="146"/>
      <c r="EX1535" s="146"/>
      <c r="EY1535" s="146"/>
      <c r="EZ1535" s="146"/>
      <c r="FA1535" s="146"/>
      <c r="FB1535" s="146"/>
      <c r="FC1535" s="146"/>
      <c r="FD1535" s="146"/>
      <c r="FE1535" s="146"/>
      <c r="FF1535" s="146"/>
      <c r="FG1535" s="146"/>
      <c r="FH1535" s="146"/>
      <c r="FI1535" s="146"/>
      <c r="FJ1535" s="146"/>
      <c r="FK1535" s="146"/>
      <c r="FL1535" s="146"/>
      <c r="FM1535" s="146"/>
      <c r="FN1535" s="146"/>
      <c r="FO1535" s="146"/>
      <c r="FP1535" s="146"/>
      <c r="FQ1535" s="146"/>
      <c r="FR1535" s="146"/>
      <c r="FS1535" s="146"/>
      <c r="FT1535" s="146"/>
      <c r="FU1535" s="146"/>
      <c r="FV1535" s="146"/>
      <c r="FW1535" s="146"/>
      <c r="FX1535" s="146"/>
      <c r="FY1535" s="146"/>
      <c r="FZ1535" s="146"/>
      <c r="GA1535" s="146"/>
      <c r="GB1535" s="146"/>
      <c r="GC1535" s="146"/>
      <c r="GD1535" s="146"/>
      <c r="GE1535" s="146"/>
      <c r="GF1535" s="146"/>
      <c r="GG1535" s="146"/>
      <c r="GH1535" s="146"/>
      <c r="GI1535" s="146"/>
      <c r="GJ1535" s="146"/>
      <c r="GK1535" s="146"/>
      <c r="GL1535" s="146"/>
      <c r="GM1535" s="146"/>
      <c r="GN1535" s="146"/>
      <c r="GO1535" s="146"/>
      <c r="GP1535" s="146"/>
      <c r="GQ1535" s="146"/>
      <c r="GR1535" s="146"/>
      <c r="GS1535" s="146"/>
      <c r="GT1535" s="146"/>
      <c r="GU1535" s="146"/>
      <c r="GV1535" s="146"/>
      <c r="GW1535" s="146"/>
      <c r="GX1535" s="146"/>
      <c r="GY1535" s="146"/>
      <c r="GZ1535" s="146"/>
      <c r="HA1535" s="146"/>
      <c r="HB1535" s="146"/>
      <c r="HC1535" s="146"/>
      <c r="HD1535" s="146"/>
      <c r="HE1535" s="146"/>
      <c r="HF1535" s="146"/>
      <c r="HG1535" s="146"/>
      <c r="HH1535" s="146"/>
      <c r="HI1535" s="146"/>
      <c r="HJ1535" s="146"/>
      <c r="HK1535" s="146"/>
      <c r="HL1535" s="146"/>
      <c r="HM1535" s="146"/>
      <c r="HN1535" s="146"/>
      <c r="HO1535" s="146"/>
      <c r="HP1535" s="146"/>
      <c r="HQ1535" s="146"/>
      <c r="HR1535" s="146"/>
      <c r="HS1535" s="146"/>
      <c r="HT1535" s="146"/>
      <c r="HU1535" s="146"/>
      <c r="HV1535" s="146"/>
      <c r="HW1535" s="146"/>
      <c r="HX1535" s="146"/>
      <c r="HY1535" s="146"/>
      <c r="HZ1535" s="146"/>
      <c r="IA1535" s="146"/>
      <c r="IB1535" s="146"/>
      <c r="IC1535" s="146"/>
      <c r="ID1535" s="146"/>
      <c r="IE1535" s="146"/>
      <c r="IF1535" s="146"/>
      <c r="IG1535" s="146"/>
      <c r="IH1535" s="146"/>
    </row>
    <row r="1536" spans="1:242" s="158" customFormat="1" outlineLevel="1">
      <c r="A1536" s="151">
        <v>63</v>
      </c>
      <c r="B1536" s="33" t="s">
        <v>2133</v>
      </c>
      <c r="C1536" s="34" t="s">
        <v>2136</v>
      </c>
      <c r="D1536" s="34" t="s">
        <v>2115</v>
      </c>
      <c r="E1536" s="36">
        <f t="shared" si="119"/>
        <v>1</v>
      </c>
      <c r="F1536" s="34">
        <v>1</v>
      </c>
      <c r="G1536" s="34"/>
      <c r="H1536" s="34"/>
      <c r="I1536" s="23"/>
      <c r="J1536" s="146"/>
      <c r="K1536" s="146"/>
      <c r="L1536" s="146"/>
      <c r="M1536" s="146"/>
      <c r="N1536" s="146"/>
      <c r="O1536" s="146"/>
      <c r="P1536" s="146"/>
      <c r="Q1536" s="146"/>
      <c r="R1536" s="146"/>
      <c r="S1536" s="146"/>
      <c r="T1536" s="146"/>
      <c r="U1536" s="146"/>
      <c r="V1536" s="146"/>
      <c r="W1536" s="146"/>
      <c r="X1536" s="146"/>
      <c r="Y1536" s="146"/>
      <c r="Z1536" s="146"/>
      <c r="AA1536" s="146"/>
      <c r="AB1536" s="146"/>
      <c r="AC1536" s="146"/>
      <c r="AD1536" s="146"/>
      <c r="AE1536" s="146"/>
      <c r="AF1536" s="146"/>
      <c r="AG1536" s="146"/>
      <c r="AH1536" s="146"/>
      <c r="AI1536" s="146"/>
      <c r="AJ1536" s="146"/>
      <c r="AK1536" s="146"/>
      <c r="AL1536" s="146"/>
      <c r="AM1536" s="146"/>
      <c r="AN1536" s="146"/>
      <c r="AO1536" s="146"/>
      <c r="AP1536" s="146"/>
      <c r="AQ1536" s="146"/>
      <c r="AR1536" s="146"/>
      <c r="AS1536" s="146"/>
      <c r="AT1536" s="146"/>
      <c r="AU1536" s="146"/>
      <c r="AV1536" s="146"/>
      <c r="AW1536" s="146"/>
      <c r="AX1536" s="146"/>
      <c r="AY1536" s="146"/>
      <c r="AZ1536" s="146"/>
      <c r="BA1536" s="146"/>
      <c r="BB1536" s="146"/>
      <c r="BC1536" s="146"/>
      <c r="BD1536" s="146"/>
      <c r="BE1536" s="146"/>
      <c r="BF1536" s="146"/>
      <c r="BG1536" s="146"/>
      <c r="BH1536" s="146"/>
      <c r="BI1536" s="146"/>
      <c r="BJ1536" s="146"/>
      <c r="BK1536" s="146"/>
      <c r="BL1536" s="146"/>
      <c r="BM1536" s="146"/>
      <c r="BN1536" s="146"/>
      <c r="BO1536" s="146"/>
      <c r="BP1536" s="146"/>
      <c r="BQ1536" s="146"/>
      <c r="BR1536" s="146"/>
      <c r="BS1536" s="146"/>
      <c r="BT1536" s="146"/>
      <c r="BU1536" s="146"/>
      <c r="BV1536" s="146"/>
      <c r="BW1536" s="146"/>
      <c r="BX1536" s="146"/>
      <c r="BY1536" s="146"/>
      <c r="BZ1536" s="146"/>
      <c r="CA1536" s="146"/>
      <c r="CB1536" s="146"/>
      <c r="CC1536" s="146"/>
      <c r="CD1536" s="146"/>
      <c r="CE1536" s="146"/>
      <c r="CF1536" s="146"/>
      <c r="CG1536" s="146"/>
      <c r="CH1536" s="146"/>
      <c r="CI1536" s="146"/>
      <c r="CJ1536" s="146"/>
      <c r="CK1536" s="146"/>
      <c r="CL1536" s="146"/>
      <c r="CM1536" s="146"/>
      <c r="CN1536" s="146"/>
      <c r="CO1536" s="146"/>
      <c r="CP1536" s="146"/>
      <c r="CQ1536" s="146"/>
      <c r="CR1536" s="146"/>
      <c r="CS1536" s="146"/>
      <c r="CT1536" s="146"/>
      <c r="CU1536" s="146"/>
      <c r="CV1536" s="146"/>
      <c r="CW1536" s="146"/>
      <c r="CX1536" s="146"/>
      <c r="CY1536" s="146"/>
      <c r="CZ1536" s="146"/>
      <c r="DA1536" s="146"/>
      <c r="DB1536" s="146"/>
      <c r="DC1536" s="146"/>
      <c r="DD1536" s="146"/>
      <c r="DE1536" s="146"/>
      <c r="DF1536" s="146"/>
      <c r="DG1536" s="146"/>
      <c r="DH1536" s="146"/>
      <c r="DI1536" s="146"/>
      <c r="DJ1536" s="146"/>
      <c r="DK1536" s="146"/>
      <c r="DL1536" s="146"/>
      <c r="DM1536" s="146"/>
      <c r="DN1536" s="146"/>
      <c r="DO1536" s="146"/>
      <c r="DP1536" s="146"/>
      <c r="DQ1536" s="146"/>
      <c r="DR1536" s="146"/>
      <c r="DS1536" s="146"/>
      <c r="DT1536" s="146"/>
      <c r="DU1536" s="146"/>
      <c r="DV1536" s="146"/>
      <c r="DW1536" s="146"/>
      <c r="DX1536" s="146"/>
      <c r="DY1536" s="146"/>
      <c r="DZ1536" s="146"/>
      <c r="EA1536" s="146"/>
      <c r="EB1536" s="146"/>
      <c r="EC1536" s="146"/>
      <c r="ED1536" s="146"/>
      <c r="EE1536" s="146"/>
      <c r="EF1536" s="146"/>
      <c r="EG1536" s="146"/>
      <c r="EH1536" s="146"/>
      <c r="EI1536" s="146"/>
      <c r="EJ1536" s="146"/>
      <c r="EK1536" s="146"/>
      <c r="EL1536" s="146"/>
      <c r="EM1536" s="146"/>
      <c r="EN1536" s="146"/>
      <c r="EO1536" s="146"/>
      <c r="EP1536" s="146"/>
      <c r="EQ1536" s="146"/>
      <c r="ER1536" s="146"/>
      <c r="ES1536" s="146"/>
      <c r="ET1536" s="146"/>
      <c r="EU1536" s="146"/>
      <c r="EV1536" s="146"/>
      <c r="EW1536" s="146"/>
      <c r="EX1536" s="146"/>
      <c r="EY1536" s="146"/>
      <c r="EZ1536" s="146"/>
      <c r="FA1536" s="146"/>
      <c r="FB1536" s="146"/>
      <c r="FC1536" s="146"/>
      <c r="FD1536" s="146"/>
      <c r="FE1536" s="146"/>
      <c r="FF1536" s="146"/>
      <c r="FG1536" s="146"/>
      <c r="FH1536" s="146"/>
      <c r="FI1536" s="146"/>
      <c r="FJ1536" s="146"/>
      <c r="FK1536" s="146"/>
      <c r="FL1536" s="146"/>
      <c r="FM1536" s="146"/>
      <c r="FN1536" s="146"/>
      <c r="FO1536" s="146"/>
      <c r="FP1536" s="146"/>
      <c r="FQ1536" s="146"/>
      <c r="FR1536" s="146"/>
      <c r="FS1536" s="146"/>
      <c r="FT1536" s="146"/>
      <c r="FU1536" s="146"/>
      <c r="FV1536" s="146"/>
      <c r="FW1536" s="146"/>
      <c r="FX1536" s="146"/>
      <c r="FY1536" s="146"/>
      <c r="FZ1536" s="146"/>
      <c r="GA1536" s="146"/>
      <c r="GB1536" s="146"/>
      <c r="GC1536" s="146"/>
      <c r="GD1536" s="146"/>
      <c r="GE1536" s="146"/>
      <c r="GF1536" s="146"/>
      <c r="GG1536" s="146"/>
      <c r="GH1536" s="146"/>
      <c r="GI1536" s="146"/>
      <c r="GJ1536" s="146"/>
      <c r="GK1536" s="146"/>
      <c r="GL1536" s="146"/>
      <c r="GM1536" s="146"/>
      <c r="GN1536" s="146"/>
      <c r="GO1536" s="146"/>
      <c r="GP1536" s="146"/>
      <c r="GQ1536" s="146"/>
      <c r="GR1536" s="146"/>
      <c r="GS1536" s="146"/>
      <c r="GT1536" s="146"/>
      <c r="GU1536" s="146"/>
      <c r="GV1536" s="146"/>
      <c r="GW1536" s="146"/>
      <c r="GX1536" s="146"/>
      <c r="GY1536" s="146"/>
      <c r="GZ1536" s="146"/>
      <c r="HA1536" s="146"/>
      <c r="HB1536" s="146"/>
      <c r="HC1536" s="146"/>
      <c r="HD1536" s="146"/>
      <c r="HE1536" s="146"/>
      <c r="HF1536" s="146"/>
      <c r="HG1536" s="146"/>
      <c r="HH1536" s="146"/>
      <c r="HI1536" s="146"/>
      <c r="HJ1536" s="146"/>
      <c r="HK1536" s="146"/>
      <c r="HL1536" s="146"/>
      <c r="HM1536" s="146"/>
      <c r="HN1536" s="146"/>
      <c r="HO1536" s="146"/>
      <c r="HP1536" s="146"/>
      <c r="HQ1536" s="146"/>
      <c r="HR1536" s="146"/>
      <c r="HS1536" s="146"/>
      <c r="HT1536" s="146"/>
      <c r="HU1536" s="146"/>
      <c r="HV1536" s="146"/>
      <c r="HW1536" s="146"/>
      <c r="HX1536" s="146"/>
      <c r="HY1536" s="146"/>
      <c r="HZ1536" s="146"/>
      <c r="IA1536" s="146"/>
      <c r="IB1536" s="146"/>
      <c r="IC1536" s="146"/>
      <c r="ID1536" s="146"/>
      <c r="IE1536" s="146"/>
      <c r="IF1536" s="146"/>
      <c r="IG1536" s="146"/>
      <c r="IH1536" s="146"/>
    </row>
    <row r="1537" spans="1:242" s="158" customFormat="1" outlineLevel="1">
      <c r="A1537" s="151">
        <v>64</v>
      </c>
      <c r="B1537" s="33" t="s">
        <v>2133</v>
      </c>
      <c r="C1537" s="34" t="s">
        <v>2137</v>
      </c>
      <c r="D1537" s="34" t="s">
        <v>2115</v>
      </c>
      <c r="E1537" s="36">
        <f t="shared" si="119"/>
        <v>0</v>
      </c>
      <c r="F1537" s="34"/>
      <c r="G1537" s="34"/>
      <c r="H1537" s="34"/>
      <c r="I1537" s="23"/>
      <c r="J1537" s="146"/>
      <c r="K1537" s="146"/>
      <c r="L1537" s="146"/>
      <c r="M1537" s="146"/>
      <c r="N1537" s="146"/>
      <c r="O1537" s="146"/>
      <c r="P1537" s="146"/>
      <c r="Q1537" s="146"/>
      <c r="R1537" s="146"/>
      <c r="S1537" s="146"/>
      <c r="T1537" s="146"/>
      <c r="U1537" s="146"/>
      <c r="V1537" s="146"/>
      <c r="W1537" s="146"/>
      <c r="X1537" s="146"/>
      <c r="Y1537" s="146"/>
      <c r="Z1537" s="146"/>
      <c r="AA1537" s="146"/>
      <c r="AB1537" s="146"/>
      <c r="AC1537" s="146"/>
      <c r="AD1537" s="146"/>
      <c r="AE1537" s="146"/>
      <c r="AF1537" s="146"/>
      <c r="AG1537" s="146"/>
      <c r="AH1537" s="146"/>
      <c r="AI1537" s="146"/>
      <c r="AJ1537" s="146"/>
      <c r="AK1537" s="146"/>
      <c r="AL1537" s="146"/>
      <c r="AM1537" s="146"/>
      <c r="AN1537" s="146"/>
      <c r="AO1537" s="146"/>
      <c r="AP1537" s="146"/>
      <c r="AQ1537" s="146"/>
      <c r="AR1537" s="146"/>
      <c r="AS1537" s="146"/>
      <c r="AT1537" s="146"/>
      <c r="AU1537" s="146"/>
      <c r="AV1537" s="146"/>
      <c r="AW1537" s="146"/>
      <c r="AX1537" s="146"/>
      <c r="AY1537" s="146"/>
      <c r="AZ1537" s="146"/>
      <c r="BA1537" s="146"/>
      <c r="BB1537" s="146"/>
      <c r="BC1537" s="146"/>
      <c r="BD1537" s="146"/>
      <c r="BE1537" s="146"/>
      <c r="BF1537" s="146"/>
      <c r="BG1537" s="146"/>
      <c r="BH1537" s="146"/>
      <c r="BI1537" s="146"/>
      <c r="BJ1537" s="146"/>
      <c r="BK1537" s="146"/>
      <c r="BL1537" s="146"/>
      <c r="BM1537" s="146"/>
      <c r="BN1537" s="146"/>
      <c r="BO1537" s="146"/>
      <c r="BP1537" s="146"/>
      <c r="BQ1537" s="146"/>
      <c r="BR1537" s="146"/>
      <c r="BS1537" s="146"/>
      <c r="BT1537" s="146"/>
      <c r="BU1537" s="146"/>
      <c r="BV1537" s="146"/>
      <c r="BW1537" s="146"/>
      <c r="BX1537" s="146"/>
      <c r="BY1537" s="146"/>
      <c r="BZ1537" s="146"/>
      <c r="CA1537" s="146"/>
      <c r="CB1537" s="146"/>
      <c r="CC1537" s="146"/>
      <c r="CD1537" s="146"/>
      <c r="CE1537" s="146"/>
      <c r="CF1537" s="146"/>
      <c r="CG1537" s="146"/>
      <c r="CH1537" s="146"/>
      <c r="CI1537" s="146"/>
      <c r="CJ1537" s="146"/>
      <c r="CK1537" s="146"/>
      <c r="CL1537" s="146"/>
      <c r="CM1537" s="146"/>
      <c r="CN1537" s="146"/>
      <c r="CO1537" s="146"/>
      <c r="CP1537" s="146"/>
      <c r="CQ1537" s="146"/>
      <c r="CR1537" s="146"/>
      <c r="CS1537" s="146"/>
      <c r="CT1537" s="146"/>
      <c r="CU1537" s="146"/>
      <c r="CV1537" s="146"/>
      <c r="CW1537" s="146"/>
      <c r="CX1537" s="146"/>
      <c r="CY1537" s="146"/>
      <c r="CZ1537" s="146"/>
      <c r="DA1537" s="146"/>
      <c r="DB1537" s="146"/>
      <c r="DC1537" s="146"/>
      <c r="DD1537" s="146"/>
      <c r="DE1537" s="146"/>
      <c r="DF1537" s="146"/>
      <c r="DG1537" s="146"/>
      <c r="DH1537" s="146"/>
      <c r="DI1537" s="146"/>
      <c r="DJ1537" s="146"/>
      <c r="DK1537" s="146"/>
      <c r="DL1537" s="146"/>
      <c r="DM1537" s="146"/>
      <c r="DN1537" s="146"/>
      <c r="DO1537" s="146"/>
      <c r="DP1537" s="146"/>
      <c r="DQ1537" s="146"/>
      <c r="DR1537" s="146"/>
      <c r="DS1537" s="146"/>
      <c r="DT1537" s="146"/>
      <c r="DU1537" s="146"/>
      <c r="DV1537" s="146"/>
      <c r="DW1537" s="146"/>
      <c r="DX1537" s="146"/>
      <c r="DY1537" s="146"/>
      <c r="DZ1537" s="146"/>
      <c r="EA1537" s="146"/>
      <c r="EB1537" s="146"/>
      <c r="EC1537" s="146"/>
      <c r="ED1537" s="146"/>
      <c r="EE1537" s="146"/>
      <c r="EF1537" s="146"/>
      <c r="EG1537" s="146"/>
      <c r="EH1537" s="146"/>
      <c r="EI1537" s="146"/>
      <c r="EJ1537" s="146"/>
      <c r="EK1537" s="146"/>
      <c r="EL1537" s="146"/>
      <c r="EM1537" s="146"/>
      <c r="EN1537" s="146"/>
      <c r="EO1537" s="146"/>
      <c r="EP1537" s="146"/>
      <c r="EQ1537" s="146"/>
      <c r="ER1537" s="146"/>
      <c r="ES1537" s="146"/>
      <c r="ET1537" s="146"/>
      <c r="EU1537" s="146"/>
      <c r="EV1537" s="146"/>
      <c r="EW1537" s="146"/>
      <c r="EX1537" s="146"/>
      <c r="EY1537" s="146"/>
      <c r="EZ1537" s="146"/>
      <c r="FA1537" s="146"/>
      <c r="FB1537" s="146"/>
      <c r="FC1537" s="146"/>
      <c r="FD1537" s="146"/>
      <c r="FE1537" s="146"/>
      <c r="FF1537" s="146"/>
      <c r="FG1537" s="146"/>
      <c r="FH1537" s="146"/>
      <c r="FI1537" s="146"/>
      <c r="FJ1537" s="146"/>
      <c r="FK1537" s="146"/>
      <c r="FL1537" s="146"/>
      <c r="FM1537" s="146"/>
      <c r="FN1537" s="146"/>
      <c r="FO1537" s="146"/>
      <c r="FP1537" s="146"/>
      <c r="FQ1537" s="146"/>
      <c r="FR1537" s="146"/>
      <c r="FS1537" s="146"/>
      <c r="FT1537" s="146"/>
      <c r="FU1537" s="146"/>
      <c r="FV1537" s="146"/>
      <c r="FW1537" s="146"/>
      <c r="FX1537" s="146"/>
      <c r="FY1537" s="146"/>
      <c r="FZ1537" s="146"/>
      <c r="GA1537" s="146"/>
      <c r="GB1537" s="146"/>
      <c r="GC1537" s="146"/>
      <c r="GD1537" s="146"/>
      <c r="GE1537" s="146"/>
      <c r="GF1537" s="146"/>
      <c r="GG1537" s="146"/>
      <c r="GH1537" s="146"/>
      <c r="GI1537" s="146"/>
      <c r="GJ1537" s="146"/>
      <c r="GK1537" s="146"/>
      <c r="GL1537" s="146"/>
      <c r="GM1537" s="146"/>
      <c r="GN1537" s="146"/>
      <c r="GO1537" s="146"/>
      <c r="GP1537" s="146"/>
      <c r="GQ1537" s="146"/>
      <c r="GR1537" s="146"/>
      <c r="GS1537" s="146"/>
      <c r="GT1537" s="146"/>
      <c r="GU1537" s="146"/>
      <c r="GV1537" s="146"/>
      <c r="GW1537" s="146"/>
      <c r="GX1537" s="146"/>
      <c r="GY1537" s="146"/>
      <c r="GZ1537" s="146"/>
      <c r="HA1537" s="146"/>
      <c r="HB1537" s="146"/>
      <c r="HC1537" s="146"/>
      <c r="HD1537" s="146"/>
      <c r="HE1537" s="146"/>
      <c r="HF1537" s="146"/>
      <c r="HG1537" s="146"/>
      <c r="HH1537" s="146"/>
      <c r="HI1537" s="146"/>
      <c r="HJ1537" s="146"/>
      <c r="HK1537" s="146"/>
      <c r="HL1537" s="146"/>
      <c r="HM1537" s="146"/>
      <c r="HN1537" s="146"/>
      <c r="HO1537" s="146"/>
      <c r="HP1537" s="146"/>
      <c r="HQ1537" s="146"/>
      <c r="HR1537" s="146"/>
      <c r="HS1537" s="146"/>
      <c r="HT1537" s="146"/>
      <c r="HU1537" s="146"/>
      <c r="HV1537" s="146"/>
      <c r="HW1537" s="146"/>
      <c r="HX1537" s="146"/>
      <c r="HY1537" s="146"/>
      <c r="HZ1537" s="146"/>
      <c r="IA1537" s="146"/>
      <c r="IB1537" s="146"/>
      <c r="IC1537" s="146"/>
      <c r="ID1537" s="146"/>
      <c r="IE1537" s="146"/>
      <c r="IF1537" s="146"/>
      <c r="IG1537" s="146"/>
      <c r="IH1537" s="146"/>
    </row>
    <row r="1538" spans="1:242" s="158" customFormat="1" outlineLevel="1">
      <c r="A1538" s="151">
        <v>65</v>
      </c>
      <c r="B1538" s="33" t="s">
        <v>2138</v>
      </c>
      <c r="C1538" s="34" t="s">
        <v>2139</v>
      </c>
      <c r="D1538" s="34" t="s">
        <v>1808</v>
      </c>
      <c r="E1538" s="36">
        <f t="shared" si="119"/>
        <v>12</v>
      </c>
      <c r="F1538" s="34">
        <v>6</v>
      </c>
      <c r="G1538" s="34"/>
      <c r="H1538" s="34">
        <v>6</v>
      </c>
      <c r="I1538" s="23"/>
      <c r="J1538" s="146"/>
      <c r="K1538" s="146"/>
      <c r="L1538" s="146"/>
      <c r="M1538" s="146"/>
      <c r="N1538" s="146"/>
      <c r="O1538" s="146"/>
      <c r="P1538" s="146"/>
      <c r="Q1538" s="146"/>
      <c r="R1538" s="146"/>
      <c r="S1538" s="146"/>
      <c r="T1538" s="146"/>
      <c r="U1538" s="146"/>
      <c r="V1538" s="146"/>
      <c r="W1538" s="146"/>
      <c r="X1538" s="146"/>
      <c r="Y1538" s="146"/>
      <c r="Z1538" s="146"/>
      <c r="AA1538" s="146"/>
      <c r="AB1538" s="146"/>
      <c r="AC1538" s="146"/>
      <c r="AD1538" s="146"/>
      <c r="AE1538" s="146"/>
      <c r="AF1538" s="146"/>
      <c r="AG1538" s="146"/>
      <c r="AH1538" s="146"/>
      <c r="AI1538" s="146"/>
      <c r="AJ1538" s="146"/>
      <c r="AK1538" s="146"/>
      <c r="AL1538" s="146"/>
      <c r="AM1538" s="146"/>
      <c r="AN1538" s="146"/>
      <c r="AO1538" s="146"/>
      <c r="AP1538" s="146"/>
      <c r="AQ1538" s="146"/>
      <c r="AR1538" s="146"/>
      <c r="AS1538" s="146"/>
      <c r="AT1538" s="146"/>
      <c r="AU1538" s="146"/>
      <c r="AV1538" s="146"/>
      <c r="AW1538" s="146"/>
      <c r="AX1538" s="146"/>
      <c r="AY1538" s="146"/>
      <c r="AZ1538" s="146"/>
      <c r="BA1538" s="146"/>
      <c r="BB1538" s="146"/>
      <c r="BC1538" s="146"/>
      <c r="BD1538" s="146"/>
      <c r="BE1538" s="146"/>
      <c r="BF1538" s="146"/>
      <c r="BG1538" s="146"/>
      <c r="BH1538" s="146"/>
      <c r="BI1538" s="146"/>
      <c r="BJ1538" s="146"/>
      <c r="BK1538" s="146"/>
      <c r="BL1538" s="146"/>
      <c r="BM1538" s="146"/>
      <c r="BN1538" s="146"/>
      <c r="BO1538" s="146"/>
      <c r="BP1538" s="146"/>
      <c r="BQ1538" s="146"/>
      <c r="BR1538" s="146"/>
      <c r="BS1538" s="146"/>
      <c r="BT1538" s="146"/>
      <c r="BU1538" s="146"/>
      <c r="BV1538" s="146"/>
      <c r="BW1538" s="146"/>
      <c r="BX1538" s="146"/>
      <c r="BY1538" s="146"/>
      <c r="BZ1538" s="146"/>
      <c r="CA1538" s="146"/>
      <c r="CB1538" s="146"/>
      <c r="CC1538" s="146"/>
      <c r="CD1538" s="146"/>
      <c r="CE1538" s="146"/>
      <c r="CF1538" s="146"/>
      <c r="CG1538" s="146"/>
      <c r="CH1538" s="146"/>
      <c r="CI1538" s="146"/>
      <c r="CJ1538" s="146"/>
      <c r="CK1538" s="146"/>
      <c r="CL1538" s="146"/>
      <c r="CM1538" s="146"/>
      <c r="CN1538" s="146"/>
      <c r="CO1538" s="146"/>
      <c r="CP1538" s="146"/>
      <c r="CQ1538" s="146"/>
      <c r="CR1538" s="146"/>
      <c r="CS1538" s="146"/>
      <c r="CT1538" s="146"/>
      <c r="CU1538" s="146"/>
      <c r="CV1538" s="146"/>
      <c r="CW1538" s="146"/>
      <c r="CX1538" s="146"/>
      <c r="CY1538" s="146"/>
      <c r="CZ1538" s="146"/>
      <c r="DA1538" s="146"/>
      <c r="DB1538" s="146"/>
      <c r="DC1538" s="146"/>
      <c r="DD1538" s="146"/>
      <c r="DE1538" s="146"/>
      <c r="DF1538" s="146"/>
      <c r="DG1538" s="146"/>
      <c r="DH1538" s="146"/>
      <c r="DI1538" s="146"/>
      <c r="DJ1538" s="146"/>
      <c r="DK1538" s="146"/>
      <c r="DL1538" s="146"/>
      <c r="DM1538" s="146"/>
      <c r="DN1538" s="146"/>
      <c r="DO1538" s="146"/>
      <c r="DP1538" s="146"/>
      <c r="DQ1538" s="146"/>
      <c r="DR1538" s="146"/>
      <c r="DS1538" s="146"/>
      <c r="DT1538" s="146"/>
      <c r="DU1538" s="146"/>
      <c r="DV1538" s="146"/>
      <c r="DW1538" s="146"/>
      <c r="DX1538" s="146"/>
      <c r="DY1538" s="146"/>
      <c r="DZ1538" s="146"/>
      <c r="EA1538" s="146"/>
      <c r="EB1538" s="146"/>
      <c r="EC1538" s="146"/>
      <c r="ED1538" s="146"/>
      <c r="EE1538" s="146"/>
      <c r="EF1538" s="146"/>
      <c r="EG1538" s="146"/>
      <c r="EH1538" s="146"/>
      <c r="EI1538" s="146"/>
      <c r="EJ1538" s="146"/>
      <c r="EK1538" s="146"/>
      <c r="EL1538" s="146"/>
      <c r="EM1538" s="146"/>
      <c r="EN1538" s="146"/>
      <c r="EO1538" s="146"/>
      <c r="EP1538" s="146"/>
      <c r="EQ1538" s="146"/>
      <c r="ER1538" s="146"/>
      <c r="ES1538" s="146"/>
      <c r="ET1538" s="146"/>
      <c r="EU1538" s="146"/>
      <c r="EV1538" s="146"/>
      <c r="EW1538" s="146"/>
      <c r="EX1538" s="146"/>
      <c r="EY1538" s="146"/>
      <c r="EZ1538" s="146"/>
      <c r="FA1538" s="146"/>
      <c r="FB1538" s="146"/>
      <c r="FC1538" s="146"/>
      <c r="FD1538" s="146"/>
      <c r="FE1538" s="146"/>
      <c r="FF1538" s="146"/>
      <c r="FG1538" s="146"/>
      <c r="FH1538" s="146"/>
      <c r="FI1538" s="146"/>
      <c r="FJ1538" s="146"/>
      <c r="FK1538" s="146"/>
      <c r="FL1538" s="146"/>
      <c r="FM1538" s="146"/>
      <c r="FN1538" s="146"/>
      <c r="FO1538" s="146"/>
      <c r="FP1538" s="146"/>
      <c r="FQ1538" s="146"/>
      <c r="FR1538" s="146"/>
      <c r="FS1538" s="146"/>
      <c r="FT1538" s="146"/>
      <c r="FU1538" s="146"/>
      <c r="FV1538" s="146"/>
      <c r="FW1538" s="146"/>
      <c r="FX1538" s="146"/>
      <c r="FY1538" s="146"/>
      <c r="FZ1538" s="146"/>
      <c r="GA1538" s="146"/>
      <c r="GB1538" s="146"/>
      <c r="GC1538" s="146"/>
      <c r="GD1538" s="146"/>
      <c r="GE1538" s="146"/>
      <c r="GF1538" s="146"/>
      <c r="GG1538" s="146"/>
      <c r="GH1538" s="146"/>
      <c r="GI1538" s="146"/>
      <c r="GJ1538" s="146"/>
      <c r="GK1538" s="146"/>
      <c r="GL1538" s="146"/>
      <c r="GM1538" s="146"/>
      <c r="GN1538" s="146"/>
      <c r="GO1538" s="146"/>
      <c r="GP1538" s="146"/>
      <c r="GQ1538" s="146"/>
      <c r="GR1538" s="146"/>
      <c r="GS1538" s="146"/>
      <c r="GT1538" s="146"/>
      <c r="GU1538" s="146"/>
      <c r="GV1538" s="146"/>
      <c r="GW1538" s="146"/>
      <c r="GX1538" s="146"/>
      <c r="GY1538" s="146"/>
      <c r="GZ1538" s="146"/>
      <c r="HA1538" s="146"/>
      <c r="HB1538" s="146"/>
      <c r="HC1538" s="146"/>
      <c r="HD1538" s="146"/>
      <c r="HE1538" s="146"/>
      <c r="HF1538" s="146"/>
      <c r="HG1538" s="146"/>
      <c r="HH1538" s="146"/>
      <c r="HI1538" s="146"/>
      <c r="HJ1538" s="146"/>
      <c r="HK1538" s="146"/>
      <c r="HL1538" s="146"/>
      <c r="HM1538" s="146"/>
      <c r="HN1538" s="146"/>
      <c r="HO1538" s="146"/>
      <c r="HP1538" s="146"/>
      <c r="HQ1538" s="146"/>
      <c r="HR1538" s="146"/>
      <c r="HS1538" s="146"/>
      <c r="HT1538" s="146"/>
      <c r="HU1538" s="146"/>
      <c r="HV1538" s="146"/>
      <c r="HW1538" s="146"/>
      <c r="HX1538" s="146"/>
      <c r="HY1538" s="146"/>
      <c r="HZ1538" s="146"/>
      <c r="IA1538" s="146"/>
      <c r="IB1538" s="146"/>
      <c r="IC1538" s="146"/>
      <c r="ID1538" s="146"/>
      <c r="IE1538" s="146"/>
      <c r="IF1538" s="146"/>
      <c r="IG1538" s="146"/>
      <c r="IH1538" s="146"/>
    </row>
    <row r="1539" spans="1:242" s="158" customFormat="1" outlineLevel="1">
      <c r="A1539" s="151">
        <v>66</v>
      </c>
      <c r="B1539" s="33" t="s">
        <v>2140</v>
      </c>
      <c r="C1539" s="34" t="s">
        <v>2141</v>
      </c>
      <c r="D1539" s="34" t="s">
        <v>1808</v>
      </c>
      <c r="E1539" s="36">
        <f t="shared" si="119"/>
        <v>12</v>
      </c>
      <c r="F1539" s="34">
        <v>6</v>
      </c>
      <c r="G1539" s="34"/>
      <c r="H1539" s="34">
        <v>6</v>
      </c>
      <c r="I1539" s="23"/>
      <c r="J1539" s="146"/>
      <c r="K1539" s="146"/>
      <c r="L1539" s="146"/>
      <c r="M1539" s="146"/>
      <c r="N1539" s="146"/>
      <c r="O1539" s="146"/>
      <c r="P1539" s="146"/>
      <c r="Q1539" s="146"/>
      <c r="R1539" s="146"/>
      <c r="S1539" s="146"/>
      <c r="T1539" s="146"/>
      <c r="U1539" s="146"/>
      <c r="V1539" s="146"/>
      <c r="W1539" s="146"/>
      <c r="X1539" s="146"/>
      <c r="Y1539" s="146"/>
      <c r="Z1539" s="146"/>
      <c r="AA1539" s="146"/>
      <c r="AB1539" s="146"/>
      <c r="AC1539" s="146"/>
      <c r="AD1539" s="146"/>
      <c r="AE1539" s="146"/>
      <c r="AF1539" s="146"/>
      <c r="AG1539" s="146"/>
      <c r="AH1539" s="146"/>
      <c r="AI1539" s="146"/>
      <c r="AJ1539" s="146"/>
      <c r="AK1539" s="146"/>
      <c r="AL1539" s="146"/>
      <c r="AM1539" s="146"/>
      <c r="AN1539" s="146"/>
      <c r="AO1539" s="146"/>
      <c r="AP1539" s="146"/>
      <c r="AQ1539" s="146"/>
      <c r="AR1539" s="146"/>
      <c r="AS1539" s="146"/>
      <c r="AT1539" s="146"/>
      <c r="AU1539" s="146"/>
      <c r="AV1539" s="146"/>
      <c r="AW1539" s="146"/>
      <c r="AX1539" s="146"/>
      <c r="AY1539" s="146"/>
      <c r="AZ1539" s="146"/>
      <c r="BA1539" s="146"/>
      <c r="BB1539" s="146"/>
      <c r="BC1539" s="146"/>
      <c r="BD1539" s="146"/>
      <c r="BE1539" s="146"/>
      <c r="BF1539" s="146"/>
      <c r="BG1539" s="146"/>
      <c r="BH1539" s="146"/>
      <c r="BI1539" s="146"/>
      <c r="BJ1539" s="146"/>
      <c r="BK1539" s="146"/>
      <c r="BL1539" s="146"/>
      <c r="BM1539" s="146"/>
      <c r="BN1539" s="146"/>
      <c r="BO1539" s="146"/>
      <c r="BP1539" s="146"/>
      <c r="BQ1539" s="146"/>
      <c r="BR1539" s="146"/>
      <c r="BS1539" s="146"/>
      <c r="BT1539" s="146"/>
      <c r="BU1539" s="146"/>
      <c r="BV1539" s="146"/>
      <c r="BW1539" s="146"/>
      <c r="BX1539" s="146"/>
      <c r="BY1539" s="146"/>
      <c r="BZ1539" s="146"/>
      <c r="CA1539" s="146"/>
      <c r="CB1539" s="146"/>
      <c r="CC1539" s="146"/>
      <c r="CD1539" s="146"/>
      <c r="CE1539" s="146"/>
      <c r="CF1539" s="146"/>
      <c r="CG1539" s="146"/>
      <c r="CH1539" s="146"/>
      <c r="CI1539" s="146"/>
      <c r="CJ1539" s="146"/>
      <c r="CK1539" s="146"/>
      <c r="CL1539" s="146"/>
      <c r="CM1539" s="146"/>
      <c r="CN1539" s="146"/>
      <c r="CO1539" s="146"/>
      <c r="CP1539" s="146"/>
      <c r="CQ1539" s="146"/>
      <c r="CR1539" s="146"/>
      <c r="CS1539" s="146"/>
      <c r="CT1539" s="146"/>
      <c r="CU1539" s="146"/>
      <c r="CV1539" s="146"/>
      <c r="CW1539" s="146"/>
      <c r="CX1539" s="146"/>
      <c r="CY1539" s="146"/>
      <c r="CZ1539" s="146"/>
      <c r="DA1539" s="146"/>
      <c r="DB1539" s="146"/>
      <c r="DC1539" s="146"/>
      <c r="DD1539" s="146"/>
      <c r="DE1539" s="146"/>
      <c r="DF1539" s="146"/>
      <c r="DG1539" s="146"/>
      <c r="DH1539" s="146"/>
      <c r="DI1539" s="146"/>
      <c r="DJ1539" s="146"/>
      <c r="DK1539" s="146"/>
      <c r="DL1539" s="146"/>
      <c r="DM1539" s="146"/>
      <c r="DN1539" s="146"/>
      <c r="DO1539" s="146"/>
      <c r="DP1539" s="146"/>
      <c r="DQ1539" s="146"/>
      <c r="DR1539" s="146"/>
      <c r="DS1539" s="146"/>
      <c r="DT1539" s="146"/>
      <c r="DU1539" s="146"/>
      <c r="DV1539" s="146"/>
      <c r="DW1539" s="146"/>
      <c r="DX1539" s="146"/>
      <c r="DY1539" s="146"/>
      <c r="DZ1539" s="146"/>
      <c r="EA1539" s="146"/>
      <c r="EB1539" s="146"/>
      <c r="EC1539" s="146"/>
      <c r="ED1539" s="146"/>
      <c r="EE1539" s="146"/>
      <c r="EF1539" s="146"/>
      <c r="EG1539" s="146"/>
      <c r="EH1539" s="146"/>
      <c r="EI1539" s="146"/>
      <c r="EJ1539" s="146"/>
      <c r="EK1539" s="146"/>
      <c r="EL1539" s="146"/>
      <c r="EM1539" s="146"/>
      <c r="EN1539" s="146"/>
      <c r="EO1539" s="146"/>
      <c r="EP1539" s="146"/>
      <c r="EQ1539" s="146"/>
      <c r="ER1539" s="146"/>
      <c r="ES1539" s="146"/>
      <c r="ET1539" s="146"/>
      <c r="EU1539" s="146"/>
      <c r="EV1539" s="146"/>
      <c r="EW1539" s="146"/>
      <c r="EX1539" s="146"/>
      <c r="EY1539" s="146"/>
      <c r="EZ1539" s="146"/>
      <c r="FA1539" s="146"/>
      <c r="FB1539" s="146"/>
      <c r="FC1539" s="146"/>
      <c r="FD1539" s="146"/>
      <c r="FE1539" s="146"/>
      <c r="FF1539" s="146"/>
      <c r="FG1539" s="146"/>
      <c r="FH1539" s="146"/>
      <c r="FI1539" s="146"/>
      <c r="FJ1539" s="146"/>
      <c r="FK1539" s="146"/>
      <c r="FL1539" s="146"/>
      <c r="FM1539" s="146"/>
      <c r="FN1539" s="146"/>
      <c r="FO1539" s="146"/>
      <c r="FP1539" s="146"/>
      <c r="FQ1539" s="146"/>
      <c r="FR1539" s="146"/>
      <c r="FS1539" s="146"/>
      <c r="FT1539" s="146"/>
      <c r="FU1539" s="146"/>
      <c r="FV1539" s="146"/>
      <c r="FW1539" s="146"/>
      <c r="FX1539" s="146"/>
      <c r="FY1539" s="146"/>
      <c r="FZ1539" s="146"/>
      <c r="GA1539" s="146"/>
      <c r="GB1539" s="146"/>
      <c r="GC1539" s="146"/>
      <c r="GD1539" s="146"/>
      <c r="GE1539" s="146"/>
      <c r="GF1539" s="146"/>
      <c r="GG1539" s="146"/>
      <c r="GH1539" s="146"/>
      <c r="GI1539" s="146"/>
      <c r="GJ1539" s="146"/>
      <c r="GK1539" s="146"/>
      <c r="GL1539" s="146"/>
      <c r="GM1539" s="146"/>
      <c r="GN1539" s="146"/>
      <c r="GO1539" s="146"/>
      <c r="GP1539" s="146"/>
      <c r="GQ1539" s="146"/>
      <c r="GR1539" s="146"/>
      <c r="GS1539" s="146"/>
      <c r="GT1539" s="146"/>
      <c r="GU1539" s="146"/>
      <c r="GV1539" s="146"/>
      <c r="GW1539" s="146"/>
      <c r="GX1539" s="146"/>
      <c r="GY1539" s="146"/>
      <c r="GZ1539" s="146"/>
      <c r="HA1539" s="146"/>
      <c r="HB1539" s="146"/>
      <c r="HC1539" s="146"/>
      <c r="HD1539" s="146"/>
      <c r="HE1539" s="146"/>
      <c r="HF1539" s="146"/>
      <c r="HG1539" s="146"/>
      <c r="HH1539" s="146"/>
      <c r="HI1539" s="146"/>
      <c r="HJ1539" s="146"/>
      <c r="HK1539" s="146"/>
      <c r="HL1539" s="146"/>
      <c r="HM1539" s="146"/>
      <c r="HN1539" s="146"/>
      <c r="HO1539" s="146"/>
      <c r="HP1539" s="146"/>
      <c r="HQ1539" s="146"/>
      <c r="HR1539" s="146"/>
      <c r="HS1539" s="146"/>
      <c r="HT1539" s="146"/>
      <c r="HU1539" s="146"/>
      <c r="HV1539" s="146"/>
      <c r="HW1539" s="146"/>
      <c r="HX1539" s="146"/>
      <c r="HY1539" s="146"/>
      <c r="HZ1539" s="146"/>
      <c r="IA1539" s="146"/>
      <c r="IB1539" s="146"/>
      <c r="IC1539" s="146"/>
      <c r="ID1539" s="146"/>
      <c r="IE1539" s="146"/>
      <c r="IF1539" s="146"/>
      <c r="IG1539" s="146"/>
      <c r="IH1539" s="146"/>
    </row>
    <row r="1540" spans="1:242" s="158" customFormat="1" outlineLevel="1">
      <c r="A1540" s="151">
        <v>67</v>
      </c>
      <c r="B1540" s="33" t="s">
        <v>2142</v>
      </c>
      <c r="C1540" s="34" t="s">
        <v>2143</v>
      </c>
      <c r="D1540" s="34" t="s">
        <v>1808</v>
      </c>
      <c r="E1540" s="36">
        <f t="shared" si="119"/>
        <v>12</v>
      </c>
      <c r="F1540" s="34">
        <v>6</v>
      </c>
      <c r="G1540" s="34">
        <v>6</v>
      </c>
      <c r="H1540" s="34"/>
      <c r="I1540" s="23"/>
      <c r="J1540" s="146"/>
      <c r="K1540" s="146"/>
      <c r="L1540" s="146"/>
      <c r="M1540" s="146"/>
      <c r="N1540" s="146"/>
      <c r="O1540" s="146"/>
      <c r="P1540" s="146"/>
      <c r="Q1540" s="146"/>
      <c r="R1540" s="146"/>
      <c r="S1540" s="146"/>
      <c r="T1540" s="146"/>
      <c r="U1540" s="146"/>
      <c r="V1540" s="146"/>
      <c r="W1540" s="146"/>
      <c r="X1540" s="146"/>
      <c r="Y1540" s="146"/>
      <c r="Z1540" s="146"/>
      <c r="AA1540" s="146"/>
      <c r="AB1540" s="146"/>
      <c r="AC1540" s="146"/>
      <c r="AD1540" s="146"/>
      <c r="AE1540" s="146"/>
      <c r="AF1540" s="146"/>
      <c r="AG1540" s="146"/>
      <c r="AH1540" s="146"/>
      <c r="AI1540" s="146"/>
      <c r="AJ1540" s="146"/>
      <c r="AK1540" s="146"/>
      <c r="AL1540" s="146"/>
      <c r="AM1540" s="146"/>
      <c r="AN1540" s="146"/>
      <c r="AO1540" s="146"/>
      <c r="AP1540" s="146"/>
      <c r="AQ1540" s="146"/>
      <c r="AR1540" s="146"/>
      <c r="AS1540" s="146"/>
      <c r="AT1540" s="146"/>
      <c r="AU1540" s="146"/>
      <c r="AV1540" s="146"/>
      <c r="AW1540" s="146"/>
      <c r="AX1540" s="146"/>
      <c r="AY1540" s="146"/>
      <c r="AZ1540" s="146"/>
      <c r="BA1540" s="146"/>
      <c r="BB1540" s="146"/>
      <c r="BC1540" s="146"/>
      <c r="BD1540" s="146"/>
      <c r="BE1540" s="146"/>
      <c r="BF1540" s="146"/>
      <c r="BG1540" s="146"/>
      <c r="BH1540" s="146"/>
      <c r="BI1540" s="146"/>
      <c r="BJ1540" s="146"/>
      <c r="BK1540" s="146"/>
      <c r="BL1540" s="146"/>
      <c r="BM1540" s="146"/>
      <c r="BN1540" s="146"/>
      <c r="BO1540" s="146"/>
      <c r="BP1540" s="146"/>
      <c r="BQ1540" s="146"/>
      <c r="BR1540" s="146"/>
      <c r="BS1540" s="146"/>
      <c r="BT1540" s="146"/>
      <c r="BU1540" s="146"/>
      <c r="BV1540" s="146"/>
      <c r="BW1540" s="146"/>
      <c r="BX1540" s="146"/>
      <c r="BY1540" s="146"/>
      <c r="BZ1540" s="146"/>
      <c r="CA1540" s="146"/>
      <c r="CB1540" s="146"/>
      <c r="CC1540" s="146"/>
      <c r="CD1540" s="146"/>
      <c r="CE1540" s="146"/>
      <c r="CF1540" s="146"/>
      <c r="CG1540" s="146"/>
      <c r="CH1540" s="146"/>
      <c r="CI1540" s="146"/>
      <c r="CJ1540" s="146"/>
      <c r="CK1540" s="146"/>
      <c r="CL1540" s="146"/>
      <c r="CM1540" s="146"/>
      <c r="CN1540" s="146"/>
      <c r="CO1540" s="146"/>
      <c r="CP1540" s="146"/>
      <c r="CQ1540" s="146"/>
      <c r="CR1540" s="146"/>
      <c r="CS1540" s="146"/>
      <c r="CT1540" s="146"/>
      <c r="CU1540" s="146"/>
      <c r="CV1540" s="146"/>
      <c r="CW1540" s="146"/>
      <c r="CX1540" s="146"/>
      <c r="CY1540" s="146"/>
      <c r="CZ1540" s="146"/>
      <c r="DA1540" s="146"/>
      <c r="DB1540" s="146"/>
      <c r="DC1540" s="146"/>
      <c r="DD1540" s="146"/>
      <c r="DE1540" s="146"/>
      <c r="DF1540" s="146"/>
      <c r="DG1540" s="146"/>
      <c r="DH1540" s="146"/>
      <c r="DI1540" s="146"/>
      <c r="DJ1540" s="146"/>
      <c r="DK1540" s="146"/>
      <c r="DL1540" s="146"/>
      <c r="DM1540" s="146"/>
      <c r="DN1540" s="146"/>
      <c r="DO1540" s="146"/>
      <c r="DP1540" s="146"/>
      <c r="DQ1540" s="146"/>
      <c r="DR1540" s="146"/>
      <c r="DS1540" s="146"/>
      <c r="DT1540" s="146"/>
      <c r="DU1540" s="146"/>
      <c r="DV1540" s="146"/>
      <c r="DW1540" s="146"/>
      <c r="DX1540" s="146"/>
      <c r="DY1540" s="146"/>
      <c r="DZ1540" s="146"/>
      <c r="EA1540" s="146"/>
      <c r="EB1540" s="146"/>
      <c r="EC1540" s="146"/>
      <c r="ED1540" s="146"/>
      <c r="EE1540" s="146"/>
      <c r="EF1540" s="146"/>
      <c r="EG1540" s="146"/>
      <c r="EH1540" s="146"/>
      <c r="EI1540" s="146"/>
      <c r="EJ1540" s="146"/>
      <c r="EK1540" s="146"/>
      <c r="EL1540" s="146"/>
      <c r="EM1540" s="146"/>
      <c r="EN1540" s="146"/>
      <c r="EO1540" s="146"/>
      <c r="EP1540" s="146"/>
      <c r="EQ1540" s="146"/>
      <c r="ER1540" s="146"/>
      <c r="ES1540" s="146"/>
      <c r="ET1540" s="146"/>
      <c r="EU1540" s="146"/>
      <c r="EV1540" s="146"/>
      <c r="EW1540" s="146"/>
      <c r="EX1540" s="146"/>
      <c r="EY1540" s="146"/>
      <c r="EZ1540" s="146"/>
      <c r="FA1540" s="146"/>
      <c r="FB1540" s="146"/>
      <c r="FC1540" s="146"/>
      <c r="FD1540" s="146"/>
      <c r="FE1540" s="146"/>
      <c r="FF1540" s="146"/>
      <c r="FG1540" s="146"/>
      <c r="FH1540" s="146"/>
      <c r="FI1540" s="146"/>
      <c r="FJ1540" s="146"/>
      <c r="FK1540" s="146"/>
      <c r="FL1540" s="146"/>
      <c r="FM1540" s="146"/>
      <c r="FN1540" s="146"/>
      <c r="FO1540" s="146"/>
      <c r="FP1540" s="146"/>
      <c r="FQ1540" s="146"/>
      <c r="FR1540" s="146"/>
      <c r="FS1540" s="146"/>
      <c r="FT1540" s="146"/>
      <c r="FU1540" s="146"/>
      <c r="FV1540" s="146"/>
      <c r="FW1540" s="146"/>
      <c r="FX1540" s="146"/>
      <c r="FY1540" s="146"/>
      <c r="FZ1540" s="146"/>
      <c r="GA1540" s="146"/>
      <c r="GB1540" s="146"/>
      <c r="GC1540" s="146"/>
      <c r="GD1540" s="146"/>
      <c r="GE1540" s="146"/>
      <c r="GF1540" s="146"/>
      <c r="GG1540" s="146"/>
      <c r="GH1540" s="146"/>
      <c r="GI1540" s="146"/>
      <c r="GJ1540" s="146"/>
      <c r="GK1540" s="146"/>
      <c r="GL1540" s="146"/>
      <c r="GM1540" s="146"/>
      <c r="GN1540" s="146"/>
      <c r="GO1540" s="146"/>
      <c r="GP1540" s="146"/>
      <c r="GQ1540" s="146"/>
      <c r="GR1540" s="146"/>
      <c r="GS1540" s="146"/>
      <c r="GT1540" s="146"/>
      <c r="GU1540" s="146"/>
      <c r="GV1540" s="146"/>
      <c r="GW1540" s="146"/>
      <c r="GX1540" s="146"/>
      <c r="GY1540" s="146"/>
      <c r="GZ1540" s="146"/>
      <c r="HA1540" s="146"/>
      <c r="HB1540" s="146"/>
      <c r="HC1540" s="146"/>
      <c r="HD1540" s="146"/>
      <c r="HE1540" s="146"/>
      <c r="HF1540" s="146"/>
      <c r="HG1540" s="146"/>
      <c r="HH1540" s="146"/>
      <c r="HI1540" s="146"/>
      <c r="HJ1540" s="146"/>
      <c r="HK1540" s="146"/>
      <c r="HL1540" s="146"/>
      <c r="HM1540" s="146"/>
      <c r="HN1540" s="146"/>
      <c r="HO1540" s="146"/>
      <c r="HP1540" s="146"/>
      <c r="HQ1540" s="146"/>
      <c r="HR1540" s="146"/>
      <c r="HS1540" s="146"/>
      <c r="HT1540" s="146"/>
      <c r="HU1540" s="146"/>
      <c r="HV1540" s="146"/>
      <c r="HW1540" s="146"/>
      <c r="HX1540" s="146"/>
      <c r="HY1540" s="146"/>
      <c r="HZ1540" s="146"/>
      <c r="IA1540" s="146"/>
      <c r="IB1540" s="146"/>
      <c r="IC1540" s="146"/>
      <c r="ID1540" s="146"/>
      <c r="IE1540" s="146"/>
      <c r="IF1540" s="146"/>
      <c r="IG1540" s="146"/>
      <c r="IH1540" s="146"/>
    </row>
    <row r="1541" spans="1:242" s="158" customFormat="1" outlineLevel="1">
      <c r="A1541" s="151">
        <v>68</v>
      </c>
      <c r="B1541" s="33" t="s">
        <v>2144</v>
      </c>
      <c r="C1541" s="34" t="s">
        <v>2145</v>
      </c>
      <c r="D1541" s="34" t="s">
        <v>1808</v>
      </c>
      <c r="E1541" s="36">
        <f t="shared" si="119"/>
        <v>12</v>
      </c>
      <c r="F1541" s="34">
        <v>6</v>
      </c>
      <c r="G1541" s="34">
        <v>6</v>
      </c>
      <c r="H1541" s="34"/>
      <c r="I1541" s="23"/>
      <c r="J1541" s="146"/>
      <c r="K1541" s="146"/>
      <c r="L1541" s="146"/>
      <c r="M1541" s="146"/>
      <c r="N1541" s="146"/>
      <c r="O1541" s="146"/>
      <c r="P1541" s="146"/>
      <c r="Q1541" s="146"/>
      <c r="R1541" s="146"/>
      <c r="S1541" s="146"/>
      <c r="T1541" s="146"/>
      <c r="U1541" s="146"/>
      <c r="V1541" s="146"/>
      <c r="W1541" s="146"/>
      <c r="X1541" s="146"/>
      <c r="Y1541" s="146"/>
      <c r="Z1541" s="146"/>
      <c r="AA1541" s="146"/>
      <c r="AB1541" s="146"/>
      <c r="AC1541" s="146"/>
      <c r="AD1541" s="146"/>
      <c r="AE1541" s="146"/>
      <c r="AF1541" s="146"/>
      <c r="AG1541" s="146"/>
      <c r="AH1541" s="146"/>
      <c r="AI1541" s="146"/>
      <c r="AJ1541" s="146"/>
      <c r="AK1541" s="146"/>
      <c r="AL1541" s="146"/>
      <c r="AM1541" s="146"/>
      <c r="AN1541" s="146"/>
      <c r="AO1541" s="146"/>
      <c r="AP1541" s="146"/>
      <c r="AQ1541" s="146"/>
      <c r="AR1541" s="146"/>
      <c r="AS1541" s="146"/>
      <c r="AT1541" s="146"/>
      <c r="AU1541" s="146"/>
      <c r="AV1541" s="146"/>
      <c r="AW1541" s="146"/>
      <c r="AX1541" s="146"/>
      <c r="AY1541" s="146"/>
      <c r="AZ1541" s="146"/>
      <c r="BA1541" s="146"/>
      <c r="BB1541" s="146"/>
      <c r="BC1541" s="146"/>
      <c r="BD1541" s="146"/>
      <c r="BE1541" s="146"/>
      <c r="BF1541" s="146"/>
      <c r="BG1541" s="146"/>
      <c r="BH1541" s="146"/>
      <c r="BI1541" s="146"/>
      <c r="BJ1541" s="146"/>
      <c r="BK1541" s="146"/>
      <c r="BL1541" s="146"/>
      <c r="BM1541" s="146"/>
      <c r="BN1541" s="146"/>
      <c r="BO1541" s="146"/>
      <c r="BP1541" s="146"/>
      <c r="BQ1541" s="146"/>
      <c r="BR1541" s="146"/>
      <c r="BS1541" s="146"/>
      <c r="BT1541" s="146"/>
      <c r="BU1541" s="146"/>
      <c r="BV1541" s="146"/>
      <c r="BW1541" s="146"/>
      <c r="BX1541" s="146"/>
      <c r="BY1541" s="146"/>
      <c r="BZ1541" s="146"/>
      <c r="CA1541" s="146"/>
      <c r="CB1541" s="146"/>
      <c r="CC1541" s="146"/>
      <c r="CD1541" s="146"/>
      <c r="CE1541" s="146"/>
      <c r="CF1541" s="146"/>
      <c r="CG1541" s="146"/>
      <c r="CH1541" s="146"/>
      <c r="CI1541" s="146"/>
      <c r="CJ1541" s="146"/>
      <c r="CK1541" s="146"/>
      <c r="CL1541" s="146"/>
      <c r="CM1541" s="146"/>
      <c r="CN1541" s="146"/>
      <c r="CO1541" s="146"/>
      <c r="CP1541" s="146"/>
      <c r="CQ1541" s="146"/>
      <c r="CR1541" s="146"/>
      <c r="CS1541" s="146"/>
      <c r="CT1541" s="146"/>
      <c r="CU1541" s="146"/>
      <c r="CV1541" s="146"/>
      <c r="CW1541" s="146"/>
      <c r="CX1541" s="146"/>
      <c r="CY1541" s="146"/>
      <c r="CZ1541" s="146"/>
      <c r="DA1541" s="146"/>
      <c r="DB1541" s="146"/>
      <c r="DC1541" s="146"/>
      <c r="DD1541" s="146"/>
      <c r="DE1541" s="146"/>
      <c r="DF1541" s="146"/>
      <c r="DG1541" s="146"/>
      <c r="DH1541" s="146"/>
      <c r="DI1541" s="146"/>
      <c r="DJ1541" s="146"/>
      <c r="DK1541" s="146"/>
      <c r="DL1541" s="146"/>
      <c r="DM1541" s="146"/>
      <c r="DN1541" s="146"/>
      <c r="DO1541" s="146"/>
      <c r="DP1541" s="146"/>
      <c r="DQ1541" s="146"/>
      <c r="DR1541" s="146"/>
      <c r="DS1541" s="146"/>
      <c r="DT1541" s="146"/>
      <c r="DU1541" s="146"/>
      <c r="DV1541" s="146"/>
      <c r="DW1541" s="146"/>
      <c r="DX1541" s="146"/>
      <c r="DY1541" s="146"/>
      <c r="DZ1541" s="146"/>
      <c r="EA1541" s="146"/>
      <c r="EB1541" s="146"/>
      <c r="EC1541" s="146"/>
      <c r="ED1541" s="146"/>
      <c r="EE1541" s="146"/>
      <c r="EF1541" s="146"/>
      <c r="EG1541" s="146"/>
      <c r="EH1541" s="146"/>
      <c r="EI1541" s="146"/>
      <c r="EJ1541" s="146"/>
      <c r="EK1541" s="146"/>
      <c r="EL1541" s="146"/>
      <c r="EM1541" s="146"/>
      <c r="EN1541" s="146"/>
      <c r="EO1541" s="146"/>
      <c r="EP1541" s="146"/>
      <c r="EQ1541" s="146"/>
      <c r="ER1541" s="146"/>
      <c r="ES1541" s="146"/>
      <c r="ET1541" s="146"/>
      <c r="EU1541" s="146"/>
      <c r="EV1541" s="146"/>
      <c r="EW1541" s="146"/>
      <c r="EX1541" s="146"/>
      <c r="EY1541" s="146"/>
      <c r="EZ1541" s="146"/>
      <c r="FA1541" s="146"/>
      <c r="FB1541" s="146"/>
      <c r="FC1541" s="146"/>
      <c r="FD1541" s="146"/>
      <c r="FE1541" s="146"/>
      <c r="FF1541" s="146"/>
      <c r="FG1541" s="146"/>
      <c r="FH1541" s="146"/>
      <c r="FI1541" s="146"/>
      <c r="FJ1541" s="146"/>
      <c r="FK1541" s="146"/>
      <c r="FL1541" s="146"/>
      <c r="FM1541" s="146"/>
      <c r="FN1541" s="146"/>
      <c r="FO1541" s="146"/>
      <c r="FP1541" s="146"/>
      <c r="FQ1541" s="146"/>
      <c r="FR1541" s="146"/>
      <c r="FS1541" s="146"/>
      <c r="FT1541" s="146"/>
      <c r="FU1541" s="146"/>
      <c r="FV1541" s="146"/>
      <c r="FW1541" s="146"/>
      <c r="FX1541" s="146"/>
      <c r="FY1541" s="146"/>
      <c r="FZ1541" s="146"/>
      <c r="GA1541" s="146"/>
      <c r="GB1541" s="146"/>
      <c r="GC1541" s="146"/>
      <c r="GD1541" s="146"/>
      <c r="GE1541" s="146"/>
      <c r="GF1541" s="146"/>
      <c r="GG1541" s="146"/>
      <c r="GH1541" s="146"/>
      <c r="GI1541" s="146"/>
      <c r="GJ1541" s="146"/>
      <c r="GK1541" s="146"/>
      <c r="GL1541" s="146"/>
      <c r="GM1541" s="146"/>
      <c r="GN1541" s="146"/>
      <c r="GO1541" s="146"/>
      <c r="GP1541" s="146"/>
      <c r="GQ1541" s="146"/>
      <c r="GR1541" s="146"/>
      <c r="GS1541" s="146"/>
      <c r="GT1541" s="146"/>
      <c r="GU1541" s="146"/>
      <c r="GV1541" s="146"/>
      <c r="GW1541" s="146"/>
      <c r="GX1541" s="146"/>
      <c r="GY1541" s="146"/>
      <c r="GZ1541" s="146"/>
      <c r="HA1541" s="146"/>
      <c r="HB1541" s="146"/>
      <c r="HC1541" s="146"/>
      <c r="HD1541" s="146"/>
      <c r="HE1541" s="146"/>
      <c r="HF1541" s="146"/>
      <c r="HG1541" s="146"/>
      <c r="HH1541" s="146"/>
      <c r="HI1541" s="146"/>
      <c r="HJ1541" s="146"/>
      <c r="HK1541" s="146"/>
      <c r="HL1541" s="146"/>
      <c r="HM1541" s="146"/>
      <c r="HN1541" s="146"/>
      <c r="HO1541" s="146"/>
      <c r="HP1541" s="146"/>
      <c r="HQ1541" s="146"/>
      <c r="HR1541" s="146"/>
      <c r="HS1541" s="146"/>
      <c r="HT1541" s="146"/>
      <c r="HU1541" s="146"/>
      <c r="HV1541" s="146"/>
      <c r="HW1541" s="146"/>
      <c r="HX1541" s="146"/>
      <c r="HY1541" s="146"/>
      <c r="HZ1541" s="146"/>
      <c r="IA1541" s="146"/>
      <c r="IB1541" s="146"/>
      <c r="IC1541" s="146"/>
      <c r="ID1541" s="146"/>
      <c r="IE1541" s="146"/>
      <c r="IF1541" s="146"/>
      <c r="IG1541" s="146"/>
      <c r="IH1541" s="146"/>
    </row>
    <row r="1542" spans="1:242" s="158" customFormat="1" outlineLevel="1">
      <c r="A1542" s="151">
        <v>69</v>
      </c>
      <c r="B1542" s="33" t="s">
        <v>2146</v>
      </c>
      <c r="C1542" s="34" t="s">
        <v>2147</v>
      </c>
      <c r="D1542" s="34" t="s">
        <v>1808</v>
      </c>
      <c r="E1542" s="36">
        <f t="shared" si="119"/>
        <v>0</v>
      </c>
      <c r="F1542" s="34"/>
      <c r="G1542" s="34"/>
      <c r="H1542" s="34"/>
      <c r="I1542" s="23"/>
      <c r="J1542" s="146"/>
      <c r="K1542" s="146"/>
      <c r="L1542" s="146"/>
      <c r="M1542" s="146"/>
      <c r="N1542" s="146"/>
      <c r="O1542" s="146"/>
      <c r="P1542" s="146"/>
      <c r="Q1542" s="146"/>
      <c r="R1542" s="146"/>
      <c r="S1542" s="146"/>
      <c r="T1542" s="146"/>
      <c r="U1542" s="146"/>
      <c r="V1542" s="146"/>
      <c r="W1542" s="146"/>
      <c r="X1542" s="146"/>
      <c r="Y1542" s="146"/>
      <c r="Z1542" s="146"/>
      <c r="AA1542" s="146"/>
      <c r="AB1542" s="146"/>
      <c r="AC1542" s="146"/>
      <c r="AD1542" s="146"/>
      <c r="AE1542" s="146"/>
      <c r="AF1542" s="146"/>
      <c r="AG1542" s="146"/>
      <c r="AH1542" s="146"/>
      <c r="AI1542" s="146"/>
      <c r="AJ1542" s="146"/>
      <c r="AK1542" s="146"/>
      <c r="AL1542" s="146"/>
      <c r="AM1542" s="146"/>
      <c r="AN1542" s="146"/>
      <c r="AO1542" s="146"/>
      <c r="AP1542" s="146"/>
      <c r="AQ1542" s="146"/>
      <c r="AR1542" s="146"/>
      <c r="AS1542" s="146"/>
      <c r="AT1542" s="146"/>
      <c r="AU1542" s="146"/>
      <c r="AV1542" s="146"/>
      <c r="AW1542" s="146"/>
      <c r="AX1542" s="146"/>
      <c r="AY1542" s="146"/>
      <c r="AZ1542" s="146"/>
      <c r="BA1542" s="146"/>
      <c r="BB1542" s="146"/>
      <c r="BC1542" s="146"/>
      <c r="BD1542" s="146"/>
      <c r="BE1542" s="146"/>
      <c r="BF1542" s="146"/>
      <c r="BG1542" s="146"/>
      <c r="BH1542" s="146"/>
      <c r="BI1542" s="146"/>
      <c r="BJ1542" s="146"/>
      <c r="BK1542" s="146"/>
      <c r="BL1542" s="146"/>
      <c r="BM1542" s="146"/>
      <c r="BN1542" s="146"/>
      <c r="BO1542" s="146"/>
      <c r="BP1542" s="146"/>
      <c r="BQ1542" s="146"/>
      <c r="BR1542" s="146"/>
      <c r="BS1542" s="146"/>
      <c r="BT1542" s="146"/>
      <c r="BU1542" s="146"/>
      <c r="BV1542" s="146"/>
      <c r="BW1542" s="146"/>
      <c r="BX1542" s="146"/>
      <c r="BY1542" s="146"/>
      <c r="BZ1542" s="146"/>
      <c r="CA1542" s="146"/>
      <c r="CB1542" s="146"/>
      <c r="CC1542" s="146"/>
      <c r="CD1542" s="146"/>
      <c r="CE1542" s="146"/>
      <c r="CF1542" s="146"/>
      <c r="CG1542" s="146"/>
      <c r="CH1542" s="146"/>
      <c r="CI1542" s="146"/>
      <c r="CJ1542" s="146"/>
      <c r="CK1542" s="146"/>
      <c r="CL1542" s="146"/>
      <c r="CM1542" s="146"/>
      <c r="CN1542" s="146"/>
      <c r="CO1542" s="146"/>
      <c r="CP1542" s="146"/>
      <c r="CQ1542" s="146"/>
      <c r="CR1542" s="146"/>
      <c r="CS1542" s="146"/>
      <c r="CT1542" s="146"/>
      <c r="CU1542" s="146"/>
      <c r="CV1542" s="146"/>
      <c r="CW1542" s="146"/>
      <c r="CX1542" s="146"/>
      <c r="CY1542" s="146"/>
      <c r="CZ1542" s="146"/>
      <c r="DA1542" s="146"/>
      <c r="DB1542" s="146"/>
      <c r="DC1542" s="146"/>
      <c r="DD1542" s="146"/>
      <c r="DE1542" s="146"/>
      <c r="DF1542" s="146"/>
      <c r="DG1542" s="146"/>
      <c r="DH1542" s="146"/>
      <c r="DI1542" s="146"/>
      <c r="DJ1542" s="146"/>
      <c r="DK1542" s="146"/>
      <c r="DL1542" s="146"/>
      <c r="DM1542" s="146"/>
      <c r="DN1542" s="146"/>
      <c r="DO1542" s="146"/>
      <c r="DP1542" s="146"/>
      <c r="DQ1542" s="146"/>
      <c r="DR1542" s="146"/>
      <c r="DS1542" s="146"/>
      <c r="DT1542" s="146"/>
      <c r="DU1542" s="146"/>
      <c r="DV1542" s="146"/>
      <c r="DW1542" s="146"/>
      <c r="DX1542" s="146"/>
      <c r="DY1542" s="146"/>
      <c r="DZ1542" s="146"/>
      <c r="EA1542" s="146"/>
      <c r="EB1542" s="146"/>
      <c r="EC1542" s="146"/>
      <c r="ED1542" s="146"/>
      <c r="EE1542" s="146"/>
      <c r="EF1542" s="146"/>
      <c r="EG1542" s="146"/>
      <c r="EH1542" s="146"/>
      <c r="EI1542" s="146"/>
      <c r="EJ1542" s="146"/>
      <c r="EK1542" s="146"/>
      <c r="EL1542" s="146"/>
      <c r="EM1542" s="146"/>
      <c r="EN1542" s="146"/>
      <c r="EO1542" s="146"/>
      <c r="EP1542" s="146"/>
      <c r="EQ1542" s="146"/>
      <c r="ER1542" s="146"/>
      <c r="ES1542" s="146"/>
      <c r="ET1542" s="146"/>
      <c r="EU1542" s="146"/>
      <c r="EV1542" s="146"/>
      <c r="EW1542" s="146"/>
      <c r="EX1542" s="146"/>
      <c r="EY1542" s="146"/>
      <c r="EZ1542" s="146"/>
      <c r="FA1542" s="146"/>
      <c r="FB1542" s="146"/>
      <c r="FC1542" s="146"/>
      <c r="FD1542" s="146"/>
      <c r="FE1542" s="146"/>
      <c r="FF1542" s="146"/>
      <c r="FG1542" s="146"/>
      <c r="FH1542" s="146"/>
      <c r="FI1542" s="146"/>
      <c r="FJ1542" s="146"/>
      <c r="FK1542" s="146"/>
      <c r="FL1542" s="146"/>
      <c r="FM1542" s="146"/>
      <c r="FN1542" s="146"/>
      <c r="FO1542" s="146"/>
      <c r="FP1542" s="146"/>
      <c r="FQ1542" s="146"/>
      <c r="FR1542" s="146"/>
      <c r="FS1542" s="146"/>
      <c r="FT1542" s="146"/>
      <c r="FU1542" s="146"/>
      <c r="FV1542" s="146"/>
      <c r="FW1542" s="146"/>
      <c r="FX1542" s="146"/>
      <c r="FY1542" s="146"/>
      <c r="FZ1542" s="146"/>
      <c r="GA1542" s="146"/>
      <c r="GB1542" s="146"/>
      <c r="GC1542" s="146"/>
      <c r="GD1542" s="146"/>
      <c r="GE1542" s="146"/>
      <c r="GF1542" s="146"/>
      <c r="GG1542" s="146"/>
      <c r="GH1542" s="146"/>
      <c r="GI1542" s="146"/>
      <c r="GJ1542" s="146"/>
      <c r="GK1542" s="146"/>
      <c r="GL1542" s="146"/>
      <c r="GM1542" s="146"/>
      <c r="GN1542" s="146"/>
      <c r="GO1542" s="146"/>
      <c r="GP1542" s="146"/>
      <c r="GQ1542" s="146"/>
      <c r="GR1542" s="146"/>
      <c r="GS1542" s="146"/>
      <c r="GT1542" s="146"/>
      <c r="GU1542" s="146"/>
      <c r="GV1542" s="146"/>
      <c r="GW1542" s="146"/>
      <c r="GX1542" s="146"/>
      <c r="GY1542" s="146"/>
      <c r="GZ1542" s="146"/>
      <c r="HA1542" s="146"/>
      <c r="HB1542" s="146"/>
      <c r="HC1542" s="146"/>
      <c r="HD1542" s="146"/>
      <c r="HE1542" s="146"/>
      <c r="HF1542" s="146"/>
      <c r="HG1542" s="146"/>
      <c r="HH1542" s="146"/>
      <c r="HI1542" s="146"/>
      <c r="HJ1542" s="146"/>
      <c r="HK1542" s="146"/>
      <c r="HL1542" s="146"/>
      <c r="HM1542" s="146"/>
      <c r="HN1542" s="146"/>
      <c r="HO1542" s="146"/>
      <c r="HP1542" s="146"/>
      <c r="HQ1542" s="146"/>
      <c r="HR1542" s="146"/>
      <c r="HS1542" s="146"/>
      <c r="HT1542" s="146"/>
      <c r="HU1542" s="146"/>
      <c r="HV1542" s="146"/>
      <c r="HW1542" s="146"/>
      <c r="HX1542" s="146"/>
      <c r="HY1542" s="146"/>
      <c r="HZ1542" s="146"/>
      <c r="IA1542" s="146"/>
      <c r="IB1542" s="146"/>
      <c r="IC1542" s="146"/>
      <c r="ID1542" s="146"/>
      <c r="IE1542" s="146"/>
      <c r="IF1542" s="146"/>
      <c r="IG1542" s="146"/>
      <c r="IH1542" s="146"/>
    </row>
    <row r="1543" spans="1:242" s="158" customFormat="1" outlineLevel="1">
      <c r="A1543" s="151">
        <v>70</v>
      </c>
      <c r="B1543" s="33" t="s">
        <v>2148</v>
      </c>
      <c r="C1543" s="34" t="s">
        <v>2149</v>
      </c>
      <c r="D1543" s="34" t="s">
        <v>1808</v>
      </c>
      <c r="E1543" s="36">
        <f t="shared" si="119"/>
        <v>6</v>
      </c>
      <c r="F1543" s="34"/>
      <c r="G1543" s="34"/>
      <c r="H1543" s="34">
        <v>6</v>
      </c>
      <c r="I1543" s="23"/>
      <c r="J1543" s="146"/>
      <c r="K1543" s="146"/>
      <c r="L1543" s="146"/>
      <c r="M1543" s="146"/>
      <c r="N1543" s="146"/>
      <c r="O1543" s="146"/>
      <c r="P1543" s="146"/>
      <c r="Q1543" s="146"/>
      <c r="R1543" s="146"/>
      <c r="S1543" s="146"/>
      <c r="T1543" s="146"/>
      <c r="U1543" s="146"/>
      <c r="V1543" s="146"/>
      <c r="W1543" s="146"/>
      <c r="X1543" s="146"/>
      <c r="Y1543" s="146"/>
      <c r="Z1543" s="146"/>
      <c r="AA1543" s="146"/>
      <c r="AB1543" s="146"/>
      <c r="AC1543" s="146"/>
      <c r="AD1543" s="146"/>
      <c r="AE1543" s="146"/>
      <c r="AF1543" s="146"/>
      <c r="AG1543" s="146"/>
      <c r="AH1543" s="146"/>
      <c r="AI1543" s="146"/>
      <c r="AJ1543" s="146"/>
      <c r="AK1543" s="146"/>
      <c r="AL1543" s="146"/>
      <c r="AM1543" s="146"/>
      <c r="AN1543" s="146"/>
      <c r="AO1543" s="146"/>
      <c r="AP1543" s="146"/>
      <c r="AQ1543" s="146"/>
      <c r="AR1543" s="146"/>
      <c r="AS1543" s="146"/>
      <c r="AT1543" s="146"/>
      <c r="AU1543" s="146"/>
      <c r="AV1543" s="146"/>
      <c r="AW1543" s="146"/>
      <c r="AX1543" s="146"/>
      <c r="AY1543" s="146"/>
      <c r="AZ1543" s="146"/>
      <c r="BA1543" s="146"/>
      <c r="BB1543" s="146"/>
      <c r="BC1543" s="146"/>
      <c r="BD1543" s="146"/>
      <c r="BE1543" s="146"/>
      <c r="BF1543" s="146"/>
      <c r="BG1543" s="146"/>
      <c r="BH1543" s="146"/>
      <c r="BI1543" s="146"/>
      <c r="BJ1543" s="146"/>
      <c r="BK1543" s="146"/>
      <c r="BL1543" s="146"/>
      <c r="BM1543" s="146"/>
      <c r="BN1543" s="146"/>
      <c r="BO1543" s="146"/>
      <c r="BP1543" s="146"/>
      <c r="BQ1543" s="146"/>
      <c r="BR1543" s="146"/>
      <c r="BS1543" s="146"/>
      <c r="BT1543" s="146"/>
      <c r="BU1543" s="146"/>
      <c r="BV1543" s="146"/>
      <c r="BW1543" s="146"/>
      <c r="BX1543" s="146"/>
      <c r="BY1543" s="146"/>
      <c r="BZ1543" s="146"/>
      <c r="CA1543" s="146"/>
      <c r="CB1543" s="146"/>
      <c r="CC1543" s="146"/>
      <c r="CD1543" s="146"/>
      <c r="CE1543" s="146"/>
      <c r="CF1543" s="146"/>
      <c r="CG1543" s="146"/>
      <c r="CH1543" s="146"/>
      <c r="CI1543" s="146"/>
      <c r="CJ1543" s="146"/>
      <c r="CK1543" s="146"/>
      <c r="CL1543" s="146"/>
      <c r="CM1543" s="146"/>
      <c r="CN1543" s="146"/>
      <c r="CO1543" s="146"/>
      <c r="CP1543" s="146"/>
      <c r="CQ1543" s="146"/>
      <c r="CR1543" s="146"/>
      <c r="CS1543" s="146"/>
      <c r="CT1543" s="146"/>
      <c r="CU1543" s="146"/>
      <c r="CV1543" s="146"/>
      <c r="CW1543" s="146"/>
      <c r="CX1543" s="146"/>
      <c r="CY1543" s="146"/>
      <c r="CZ1543" s="146"/>
      <c r="DA1543" s="146"/>
      <c r="DB1543" s="146"/>
      <c r="DC1543" s="146"/>
      <c r="DD1543" s="146"/>
      <c r="DE1543" s="146"/>
      <c r="DF1543" s="146"/>
      <c r="DG1543" s="146"/>
      <c r="DH1543" s="146"/>
      <c r="DI1543" s="146"/>
      <c r="DJ1543" s="146"/>
      <c r="DK1543" s="146"/>
      <c r="DL1543" s="146"/>
      <c r="DM1543" s="146"/>
      <c r="DN1543" s="146"/>
      <c r="DO1543" s="146"/>
      <c r="DP1543" s="146"/>
      <c r="DQ1543" s="146"/>
      <c r="DR1543" s="146"/>
      <c r="DS1543" s="146"/>
      <c r="DT1543" s="146"/>
      <c r="DU1543" s="146"/>
      <c r="DV1543" s="146"/>
      <c r="DW1543" s="146"/>
      <c r="DX1543" s="146"/>
      <c r="DY1543" s="146"/>
      <c r="DZ1543" s="146"/>
      <c r="EA1543" s="146"/>
      <c r="EB1543" s="146"/>
      <c r="EC1543" s="146"/>
      <c r="ED1543" s="146"/>
      <c r="EE1543" s="146"/>
      <c r="EF1543" s="146"/>
      <c r="EG1543" s="146"/>
      <c r="EH1543" s="146"/>
      <c r="EI1543" s="146"/>
      <c r="EJ1543" s="146"/>
      <c r="EK1543" s="146"/>
      <c r="EL1543" s="146"/>
      <c r="EM1543" s="146"/>
      <c r="EN1543" s="146"/>
      <c r="EO1543" s="146"/>
      <c r="EP1543" s="146"/>
      <c r="EQ1543" s="146"/>
      <c r="ER1543" s="146"/>
      <c r="ES1543" s="146"/>
      <c r="ET1543" s="146"/>
      <c r="EU1543" s="146"/>
      <c r="EV1543" s="146"/>
      <c r="EW1543" s="146"/>
      <c r="EX1543" s="146"/>
      <c r="EY1543" s="146"/>
      <c r="EZ1543" s="146"/>
      <c r="FA1543" s="146"/>
      <c r="FB1543" s="146"/>
      <c r="FC1543" s="146"/>
      <c r="FD1543" s="146"/>
      <c r="FE1543" s="146"/>
      <c r="FF1543" s="146"/>
      <c r="FG1543" s="146"/>
      <c r="FH1543" s="146"/>
      <c r="FI1543" s="146"/>
      <c r="FJ1543" s="146"/>
      <c r="FK1543" s="146"/>
      <c r="FL1543" s="146"/>
      <c r="FM1543" s="146"/>
      <c r="FN1543" s="146"/>
      <c r="FO1543" s="146"/>
      <c r="FP1543" s="146"/>
      <c r="FQ1543" s="146"/>
      <c r="FR1543" s="146"/>
      <c r="FS1543" s="146"/>
      <c r="FT1543" s="146"/>
      <c r="FU1543" s="146"/>
      <c r="FV1543" s="146"/>
      <c r="FW1543" s="146"/>
      <c r="FX1543" s="146"/>
      <c r="FY1543" s="146"/>
      <c r="FZ1543" s="146"/>
      <c r="GA1543" s="146"/>
      <c r="GB1543" s="146"/>
      <c r="GC1543" s="146"/>
      <c r="GD1543" s="146"/>
      <c r="GE1543" s="146"/>
      <c r="GF1543" s="146"/>
      <c r="GG1543" s="146"/>
      <c r="GH1543" s="146"/>
      <c r="GI1543" s="146"/>
      <c r="GJ1543" s="146"/>
      <c r="GK1543" s="146"/>
      <c r="GL1543" s="146"/>
      <c r="GM1543" s="146"/>
      <c r="GN1543" s="146"/>
      <c r="GO1543" s="146"/>
      <c r="GP1543" s="146"/>
      <c r="GQ1543" s="146"/>
      <c r="GR1543" s="146"/>
      <c r="GS1543" s="146"/>
      <c r="GT1543" s="146"/>
      <c r="GU1543" s="146"/>
      <c r="GV1543" s="146"/>
      <c r="GW1543" s="146"/>
      <c r="GX1543" s="146"/>
      <c r="GY1543" s="146"/>
      <c r="GZ1543" s="146"/>
      <c r="HA1543" s="146"/>
      <c r="HB1543" s="146"/>
      <c r="HC1543" s="146"/>
      <c r="HD1543" s="146"/>
      <c r="HE1543" s="146"/>
      <c r="HF1543" s="146"/>
      <c r="HG1543" s="146"/>
      <c r="HH1543" s="146"/>
      <c r="HI1543" s="146"/>
      <c r="HJ1543" s="146"/>
      <c r="HK1543" s="146"/>
      <c r="HL1543" s="146"/>
      <c r="HM1543" s="146"/>
      <c r="HN1543" s="146"/>
      <c r="HO1543" s="146"/>
      <c r="HP1543" s="146"/>
      <c r="HQ1543" s="146"/>
      <c r="HR1543" s="146"/>
      <c r="HS1543" s="146"/>
      <c r="HT1543" s="146"/>
      <c r="HU1543" s="146"/>
      <c r="HV1543" s="146"/>
      <c r="HW1543" s="146"/>
      <c r="HX1543" s="146"/>
      <c r="HY1543" s="146"/>
      <c r="HZ1543" s="146"/>
      <c r="IA1543" s="146"/>
      <c r="IB1543" s="146"/>
      <c r="IC1543" s="146"/>
      <c r="ID1543" s="146"/>
      <c r="IE1543" s="146"/>
      <c r="IF1543" s="146"/>
      <c r="IG1543" s="146"/>
      <c r="IH1543" s="146"/>
    </row>
    <row r="1544" spans="1:242" s="158" customFormat="1" outlineLevel="1">
      <c r="A1544" s="151">
        <v>71</v>
      </c>
      <c r="B1544" s="33" t="s">
        <v>2150</v>
      </c>
      <c r="C1544" s="34" t="s">
        <v>2151</v>
      </c>
      <c r="D1544" s="34" t="s">
        <v>1808</v>
      </c>
      <c r="E1544" s="36">
        <f t="shared" si="119"/>
        <v>6</v>
      </c>
      <c r="F1544" s="34">
        <v>2</v>
      </c>
      <c r="G1544" s="34">
        <v>2</v>
      </c>
      <c r="H1544" s="34">
        <v>2</v>
      </c>
      <c r="I1544" s="23"/>
      <c r="J1544" s="146"/>
      <c r="K1544" s="146"/>
      <c r="L1544" s="146"/>
      <c r="M1544" s="146"/>
      <c r="N1544" s="146"/>
      <c r="O1544" s="146"/>
      <c r="P1544" s="146"/>
      <c r="Q1544" s="146"/>
      <c r="R1544" s="146"/>
      <c r="S1544" s="146"/>
      <c r="T1544" s="146"/>
      <c r="U1544" s="146"/>
      <c r="V1544" s="146"/>
      <c r="W1544" s="146"/>
      <c r="X1544" s="146"/>
      <c r="Y1544" s="146"/>
      <c r="Z1544" s="146"/>
      <c r="AA1544" s="146"/>
      <c r="AB1544" s="146"/>
      <c r="AC1544" s="146"/>
      <c r="AD1544" s="146"/>
      <c r="AE1544" s="146"/>
      <c r="AF1544" s="146"/>
      <c r="AG1544" s="146"/>
      <c r="AH1544" s="146"/>
      <c r="AI1544" s="146"/>
      <c r="AJ1544" s="146"/>
      <c r="AK1544" s="146"/>
      <c r="AL1544" s="146"/>
      <c r="AM1544" s="146"/>
      <c r="AN1544" s="146"/>
      <c r="AO1544" s="146"/>
      <c r="AP1544" s="146"/>
      <c r="AQ1544" s="146"/>
      <c r="AR1544" s="146"/>
      <c r="AS1544" s="146"/>
      <c r="AT1544" s="146"/>
      <c r="AU1544" s="146"/>
      <c r="AV1544" s="146"/>
      <c r="AW1544" s="146"/>
      <c r="AX1544" s="146"/>
      <c r="AY1544" s="146"/>
      <c r="AZ1544" s="146"/>
      <c r="BA1544" s="146"/>
      <c r="BB1544" s="146"/>
      <c r="BC1544" s="146"/>
      <c r="BD1544" s="146"/>
      <c r="BE1544" s="146"/>
      <c r="BF1544" s="146"/>
      <c r="BG1544" s="146"/>
      <c r="BH1544" s="146"/>
      <c r="BI1544" s="146"/>
      <c r="BJ1544" s="146"/>
      <c r="BK1544" s="146"/>
      <c r="BL1544" s="146"/>
      <c r="BM1544" s="146"/>
      <c r="BN1544" s="146"/>
      <c r="BO1544" s="146"/>
      <c r="BP1544" s="146"/>
      <c r="BQ1544" s="146"/>
      <c r="BR1544" s="146"/>
      <c r="BS1544" s="146"/>
      <c r="BT1544" s="146"/>
      <c r="BU1544" s="146"/>
      <c r="BV1544" s="146"/>
      <c r="BW1544" s="146"/>
      <c r="BX1544" s="146"/>
      <c r="BY1544" s="146"/>
      <c r="BZ1544" s="146"/>
      <c r="CA1544" s="146"/>
      <c r="CB1544" s="146"/>
      <c r="CC1544" s="146"/>
      <c r="CD1544" s="146"/>
      <c r="CE1544" s="146"/>
      <c r="CF1544" s="146"/>
      <c r="CG1544" s="146"/>
      <c r="CH1544" s="146"/>
      <c r="CI1544" s="146"/>
      <c r="CJ1544" s="146"/>
      <c r="CK1544" s="146"/>
      <c r="CL1544" s="146"/>
      <c r="CM1544" s="146"/>
      <c r="CN1544" s="146"/>
      <c r="CO1544" s="146"/>
      <c r="CP1544" s="146"/>
      <c r="CQ1544" s="146"/>
      <c r="CR1544" s="146"/>
      <c r="CS1544" s="146"/>
      <c r="CT1544" s="146"/>
      <c r="CU1544" s="146"/>
      <c r="CV1544" s="146"/>
      <c r="CW1544" s="146"/>
      <c r="CX1544" s="146"/>
      <c r="CY1544" s="146"/>
      <c r="CZ1544" s="146"/>
      <c r="DA1544" s="146"/>
      <c r="DB1544" s="146"/>
      <c r="DC1544" s="146"/>
      <c r="DD1544" s="146"/>
      <c r="DE1544" s="146"/>
      <c r="DF1544" s="146"/>
      <c r="DG1544" s="146"/>
      <c r="DH1544" s="146"/>
      <c r="DI1544" s="146"/>
      <c r="DJ1544" s="146"/>
      <c r="DK1544" s="146"/>
      <c r="DL1544" s="146"/>
      <c r="DM1544" s="146"/>
      <c r="DN1544" s="146"/>
      <c r="DO1544" s="146"/>
      <c r="DP1544" s="146"/>
      <c r="DQ1544" s="146"/>
      <c r="DR1544" s="146"/>
      <c r="DS1544" s="146"/>
      <c r="DT1544" s="146"/>
      <c r="DU1544" s="146"/>
      <c r="DV1544" s="146"/>
      <c r="DW1544" s="146"/>
      <c r="DX1544" s="146"/>
      <c r="DY1544" s="146"/>
      <c r="DZ1544" s="146"/>
      <c r="EA1544" s="146"/>
      <c r="EB1544" s="146"/>
      <c r="EC1544" s="146"/>
      <c r="ED1544" s="146"/>
      <c r="EE1544" s="146"/>
      <c r="EF1544" s="146"/>
      <c r="EG1544" s="146"/>
      <c r="EH1544" s="146"/>
      <c r="EI1544" s="146"/>
      <c r="EJ1544" s="146"/>
      <c r="EK1544" s="146"/>
      <c r="EL1544" s="146"/>
      <c r="EM1544" s="146"/>
      <c r="EN1544" s="146"/>
      <c r="EO1544" s="146"/>
      <c r="EP1544" s="146"/>
      <c r="EQ1544" s="146"/>
      <c r="ER1544" s="146"/>
      <c r="ES1544" s="146"/>
      <c r="ET1544" s="146"/>
      <c r="EU1544" s="146"/>
      <c r="EV1544" s="146"/>
      <c r="EW1544" s="146"/>
      <c r="EX1544" s="146"/>
      <c r="EY1544" s="146"/>
      <c r="EZ1544" s="146"/>
      <c r="FA1544" s="146"/>
      <c r="FB1544" s="146"/>
      <c r="FC1544" s="146"/>
      <c r="FD1544" s="146"/>
      <c r="FE1544" s="146"/>
      <c r="FF1544" s="146"/>
      <c r="FG1544" s="146"/>
      <c r="FH1544" s="146"/>
      <c r="FI1544" s="146"/>
      <c r="FJ1544" s="146"/>
      <c r="FK1544" s="146"/>
      <c r="FL1544" s="146"/>
      <c r="FM1544" s="146"/>
      <c r="FN1544" s="146"/>
      <c r="FO1544" s="146"/>
      <c r="FP1544" s="146"/>
      <c r="FQ1544" s="146"/>
      <c r="FR1544" s="146"/>
      <c r="FS1544" s="146"/>
      <c r="FT1544" s="146"/>
      <c r="FU1544" s="146"/>
      <c r="FV1544" s="146"/>
      <c r="FW1544" s="146"/>
      <c r="FX1544" s="146"/>
      <c r="FY1544" s="146"/>
      <c r="FZ1544" s="146"/>
      <c r="GA1544" s="146"/>
      <c r="GB1544" s="146"/>
      <c r="GC1544" s="146"/>
      <c r="GD1544" s="146"/>
      <c r="GE1544" s="146"/>
      <c r="GF1544" s="146"/>
      <c r="GG1544" s="146"/>
      <c r="GH1544" s="146"/>
      <c r="GI1544" s="146"/>
      <c r="GJ1544" s="146"/>
      <c r="GK1544" s="146"/>
      <c r="GL1544" s="146"/>
      <c r="GM1544" s="146"/>
      <c r="GN1544" s="146"/>
      <c r="GO1544" s="146"/>
      <c r="GP1544" s="146"/>
      <c r="GQ1544" s="146"/>
      <c r="GR1544" s="146"/>
      <c r="GS1544" s="146"/>
      <c r="GT1544" s="146"/>
      <c r="GU1544" s="146"/>
      <c r="GV1544" s="146"/>
      <c r="GW1544" s="146"/>
      <c r="GX1544" s="146"/>
      <c r="GY1544" s="146"/>
      <c r="GZ1544" s="146"/>
      <c r="HA1544" s="146"/>
      <c r="HB1544" s="146"/>
      <c r="HC1544" s="146"/>
      <c r="HD1544" s="146"/>
      <c r="HE1544" s="146"/>
      <c r="HF1544" s="146"/>
      <c r="HG1544" s="146"/>
      <c r="HH1544" s="146"/>
      <c r="HI1544" s="146"/>
      <c r="HJ1544" s="146"/>
      <c r="HK1544" s="146"/>
      <c r="HL1544" s="146"/>
      <c r="HM1544" s="146"/>
      <c r="HN1544" s="146"/>
      <c r="HO1544" s="146"/>
      <c r="HP1544" s="146"/>
      <c r="HQ1544" s="146"/>
      <c r="HR1544" s="146"/>
      <c r="HS1544" s="146"/>
      <c r="HT1544" s="146"/>
      <c r="HU1544" s="146"/>
      <c r="HV1544" s="146"/>
      <c r="HW1544" s="146"/>
      <c r="HX1544" s="146"/>
      <c r="HY1544" s="146"/>
      <c r="HZ1544" s="146"/>
      <c r="IA1544" s="146"/>
      <c r="IB1544" s="146"/>
      <c r="IC1544" s="146"/>
      <c r="ID1544" s="146"/>
      <c r="IE1544" s="146"/>
      <c r="IF1544" s="146"/>
      <c r="IG1544" s="146"/>
      <c r="IH1544" s="146"/>
    </row>
    <row r="1545" spans="1:242" s="158" customFormat="1" outlineLevel="1">
      <c r="A1545" s="151">
        <v>72</v>
      </c>
      <c r="B1545" s="33" t="s">
        <v>2152</v>
      </c>
      <c r="C1545" s="34" t="s">
        <v>2153</v>
      </c>
      <c r="D1545" s="34" t="s">
        <v>1808</v>
      </c>
      <c r="E1545" s="36">
        <f t="shared" si="119"/>
        <v>6</v>
      </c>
      <c r="F1545" s="34">
        <v>6</v>
      </c>
      <c r="G1545" s="34"/>
      <c r="H1545" s="34"/>
      <c r="I1545" s="23"/>
      <c r="J1545" s="146"/>
      <c r="K1545" s="146"/>
      <c r="L1545" s="146"/>
      <c r="M1545" s="146"/>
      <c r="N1545" s="146"/>
      <c r="O1545" s="146"/>
      <c r="P1545" s="146"/>
      <c r="Q1545" s="146"/>
      <c r="R1545" s="146"/>
      <c r="S1545" s="146"/>
      <c r="T1545" s="146"/>
      <c r="U1545" s="146"/>
      <c r="V1545" s="146"/>
      <c r="W1545" s="146"/>
      <c r="X1545" s="146"/>
      <c r="Y1545" s="146"/>
      <c r="Z1545" s="146"/>
      <c r="AA1545" s="146"/>
      <c r="AB1545" s="146"/>
      <c r="AC1545" s="146"/>
      <c r="AD1545" s="146"/>
      <c r="AE1545" s="146"/>
      <c r="AF1545" s="146"/>
      <c r="AG1545" s="146"/>
      <c r="AH1545" s="146"/>
      <c r="AI1545" s="146"/>
      <c r="AJ1545" s="146"/>
      <c r="AK1545" s="146"/>
      <c r="AL1545" s="146"/>
      <c r="AM1545" s="146"/>
      <c r="AN1545" s="146"/>
      <c r="AO1545" s="146"/>
      <c r="AP1545" s="146"/>
      <c r="AQ1545" s="146"/>
      <c r="AR1545" s="146"/>
      <c r="AS1545" s="146"/>
      <c r="AT1545" s="146"/>
      <c r="AU1545" s="146"/>
      <c r="AV1545" s="146"/>
      <c r="AW1545" s="146"/>
      <c r="AX1545" s="146"/>
      <c r="AY1545" s="146"/>
      <c r="AZ1545" s="146"/>
      <c r="BA1545" s="146"/>
      <c r="BB1545" s="146"/>
      <c r="BC1545" s="146"/>
      <c r="BD1545" s="146"/>
      <c r="BE1545" s="146"/>
      <c r="BF1545" s="146"/>
      <c r="BG1545" s="146"/>
      <c r="BH1545" s="146"/>
      <c r="BI1545" s="146"/>
      <c r="BJ1545" s="146"/>
      <c r="BK1545" s="146"/>
      <c r="BL1545" s="146"/>
      <c r="BM1545" s="146"/>
      <c r="BN1545" s="146"/>
      <c r="BO1545" s="146"/>
      <c r="BP1545" s="146"/>
      <c r="BQ1545" s="146"/>
      <c r="BR1545" s="146"/>
      <c r="BS1545" s="146"/>
      <c r="BT1545" s="146"/>
      <c r="BU1545" s="146"/>
      <c r="BV1545" s="146"/>
      <c r="BW1545" s="146"/>
      <c r="BX1545" s="146"/>
      <c r="BY1545" s="146"/>
      <c r="BZ1545" s="146"/>
      <c r="CA1545" s="146"/>
      <c r="CB1545" s="146"/>
      <c r="CC1545" s="146"/>
      <c r="CD1545" s="146"/>
      <c r="CE1545" s="146"/>
      <c r="CF1545" s="146"/>
      <c r="CG1545" s="146"/>
      <c r="CH1545" s="146"/>
      <c r="CI1545" s="146"/>
      <c r="CJ1545" s="146"/>
      <c r="CK1545" s="146"/>
      <c r="CL1545" s="146"/>
      <c r="CM1545" s="146"/>
      <c r="CN1545" s="146"/>
      <c r="CO1545" s="146"/>
      <c r="CP1545" s="146"/>
      <c r="CQ1545" s="146"/>
      <c r="CR1545" s="146"/>
      <c r="CS1545" s="146"/>
      <c r="CT1545" s="146"/>
      <c r="CU1545" s="146"/>
      <c r="CV1545" s="146"/>
      <c r="CW1545" s="146"/>
      <c r="CX1545" s="146"/>
      <c r="CY1545" s="146"/>
      <c r="CZ1545" s="146"/>
      <c r="DA1545" s="146"/>
      <c r="DB1545" s="146"/>
      <c r="DC1545" s="146"/>
      <c r="DD1545" s="146"/>
      <c r="DE1545" s="146"/>
      <c r="DF1545" s="146"/>
      <c r="DG1545" s="146"/>
      <c r="DH1545" s="146"/>
      <c r="DI1545" s="146"/>
      <c r="DJ1545" s="146"/>
      <c r="DK1545" s="146"/>
      <c r="DL1545" s="146"/>
      <c r="DM1545" s="146"/>
      <c r="DN1545" s="146"/>
      <c r="DO1545" s="146"/>
      <c r="DP1545" s="146"/>
      <c r="DQ1545" s="146"/>
      <c r="DR1545" s="146"/>
      <c r="DS1545" s="146"/>
      <c r="DT1545" s="146"/>
      <c r="DU1545" s="146"/>
      <c r="DV1545" s="146"/>
      <c r="DW1545" s="146"/>
      <c r="DX1545" s="146"/>
      <c r="DY1545" s="146"/>
      <c r="DZ1545" s="146"/>
      <c r="EA1545" s="146"/>
      <c r="EB1545" s="146"/>
      <c r="EC1545" s="146"/>
      <c r="ED1545" s="146"/>
      <c r="EE1545" s="146"/>
      <c r="EF1545" s="146"/>
      <c r="EG1545" s="146"/>
      <c r="EH1545" s="146"/>
      <c r="EI1545" s="146"/>
      <c r="EJ1545" s="146"/>
      <c r="EK1545" s="146"/>
      <c r="EL1545" s="146"/>
      <c r="EM1545" s="146"/>
      <c r="EN1545" s="146"/>
      <c r="EO1545" s="146"/>
      <c r="EP1545" s="146"/>
      <c r="EQ1545" s="146"/>
      <c r="ER1545" s="146"/>
      <c r="ES1545" s="146"/>
      <c r="ET1545" s="146"/>
      <c r="EU1545" s="146"/>
      <c r="EV1545" s="146"/>
      <c r="EW1545" s="146"/>
      <c r="EX1545" s="146"/>
      <c r="EY1545" s="146"/>
      <c r="EZ1545" s="146"/>
      <c r="FA1545" s="146"/>
      <c r="FB1545" s="146"/>
      <c r="FC1545" s="146"/>
      <c r="FD1545" s="146"/>
      <c r="FE1545" s="146"/>
      <c r="FF1545" s="146"/>
      <c r="FG1545" s="146"/>
      <c r="FH1545" s="146"/>
      <c r="FI1545" s="146"/>
      <c r="FJ1545" s="146"/>
      <c r="FK1545" s="146"/>
      <c r="FL1545" s="146"/>
      <c r="FM1545" s="146"/>
      <c r="FN1545" s="146"/>
      <c r="FO1545" s="146"/>
      <c r="FP1545" s="146"/>
      <c r="FQ1545" s="146"/>
      <c r="FR1545" s="146"/>
      <c r="FS1545" s="146"/>
      <c r="FT1545" s="146"/>
      <c r="FU1545" s="146"/>
      <c r="FV1545" s="146"/>
      <c r="FW1545" s="146"/>
      <c r="FX1545" s="146"/>
      <c r="FY1545" s="146"/>
      <c r="FZ1545" s="146"/>
      <c r="GA1545" s="146"/>
      <c r="GB1545" s="146"/>
      <c r="GC1545" s="146"/>
      <c r="GD1545" s="146"/>
      <c r="GE1545" s="146"/>
      <c r="GF1545" s="146"/>
      <c r="GG1545" s="146"/>
      <c r="GH1545" s="146"/>
      <c r="GI1545" s="146"/>
      <c r="GJ1545" s="146"/>
      <c r="GK1545" s="146"/>
      <c r="GL1545" s="146"/>
      <c r="GM1545" s="146"/>
      <c r="GN1545" s="146"/>
      <c r="GO1545" s="146"/>
      <c r="GP1545" s="146"/>
      <c r="GQ1545" s="146"/>
      <c r="GR1545" s="146"/>
      <c r="GS1545" s="146"/>
      <c r="GT1545" s="146"/>
      <c r="GU1545" s="146"/>
      <c r="GV1545" s="146"/>
      <c r="GW1545" s="146"/>
      <c r="GX1545" s="146"/>
      <c r="GY1545" s="146"/>
      <c r="GZ1545" s="146"/>
      <c r="HA1545" s="146"/>
      <c r="HB1545" s="146"/>
      <c r="HC1545" s="146"/>
      <c r="HD1545" s="146"/>
      <c r="HE1545" s="146"/>
      <c r="HF1545" s="146"/>
      <c r="HG1545" s="146"/>
      <c r="HH1545" s="146"/>
      <c r="HI1545" s="146"/>
      <c r="HJ1545" s="146"/>
      <c r="HK1545" s="146"/>
      <c r="HL1545" s="146"/>
      <c r="HM1545" s="146"/>
      <c r="HN1545" s="146"/>
      <c r="HO1545" s="146"/>
      <c r="HP1545" s="146"/>
      <c r="HQ1545" s="146"/>
      <c r="HR1545" s="146"/>
      <c r="HS1545" s="146"/>
      <c r="HT1545" s="146"/>
      <c r="HU1545" s="146"/>
      <c r="HV1545" s="146"/>
      <c r="HW1545" s="146"/>
      <c r="HX1545" s="146"/>
      <c r="HY1545" s="146"/>
      <c r="HZ1545" s="146"/>
      <c r="IA1545" s="146"/>
      <c r="IB1545" s="146"/>
      <c r="IC1545" s="146"/>
      <c r="ID1545" s="146"/>
      <c r="IE1545" s="146"/>
      <c r="IF1545" s="146"/>
      <c r="IG1545" s="146"/>
      <c r="IH1545" s="146"/>
    </row>
    <row r="1546" spans="1:242" s="158" customFormat="1" outlineLevel="1">
      <c r="A1546" s="151">
        <v>73</v>
      </c>
      <c r="B1546" s="33" t="s">
        <v>2154</v>
      </c>
      <c r="C1546" s="34" t="s">
        <v>2155</v>
      </c>
      <c r="D1546" s="34" t="s">
        <v>1808</v>
      </c>
      <c r="E1546" s="36">
        <f t="shared" si="119"/>
        <v>0</v>
      </c>
      <c r="F1546" s="34"/>
      <c r="G1546" s="34"/>
      <c r="H1546" s="34"/>
      <c r="I1546" s="23"/>
      <c r="J1546" s="146"/>
      <c r="K1546" s="146"/>
      <c r="L1546" s="146"/>
      <c r="M1546" s="146"/>
      <c r="N1546" s="146"/>
      <c r="O1546" s="146"/>
      <c r="P1546" s="146"/>
      <c r="Q1546" s="146"/>
      <c r="R1546" s="146"/>
      <c r="S1546" s="146"/>
      <c r="T1546" s="146"/>
      <c r="U1546" s="146"/>
      <c r="V1546" s="146"/>
      <c r="W1546" s="146"/>
      <c r="X1546" s="146"/>
      <c r="Y1546" s="146"/>
      <c r="Z1546" s="146"/>
      <c r="AA1546" s="146"/>
      <c r="AB1546" s="146"/>
      <c r="AC1546" s="146"/>
      <c r="AD1546" s="146"/>
      <c r="AE1546" s="146"/>
      <c r="AF1546" s="146"/>
      <c r="AG1546" s="146"/>
      <c r="AH1546" s="146"/>
      <c r="AI1546" s="146"/>
      <c r="AJ1546" s="146"/>
      <c r="AK1546" s="146"/>
      <c r="AL1546" s="146"/>
      <c r="AM1546" s="146"/>
      <c r="AN1546" s="146"/>
      <c r="AO1546" s="146"/>
      <c r="AP1546" s="146"/>
      <c r="AQ1546" s="146"/>
      <c r="AR1546" s="146"/>
      <c r="AS1546" s="146"/>
      <c r="AT1546" s="146"/>
      <c r="AU1546" s="146"/>
      <c r="AV1546" s="146"/>
      <c r="AW1546" s="146"/>
      <c r="AX1546" s="146"/>
      <c r="AY1546" s="146"/>
      <c r="AZ1546" s="146"/>
      <c r="BA1546" s="146"/>
      <c r="BB1546" s="146"/>
      <c r="BC1546" s="146"/>
      <c r="BD1546" s="146"/>
      <c r="BE1546" s="146"/>
      <c r="BF1546" s="146"/>
      <c r="BG1546" s="146"/>
      <c r="BH1546" s="146"/>
      <c r="BI1546" s="146"/>
      <c r="BJ1546" s="146"/>
      <c r="BK1546" s="146"/>
      <c r="BL1546" s="146"/>
      <c r="BM1546" s="146"/>
      <c r="BN1546" s="146"/>
      <c r="BO1546" s="146"/>
      <c r="BP1546" s="146"/>
      <c r="BQ1546" s="146"/>
      <c r="BR1546" s="146"/>
      <c r="BS1546" s="146"/>
      <c r="BT1546" s="146"/>
      <c r="BU1546" s="146"/>
      <c r="BV1546" s="146"/>
      <c r="BW1546" s="146"/>
      <c r="BX1546" s="146"/>
      <c r="BY1546" s="146"/>
      <c r="BZ1546" s="146"/>
      <c r="CA1546" s="146"/>
      <c r="CB1546" s="146"/>
      <c r="CC1546" s="146"/>
      <c r="CD1546" s="146"/>
      <c r="CE1546" s="146"/>
      <c r="CF1546" s="146"/>
      <c r="CG1546" s="146"/>
      <c r="CH1546" s="146"/>
      <c r="CI1546" s="146"/>
      <c r="CJ1546" s="146"/>
      <c r="CK1546" s="146"/>
      <c r="CL1546" s="146"/>
      <c r="CM1546" s="146"/>
      <c r="CN1546" s="146"/>
      <c r="CO1546" s="146"/>
      <c r="CP1546" s="146"/>
      <c r="CQ1546" s="146"/>
      <c r="CR1546" s="146"/>
      <c r="CS1546" s="146"/>
      <c r="CT1546" s="146"/>
      <c r="CU1546" s="146"/>
      <c r="CV1546" s="146"/>
      <c r="CW1546" s="146"/>
      <c r="CX1546" s="146"/>
      <c r="CY1546" s="146"/>
      <c r="CZ1546" s="146"/>
      <c r="DA1546" s="146"/>
      <c r="DB1546" s="146"/>
      <c r="DC1546" s="146"/>
      <c r="DD1546" s="146"/>
      <c r="DE1546" s="146"/>
      <c r="DF1546" s="146"/>
      <c r="DG1546" s="146"/>
      <c r="DH1546" s="146"/>
      <c r="DI1546" s="146"/>
      <c r="DJ1546" s="146"/>
      <c r="DK1546" s="146"/>
      <c r="DL1546" s="146"/>
      <c r="DM1546" s="146"/>
      <c r="DN1546" s="146"/>
      <c r="DO1546" s="146"/>
      <c r="DP1546" s="146"/>
      <c r="DQ1546" s="146"/>
      <c r="DR1546" s="146"/>
      <c r="DS1546" s="146"/>
      <c r="DT1546" s="146"/>
      <c r="DU1546" s="146"/>
      <c r="DV1546" s="146"/>
      <c r="DW1546" s="146"/>
      <c r="DX1546" s="146"/>
      <c r="DY1546" s="146"/>
      <c r="DZ1546" s="146"/>
      <c r="EA1546" s="146"/>
      <c r="EB1546" s="146"/>
      <c r="EC1546" s="146"/>
      <c r="ED1546" s="146"/>
      <c r="EE1546" s="146"/>
      <c r="EF1546" s="146"/>
      <c r="EG1546" s="146"/>
      <c r="EH1546" s="146"/>
      <c r="EI1546" s="146"/>
      <c r="EJ1546" s="146"/>
      <c r="EK1546" s="146"/>
      <c r="EL1546" s="146"/>
      <c r="EM1546" s="146"/>
      <c r="EN1546" s="146"/>
      <c r="EO1546" s="146"/>
      <c r="EP1546" s="146"/>
      <c r="EQ1546" s="146"/>
      <c r="ER1546" s="146"/>
      <c r="ES1546" s="146"/>
      <c r="ET1546" s="146"/>
      <c r="EU1546" s="146"/>
      <c r="EV1546" s="146"/>
      <c r="EW1546" s="146"/>
      <c r="EX1546" s="146"/>
      <c r="EY1546" s="146"/>
      <c r="EZ1546" s="146"/>
      <c r="FA1546" s="146"/>
      <c r="FB1546" s="146"/>
      <c r="FC1546" s="146"/>
      <c r="FD1546" s="146"/>
      <c r="FE1546" s="146"/>
      <c r="FF1546" s="146"/>
      <c r="FG1546" s="146"/>
      <c r="FH1546" s="146"/>
      <c r="FI1546" s="146"/>
      <c r="FJ1546" s="146"/>
      <c r="FK1546" s="146"/>
      <c r="FL1546" s="146"/>
      <c r="FM1546" s="146"/>
      <c r="FN1546" s="146"/>
      <c r="FO1546" s="146"/>
      <c r="FP1546" s="146"/>
      <c r="FQ1546" s="146"/>
      <c r="FR1546" s="146"/>
      <c r="FS1546" s="146"/>
      <c r="FT1546" s="146"/>
      <c r="FU1546" s="146"/>
      <c r="FV1546" s="146"/>
      <c r="FW1546" s="146"/>
      <c r="FX1546" s="146"/>
      <c r="FY1546" s="146"/>
      <c r="FZ1546" s="146"/>
      <c r="GA1546" s="146"/>
      <c r="GB1546" s="146"/>
      <c r="GC1546" s="146"/>
      <c r="GD1546" s="146"/>
      <c r="GE1546" s="146"/>
      <c r="GF1546" s="146"/>
      <c r="GG1546" s="146"/>
      <c r="GH1546" s="146"/>
      <c r="GI1546" s="146"/>
      <c r="GJ1546" s="146"/>
      <c r="GK1546" s="146"/>
      <c r="GL1546" s="146"/>
      <c r="GM1546" s="146"/>
      <c r="GN1546" s="146"/>
      <c r="GO1546" s="146"/>
      <c r="GP1546" s="146"/>
      <c r="GQ1546" s="146"/>
      <c r="GR1546" s="146"/>
      <c r="GS1546" s="146"/>
      <c r="GT1546" s="146"/>
      <c r="GU1546" s="146"/>
      <c r="GV1546" s="146"/>
      <c r="GW1546" s="146"/>
      <c r="GX1546" s="146"/>
      <c r="GY1546" s="146"/>
      <c r="GZ1546" s="146"/>
      <c r="HA1546" s="146"/>
      <c r="HB1546" s="146"/>
      <c r="HC1546" s="146"/>
      <c r="HD1546" s="146"/>
      <c r="HE1546" s="146"/>
      <c r="HF1546" s="146"/>
      <c r="HG1546" s="146"/>
      <c r="HH1546" s="146"/>
      <c r="HI1546" s="146"/>
      <c r="HJ1546" s="146"/>
      <c r="HK1546" s="146"/>
      <c r="HL1546" s="146"/>
      <c r="HM1546" s="146"/>
      <c r="HN1546" s="146"/>
      <c r="HO1546" s="146"/>
      <c r="HP1546" s="146"/>
      <c r="HQ1546" s="146"/>
      <c r="HR1546" s="146"/>
      <c r="HS1546" s="146"/>
      <c r="HT1546" s="146"/>
      <c r="HU1546" s="146"/>
      <c r="HV1546" s="146"/>
      <c r="HW1546" s="146"/>
      <c r="HX1546" s="146"/>
      <c r="HY1546" s="146"/>
      <c r="HZ1546" s="146"/>
      <c r="IA1546" s="146"/>
      <c r="IB1546" s="146"/>
      <c r="IC1546" s="146"/>
      <c r="ID1546" s="146"/>
      <c r="IE1546" s="146"/>
      <c r="IF1546" s="146"/>
      <c r="IG1546" s="146"/>
      <c r="IH1546" s="146"/>
    </row>
    <row r="1547" spans="1:242" s="158" customFormat="1" outlineLevel="1">
      <c r="A1547" s="151">
        <v>74</v>
      </c>
      <c r="B1547" s="33" t="s">
        <v>2156</v>
      </c>
      <c r="C1547" s="34" t="s">
        <v>2157</v>
      </c>
      <c r="D1547" s="34" t="s">
        <v>1808</v>
      </c>
      <c r="E1547" s="36">
        <f t="shared" si="119"/>
        <v>1</v>
      </c>
      <c r="F1547" s="34">
        <v>1</v>
      </c>
      <c r="G1547" s="34"/>
      <c r="H1547" s="34"/>
      <c r="I1547" s="23"/>
      <c r="J1547" s="146"/>
      <c r="K1547" s="146"/>
      <c r="L1547" s="146"/>
      <c r="M1547" s="146"/>
      <c r="N1547" s="146"/>
      <c r="O1547" s="146"/>
      <c r="P1547" s="146"/>
      <c r="Q1547" s="146"/>
      <c r="R1547" s="146"/>
      <c r="S1547" s="146"/>
      <c r="T1547" s="146"/>
      <c r="U1547" s="146"/>
      <c r="V1547" s="146"/>
      <c r="W1547" s="146"/>
      <c r="X1547" s="146"/>
      <c r="Y1547" s="146"/>
      <c r="Z1547" s="146"/>
      <c r="AA1547" s="146"/>
      <c r="AB1547" s="146"/>
      <c r="AC1547" s="146"/>
      <c r="AD1547" s="146"/>
      <c r="AE1547" s="146"/>
      <c r="AF1547" s="146"/>
      <c r="AG1547" s="146"/>
      <c r="AH1547" s="146"/>
      <c r="AI1547" s="146"/>
      <c r="AJ1547" s="146"/>
      <c r="AK1547" s="146"/>
      <c r="AL1547" s="146"/>
      <c r="AM1547" s="146"/>
      <c r="AN1547" s="146"/>
      <c r="AO1547" s="146"/>
      <c r="AP1547" s="146"/>
      <c r="AQ1547" s="146"/>
      <c r="AR1547" s="146"/>
      <c r="AS1547" s="146"/>
      <c r="AT1547" s="146"/>
      <c r="AU1547" s="146"/>
      <c r="AV1547" s="146"/>
      <c r="AW1547" s="146"/>
      <c r="AX1547" s="146"/>
      <c r="AY1547" s="146"/>
      <c r="AZ1547" s="146"/>
      <c r="BA1547" s="146"/>
      <c r="BB1547" s="146"/>
      <c r="BC1547" s="146"/>
      <c r="BD1547" s="146"/>
      <c r="BE1547" s="146"/>
      <c r="BF1547" s="146"/>
      <c r="BG1547" s="146"/>
      <c r="BH1547" s="146"/>
      <c r="BI1547" s="146"/>
      <c r="BJ1547" s="146"/>
      <c r="BK1547" s="146"/>
      <c r="BL1547" s="146"/>
      <c r="BM1547" s="146"/>
      <c r="BN1547" s="146"/>
      <c r="BO1547" s="146"/>
      <c r="BP1547" s="146"/>
      <c r="BQ1547" s="146"/>
      <c r="BR1547" s="146"/>
      <c r="BS1547" s="146"/>
      <c r="BT1547" s="146"/>
      <c r="BU1547" s="146"/>
      <c r="BV1547" s="146"/>
      <c r="BW1547" s="146"/>
      <c r="BX1547" s="146"/>
      <c r="BY1547" s="146"/>
      <c r="BZ1547" s="146"/>
      <c r="CA1547" s="146"/>
      <c r="CB1547" s="146"/>
      <c r="CC1547" s="146"/>
      <c r="CD1547" s="146"/>
      <c r="CE1547" s="146"/>
      <c r="CF1547" s="146"/>
      <c r="CG1547" s="146"/>
      <c r="CH1547" s="146"/>
      <c r="CI1547" s="146"/>
      <c r="CJ1547" s="146"/>
      <c r="CK1547" s="146"/>
      <c r="CL1547" s="146"/>
      <c r="CM1547" s="146"/>
      <c r="CN1547" s="146"/>
      <c r="CO1547" s="146"/>
      <c r="CP1547" s="146"/>
      <c r="CQ1547" s="146"/>
      <c r="CR1547" s="146"/>
      <c r="CS1547" s="146"/>
      <c r="CT1547" s="146"/>
      <c r="CU1547" s="146"/>
      <c r="CV1547" s="146"/>
      <c r="CW1547" s="146"/>
      <c r="CX1547" s="146"/>
      <c r="CY1547" s="146"/>
      <c r="CZ1547" s="146"/>
      <c r="DA1547" s="146"/>
      <c r="DB1547" s="146"/>
      <c r="DC1547" s="146"/>
      <c r="DD1547" s="146"/>
      <c r="DE1547" s="146"/>
      <c r="DF1547" s="146"/>
      <c r="DG1547" s="146"/>
      <c r="DH1547" s="146"/>
      <c r="DI1547" s="146"/>
      <c r="DJ1547" s="146"/>
      <c r="DK1547" s="146"/>
      <c r="DL1547" s="146"/>
      <c r="DM1547" s="146"/>
      <c r="DN1547" s="146"/>
      <c r="DO1547" s="146"/>
      <c r="DP1547" s="146"/>
      <c r="DQ1547" s="146"/>
      <c r="DR1547" s="146"/>
      <c r="DS1547" s="146"/>
      <c r="DT1547" s="146"/>
      <c r="DU1547" s="146"/>
      <c r="DV1547" s="146"/>
      <c r="DW1547" s="146"/>
      <c r="DX1547" s="146"/>
      <c r="DY1547" s="146"/>
      <c r="DZ1547" s="146"/>
      <c r="EA1547" s="146"/>
      <c r="EB1547" s="146"/>
      <c r="EC1547" s="146"/>
      <c r="ED1547" s="146"/>
      <c r="EE1547" s="146"/>
      <c r="EF1547" s="146"/>
      <c r="EG1547" s="146"/>
      <c r="EH1547" s="146"/>
      <c r="EI1547" s="146"/>
      <c r="EJ1547" s="146"/>
      <c r="EK1547" s="146"/>
      <c r="EL1547" s="146"/>
      <c r="EM1547" s="146"/>
      <c r="EN1547" s="146"/>
      <c r="EO1547" s="146"/>
      <c r="EP1547" s="146"/>
      <c r="EQ1547" s="146"/>
      <c r="ER1547" s="146"/>
      <c r="ES1547" s="146"/>
      <c r="ET1547" s="146"/>
      <c r="EU1547" s="146"/>
      <c r="EV1547" s="146"/>
      <c r="EW1547" s="146"/>
      <c r="EX1547" s="146"/>
      <c r="EY1547" s="146"/>
      <c r="EZ1547" s="146"/>
      <c r="FA1547" s="146"/>
      <c r="FB1547" s="146"/>
      <c r="FC1547" s="146"/>
      <c r="FD1547" s="146"/>
      <c r="FE1547" s="146"/>
      <c r="FF1547" s="146"/>
      <c r="FG1547" s="146"/>
      <c r="FH1547" s="146"/>
      <c r="FI1547" s="146"/>
      <c r="FJ1547" s="146"/>
      <c r="FK1547" s="146"/>
      <c r="FL1547" s="146"/>
      <c r="FM1547" s="146"/>
      <c r="FN1547" s="146"/>
      <c r="FO1547" s="146"/>
      <c r="FP1547" s="146"/>
      <c r="FQ1547" s="146"/>
      <c r="FR1547" s="146"/>
      <c r="FS1547" s="146"/>
      <c r="FT1547" s="146"/>
      <c r="FU1547" s="146"/>
      <c r="FV1547" s="146"/>
      <c r="FW1547" s="146"/>
      <c r="FX1547" s="146"/>
      <c r="FY1547" s="146"/>
      <c r="FZ1547" s="146"/>
      <c r="GA1547" s="146"/>
      <c r="GB1547" s="146"/>
      <c r="GC1547" s="146"/>
      <c r="GD1547" s="146"/>
      <c r="GE1547" s="146"/>
      <c r="GF1547" s="146"/>
      <c r="GG1547" s="146"/>
      <c r="GH1547" s="146"/>
      <c r="GI1547" s="146"/>
      <c r="GJ1547" s="146"/>
      <c r="GK1547" s="146"/>
      <c r="GL1547" s="146"/>
      <c r="GM1547" s="146"/>
      <c r="GN1547" s="146"/>
      <c r="GO1547" s="146"/>
      <c r="GP1547" s="146"/>
      <c r="GQ1547" s="146"/>
      <c r="GR1547" s="146"/>
      <c r="GS1547" s="146"/>
      <c r="GT1547" s="146"/>
      <c r="GU1547" s="146"/>
      <c r="GV1547" s="146"/>
      <c r="GW1547" s="146"/>
      <c r="GX1547" s="146"/>
      <c r="GY1547" s="146"/>
      <c r="GZ1547" s="146"/>
      <c r="HA1547" s="146"/>
      <c r="HB1547" s="146"/>
      <c r="HC1547" s="146"/>
      <c r="HD1547" s="146"/>
      <c r="HE1547" s="146"/>
      <c r="HF1547" s="146"/>
      <c r="HG1547" s="146"/>
      <c r="HH1547" s="146"/>
      <c r="HI1547" s="146"/>
      <c r="HJ1547" s="146"/>
      <c r="HK1547" s="146"/>
      <c r="HL1547" s="146"/>
      <c r="HM1547" s="146"/>
      <c r="HN1547" s="146"/>
      <c r="HO1547" s="146"/>
      <c r="HP1547" s="146"/>
      <c r="HQ1547" s="146"/>
      <c r="HR1547" s="146"/>
      <c r="HS1547" s="146"/>
      <c r="HT1547" s="146"/>
      <c r="HU1547" s="146"/>
      <c r="HV1547" s="146"/>
      <c r="HW1547" s="146"/>
      <c r="HX1547" s="146"/>
      <c r="HY1547" s="146"/>
      <c r="HZ1547" s="146"/>
      <c r="IA1547" s="146"/>
      <c r="IB1547" s="146"/>
      <c r="IC1547" s="146"/>
      <c r="ID1547" s="146"/>
      <c r="IE1547" s="146"/>
      <c r="IF1547" s="146"/>
      <c r="IG1547" s="146"/>
      <c r="IH1547" s="146"/>
    </row>
    <row r="1548" spans="1:242" s="158" customFormat="1" outlineLevel="1">
      <c r="A1548" s="151">
        <v>75</v>
      </c>
      <c r="B1548" s="33" t="s">
        <v>2158</v>
      </c>
      <c r="C1548" s="34" t="s">
        <v>2159</v>
      </c>
      <c r="D1548" s="34" t="s">
        <v>1808</v>
      </c>
      <c r="E1548" s="36">
        <f t="shared" si="119"/>
        <v>1</v>
      </c>
      <c r="F1548" s="34"/>
      <c r="G1548" s="34">
        <v>1</v>
      </c>
      <c r="H1548" s="34"/>
      <c r="I1548" s="23"/>
      <c r="J1548" s="146"/>
      <c r="K1548" s="146"/>
      <c r="L1548" s="146"/>
      <c r="M1548" s="146"/>
      <c r="N1548" s="146"/>
      <c r="O1548" s="146"/>
      <c r="P1548" s="146"/>
      <c r="Q1548" s="146"/>
      <c r="R1548" s="146"/>
      <c r="S1548" s="146"/>
      <c r="T1548" s="146"/>
      <c r="U1548" s="146"/>
      <c r="V1548" s="146"/>
      <c r="W1548" s="146"/>
      <c r="X1548" s="146"/>
      <c r="Y1548" s="146"/>
      <c r="Z1548" s="146"/>
      <c r="AA1548" s="146"/>
      <c r="AB1548" s="146"/>
      <c r="AC1548" s="146"/>
      <c r="AD1548" s="146"/>
      <c r="AE1548" s="146"/>
      <c r="AF1548" s="146"/>
      <c r="AG1548" s="146"/>
      <c r="AH1548" s="146"/>
      <c r="AI1548" s="146"/>
      <c r="AJ1548" s="146"/>
      <c r="AK1548" s="146"/>
      <c r="AL1548" s="146"/>
      <c r="AM1548" s="146"/>
      <c r="AN1548" s="146"/>
      <c r="AO1548" s="146"/>
      <c r="AP1548" s="146"/>
      <c r="AQ1548" s="146"/>
      <c r="AR1548" s="146"/>
      <c r="AS1548" s="146"/>
      <c r="AT1548" s="146"/>
      <c r="AU1548" s="146"/>
      <c r="AV1548" s="146"/>
      <c r="AW1548" s="146"/>
      <c r="AX1548" s="146"/>
      <c r="AY1548" s="146"/>
      <c r="AZ1548" s="146"/>
      <c r="BA1548" s="146"/>
      <c r="BB1548" s="146"/>
      <c r="BC1548" s="146"/>
      <c r="BD1548" s="146"/>
      <c r="BE1548" s="146"/>
      <c r="BF1548" s="146"/>
      <c r="BG1548" s="146"/>
      <c r="BH1548" s="146"/>
      <c r="BI1548" s="146"/>
      <c r="BJ1548" s="146"/>
      <c r="BK1548" s="146"/>
      <c r="BL1548" s="146"/>
      <c r="BM1548" s="146"/>
      <c r="BN1548" s="146"/>
      <c r="BO1548" s="146"/>
      <c r="BP1548" s="146"/>
      <c r="BQ1548" s="146"/>
      <c r="BR1548" s="146"/>
      <c r="BS1548" s="146"/>
      <c r="BT1548" s="146"/>
      <c r="BU1548" s="146"/>
      <c r="BV1548" s="146"/>
      <c r="BW1548" s="146"/>
      <c r="BX1548" s="146"/>
      <c r="BY1548" s="146"/>
      <c r="BZ1548" s="146"/>
      <c r="CA1548" s="146"/>
      <c r="CB1548" s="146"/>
      <c r="CC1548" s="146"/>
      <c r="CD1548" s="146"/>
      <c r="CE1548" s="146"/>
      <c r="CF1548" s="146"/>
      <c r="CG1548" s="146"/>
      <c r="CH1548" s="146"/>
      <c r="CI1548" s="146"/>
      <c r="CJ1548" s="146"/>
      <c r="CK1548" s="146"/>
      <c r="CL1548" s="146"/>
      <c r="CM1548" s="146"/>
      <c r="CN1548" s="146"/>
      <c r="CO1548" s="146"/>
      <c r="CP1548" s="146"/>
      <c r="CQ1548" s="146"/>
      <c r="CR1548" s="146"/>
      <c r="CS1548" s="146"/>
      <c r="CT1548" s="146"/>
      <c r="CU1548" s="146"/>
      <c r="CV1548" s="146"/>
      <c r="CW1548" s="146"/>
      <c r="CX1548" s="146"/>
      <c r="CY1548" s="146"/>
      <c r="CZ1548" s="146"/>
      <c r="DA1548" s="146"/>
      <c r="DB1548" s="146"/>
      <c r="DC1548" s="146"/>
      <c r="DD1548" s="146"/>
      <c r="DE1548" s="146"/>
      <c r="DF1548" s="146"/>
      <c r="DG1548" s="146"/>
      <c r="DH1548" s="146"/>
      <c r="DI1548" s="146"/>
      <c r="DJ1548" s="146"/>
      <c r="DK1548" s="146"/>
      <c r="DL1548" s="146"/>
      <c r="DM1548" s="146"/>
      <c r="DN1548" s="146"/>
      <c r="DO1548" s="146"/>
      <c r="DP1548" s="146"/>
      <c r="DQ1548" s="146"/>
      <c r="DR1548" s="146"/>
      <c r="DS1548" s="146"/>
      <c r="DT1548" s="146"/>
      <c r="DU1548" s="146"/>
      <c r="DV1548" s="146"/>
      <c r="DW1548" s="146"/>
      <c r="DX1548" s="146"/>
      <c r="DY1548" s="146"/>
      <c r="DZ1548" s="146"/>
      <c r="EA1548" s="146"/>
      <c r="EB1548" s="146"/>
      <c r="EC1548" s="146"/>
      <c r="ED1548" s="146"/>
      <c r="EE1548" s="146"/>
      <c r="EF1548" s="146"/>
      <c r="EG1548" s="146"/>
      <c r="EH1548" s="146"/>
      <c r="EI1548" s="146"/>
      <c r="EJ1548" s="146"/>
      <c r="EK1548" s="146"/>
      <c r="EL1548" s="146"/>
      <c r="EM1548" s="146"/>
      <c r="EN1548" s="146"/>
      <c r="EO1548" s="146"/>
      <c r="EP1548" s="146"/>
      <c r="EQ1548" s="146"/>
      <c r="ER1548" s="146"/>
      <c r="ES1548" s="146"/>
      <c r="ET1548" s="146"/>
      <c r="EU1548" s="146"/>
      <c r="EV1548" s="146"/>
      <c r="EW1548" s="146"/>
      <c r="EX1548" s="146"/>
      <c r="EY1548" s="146"/>
      <c r="EZ1548" s="146"/>
      <c r="FA1548" s="146"/>
      <c r="FB1548" s="146"/>
      <c r="FC1548" s="146"/>
      <c r="FD1548" s="146"/>
      <c r="FE1548" s="146"/>
      <c r="FF1548" s="146"/>
      <c r="FG1548" s="146"/>
      <c r="FH1548" s="146"/>
      <c r="FI1548" s="146"/>
      <c r="FJ1548" s="146"/>
      <c r="FK1548" s="146"/>
      <c r="FL1548" s="146"/>
      <c r="FM1548" s="146"/>
      <c r="FN1548" s="146"/>
      <c r="FO1548" s="146"/>
      <c r="FP1548" s="146"/>
      <c r="FQ1548" s="146"/>
      <c r="FR1548" s="146"/>
      <c r="FS1548" s="146"/>
      <c r="FT1548" s="146"/>
      <c r="FU1548" s="146"/>
      <c r="FV1548" s="146"/>
      <c r="FW1548" s="146"/>
      <c r="FX1548" s="146"/>
      <c r="FY1548" s="146"/>
      <c r="FZ1548" s="146"/>
      <c r="GA1548" s="146"/>
      <c r="GB1548" s="146"/>
      <c r="GC1548" s="146"/>
      <c r="GD1548" s="146"/>
      <c r="GE1548" s="146"/>
      <c r="GF1548" s="146"/>
      <c r="GG1548" s="146"/>
      <c r="GH1548" s="146"/>
      <c r="GI1548" s="146"/>
      <c r="GJ1548" s="146"/>
      <c r="GK1548" s="146"/>
      <c r="GL1548" s="146"/>
      <c r="GM1548" s="146"/>
      <c r="GN1548" s="146"/>
      <c r="GO1548" s="146"/>
      <c r="GP1548" s="146"/>
      <c r="GQ1548" s="146"/>
      <c r="GR1548" s="146"/>
      <c r="GS1548" s="146"/>
      <c r="GT1548" s="146"/>
      <c r="GU1548" s="146"/>
      <c r="GV1548" s="146"/>
      <c r="GW1548" s="146"/>
      <c r="GX1548" s="146"/>
      <c r="GY1548" s="146"/>
      <c r="GZ1548" s="146"/>
      <c r="HA1548" s="146"/>
      <c r="HB1548" s="146"/>
      <c r="HC1548" s="146"/>
      <c r="HD1548" s="146"/>
      <c r="HE1548" s="146"/>
      <c r="HF1548" s="146"/>
      <c r="HG1548" s="146"/>
      <c r="HH1548" s="146"/>
      <c r="HI1548" s="146"/>
      <c r="HJ1548" s="146"/>
      <c r="HK1548" s="146"/>
      <c r="HL1548" s="146"/>
      <c r="HM1548" s="146"/>
      <c r="HN1548" s="146"/>
      <c r="HO1548" s="146"/>
      <c r="HP1548" s="146"/>
      <c r="HQ1548" s="146"/>
      <c r="HR1548" s="146"/>
      <c r="HS1548" s="146"/>
      <c r="HT1548" s="146"/>
      <c r="HU1548" s="146"/>
      <c r="HV1548" s="146"/>
      <c r="HW1548" s="146"/>
      <c r="HX1548" s="146"/>
      <c r="HY1548" s="146"/>
      <c r="HZ1548" s="146"/>
      <c r="IA1548" s="146"/>
      <c r="IB1548" s="146"/>
      <c r="IC1548" s="146"/>
      <c r="ID1548" s="146"/>
      <c r="IE1548" s="146"/>
      <c r="IF1548" s="146"/>
      <c r="IG1548" s="146"/>
      <c r="IH1548" s="146"/>
    </row>
    <row r="1549" spans="1:242" s="158" customFormat="1" outlineLevel="1">
      <c r="A1549" s="151">
        <v>76</v>
      </c>
      <c r="B1549" s="33" t="s">
        <v>2160</v>
      </c>
      <c r="C1549" s="34" t="s">
        <v>2161</v>
      </c>
      <c r="D1549" s="34" t="s">
        <v>1808</v>
      </c>
      <c r="E1549" s="36">
        <f t="shared" si="119"/>
        <v>0</v>
      </c>
      <c r="F1549" s="34"/>
      <c r="G1549" s="34"/>
      <c r="H1549" s="34"/>
      <c r="I1549" s="23"/>
      <c r="J1549" s="146"/>
      <c r="K1549" s="146"/>
      <c r="L1549" s="146"/>
      <c r="M1549" s="146"/>
      <c r="N1549" s="146"/>
      <c r="O1549" s="146"/>
      <c r="P1549" s="146"/>
      <c r="Q1549" s="146"/>
      <c r="R1549" s="146"/>
      <c r="S1549" s="146"/>
      <c r="T1549" s="146"/>
      <c r="U1549" s="146"/>
      <c r="V1549" s="146"/>
      <c r="W1549" s="146"/>
      <c r="X1549" s="146"/>
      <c r="Y1549" s="146"/>
      <c r="Z1549" s="146"/>
      <c r="AA1549" s="146"/>
      <c r="AB1549" s="146"/>
      <c r="AC1549" s="146"/>
      <c r="AD1549" s="146"/>
      <c r="AE1549" s="146"/>
      <c r="AF1549" s="146"/>
      <c r="AG1549" s="146"/>
      <c r="AH1549" s="146"/>
      <c r="AI1549" s="146"/>
      <c r="AJ1549" s="146"/>
      <c r="AK1549" s="146"/>
      <c r="AL1549" s="146"/>
      <c r="AM1549" s="146"/>
      <c r="AN1549" s="146"/>
      <c r="AO1549" s="146"/>
      <c r="AP1549" s="146"/>
      <c r="AQ1549" s="146"/>
      <c r="AR1549" s="146"/>
      <c r="AS1549" s="146"/>
      <c r="AT1549" s="146"/>
      <c r="AU1549" s="146"/>
      <c r="AV1549" s="146"/>
      <c r="AW1549" s="146"/>
      <c r="AX1549" s="146"/>
      <c r="AY1549" s="146"/>
      <c r="AZ1549" s="146"/>
      <c r="BA1549" s="146"/>
      <c r="BB1549" s="146"/>
      <c r="BC1549" s="146"/>
      <c r="BD1549" s="146"/>
      <c r="BE1549" s="146"/>
      <c r="BF1549" s="146"/>
      <c r="BG1549" s="146"/>
      <c r="BH1549" s="146"/>
      <c r="BI1549" s="146"/>
      <c r="BJ1549" s="146"/>
      <c r="BK1549" s="146"/>
      <c r="BL1549" s="146"/>
      <c r="BM1549" s="146"/>
      <c r="BN1549" s="146"/>
      <c r="BO1549" s="146"/>
      <c r="BP1549" s="146"/>
      <c r="BQ1549" s="146"/>
      <c r="BR1549" s="146"/>
      <c r="BS1549" s="146"/>
      <c r="BT1549" s="146"/>
      <c r="BU1549" s="146"/>
      <c r="BV1549" s="146"/>
      <c r="BW1549" s="146"/>
      <c r="BX1549" s="146"/>
      <c r="BY1549" s="146"/>
      <c r="BZ1549" s="146"/>
      <c r="CA1549" s="146"/>
      <c r="CB1549" s="146"/>
      <c r="CC1549" s="146"/>
      <c r="CD1549" s="146"/>
      <c r="CE1549" s="146"/>
      <c r="CF1549" s="146"/>
      <c r="CG1549" s="146"/>
      <c r="CH1549" s="146"/>
      <c r="CI1549" s="146"/>
      <c r="CJ1549" s="146"/>
      <c r="CK1549" s="146"/>
      <c r="CL1549" s="146"/>
      <c r="CM1549" s="146"/>
      <c r="CN1549" s="146"/>
      <c r="CO1549" s="146"/>
      <c r="CP1549" s="146"/>
      <c r="CQ1549" s="146"/>
      <c r="CR1549" s="146"/>
      <c r="CS1549" s="146"/>
      <c r="CT1549" s="146"/>
      <c r="CU1549" s="146"/>
      <c r="CV1549" s="146"/>
      <c r="CW1549" s="146"/>
      <c r="CX1549" s="146"/>
      <c r="CY1549" s="146"/>
      <c r="CZ1549" s="146"/>
      <c r="DA1549" s="146"/>
      <c r="DB1549" s="146"/>
      <c r="DC1549" s="146"/>
      <c r="DD1549" s="146"/>
      <c r="DE1549" s="146"/>
      <c r="DF1549" s="146"/>
      <c r="DG1549" s="146"/>
      <c r="DH1549" s="146"/>
      <c r="DI1549" s="146"/>
      <c r="DJ1549" s="146"/>
      <c r="DK1549" s="146"/>
      <c r="DL1549" s="146"/>
      <c r="DM1549" s="146"/>
      <c r="DN1549" s="146"/>
      <c r="DO1549" s="146"/>
      <c r="DP1549" s="146"/>
      <c r="DQ1549" s="146"/>
      <c r="DR1549" s="146"/>
      <c r="DS1549" s="146"/>
      <c r="DT1549" s="146"/>
      <c r="DU1549" s="146"/>
      <c r="DV1549" s="146"/>
      <c r="DW1549" s="146"/>
      <c r="DX1549" s="146"/>
      <c r="DY1549" s="146"/>
      <c r="DZ1549" s="146"/>
      <c r="EA1549" s="146"/>
      <c r="EB1549" s="146"/>
      <c r="EC1549" s="146"/>
      <c r="ED1549" s="146"/>
      <c r="EE1549" s="146"/>
      <c r="EF1549" s="146"/>
      <c r="EG1549" s="146"/>
      <c r="EH1549" s="146"/>
      <c r="EI1549" s="146"/>
      <c r="EJ1549" s="146"/>
      <c r="EK1549" s="146"/>
      <c r="EL1549" s="146"/>
      <c r="EM1549" s="146"/>
      <c r="EN1549" s="146"/>
      <c r="EO1549" s="146"/>
      <c r="EP1549" s="146"/>
      <c r="EQ1549" s="146"/>
      <c r="ER1549" s="146"/>
      <c r="ES1549" s="146"/>
      <c r="ET1549" s="146"/>
      <c r="EU1549" s="146"/>
      <c r="EV1549" s="146"/>
      <c r="EW1549" s="146"/>
      <c r="EX1549" s="146"/>
      <c r="EY1549" s="146"/>
      <c r="EZ1549" s="146"/>
      <c r="FA1549" s="146"/>
      <c r="FB1549" s="146"/>
      <c r="FC1549" s="146"/>
      <c r="FD1549" s="146"/>
      <c r="FE1549" s="146"/>
      <c r="FF1549" s="146"/>
      <c r="FG1549" s="146"/>
      <c r="FH1549" s="146"/>
      <c r="FI1549" s="146"/>
      <c r="FJ1549" s="146"/>
      <c r="FK1549" s="146"/>
      <c r="FL1549" s="146"/>
      <c r="FM1549" s="146"/>
      <c r="FN1549" s="146"/>
      <c r="FO1549" s="146"/>
      <c r="FP1549" s="146"/>
      <c r="FQ1549" s="146"/>
      <c r="FR1549" s="146"/>
      <c r="FS1549" s="146"/>
      <c r="FT1549" s="146"/>
      <c r="FU1549" s="146"/>
      <c r="FV1549" s="146"/>
      <c r="FW1549" s="146"/>
      <c r="FX1549" s="146"/>
      <c r="FY1549" s="146"/>
      <c r="FZ1549" s="146"/>
      <c r="GA1549" s="146"/>
      <c r="GB1549" s="146"/>
      <c r="GC1549" s="146"/>
      <c r="GD1549" s="146"/>
      <c r="GE1549" s="146"/>
      <c r="GF1549" s="146"/>
      <c r="GG1549" s="146"/>
      <c r="GH1549" s="146"/>
      <c r="GI1549" s="146"/>
      <c r="GJ1549" s="146"/>
      <c r="GK1549" s="146"/>
      <c r="GL1549" s="146"/>
      <c r="GM1549" s="146"/>
      <c r="GN1549" s="146"/>
      <c r="GO1549" s="146"/>
      <c r="GP1549" s="146"/>
      <c r="GQ1549" s="146"/>
      <c r="GR1549" s="146"/>
      <c r="GS1549" s="146"/>
      <c r="GT1549" s="146"/>
      <c r="GU1549" s="146"/>
      <c r="GV1549" s="146"/>
      <c r="GW1549" s="146"/>
      <c r="GX1549" s="146"/>
      <c r="GY1549" s="146"/>
      <c r="GZ1549" s="146"/>
      <c r="HA1549" s="146"/>
      <c r="HB1549" s="146"/>
      <c r="HC1549" s="146"/>
      <c r="HD1549" s="146"/>
      <c r="HE1549" s="146"/>
      <c r="HF1549" s="146"/>
      <c r="HG1549" s="146"/>
      <c r="HH1549" s="146"/>
      <c r="HI1549" s="146"/>
      <c r="HJ1549" s="146"/>
      <c r="HK1549" s="146"/>
      <c r="HL1549" s="146"/>
      <c r="HM1549" s="146"/>
      <c r="HN1549" s="146"/>
      <c r="HO1549" s="146"/>
      <c r="HP1549" s="146"/>
      <c r="HQ1549" s="146"/>
      <c r="HR1549" s="146"/>
      <c r="HS1549" s="146"/>
      <c r="HT1549" s="146"/>
      <c r="HU1549" s="146"/>
      <c r="HV1549" s="146"/>
      <c r="HW1549" s="146"/>
      <c r="HX1549" s="146"/>
      <c r="HY1549" s="146"/>
      <c r="HZ1549" s="146"/>
      <c r="IA1549" s="146"/>
      <c r="IB1549" s="146"/>
      <c r="IC1549" s="146"/>
      <c r="ID1549" s="146"/>
      <c r="IE1549" s="146"/>
      <c r="IF1549" s="146"/>
      <c r="IG1549" s="146"/>
      <c r="IH1549" s="146"/>
    </row>
    <row r="1550" spans="1:242" s="158" customFormat="1" outlineLevel="1">
      <c r="A1550" s="151">
        <v>77</v>
      </c>
      <c r="B1550" s="33" t="s">
        <v>2162</v>
      </c>
      <c r="C1550" s="34" t="s">
        <v>2163</v>
      </c>
      <c r="D1550" s="34" t="s">
        <v>1808</v>
      </c>
      <c r="E1550" s="36">
        <f t="shared" si="119"/>
        <v>0</v>
      </c>
      <c r="F1550" s="34"/>
      <c r="G1550" s="34"/>
      <c r="H1550" s="34"/>
      <c r="I1550" s="23"/>
      <c r="J1550" s="146"/>
      <c r="K1550" s="146"/>
      <c r="L1550" s="146"/>
      <c r="M1550" s="146"/>
      <c r="N1550" s="146"/>
      <c r="O1550" s="146"/>
      <c r="P1550" s="146"/>
      <c r="Q1550" s="146"/>
      <c r="R1550" s="146"/>
      <c r="S1550" s="146"/>
      <c r="T1550" s="146"/>
      <c r="U1550" s="146"/>
      <c r="V1550" s="146"/>
      <c r="W1550" s="146"/>
      <c r="X1550" s="146"/>
      <c r="Y1550" s="146"/>
      <c r="Z1550" s="146"/>
      <c r="AA1550" s="146"/>
      <c r="AB1550" s="146"/>
      <c r="AC1550" s="146"/>
      <c r="AD1550" s="146"/>
      <c r="AE1550" s="146"/>
      <c r="AF1550" s="146"/>
      <c r="AG1550" s="146"/>
      <c r="AH1550" s="146"/>
      <c r="AI1550" s="146"/>
      <c r="AJ1550" s="146"/>
      <c r="AK1550" s="146"/>
      <c r="AL1550" s="146"/>
      <c r="AM1550" s="146"/>
      <c r="AN1550" s="146"/>
      <c r="AO1550" s="146"/>
      <c r="AP1550" s="146"/>
      <c r="AQ1550" s="146"/>
      <c r="AR1550" s="146"/>
      <c r="AS1550" s="146"/>
      <c r="AT1550" s="146"/>
      <c r="AU1550" s="146"/>
      <c r="AV1550" s="146"/>
      <c r="AW1550" s="146"/>
      <c r="AX1550" s="146"/>
      <c r="AY1550" s="146"/>
      <c r="AZ1550" s="146"/>
      <c r="BA1550" s="146"/>
      <c r="BB1550" s="146"/>
      <c r="BC1550" s="146"/>
      <c r="BD1550" s="146"/>
      <c r="BE1550" s="146"/>
      <c r="BF1550" s="146"/>
      <c r="BG1550" s="146"/>
      <c r="BH1550" s="146"/>
      <c r="BI1550" s="146"/>
      <c r="BJ1550" s="146"/>
      <c r="BK1550" s="146"/>
      <c r="BL1550" s="146"/>
      <c r="BM1550" s="146"/>
      <c r="BN1550" s="146"/>
      <c r="BO1550" s="146"/>
      <c r="BP1550" s="146"/>
      <c r="BQ1550" s="146"/>
      <c r="BR1550" s="146"/>
      <c r="BS1550" s="146"/>
      <c r="BT1550" s="146"/>
      <c r="BU1550" s="146"/>
      <c r="BV1550" s="146"/>
      <c r="BW1550" s="146"/>
      <c r="BX1550" s="146"/>
      <c r="BY1550" s="146"/>
      <c r="BZ1550" s="146"/>
      <c r="CA1550" s="146"/>
      <c r="CB1550" s="146"/>
      <c r="CC1550" s="146"/>
      <c r="CD1550" s="146"/>
      <c r="CE1550" s="146"/>
      <c r="CF1550" s="146"/>
      <c r="CG1550" s="146"/>
      <c r="CH1550" s="146"/>
      <c r="CI1550" s="146"/>
      <c r="CJ1550" s="146"/>
      <c r="CK1550" s="146"/>
      <c r="CL1550" s="146"/>
      <c r="CM1550" s="146"/>
      <c r="CN1550" s="146"/>
      <c r="CO1550" s="146"/>
      <c r="CP1550" s="146"/>
      <c r="CQ1550" s="146"/>
      <c r="CR1550" s="146"/>
      <c r="CS1550" s="146"/>
      <c r="CT1550" s="146"/>
      <c r="CU1550" s="146"/>
      <c r="CV1550" s="146"/>
      <c r="CW1550" s="146"/>
      <c r="CX1550" s="146"/>
      <c r="CY1550" s="146"/>
      <c r="CZ1550" s="146"/>
      <c r="DA1550" s="146"/>
      <c r="DB1550" s="146"/>
      <c r="DC1550" s="146"/>
      <c r="DD1550" s="146"/>
      <c r="DE1550" s="146"/>
      <c r="DF1550" s="146"/>
      <c r="DG1550" s="146"/>
      <c r="DH1550" s="146"/>
      <c r="DI1550" s="146"/>
      <c r="DJ1550" s="146"/>
      <c r="DK1550" s="146"/>
      <c r="DL1550" s="146"/>
      <c r="DM1550" s="146"/>
      <c r="DN1550" s="146"/>
      <c r="DO1550" s="146"/>
      <c r="DP1550" s="146"/>
      <c r="DQ1550" s="146"/>
      <c r="DR1550" s="146"/>
      <c r="DS1550" s="146"/>
      <c r="DT1550" s="146"/>
      <c r="DU1550" s="146"/>
      <c r="DV1550" s="146"/>
      <c r="DW1550" s="146"/>
      <c r="DX1550" s="146"/>
      <c r="DY1550" s="146"/>
      <c r="DZ1550" s="146"/>
      <c r="EA1550" s="146"/>
      <c r="EB1550" s="146"/>
      <c r="EC1550" s="146"/>
      <c r="ED1550" s="146"/>
      <c r="EE1550" s="146"/>
      <c r="EF1550" s="146"/>
      <c r="EG1550" s="146"/>
      <c r="EH1550" s="146"/>
      <c r="EI1550" s="146"/>
      <c r="EJ1550" s="146"/>
      <c r="EK1550" s="146"/>
      <c r="EL1550" s="146"/>
      <c r="EM1550" s="146"/>
      <c r="EN1550" s="146"/>
      <c r="EO1550" s="146"/>
      <c r="EP1550" s="146"/>
      <c r="EQ1550" s="146"/>
      <c r="ER1550" s="146"/>
      <c r="ES1550" s="146"/>
      <c r="ET1550" s="146"/>
      <c r="EU1550" s="146"/>
      <c r="EV1550" s="146"/>
      <c r="EW1550" s="146"/>
      <c r="EX1550" s="146"/>
      <c r="EY1550" s="146"/>
      <c r="EZ1550" s="146"/>
      <c r="FA1550" s="146"/>
      <c r="FB1550" s="146"/>
      <c r="FC1550" s="146"/>
      <c r="FD1550" s="146"/>
      <c r="FE1550" s="146"/>
      <c r="FF1550" s="146"/>
      <c r="FG1550" s="146"/>
      <c r="FH1550" s="146"/>
      <c r="FI1550" s="146"/>
      <c r="FJ1550" s="146"/>
      <c r="FK1550" s="146"/>
      <c r="FL1550" s="146"/>
      <c r="FM1550" s="146"/>
      <c r="FN1550" s="146"/>
      <c r="FO1550" s="146"/>
      <c r="FP1550" s="146"/>
      <c r="FQ1550" s="146"/>
      <c r="FR1550" s="146"/>
      <c r="FS1550" s="146"/>
      <c r="FT1550" s="146"/>
      <c r="FU1550" s="146"/>
      <c r="FV1550" s="146"/>
      <c r="FW1550" s="146"/>
      <c r="FX1550" s="146"/>
      <c r="FY1550" s="146"/>
      <c r="FZ1550" s="146"/>
      <c r="GA1550" s="146"/>
      <c r="GB1550" s="146"/>
      <c r="GC1550" s="146"/>
      <c r="GD1550" s="146"/>
      <c r="GE1550" s="146"/>
      <c r="GF1550" s="146"/>
      <c r="GG1550" s="146"/>
      <c r="GH1550" s="146"/>
      <c r="GI1550" s="146"/>
      <c r="GJ1550" s="146"/>
      <c r="GK1550" s="146"/>
      <c r="GL1550" s="146"/>
      <c r="GM1550" s="146"/>
      <c r="GN1550" s="146"/>
      <c r="GO1550" s="146"/>
      <c r="GP1550" s="146"/>
      <c r="GQ1550" s="146"/>
      <c r="GR1550" s="146"/>
      <c r="GS1550" s="146"/>
      <c r="GT1550" s="146"/>
      <c r="GU1550" s="146"/>
      <c r="GV1550" s="146"/>
      <c r="GW1550" s="146"/>
      <c r="GX1550" s="146"/>
      <c r="GY1550" s="146"/>
      <c r="GZ1550" s="146"/>
      <c r="HA1550" s="146"/>
      <c r="HB1550" s="146"/>
      <c r="HC1550" s="146"/>
      <c r="HD1550" s="146"/>
      <c r="HE1550" s="146"/>
      <c r="HF1550" s="146"/>
      <c r="HG1550" s="146"/>
      <c r="HH1550" s="146"/>
      <c r="HI1550" s="146"/>
      <c r="HJ1550" s="146"/>
      <c r="HK1550" s="146"/>
      <c r="HL1550" s="146"/>
      <c r="HM1550" s="146"/>
      <c r="HN1550" s="146"/>
      <c r="HO1550" s="146"/>
      <c r="HP1550" s="146"/>
      <c r="HQ1550" s="146"/>
      <c r="HR1550" s="146"/>
      <c r="HS1550" s="146"/>
      <c r="HT1550" s="146"/>
      <c r="HU1550" s="146"/>
      <c r="HV1550" s="146"/>
      <c r="HW1550" s="146"/>
      <c r="HX1550" s="146"/>
      <c r="HY1550" s="146"/>
      <c r="HZ1550" s="146"/>
      <c r="IA1550" s="146"/>
      <c r="IB1550" s="146"/>
      <c r="IC1550" s="146"/>
      <c r="ID1550" s="146"/>
      <c r="IE1550" s="146"/>
      <c r="IF1550" s="146"/>
      <c r="IG1550" s="146"/>
      <c r="IH1550" s="146"/>
    </row>
    <row r="1551" spans="1:242" s="158" customFormat="1" outlineLevel="1">
      <c r="A1551" s="151">
        <v>78</v>
      </c>
      <c r="B1551" s="33" t="s">
        <v>2164</v>
      </c>
      <c r="C1551" s="34" t="s">
        <v>2165</v>
      </c>
      <c r="D1551" s="34" t="s">
        <v>1808</v>
      </c>
      <c r="E1551" s="36">
        <f t="shared" si="119"/>
        <v>1</v>
      </c>
      <c r="F1551" s="34"/>
      <c r="G1551" s="34"/>
      <c r="H1551" s="34">
        <v>1</v>
      </c>
      <c r="I1551" s="23"/>
      <c r="J1551" s="146"/>
      <c r="K1551" s="146"/>
      <c r="L1551" s="146"/>
      <c r="M1551" s="146"/>
      <c r="N1551" s="146"/>
      <c r="O1551" s="146"/>
      <c r="P1551" s="146"/>
      <c r="Q1551" s="146"/>
      <c r="R1551" s="146"/>
      <c r="S1551" s="146"/>
      <c r="T1551" s="146"/>
      <c r="U1551" s="146"/>
      <c r="V1551" s="146"/>
      <c r="W1551" s="146"/>
      <c r="X1551" s="146"/>
      <c r="Y1551" s="146"/>
      <c r="Z1551" s="146"/>
      <c r="AA1551" s="146"/>
      <c r="AB1551" s="146"/>
      <c r="AC1551" s="146"/>
      <c r="AD1551" s="146"/>
      <c r="AE1551" s="146"/>
      <c r="AF1551" s="146"/>
      <c r="AG1551" s="146"/>
      <c r="AH1551" s="146"/>
      <c r="AI1551" s="146"/>
      <c r="AJ1551" s="146"/>
      <c r="AK1551" s="146"/>
      <c r="AL1551" s="146"/>
      <c r="AM1551" s="146"/>
      <c r="AN1551" s="146"/>
      <c r="AO1551" s="146"/>
      <c r="AP1551" s="146"/>
      <c r="AQ1551" s="146"/>
      <c r="AR1551" s="146"/>
      <c r="AS1551" s="146"/>
      <c r="AT1551" s="146"/>
      <c r="AU1551" s="146"/>
      <c r="AV1551" s="146"/>
      <c r="AW1551" s="146"/>
      <c r="AX1551" s="146"/>
      <c r="AY1551" s="146"/>
      <c r="AZ1551" s="146"/>
      <c r="BA1551" s="146"/>
      <c r="BB1551" s="146"/>
      <c r="BC1551" s="146"/>
      <c r="BD1551" s="146"/>
      <c r="BE1551" s="146"/>
      <c r="BF1551" s="146"/>
      <c r="BG1551" s="146"/>
      <c r="BH1551" s="146"/>
      <c r="BI1551" s="146"/>
      <c r="BJ1551" s="146"/>
      <c r="BK1551" s="146"/>
      <c r="BL1551" s="146"/>
      <c r="BM1551" s="146"/>
      <c r="BN1551" s="146"/>
      <c r="BO1551" s="146"/>
      <c r="BP1551" s="146"/>
      <c r="BQ1551" s="146"/>
      <c r="BR1551" s="146"/>
      <c r="BS1551" s="146"/>
      <c r="BT1551" s="146"/>
      <c r="BU1551" s="146"/>
      <c r="BV1551" s="146"/>
      <c r="BW1551" s="146"/>
      <c r="BX1551" s="146"/>
      <c r="BY1551" s="146"/>
      <c r="BZ1551" s="146"/>
      <c r="CA1551" s="146"/>
      <c r="CB1551" s="146"/>
      <c r="CC1551" s="146"/>
      <c r="CD1551" s="146"/>
      <c r="CE1551" s="146"/>
      <c r="CF1551" s="146"/>
      <c r="CG1551" s="146"/>
      <c r="CH1551" s="146"/>
      <c r="CI1551" s="146"/>
      <c r="CJ1551" s="146"/>
      <c r="CK1551" s="146"/>
      <c r="CL1551" s="146"/>
      <c r="CM1551" s="146"/>
      <c r="CN1551" s="146"/>
      <c r="CO1551" s="146"/>
      <c r="CP1551" s="146"/>
      <c r="CQ1551" s="146"/>
      <c r="CR1551" s="146"/>
      <c r="CS1551" s="146"/>
      <c r="CT1551" s="146"/>
      <c r="CU1551" s="146"/>
      <c r="CV1551" s="146"/>
      <c r="CW1551" s="146"/>
      <c r="CX1551" s="146"/>
      <c r="CY1551" s="146"/>
      <c r="CZ1551" s="146"/>
      <c r="DA1551" s="146"/>
      <c r="DB1551" s="146"/>
      <c r="DC1551" s="146"/>
      <c r="DD1551" s="146"/>
      <c r="DE1551" s="146"/>
      <c r="DF1551" s="146"/>
      <c r="DG1551" s="146"/>
      <c r="DH1551" s="146"/>
      <c r="DI1551" s="146"/>
      <c r="DJ1551" s="146"/>
      <c r="DK1551" s="146"/>
      <c r="DL1551" s="146"/>
      <c r="DM1551" s="146"/>
      <c r="DN1551" s="146"/>
      <c r="DO1551" s="146"/>
      <c r="DP1551" s="146"/>
      <c r="DQ1551" s="146"/>
      <c r="DR1551" s="146"/>
      <c r="DS1551" s="146"/>
      <c r="DT1551" s="146"/>
      <c r="DU1551" s="146"/>
      <c r="DV1551" s="146"/>
      <c r="DW1551" s="146"/>
      <c r="DX1551" s="146"/>
      <c r="DY1551" s="146"/>
      <c r="DZ1551" s="146"/>
      <c r="EA1551" s="146"/>
      <c r="EB1551" s="146"/>
      <c r="EC1551" s="146"/>
      <c r="ED1551" s="146"/>
      <c r="EE1551" s="146"/>
      <c r="EF1551" s="146"/>
      <c r="EG1551" s="146"/>
      <c r="EH1551" s="146"/>
      <c r="EI1551" s="146"/>
      <c r="EJ1551" s="146"/>
      <c r="EK1551" s="146"/>
      <c r="EL1551" s="146"/>
      <c r="EM1551" s="146"/>
      <c r="EN1551" s="146"/>
      <c r="EO1551" s="146"/>
      <c r="EP1551" s="146"/>
      <c r="EQ1551" s="146"/>
      <c r="ER1551" s="146"/>
      <c r="ES1551" s="146"/>
      <c r="ET1551" s="146"/>
      <c r="EU1551" s="146"/>
      <c r="EV1551" s="146"/>
      <c r="EW1551" s="146"/>
      <c r="EX1551" s="146"/>
      <c r="EY1551" s="146"/>
      <c r="EZ1551" s="146"/>
      <c r="FA1551" s="146"/>
      <c r="FB1551" s="146"/>
      <c r="FC1551" s="146"/>
      <c r="FD1551" s="146"/>
      <c r="FE1551" s="146"/>
      <c r="FF1551" s="146"/>
      <c r="FG1551" s="146"/>
      <c r="FH1551" s="146"/>
      <c r="FI1551" s="146"/>
      <c r="FJ1551" s="146"/>
      <c r="FK1551" s="146"/>
      <c r="FL1551" s="146"/>
      <c r="FM1551" s="146"/>
      <c r="FN1551" s="146"/>
      <c r="FO1551" s="146"/>
      <c r="FP1551" s="146"/>
      <c r="FQ1551" s="146"/>
      <c r="FR1551" s="146"/>
      <c r="FS1551" s="146"/>
      <c r="FT1551" s="146"/>
      <c r="FU1551" s="146"/>
      <c r="FV1551" s="146"/>
      <c r="FW1551" s="146"/>
      <c r="FX1551" s="146"/>
      <c r="FY1551" s="146"/>
      <c r="FZ1551" s="146"/>
      <c r="GA1551" s="146"/>
      <c r="GB1551" s="146"/>
      <c r="GC1551" s="146"/>
      <c r="GD1551" s="146"/>
      <c r="GE1551" s="146"/>
      <c r="GF1551" s="146"/>
      <c r="GG1551" s="146"/>
      <c r="GH1551" s="146"/>
      <c r="GI1551" s="146"/>
      <c r="GJ1551" s="146"/>
      <c r="GK1551" s="146"/>
      <c r="GL1551" s="146"/>
      <c r="GM1551" s="146"/>
      <c r="GN1551" s="146"/>
      <c r="GO1551" s="146"/>
      <c r="GP1551" s="146"/>
      <c r="GQ1551" s="146"/>
      <c r="GR1551" s="146"/>
      <c r="GS1551" s="146"/>
      <c r="GT1551" s="146"/>
      <c r="GU1551" s="146"/>
      <c r="GV1551" s="146"/>
      <c r="GW1551" s="146"/>
      <c r="GX1551" s="146"/>
      <c r="GY1551" s="146"/>
      <c r="GZ1551" s="146"/>
      <c r="HA1551" s="146"/>
      <c r="HB1551" s="146"/>
      <c r="HC1551" s="146"/>
      <c r="HD1551" s="146"/>
      <c r="HE1551" s="146"/>
      <c r="HF1551" s="146"/>
      <c r="HG1551" s="146"/>
      <c r="HH1551" s="146"/>
      <c r="HI1551" s="146"/>
      <c r="HJ1551" s="146"/>
      <c r="HK1551" s="146"/>
      <c r="HL1551" s="146"/>
      <c r="HM1551" s="146"/>
      <c r="HN1551" s="146"/>
      <c r="HO1551" s="146"/>
      <c r="HP1551" s="146"/>
      <c r="HQ1551" s="146"/>
      <c r="HR1551" s="146"/>
      <c r="HS1551" s="146"/>
      <c r="HT1551" s="146"/>
      <c r="HU1551" s="146"/>
      <c r="HV1551" s="146"/>
      <c r="HW1551" s="146"/>
      <c r="HX1551" s="146"/>
      <c r="HY1551" s="146"/>
      <c r="HZ1551" s="146"/>
      <c r="IA1551" s="146"/>
      <c r="IB1551" s="146"/>
      <c r="IC1551" s="146"/>
      <c r="ID1551" s="146"/>
      <c r="IE1551" s="146"/>
      <c r="IF1551" s="146"/>
      <c r="IG1551" s="146"/>
      <c r="IH1551" s="146"/>
    </row>
    <row r="1552" spans="1:242" s="158" customFormat="1" outlineLevel="1">
      <c r="A1552" s="151">
        <v>79</v>
      </c>
      <c r="B1552" s="33" t="s">
        <v>2166</v>
      </c>
      <c r="C1552" s="34" t="s">
        <v>2167</v>
      </c>
      <c r="D1552" s="34" t="s">
        <v>1808</v>
      </c>
      <c r="E1552" s="36">
        <f t="shared" si="119"/>
        <v>0</v>
      </c>
      <c r="F1552" s="34"/>
      <c r="G1552" s="34"/>
      <c r="H1552" s="34"/>
      <c r="I1552" s="23"/>
      <c r="J1552" s="146"/>
      <c r="K1552" s="146"/>
      <c r="L1552" s="146"/>
      <c r="M1552" s="146"/>
      <c r="N1552" s="146"/>
      <c r="O1552" s="146"/>
      <c r="P1552" s="146"/>
      <c r="Q1552" s="146"/>
      <c r="R1552" s="146"/>
      <c r="S1552" s="146"/>
      <c r="T1552" s="146"/>
      <c r="U1552" s="146"/>
      <c r="V1552" s="146"/>
      <c r="W1552" s="146"/>
      <c r="X1552" s="146"/>
      <c r="Y1552" s="146"/>
      <c r="Z1552" s="146"/>
      <c r="AA1552" s="146"/>
      <c r="AB1552" s="146"/>
      <c r="AC1552" s="146"/>
      <c r="AD1552" s="146"/>
      <c r="AE1552" s="146"/>
      <c r="AF1552" s="146"/>
      <c r="AG1552" s="146"/>
      <c r="AH1552" s="146"/>
      <c r="AI1552" s="146"/>
      <c r="AJ1552" s="146"/>
      <c r="AK1552" s="146"/>
      <c r="AL1552" s="146"/>
      <c r="AM1552" s="146"/>
      <c r="AN1552" s="146"/>
      <c r="AO1552" s="146"/>
      <c r="AP1552" s="146"/>
      <c r="AQ1552" s="146"/>
      <c r="AR1552" s="146"/>
      <c r="AS1552" s="146"/>
      <c r="AT1552" s="146"/>
      <c r="AU1552" s="146"/>
      <c r="AV1552" s="146"/>
      <c r="AW1552" s="146"/>
      <c r="AX1552" s="146"/>
      <c r="AY1552" s="146"/>
      <c r="AZ1552" s="146"/>
      <c r="BA1552" s="146"/>
      <c r="BB1552" s="146"/>
      <c r="BC1552" s="146"/>
      <c r="BD1552" s="146"/>
      <c r="BE1552" s="146"/>
      <c r="BF1552" s="146"/>
      <c r="BG1552" s="146"/>
      <c r="BH1552" s="146"/>
      <c r="BI1552" s="146"/>
      <c r="BJ1552" s="146"/>
      <c r="BK1552" s="146"/>
      <c r="BL1552" s="146"/>
      <c r="BM1552" s="146"/>
      <c r="BN1552" s="146"/>
      <c r="BO1552" s="146"/>
      <c r="BP1552" s="146"/>
      <c r="BQ1552" s="146"/>
      <c r="BR1552" s="146"/>
      <c r="BS1552" s="146"/>
      <c r="BT1552" s="146"/>
      <c r="BU1552" s="146"/>
      <c r="BV1552" s="146"/>
      <c r="BW1552" s="146"/>
      <c r="BX1552" s="146"/>
      <c r="BY1552" s="146"/>
      <c r="BZ1552" s="146"/>
      <c r="CA1552" s="146"/>
      <c r="CB1552" s="146"/>
      <c r="CC1552" s="146"/>
      <c r="CD1552" s="146"/>
      <c r="CE1552" s="146"/>
      <c r="CF1552" s="146"/>
      <c r="CG1552" s="146"/>
      <c r="CH1552" s="146"/>
      <c r="CI1552" s="146"/>
      <c r="CJ1552" s="146"/>
      <c r="CK1552" s="146"/>
      <c r="CL1552" s="146"/>
      <c r="CM1552" s="146"/>
      <c r="CN1552" s="146"/>
      <c r="CO1552" s="146"/>
      <c r="CP1552" s="146"/>
      <c r="CQ1552" s="146"/>
      <c r="CR1552" s="146"/>
      <c r="CS1552" s="146"/>
      <c r="CT1552" s="146"/>
      <c r="CU1552" s="146"/>
      <c r="CV1552" s="146"/>
      <c r="CW1552" s="146"/>
      <c r="CX1552" s="146"/>
      <c r="CY1552" s="146"/>
      <c r="CZ1552" s="146"/>
      <c r="DA1552" s="146"/>
      <c r="DB1552" s="146"/>
      <c r="DC1552" s="146"/>
      <c r="DD1552" s="146"/>
      <c r="DE1552" s="146"/>
      <c r="DF1552" s="146"/>
      <c r="DG1552" s="146"/>
      <c r="DH1552" s="146"/>
      <c r="DI1552" s="146"/>
      <c r="DJ1552" s="146"/>
      <c r="DK1552" s="146"/>
      <c r="DL1552" s="146"/>
      <c r="DM1552" s="146"/>
      <c r="DN1552" s="146"/>
      <c r="DO1552" s="146"/>
      <c r="DP1552" s="146"/>
      <c r="DQ1552" s="146"/>
      <c r="DR1552" s="146"/>
      <c r="DS1552" s="146"/>
      <c r="DT1552" s="146"/>
      <c r="DU1552" s="146"/>
      <c r="DV1552" s="146"/>
      <c r="DW1552" s="146"/>
      <c r="DX1552" s="146"/>
      <c r="DY1552" s="146"/>
      <c r="DZ1552" s="146"/>
      <c r="EA1552" s="146"/>
      <c r="EB1552" s="146"/>
      <c r="EC1552" s="146"/>
      <c r="ED1552" s="146"/>
      <c r="EE1552" s="146"/>
      <c r="EF1552" s="146"/>
      <c r="EG1552" s="146"/>
      <c r="EH1552" s="146"/>
      <c r="EI1552" s="146"/>
      <c r="EJ1552" s="146"/>
      <c r="EK1552" s="146"/>
      <c r="EL1552" s="146"/>
      <c r="EM1552" s="146"/>
      <c r="EN1552" s="146"/>
      <c r="EO1552" s="146"/>
      <c r="EP1552" s="146"/>
      <c r="EQ1552" s="146"/>
      <c r="ER1552" s="146"/>
      <c r="ES1552" s="146"/>
      <c r="ET1552" s="146"/>
      <c r="EU1552" s="146"/>
      <c r="EV1552" s="146"/>
      <c r="EW1552" s="146"/>
      <c r="EX1552" s="146"/>
      <c r="EY1552" s="146"/>
      <c r="EZ1552" s="146"/>
      <c r="FA1552" s="146"/>
      <c r="FB1552" s="146"/>
      <c r="FC1552" s="146"/>
      <c r="FD1552" s="146"/>
      <c r="FE1552" s="146"/>
      <c r="FF1552" s="146"/>
      <c r="FG1552" s="146"/>
      <c r="FH1552" s="146"/>
      <c r="FI1552" s="146"/>
      <c r="FJ1552" s="146"/>
      <c r="FK1552" s="146"/>
      <c r="FL1552" s="146"/>
      <c r="FM1552" s="146"/>
      <c r="FN1552" s="146"/>
      <c r="FO1552" s="146"/>
      <c r="FP1552" s="146"/>
      <c r="FQ1552" s="146"/>
      <c r="FR1552" s="146"/>
      <c r="FS1552" s="146"/>
      <c r="FT1552" s="146"/>
      <c r="FU1552" s="146"/>
      <c r="FV1552" s="146"/>
      <c r="FW1552" s="146"/>
      <c r="FX1552" s="146"/>
      <c r="FY1552" s="146"/>
      <c r="FZ1552" s="146"/>
      <c r="GA1552" s="146"/>
      <c r="GB1552" s="146"/>
      <c r="GC1552" s="146"/>
      <c r="GD1552" s="146"/>
      <c r="GE1552" s="146"/>
      <c r="GF1552" s="146"/>
      <c r="GG1552" s="146"/>
      <c r="GH1552" s="146"/>
      <c r="GI1552" s="146"/>
      <c r="GJ1552" s="146"/>
      <c r="GK1552" s="146"/>
      <c r="GL1552" s="146"/>
      <c r="GM1552" s="146"/>
      <c r="GN1552" s="146"/>
      <c r="GO1552" s="146"/>
      <c r="GP1552" s="146"/>
      <c r="GQ1552" s="146"/>
      <c r="GR1552" s="146"/>
      <c r="GS1552" s="146"/>
      <c r="GT1552" s="146"/>
      <c r="GU1552" s="146"/>
      <c r="GV1552" s="146"/>
      <c r="GW1552" s="146"/>
      <c r="GX1552" s="146"/>
      <c r="GY1552" s="146"/>
      <c r="GZ1552" s="146"/>
      <c r="HA1552" s="146"/>
      <c r="HB1552" s="146"/>
      <c r="HC1552" s="146"/>
      <c r="HD1552" s="146"/>
      <c r="HE1552" s="146"/>
      <c r="HF1552" s="146"/>
      <c r="HG1552" s="146"/>
      <c r="HH1552" s="146"/>
      <c r="HI1552" s="146"/>
      <c r="HJ1552" s="146"/>
      <c r="HK1552" s="146"/>
      <c r="HL1552" s="146"/>
      <c r="HM1552" s="146"/>
      <c r="HN1552" s="146"/>
      <c r="HO1552" s="146"/>
      <c r="HP1552" s="146"/>
      <c r="HQ1552" s="146"/>
      <c r="HR1552" s="146"/>
      <c r="HS1552" s="146"/>
      <c r="HT1552" s="146"/>
      <c r="HU1552" s="146"/>
      <c r="HV1552" s="146"/>
      <c r="HW1552" s="146"/>
      <c r="HX1552" s="146"/>
      <c r="HY1552" s="146"/>
      <c r="HZ1552" s="146"/>
      <c r="IA1552" s="146"/>
      <c r="IB1552" s="146"/>
      <c r="IC1552" s="146"/>
      <c r="ID1552" s="146"/>
      <c r="IE1552" s="146"/>
      <c r="IF1552" s="146"/>
      <c r="IG1552" s="146"/>
      <c r="IH1552" s="146"/>
    </row>
    <row r="1553" spans="1:242" s="158" customFormat="1" outlineLevel="1">
      <c r="A1553" s="151">
        <v>80</v>
      </c>
      <c r="B1553" s="33" t="s">
        <v>2168</v>
      </c>
      <c r="C1553" s="34" t="s">
        <v>2169</v>
      </c>
      <c r="D1553" s="34" t="s">
        <v>1808</v>
      </c>
      <c r="E1553" s="36">
        <f t="shared" si="119"/>
        <v>1</v>
      </c>
      <c r="F1553" s="34">
        <v>1</v>
      </c>
      <c r="G1553" s="34"/>
      <c r="H1553" s="34"/>
      <c r="I1553" s="23"/>
      <c r="J1553" s="146"/>
      <c r="K1553" s="146"/>
      <c r="L1553" s="146"/>
      <c r="M1553" s="146"/>
      <c r="N1553" s="146"/>
      <c r="O1553" s="146"/>
      <c r="P1553" s="146"/>
      <c r="Q1553" s="146"/>
      <c r="R1553" s="146"/>
      <c r="S1553" s="146"/>
      <c r="T1553" s="146"/>
      <c r="U1553" s="146"/>
      <c r="V1553" s="146"/>
      <c r="W1553" s="146"/>
      <c r="X1553" s="146"/>
      <c r="Y1553" s="146"/>
      <c r="Z1553" s="146"/>
      <c r="AA1553" s="146"/>
      <c r="AB1553" s="146"/>
      <c r="AC1553" s="146"/>
      <c r="AD1553" s="146"/>
      <c r="AE1553" s="146"/>
      <c r="AF1553" s="146"/>
      <c r="AG1553" s="146"/>
      <c r="AH1553" s="146"/>
      <c r="AI1553" s="146"/>
      <c r="AJ1553" s="146"/>
      <c r="AK1553" s="146"/>
      <c r="AL1553" s="146"/>
      <c r="AM1553" s="146"/>
      <c r="AN1553" s="146"/>
      <c r="AO1553" s="146"/>
      <c r="AP1553" s="146"/>
      <c r="AQ1553" s="146"/>
      <c r="AR1553" s="146"/>
      <c r="AS1553" s="146"/>
      <c r="AT1553" s="146"/>
      <c r="AU1553" s="146"/>
      <c r="AV1553" s="146"/>
      <c r="AW1553" s="146"/>
      <c r="AX1553" s="146"/>
      <c r="AY1553" s="146"/>
      <c r="AZ1553" s="146"/>
      <c r="BA1553" s="146"/>
      <c r="BB1553" s="146"/>
      <c r="BC1553" s="146"/>
      <c r="BD1553" s="146"/>
      <c r="BE1553" s="146"/>
      <c r="BF1553" s="146"/>
      <c r="BG1553" s="146"/>
      <c r="BH1553" s="146"/>
      <c r="BI1553" s="146"/>
      <c r="BJ1553" s="146"/>
      <c r="BK1553" s="146"/>
      <c r="BL1553" s="146"/>
      <c r="BM1553" s="146"/>
      <c r="BN1553" s="146"/>
      <c r="BO1553" s="146"/>
      <c r="BP1553" s="146"/>
      <c r="BQ1553" s="146"/>
      <c r="BR1553" s="146"/>
      <c r="BS1553" s="146"/>
      <c r="BT1553" s="146"/>
      <c r="BU1553" s="146"/>
      <c r="BV1553" s="146"/>
      <c r="BW1553" s="146"/>
      <c r="BX1553" s="146"/>
      <c r="BY1553" s="146"/>
      <c r="BZ1553" s="146"/>
      <c r="CA1553" s="146"/>
      <c r="CB1553" s="146"/>
      <c r="CC1553" s="146"/>
      <c r="CD1553" s="146"/>
      <c r="CE1553" s="146"/>
      <c r="CF1553" s="146"/>
      <c r="CG1553" s="146"/>
      <c r="CH1553" s="146"/>
      <c r="CI1553" s="146"/>
      <c r="CJ1553" s="146"/>
      <c r="CK1553" s="146"/>
      <c r="CL1553" s="146"/>
      <c r="CM1553" s="146"/>
      <c r="CN1553" s="146"/>
      <c r="CO1553" s="146"/>
      <c r="CP1553" s="146"/>
      <c r="CQ1553" s="146"/>
      <c r="CR1553" s="146"/>
      <c r="CS1553" s="146"/>
      <c r="CT1553" s="146"/>
      <c r="CU1553" s="146"/>
      <c r="CV1553" s="146"/>
      <c r="CW1553" s="146"/>
      <c r="CX1553" s="146"/>
      <c r="CY1553" s="146"/>
      <c r="CZ1553" s="146"/>
      <c r="DA1553" s="146"/>
      <c r="DB1553" s="146"/>
      <c r="DC1553" s="146"/>
      <c r="DD1553" s="146"/>
      <c r="DE1553" s="146"/>
      <c r="DF1553" s="146"/>
      <c r="DG1553" s="146"/>
      <c r="DH1553" s="146"/>
      <c r="DI1553" s="146"/>
      <c r="DJ1553" s="146"/>
      <c r="DK1553" s="146"/>
      <c r="DL1553" s="146"/>
      <c r="DM1553" s="146"/>
      <c r="DN1553" s="146"/>
      <c r="DO1553" s="146"/>
      <c r="DP1553" s="146"/>
      <c r="DQ1553" s="146"/>
      <c r="DR1553" s="146"/>
      <c r="DS1553" s="146"/>
      <c r="DT1553" s="146"/>
      <c r="DU1553" s="146"/>
      <c r="DV1553" s="146"/>
      <c r="DW1553" s="146"/>
      <c r="DX1553" s="146"/>
      <c r="DY1553" s="146"/>
      <c r="DZ1553" s="146"/>
      <c r="EA1553" s="146"/>
      <c r="EB1553" s="146"/>
      <c r="EC1553" s="146"/>
      <c r="ED1553" s="146"/>
      <c r="EE1553" s="146"/>
      <c r="EF1553" s="146"/>
      <c r="EG1553" s="146"/>
      <c r="EH1553" s="146"/>
      <c r="EI1553" s="146"/>
      <c r="EJ1553" s="146"/>
      <c r="EK1553" s="146"/>
      <c r="EL1553" s="146"/>
      <c r="EM1553" s="146"/>
      <c r="EN1553" s="146"/>
      <c r="EO1553" s="146"/>
      <c r="EP1553" s="146"/>
      <c r="EQ1553" s="146"/>
      <c r="ER1553" s="146"/>
      <c r="ES1553" s="146"/>
      <c r="ET1553" s="146"/>
      <c r="EU1553" s="146"/>
      <c r="EV1553" s="146"/>
      <c r="EW1553" s="146"/>
      <c r="EX1553" s="146"/>
      <c r="EY1553" s="146"/>
      <c r="EZ1553" s="146"/>
      <c r="FA1553" s="146"/>
      <c r="FB1553" s="146"/>
      <c r="FC1553" s="146"/>
      <c r="FD1553" s="146"/>
      <c r="FE1553" s="146"/>
      <c r="FF1553" s="146"/>
      <c r="FG1553" s="146"/>
      <c r="FH1553" s="146"/>
      <c r="FI1553" s="146"/>
      <c r="FJ1553" s="146"/>
      <c r="FK1553" s="146"/>
      <c r="FL1553" s="146"/>
      <c r="FM1553" s="146"/>
      <c r="FN1553" s="146"/>
      <c r="FO1553" s="146"/>
      <c r="FP1553" s="146"/>
      <c r="FQ1553" s="146"/>
      <c r="FR1553" s="146"/>
      <c r="FS1553" s="146"/>
      <c r="FT1553" s="146"/>
      <c r="FU1553" s="146"/>
      <c r="FV1553" s="146"/>
      <c r="FW1553" s="146"/>
      <c r="FX1553" s="146"/>
      <c r="FY1553" s="146"/>
      <c r="FZ1553" s="146"/>
      <c r="GA1553" s="146"/>
      <c r="GB1553" s="146"/>
      <c r="GC1553" s="146"/>
      <c r="GD1553" s="146"/>
      <c r="GE1553" s="146"/>
      <c r="GF1553" s="146"/>
      <c r="GG1553" s="146"/>
      <c r="GH1553" s="146"/>
      <c r="GI1553" s="146"/>
      <c r="GJ1553" s="146"/>
      <c r="GK1553" s="146"/>
      <c r="GL1553" s="146"/>
      <c r="GM1553" s="146"/>
      <c r="GN1553" s="146"/>
      <c r="GO1553" s="146"/>
      <c r="GP1553" s="146"/>
      <c r="GQ1553" s="146"/>
      <c r="GR1553" s="146"/>
      <c r="GS1553" s="146"/>
      <c r="GT1553" s="146"/>
      <c r="GU1553" s="146"/>
      <c r="GV1553" s="146"/>
      <c r="GW1553" s="146"/>
      <c r="GX1553" s="146"/>
      <c r="GY1553" s="146"/>
      <c r="GZ1553" s="146"/>
      <c r="HA1553" s="146"/>
      <c r="HB1553" s="146"/>
      <c r="HC1553" s="146"/>
      <c r="HD1553" s="146"/>
      <c r="HE1553" s="146"/>
      <c r="HF1553" s="146"/>
      <c r="HG1553" s="146"/>
      <c r="HH1553" s="146"/>
      <c r="HI1553" s="146"/>
      <c r="HJ1553" s="146"/>
      <c r="HK1553" s="146"/>
      <c r="HL1553" s="146"/>
      <c r="HM1553" s="146"/>
      <c r="HN1553" s="146"/>
      <c r="HO1553" s="146"/>
      <c r="HP1553" s="146"/>
      <c r="HQ1553" s="146"/>
      <c r="HR1553" s="146"/>
      <c r="HS1553" s="146"/>
      <c r="HT1553" s="146"/>
      <c r="HU1553" s="146"/>
      <c r="HV1553" s="146"/>
      <c r="HW1553" s="146"/>
      <c r="HX1553" s="146"/>
      <c r="HY1553" s="146"/>
      <c r="HZ1553" s="146"/>
      <c r="IA1553" s="146"/>
      <c r="IB1553" s="146"/>
      <c r="IC1553" s="146"/>
      <c r="ID1553" s="146"/>
      <c r="IE1553" s="146"/>
      <c r="IF1553" s="146"/>
      <c r="IG1553" s="146"/>
      <c r="IH1553" s="146"/>
    </row>
    <row r="1554" spans="1:242" s="158" customFormat="1" outlineLevel="1">
      <c r="A1554" s="151">
        <v>81</v>
      </c>
      <c r="B1554" s="33" t="s">
        <v>2170</v>
      </c>
      <c r="C1554" s="34" t="s">
        <v>2171</v>
      </c>
      <c r="D1554" s="34" t="s">
        <v>1808</v>
      </c>
      <c r="E1554" s="36">
        <f t="shared" si="119"/>
        <v>4</v>
      </c>
      <c r="F1554" s="34">
        <v>1</v>
      </c>
      <c r="G1554" s="34">
        <v>2</v>
      </c>
      <c r="H1554" s="34">
        <v>1</v>
      </c>
      <c r="I1554" s="23"/>
      <c r="J1554" s="146"/>
      <c r="K1554" s="146"/>
      <c r="L1554" s="146"/>
      <c r="M1554" s="146"/>
      <c r="N1554" s="146"/>
      <c r="O1554" s="146"/>
      <c r="P1554" s="146"/>
      <c r="Q1554" s="146"/>
      <c r="R1554" s="146"/>
      <c r="S1554" s="146"/>
      <c r="T1554" s="146"/>
      <c r="U1554" s="146"/>
      <c r="V1554" s="146"/>
      <c r="W1554" s="146"/>
      <c r="X1554" s="146"/>
      <c r="Y1554" s="146"/>
      <c r="Z1554" s="146"/>
      <c r="AA1554" s="146"/>
      <c r="AB1554" s="146"/>
      <c r="AC1554" s="146"/>
      <c r="AD1554" s="146"/>
      <c r="AE1554" s="146"/>
      <c r="AF1554" s="146"/>
      <c r="AG1554" s="146"/>
      <c r="AH1554" s="146"/>
      <c r="AI1554" s="146"/>
      <c r="AJ1554" s="146"/>
      <c r="AK1554" s="146"/>
      <c r="AL1554" s="146"/>
      <c r="AM1554" s="146"/>
      <c r="AN1554" s="146"/>
      <c r="AO1554" s="146"/>
      <c r="AP1554" s="146"/>
      <c r="AQ1554" s="146"/>
      <c r="AR1554" s="146"/>
      <c r="AS1554" s="146"/>
      <c r="AT1554" s="146"/>
      <c r="AU1554" s="146"/>
      <c r="AV1554" s="146"/>
      <c r="AW1554" s="146"/>
      <c r="AX1554" s="146"/>
      <c r="AY1554" s="146"/>
      <c r="AZ1554" s="146"/>
      <c r="BA1554" s="146"/>
      <c r="BB1554" s="146"/>
      <c r="BC1554" s="146"/>
      <c r="BD1554" s="146"/>
      <c r="BE1554" s="146"/>
      <c r="BF1554" s="146"/>
      <c r="BG1554" s="146"/>
      <c r="BH1554" s="146"/>
      <c r="BI1554" s="146"/>
      <c r="BJ1554" s="146"/>
      <c r="BK1554" s="146"/>
      <c r="BL1554" s="146"/>
      <c r="BM1554" s="146"/>
      <c r="BN1554" s="146"/>
      <c r="BO1554" s="146"/>
      <c r="BP1554" s="146"/>
      <c r="BQ1554" s="146"/>
      <c r="BR1554" s="146"/>
      <c r="BS1554" s="146"/>
      <c r="BT1554" s="146"/>
      <c r="BU1554" s="146"/>
      <c r="BV1554" s="146"/>
      <c r="BW1554" s="146"/>
      <c r="BX1554" s="146"/>
      <c r="BY1554" s="146"/>
      <c r="BZ1554" s="146"/>
      <c r="CA1554" s="146"/>
      <c r="CB1554" s="146"/>
      <c r="CC1554" s="146"/>
      <c r="CD1554" s="146"/>
      <c r="CE1554" s="146"/>
      <c r="CF1554" s="146"/>
      <c r="CG1554" s="146"/>
      <c r="CH1554" s="146"/>
      <c r="CI1554" s="146"/>
      <c r="CJ1554" s="146"/>
      <c r="CK1554" s="146"/>
      <c r="CL1554" s="146"/>
      <c r="CM1554" s="146"/>
      <c r="CN1554" s="146"/>
      <c r="CO1554" s="146"/>
      <c r="CP1554" s="146"/>
      <c r="CQ1554" s="146"/>
      <c r="CR1554" s="146"/>
      <c r="CS1554" s="146"/>
      <c r="CT1554" s="146"/>
      <c r="CU1554" s="146"/>
      <c r="CV1554" s="146"/>
      <c r="CW1554" s="146"/>
      <c r="CX1554" s="146"/>
      <c r="CY1554" s="146"/>
      <c r="CZ1554" s="146"/>
      <c r="DA1554" s="146"/>
      <c r="DB1554" s="146"/>
      <c r="DC1554" s="146"/>
      <c r="DD1554" s="146"/>
      <c r="DE1554" s="146"/>
      <c r="DF1554" s="146"/>
      <c r="DG1554" s="146"/>
      <c r="DH1554" s="146"/>
      <c r="DI1554" s="146"/>
      <c r="DJ1554" s="146"/>
      <c r="DK1554" s="146"/>
      <c r="DL1554" s="146"/>
      <c r="DM1554" s="146"/>
      <c r="DN1554" s="146"/>
      <c r="DO1554" s="146"/>
      <c r="DP1554" s="146"/>
      <c r="DQ1554" s="146"/>
      <c r="DR1554" s="146"/>
      <c r="DS1554" s="146"/>
      <c r="DT1554" s="146"/>
      <c r="DU1554" s="146"/>
      <c r="DV1554" s="146"/>
      <c r="DW1554" s="146"/>
      <c r="DX1554" s="146"/>
      <c r="DY1554" s="146"/>
      <c r="DZ1554" s="146"/>
      <c r="EA1554" s="146"/>
      <c r="EB1554" s="146"/>
      <c r="EC1554" s="146"/>
      <c r="ED1554" s="146"/>
      <c r="EE1554" s="146"/>
      <c r="EF1554" s="146"/>
      <c r="EG1554" s="146"/>
      <c r="EH1554" s="146"/>
      <c r="EI1554" s="146"/>
      <c r="EJ1554" s="146"/>
      <c r="EK1554" s="146"/>
      <c r="EL1554" s="146"/>
      <c r="EM1554" s="146"/>
      <c r="EN1554" s="146"/>
      <c r="EO1554" s="146"/>
      <c r="EP1554" s="146"/>
      <c r="EQ1554" s="146"/>
      <c r="ER1554" s="146"/>
      <c r="ES1554" s="146"/>
      <c r="ET1554" s="146"/>
      <c r="EU1554" s="146"/>
      <c r="EV1554" s="146"/>
      <c r="EW1554" s="146"/>
      <c r="EX1554" s="146"/>
      <c r="EY1554" s="146"/>
      <c r="EZ1554" s="146"/>
      <c r="FA1554" s="146"/>
      <c r="FB1554" s="146"/>
      <c r="FC1554" s="146"/>
      <c r="FD1554" s="146"/>
      <c r="FE1554" s="146"/>
      <c r="FF1554" s="146"/>
      <c r="FG1554" s="146"/>
      <c r="FH1554" s="146"/>
      <c r="FI1554" s="146"/>
      <c r="FJ1554" s="146"/>
      <c r="FK1554" s="146"/>
      <c r="FL1554" s="146"/>
      <c r="FM1554" s="146"/>
      <c r="FN1554" s="146"/>
      <c r="FO1554" s="146"/>
      <c r="FP1554" s="146"/>
      <c r="FQ1554" s="146"/>
      <c r="FR1554" s="146"/>
      <c r="FS1554" s="146"/>
      <c r="FT1554" s="146"/>
      <c r="FU1554" s="146"/>
      <c r="FV1554" s="146"/>
      <c r="FW1554" s="146"/>
      <c r="FX1554" s="146"/>
      <c r="FY1554" s="146"/>
      <c r="FZ1554" s="146"/>
      <c r="GA1554" s="146"/>
      <c r="GB1554" s="146"/>
      <c r="GC1554" s="146"/>
      <c r="GD1554" s="146"/>
      <c r="GE1554" s="146"/>
      <c r="GF1554" s="146"/>
      <c r="GG1554" s="146"/>
      <c r="GH1554" s="146"/>
      <c r="GI1554" s="146"/>
      <c r="GJ1554" s="146"/>
      <c r="GK1554" s="146"/>
      <c r="GL1554" s="146"/>
      <c r="GM1554" s="146"/>
      <c r="GN1554" s="146"/>
      <c r="GO1554" s="146"/>
      <c r="GP1554" s="146"/>
      <c r="GQ1554" s="146"/>
      <c r="GR1554" s="146"/>
      <c r="GS1554" s="146"/>
      <c r="GT1554" s="146"/>
      <c r="GU1554" s="146"/>
      <c r="GV1554" s="146"/>
      <c r="GW1554" s="146"/>
      <c r="GX1554" s="146"/>
      <c r="GY1554" s="146"/>
      <c r="GZ1554" s="146"/>
      <c r="HA1554" s="146"/>
      <c r="HB1554" s="146"/>
      <c r="HC1554" s="146"/>
      <c r="HD1554" s="146"/>
      <c r="HE1554" s="146"/>
      <c r="HF1554" s="146"/>
      <c r="HG1554" s="146"/>
      <c r="HH1554" s="146"/>
      <c r="HI1554" s="146"/>
      <c r="HJ1554" s="146"/>
      <c r="HK1554" s="146"/>
      <c r="HL1554" s="146"/>
      <c r="HM1554" s="146"/>
      <c r="HN1554" s="146"/>
      <c r="HO1554" s="146"/>
      <c r="HP1554" s="146"/>
      <c r="HQ1554" s="146"/>
      <c r="HR1554" s="146"/>
      <c r="HS1554" s="146"/>
      <c r="HT1554" s="146"/>
      <c r="HU1554" s="146"/>
      <c r="HV1554" s="146"/>
      <c r="HW1554" s="146"/>
      <c r="HX1554" s="146"/>
      <c r="HY1554" s="146"/>
      <c r="HZ1554" s="146"/>
      <c r="IA1554" s="146"/>
      <c r="IB1554" s="146"/>
      <c r="IC1554" s="146"/>
      <c r="ID1554" s="146"/>
      <c r="IE1554" s="146"/>
      <c r="IF1554" s="146"/>
      <c r="IG1554" s="146"/>
      <c r="IH1554" s="146"/>
    </row>
    <row r="1555" spans="1:242" s="158" customFormat="1" outlineLevel="1">
      <c r="A1555" s="151">
        <v>82</v>
      </c>
      <c r="B1555" s="33" t="s">
        <v>2172</v>
      </c>
      <c r="C1555" s="34" t="s">
        <v>2173</v>
      </c>
      <c r="D1555" s="34" t="s">
        <v>1808</v>
      </c>
      <c r="E1555" s="36">
        <f t="shared" si="119"/>
        <v>7</v>
      </c>
      <c r="F1555" s="34">
        <v>2</v>
      </c>
      <c r="G1555" s="34">
        <v>2</v>
      </c>
      <c r="H1555" s="34">
        <v>3</v>
      </c>
      <c r="I1555" s="23"/>
      <c r="J1555" s="146"/>
      <c r="K1555" s="146"/>
      <c r="L1555" s="146"/>
      <c r="M1555" s="146"/>
      <c r="N1555" s="146"/>
      <c r="O1555" s="146"/>
      <c r="P1555" s="146"/>
      <c r="Q1555" s="146"/>
      <c r="R1555" s="146"/>
      <c r="S1555" s="146"/>
      <c r="T1555" s="146"/>
      <c r="U1555" s="146"/>
      <c r="V1555" s="146"/>
      <c r="W1555" s="146"/>
      <c r="X1555" s="146"/>
      <c r="Y1555" s="146"/>
      <c r="Z1555" s="146"/>
      <c r="AA1555" s="146"/>
      <c r="AB1555" s="146"/>
      <c r="AC1555" s="146"/>
      <c r="AD1555" s="146"/>
      <c r="AE1555" s="146"/>
      <c r="AF1555" s="146"/>
      <c r="AG1555" s="146"/>
      <c r="AH1555" s="146"/>
      <c r="AI1555" s="146"/>
      <c r="AJ1555" s="146"/>
      <c r="AK1555" s="146"/>
      <c r="AL1555" s="146"/>
      <c r="AM1555" s="146"/>
      <c r="AN1555" s="146"/>
      <c r="AO1555" s="146"/>
      <c r="AP1555" s="146"/>
      <c r="AQ1555" s="146"/>
      <c r="AR1555" s="146"/>
      <c r="AS1555" s="146"/>
      <c r="AT1555" s="146"/>
      <c r="AU1555" s="146"/>
      <c r="AV1555" s="146"/>
      <c r="AW1555" s="146"/>
      <c r="AX1555" s="146"/>
      <c r="AY1555" s="146"/>
      <c r="AZ1555" s="146"/>
      <c r="BA1555" s="146"/>
      <c r="BB1555" s="146"/>
      <c r="BC1555" s="146"/>
      <c r="BD1555" s="146"/>
      <c r="BE1555" s="146"/>
      <c r="BF1555" s="146"/>
      <c r="BG1555" s="146"/>
      <c r="BH1555" s="146"/>
      <c r="BI1555" s="146"/>
      <c r="BJ1555" s="146"/>
      <c r="BK1555" s="146"/>
      <c r="BL1555" s="146"/>
      <c r="BM1555" s="146"/>
      <c r="BN1555" s="146"/>
      <c r="BO1555" s="146"/>
      <c r="BP1555" s="146"/>
      <c r="BQ1555" s="146"/>
      <c r="BR1555" s="146"/>
      <c r="BS1555" s="146"/>
      <c r="BT1555" s="146"/>
      <c r="BU1555" s="146"/>
      <c r="BV1555" s="146"/>
      <c r="BW1555" s="146"/>
      <c r="BX1555" s="146"/>
      <c r="BY1555" s="146"/>
      <c r="BZ1555" s="146"/>
      <c r="CA1555" s="146"/>
      <c r="CB1555" s="146"/>
      <c r="CC1555" s="146"/>
      <c r="CD1555" s="146"/>
      <c r="CE1555" s="146"/>
      <c r="CF1555" s="146"/>
      <c r="CG1555" s="146"/>
      <c r="CH1555" s="146"/>
      <c r="CI1555" s="146"/>
      <c r="CJ1555" s="146"/>
      <c r="CK1555" s="146"/>
      <c r="CL1555" s="146"/>
      <c r="CM1555" s="146"/>
      <c r="CN1555" s="146"/>
      <c r="CO1555" s="146"/>
      <c r="CP1555" s="146"/>
      <c r="CQ1555" s="146"/>
      <c r="CR1555" s="146"/>
      <c r="CS1555" s="146"/>
      <c r="CT1555" s="146"/>
      <c r="CU1555" s="146"/>
      <c r="CV1555" s="146"/>
      <c r="CW1555" s="146"/>
      <c r="CX1555" s="146"/>
      <c r="CY1555" s="146"/>
      <c r="CZ1555" s="146"/>
      <c r="DA1555" s="146"/>
      <c r="DB1555" s="146"/>
      <c r="DC1555" s="146"/>
      <c r="DD1555" s="146"/>
      <c r="DE1555" s="146"/>
      <c r="DF1555" s="146"/>
      <c r="DG1555" s="146"/>
      <c r="DH1555" s="146"/>
      <c r="DI1555" s="146"/>
      <c r="DJ1555" s="146"/>
      <c r="DK1555" s="146"/>
      <c r="DL1555" s="146"/>
      <c r="DM1555" s="146"/>
      <c r="DN1555" s="146"/>
      <c r="DO1555" s="146"/>
      <c r="DP1555" s="146"/>
      <c r="DQ1555" s="146"/>
      <c r="DR1555" s="146"/>
      <c r="DS1555" s="146"/>
      <c r="DT1555" s="146"/>
      <c r="DU1555" s="146"/>
      <c r="DV1555" s="146"/>
      <c r="DW1555" s="146"/>
      <c r="DX1555" s="146"/>
      <c r="DY1555" s="146"/>
      <c r="DZ1555" s="146"/>
      <c r="EA1555" s="146"/>
      <c r="EB1555" s="146"/>
      <c r="EC1555" s="146"/>
      <c r="ED1555" s="146"/>
      <c r="EE1555" s="146"/>
      <c r="EF1555" s="146"/>
      <c r="EG1555" s="146"/>
      <c r="EH1555" s="146"/>
      <c r="EI1555" s="146"/>
      <c r="EJ1555" s="146"/>
      <c r="EK1555" s="146"/>
      <c r="EL1555" s="146"/>
      <c r="EM1555" s="146"/>
      <c r="EN1555" s="146"/>
      <c r="EO1555" s="146"/>
      <c r="EP1555" s="146"/>
      <c r="EQ1555" s="146"/>
      <c r="ER1555" s="146"/>
      <c r="ES1555" s="146"/>
      <c r="ET1555" s="146"/>
      <c r="EU1555" s="146"/>
      <c r="EV1555" s="146"/>
      <c r="EW1555" s="146"/>
      <c r="EX1555" s="146"/>
      <c r="EY1555" s="146"/>
      <c r="EZ1555" s="146"/>
      <c r="FA1555" s="146"/>
      <c r="FB1555" s="146"/>
      <c r="FC1555" s="146"/>
      <c r="FD1555" s="146"/>
      <c r="FE1555" s="146"/>
      <c r="FF1555" s="146"/>
      <c r="FG1555" s="146"/>
      <c r="FH1555" s="146"/>
      <c r="FI1555" s="146"/>
      <c r="FJ1555" s="146"/>
      <c r="FK1555" s="146"/>
      <c r="FL1555" s="146"/>
      <c r="FM1555" s="146"/>
      <c r="FN1555" s="146"/>
      <c r="FO1555" s="146"/>
      <c r="FP1555" s="146"/>
      <c r="FQ1555" s="146"/>
      <c r="FR1555" s="146"/>
      <c r="FS1555" s="146"/>
      <c r="FT1555" s="146"/>
      <c r="FU1555" s="146"/>
      <c r="FV1555" s="146"/>
      <c r="FW1555" s="146"/>
      <c r="FX1555" s="146"/>
      <c r="FY1555" s="146"/>
      <c r="FZ1555" s="146"/>
      <c r="GA1555" s="146"/>
      <c r="GB1555" s="146"/>
      <c r="GC1555" s="146"/>
      <c r="GD1555" s="146"/>
      <c r="GE1555" s="146"/>
      <c r="GF1555" s="146"/>
      <c r="GG1555" s="146"/>
      <c r="GH1555" s="146"/>
      <c r="GI1555" s="146"/>
      <c r="GJ1555" s="146"/>
      <c r="GK1555" s="146"/>
      <c r="GL1555" s="146"/>
      <c r="GM1555" s="146"/>
      <c r="GN1555" s="146"/>
      <c r="GO1555" s="146"/>
      <c r="GP1555" s="146"/>
      <c r="GQ1555" s="146"/>
      <c r="GR1555" s="146"/>
      <c r="GS1555" s="146"/>
      <c r="GT1555" s="146"/>
      <c r="GU1555" s="146"/>
      <c r="GV1555" s="146"/>
      <c r="GW1555" s="146"/>
      <c r="GX1555" s="146"/>
      <c r="GY1555" s="146"/>
      <c r="GZ1555" s="146"/>
      <c r="HA1555" s="146"/>
      <c r="HB1555" s="146"/>
      <c r="HC1555" s="146"/>
      <c r="HD1555" s="146"/>
      <c r="HE1555" s="146"/>
      <c r="HF1555" s="146"/>
      <c r="HG1555" s="146"/>
      <c r="HH1555" s="146"/>
      <c r="HI1555" s="146"/>
      <c r="HJ1555" s="146"/>
      <c r="HK1555" s="146"/>
      <c r="HL1555" s="146"/>
      <c r="HM1555" s="146"/>
      <c r="HN1555" s="146"/>
      <c r="HO1555" s="146"/>
      <c r="HP1555" s="146"/>
      <c r="HQ1555" s="146"/>
      <c r="HR1555" s="146"/>
      <c r="HS1555" s="146"/>
      <c r="HT1555" s="146"/>
      <c r="HU1555" s="146"/>
      <c r="HV1555" s="146"/>
      <c r="HW1555" s="146"/>
      <c r="HX1555" s="146"/>
      <c r="HY1555" s="146"/>
      <c r="HZ1555" s="146"/>
      <c r="IA1555" s="146"/>
      <c r="IB1555" s="146"/>
      <c r="IC1555" s="146"/>
      <c r="ID1555" s="146"/>
      <c r="IE1555" s="146"/>
      <c r="IF1555" s="146"/>
      <c r="IG1555" s="146"/>
      <c r="IH1555" s="146"/>
    </row>
    <row r="1556" spans="1:242" s="158" customFormat="1" outlineLevel="1">
      <c r="A1556" s="151">
        <v>83</v>
      </c>
      <c r="B1556" s="33" t="s">
        <v>2174</v>
      </c>
      <c r="C1556" s="34" t="s">
        <v>2175</v>
      </c>
      <c r="D1556" s="34" t="s">
        <v>1808</v>
      </c>
      <c r="E1556" s="36">
        <f t="shared" si="119"/>
        <v>2</v>
      </c>
      <c r="F1556" s="34">
        <v>1</v>
      </c>
      <c r="G1556" s="34">
        <v>1</v>
      </c>
      <c r="H1556" s="34"/>
      <c r="I1556" s="23"/>
      <c r="J1556" s="146"/>
      <c r="K1556" s="146"/>
      <c r="L1556" s="146"/>
      <c r="M1556" s="146"/>
      <c r="N1556" s="146"/>
      <c r="O1556" s="146"/>
      <c r="P1556" s="146"/>
      <c r="Q1556" s="146"/>
      <c r="R1556" s="146"/>
      <c r="S1556" s="146"/>
      <c r="T1556" s="146"/>
      <c r="U1556" s="146"/>
      <c r="V1556" s="146"/>
      <c r="W1556" s="146"/>
      <c r="X1556" s="146"/>
      <c r="Y1556" s="146"/>
      <c r="Z1556" s="146"/>
      <c r="AA1556" s="146"/>
      <c r="AB1556" s="146"/>
      <c r="AC1556" s="146"/>
      <c r="AD1556" s="146"/>
      <c r="AE1556" s="146"/>
      <c r="AF1556" s="146"/>
      <c r="AG1556" s="146"/>
      <c r="AH1556" s="146"/>
      <c r="AI1556" s="146"/>
      <c r="AJ1556" s="146"/>
      <c r="AK1556" s="146"/>
      <c r="AL1556" s="146"/>
      <c r="AM1556" s="146"/>
      <c r="AN1556" s="146"/>
      <c r="AO1556" s="146"/>
      <c r="AP1556" s="146"/>
      <c r="AQ1556" s="146"/>
      <c r="AR1556" s="146"/>
      <c r="AS1556" s="146"/>
      <c r="AT1556" s="146"/>
      <c r="AU1556" s="146"/>
      <c r="AV1556" s="146"/>
      <c r="AW1556" s="146"/>
      <c r="AX1556" s="146"/>
      <c r="AY1556" s="146"/>
      <c r="AZ1556" s="146"/>
      <c r="BA1556" s="146"/>
      <c r="BB1556" s="146"/>
      <c r="BC1556" s="146"/>
      <c r="BD1556" s="146"/>
      <c r="BE1556" s="146"/>
      <c r="BF1556" s="146"/>
      <c r="BG1556" s="146"/>
      <c r="BH1556" s="146"/>
      <c r="BI1556" s="146"/>
      <c r="BJ1556" s="146"/>
      <c r="BK1556" s="146"/>
      <c r="BL1556" s="146"/>
      <c r="BM1556" s="146"/>
      <c r="BN1556" s="146"/>
      <c r="BO1556" s="146"/>
      <c r="BP1556" s="146"/>
      <c r="BQ1556" s="146"/>
      <c r="BR1556" s="146"/>
      <c r="BS1556" s="146"/>
      <c r="BT1556" s="146"/>
      <c r="BU1556" s="146"/>
      <c r="BV1556" s="146"/>
      <c r="BW1556" s="146"/>
      <c r="BX1556" s="146"/>
      <c r="BY1556" s="146"/>
      <c r="BZ1556" s="146"/>
      <c r="CA1556" s="146"/>
      <c r="CB1556" s="146"/>
      <c r="CC1556" s="146"/>
      <c r="CD1556" s="146"/>
      <c r="CE1556" s="146"/>
      <c r="CF1556" s="146"/>
      <c r="CG1556" s="146"/>
      <c r="CH1556" s="146"/>
      <c r="CI1556" s="146"/>
      <c r="CJ1556" s="146"/>
      <c r="CK1556" s="146"/>
      <c r="CL1556" s="146"/>
      <c r="CM1556" s="146"/>
      <c r="CN1556" s="146"/>
      <c r="CO1556" s="146"/>
      <c r="CP1556" s="146"/>
      <c r="CQ1556" s="146"/>
      <c r="CR1556" s="146"/>
      <c r="CS1556" s="146"/>
      <c r="CT1556" s="146"/>
      <c r="CU1556" s="146"/>
      <c r="CV1556" s="146"/>
      <c r="CW1556" s="146"/>
      <c r="CX1556" s="146"/>
      <c r="CY1556" s="146"/>
      <c r="CZ1556" s="146"/>
      <c r="DA1556" s="146"/>
      <c r="DB1556" s="146"/>
      <c r="DC1556" s="146"/>
      <c r="DD1556" s="146"/>
      <c r="DE1556" s="146"/>
      <c r="DF1556" s="146"/>
      <c r="DG1556" s="146"/>
      <c r="DH1556" s="146"/>
      <c r="DI1556" s="146"/>
      <c r="DJ1556" s="146"/>
      <c r="DK1556" s="146"/>
      <c r="DL1556" s="146"/>
      <c r="DM1556" s="146"/>
      <c r="DN1556" s="146"/>
      <c r="DO1556" s="146"/>
      <c r="DP1556" s="146"/>
      <c r="DQ1556" s="146"/>
      <c r="DR1556" s="146"/>
      <c r="DS1556" s="146"/>
      <c r="DT1556" s="146"/>
      <c r="DU1556" s="146"/>
      <c r="DV1556" s="146"/>
      <c r="DW1556" s="146"/>
      <c r="DX1556" s="146"/>
      <c r="DY1556" s="146"/>
      <c r="DZ1556" s="146"/>
      <c r="EA1556" s="146"/>
      <c r="EB1556" s="146"/>
      <c r="EC1556" s="146"/>
      <c r="ED1556" s="146"/>
      <c r="EE1556" s="146"/>
      <c r="EF1556" s="146"/>
      <c r="EG1556" s="146"/>
      <c r="EH1556" s="146"/>
      <c r="EI1556" s="146"/>
      <c r="EJ1556" s="146"/>
      <c r="EK1556" s="146"/>
      <c r="EL1556" s="146"/>
      <c r="EM1556" s="146"/>
      <c r="EN1556" s="146"/>
      <c r="EO1556" s="146"/>
      <c r="EP1556" s="146"/>
      <c r="EQ1556" s="146"/>
      <c r="ER1556" s="146"/>
      <c r="ES1556" s="146"/>
      <c r="ET1556" s="146"/>
      <c r="EU1556" s="146"/>
      <c r="EV1556" s="146"/>
      <c r="EW1556" s="146"/>
      <c r="EX1556" s="146"/>
      <c r="EY1556" s="146"/>
      <c r="EZ1556" s="146"/>
      <c r="FA1556" s="146"/>
      <c r="FB1556" s="146"/>
      <c r="FC1556" s="146"/>
      <c r="FD1556" s="146"/>
      <c r="FE1556" s="146"/>
      <c r="FF1556" s="146"/>
      <c r="FG1556" s="146"/>
      <c r="FH1556" s="146"/>
      <c r="FI1556" s="146"/>
      <c r="FJ1556" s="146"/>
      <c r="FK1556" s="146"/>
      <c r="FL1556" s="146"/>
      <c r="FM1556" s="146"/>
      <c r="FN1556" s="146"/>
      <c r="FO1556" s="146"/>
      <c r="FP1556" s="146"/>
      <c r="FQ1556" s="146"/>
      <c r="FR1556" s="146"/>
      <c r="FS1556" s="146"/>
      <c r="FT1556" s="146"/>
      <c r="FU1556" s="146"/>
      <c r="FV1556" s="146"/>
      <c r="FW1556" s="146"/>
      <c r="FX1556" s="146"/>
      <c r="FY1556" s="146"/>
      <c r="FZ1556" s="146"/>
      <c r="GA1556" s="146"/>
      <c r="GB1556" s="146"/>
      <c r="GC1556" s="146"/>
      <c r="GD1556" s="146"/>
      <c r="GE1556" s="146"/>
      <c r="GF1556" s="146"/>
      <c r="GG1556" s="146"/>
      <c r="GH1556" s="146"/>
      <c r="GI1556" s="146"/>
      <c r="GJ1556" s="146"/>
      <c r="GK1556" s="146"/>
      <c r="GL1556" s="146"/>
      <c r="GM1556" s="146"/>
      <c r="GN1556" s="146"/>
      <c r="GO1556" s="146"/>
      <c r="GP1556" s="146"/>
      <c r="GQ1556" s="146"/>
      <c r="GR1556" s="146"/>
      <c r="GS1556" s="146"/>
      <c r="GT1556" s="146"/>
      <c r="GU1556" s="146"/>
      <c r="GV1556" s="146"/>
      <c r="GW1556" s="146"/>
      <c r="GX1556" s="146"/>
      <c r="GY1556" s="146"/>
      <c r="GZ1556" s="146"/>
      <c r="HA1556" s="146"/>
      <c r="HB1556" s="146"/>
      <c r="HC1556" s="146"/>
      <c r="HD1556" s="146"/>
      <c r="HE1556" s="146"/>
      <c r="HF1556" s="146"/>
      <c r="HG1556" s="146"/>
      <c r="HH1556" s="146"/>
      <c r="HI1556" s="146"/>
      <c r="HJ1556" s="146"/>
      <c r="HK1556" s="146"/>
      <c r="HL1556" s="146"/>
      <c r="HM1556" s="146"/>
      <c r="HN1556" s="146"/>
      <c r="HO1556" s="146"/>
      <c r="HP1556" s="146"/>
      <c r="HQ1556" s="146"/>
      <c r="HR1556" s="146"/>
      <c r="HS1556" s="146"/>
      <c r="HT1556" s="146"/>
      <c r="HU1556" s="146"/>
      <c r="HV1556" s="146"/>
      <c r="HW1556" s="146"/>
      <c r="HX1556" s="146"/>
      <c r="HY1556" s="146"/>
      <c r="HZ1556" s="146"/>
      <c r="IA1556" s="146"/>
      <c r="IB1556" s="146"/>
      <c r="IC1556" s="146"/>
      <c r="ID1556" s="146"/>
      <c r="IE1556" s="146"/>
      <c r="IF1556" s="146"/>
      <c r="IG1556" s="146"/>
      <c r="IH1556" s="146"/>
    </row>
    <row r="1557" spans="1:242" s="158" customFormat="1" outlineLevel="1">
      <c r="A1557" s="151">
        <v>84</v>
      </c>
      <c r="B1557" s="33" t="s">
        <v>2176</v>
      </c>
      <c r="C1557" s="34" t="s">
        <v>2177</v>
      </c>
      <c r="D1557" s="34" t="s">
        <v>1808</v>
      </c>
      <c r="E1557" s="36">
        <f t="shared" si="119"/>
        <v>0</v>
      </c>
      <c r="F1557" s="34"/>
      <c r="G1557" s="34"/>
      <c r="H1557" s="34"/>
      <c r="I1557" s="23"/>
      <c r="J1557" s="146"/>
      <c r="K1557" s="146"/>
      <c r="L1557" s="146"/>
      <c r="M1557" s="146"/>
      <c r="N1557" s="146"/>
      <c r="O1557" s="146"/>
      <c r="P1557" s="146"/>
      <c r="Q1557" s="146"/>
      <c r="R1557" s="146"/>
      <c r="S1557" s="146"/>
      <c r="T1557" s="146"/>
      <c r="U1557" s="146"/>
      <c r="V1557" s="146"/>
      <c r="W1557" s="146"/>
      <c r="X1557" s="146"/>
      <c r="Y1557" s="146"/>
      <c r="Z1557" s="146"/>
      <c r="AA1557" s="146"/>
      <c r="AB1557" s="146"/>
      <c r="AC1557" s="146"/>
      <c r="AD1557" s="146"/>
      <c r="AE1557" s="146"/>
      <c r="AF1557" s="146"/>
      <c r="AG1557" s="146"/>
      <c r="AH1557" s="146"/>
      <c r="AI1557" s="146"/>
      <c r="AJ1557" s="146"/>
      <c r="AK1557" s="146"/>
      <c r="AL1557" s="146"/>
      <c r="AM1557" s="146"/>
      <c r="AN1557" s="146"/>
      <c r="AO1557" s="146"/>
      <c r="AP1557" s="146"/>
      <c r="AQ1557" s="146"/>
      <c r="AR1557" s="146"/>
      <c r="AS1557" s="146"/>
      <c r="AT1557" s="146"/>
      <c r="AU1557" s="146"/>
      <c r="AV1557" s="146"/>
      <c r="AW1557" s="146"/>
      <c r="AX1557" s="146"/>
      <c r="AY1557" s="146"/>
      <c r="AZ1557" s="146"/>
      <c r="BA1557" s="146"/>
      <c r="BB1557" s="146"/>
      <c r="BC1557" s="146"/>
      <c r="BD1557" s="146"/>
      <c r="BE1557" s="146"/>
      <c r="BF1557" s="146"/>
      <c r="BG1557" s="146"/>
      <c r="BH1557" s="146"/>
      <c r="BI1557" s="146"/>
      <c r="BJ1557" s="146"/>
      <c r="BK1557" s="146"/>
      <c r="BL1557" s="146"/>
      <c r="BM1557" s="146"/>
      <c r="BN1557" s="146"/>
      <c r="BO1557" s="146"/>
      <c r="BP1557" s="146"/>
      <c r="BQ1557" s="146"/>
      <c r="BR1557" s="146"/>
      <c r="BS1557" s="146"/>
      <c r="BT1557" s="146"/>
      <c r="BU1557" s="146"/>
      <c r="BV1557" s="146"/>
      <c r="BW1557" s="146"/>
      <c r="BX1557" s="146"/>
      <c r="BY1557" s="146"/>
      <c r="BZ1557" s="146"/>
      <c r="CA1557" s="146"/>
      <c r="CB1557" s="146"/>
      <c r="CC1557" s="146"/>
      <c r="CD1557" s="146"/>
      <c r="CE1557" s="146"/>
      <c r="CF1557" s="146"/>
      <c r="CG1557" s="146"/>
      <c r="CH1557" s="146"/>
      <c r="CI1557" s="146"/>
      <c r="CJ1557" s="146"/>
      <c r="CK1557" s="146"/>
      <c r="CL1557" s="146"/>
      <c r="CM1557" s="146"/>
      <c r="CN1557" s="146"/>
      <c r="CO1557" s="146"/>
      <c r="CP1557" s="146"/>
      <c r="CQ1557" s="146"/>
      <c r="CR1557" s="146"/>
      <c r="CS1557" s="146"/>
      <c r="CT1557" s="146"/>
      <c r="CU1557" s="146"/>
      <c r="CV1557" s="146"/>
      <c r="CW1557" s="146"/>
      <c r="CX1557" s="146"/>
      <c r="CY1557" s="146"/>
      <c r="CZ1557" s="146"/>
      <c r="DA1557" s="146"/>
      <c r="DB1557" s="146"/>
      <c r="DC1557" s="146"/>
      <c r="DD1557" s="146"/>
      <c r="DE1557" s="146"/>
      <c r="DF1557" s="146"/>
      <c r="DG1557" s="146"/>
      <c r="DH1557" s="146"/>
      <c r="DI1557" s="146"/>
      <c r="DJ1557" s="146"/>
      <c r="DK1557" s="146"/>
      <c r="DL1557" s="146"/>
      <c r="DM1557" s="146"/>
      <c r="DN1557" s="146"/>
      <c r="DO1557" s="146"/>
      <c r="DP1557" s="146"/>
      <c r="DQ1557" s="146"/>
      <c r="DR1557" s="146"/>
      <c r="DS1557" s="146"/>
      <c r="DT1557" s="146"/>
      <c r="DU1557" s="146"/>
      <c r="DV1557" s="146"/>
      <c r="DW1557" s="146"/>
      <c r="DX1557" s="146"/>
      <c r="DY1557" s="146"/>
      <c r="DZ1557" s="146"/>
      <c r="EA1557" s="146"/>
      <c r="EB1557" s="146"/>
      <c r="EC1557" s="146"/>
      <c r="ED1557" s="146"/>
      <c r="EE1557" s="146"/>
      <c r="EF1557" s="146"/>
      <c r="EG1557" s="146"/>
      <c r="EH1557" s="146"/>
      <c r="EI1557" s="146"/>
      <c r="EJ1557" s="146"/>
      <c r="EK1557" s="146"/>
      <c r="EL1557" s="146"/>
      <c r="EM1557" s="146"/>
      <c r="EN1557" s="146"/>
      <c r="EO1557" s="146"/>
      <c r="EP1557" s="146"/>
      <c r="EQ1557" s="146"/>
      <c r="ER1557" s="146"/>
      <c r="ES1557" s="146"/>
      <c r="ET1557" s="146"/>
      <c r="EU1557" s="146"/>
      <c r="EV1557" s="146"/>
      <c r="EW1557" s="146"/>
      <c r="EX1557" s="146"/>
      <c r="EY1557" s="146"/>
      <c r="EZ1557" s="146"/>
      <c r="FA1557" s="146"/>
      <c r="FB1557" s="146"/>
      <c r="FC1557" s="146"/>
      <c r="FD1557" s="146"/>
      <c r="FE1557" s="146"/>
      <c r="FF1557" s="146"/>
      <c r="FG1557" s="146"/>
      <c r="FH1557" s="146"/>
      <c r="FI1557" s="146"/>
      <c r="FJ1557" s="146"/>
      <c r="FK1557" s="146"/>
      <c r="FL1557" s="146"/>
      <c r="FM1557" s="146"/>
      <c r="FN1557" s="146"/>
      <c r="FO1557" s="146"/>
      <c r="FP1557" s="146"/>
      <c r="FQ1557" s="146"/>
      <c r="FR1557" s="146"/>
      <c r="FS1557" s="146"/>
      <c r="FT1557" s="146"/>
      <c r="FU1557" s="146"/>
      <c r="FV1557" s="146"/>
      <c r="FW1557" s="146"/>
      <c r="FX1557" s="146"/>
      <c r="FY1557" s="146"/>
      <c r="FZ1557" s="146"/>
      <c r="GA1557" s="146"/>
      <c r="GB1557" s="146"/>
      <c r="GC1557" s="146"/>
      <c r="GD1557" s="146"/>
      <c r="GE1557" s="146"/>
      <c r="GF1557" s="146"/>
      <c r="GG1557" s="146"/>
      <c r="GH1557" s="146"/>
      <c r="GI1557" s="146"/>
      <c r="GJ1557" s="146"/>
      <c r="GK1557" s="146"/>
      <c r="GL1557" s="146"/>
      <c r="GM1557" s="146"/>
      <c r="GN1557" s="146"/>
      <c r="GO1557" s="146"/>
      <c r="GP1557" s="146"/>
      <c r="GQ1557" s="146"/>
      <c r="GR1557" s="146"/>
      <c r="GS1557" s="146"/>
      <c r="GT1557" s="146"/>
      <c r="GU1557" s="146"/>
      <c r="GV1557" s="146"/>
      <c r="GW1557" s="146"/>
      <c r="GX1557" s="146"/>
      <c r="GY1557" s="146"/>
      <c r="GZ1557" s="146"/>
      <c r="HA1557" s="146"/>
      <c r="HB1557" s="146"/>
      <c r="HC1557" s="146"/>
      <c r="HD1557" s="146"/>
      <c r="HE1557" s="146"/>
      <c r="HF1557" s="146"/>
      <c r="HG1557" s="146"/>
      <c r="HH1557" s="146"/>
      <c r="HI1557" s="146"/>
      <c r="HJ1557" s="146"/>
      <c r="HK1557" s="146"/>
      <c r="HL1557" s="146"/>
      <c r="HM1557" s="146"/>
      <c r="HN1557" s="146"/>
      <c r="HO1557" s="146"/>
      <c r="HP1557" s="146"/>
      <c r="HQ1557" s="146"/>
      <c r="HR1557" s="146"/>
      <c r="HS1557" s="146"/>
      <c r="HT1557" s="146"/>
      <c r="HU1557" s="146"/>
      <c r="HV1557" s="146"/>
      <c r="HW1557" s="146"/>
      <c r="HX1557" s="146"/>
      <c r="HY1557" s="146"/>
      <c r="HZ1557" s="146"/>
      <c r="IA1557" s="146"/>
      <c r="IB1557" s="146"/>
      <c r="IC1557" s="146"/>
      <c r="ID1557" s="146"/>
      <c r="IE1557" s="146"/>
      <c r="IF1557" s="146"/>
      <c r="IG1557" s="146"/>
      <c r="IH1557" s="146"/>
    </row>
    <row r="1558" spans="1:242" s="158" customFormat="1" outlineLevel="1">
      <c r="A1558" s="151">
        <v>85</v>
      </c>
      <c r="B1558" s="33" t="s">
        <v>2178</v>
      </c>
      <c r="C1558" s="34" t="s">
        <v>2179</v>
      </c>
      <c r="D1558" s="34" t="s">
        <v>1808</v>
      </c>
      <c r="E1558" s="36">
        <f t="shared" ref="E1558:E1589" si="120">F1558+G1558+H1558</f>
        <v>12</v>
      </c>
      <c r="F1558" s="34">
        <v>4</v>
      </c>
      <c r="G1558" s="34">
        <v>4</v>
      </c>
      <c r="H1558" s="34">
        <v>4</v>
      </c>
      <c r="I1558" s="23"/>
      <c r="J1558" s="146"/>
      <c r="K1558" s="146"/>
      <c r="L1558" s="146"/>
      <c r="M1558" s="146"/>
      <c r="N1558" s="146"/>
      <c r="O1558" s="146"/>
      <c r="P1558" s="146"/>
      <c r="Q1558" s="146"/>
      <c r="R1558" s="146"/>
      <c r="S1558" s="146"/>
      <c r="T1558" s="146"/>
      <c r="U1558" s="146"/>
      <c r="V1558" s="146"/>
      <c r="W1558" s="146"/>
      <c r="X1558" s="146"/>
      <c r="Y1558" s="146"/>
      <c r="Z1558" s="146"/>
      <c r="AA1558" s="146"/>
      <c r="AB1558" s="146"/>
      <c r="AC1558" s="146"/>
      <c r="AD1558" s="146"/>
      <c r="AE1558" s="146"/>
      <c r="AF1558" s="146"/>
      <c r="AG1558" s="146"/>
      <c r="AH1558" s="146"/>
      <c r="AI1558" s="146"/>
      <c r="AJ1558" s="146"/>
      <c r="AK1558" s="146"/>
      <c r="AL1558" s="146"/>
      <c r="AM1558" s="146"/>
      <c r="AN1558" s="146"/>
      <c r="AO1558" s="146"/>
      <c r="AP1558" s="146"/>
      <c r="AQ1558" s="146"/>
      <c r="AR1558" s="146"/>
      <c r="AS1558" s="146"/>
      <c r="AT1558" s="146"/>
      <c r="AU1558" s="146"/>
      <c r="AV1558" s="146"/>
      <c r="AW1558" s="146"/>
      <c r="AX1558" s="146"/>
      <c r="AY1558" s="146"/>
      <c r="AZ1558" s="146"/>
      <c r="BA1558" s="146"/>
      <c r="BB1558" s="146"/>
      <c r="BC1558" s="146"/>
      <c r="BD1558" s="146"/>
      <c r="BE1558" s="146"/>
      <c r="BF1558" s="146"/>
      <c r="BG1558" s="146"/>
      <c r="BH1558" s="146"/>
      <c r="BI1558" s="146"/>
      <c r="BJ1558" s="146"/>
      <c r="BK1558" s="146"/>
      <c r="BL1558" s="146"/>
      <c r="BM1558" s="146"/>
      <c r="BN1558" s="146"/>
      <c r="BO1558" s="146"/>
      <c r="BP1558" s="146"/>
      <c r="BQ1558" s="146"/>
      <c r="BR1558" s="146"/>
      <c r="BS1558" s="146"/>
      <c r="BT1558" s="146"/>
      <c r="BU1558" s="146"/>
      <c r="BV1558" s="146"/>
      <c r="BW1558" s="146"/>
      <c r="BX1558" s="146"/>
      <c r="BY1558" s="146"/>
      <c r="BZ1558" s="146"/>
      <c r="CA1558" s="146"/>
      <c r="CB1558" s="146"/>
      <c r="CC1558" s="146"/>
      <c r="CD1558" s="146"/>
      <c r="CE1558" s="146"/>
      <c r="CF1558" s="146"/>
      <c r="CG1558" s="146"/>
      <c r="CH1558" s="146"/>
      <c r="CI1558" s="146"/>
      <c r="CJ1558" s="146"/>
      <c r="CK1558" s="146"/>
      <c r="CL1558" s="146"/>
      <c r="CM1558" s="146"/>
      <c r="CN1558" s="146"/>
      <c r="CO1558" s="146"/>
      <c r="CP1558" s="146"/>
      <c r="CQ1558" s="146"/>
      <c r="CR1558" s="146"/>
      <c r="CS1558" s="146"/>
      <c r="CT1558" s="146"/>
      <c r="CU1558" s="146"/>
      <c r="CV1558" s="146"/>
      <c r="CW1558" s="146"/>
      <c r="CX1558" s="146"/>
      <c r="CY1558" s="146"/>
      <c r="CZ1558" s="146"/>
      <c r="DA1558" s="146"/>
      <c r="DB1558" s="146"/>
      <c r="DC1558" s="146"/>
      <c r="DD1558" s="146"/>
      <c r="DE1558" s="146"/>
      <c r="DF1558" s="146"/>
      <c r="DG1558" s="146"/>
      <c r="DH1558" s="146"/>
      <c r="DI1558" s="146"/>
      <c r="DJ1558" s="146"/>
      <c r="DK1558" s="146"/>
      <c r="DL1558" s="146"/>
      <c r="DM1558" s="146"/>
      <c r="DN1558" s="146"/>
      <c r="DO1558" s="146"/>
      <c r="DP1558" s="146"/>
      <c r="DQ1558" s="146"/>
      <c r="DR1558" s="146"/>
      <c r="DS1558" s="146"/>
      <c r="DT1558" s="146"/>
      <c r="DU1558" s="146"/>
      <c r="DV1558" s="146"/>
      <c r="DW1558" s="146"/>
      <c r="DX1558" s="146"/>
      <c r="DY1558" s="146"/>
      <c r="DZ1558" s="146"/>
      <c r="EA1558" s="146"/>
      <c r="EB1558" s="146"/>
      <c r="EC1558" s="146"/>
      <c r="ED1558" s="146"/>
      <c r="EE1558" s="146"/>
      <c r="EF1558" s="146"/>
      <c r="EG1558" s="146"/>
      <c r="EH1558" s="146"/>
      <c r="EI1558" s="146"/>
      <c r="EJ1558" s="146"/>
      <c r="EK1558" s="146"/>
      <c r="EL1558" s="146"/>
      <c r="EM1558" s="146"/>
      <c r="EN1558" s="146"/>
      <c r="EO1558" s="146"/>
      <c r="EP1558" s="146"/>
      <c r="EQ1558" s="146"/>
      <c r="ER1558" s="146"/>
      <c r="ES1558" s="146"/>
      <c r="ET1558" s="146"/>
      <c r="EU1558" s="146"/>
      <c r="EV1558" s="146"/>
      <c r="EW1558" s="146"/>
      <c r="EX1558" s="146"/>
      <c r="EY1558" s="146"/>
      <c r="EZ1558" s="146"/>
      <c r="FA1558" s="146"/>
      <c r="FB1558" s="146"/>
      <c r="FC1558" s="146"/>
      <c r="FD1558" s="146"/>
      <c r="FE1558" s="146"/>
      <c r="FF1558" s="146"/>
      <c r="FG1558" s="146"/>
      <c r="FH1558" s="146"/>
      <c r="FI1558" s="146"/>
      <c r="FJ1558" s="146"/>
      <c r="FK1558" s="146"/>
      <c r="FL1558" s="146"/>
      <c r="FM1558" s="146"/>
      <c r="FN1558" s="146"/>
      <c r="FO1558" s="146"/>
      <c r="FP1558" s="146"/>
      <c r="FQ1558" s="146"/>
      <c r="FR1558" s="146"/>
      <c r="FS1558" s="146"/>
      <c r="FT1558" s="146"/>
      <c r="FU1558" s="146"/>
      <c r="FV1558" s="146"/>
      <c r="FW1558" s="146"/>
      <c r="FX1558" s="146"/>
      <c r="FY1558" s="146"/>
      <c r="FZ1558" s="146"/>
      <c r="GA1558" s="146"/>
      <c r="GB1558" s="146"/>
      <c r="GC1558" s="146"/>
      <c r="GD1558" s="146"/>
      <c r="GE1558" s="146"/>
      <c r="GF1558" s="146"/>
      <c r="GG1558" s="146"/>
      <c r="GH1558" s="146"/>
      <c r="GI1558" s="146"/>
      <c r="GJ1558" s="146"/>
      <c r="GK1558" s="146"/>
      <c r="GL1558" s="146"/>
      <c r="GM1558" s="146"/>
      <c r="GN1558" s="146"/>
      <c r="GO1558" s="146"/>
      <c r="GP1558" s="146"/>
      <c r="GQ1558" s="146"/>
      <c r="GR1558" s="146"/>
      <c r="GS1558" s="146"/>
      <c r="GT1558" s="146"/>
      <c r="GU1558" s="146"/>
      <c r="GV1558" s="146"/>
      <c r="GW1558" s="146"/>
      <c r="GX1558" s="146"/>
      <c r="GY1558" s="146"/>
      <c r="GZ1558" s="146"/>
      <c r="HA1558" s="146"/>
      <c r="HB1558" s="146"/>
      <c r="HC1558" s="146"/>
      <c r="HD1558" s="146"/>
      <c r="HE1558" s="146"/>
      <c r="HF1558" s="146"/>
      <c r="HG1558" s="146"/>
      <c r="HH1558" s="146"/>
      <c r="HI1558" s="146"/>
      <c r="HJ1558" s="146"/>
      <c r="HK1558" s="146"/>
      <c r="HL1558" s="146"/>
      <c r="HM1558" s="146"/>
      <c r="HN1558" s="146"/>
      <c r="HO1558" s="146"/>
      <c r="HP1558" s="146"/>
      <c r="HQ1558" s="146"/>
      <c r="HR1558" s="146"/>
      <c r="HS1558" s="146"/>
      <c r="HT1558" s="146"/>
      <c r="HU1558" s="146"/>
      <c r="HV1558" s="146"/>
      <c r="HW1558" s="146"/>
      <c r="HX1558" s="146"/>
      <c r="HY1558" s="146"/>
      <c r="HZ1558" s="146"/>
      <c r="IA1558" s="146"/>
      <c r="IB1558" s="146"/>
      <c r="IC1558" s="146"/>
      <c r="ID1558" s="146"/>
      <c r="IE1558" s="146"/>
      <c r="IF1558" s="146"/>
      <c r="IG1558" s="146"/>
      <c r="IH1558" s="146"/>
    </row>
    <row r="1559" spans="1:242" s="158" customFormat="1" outlineLevel="1">
      <c r="A1559" s="151">
        <v>86</v>
      </c>
      <c r="B1559" s="33" t="s">
        <v>2180</v>
      </c>
      <c r="C1559" s="34" t="s">
        <v>2181</v>
      </c>
      <c r="D1559" s="34" t="s">
        <v>1808</v>
      </c>
      <c r="E1559" s="36">
        <f t="shared" si="120"/>
        <v>2</v>
      </c>
      <c r="F1559" s="34">
        <v>1</v>
      </c>
      <c r="G1559" s="34">
        <v>1</v>
      </c>
      <c r="H1559" s="34"/>
      <c r="I1559" s="23"/>
      <c r="J1559" s="146"/>
      <c r="K1559" s="146"/>
      <c r="L1559" s="146"/>
      <c r="M1559" s="146"/>
      <c r="N1559" s="146"/>
      <c r="O1559" s="146"/>
      <c r="P1559" s="146"/>
      <c r="Q1559" s="146"/>
      <c r="R1559" s="146"/>
      <c r="S1559" s="146"/>
      <c r="T1559" s="146"/>
      <c r="U1559" s="146"/>
      <c r="V1559" s="146"/>
      <c r="W1559" s="146"/>
      <c r="X1559" s="146"/>
      <c r="Y1559" s="146"/>
      <c r="Z1559" s="146"/>
      <c r="AA1559" s="146"/>
      <c r="AB1559" s="146"/>
      <c r="AC1559" s="146"/>
      <c r="AD1559" s="146"/>
      <c r="AE1559" s="146"/>
      <c r="AF1559" s="146"/>
      <c r="AG1559" s="146"/>
      <c r="AH1559" s="146"/>
      <c r="AI1559" s="146"/>
      <c r="AJ1559" s="146"/>
      <c r="AK1559" s="146"/>
      <c r="AL1559" s="146"/>
      <c r="AM1559" s="146"/>
      <c r="AN1559" s="146"/>
      <c r="AO1559" s="146"/>
      <c r="AP1559" s="146"/>
      <c r="AQ1559" s="146"/>
      <c r="AR1559" s="146"/>
      <c r="AS1559" s="146"/>
      <c r="AT1559" s="146"/>
      <c r="AU1559" s="146"/>
      <c r="AV1559" s="146"/>
      <c r="AW1559" s="146"/>
      <c r="AX1559" s="146"/>
      <c r="AY1559" s="146"/>
      <c r="AZ1559" s="146"/>
      <c r="BA1559" s="146"/>
      <c r="BB1559" s="146"/>
      <c r="BC1559" s="146"/>
      <c r="BD1559" s="146"/>
      <c r="BE1559" s="146"/>
      <c r="BF1559" s="146"/>
      <c r="BG1559" s="146"/>
      <c r="BH1559" s="146"/>
      <c r="BI1559" s="146"/>
      <c r="BJ1559" s="146"/>
      <c r="BK1559" s="146"/>
      <c r="BL1559" s="146"/>
      <c r="BM1559" s="146"/>
      <c r="BN1559" s="146"/>
      <c r="BO1559" s="146"/>
      <c r="BP1559" s="146"/>
      <c r="BQ1559" s="146"/>
      <c r="BR1559" s="146"/>
      <c r="BS1559" s="146"/>
      <c r="BT1559" s="146"/>
      <c r="BU1559" s="146"/>
      <c r="BV1559" s="146"/>
      <c r="BW1559" s="146"/>
      <c r="BX1559" s="146"/>
      <c r="BY1559" s="146"/>
      <c r="BZ1559" s="146"/>
      <c r="CA1559" s="146"/>
      <c r="CB1559" s="146"/>
      <c r="CC1559" s="146"/>
      <c r="CD1559" s="146"/>
      <c r="CE1559" s="146"/>
      <c r="CF1559" s="146"/>
      <c r="CG1559" s="146"/>
      <c r="CH1559" s="146"/>
      <c r="CI1559" s="146"/>
      <c r="CJ1559" s="146"/>
      <c r="CK1559" s="146"/>
      <c r="CL1559" s="146"/>
      <c r="CM1559" s="146"/>
      <c r="CN1559" s="146"/>
      <c r="CO1559" s="146"/>
      <c r="CP1559" s="146"/>
      <c r="CQ1559" s="146"/>
      <c r="CR1559" s="146"/>
      <c r="CS1559" s="146"/>
      <c r="CT1559" s="146"/>
      <c r="CU1559" s="146"/>
      <c r="CV1559" s="146"/>
      <c r="CW1559" s="146"/>
      <c r="CX1559" s="146"/>
      <c r="CY1559" s="146"/>
      <c r="CZ1559" s="146"/>
      <c r="DA1559" s="146"/>
      <c r="DB1559" s="146"/>
      <c r="DC1559" s="146"/>
      <c r="DD1559" s="146"/>
      <c r="DE1559" s="146"/>
      <c r="DF1559" s="146"/>
      <c r="DG1559" s="146"/>
      <c r="DH1559" s="146"/>
      <c r="DI1559" s="146"/>
      <c r="DJ1559" s="146"/>
      <c r="DK1559" s="146"/>
      <c r="DL1559" s="146"/>
      <c r="DM1559" s="146"/>
      <c r="DN1559" s="146"/>
      <c r="DO1559" s="146"/>
      <c r="DP1559" s="146"/>
      <c r="DQ1559" s="146"/>
      <c r="DR1559" s="146"/>
      <c r="DS1559" s="146"/>
      <c r="DT1559" s="146"/>
      <c r="DU1559" s="146"/>
      <c r="DV1559" s="146"/>
      <c r="DW1559" s="146"/>
      <c r="DX1559" s="146"/>
      <c r="DY1559" s="146"/>
      <c r="DZ1559" s="146"/>
      <c r="EA1559" s="146"/>
      <c r="EB1559" s="146"/>
      <c r="EC1559" s="146"/>
      <c r="ED1559" s="146"/>
      <c r="EE1559" s="146"/>
      <c r="EF1559" s="146"/>
      <c r="EG1559" s="146"/>
      <c r="EH1559" s="146"/>
      <c r="EI1559" s="146"/>
      <c r="EJ1559" s="146"/>
      <c r="EK1559" s="146"/>
      <c r="EL1559" s="146"/>
      <c r="EM1559" s="146"/>
      <c r="EN1559" s="146"/>
      <c r="EO1559" s="146"/>
      <c r="EP1559" s="146"/>
      <c r="EQ1559" s="146"/>
      <c r="ER1559" s="146"/>
      <c r="ES1559" s="146"/>
      <c r="ET1559" s="146"/>
      <c r="EU1559" s="146"/>
      <c r="EV1559" s="146"/>
      <c r="EW1559" s="146"/>
      <c r="EX1559" s="146"/>
      <c r="EY1559" s="146"/>
      <c r="EZ1559" s="146"/>
      <c r="FA1559" s="146"/>
      <c r="FB1559" s="146"/>
      <c r="FC1559" s="146"/>
      <c r="FD1559" s="146"/>
      <c r="FE1559" s="146"/>
      <c r="FF1559" s="146"/>
      <c r="FG1559" s="146"/>
      <c r="FH1559" s="146"/>
      <c r="FI1559" s="146"/>
      <c r="FJ1559" s="146"/>
      <c r="FK1559" s="146"/>
      <c r="FL1559" s="146"/>
      <c r="FM1559" s="146"/>
      <c r="FN1559" s="146"/>
      <c r="FO1559" s="146"/>
      <c r="FP1559" s="146"/>
      <c r="FQ1559" s="146"/>
      <c r="FR1559" s="146"/>
      <c r="FS1559" s="146"/>
      <c r="FT1559" s="146"/>
      <c r="FU1559" s="146"/>
      <c r="FV1559" s="146"/>
      <c r="FW1559" s="146"/>
      <c r="FX1559" s="146"/>
      <c r="FY1559" s="146"/>
      <c r="FZ1559" s="146"/>
      <c r="GA1559" s="146"/>
      <c r="GB1559" s="146"/>
      <c r="GC1559" s="146"/>
      <c r="GD1559" s="146"/>
      <c r="GE1559" s="146"/>
      <c r="GF1559" s="146"/>
      <c r="GG1559" s="146"/>
      <c r="GH1559" s="146"/>
      <c r="GI1559" s="146"/>
      <c r="GJ1559" s="146"/>
      <c r="GK1559" s="146"/>
      <c r="GL1559" s="146"/>
      <c r="GM1559" s="146"/>
      <c r="GN1559" s="146"/>
      <c r="GO1559" s="146"/>
      <c r="GP1559" s="146"/>
      <c r="GQ1559" s="146"/>
      <c r="GR1559" s="146"/>
      <c r="GS1559" s="146"/>
      <c r="GT1559" s="146"/>
      <c r="GU1559" s="146"/>
      <c r="GV1559" s="146"/>
      <c r="GW1559" s="146"/>
      <c r="GX1559" s="146"/>
      <c r="GY1559" s="146"/>
      <c r="GZ1559" s="146"/>
      <c r="HA1559" s="146"/>
      <c r="HB1559" s="146"/>
      <c r="HC1559" s="146"/>
      <c r="HD1559" s="146"/>
      <c r="HE1559" s="146"/>
      <c r="HF1559" s="146"/>
      <c r="HG1559" s="146"/>
      <c r="HH1559" s="146"/>
      <c r="HI1559" s="146"/>
      <c r="HJ1559" s="146"/>
      <c r="HK1559" s="146"/>
      <c r="HL1559" s="146"/>
      <c r="HM1559" s="146"/>
      <c r="HN1559" s="146"/>
      <c r="HO1559" s="146"/>
      <c r="HP1559" s="146"/>
      <c r="HQ1559" s="146"/>
      <c r="HR1559" s="146"/>
      <c r="HS1559" s="146"/>
      <c r="HT1559" s="146"/>
      <c r="HU1559" s="146"/>
      <c r="HV1559" s="146"/>
      <c r="HW1559" s="146"/>
      <c r="HX1559" s="146"/>
      <c r="HY1559" s="146"/>
      <c r="HZ1559" s="146"/>
      <c r="IA1559" s="146"/>
      <c r="IB1559" s="146"/>
      <c r="IC1559" s="146"/>
      <c r="ID1559" s="146"/>
      <c r="IE1559" s="146"/>
      <c r="IF1559" s="146"/>
      <c r="IG1559" s="146"/>
      <c r="IH1559" s="146"/>
    </row>
    <row r="1560" spans="1:242" s="158" customFormat="1" outlineLevel="1">
      <c r="A1560" s="151">
        <v>87</v>
      </c>
      <c r="B1560" s="33" t="s">
        <v>2182</v>
      </c>
      <c r="C1560" s="34" t="s">
        <v>2183</v>
      </c>
      <c r="D1560" s="34" t="s">
        <v>1808</v>
      </c>
      <c r="E1560" s="36">
        <f t="shared" si="120"/>
        <v>10</v>
      </c>
      <c r="F1560" s="34">
        <v>3</v>
      </c>
      <c r="G1560" s="34">
        <v>3</v>
      </c>
      <c r="H1560" s="34">
        <v>4</v>
      </c>
      <c r="I1560" s="23"/>
      <c r="J1560" s="146"/>
      <c r="K1560" s="146"/>
      <c r="L1560" s="146"/>
      <c r="M1560" s="146"/>
      <c r="N1560" s="146"/>
      <c r="O1560" s="146"/>
      <c r="P1560" s="146"/>
      <c r="Q1560" s="146"/>
      <c r="R1560" s="146"/>
      <c r="S1560" s="146"/>
      <c r="T1560" s="146"/>
      <c r="U1560" s="146"/>
      <c r="V1560" s="146"/>
      <c r="W1560" s="146"/>
      <c r="X1560" s="146"/>
      <c r="Y1560" s="146"/>
      <c r="Z1560" s="146"/>
      <c r="AA1560" s="146"/>
      <c r="AB1560" s="146"/>
      <c r="AC1560" s="146"/>
      <c r="AD1560" s="146"/>
      <c r="AE1560" s="146"/>
      <c r="AF1560" s="146"/>
      <c r="AG1560" s="146"/>
      <c r="AH1560" s="146"/>
      <c r="AI1560" s="146"/>
      <c r="AJ1560" s="146"/>
      <c r="AK1560" s="146"/>
      <c r="AL1560" s="146"/>
      <c r="AM1560" s="146"/>
      <c r="AN1560" s="146"/>
      <c r="AO1560" s="146"/>
      <c r="AP1560" s="146"/>
      <c r="AQ1560" s="146"/>
      <c r="AR1560" s="146"/>
      <c r="AS1560" s="146"/>
      <c r="AT1560" s="146"/>
      <c r="AU1560" s="146"/>
      <c r="AV1560" s="146"/>
      <c r="AW1560" s="146"/>
      <c r="AX1560" s="146"/>
      <c r="AY1560" s="146"/>
      <c r="AZ1560" s="146"/>
      <c r="BA1560" s="146"/>
      <c r="BB1560" s="146"/>
      <c r="BC1560" s="146"/>
      <c r="BD1560" s="146"/>
      <c r="BE1560" s="146"/>
      <c r="BF1560" s="146"/>
      <c r="BG1560" s="146"/>
      <c r="BH1560" s="146"/>
      <c r="BI1560" s="146"/>
      <c r="BJ1560" s="146"/>
      <c r="BK1560" s="146"/>
      <c r="BL1560" s="146"/>
      <c r="BM1560" s="146"/>
      <c r="BN1560" s="146"/>
      <c r="BO1560" s="146"/>
      <c r="BP1560" s="146"/>
      <c r="BQ1560" s="146"/>
      <c r="BR1560" s="146"/>
      <c r="BS1560" s="146"/>
      <c r="BT1560" s="146"/>
      <c r="BU1560" s="146"/>
      <c r="BV1560" s="146"/>
      <c r="BW1560" s="146"/>
      <c r="BX1560" s="146"/>
      <c r="BY1560" s="146"/>
      <c r="BZ1560" s="146"/>
      <c r="CA1560" s="146"/>
      <c r="CB1560" s="146"/>
      <c r="CC1560" s="146"/>
      <c r="CD1560" s="146"/>
      <c r="CE1560" s="146"/>
      <c r="CF1560" s="146"/>
      <c r="CG1560" s="146"/>
      <c r="CH1560" s="146"/>
      <c r="CI1560" s="146"/>
      <c r="CJ1560" s="146"/>
      <c r="CK1560" s="146"/>
      <c r="CL1560" s="146"/>
      <c r="CM1560" s="146"/>
      <c r="CN1560" s="146"/>
      <c r="CO1560" s="146"/>
      <c r="CP1560" s="146"/>
      <c r="CQ1560" s="146"/>
      <c r="CR1560" s="146"/>
      <c r="CS1560" s="146"/>
      <c r="CT1560" s="146"/>
      <c r="CU1560" s="146"/>
      <c r="CV1560" s="146"/>
      <c r="CW1560" s="146"/>
      <c r="CX1560" s="146"/>
      <c r="CY1560" s="146"/>
      <c r="CZ1560" s="146"/>
      <c r="DA1560" s="146"/>
      <c r="DB1560" s="146"/>
      <c r="DC1560" s="146"/>
      <c r="DD1560" s="146"/>
      <c r="DE1560" s="146"/>
      <c r="DF1560" s="146"/>
      <c r="DG1560" s="146"/>
      <c r="DH1560" s="146"/>
      <c r="DI1560" s="146"/>
      <c r="DJ1560" s="146"/>
      <c r="DK1560" s="146"/>
      <c r="DL1560" s="146"/>
      <c r="DM1560" s="146"/>
      <c r="DN1560" s="146"/>
      <c r="DO1560" s="146"/>
      <c r="DP1560" s="146"/>
      <c r="DQ1560" s="146"/>
      <c r="DR1560" s="146"/>
      <c r="DS1560" s="146"/>
      <c r="DT1560" s="146"/>
      <c r="DU1560" s="146"/>
      <c r="DV1560" s="146"/>
      <c r="DW1560" s="146"/>
      <c r="DX1560" s="146"/>
      <c r="DY1560" s="146"/>
      <c r="DZ1560" s="146"/>
      <c r="EA1560" s="146"/>
      <c r="EB1560" s="146"/>
      <c r="EC1560" s="146"/>
      <c r="ED1560" s="146"/>
      <c r="EE1560" s="146"/>
      <c r="EF1560" s="146"/>
      <c r="EG1560" s="146"/>
      <c r="EH1560" s="146"/>
      <c r="EI1560" s="146"/>
      <c r="EJ1560" s="146"/>
      <c r="EK1560" s="146"/>
      <c r="EL1560" s="146"/>
      <c r="EM1560" s="146"/>
      <c r="EN1560" s="146"/>
      <c r="EO1560" s="146"/>
      <c r="EP1560" s="146"/>
      <c r="EQ1560" s="146"/>
      <c r="ER1560" s="146"/>
      <c r="ES1560" s="146"/>
      <c r="ET1560" s="146"/>
      <c r="EU1560" s="146"/>
      <c r="EV1560" s="146"/>
      <c r="EW1560" s="146"/>
      <c r="EX1560" s="146"/>
      <c r="EY1560" s="146"/>
      <c r="EZ1560" s="146"/>
      <c r="FA1560" s="146"/>
      <c r="FB1560" s="146"/>
      <c r="FC1560" s="146"/>
      <c r="FD1560" s="146"/>
      <c r="FE1560" s="146"/>
      <c r="FF1560" s="146"/>
      <c r="FG1560" s="146"/>
      <c r="FH1560" s="146"/>
      <c r="FI1560" s="146"/>
      <c r="FJ1560" s="146"/>
      <c r="FK1560" s="146"/>
      <c r="FL1560" s="146"/>
      <c r="FM1560" s="146"/>
      <c r="FN1560" s="146"/>
      <c r="FO1560" s="146"/>
      <c r="FP1560" s="146"/>
      <c r="FQ1560" s="146"/>
      <c r="FR1560" s="146"/>
      <c r="FS1560" s="146"/>
      <c r="FT1560" s="146"/>
      <c r="FU1560" s="146"/>
      <c r="FV1560" s="146"/>
      <c r="FW1560" s="146"/>
      <c r="FX1560" s="146"/>
      <c r="FY1560" s="146"/>
      <c r="FZ1560" s="146"/>
      <c r="GA1560" s="146"/>
      <c r="GB1560" s="146"/>
      <c r="GC1560" s="146"/>
      <c r="GD1560" s="146"/>
      <c r="GE1560" s="146"/>
      <c r="GF1560" s="146"/>
      <c r="GG1560" s="146"/>
      <c r="GH1560" s="146"/>
      <c r="GI1560" s="146"/>
      <c r="GJ1560" s="146"/>
      <c r="GK1560" s="146"/>
      <c r="GL1560" s="146"/>
      <c r="GM1560" s="146"/>
      <c r="GN1560" s="146"/>
      <c r="GO1560" s="146"/>
      <c r="GP1560" s="146"/>
      <c r="GQ1560" s="146"/>
      <c r="GR1560" s="146"/>
      <c r="GS1560" s="146"/>
      <c r="GT1560" s="146"/>
      <c r="GU1560" s="146"/>
      <c r="GV1560" s="146"/>
      <c r="GW1560" s="146"/>
      <c r="GX1560" s="146"/>
      <c r="GY1560" s="146"/>
      <c r="GZ1560" s="146"/>
      <c r="HA1560" s="146"/>
      <c r="HB1560" s="146"/>
      <c r="HC1560" s="146"/>
      <c r="HD1560" s="146"/>
      <c r="HE1560" s="146"/>
      <c r="HF1560" s="146"/>
      <c r="HG1560" s="146"/>
      <c r="HH1560" s="146"/>
      <c r="HI1560" s="146"/>
      <c r="HJ1560" s="146"/>
      <c r="HK1560" s="146"/>
      <c r="HL1560" s="146"/>
      <c r="HM1560" s="146"/>
      <c r="HN1560" s="146"/>
      <c r="HO1560" s="146"/>
      <c r="HP1560" s="146"/>
      <c r="HQ1560" s="146"/>
      <c r="HR1560" s="146"/>
      <c r="HS1560" s="146"/>
      <c r="HT1560" s="146"/>
      <c r="HU1560" s="146"/>
      <c r="HV1560" s="146"/>
      <c r="HW1560" s="146"/>
      <c r="HX1560" s="146"/>
      <c r="HY1560" s="146"/>
      <c r="HZ1560" s="146"/>
      <c r="IA1560" s="146"/>
      <c r="IB1560" s="146"/>
      <c r="IC1560" s="146"/>
      <c r="ID1560" s="146"/>
      <c r="IE1560" s="146"/>
      <c r="IF1560" s="146"/>
      <c r="IG1560" s="146"/>
      <c r="IH1560" s="146"/>
    </row>
    <row r="1561" spans="1:242" s="158" customFormat="1" outlineLevel="1">
      <c r="A1561" s="151">
        <v>88</v>
      </c>
      <c r="B1561" s="33" t="s">
        <v>2184</v>
      </c>
      <c r="C1561" s="34" t="s">
        <v>2185</v>
      </c>
      <c r="D1561" s="34" t="s">
        <v>1808</v>
      </c>
      <c r="E1561" s="36">
        <f t="shared" si="120"/>
        <v>1</v>
      </c>
      <c r="F1561" s="34">
        <v>1</v>
      </c>
      <c r="G1561" s="34"/>
      <c r="H1561" s="34"/>
      <c r="I1561" s="23"/>
      <c r="J1561" s="146"/>
      <c r="K1561" s="146"/>
      <c r="L1561" s="146"/>
      <c r="M1561" s="146"/>
      <c r="N1561" s="146"/>
      <c r="O1561" s="146"/>
      <c r="P1561" s="146"/>
      <c r="Q1561" s="146"/>
      <c r="R1561" s="146"/>
      <c r="S1561" s="146"/>
      <c r="T1561" s="146"/>
      <c r="U1561" s="146"/>
      <c r="V1561" s="146"/>
      <c r="W1561" s="146"/>
      <c r="X1561" s="146"/>
      <c r="Y1561" s="146"/>
      <c r="Z1561" s="146"/>
      <c r="AA1561" s="146"/>
      <c r="AB1561" s="146"/>
      <c r="AC1561" s="146"/>
      <c r="AD1561" s="146"/>
      <c r="AE1561" s="146"/>
      <c r="AF1561" s="146"/>
      <c r="AG1561" s="146"/>
      <c r="AH1561" s="146"/>
      <c r="AI1561" s="146"/>
      <c r="AJ1561" s="146"/>
      <c r="AK1561" s="146"/>
      <c r="AL1561" s="146"/>
      <c r="AM1561" s="146"/>
      <c r="AN1561" s="146"/>
      <c r="AO1561" s="146"/>
      <c r="AP1561" s="146"/>
      <c r="AQ1561" s="146"/>
      <c r="AR1561" s="146"/>
      <c r="AS1561" s="146"/>
      <c r="AT1561" s="146"/>
      <c r="AU1561" s="146"/>
      <c r="AV1561" s="146"/>
      <c r="AW1561" s="146"/>
      <c r="AX1561" s="146"/>
      <c r="AY1561" s="146"/>
      <c r="AZ1561" s="146"/>
      <c r="BA1561" s="146"/>
      <c r="BB1561" s="146"/>
      <c r="BC1561" s="146"/>
      <c r="BD1561" s="146"/>
      <c r="BE1561" s="146"/>
      <c r="BF1561" s="146"/>
      <c r="BG1561" s="146"/>
      <c r="BH1561" s="146"/>
      <c r="BI1561" s="146"/>
      <c r="BJ1561" s="146"/>
      <c r="BK1561" s="146"/>
      <c r="BL1561" s="146"/>
      <c r="BM1561" s="146"/>
      <c r="BN1561" s="146"/>
      <c r="BO1561" s="146"/>
      <c r="BP1561" s="146"/>
      <c r="BQ1561" s="146"/>
      <c r="BR1561" s="146"/>
      <c r="BS1561" s="146"/>
      <c r="BT1561" s="146"/>
      <c r="BU1561" s="146"/>
      <c r="BV1561" s="146"/>
      <c r="BW1561" s="146"/>
      <c r="BX1561" s="146"/>
      <c r="BY1561" s="146"/>
      <c r="BZ1561" s="146"/>
      <c r="CA1561" s="146"/>
      <c r="CB1561" s="146"/>
      <c r="CC1561" s="146"/>
      <c r="CD1561" s="146"/>
      <c r="CE1561" s="146"/>
      <c r="CF1561" s="146"/>
      <c r="CG1561" s="146"/>
      <c r="CH1561" s="146"/>
      <c r="CI1561" s="146"/>
      <c r="CJ1561" s="146"/>
      <c r="CK1561" s="146"/>
      <c r="CL1561" s="146"/>
      <c r="CM1561" s="146"/>
      <c r="CN1561" s="146"/>
      <c r="CO1561" s="146"/>
      <c r="CP1561" s="146"/>
      <c r="CQ1561" s="146"/>
      <c r="CR1561" s="146"/>
      <c r="CS1561" s="146"/>
      <c r="CT1561" s="146"/>
      <c r="CU1561" s="146"/>
      <c r="CV1561" s="146"/>
      <c r="CW1561" s="146"/>
      <c r="CX1561" s="146"/>
      <c r="CY1561" s="146"/>
      <c r="CZ1561" s="146"/>
      <c r="DA1561" s="146"/>
      <c r="DB1561" s="146"/>
      <c r="DC1561" s="146"/>
      <c r="DD1561" s="146"/>
      <c r="DE1561" s="146"/>
      <c r="DF1561" s="146"/>
      <c r="DG1561" s="146"/>
      <c r="DH1561" s="146"/>
      <c r="DI1561" s="146"/>
      <c r="DJ1561" s="146"/>
      <c r="DK1561" s="146"/>
      <c r="DL1561" s="146"/>
      <c r="DM1561" s="146"/>
      <c r="DN1561" s="146"/>
      <c r="DO1561" s="146"/>
      <c r="DP1561" s="146"/>
      <c r="DQ1561" s="146"/>
      <c r="DR1561" s="146"/>
      <c r="DS1561" s="146"/>
      <c r="DT1561" s="146"/>
      <c r="DU1561" s="146"/>
      <c r="DV1561" s="146"/>
      <c r="DW1561" s="146"/>
      <c r="DX1561" s="146"/>
      <c r="DY1561" s="146"/>
      <c r="DZ1561" s="146"/>
      <c r="EA1561" s="146"/>
      <c r="EB1561" s="146"/>
      <c r="EC1561" s="146"/>
      <c r="ED1561" s="146"/>
      <c r="EE1561" s="146"/>
      <c r="EF1561" s="146"/>
      <c r="EG1561" s="146"/>
      <c r="EH1561" s="146"/>
      <c r="EI1561" s="146"/>
      <c r="EJ1561" s="146"/>
      <c r="EK1561" s="146"/>
      <c r="EL1561" s="146"/>
      <c r="EM1561" s="146"/>
      <c r="EN1561" s="146"/>
      <c r="EO1561" s="146"/>
      <c r="EP1561" s="146"/>
      <c r="EQ1561" s="146"/>
      <c r="ER1561" s="146"/>
      <c r="ES1561" s="146"/>
      <c r="ET1561" s="146"/>
      <c r="EU1561" s="146"/>
      <c r="EV1561" s="146"/>
      <c r="EW1561" s="146"/>
      <c r="EX1561" s="146"/>
      <c r="EY1561" s="146"/>
      <c r="EZ1561" s="146"/>
      <c r="FA1561" s="146"/>
      <c r="FB1561" s="146"/>
      <c r="FC1561" s="146"/>
      <c r="FD1561" s="146"/>
      <c r="FE1561" s="146"/>
      <c r="FF1561" s="146"/>
      <c r="FG1561" s="146"/>
      <c r="FH1561" s="146"/>
      <c r="FI1561" s="146"/>
      <c r="FJ1561" s="146"/>
      <c r="FK1561" s="146"/>
      <c r="FL1561" s="146"/>
      <c r="FM1561" s="146"/>
      <c r="FN1561" s="146"/>
      <c r="FO1561" s="146"/>
      <c r="FP1561" s="146"/>
      <c r="FQ1561" s="146"/>
      <c r="FR1561" s="146"/>
      <c r="FS1561" s="146"/>
      <c r="FT1561" s="146"/>
      <c r="FU1561" s="146"/>
      <c r="FV1561" s="146"/>
      <c r="FW1561" s="146"/>
      <c r="FX1561" s="146"/>
      <c r="FY1561" s="146"/>
      <c r="FZ1561" s="146"/>
      <c r="GA1561" s="146"/>
      <c r="GB1561" s="146"/>
      <c r="GC1561" s="146"/>
      <c r="GD1561" s="146"/>
      <c r="GE1561" s="146"/>
      <c r="GF1561" s="146"/>
      <c r="GG1561" s="146"/>
      <c r="GH1561" s="146"/>
      <c r="GI1561" s="146"/>
      <c r="GJ1561" s="146"/>
      <c r="GK1561" s="146"/>
      <c r="GL1561" s="146"/>
      <c r="GM1561" s="146"/>
      <c r="GN1561" s="146"/>
      <c r="GO1561" s="146"/>
      <c r="GP1561" s="146"/>
      <c r="GQ1561" s="146"/>
      <c r="GR1561" s="146"/>
      <c r="GS1561" s="146"/>
      <c r="GT1561" s="146"/>
      <c r="GU1561" s="146"/>
      <c r="GV1561" s="146"/>
      <c r="GW1561" s="146"/>
      <c r="GX1561" s="146"/>
      <c r="GY1561" s="146"/>
      <c r="GZ1561" s="146"/>
      <c r="HA1561" s="146"/>
      <c r="HB1561" s="146"/>
      <c r="HC1561" s="146"/>
      <c r="HD1561" s="146"/>
      <c r="HE1561" s="146"/>
      <c r="HF1561" s="146"/>
      <c r="HG1561" s="146"/>
      <c r="HH1561" s="146"/>
      <c r="HI1561" s="146"/>
      <c r="HJ1561" s="146"/>
      <c r="HK1561" s="146"/>
      <c r="HL1561" s="146"/>
      <c r="HM1561" s="146"/>
      <c r="HN1561" s="146"/>
      <c r="HO1561" s="146"/>
      <c r="HP1561" s="146"/>
      <c r="HQ1561" s="146"/>
      <c r="HR1561" s="146"/>
      <c r="HS1561" s="146"/>
      <c r="HT1561" s="146"/>
      <c r="HU1561" s="146"/>
      <c r="HV1561" s="146"/>
      <c r="HW1561" s="146"/>
      <c r="HX1561" s="146"/>
      <c r="HY1561" s="146"/>
      <c r="HZ1561" s="146"/>
      <c r="IA1561" s="146"/>
      <c r="IB1561" s="146"/>
      <c r="IC1561" s="146"/>
      <c r="ID1561" s="146"/>
      <c r="IE1561" s="146"/>
      <c r="IF1561" s="146"/>
      <c r="IG1561" s="146"/>
      <c r="IH1561" s="146"/>
    </row>
    <row r="1562" spans="1:242" s="158" customFormat="1" outlineLevel="1">
      <c r="A1562" s="151">
        <v>89</v>
      </c>
      <c r="B1562" s="33" t="s">
        <v>2186</v>
      </c>
      <c r="C1562" s="34" t="s">
        <v>2187</v>
      </c>
      <c r="D1562" s="34" t="s">
        <v>1808</v>
      </c>
      <c r="E1562" s="36">
        <f t="shared" si="120"/>
        <v>2</v>
      </c>
      <c r="F1562" s="34">
        <v>2</v>
      </c>
      <c r="G1562" s="34"/>
      <c r="H1562" s="34"/>
      <c r="I1562" s="23"/>
      <c r="J1562" s="146"/>
      <c r="K1562" s="146"/>
      <c r="L1562" s="146"/>
      <c r="M1562" s="146"/>
      <c r="N1562" s="146"/>
      <c r="O1562" s="146"/>
      <c r="P1562" s="146"/>
      <c r="Q1562" s="146"/>
      <c r="R1562" s="146"/>
      <c r="S1562" s="146"/>
      <c r="T1562" s="146"/>
      <c r="U1562" s="146"/>
      <c r="V1562" s="146"/>
      <c r="W1562" s="146"/>
      <c r="X1562" s="146"/>
      <c r="Y1562" s="146"/>
      <c r="Z1562" s="146"/>
      <c r="AA1562" s="146"/>
      <c r="AB1562" s="146"/>
      <c r="AC1562" s="146"/>
      <c r="AD1562" s="146"/>
      <c r="AE1562" s="146"/>
      <c r="AF1562" s="146"/>
      <c r="AG1562" s="146"/>
      <c r="AH1562" s="146"/>
      <c r="AI1562" s="146"/>
      <c r="AJ1562" s="146"/>
      <c r="AK1562" s="146"/>
      <c r="AL1562" s="146"/>
      <c r="AM1562" s="146"/>
      <c r="AN1562" s="146"/>
      <c r="AO1562" s="146"/>
      <c r="AP1562" s="146"/>
      <c r="AQ1562" s="146"/>
      <c r="AR1562" s="146"/>
      <c r="AS1562" s="146"/>
      <c r="AT1562" s="146"/>
      <c r="AU1562" s="146"/>
      <c r="AV1562" s="146"/>
      <c r="AW1562" s="146"/>
      <c r="AX1562" s="146"/>
      <c r="AY1562" s="146"/>
      <c r="AZ1562" s="146"/>
      <c r="BA1562" s="146"/>
      <c r="BB1562" s="146"/>
      <c r="BC1562" s="146"/>
      <c r="BD1562" s="146"/>
      <c r="BE1562" s="146"/>
      <c r="BF1562" s="146"/>
      <c r="BG1562" s="146"/>
      <c r="BH1562" s="146"/>
      <c r="BI1562" s="146"/>
      <c r="BJ1562" s="146"/>
      <c r="BK1562" s="146"/>
      <c r="BL1562" s="146"/>
      <c r="BM1562" s="146"/>
      <c r="BN1562" s="146"/>
      <c r="BO1562" s="146"/>
      <c r="BP1562" s="146"/>
      <c r="BQ1562" s="146"/>
      <c r="BR1562" s="146"/>
      <c r="BS1562" s="146"/>
      <c r="BT1562" s="146"/>
      <c r="BU1562" s="146"/>
      <c r="BV1562" s="146"/>
      <c r="BW1562" s="146"/>
      <c r="BX1562" s="146"/>
      <c r="BY1562" s="146"/>
      <c r="BZ1562" s="146"/>
      <c r="CA1562" s="146"/>
      <c r="CB1562" s="146"/>
      <c r="CC1562" s="146"/>
      <c r="CD1562" s="146"/>
      <c r="CE1562" s="146"/>
      <c r="CF1562" s="146"/>
      <c r="CG1562" s="146"/>
      <c r="CH1562" s="146"/>
      <c r="CI1562" s="146"/>
      <c r="CJ1562" s="146"/>
      <c r="CK1562" s="146"/>
      <c r="CL1562" s="146"/>
      <c r="CM1562" s="146"/>
      <c r="CN1562" s="146"/>
      <c r="CO1562" s="146"/>
      <c r="CP1562" s="146"/>
      <c r="CQ1562" s="146"/>
      <c r="CR1562" s="146"/>
      <c r="CS1562" s="146"/>
      <c r="CT1562" s="146"/>
      <c r="CU1562" s="146"/>
      <c r="CV1562" s="146"/>
      <c r="CW1562" s="146"/>
      <c r="CX1562" s="146"/>
      <c r="CY1562" s="146"/>
      <c r="CZ1562" s="146"/>
      <c r="DA1562" s="146"/>
      <c r="DB1562" s="146"/>
      <c r="DC1562" s="146"/>
      <c r="DD1562" s="146"/>
      <c r="DE1562" s="146"/>
      <c r="DF1562" s="146"/>
      <c r="DG1562" s="146"/>
      <c r="DH1562" s="146"/>
      <c r="DI1562" s="146"/>
      <c r="DJ1562" s="146"/>
      <c r="DK1562" s="146"/>
      <c r="DL1562" s="146"/>
      <c r="DM1562" s="146"/>
      <c r="DN1562" s="146"/>
      <c r="DO1562" s="146"/>
      <c r="DP1562" s="146"/>
      <c r="DQ1562" s="146"/>
      <c r="DR1562" s="146"/>
      <c r="DS1562" s="146"/>
      <c r="DT1562" s="146"/>
      <c r="DU1562" s="146"/>
      <c r="DV1562" s="146"/>
      <c r="DW1562" s="146"/>
      <c r="DX1562" s="146"/>
      <c r="DY1562" s="146"/>
      <c r="DZ1562" s="146"/>
      <c r="EA1562" s="146"/>
      <c r="EB1562" s="146"/>
      <c r="EC1562" s="146"/>
      <c r="ED1562" s="146"/>
      <c r="EE1562" s="146"/>
      <c r="EF1562" s="146"/>
      <c r="EG1562" s="146"/>
      <c r="EH1562" s="146"/>
      <c r="EI1562" s="146"/>
      <c r="EJ1562" s="146"/>
      <c r="EK1562" s="146"/>
      <c r="EL1562" s="146"/>
      <c r="EM1562" s="146"/>
      <c r="EN1562" s="146"/>
      <c r="EO1562" s="146"/>
      <c r="EP1562" s="146"/>
      <c r="EQ1562" s="146"/>
      <c r="ER1562" s="146"/>
      <c r="ES1562" s="146"/>
      <c r="ET1562" s="146"/>
      <c r="EU1562" s="146"/>
      <c r="EV1562" s="146"/>
      <c r="EW1562" s="146"/>
      <c r="EX1562" s="146"/>
      <c r="EY1562" s="146"/>
      <c r="EZ1562" s="146"/>
      <c r="FA1562" s="146"/>
      <c r="FB1562" s="146"/>
      <c r="FC1562" s="146"/>
      <c r="FD1562" s="146"/>
      <c r="FE1562" s="146"/>
      <c r="FF1562" s="146"/>
      <c r="FG1562" s="146"/>
      <c r="FH1562" s="146"/>
      <c r="FI1562" s="146"/>
      <c r="FJ1562" s="146"/>
      <c r="FK1562" s="146"/>
      <c r="FL1562" s="146"/>
      <c r="FM1562" s="146"/>
      <c r="FN1562" s="146"/>
      <c r="FO1562" s="146"/>
      <c r="FP1562" s="146"/>
      <c r="FQ1562" s="146"/>
      <c r="FR1562" s="146"/>
      <c r="FS1562" s="146"/>
      <c r="FT1562" s="146"/>
      <c r="FU1562" s="146"/>
      <c r="FV1562" s="146"/>
      <c r="FW1562" s="146"/>
      <c r="FX1562" s="146"/>
      <c r="FY1562" s="146"/>
      <c r="FZ1562" s="146"/>
      <c r="GA1562" s="146"/>
      <c r="GB1562" s="146"/>
      <c r="GC1562" s="146"/>
      <c r="GD1562" s="146"/>
      <c r="GE1562" s="146"/>
      <c r="GF1562" s="146"/>
      <c r="GG1562" s="146"/>
      <c r="GH1562" s="146"/>
      <c r="GI1562" s="146"/>
      <c r="GJ1562" s="146"/>
      <c r="GK1562" s="146"/>
      <c r="GL1562" s="146"/>
      <c r="GM1562" s="146"/>
      <c r="GN1562" s="146"/>
      <c r="GO1562" s="146"/>
      <c r="GP1562" s="146"/>
      <c r="GQ1562" s="146"/>
      <c r="GR1562" s="146"/>
      <c r="GS1562" s="146"/>
      <c r="GT1562" s="146"/>
      <c r="GU1562" s="146"/>
      <c r="GV1562" s="146"/>
      <c r="GW1562" s="146"/>
      <c r="GX1562" s="146"/>
      <c r="GY1562" s="146"/>
      <c r="GZ1562" s="146"/>
      <c r="HA1562" s="146"/>
      <c r="HB1562" s="146"/>
      <c r="HC1562" s="146"/>
      <c r="HD1562" s="146"/>
      <c r="HE1562" s="146"/>
      <c r="HF1562" s="146"/>
      <c r="HG1562" s="146"/>
      <c r="HH1562" s="146"/>
      <c r="HI1562" s="146"/>
      <c r="HJ1562" s="146"/>
      <c r="HK1562" s="146"/>
      <c r="HL1562" s="146"/>
      <c r="HM1562" s="146"/>
      <c r="HN1562" s="146"/>
      <c r="HO1562" s="146"/>
      <c r="HP1562" s="146"/>
      <c r="HQ1562" s="146"/>
      <c r="HR1562" s="146"/>
      <c r="HS1562" s="146"/>
      <c r="HT1562" s="146"/>
      <c r="HU1562" s="146"/>
      <c r="HV1562" s="146"/>
      <c r="HW1562" s="146"/>
      <c r="HX1562" s="146"/>
      <c r="HY1562" s="146"/>
      <c r="HZ1562" s="146"/>
      <c r="IA1562" s="146"/>
      <c r="IB1562" s="146"/>
      <c r="IC1562" s="146"/>
      <c r="ID1562" s="146"/>
      <c r="IE1562" s="146"/>
      <c r="IF1562" s="146"/>
      <c r="IG1562" s="146"/>
      <c r="IH1562" s="146"/>
    </row>
    <row r="1563" spans="1:242" s="158" customFormat="1" outlineLevel="1">
      <c r="A1563" s="151">
        <v>90</v>
      </c>
      <c r="B1563" s="33" t="s">
        <v>2188</v>
      </c>
      <c r="C1563" s="34" t="s">
        <v>2189</v>
      </c>
      <c r="D1563" s="34" t="s">
        <v>1808</v>
      </c>
      <c r="E1563" s="36">
        <f t="shared" si="120"/>
        <v>6</v>
      </c>
      <c r="F1563" s="34">
        <v>2</v>
      </c>
      <c r="G1563" s="34">
        <v>2</v>
      </c>
      <c r="H1563" s="34">
        <v>2</v>
      </c>
      <c r="I1563" s="23"/>
      <c r="J1563" s="146"/>
      <c r="K1563" s="146"/>
      <c r="L1563" s="146"/>
      <c r="M1563" s="146"/>
      <c r="N1563" s="146"/>
      <c r="O1563" s="146"/>
      <c r="P1563" s="146"/>
      <c r="Q1563" s="146"/>
      <c r="R1563" s="146"/>
      <c r="S1563" s="146"/>
      <c r="T1563" s="146"/>
      <c r="U1563" s="146"/>
      <c r="V1563" s="146"/>
      <c r="W1563" s="146"/>
      <c r="X1563" s="146"/>
      <c r="Y1563" s="146"/>
      <c r="Z1563" s="146"/>
      <c r="AA1563" s="146"/>
      <c r="AB1563" s="146"/>
      <c r="AC1563" s="146"/>
      <c r="AD1563" s="146"/>
      <c r="AE1563" s="146"/>
      <c r="AF1563" s="146"/>
      <c r="AG1563" s="146"/>
      <c r="AH1563" s="146"/>
      <c r="AI1563" s="146"/>
      <c r="AJ1563" s="146"/>
      <c r="AK1563" s="146"/>
      <c r="AL1563" s="146"/>
      <c r="AM1563" s="146"/>
      <c r="AN1563" s="146"/>
      <c r="AO1563" s="146"/>
      <c r="AP1563" s="146"/>
      <c r="AQ1563" s="146"/>
      <c r="AR1563" s="146"/>
      <c r="AS1563" s="146"/>
      <c r="AT1563" s="146"/>
      <c r="AU1563" s="146"/>
      <c r="AV1563" s="146"/>
      <c r="AW1563" s="146"/>
      <c r="AX1563" s="146"/>
      <c r="AY1563" s="146"/>
      <c r="AZ1563" s="146"/>
      <c r="BA1563" s="146"/>
      <c r="BB1563" s="146"/>
      <c r="BC1563" s="146"/>
      <c r="BD1563" s="146"/>
      <c r="BE1563" s="146"/>
      <c r="BF1563" s="146"/>
      <c r="BG1563" s="146"/>
      <c r="BH1563" s="146"/>
      <c r="BI1563" s="146"/>
      <c r="BJ1563" s="146"/>
      <c r="BK1563" s="146"/>
      <c r="BL1563" s="146"/>
      <c r="BM1563" s="146"/>
      <c r="BN1563" s="146"/>
      <c r="BO1563" s="146"/>
      <c r="BP1563" s="146"/>
      <c r="BQ1563" s="146"/>
      <c r="BR1563" s="146"/>
      <c r="BS1563" s="146"/>
      <c r="BT1563" s="146"/>
      <c r="BU1563" s="146"/>
      <c r="BV1563" s="146"/>
      <c r="BW1563" s="146"/>
      <c r="BX1563" s="146"/>
      <c r="BY1563" s="146"/>
      <c r="BZ1563" s="146"/>
      <c r="CA1563" s="146"/>
      <c r="CB1563" s="146"/>
      <c r="CC1563" s="146"/>
      <c r="CD1563" s="146"/>
      <c r="CE1563" s="146"/>
      <c r="CF1563" s="146"/>
      <c r="CG1563" s="146"/>
      <c r="CH1563" s="146"/>
      <c r="CI1563" s="146"/>
      <c r="CJ1563" s="146"/>
      <c r="CK1563" s="146"/>
      <c r="CL1563" s="146"/>
      <c r="CM1563" s="146"/>
      <c r="CN1563" s="146"/>
      <c r="CO1563" s="146"/>
      <c r="CP1563" s="146"/>
      <c r="CQ1563" s="146"/>
      <c r="CR1563" s="146"/>
      <c r="CS1563" s="146"/>
      <c r="CT1563" s="146"/>
      <c r="CU1563" s="146"/>
      <c r="CV1563" s="146"/>
      <c r="CW1563" s="146"/>
      <c r="CX1563" s="146"/>
      <c r="CY1563" s="146"/>
      <c r="CZ1563" s="146"/>
      <c r="DA1563" s="146"/>
      <c r="DB1563" s="146"/>
      <c r="DC1563" s="146"/>
      <c r="DD1563" s="146"/>
      <c r="DE1563" s="146"/>
      <c r="DF1563" s="146"/>
      <c r="DG1563" s="146"/>
      <c r="DH1563" s="146"/>
      <c r="DI1563" s="146"/>
      <c r="DJ1563" s="146"/>
      <c r="DK1563" s="146"/>
      <c r="DL1563" s="146"/>
      <c r="DM1563" s="146"/>
      <c r="DN1563" s="146"/>
      <c r="DO1563" s="146"/>
      <c r="DP1563" s="146"/>
      <c r="DQ1563" s="146"/>
      <c r="DR1563" s="146"/>
      <c r="DS1563" s="146"/>
      <c r="DT1563" s="146"/>
      <c r="DU1563" s="146"/>
      <c r="DV1563" s="146"/>
      <c r="DW1563" s="146"/>
      <c r="DX1563" s="146"/>
      <c r="DY1563" s="146"/>
      <c r="DZ1563" s="146"/>
      <c r="EA1563" s="146"/>
      <c r="EB1563" s="146"/>
      <c r="EC1563" s="146"/>
      <c r="ED1563" s="146"/>
      <c r="EE1563" s="146"/>
      <c r="EF1563" s="146"/>
      <c r="EG1563" s="146"/>
      <c r="EH1563" s="146"/>
      <c r="EI1563" s="146"/>
      <c r="EJ1563" s="146"/>
      <c r="EK1563" s="146"/>
      <c r="EL1563" s="146"/>
      <c r="EM1563" s="146"/>
      <c r="EN1563" s="146"/>
      <c r="EO1563" s="146"/>
      <c r="EP1563" s="146"/>
      <c r="EQ1563" s="146"/>
      <c r="ER1563" s="146"/>
      <c r="ES1563" s="146"/>
      <c r="ET1563" s="146"/>
      <c r="EU1563" s="146"/>
      <c r="EV1563" s="146"/>
      <c r="EW1563" s="146"/>
      <c r="EX1563" s="146"/>
      <c r="EY1563" s="146"/>
      <c r="EZ1563" s="146"/>
      <c r="FA1563" s="146"/>
      <c r="FB1563" s="146"/>
      <c r="FC1563" s="146"/>
      <c r="FD1563" s="146"/>
      <c r="FE1563" s="146"/>
      <c r="FF1563" s="146"/>
      <c r="FG1563" s="146"/>
      <c r="FH1563" s="146"/>
      <c r="FI1563" s="146"/>
      <c r="FJ1563" s="146"/>
      <c r="FK1563" s="146"/>
      <c r="FL1563" s="146"/>
      <c r="FM1563" s="146"/>
      <c r="FN1563" s="146"/>
      <c r="FO1563" s="146"/>
      <c r="FP1563" s="146"/>
      <c r="FQ1563" s="146"/>
      <c r="FR1563" s="146"/>
      <c r="FS1563" s="146"/>
      <c r="FT1563" s="146"/>
      <c r="FU1563" s="146"/>
      <c r="FV1563" s="146"/>
      <c r="FW1563" s="146"/>
      <c r="FX1563" s="146"/>
      <c r="FY1563" s="146"/>
      <c r="FZ1563" s="146"/>
      <c r="GA1563" s="146"/>
      <c r="GB1563" s="146"/>
      <c r="GC1563" s="146"/>
      <c r="GD1563" s="146"/>
      <c r="GE1563" s="146"/>
      <c r="GF1563" s="146"/>
      <c r="GG1563" s="146"/>
      <c r="GH1563" s="146"/>
      <c r="GI1563" s="146"/>
      <c r="GJ1563" s="146"/>
      <c r="GK1563" s="146"/>
      <c r="GL1563" s="146"/>
      <c r="GM1563" s="146"/>
      <c r="GN1563" s="146"/>
      <c r="GO1563" s="146"/>
      <c r="GP1563" s="146"/>
      <c r="GQ1563" s="146"/>
      <c r="GR1563" s="146"/>
      <c r="GS1563" s="146"/>
      <c r="GT1563" s="146"/>
      <c r="GU1563" s="146"/>
      <c r="GV1563" s="146"/>
      <c r="GW1563" s="146"/>
      <c r="GX1563" s="146"/>
      <c r="GY1563" s="146"/>
      <c r="GZ1563" s="146"/>
      <c r="HA1563" s="146"/>
      <c r="HB1563" s="146"/>
      <c r="HC1563" s="146"/>
      <c r="HD1563" s="146"/>
      <c r="HE1563" s="146"/>
      <c r="HF1563" s="146"/>
      <c r="HG1563" s="146"/>
      <c r="HH1563" s="146"/>
      <c r="HI1563" s="146"/>
      <c r="HJ1563" s="146"/>
      <c r="HK1563" s="146"/>
      <c r="HL1563" s="146"/>
      <c r="HM1563" s="146"/>
      <c r="HN1563" s="146"/>
      <c r="HO1563" s="146"/>
      <c r="HP1563" s="146"/>
      <c r="HQ1563" s="146"/>
      <c r="HR1563" s="146"/>
      <c r="HS1563" s="146"/>
      <c r="HT1563" s="146"/>
      <c r="HU1563" s="146"/>
      <c r="HV1563" s="146"/>
      <c r="HW1563" s="146"/>
      <c r="HX1563" s="146"/>
      <c r="HY1563" s="146"/>
      <c r="HZ1563" s="146"/>
      <c r="IA1563" s="146"/>
      <c r="IB1563" s="146"/>
      <c r="IC1563" s="146"/>
      <c r="ID1563" s="146"/>
      <c r="IE1563" s="146"/>
      <c r="IF1563" s="146"/>
      <c r="IG1563" s="146"/>
      <c r="IH1563" s="146"/>
    </row>
    <row r="1564" spans="1:242" s="158" customFormat="1" outlineLevel="1">
      <c r="A1564" s="151">
        <v>91</v>
      </c>
      <c r="B1564" s="33" t="s">
        <v>2190</v>
      </c>
      <c r="C1564" s="34" t="s">
        <v>2191</v>
      </c>
      <c r="D1564" s="34" t="s">
        <v>1808</v>
      </c>
      <c r="E1564" s="36">
        <f t="shared" si="120"/>
        <v>4</v>
      </c>
      <c r="F1564" s="34">
        <v>1</v>
      </c>
      <c r="G1564" s="34">
        <v>2</v>
      </c>
      <c r="H1564" s="34">
        <v>1</v>
      </c>
      <c r="I1564" s="23"/>
      <c r="J1564" s="146"/>
      <c r="K1564" s="146"/>
      <c r="L1564" s="146"/>
      <c r="M1564" s="146"/>
      <c r="N1564" s="146"/>
      <c r="O1564" s="146"/>
      <c r="P1564" s="146"/>
      <c r="Q1564" s="146"/>
      <c r="R1564" s="146"/>
      <c r="S1564" s="146"/>
      <c r="T1564" s="146"/>
      <c r="U1564" s="146"/>
      <c r="V1564" s="146"/>
      <c r="W1564" s="146"/>
      <c r="X1564" s="146"/>
      <c r="Y1564" s="146"/>
      <c r="Z1564" s="146"/>
      <c r="AA1564" s="146"/>
      <c r="AB1564" s="146"/>
      <c r="AC1564" s="146"/>
      <c r="AD1564" s="146"/>
      <c r="AE1564" s="146"/>
      <c r="AF1564" s="146"/>
      <c r="AG1564" s="146"/>
      <c r="AH1564" s="146"/>
      <c r="AI1564" s="146"/>
      <c r="AJ1564" s="146"/>
      <c r="AK1564" s="146"/>
      <c r="AL1564" s="146"/>
      <c r="AM1564" s="146"/>
      <c r="AN1564" s="146"/>
      <c r="AO1564" s="146"/>
      <c r="AP1564" s="146"/>
      <c r="AQ1564" s="146"/>
      <c r="AR1564" s="146"/>
      <c r="AS1564" s="146"/>
      <c r="AT1564" s="146"/>
      <c r="AU1564" s="146"/>
      <c r="AV1564" s="146"/>
      <c r="AW1564" s="146"/>
      <c r="AX1564" s="146"/>
      <c r="AY1564" s="146"/>
      <c r="AZ1564" s="146"/>
      <c r="BA1564" s="146"/>
      <c r="BB1564" s="146"/>
      <c r="BC1564" s="146"/>
      <c r="BD1564" s="146"/>
      <c r="BE1564" s="146"/>
      <c r="BF1564" s="146"/>
      <c r="BG1564" s="146"/>
      <c r="BH1564" s="146"/>
      <c r="BI1564" s="146"/>
      <c r="BJ1564" s="146"/>
      <c r="BK1564" s="146"/>
      <c r="BL1564" s="146"/>
      <c r="BM1564" s="146"/>
      <c r="BN1564" s="146"/>
      <c r="BO1564" s="146"/>
      <c r="BP1564" s="146"/>
      <c r="BQ1564" s="146"/>
      <c r="BR1564" s="146"/>
      <c r="BS1564" s="146"/>
      <c r="BT1564" s="146"/>
      <c r="BU1564" s="146"/>
      <c r="BV1564" s="146"/>
      <c r="BW1564" s="146"/>
      <c r="BX1564" s="146"/>
      <c r="BY1564" s="146"/>
      <c r="BZ1564" s="146"/>
      <c r="CA1564" s="146"/>
      <c r="CB1564" s="146"/>
      <c r="CC1564" s="146"/>
      <c r="CD1564" s="146"/>
      <c r="CE1564" s="146"/>
      <c r="CF1564" s="146"/>
      <c r="CG1564" s="146"/>
      <c r="CH1564" s="146"/>
      <c r="CI1564" s="146"/>
      <c r="CJ1564" s="146"/>
      <c r="CK1564" s="146"/>
      <c r="CL1564" s="146"/>
      <c r="CM1564" s="146"/>
      <c r="CN1564" s="146"/>
      <c r="CO1564" s="146"/>
      <c r="CP1564" s="146"/>
      <c r="CQ1564" s="146"/>
      <c r="CR1564" s="146"/>
      <c r="CS1564" s="146"/>
      <c r="CT1564" s="146"/>
      <c r="CU1564" s="146"/>
      <c r="CV1564" s="146"/>
      <c r="CW1564" s="146"/>
      <c r="CX1564" s="146"/>
      <c r="CY1564" s="146"/>
      <c r="CZ1564" s="146"/>
      <c r="DA1564" s="146"/>
      <c r="DB1564" s="146"/>
      <c r="DC1564" s="146"/>
      <c r="DD1564" s="146"/>
      <c r="DE1564" s="146"/>
      <c r="DF1564" s="146"/>
      <c r="DG1564" s="146"/>
      <c r="DH1564" s="146"/>
      <c r="DI1564" s="146"/>
      <c r="DJ1564" s="146"/>
      <c r="DK1564" s="146"/>
      <c r="DL1564" s="146"/>
      <c r="DM1564" s="146"/>
      <c r="DN1564" s="146"/>
      <c r="DO1564" s="146"/>
      <c r="DP1564" s="146"/>
      <c r="DQ1564" s="146"/>
      <c r="DR1564" s="146"/>
      <c r="DS1564" s="146"/>
      <c r="DT1564" s="146"/>
      <c r="DU1564" s="146"/>
      <c r="DV1564" s="146"/>
      <c r="DW1564" s="146"/>
      <c r="DX1564" s="146"/>
      <c r="DY1564" s="146"/>
      <c r="DZ1564" s="146"/>
      <c r="EA1564" s="146"/>
      <c r="EB1564" s="146"/>
      <c r="EC1564" s="146"/>
      <c r="ED1564" s="146"/>
      <c r="EE1564" s="146"/>
      <c r="EF1564" s="146"/>
      <c r="EG1564" s="146"/>
      <c r="EH1564" s="146"/>
      <c r="EI1564" s="146"/>
      <c r="EJ1564" s="146"/>
      <c r="EK1564" s="146"/>
      <c r="EL1564" s="146"/>
      <c r="EM1564" s="146"/>
      <c r="EN1564" s="146"/>
      <c r="EO1564" s="146"/>
      <c r="EP1564" s="146"/>
      <c r="EQ1564" s="146"/>
      <c r="ER1564" s="146"/>
      <c r="ES1564" s="146"/>
      <c r="ET1564" s="146"/>
      <c r="EU1564" s="146"/>
      <c r="EV1564" s="146"/>
      <c r="EW1564" s="146"/>
      <c r="EX1564" s="146"/>
      <c r="EY1564" s="146"/>
      <c r="EZ1564" s="146"/>
      <c r="FA1564" s="146"/>
      <c r="FB1564" s="146"/>
      <c r="FC1564" s="146"/>
      <c r="FD1564" s="146"/>
      <c r="FE1564" s="146"/>
      <c r="FF1564" s="146"/>
      <c r="FG1564" s="146"/>
      <c r="FH1564" s="146"/>
      <c r="FI1564" s="146"/>
      <c r="FJ1564" s="146"/>
      <c r="FK1564" s="146"/>
      <c r="FL1564" s="146"/>
      <c r="FM1564" s="146"/>
      <c r="FN1564" s="146"/>
      <c r="FO1564" s="146"/>
      <c r="FP1564" s="146"/>
      <c r="FQ1564" s="146"/>
      <c r="FR1564" s="146"/>
      <c r="FS1564" s="146"/>
      <c r="FT1564" s="146"/>
      <c r="FU1564" s="146"/>
      <c r="FV1564" s="146"/>
      <c r="FW1564" s="146"/>
      <c r="FX1564" s="146"/>
      <c r="FY1564" s="146"/>
      <c r="FZ1564" s="146"/>
      <c r="GA1564" s="146"/>
      <c r="GB1564" s="146"/>
      <c r="GC1564" s="146"/>
      <c r="GD1564" s="146"/>
      <c r="GE1564" s="146"/>
      <c r="GF1564" s="146"/>
      <c r="GG1564" s="146"/>
      <c r="GH1564" s="146"/>
      <c r="GI1564" s="146"/>
      <c r="GJ1564" s="146"/>
      <c r="GK1564" s="146"/>
      <c r="GL1564" s="146"/>
      <c r="GM1564" s="146"/>
      <c r="GN1564" s="146"/>
      <c r="GO1564" s="146"/>
      <c r="GP1564" s="146"/>
      <c r="GQ1564" s="146"/>
      <c r="GR1564" s="146"/>
      <c r="GS1564" s="146"/>
      <c r="GT1564" s="146"/>
      <c r="GU1564" s="146"/>
      <c r="GV1564" s="146"/>
      <c r="GW1564" s="146"/>
      <c r="GX1564" s="146"/>
      <c r="GY1564" s="146"/>
      <c r="GZ1564" s="146"/>
      <c r="HA1564" s="146"/>
      <c r="HB1564" s="146"/>
      <c r="HC1564" s="146"/>
      <c r="HD1564" s="146"/>
      <c r="HE1564" s="146"/>
      <c r="HF1564" s="146"/>
      <c r="HG1564" s="146"/>
      <c r="HH1564" s="146"/>
      <c r="HI1564" s="146"/>
      <c r="HJ1564" s="146"/>
      <c r="HK1564" s="146"/>
      <c r="HL1564" s="146"/>
      <c r="HM1564" s="146"/>
      <c r="HN1564" s="146"/>
      <c r="HO1564" s="146"/>
      <c r="HP1564" s="146"/>
      <c r="HQ1564" s="146"/>
      <c r="HR1564" s="146"/>
      <c r="HS1564" s="146"/>
      <c r="HT1564" s="146"/>
      <c r="HU1564" s="146"/>
      <c r="HV1564" s="146"/>
      <c r="HW1564" s="146"/>
      <c r="HX1564" s="146"/>
      <c r="HY1564" s="146"/>
      <c r="HZ1564" s="146"/>
      <c r="IA1564" s="146"/>
      <c r="IB1564" s="146"/>
      <c r="IC1564" s="146"/>
      <c r="ID1564" s="146"/>
      <c r="IE1564" s="146"/>
      <c r="IF1564" s="146"/>
      <c r="IG1564" s="146"/>
      <c r="IH1564" s="146"/>
    </row>
    <row r="1565" spans="1:242" s="158" customFormat="1" outlineLevel="1">
      <c r="A1565" s="151">
        <v>92</v>
      </c>
      <c r="B1565" s="33" t="s">
        <v>2192</v>
      </c>
      <c r="C1565" s="34" t="s">
        <v>2193</v>
      </c>
      <c r="D1565" s="34" t="s">
        <v>1808</v>
      </c>
      <c r="E1565" s="36">
        <f t="shared" si="120"/>
        <v>1</v>
      </c>
      <c r="F1565" s="34"/>
      <c r="G1565" s="34"/>
      <c r="H1565" s="34">
        <v>1</v>
      </c>
      <c r="I1565" s="23"/>
      <c r="J1565" s="146"/>
      <c r="K1565" s="146"/>
      <c r="L1565" s="146"/>
      <c r="M1565" s="146"/>
      <c r="N1565" s="146"/>
      <c r="O1565" s="146"/>
      <c r="P1565" s="146"/>
      <c r="Q1565" s="146"/>
      <c r="R1565" s="146"/>
      <c r="S1565" s="146"/>
      <c r="T1565" s="146"/>
      <c r="U1565" s="146"/>
      <c r="V1565" s="146"/>
      <c r="W1565" s="146"/>
      <c r="X1565" s="146"/>
      <c r="Y1565" s="146"/>
      <c r="Z1565" s="146"/>
      <c r="AA1565" s="146"/>
      <c r="AB1565" s="146"/>
      <c r="AC1565" s="146"/>
      <c r="AD1565" s="146"/>
      <c r="AE1565" s="146"/>
      <c r="AF1565" s="146"/>
      <c r="AG1565" s="146"/>
      <c r="AH1565" s="146"/>
      <c r="AI1565" s="146"/>
      <c r="AJ1565" s="146"/>
      <c r="AK1565" s="146"/>
      <c r="AL1565" s="146"/>
      <c r="AM1565" s="146"/>
      <c r="AN1565" s="146"/>
      <c r="AO1565" s="146"/>
      <c r="AP1565" s="146"/>
      <c r="AQ1565" s="146"/>
      <c r="AR1565" s="146"/>
      <c r="AS1565" s="146"/>
      <c r="AT1565" s="146"/>
      <c r="AU1565" s="146"/>
      <c r="AV1565" s="146"/>
      <c r="AW1565" s="146"/>
      <c r="AX1565" s="146"/>
      <c r="AY1565" s="146"/>
      <c r="AZ1565" s="146"/>
      <c r="BA1565" s="146"/>
      <c r="BB1565" s="146"/>
      <c r="BC1565" s="146"/>
      <c r="BD1565" s="146"/>
      <c r="BE1565" s="146"/>
      <c r="BF1565" s="146"/>
      <c r="BG1565" s="146"/>
      <c r="BH1565" s="146"/>
      <c r="BI1565" s="146"/>
      <c r="BJ1565" s="146"/>
      <c r="BK1565" s="146"/>
      <c r="BL1565" s="146"/>
      <c r="BM1565" s="146"/>
      <c r="BN1565" s="146"/>
      <c r="BO1565" s="146"/>
      <c r="BP1565" s="146"/>
      <c r="BQ1565" s="146"/>
      <c r="BR1565" s="146"/>
      <c r="BS1565" s="146"/>
      <c r="BT1565" s="146"/>
      <c r="BU1565" s="146"/>
      <c r="BV1565" s="146"/>
      <c r="BW1565" s="146"/>
      <c r="BX1565" s="146"/>
      <c r="BY1565" s="146"/>
      <c r="BZ1565" s="146"/>
      <c r="CA1565" s="146"/>
      <c r="CB1565" s="146"/>
      <c r="CC1565" s="146"/>
      <c r="CD1565" s="146"/>
      <c r="CE1565" s="146"/>
      <c r="CF1565" s="146"/>
      <c r="CG1565" s="146"/>
      <c r="CH1565" s="146"/>
      <c r="CI1565" s="146"/>
      <c r="CJ1565" s="146"/>
      <c r="CK1565" s="146"/>
      <c r="CL1565" s="146"/>
      <c r="CM1565" s="146"/>
      <c r="CN1565" s="146"/>
      <c r="CO1565" s="146"/>
      <c r="CP1565" s="146"/>
      <c r="CQ1565" s="146"/>
      <c r="CR1565" s="146"/>
      <c r="CS1565" s="146"/>
      <c r="CT1565" s="146"/>
      <c r="CU1565" s="146"/>
      <c r="CV1565" s="146"/>
      <c r="CW1565" s="146"/>
      <c r="CX1565" s="146"/>
      <c r="CY1565" s="146"/>
      <c r="CZ1565" s="146"/>
      <c r="DA1565" s="146"/>
      <c r="DB1565" s="146"/>
      <c r="DC1565" s="146"/>
      <c r="DD1565" s="146"/>
      <c r="DE1565" s="146"/>
      <c r="DF1565" s="146"/>
      <c r="DG1565" s="146"/>
      <c r="DH1565" s="146"/>
      <c r="DI1565" s="146"/>
      <c r="DJ1565" s="146"/>
      <c r="DK1565" s="146"/>
      <c r="DL1565" s="146"/>
      <c r="DM1565" s="146"/>
      <c r="DN1565" s="146"/>
      <c r="DO1565" s="146"/>
      <c r="DP1565" s="146"/>
      <c r="DQ1565" s="146"/>
      <c r="DR1565" s="146"/>
      <c r="DS1565" s="146"/>
      <c r="DT1565" s="146"/>
      <c r="DU1565" s="146"/>
      <c r="DV1565" s="146"/>
      <c r="DW1565" s="146"/>
      <c r="DX1565" s="146"/>
      <c r="DY1565" s="146"/>
      <c r="DZ1565" s="146"/>
      <c r="EA1565" s="146"/>
      <c r="EB1565" s="146"/>
      <c r="EC1565" s="146"/>
      <c r="ED1565" s="146"/>
      <c r="EE1565" s="146"/>
      <c r="EF1565" s="146"/>
      <c r="EG1565" s="146"/>
      <c r="EH1565" s="146"/>
      <c r="EI1565" s="146"/>
      <c r="EJ1565" s="146"/>
      <c r="EK1565" s="146"/>
      <c r="EL1565" s="146"/>
      <c r="EM1565" s="146"/>
      <c r="EN1565" s="146"/>
      <c r="EO1565" s="146"/>
      <c r="EP1565" s="146"/>
      <c r="EQ1565" s="146"/>
      <c r="ER1565" s="146"/>
      <c r="ES1565" s="146"/>
      <c r="ET1565" s="146"/>
      <c r="EU1565" s="146"/>
      <c r="EV1565" s="146"/>
      <c r="EW1565" s="146"/>
      <c r="EX1565" s="146"/>
      <c r="EY1565" s="146"/>
      <c r="EZ1565" s="146"/>
      <c r="FA1565" s="146"/>
      <c r="FB1565" s="146"/>
      <c r="FC1565" s="146"/>
      <c r="FD1565" s="146"/>
      <c r="FE1565" s="146"/>
      <c r="FF1565" s="146"/>
      <c r="FG1565" s="146"/>
      <c r="FH1565" s="146"/>
      <c r="FI1565" s="146"/>
      <c r="FJ1565" s="146"/>
      <c r="FK1565" s="146"/>
      <c r="FL1565" s="146"/>
      <c r="FM1565" s="146"/>
      <c r="FN1565" s="146"/>
      <c r="FO1565" s="146"/>
      <c r="FP1565" s="146"/>
      <c r="FQ1565" s="146"/>
      <c r="FR1565" s="146"/>
      <c r="FS1565" s="146"/>
      <c r="FT1565" s="146"/>
      <c r="FU1565" s="146"/>
      <c r="FV1565" s="146"/>
      <c r="FW1565" s="146"/>
      <c r="FX1565" s="146"/>
      <c r="FY1565" s="146"/>
      <c r="FZ1565" s="146"/>
      <c r="GA1565" s="146"/>
      <c r="GB1565" s="146"/>
      <c r="GC1565" s="146"/>
      <c r="GD1565" s="146"/>
      <c r="GE1565" s="146"/>
      <c r="GF1565" s="146"/>
      <c r="GG1565" s="146"/>
      <c r="GH1565" s="146"/>
      <c r="GI1565" s="146"/>
      <c r="GJ1565" s="146"/>
      <c r="GK1565" s="146"/>
      <c r="GL1565" s="146"/>
      <c r="GM1565" s="146"/>
      <c r="GN1565" s="146"/>
      <c r="GO1565" s="146"/>
      <c r="GP1565" s="146"/>
      <c r="GQ1565" s="146"/>
      <c r="GR1565" s="146"/>
      <c r="GS1565" s="146"/>
      <c r="GT1565" s="146"/>
      <c r="GU1565" s="146"/>
      <c r="GV1565" s="146"/>
      <c r="GW1565" s="146"/>
      <c r="GX1565" s="146"/>
      <c r="GY1565" s="146"/>
      <c r="GZ1565" s="146"/>
      <c r="HA1565" s="146"/>
      <c r="HB1565" s="146"/>
      <c r="HC1565" s="146"/>
      <c r="HD1565" s="146"/>
      <c r="HE1565" s="146"/>
      <c r="HF1565" s="146"/>
      <c r="HG1565" s="146"/>
      <c r="HH1565" s="146"/>
      <c r="HI1565" s="146"/>
      <c r="HJ1565" s="146"/>
      <c r="HK1565" s="146"/>
      <c r="HL1565" s="146"/>
      <c r="HM1565" s="146"/>
      <c r="HN1565" s="146"/>
      <c r="HO1565" s="146"/>
      <c r="HP1565" s="146"/>
      <c r="HQ1565" s="146"/>
      <c r="HR1565" s="146"/>
      <c r="HS1565" s="146"/>
      <c r="HT1565" s="146"/>
      <c r="HU1565" s="146"/>
      <c r="HV1565" s="146"/>
      <c r="HW1565" s="146"/>
      <c r="HX1565" s="146"/>
      <c r="HY1565" s="146"/>
      <c r="HZ1565" s="146"/>
      <c r="IA1565" s="146"/>
      <c r="IB1565" s="146"/>
      <c r="IC1565" s="146"/>
      <c r="ID1565" s="146"/>
      <c r="IE1565" s="146"/>
      <c r="IF1565" s="146"/>
      <c r="IG1565" s="146"/>
      <c r="IH1565" s="146"/>
    </row>
    <row r="1566" spans="1:242" s="158" customFormat="1" outlineLevel="1">
      <c r="A1566" s="151">
        <v>93</v>
      </c>
      <c r="B1566" s="33" t="s">
        <v>2194</v>
      </c>
      <c r="C1566" s="34" t="s">
        <v>2195</v>
      </c>
      <c r="D1566" s="34" t="s">
        <v>1808</v>
      </c>
      <c r="E1566" s="36">
        <f t="shared" si="120"/>
        <v>2</v>
      </c>
      <c r="F1566" s="34"/>
      <c r="G1566" s="34">
        <v>2</v>
      </c>
      <c r="H1566" s="34"/>
      <c r="I1566" s="23"/>
      <c r="J1566" s="146"/>
      <c r="K1566" s="146"/>
      <c r="L1566" s="146"/>
      <c r="M1566" s="146"/>
      <c r="N1566" s="146"/>
      <c r="O1566" s="146"/>
      <c r="P1566" s="146"/>
      <c r="Q1566" s="146"/>
      <c r="R1566" s="146"/>
      <c r="S1566" s="146"/>
      <c r="T1566" s="146"/>
      <c r="U1566" s="146"/>
      <c r="V1566" s="146"/>
      <c r="W1566" s="146"/>
      <c r="X1566" s="146"/>
      <c r="Y1566" s="146"/>
      <c r="Z1566" s="146"/>
      <c r="AA1566" s="146"/>
      <c r="AB1566" s="146"/>
      <c r="AC1566" s="146"/>
      <c r="AD1566" s="146"/>
      <c r="AE1566" s="146"/>
      <c r="AF1566" s="146"/>
      <c r="AG1566" s="146"/>
      <c r="AH1566" s="146"/>
      <c r="AI1566" s="146"/>
      <c r="AJ1566" s="146"/>
      <c r="AK1566" s="146"/>
      <c r="AL1566" s="146"/>
      <c r="AM1566" s="146"/>
      <c r="AN1566" s="146"/>
      <c r="AO1566" s="146"/>
      <c r="AP1566" s="146"/>
      <c r="AQ1566" s="146"/>
      <c r="AR1566" s="146"/>
      <c r="AS1566" s="146"/>
      <c r="AT1566" s="146"/>
      <c r="AU1566" s="146"/>
      <c r="AV1566" s="146"/>
      <c r="AW1566" s="146"/>
      <c r="AX1566" s="146"/>
      <c r="AY1566" s="146"/>
      <c r="AZ1566" s="146"/>
      <c r="BA1566" s="146"/>
      <c r="BB1566" s="146"/>
      <c r="BC1566" s="146"/>
      <c r="BD1566" s="146"/>
      <c r="BE1566" s="146"/>
      <c r="BF1566" s="146"/>
      <c r="BG1566" s="146"/>
      <c r="BH1566" s="146"/>
      <c r="BI1566" s="146"/>
      <c r="BJ1566" s="146"/>
      <c r="BK1566" s="146"/>
      <c r="BL1566" s="146"/>
      <c r="BM1566" s="146"/>
      <c r="BN1566" s="146"/>
      <c r="BO1566" s="146"/>
      <c r="BP1566" s="146"/>
      <c r="BQ1566" s="146"/>
      <c r="BR1566" s="146"/>
      <c r="BS1566" s="146"/>
      <c r="BT1566" s="146"/>
      <c r="BU1566" s="146"/>
      <c r="BV1566" s="146"/>
      <c r="BW1566" s="146"/>
      <c r="BX1566" s="146"/>
      <c r="BY1566" s="146"/>
      <c r="BZ1566" s="146"/>
      <c r="CA1566" s="146"/>
      <c r="CB1566" s="146"/>
      <c r="CC1566" s="146"/>
      <c r="CD1566" s="146"/>
      <c r="CE1566" s="146"/>
      <c r="CF1566" s="146"/>
      <c r="CG1566" s="146"/>
      <c r="CH1566" s="146"/>
      <c r="CI1566" s="146"/>
      <c r="CJ1566" s="146"/>
      <c r="CK1566" s="146"/>
      <c r="CL1566" s="146"/>
      <c r="CM1566" s="146"/>
      <c r="CN1566" s="146"/>
      <c r="CO1566" s="146"/>
      <c r="CP1566" s="146"/>
      <c r="CQ1566" s="146"/>
      <c r="CR1566" s="146"/>
      <c r="CS1566" s="146"/>
      <c r="CT1566" s="146"/>
      <c r="CU1566" s="146"/>
      <c r="CV1566" s="146"/>
      <c r="CW1566" s="146"/>
      <c r="CX1566" s="146"/>
      <c r="CY1566" s="146"/>
      <c r="CZ1566" s="146"/>
      <c r="DA1566" s="146"/>
      <c r="DB1566" s="146"/>
      <c r="DC1566" s="146"/>
      <c r="DD1566" s="146"/>
      <c r="DE1566" s="146"/>
      <c r="DF1566" s="146"/>
      <c r="DG1566" s="146"/>
      <c r="DH1566" s="146"/>
      <c r="DI1566" s="146"/>
      <c r="DJ1566" s="146"/>
      <c r="DK1566" s="146"/>
      <c r="DL1566" s="146"/>
      <c r="DM1566" s="146"/>
      <c r="DN1566" s="146"/>
      <c r="DO1566" s="146"/>
      <c r="DP1566" s="146"/>
      <c r="DQ1566" s="146"/>
      <c r="DR1566" s="146"/>
      <c r="DS1566" s="146"/>
      <c r="DT1566" s="146"/>
      <c r="DU1566" s="146"/>
      <c r="DV1566" s="146"/>
      <c r="DW1566" s="146"/>
      <c r="DX1566" s="146"/>
      <c r="DY1566" s="146"/>
      <c r="DZ1566" s="146"/>
      <c r="EA1566" s="146"/>
      <c r="EB1566" s="146"/>
      <c r="EC1566" s="146"/>
      <c r="ED1566" s="146"/>
      <c r="EE1566" s="146"/>
      <c r="EF1566" s="146"/>
      <c r="EG1566" s="146"/>
      <c r="EH1566" s="146"/>
      <c r="EI1566" s="146"/>
      <c r="EJ1566" s="146"/>
      <c r="EK1566" s="146"/>
      <c r="EL1566" s="146"/>
      <c r="EM1566" s="146"/>
      <c r="EN1566" s="146"/>
      <c r="EO1566" s="146"/>
      <c r="EP1566" s="146"/>
      <c r="EQ1566" s="146"/>
      <c r="ER1566" s="146"/>
      <c r="ES1566" s="146"/>
      <c r="ET1566" s="146"/>
      <c r="EU1566" s="146"/>
      <c r="EV1566" s="146"/>
      <c r="EW1566" s="146"/>
      <c r="EX1566" s="146"/>
      <c r="EY1566" s="146"/>
      <c r="EZ1566" s="146"/>
      <c r="FA1566" s="146"/>
      <c r="FB1566" s="146"/>
      <c r="FC1566" s="146"/>
      <c r="FD1566" s="146"/>
      <c r="FE1566" s="146"/>
      <c r="FF1566" s="146"/>
      <c r="FG1566" s="146"/>
      <c r="FH1566" s="146"/>
      <c r="FI1566" s="146"/>
      <c r="FJ1566" s="146"/>
      <c r="FK1566" s="146"/>
      <c r="FL1566" s="146"/>
      <c r="FM1566" s="146"/>
      <c r="FN1566" s="146"/>
      <c r="FO1566" s="146"/>
      <c r="FP1566" s="146"/>
      <c r="FQ1566" s="146"/>
      <c r="FR1566" s="146"/>
      <c r="FS1566" s="146"/>
      <c r="FT1566" s="146"/>
      <c r="FU1566" s="146"/>
      <c r="FV1566" s="146"/>
      <c r="FW1566" s="146"/>
      <c r="FX1566" s="146"/>
      <c r="FY1566" s="146"/>
      <c r="FZ1566" s="146"/>
      <c r="GA1566" s="146"/>
      <c r="GB1566" s="146"/>
      <c r="GC1566" s="146"/>
      <c r="GD1566" s="146"/>
      <c r="GE1566" s="146"/>
      <c r="GF1566" s="146"/>
      <c r="GG1566" s="146"/>
      <c r="GH1566" s="146"/>
      <c r="GI1566" s="146"/>
      <c r="GJ1566" s="146"/>
      <c r="GK1566" s="146"/>
      <c r="GL1566" s="146"/>
      <c r="GM1566" s="146"/>
      <c r="GN1566" s="146"/>
      <c r="GO1566" s="146"/>
      <c r="GP1566" s="146"/>
      <c r="GQ1566" s="146"/>
      <c r="GR1566" s="146"/>
      <c r="GS1566" s="146"/>
      <c r="GT1566" s="146"/>
      <c r="GU1566" s="146"/>
      <c r="GV1566" s="146"/>
      <c r="GW1566" s="146"/>
      <c r="GX1566" s="146"/>
      <c r="GY1566" s="146"/>
      <c r="GZ1566" s="146"/>
      <c r="HA1566" s="146"/>
      <c r="HB1566" s="146"/>
      <c r="HC1566" s="146"/>
      <c r="HD1566" s="146"/>
      <c r="HE1566" s="146"/>
      <c r="HF1566" s="146"/>
      <c r="HG1566" s="146"/>
      <c r="HH1566" s="146"/>
      <c r="HI1566" s="146"/>
      <c r="HJ1566" s="146"/>
      <c r="HK1566" s="146"/>
      <c r="HL1566" s="146"/>
      <c r="HM1566" s="146"/>
      <c r="HN1566" s="146"/>
      <c r="HO1566" s="146"/>
      <c r="HP1566" s="146"/>
      <c r="HQ1566" s="146"/>
      <c r="HR1566" s="146"/>
      <c r="HS1566" s="146"/>
      <c r="HT1566" s="146"/>
      <c r="HU1566" s="146"/>
      <c r="HV1566" s="146"/>
      <c r="HW1566" s="146"/>
      <c r="HX1566" s="146"/>
      <c r="HY1566" s="146"/>
      <c r="HZ1566" s="146"/>
      <c r="IA1566" s="146"/>
      <c r="IB1566" s="146"/>
      <c r="IC1566" s="146"/>
      <c r="ID1566" s="146"/>
      <c r="IE1566" s="146"/>
      <c r="IF1566" s="146"/>
      <c r="IG1566" s="146"/>
      <c r="IH1566" s="146"/>
    </row>
    <row r="1567" spans="1:242" s="158" customFormat="1" outlineLevel="1">
      <c r="A1567" s="151">
        <v>94</v>
      </c>
      <c r="B1567" s="33" t="s">
        <v>2196</v>
      </c>
      <c r="C1567" s="34" t="s">
        <v>2197</v>
      </c>
      <c r="D1567" s="34" t="s">
        <v>1808</v>
      </c>
      <c r="E1567" s="36">
        <f t="shared" si="120"/>
        <v>1</v>
      </c>
      <c r="F1567" s="34">
        <v>1</v>
      </c>
      <c r="G1567" s="34"/>
      <c r="H1567" s="34"/>
      <c r="I1567" s="23">
        <v>60</v>
      </c>
      <c r="J1567" s="146"/>
      <c r="K1567" s="146"/>
      <c r="L1567" s="146"/>
      <c r="M1567" s="146"/>
      <c r="N1567" s="146"/>
      <c r="O1567" s="146"/>
      <c r="P1567" s="146"/>
      <c r="Q1567" s="146"/>
      <c r="R1567" s="146"/>
      <c r="S1567" s="146"/>
      <c r="T1567" s="146"/>
      <c r="U1567" s="146"/>
      <c r="V1567" s="146"/>
      <c r="W1567" s="146"/>
      <c r="X1567" s="146"/>
      <c r="Y1567" s="146"/>
      <c r="Z1567" s="146"/>
      <c r="AA1567" s="146"/>
      <c r="AB1567" s="146"/>
      <c r="AC1567" s="146"/>
      <c r="AD1567" s="146"/>
      <c r="AE1567" s="146"/>
      <c r="AF1567" s="146"/>
      <c r="AG1567" s="146"/>
      <c r="AH1567" s="146"/>
      <c r="AI1567" s="146"/>
      <c r="AJ1567" s="146"/>
      <c r="AK1567" s="146"/>
      <c r="AL1567" s="146"/>
      <c r="AM1567" s="146"/>
      <c r="AN1567" s="146"/>
      <c r="AO1567" s="146"/>
      <c r="AP1567" s="146"/>
      <c r="AQ1567" s="146"/>
      <c r="AR1567" s="146"/>
      <c r="AS1567" s="146"/>
      <c r="AT1567" s="146"/>
      <c r="AU1567" s="146"/>
      <c r="AV1567" s="146"/>
      <c r="AW1567" s="146"/>
      <c r="AX1567" s="146"/>
      <c r="AY1567" s="146"/>
      <c r="AZ1567" s="146"/>
      <c r="BA1567" s="146"/>
      <c r="BB1567" s="146"/>
      <c r="BC1567" s="146"/>
      <c r="BD1567" s="146"/>
      <c r="BE1567" s="146"/>
      <c r="BF1567" s="146"/>
      <c r="BG1567" s="146"/>
      <c r="BH1567" s="146"/>
      <c r="BI1567" s="146"/>
      <c r="BJ1567" s="146"/>
      <c r="BK1567" s="146"/>
      <c r="BL1567" s="146"/>
      <c r="BM1567" s="146"/>
      <c r="BN1567" s="146"/>
      <c r="BO1567" s="146"/>
      <c r="BP1567" s="146"/>
      <c r="BQ1567" s="146"/>
      <c r="BR1567" s="146"/>
      <c r="BS1567" s="146"/>
      <c r="BT1567" s="146"/>
      <c r="BU1567" s="146"/>
      <c r="BV1567" s="146"/>
      <c r="BW1567" s="146"/>
      <c r="BX1567" s="146"/>
      <c r="BY1567" s="146"/>
      <c r="BZ1567" s="146"/>
      <c r="CA1567" s="146"/>
      <c r="CB1567" s="146"/>
      <c r="CC1567" s="146"/>
      <c r="CD1567" s="146"/>
      <c r="CE1567" s="146"/>
      <c r="CF1567" s="146"/>
      <c r="CG1567" s="146"/>
      <c r="CH1567" s="146"/>
      <c r="CI1567" s="146"/>
      <c r="CJ1567" s="146"/>
      <c r="CK1567" s="146"/>
      <c r="CL1567" s="146"/>
      <c r="CM1567" s="146"/>
      <c r="CN1567" s="146"/>
      <c r="CO1567" s="146"/>
      <c r="CP1567" s="146"/>
      <c r="CQ1567" s="146"/>
      <c r="CR1567" s="146"/>
      <c r="CS1567" s="146"/>
      <c r="CT1567" s="146"/>
      <c r="CU1567" s="146"/>
      <c r="CV1567" s="146"/>
      <c r="CW1567" s="146"/>
      <c r="CX1567" s="146"/>
      <c r="CY1567" s="146"/>
      <c r="CZ1567" s="146"/>
      <c r="DA1567" s="146"/>
      <c r="DB1567" s="146"/>
      <c r="DC1567" s="146"/>
      <c r="DD1567" s="146"/>
      <c r="DE1567" s="146"/>
      <c r="DF1567" s="146"/>
      <c r="DG1567" s="146"/>
      <c r="DH1567" s="146"/>
      <c r="DI1567" s="146"/>
      <c r="DJ1567" s="146"/>
      <c r="DK1567" s="146"/>
      <c r="DL1567" s="146"/>
      <c r="DM1567" s="146"/>
      <c r="DN1567" s="146"/>
      <c r="DO1567" s="146"/>
      <c r="DP1567" s="146"/>
      <c r="DQ1567" s="146"/>
      <c r="DR1567" s="146"/>
      <c r="DS1567" s="146"/>
      <c r="DT1567" s="146"/>
      <c r="DU1567" s="146"/>
      <c r="DV1567" s="146"/>
      <c r="DW1567" s="146"/>
      <c r="DX1567" s="146"/>
      <c r="DY1567" s="146"/>
      <c r="DZ1567" s="146"/>
      <c r="EA1567" s="146"/>
      <c r="EB1567" s="146"/>
      <c r="EC1567" s="146"/>
      <c r="ED1567" s="146"/>
      <c r="EE1567" s="146"/>
      <c r="EF1567" s="146"/>
      <c r="EG1567" s="146"/>
      <c r="EH1567" s="146"/>
      <c r="EI1567" s="146"/>
      <c r="EJ1567" s="146"/>
      <c r="EK1567" s="146"/>
      <c r="EL1567" s="146"/>
      <c r="EM1567" s="146"/>
      <c r="EN1567" s="146"/>
      <c r="EO1567" s="146"/>
      <c r="EP1567" s="146"/>
      <c r="EQ1567" s="146"/>
      <c r="ER1567" s="146"/>
      <c r="ES1567" s="146"/>
      <c r="ET1567" s="146"/>
      <c r="EU1567" s="146"/>
      <c r="EV1567" s="146"/>
      <c r="EW1567" s="146"/>
      <c r="EX1567" s="146"/>
      <c r="EY1567" s="146"/>
      <c r="EZ1567" s="146"/>
      <c r="FA1567" s="146"/>
      <c r="FB1567" s="146"/>
      <c r="FC1567" s="146"/>
      <c r="FD1567" s="146"/>
      <c r="FE1567" s="146"/>
      <c r="FF1567" s="146"/>
      <c r="FG1567" s="146"/>
      <c r="FH1567" s="146"/>
      <c r="FI1567" s="146"/>
      <c r="FJ1567" s="146"/>
      <c r="FK1567" s="146"/>
      <c r="FL1567" s="146"/>
      <c r="FM1567" s="146"/>
      <c r="FN1567" s="146"/>
      <c r="FO1567" s="146"/>
      <c r="FP1567" s="146"/>
      <c r="FQ1567" s="146"/>
      <c r="FR1567" s="146"/>
      <c r="FS1567" s="146"/>
      <c r="FT1567" s="146"/>
      <c r="FU1567" s="146"/>
      <c r="FV1567" s="146"/>
      <c r="FW1567" s="146"/>
      <c r="FX1567" s="146"/>
      <c r="FY1567" s="146"/>
      <c r="FZ1567" s="146"/>
      <c r="GA1567" s="146"/>
      <c r="GB1567" s="146"/>
      <c r="GC1567" s="146"/>
      <c r="GD1567" s="146"/>
      <c r="GE1567" s="146"/>
      <c r="GF1567" s="146"/>
      <c r="GG1567" s="146"/>
      <c r="GH1567" s="146"/>
      <c r="GI1567" s="146"/>
      <c r="GJ1567" s="146"/>
      <c r="GK1567" s="146"/>
      <c r="GL1567" s="146"/>
      <c r="GM1567" s="146"/>
      <c r="GN1567" s="146"/>
      <c r="GO1567" s="146"/>
      <c r="GP1567" s="146"/>
      <c r="GQ1567" s="146"/>
      <c r="GR1567" s="146"/>
      <c r="GS1567" s="146"/>
      <c r="GT1567" s="146"/>
      <c r="GU1567" s="146"/>
      <c r="GV1567" s="146"/>
      <c r="GW1567" s="146"/>
      <c r="GX1567" s="146"/>
      <c r="GY1567" s="146"/>
      <c r="GZ1567" s="146"/>
      <c r="HA1567" s="146"/>
      <c r="HB1567" s="146"/>
      <c r="HC1567" s="146"/>
      <c r="HD1567" s="146"/>
      <c r="HE1567" s="146"/>
      <c r="HF1567" s="146"/>
      <c r="HG1567" s="146"/>
      <c r="HH1567" s="146"/>
      <c r="HI1567" s="146"/>
      <c r="HJ1567" s="146"/>
      <c r="HK1567" s="146"/>
      <c r="HL1567" s="146"/>
      <c r="HM1567" s="146"/>
      <c r="HN1567" s="146"/>
      <c r="HO1567" s="146"/>
      <c r="HP1567" s="146"/>
      <c r="HQ1567" s="146"/>
      <c r="HR1567" s="146"/>
      <c r="HS1567" s="146"/>
      <c r="HT1567" s="146"/>
      <c r="HU1567" s="146"/>
      <c r="HV1567" s="146"/>
      <c r="HW1567" s="146"/>
      <c r="HX1567" s="146"/>
      <c r="HY1567" s="146"/>
      <c r="HZ1567" s="146"/>
      <c r="IA1567" s="146"/>
      <c r="IB1567" s="146"/>
      <c r="IC1567" s="146"/>
      <c r="ID1567" s="146"/>
      <c r="IE1567" s="146"/>
      <c r="IF1567" s="146"/>
      <c r="IG1567" s="146"/>
      <c r="IH1567" s="146"/>
    </row>
    <row r="1568" spans="1:242" s="158" customFormat="1" outlineLevel="1">
      <c r="A1568" s="151">
        <v>95</v>
      </c>
      <c r="B1568" s="33" t="s">
        <v>2198</v>
      </c>
      <c r="C1568" s="34" t="s">
        <v>2199</v>
      </c>
      <c r="D1568" s="34" t="s">
        <v>1808</v>
      </c>
      <c r="E1568" s="36">
        <f t="shared" si="120"/>
        <v>6</v>
      </c>
      <c r="F1568" s="34">
        <v>2</v>
      </c>
      <c r="G1568" s="34">
        <v>2</v>
      </c>
      <c r="H1568" s="34">
        <v>2</v>
      </c>
      <c r="I1568" s="23"/>
      <c r="J1568" s="146"/>
      <c r="K1568" s="146"/>
      <c r="L1568" s="146"/>
      <c r="M1568" s="146"/>
      <c r="N1568" s="146"/>
      <c r="O1568" s="146"/>
      <c r="P1568" s="146"/>
      <c r="Q1568" s="146"/>
      <c r="R1568" s="146"/>
      <c r="S1568" s="146"/>
      <c r="T1568" s="146"/>
      <c r="U1568" s="146"/>
      <c r="V1568" s="146"/>
      <c r="W1568" s="146"/>
      <c r="X1568" s="146"/>
      <c r="Y1568" s="146"/>
      <c r="Z1568" s="146"/>
      <c r="AA1568" s="146"/>
      <c r="AB1568" s="146"/>
      <c r="AC1568" s="146"/>
      <c r="AD1568" s="146"/>
      <c r="AE1568" s="146"/>
      <c r="AF1568" s="146"/>
      <c r="AG1568" s="146"/>
      <c r="AH1568" s="146"/>
      <c r="AI1568" s="146"/>
      <c r="AJ1568" s="146"/>
      <c r="AK1568" s="146"/>
      <c r="AL1568" s="146"/>
      <c r="AM1568" s="146"/>
      <c r="AN1568" s="146"/>
      <c r="AO1568" s="146"/>
      <c r="AP1568" s="146"/>
      <c r="AQ1568" s="146"/>
      <c r="AR1568" s="146"/>
      <c r="AS1568" s="146"/>
      <c r="AT1568" s="146"/>
      <c r="AU1568" s="146"/>
      <c r="AV1568" s="146"/>
      <c r="AW1568" s="146"/>
      <c r="AX1568" s="146"/>
      <c r="AY1568" s="146"/>
      <c r="AZ1568" s="146"/>
      <c r="BA1568" s="146"/>
      <c r="BB1568" s="146"/>
      <c r="BC1568" s="146"/>
      <c r="BD1568" s="146"/>
      <c r="BE1568" s="146"/>
      <c r="BF1568" s="146"/>
      <c r="BG1568" s="146"/>
      <c r="BH1568" s="146"/>
      <c r="BI1568" s="146"/>
      <c r="BJ1568" s="146"/>
      <c r="BK1568" s="146"/>
      <c r="BL1568" s="146"/>
      <c r="BM1568" s="146"/>
      <c r="BN1568" s="146"/>
      <c r="BO1568" s="146"/>
      <c r="BP1568" s="146"/>
      <c r="BQ1568" s="146"/>
      <c r="BR1568" s="146"/>
      <c r="BS1568" s="146"/>
      <c r="BT1568" s="146"/>
      <c r="BU1568" s="146"/>
      <c r="BV1568" s="146"/>
      <c r="BW1568" s="146"/>
      <c r="BX1568" s="146"/>
      <c r="BY1568" s="146"/>
      <c r="BZ1568" s="146"/>
      <c r="CA1568" s="146"/>
      <c r="CB1568" s="146"/>
      <c r="CC1568" s="146"/>
      <c r="CD1568" s="146"/>
      <c r="CE1568" s="146"/>
      <c r="CF1568" s="146"/>
      <c r="CG1568" s="146"/>
      <c r="CH1568" s="146"/>
      <c r="CI1568" s="146"/>
      <c r="CJ1568" s="146"/>
      <c r="CK1568" s="146"/>
      <c r="CL1568" s="146"/>
      <c r="CM1568" s="146"/>
      <c r="CN1568" s="146"/>
      <c r="CO1568" s="146"/>
      <c r="CP1568" s="146"/>
      <c r="CQ1568" s="146"/>
      <c r="CR1568" s="146"/>
      <c r="CS1568" s="146"/>
      <c r="CT1568" s="146"/>
      <c r="CU1568" s="146"/>
      <c r="CV1568" s="146"/>
      <c r="CW1568" s="146"/>
      <c r="CX1568" s="146"/>
      <c r="CY1568" s="146"/>
      <c r="CZ1568" s="146"/>
      <c r="DA1568" s="146"/>
      <c r="DB1568" s="146"/>
      <c r="DC1568" s="146"/>
      <c r="DD1568" s="146"/>
      <c r="DE1568" s="146"/>
      <c r="DF1568" s="146"/>
      <c r="DG1568" s="146"/>
      <c r="DH1568" s="146"/>
      <c r="DI1568" s="146"/>
      <c r="DJ1568" s="146"/>
      <c r="DK1568" s="146"/>
      <c r="DL1568" s="146"/>
      <c r="DM1568" s="146"/>
      <c r="DN1568" s="146"/>
      <c r="DO1568" s="146"/>
      <c r="DP1568" s="146"/>
      <c r="DQ1568" s="146"/>
      <c r="DR1568" s="146"/>
      <c r="DS1568" s="146"/>
      <c r="DT1568" s="146"/>
      <c r="DU1568" s="146"/>
      <c r="DV1568" s="146"/>
      <c r="DW1568" s="146"/>
      <c r="DX1568" s="146"/>
      <c r="DY1568" s="146"/>
      <c r="DZ1568" s="146"/>
      <c r="EA1568" s="146"/>
      <c r="EB1568" s="146"/>
      <c r="EC1568" s="146"/>
      <c r="ED1568" s="146"/>
      <c r="EE1568" s="146"/>
      <c r="EF1568" s="146"/>
      <c r="EG1568" s="146"/>
      <c r="EH1568" s="146"/>
      <c r="EI1568" s="146"/>
      <c r="EJ1568" s="146"/>
      <c r="EK1568" s="146"/>
      <c r="EL1568" s="146"/>
      <c r="EM1568" s="146"/>
      <c r="EN1568" s="146"/>
      <c r="EO1568" s="146"/>
      <c r="EP1568" s="146"/>
      <c r="EQ1568" s="146"/>
      <c r="ER1568" s="146"/>
      <c r="ES1568" s="146"/>
      <c r="ET1568" s="146"/>
      <c r="EU1568" s="146"/>
      <c r="EV1568" s="146"/>
      <c r="EW1568" s="146"/>
      <c r="EX1568" s="146"/>
      <c r="EY1568" s="146"/>
      <c r="EZ1568" s="146"/>
      <c r="FA1568" s="146"/>
      <c r="FB1568" s="146"/>
      <c r="FC1568" s="146"/>
      <c r="FD1568" s="146"/>
      <c r="FE1568" s="146"/>
      <c r="FF1568" s="146"/>
      <c r="FG1568" s="146"/>
      <c r="FH1568" s="146"/>
      <c r="FI1568" s="146"/>
      <c r="FJ1568" s="146"/>
      <c r="FK1568" s="146"/>
      <c r="FL1568" s="146"/>
      <c r="FM1568" s="146"/>
      <c r="FN1568" s="146"/>
      <c r="FO1568" s="146"/>
      <c r="FP1568" s="146"/>
      <c r="FQ1568" s="146"/>
      <c r="FR1568" s="146"/>
      <c r="FS1568" s="146"/>
      <c r="FT1568" s="146"/>
      <c r="FU1568" s="146"/>
      <c r="FV1568" s="146"/>
      <c r="FW1568" s="146"/>
      <c r="FX1568" s="146"/>
      <c r="FY1568" s="146"/>
      <c r="FZ1568" s="146"/>
      <c r="GA1568" s="146"/>
      <c r="GB1568" s="146"/>
      <c r="GC1568" s="146"/>
      <c r="GD1568" s="146"/>
      <c r="GE1568" s="146"/>
      <c r="GF1568" s="146"/>
      <c r="GG1568" s="146"/>
      <c r="GH1568" s="146"/>
      <c r="GI1568" s="146"/>
      <c r="GJ1568" s="146"/>
      <c r="GK1568" s="146"/>
      <c r="GL1568" s="146"/>
      <c r="GM1568" s="146"/>
      <c r="GN1568" s="146"/>
      <c r="GO1568" s="146"/>
      <c r="GP1568" s="146"/>
      <c r="GQ1568" s="146"/>
      <c r="GR1568" s="146"/>
      <c r="GS1568" s="146"/>
      <c r="GT1568" s="146"/>
      <c r="GU1568" s="146"/>
      <c r="GV1568" s="146"/>
      <c r="GW1568" s="146"/>
      <c r="GX1568" s="146"/>
      <c r="GY1568" s="146"/>
      <c r="GZ1568" s="146"/>
      <c r="HA1568" s="146"/>
      <c r="HB1568" s="146"/>
      <c r="HC1568" s="146"/>
      <c r="HD1568" s="146"/>
      <c r="HE1568" s="146"/>
      <c r="HF1568" s="146"/>
      <c r="HG1568" s="146"/>
      <c r="HH1568" s="146"/>
      <c r="HI1568" s="146"/>
      <c r="HJ1568" s="146"/>
      <c r="HK1568" s="146"/>
      <c r="HL1568" s="146"/>
      <c r="HM1568" s="146"/>
      <c r="HN1568" s="146"/>
      <c r="HO1568" s="146"/>
      <c r="HP1568" s="146"/>
      <c r="HQ1568" s="146"/>
      <c r="HR1568" s="146"/>
      <c r="HS1568" s="146"/>
      <c r="HT1568" s="146"/>
      <c r="HU1568" s="146"/>
      <c r="HV1568" s="146"/>
      <c r="HW1568" s="146"/>
      <c r="HX1568" s="146"/>
      <c r="HY1568" s="146"/>
      <c r="HZ1568" s="146"/>
      <c r="IA1568" s="146"/>
      <c r="IB1568" s="146"/>
      <c r="IC1568" s="146"/>
      <c r="ID1568" s="146"/>
      <c r="IE1568" s="146"/>
      <c r="IF1568" s="146"/>
      <c r="IG1568" s="146"/>
      <c r="IH1568" s="146"/>
    </row>
    <row r="1569" spans="1:242" s="158" customFormat="1" outlineLevel="1">
      <c r="A1569" s="151">
        <v>96</v>
      </c>
      <c r="B1569" s="33" t="s">
        <v>2200</v>
      </c>
      <c r="C1569" s="34" t="s">
        <v>2201</v>
      </c>
      <c r="D1569" s="34" t="s">
        <v>1808</v>
      </c>
      <c r="E1569" s="36">
        <f t="shared" si="120"/>
        <v>3</v>
      </c>
      <c r="F1569" s="34">
        <v>1</v>
      </c>
      <c r="G1569" s="34">
        <v>1</v>
      </c>
      <c r="H1569" s="34">
        <v>1</v>
      </c>
      <c r="I1569" s="23"/>
      <c r="J1569" s="146"/>
      <c r="K1569" s="146"/>
      <c r="L1569" s="146"/>
      <c r="M1569" s="146"/>
      <c r="N1569" s="146"/>
      <c r="O1569" s="146"/>
      <c r="P1569" s="146"/>
      <c r="Q1569" s="146"/>
      <c r="R1569" s="146"/>
      <c r="S1569" s="146"/>
      <c r="T1569" s="146"/>
      <c r="U1569" s="146"/>
      <c r="V1569" s="146"/>
      <c r="W1569" s="146"/>
      <c r="X1569" s="146"/>
      <c r="Y1569" s="146"/>
      <c r="Z1569" s="146"/>
      <c r="AA1569" s="146"/>
      <c r="AB1569" s="146"/>
      <c r="AC1569" s="146"/>
      <c r="AD1569" s="146"/>
      <c r="AE1569" s="146"/>
      <c r="AF1569" s="146"/>
      <c r="AG1569" s="146"/>
      <c r="AH1569" s="146"/>
      <c r="AI1569" s="146"/>
      <c r="AJ1569" s="146"/>
      <c r="AK1569" s="146"/>
      <c r="AL1569" s="146"/>
      <c r="AM1569" s="146"/>
      <c r="AN1569" s="146"/>
      <c r="AO1569" s="146"/>
      <c r="AP1569" s="146"/>
      <c r="AQ1569" s="146"/>
      <c r="AR1569" s="146"/>
      <c r="AS1569" s="146"/>
      <c r="AT1569" s="146"/>
      <c r="AU1569" s="146"/>
      <c r="AV1569" s="146"/>
      <c r="AW1569" s="146"/>
      <c r="AX1569" s="146"/>
      <c r="AY1569" s="146"/>
      <c r="AZ1569" s="146"/>
      <c r="BA1569" s="146"/>
      <c r="BB1569" s="146"/>
      <c r="BC1569" s="146"/>
      <c r="BD1569" s="146"/>
      <c r="BE1569" s="146"/>
      <c r="BF1569" s="146"/>
      <c r="BG1569" s="146"/>
      <c r="BH1569" s="146"/>
      <c r="BI1569" s="146"/>
      <c r="BJ1569" s="146"/>
      <c r="BK1569" s="146"/>
      <c r="BL1569" s="146"/>
      <c r="BM1569" s="146"/>
      <c r="BN1569" s="146"/>
      <c r="BO1569" s="146"/>
      <c r="BP1569" s="146"/>
      <c r="BQ1569" s="146"/>
      <c r="BR1569" s="146"/>
      <c r="BS1569" s="146"/>
      <c r="BT1569" s="146"/>
      <c r="BU1569" s="146"/>
      <c r="BV1569" s="146"/>
      <c r="BW1569" s="146"/>
      <c r="BX1569" s="146"/>
      <c r="BY1569" s="146"/>
      <c r="BZ1569" s="146"/>
      <c r="CA1569" s="146"/>
      <c r="CB1569" s="146"/>
      <c r="CC1569" s="146"/>
      <c r="CD1569" s="146"/>
      <c r="CE1569" s="146"/>
      <c r="CF1569" s="146"/>
      <c r="CG1569" s="146"/>
      <c r="CH1569" s="146"/>
      <c r="CI1569" s="146"/>
      <c r="CJ1569" s="146"/>
      <c r="CK1569" s="146"/>
      <c r="CL1569" s="146"/>
      <c r="CM1569" s="146"/>
      <c r="CN1569" s="146"/>
      <c r="CO1569" s="146"/>
      <c r="CP1569" s="146"/>
      <c r="CQ1569" s="146"/>
      <c r="CR1569" s="146"/>
      <c r="CS1569" s="146"/>
      <c r="CT1569" s="146"/>
      <c r="CU1569" s="146"/>
      <c r="CV1569" s="146"/>
      <c r="CW1569" s="146"/>
      <c r="CX1569" s="146"/>
      <c r="CY1569" s="146"/>
      <c r="CZ1569" s="146"/>
      <c r="DA1569" s="146"/>
      <c r="DB1569" s="146"/>
      <c r="DC1569" s="146"/>
      <c r="DD1569" s="146"/>
      <c r="DE1569" s="146"/>
      <c r="DF1569" s="146"/>
      <c r="DG1569" s="146"/>
      <c r="DH1569" s="146"/>
      <c r="DI1569" s="146"/>
      <c r="DJ1569" s="146"/>
      <c r="DK1569" s="146"/>
      <c r="DL1569" s="146"/>
      <c r="DM1569" s="146"/>
      <c r="DN1569" s="146"/>
      <c r="DO1569" s="146"/>
      <c r="DP1569" s="146"/>
      <c r="DQ1569" s="146"/>
      <c r="DR1569" s="146"/>
      <c r="DS1569" s="146"/>
      <c r="DT1569" s="146"/>
      <c r="DU1569" s="146"/>
      <c r="DV1569" s="146"/>
      <c r="DW1569" s="146"/>
      <c r="DX1569" s="146"/>
      <c r="DY1569" s="146"/>
      <c r="DZ1569" s="146"/>
      <c r="EA1569" s="146"/>
      <c r="EB1569" s="146"/>
      <c r="EC1569" s="146"/>
      <c r="ED1569" s="146"/>
      <c r="EE1569" s="146"/>
      <c r="EF1569" s="146"/>
      <c r="EG1569" s="146"/>
      <c r="EH1569" s="146"/>
      <c r="EI1569" s="146"/>
      <c r="EJ1569" s="146"/>
      <c r="EK1569" s="146"/>
      <c r="EL1569" s="146"/>
      <c r="EM1569" s="146"/>
      <c r="EN1569" s="146"/>
      <c r="EO1569" s="146"/>
      <c r="EP1569" s="146"/>
      <c r="EQ1569" s="146"/>
      <c r="ER1569" s="146"/>
      <c r="ES1569" s="146"/>
      <c r="ET1569" s="146"/>
      <c r="EU1569" s="146"/>
      <c r="EV1569" s="146"/>
      <c r="EW1569" s="146"/>
      <c r="EX1569" s="146"/>
      <c r="EY1569" s="146"/>
      <c r="EZ1569" s="146"/>
      <c r="FA1569" s="146"/>
      <c r="FB1569" s="146"/>
      <c r="FC1569" s="146"/>
      <c r="FD1569" s="146"/>
      <c r="FE1569" s="146"/>
      <c r="FF1569" s="146"/>
      <c r="FG1569" s="146"/>
      <c r="FH1569" s="146"/>
      <c r="FI1569" s="146"/>
      <c r="FJ1569" s="146"/>
      <c r="FK1569" s="146"/>
      <c r="FL1569" s="146"/>
      <c r="FM1569" s="146"/>
      <c r="FN1569" s="146"/>
      <c r="FO1569" s="146"/>
      <c r="FP1569" s="146"/>
      <c r="FQ1569" s="146"/>
      <c r="FR1569" s="146"/>
      <c r="FS1569" s="146"/>
      <c r="FT1569" s="146"/>
      <c r="FU1569" s="146"/>
      <c r="FV1569" s="146"/>
      <c r="FW1569" s="146"/>
      <c r="FX1569" s="146"/>
      <c r="FY1569" s="146"/>
      <c r="FZ1569" s="146"/>
      <c r="GA1569" s="146"/>
      <c r="GB1569" s="146"/>
      <c r="GC1569" s="146"/>
      <c r="GD1569" s="146"/>
      <c r="GE1569" s="146"/>
      <c r="GF1569" s="146"/>
      <c r="GG1569" s="146"/>
      <c r="GH1569" s="146"/>
      <c r="GI1569" s="146"/>
      <c r="GJ1569" s="146"/>
      <c r="GK1569" s="146"/>
      <c r="GL1569" s="146"/>
      <c r="GM1569" s="146"/>
      <c r="GN1569" s="146"/>
      <c r="GO1569" s="146"/>
      <c r="GP1569" s="146"/>
      <c r="GQ1569" s="146"/>
      <c r="GR1569" s="146"/>
      <c r="GS1569" s="146"/>
      <c r="GT1569" s="146"/>
      <c r="GU1569" s="146"/>
      <c r="GV1569" s="146"/>
      <c r="GW1569" s="146"/>
      <c r="GX1569" s="146"/>
      <c r="GY1569" s="146"/>
      <c r="GZ1569" s="146"/>
      <c r="HA1569" s="146"/>
      <c r="HB1569" s="146"/>
      <c r="HC1569" s="146"/>
      <c r="HD1569" s="146"/>
      <c r="HE1569" s="146"/>
      <c r="HF1569" s="146"/>
      <c r="HG1569" s="146"/>
      <c r="HH1569" s="146"/>
      <c r="HI1569" s="146"/>
      <c r="HJ1569" s="146"/>
      <c r="HK1569" s="146"/>
      <c r="HL1569" s="146"/>
      <c r="HM1569" s="146"/>
      <c r="HN1569" s="146"/>
      <c r="HO1569" s="146"/>
      <c r="HP1569" s="146"/>
      <c r="HQ1569" s="146"/>
      <c r="HR1569" s="146"/>
      <c r="HS1569" s="146"/>
      <c r="HT1569" s="146"/>
      <c r="HU1569" s="146"/>
      <c r="HV1569" s="146"/>
      <c r="HW1569" s="146"/>
      <c r="HX1569" s="146"/>
      <c r="HY1569" s="146"/>
      <c r="HZ1569" s="146"/>
      <c r="IA1569" s="146"/>
      <c r="IB1569" s="146"/>
      <c r="IC1569" s="146"/>
      <c r="ID1569" s="146"/>
      <c r="IE1569" s="146"/>
      <c r="IF1569" s="146"/>
      <c r="IG1569" s="146"/>
      <c r="IH1569" s="146"/>
    </row>
    <row r="1570" spans="1:242" s="158" customFormat="1" outlineLevel="1">
      <c r="A1570" s="151">
        <v>97</v>
      </c>
      <c r="B1570" s="33" t="s">
        <v>2202</v>
      </c>
      <c r="C1570" s="34" t="s">
        <v>2203</v>
      </c>
      <c r="D1570" s="34" t="s">
        <v>1808</v>
      </c>
      <c r="E1570" s="36">
        <f t="shared" si="120"/>
        <v>0</v>
      </c>
      <c r="F1570" s="34"/>
      <c r="G1570" s="34"/>
      <c r="H1570" s="34"/>
      <c r="I1570" s="23"/>
      <c r="J1570" s="146"/>
      <c r="K1570" s="146"/>
      <c r="L1570" s="146"/>
      <c r="M1570" s="146"/>
      <c r="N1570" s="146"/>
      <c r="O1570" s="146"/>
      <c r="P1570" s="146"/>
      <c r="Q1570" s="146"/>
      <c r="R1570" s="146"/>
      <c r="S1570" s="146"/>
      <c r="T1570" s="146"/>
      <c r="U1570" s="146"/>
      <c r="V1570" s="146"/>
      <c r="W1570" s="146"/>
      <c r="X1570" s="146"/>
      <c r="Y1570" s="146"/>
      <c r="Z1570" s="146"/>
      <c r="AA1570" s="146"/>
      <c r="AB1570" s="146"/>
      <c r="AC1570" s="146"/>
      <c r="AD1570" s="146"/>
      <c r="AE1570" s="146"/>
      <c r="AF1570" s="146"/>
      <c r="AG1570" s="146"/>
      <c r="AH1570" s="146"/>
      <c r="AI1570" s="146"/>
      <c r="AJ1570" s="146"/>
      <c r="AK1570" s="146"/>
      <c r="AL1570" s="146"/>
      <c r="AM1570" s="146"/>
      <c r="AN1570" s="146"/>
      <c r="AO1570" s="146"/>
      <c r="AP1570" s="146"/>
      <c r="AQ1570" s="146"/>
      <c r="AR1570" s="146"/>
      <c r="AS1570" s="146"/>
      <c r="AT1570" s="146"/>
      <c r="AU1570" s="146"/>
      <c r="AV1570" s="146"/>
      <c r="AW1570" s="146"/>
      <c r="AX1570" s="146"/>
      <c r="AY1570" s="146"/>
      <c r="AZ1570" s="146"/>
      <c r="BA1570" s="146"/>
      <c r="BB1570" s="146"/>
      <c r="BC1570" s="146"/>
      <c r="BD1570" s="146"/>
      <c r="BE1570" s="146"/>
      <c r="BF1570" s="146"/>
      <c r="BG1570" s="146"/>
      <c r="BH1570" s="146"/>
      <c r="BI1570" s="146"/>
      <c r="BJ1570" s="146"/>
      <c r="BK1570" s="146"/>
      <c r="BL1570" s="146"/>
      <c r="BM1570" s="146"/>
      <c r="BN1570" s="146"/>
      <c r="BO1570" s="146"/>
      <c r="BP1570" s="146"/>
      <c r="BQ1570" s="146"/>
      <c r="BR1570" s="146"/>
      <c r="BS1570" s="146"/>
      <c r="BT1570" s="146"/>
      <c r="BU1570" s="146"/>
      <c r="BV1570" s="146"/>
      <c r="BW1570" s="146"/>
      <c r="BX1570" s="146"/>
      <c r="BY1570" s="146"/>
      <c r="BZ1570" s="146"/>
      <c r="CA1570" s="146"/>
      <c r="CB1570" s="146"/>
      <c r="CC1570" s="146"/>
      <c r="CD1570" s="146"/>
      <c r="CE1570" s="146"/>
      <c r="CF1570" s="146"/>
      <c r="CG1570" s="146"/>
      <c r="CH1570" s="146"/>
      <c r="CI1570" s="146"/>
      <c r="CJ1570" s="146"/>
      <c r="CK1570" s="146"/>
      <c r="CL1570" s="146"/>
      <c r="CM1570" s="146"/>
      <c r="CN1570" s="146"/>
      <c r="CO1570" s="146"/>
      <c r="CP1570" s="146"/>
      <c r="CQ1570" s="146"/>
      <c r="CR1570" s="146"/>
      <c r="CS1570" s="146"/>
      <c r="CT1570" s="146"/>
      <c r="CU1570" s="146"/>
      <c r="CV1570" s="146"/>
      <c r="CW1570" s="146"/>
      <c r="CX1570" s="146"/>
      <c r="CY1570" s="146"/>
      <c r="CZ1570" s="146"/>
      <c r="DA1570" s="146"/>
      <c r="DB1570" s="146"/>
      <c r="DC1570" s="146"/>
      <c r="DD1570" s="146"/>
      <c r="DE1570" s="146"/>
      <c r="DF1570" s="146"/>
      <c r="DG1570" s="146"/>
      <c r="DH1570" s="146"/>
      <c r="DI1570" s="146"/>
      <c r="DJ1570" s="146"/>
      <c r="DK1570" s="146"/>
      <c r="DL1570" s="146"/>
      <c r="DM1570" s="146"/>
      <c r="DN1570" s="146"/>
      <c r="DO1570" s="146"/>
      <c r="DP1570" s="146"/>
      <c r="DQ1570" s="146"/>
      <c r="DR1570" s="146"/>
      <c r="DS1570" s="146"/>
      <c r="DT1570" s="146"/>
      <c r="DU1570" s="146"/>
      <c r="DV1570" s="146"/>
      <c r="DW1570" s="146"/>
      <c r="DX1570" s="146"/>
      <c r="DY1570" s="146"/>
      <c r="DZ1570" s="146"/>
      <c r="EA1570" s="146"/>
      <c r="EB1570" s="146"/>
      <c r="EC1570" s="146"/>
      <c r="ED1570" s="146"/>
      <c r="EE1570" s="146"/>
      <c r="EF1570" s="146"/>
      <c r="EG1570" s="146"/>
      <c r="EH1570" s="146"/>
      <c r="EI1570" s="146"/>
      <c r="EJ1570" s="146"/>
      <c r="EK1570" s="146"/>
      <c r="EL1570" s="146"/>
      <c r="EM1570" s="146"/>
      <c r="EN1570" s="146"/>
      <c r="EO1570" s="146"/>
      <c r="EP1570" s="146"/>
      <c r="EQ1570" s="146"/>
      <c r="ER1570" s="146"/>
      <c r="ES1570" s="146"/>
      <c r="ET1570" s="146"/>
      <c r="EU1570" s="146"/>
      <c r="EV1570" s="146"/>
      <c r="EW1570" s="146"/>
      <c r="EX1570" s="146"/>
      <c r="EY1570" s="146"/>
      <c r="EZ1570" s="146"/>
      <c r="FA1570" s="146"/>
      <c r="FB1570" s="146"/>
      <c r="FC1570" s="146"/>
      <c r="FD1570" s="146"/>
      <c r="FE1570" s="146"/>
      <c r="FF1570" s="146"/>
      <c r="FG1570" s="146"/>
      <c r="FH1570" s="146"/>
      <c r="FI1570" s="146"/>
      <c r="FJ1570" s="146"/>
      <c r="FK1570" s="146"/>
      <c r="FL1570" s="146"/>
      <c r="FM1570" s="146"/>
      <c r="FN1570" s="146"/>
      <c r="FO1570" s="146"/>
      <c r="FP1570" s="146"/>
      <c r="FQ1570" s="146"/>
      <c r="FR1570" s="146"/>
      <c r="FS1570" s="146"/>
      <c r="FT1570" s="146"/>
      <c r="FU1570" s="146"/>
      <c r="FV1570" s="146"/>
      <c r="FW1570" s="146"/>
      <c r="FX1570" s="146"/>
      <c r="FY1570" s="146"/>
      <c r="FZ1570" s="146"/>
      <c r="GA1570" s="146"/>
      <c r="GB1570" s="146"/>
      <c r="GC1570" s="146"/>
      <c r="GD1570" s="146"/>
      <c r="GE1570" s="146"/>
      <c r="GF1570" s="146"/>
      <c r="GG1570" s="146"/>
      <c r="GH1570" s="146"/>
      <c r="GI1570" s="146"/>
      <c r="GJ1570" s="146"/>
      <c r="GK1570" s="146"/>
      <c r="GL1570" s="146"/>
      <c r="GM1570" s="146"/>
      <c r="GN1570" s="146"/>
      <c r="GO1570" s="146"/>
      <c r="GP1570" s="146"/>
      <c r="GQ1570" s="146"/>
      <c r="GR1570" s="146"/>
      <c r="GS1570" s="146"/>
      <c r="GT1570" s="146"/>
      <c r="GU1570" s="146"/>
      <c r="GV1570" s="146"/>
      <c r="GW1570" s="146"/>
      <c r="GX1570" s="146"/>
      <c r="GY1570" s="146"/>
      <c r="GZ1570" s="146"/>
      <c r="HA1570" s="146"/>
      <c r="HB1570" s="146"/>
      <c r="HC1570" s="146"/>
      <c r="HD1570" s="146"/>
      <c r="HE1570" s="146"/>
      <c r="HF1570" s="146"/>
      <c r="HG1570" s="146"/>
      <c r="HH1570" s="146"/>
      <c r="HI1570" s="146"/>
      <c r="HJ1570" s="146"/>
      <c r="HK1570" s="146"/>
      <c r="HL1570" s="146"/>
      <c r="HM1570" s="146"/>
      <c r="HN1570" s="146"/>
      <c r="HO1570" s="146"/>
      <c r="HP1570" s="146"/>
      <c r="HQ1570" s="146"/>
      <c r="HR1570" s="146"/>
      <c r="HS1570" s="146"/>
      <c r="HT1570" s="146"/>
      <c r="HU1570" s="146"/>
      <c r="HV1570" s="146"/>
      <c r="HW1570" s="146"/>
      <c r="HX1570" s="146"/>
      <c r="HY1570" s="146"/>
      <c r="HZ1570" s="146"/>
      <c r="IA1570" s="146"/>
      <c r="IB1570" s="146"/>
      <c r="IC1570" s="146"/>
      <c r="ID1570" s="146"/>
      <c r="IE1570" s="146"/>
      <c r="IF1570" s="146"/>
      <c r="IG1570" s="146"/>
      <c r="IH1570" s="146"/>
    </row>
    <row r="1571" spans="1:242" s="158" customFormat="1" outlineLevel="1">
      <c r="A1571" s="151">
        <v>98</v>
      </c>
      <c r="B1571" s="33" t="s">
        <v>2202</v>
      </c>
      <c r="C1571" s="34" t="s">
        <v>2204</v>
      </c>
      <c r="D1571" s="34" t="s">
        <v>1808</v>
      </c>
      <c r="E1571" s="36">
        <f t="shared" si="120"/>
        <v>0</v>
      </c>
      <c r="F1571" s="34"/>
      <c r="G1571" s="34"/>
      <c r="H1571" s="34"/>
      <c r="I1571" s="23"/>
      <c r="J1571" s="146"/>
      <c r="K1571" s="146"/>
      <c r="L1571" s="146"/>
      <c r="M1571" s="146"/>
      <c r="N1571" s="146"/>
      <c r="O1571" s="146"/>
      <c r="P1571" s="146"/>
      <c r="Q1571" s="146"/>
      <c r="R1571" s="146"/>
      <c r="S1571" s="146"/>
      <c r="T1571" s="146"/>
      <c r="U1571" s="146"/>
      <c r="V1571" s="146"/>
      <c r="W1571" s="146"/>
      <c r="X1571" s="146"/>
      <c r="Y1571" s="146"/>
      <c r="Z1571" s="146"/>
      <c r="AA1571" s="146"/>
      <c r="AB1571" s="146"/>
      <c r="AC1571" s="146"/>
      <c r="AD1571" s="146"/>
      <c r="AE1571" s="146"/>
      <c r="AF1571" s="146"/>
      <c r="AG1571" s="146"/>
      <c r="AH1571" s="146"/>
      <c r="AI1571" s="146"/>
      <c r="AJ1571" s="146"/>
      <c r="AK1571" s="146"/>
      <c r="AL1571" s="146"/>
      <c r="AM1571" s="146"/>
      <c r="AN1571" s="146"/>
      <c r="AO1571" s="146"/>
      <c r="AP1571" s="146"/>
      <c r="AQ1571" s="146"/>
      <c r="AR1571" s="146"/>
      <c r="AS1571" s="146"/>
      <c r="AT1571" s="146"/>
      <c r="AU1571" s="146"/>
      <c r="AV1571" s="146"/>
      <c r="AW1571" s="146"/>
      <c r="AX1571" s="146"/>
      <c r="AY1571" s="146"/>
      <c r="AZ1571" s="146"/>
      <c r="BA1571" s="146"/>
      <c r="BB1571" s="146"/>
      <c r="BC1571" s="146"/>
      <c r="BD1571" s="146"/>
      <c r="BE1571" s="146"/>
      <c r="BF1571" s="146"/>
      <c r="BG1571" s="146"/>
      <c r="BH1571" s="146"/>
      <c r="BI1571" s="146"/>
      <c r="BJ1571" s="146"/>
      <c r="BK1571" s="146"/>
      <c r="BL1571" s="146"/>
      <c r="BM1571" s="146"/>
      <c r="BN1571" s="146"/>
      <c r="BO1571" s="146"/>
      <c r="BP1571" s="146"/>
      <c r="BQ1571" s="146"/>
      <c r="BR1571" s="146"/>
      <c r="BS1571" s="146"/>
      <c r="BT1571" s="146"/>
      <c r="BU1571" s="146"/>
      <c r="BV1571" s="146"/>
      <c r="BW1571" s="146"/>
      <c r="BX1571" s="146"/>
      <c r="BY1571" s="146"/>
      <c r="BZ1571" s="146"/>
      <c r="CA1571" s="146"/>
      <c r="CB1571" s="146"/>
      <c r="CC1571" s="146"/>
      <c r="CD1571" s="146"/>
      <c r="CE1571" s="146"/>
      <c r="CF1571" s="146"/>
      <c r="CG1571" s="146"/>
      <c r="CH1571" s="146"/>
      <c r="CI1571" s="146"/>
      <c r="CJ1571" s="146"/>
      <c r="CK1571" s="146"/>
      <c r="CL1571" s="146"/>
      <c r="CM1571" s="146"/>
      <c r="CN1571" s="146"/>
      <c r="CO1571" s="146"/>
      <c r="CP1571" s="146"/>
      <c r="CQ1571" s="146"/>
      <c r="CR1571" s="146"/>
      <c r="CS1571" s="146"/>
      <c r="CT1571" s="146"/>
      <c r="CU1571" s="146"/>
      <c r="CV1571" s="146"/>
      <c r="CW1571" s="146"/>
      <c r="CX1571" s="146"/>
      <c r="CY1571" s="146"/>
      <c r="CZ1571" s="146"/>
      <c r="DA1571" s="146"/>
      <c r="DB1571" s="146"/>
      <c r="DC1571" s="146"/>
      <c r="DD1571" s="146"/>
      <c r="DE1571" s="146"/>
      <c r="DF1571" s="146"/>
      <c r="DG1571" s="146"/>
      <c r="DH1571" s="146"/>
      <c r="DI1571" s="146"/>
      <c r="DJ1571" s="146"/>
      <c r="DK1571" s="146"/>
      <c r="DL1571" s="146"/>
      <c r="DM1571" s="146"/>
      <c r="DN1571" s="146"/>
      <c r="DO1571" s="146"/>
      <c r="DP1571" s="146"/>
      <c r="DQ1571" s="146"/>
      <c r="DR1571" s="146"/>
      <c r="DS1571" s="146"/>
      <c r="DT1571" s="146"/>
      <c r="DU1571" s="146"/>
      <c r="DV1571" s="146"/>
      <c r="DW1571" s="146"/>
      <c r="DX1571" s="146"/>
      <c r="DY1571" s="146"/>
      <c r="DZ1571" s="146"/>
      <c r="EA1571" s="146"/>
      <c r="EB1571" s="146"/>
      <c r="EC1571" s="146"/>
      <c r="ED1571" s="146"/>
      <c r="EE1571" s="146"/>
      <c r="EF1571" s="146"/>
      <c r="EG1571" s="146"/>
      <c r="EH1571" s="146"/>
      <c r="EI1571" s="146"/>
      <c r="EJ1571" s="146"/>
      <c r="EK1571" s="146"/>
      <c r="EL1571" s="146"/>
      <c r="EM1571" s="146"/>
      <c r="EN1571" s="146"/>
      <c r="EO1571" s="146"/>
      <c r="EP1571" s="146"/>
      <c r="EQ1571" s="146"/>
      <c r="ER1571" s="146"/>
      <c r="ES1571" s="146"/>
      <c r="ET1571" s="146"/>
      <c r="EU1571" s="146"/>
      <c r="EV1571" s="146"/>
      <c r="EW1571" s="146"/>
      <c r="EX1571" s="146"/>
      <c r="EY1571" s="146"/>
      <c r="EZ1571" s="146"/>
      <c r="FA1571" s="146"/>
      <c r="FB1571" s="146"/>
      <c r="FC1571" s="146"/>
      <c r="FD1571" s="146"/>
      <c r="FE1571" s="146"/>
      <c r="FF1571" s="146"/>
      <c r="FG1571" s="146"/>
      <c r="FH1571" s="146"/>
      <c r="FI1571" s="146"/>
      <c r="FJ1571" s="146"/>
      <c r="FK1571" s="146"/>
      <c r="FL1571" s="146"/>
      <c r="FM1571" s="146"/>
      <c r="FN1571" s="146"/>
      <c r="FO1571" s="146"/>
      <c r="FP1571" s="146"/>
      <c r="FQ1571" s="146"/>
      <c r="FR1571" s="146"/>
      <c r="FS1571" s="146"/>
      <c r="FT1571" s="146"/>
      <c r="FU1571" s="146"/>
      <c r="FV1571" s="146"/>
      <c r="FW1571" s="146"/>
      <c r="FX1571" s="146"/>
      <c r="FY1571" s="146"/>
      <c r="FZ1571" s="146"/>
      <c r="GA1571" s="146"/>
      <c r="GB1571" s="146"/>
      <c r="GC1571" s="146"/>
      <c r="GD1571" s="146"/>
      <c r="GE1571" s="146"/>
      <c r="GF1571" s="146"/>
      <c r="GG1571" s="146"/>
      <c r="GH1571" s="146"/>
      <c r="GI1571" s="146"/>
      <c r="GJ1571" s="146"/>
      <c r="GK1571" s="146"/>
      <c r="GL1571" s="146"/>
      <c r="GM1571" s="146"/>
      <c r="GN1571" s="146"/>
      <c r="GO1571" s="146"/>
      <c r="GP1571" s="146"/>
      <c r="GQ1571" s="146"/>
      <c r="GR1571" s="146"/>
      <c r="GS1571" s="146"/>
      <c r="GT1571" s="146"/>
      <c r="GU1571" s="146"/>
      <c r="GV1571" s="146"/>
      <c r="GW1571" s="146"/>
      <c r="GX1571" s="146"/>
      <c r="GY1571" s="146"/>
      <c r="GZ1571" s="146"/>
      <c r="HA1571" s="146"/>
      <c r="HB1571" s="146"/>
      <c r="HC1571" s="146"/>
      <c r="HD1571" s="146"/>
      <c r="HE1571" s="146"/>
      <c r="HF1571" s="146"/>
      <c r="HG1571" s="146"/>
      <c r="HH1571" s="146"/>
      <c r="HI1571" s="146"/>
      <c r="HJ1571" s="146"/>
      <c r="HK1571" s="146"/>
      <c r="HL1571" s="146"/>
      <c r="HM1571" s="146"/>
      <c r="HN1571" s="146"/>
      <c r="HO1571" s="146"/>
      <c r="HP1571" s="146"/>
      <c r="HQ1571" s="146"/>
      <c r="HR1571" s="146"/>
      <c r="HS1571" s="146"/>
      <c r="HT1571" s="146"/>
      <c r="HU1571" s="146"/>
      <c r="HV1571" s="146"/>
      <c r="HW1571" s="146"/>
      <c r="HX1571" s="146"/>
      <c r="HY1571" s="146"/>
      <c r="HZ1571" s="146"/>
      <c r="IA1571" s="146"/>
      <c r="IB1571" s="146"/>
      <c r="IC1571" s="146"/>
      <c r="ID1571" s="146"/>
      <c r="IE1571" s="146"/>
      <c r="IF1571" s="146"/>
      <c r="IG1571" s="146"/>
      <c r="IH1571" s="146"/>
    </row>
    <row r="1572" spans="1:242" s="158" customFormat="1" outlineLevel="1">
      <c r="A1572" s="151">
        <v>99</v>
      </c>
      <c r="B1572" s="33" t="s">
        <v>2202</v>
      </c>
      <c r="C1572" s="34" t="s">
        <v>2205</v>
      </c>
      <c r="D1572" s="34" t="s">
        <v>1808</v>
      </c>
      <c r="E1572" s="36">
        <f t="shared" si="120"/>
        <v>0</v>
      </c>
      <c r="F1572" s="34"/>
      <c r="G1572" s="34"/>
      <c r="H1572" s="34"/>
      <c r="I1572" s="23"/>
      <c r="J1572" s="146"/>
      <c r="K1572" s="146"/>
      <c r="L1572" s="146"/>
      <c r="M1572" s="146"/>
      <c r="N1572" s="146"/>
      <c r="O1572" s="146"/>
      <c r="P1572" s="146"/>
      <c r="Q1572" s="146"/>
      <c r="R1572" s="146"/>
      <c r="S1572" s="146"/>
      <c r="T1572" s="146"/>
      <c r="U1572" s="146"/>
      <c r="V1572" s="146"/>
      <c r="W1572" s="146"/>
      <c r="X1572" s="146"/>
      <c r="Y1572" s="146"/>
      <c r="Z1572" s="146"/>
      <c r="AA1572" s="146"/>
      <c r="AB1572" s="146"/>
      <c r="AC1572" s="146"/>
      <c r="AD1572" s="146"/>
      <c r="AE1572" s="146"/>
      <c r="AF1572" s="146"/>
      <c r="AG1572" s="146"/>
      <c r="AH1572" s="146"/>
      <c r="AI1572" s="146"/>
      <c r="AJ1572" s="146"/>
      <c r="AK1572" s="146"/>
      <c r="AL1572" s="146"/>
      <c r="AM1572" s="146"/>
      <c r="AN1572" s="146"/>
      <c r="AO1572" s="146"/>
      <c r="AP1572" s="146"/>
      <c r="AQ1572" s="146"/>
      <c r="AR1572" s="146"/>
      <c r="AS1572" s="146"/>
      <c r="AT1572" s="146"/>
      <c r="AU1572" s="146"/>
      <c r="AV1572" s="146"/>
      <c r="AW1572" s="146"/>
      <c r="AX1572" s="146"/>
      <c r="AY1572" s="146"/>
      <c r="AZ1572" s="146"/>
      <c r="BA1572" s="146"/>
      <c r="BB1572" s="146"/>
      <c r="BC1572" s="146"/>
      <c r="BD1572" s="146"/>
      <c r="BE1572" s="146"/>
      <c r="BF1572" s="146"/>
      <c r="BG1572" s="146"/>
      <c r="BH1572" s="146"/>
      <c r="BI1572" s="146"/>
      <c r="BJ1572" s="146"/>
      <c r="BK1572" s="146"/>
      <c r="BL1572" s="146"/>
      <c r="BM1572" s="146"/>
      <c r="BN1572" s="146"/>
      <c r="BO1572" s="146"/>
      <c r="BP1572" s="146"/>
      <c r="BQ1572" s="146"/>
      <c r="BR1572" s="146"/>
      <c r="BS1572" s="146"/>
      <c r="BT1572" s="146"/>
      <c r="BU1572" s="146"/>
      <c r="BV1572" s="146"/>
      <c r="BW1572" s="146"/>
      <c r="BX1572" s="146"/>
      <c r="BY1572" s="146"/>
      <c r="BZ1572" s="146"/>
      <c r="CA1572" s="146"/>
      <c r="CB1572" s="146"/>
      <c r="CC1572" s="146"/>
      <c r="CD1572" s="146"/>
      <c r="CE1572" s="146"/>
      <c r="CF1572" s="146"/>
      <c r="CG1572" s="146"/>
      <c r="CH1572" s="146"/>
      <c r="CI1572" s="146"/>
      <c r="CJ1572" s="146"/>
      <c r="CK1572" s="146"/>
      <c r="CL1572" s="146"/>
      <c r="CM1572" s="146"/>
      <c r="CN1572" s="146"/>
      <c r="CO1572" s="146"/>
      <c r="CP1572" s="146"/>
      <c r="CQ1572" s="146"/>
      <c r="CR1572" s="146"/>
      <c r="CS1572" s="146"/>
      <c r="CT1572" s="146"/>
      <c r="CU1572" s="146"/>
      <c r="CV1572" s="146"/>
      <c r="CW1572" s="146"/>
      <c r="CX1572" s="146"/>
      <c r="CY1572" s="146"/>
      <c r="CZ1572" s="146"/>
      <c r="DA1572" s="146"/>
      <c r="DB1572" s="146"/>
      <c r="DC1572" s="146"/>
      <c r="DD1572" s="146"/>
      <c r="DE1572" s="146"/>
      <c r="DF1572" s="146"/>
      <c r="DG1572" s="146"/>
      <c r="DH1572" s="146"/>
      <c r="DI1572" s="146"/>
      <c r="DJ1572" s="146"/>
      <c r="DK1572" s="146"/>
      <c r="DL1572" s="146"/>
      <c r="DM1572" s="146"/>
      <c r="DN1572" s="146"/>
      <c r="DO1572" s="146"/>
      <c r="DP1572" s="146"/>
      <c r="DQ1572" s="146"/>
      <c r="DR1572" s="146"/>
      <c r="DS1572" s="146"/>
      <c r="DT1572" s="146"/>
      <c r="DU1572" s="146"/>
      <c r="DV1572" s="146"/>
      <c r="DW1572" s="146"/>
      <c r="DX1572" s="146"/>
      <c r="DY1572" s="146"/>
      <c r="DZ1572" s="146"/>
      <c r="EA1572" s="146"/>
      <c r="EB1572" s="146"/>
      <c r="EC1572" s="146"/>
      <c r="ED1572" s="146"/>
      <c r="EE1572" s="146"/>
      <c r="EF1572" s="146"/>
      <c r="EG1572" s="146"/>
      <c r="EH1572" s="146"/>
      <c r="EI1572" s="146"/>
      <c r="EJ1572" s="146"/>
      <c r="EK1572" s="146"/>
      <c r="EL1572" s="146"/>
      <c r="EM1572" s="146"/>
      <c r="EN1572" s="146"/>
      <c r="EO1572" s="146"/>
      <c r="EP1572" s="146"/>
      <c r="EQ1572" s="146"/>
      <c r="ER1572" s="146"/>
      <c r="ES1572" s="146"/>
      <c r="ET1572" s="146"/>
      <c r="EU1572" s="146"/>
      <c r="EV1572" s="146"/>
      <c r="EW1572" s="146"/>
      <c r="EX1572" s="146"/>
      <c r="EY1572" s="146"/>
      <c r="EZ1572" s="146"/>
      <c r="FA1572" s="146"/>
      <c r="FB1572" s="146"/>
      <c r="FC1572" s="146"/>
      <c r="FD1572" s="146"/>
      <c r="FE1572" s="146"/>
      <c r="FF1572" s="146"/>
      <c r="FG1572" s="146"/>
      <c r="FH1572" s="146"/>
      <c r="FI1572" s="146"/>
      <c r="FJ1572" s="146"/>
      <c r="FK1572" s="146"/>
      <c r="FL1572" s="146"/>
      <c r="FM1572" s="146"/>
      <c r="FN1572" s="146"/>
      <c r="FO1572" s="146"/>
      <c r="FP1572" s="146"/>
      <c r="FQ1572" s="146"/>
      <c r="FR1572" s="146"/>
      <c r="FS1572" s="146"/>
      <c r="FT1572" s="146"/>
      <c r="FU1572" s="146"/>
      <c r="FV1572" s="146"/>
      <c r="FW1572" s="146"/>
      <c r="FX1572" s="146"/>
      <c r="FY1572" s="146"/>
      <c r="FZ1572" s="146"/>
      <c r="GA1572" s="146"/>
      <c r="GB1572" s="146"/>
      <c r="GC1572" s="146"/>
      <c r="GD1572" s="146"/>
      <c r="GE1572" s="146"/>
      <c r="GF1572" s="146"/>
      <c r="GG1572" s="146"/>
      <c r="GH1572" s="146"/>
      <c r="GI1572" s="146"/>
      <c r="GJ1572" s="146"/>
      <c r="GK1572" s="146"/>
      <c r="GL1572" s="146"/>
      <c r="GM1572" s="146"/>
      <c r="GN1572" s="146"/>
      <c r="GO1572" s="146"/>
      <c r="GP1572" s="146"/>
      <c r="GQ1572" s="146"/>
      <c r="GR1572" s="146"/>
      <c r="GS1572" s="146"/>
      <c r="GT1572" s="146"/>
      <c r="GU1572" s="146"/>
      <c r="GV1572" s="146"/>
      <c r="GW1572" s="146"/>
      <c r="GX1572" s="146"/>
      <c r="GY1572" s="146"/>
      <c r="GZ1572" s="146"/>
      <c r="HA1572" s="146"/>
      <c r="HB1572" s="146"/>
      <c r="HC1572" s="146"/>
      <c r="HD1572" s="146"/>
      <c r="HE1572" s="146"/>
      <c r="HF1572" s="146"/>
      <c r="HG1572" s="146"/>
      <c r="HH1572" s="146"/>
      <c r="HI1572" s="146"/>
      <c r="HJ1572" s="146"/>
      <c r="HK1572" s="146"/>
      <c r="HL1572" s="146"/>
      <c r="HM1572" s="146"/>
      <c r="HN1572" s="146"/>
      <c r="HO1572" s="146"/>
      <c r="HP1572" s="146"/>
      <c r="HQ1572" s="146"/>
      <c r="HR1572" s="146"/>
      <c r="HS1572" s="146"/>
      <c r="HT1572" s="146"/>
      <c r="HU1572" s="146"/>
      <c r="HV1572" s="146"/>
      <c r="HW1572" s="146"/>
      <c r="HX1572" s="146"/>
      <c r="HY1572" s="146"/>
      <c r="HZ1572" s="146"/>
      <c r="IA1572" s="146"/>
      <c r="IB1572" s="146"/>
      <c r="IC1572" s="146"/>
      <c r="ID1572" s="146"/>
      <c r="IE1572" s="146"/>
      <c r="IF1572" s="146"/>
      <c r="IG1572" s="146"/>
      <c r="IH1572" s="146"/>
    </row>
    <row r="1573" spans="1:242" s="158" customFormat="1" outlineLevel="1">
      <c r="A1573" s="151">
        <v>100</v>
      </c>
      <c r="B1573" s="33" t="s">
        <v>8888</v>
      </c>
      <c r="C1573" s="34" t="s">
        <v>2206</v>
      </c>
      <c r="D1573" s="34" t="s">
        <v>1808</v>
      </c>
      <c r="E1573" s="36">
        <f t="shared" si="120"/>
        <v>0</v>
      </c>
      <c r="F1573" s="34"/>
      <c r="G1573" s="34"/>
      <c r="H1573" s="34"/>
      <c r="I1573" s="23"/>
      <c r="J1573" s="146"/>
      <c r="K1573" s="146"/>
      <c r="L1573" s="146"/>
      <c r="M1573" s="146"/>
      <c r="N1573" s="146"/>
      <c r="O1573" s="146"/>
      <c r="P1573" s="146"/>
      <c r="Q1573" s="146"/>
      <c r="R1573" s="146"/>
      <c r="S1573" s="146"/>
      <c r="T1573" s="146"/>
      <c r="U1573" s="146"/>
      <c r="V1573" s="146"/>
      <c r="W1573" s="146"/>
      <c r="X1573" s="146"/>
      <c r="Y1573" s="146"/>
      <c r="Z1573" s="146"/>
      <c r="AA1573" s="146"/>
      <c r="AB1573" s="146"/>
      <c r="AC1573" s="146"/>
      <c r="AD1573" s="146"/>
      <c r="AE1573" s="146"/>
      <c r="AF1573" s="146"/>
      <c r="AG1573" s="146"/>
      <c r="AH1573" s="146"/>
      <c r="AI1573" s="146"/>
      <c r="AJ1573" s="146"/>
      <c r="AK1573" s="146"/>
      <c r="AL1573" s="146"/>
      <c r="AM1573" s="146"/>
      <c r="AN1573" s="146"/>
      <c r="AO1573" s="146"/>
      <c r="AP1573" s="146"/>
      <c r="AQ1573" s="146"/>
      <c r="AR1573" s="146"/>
      <c r="AS1573" s="146"/>
      <c r="AT1573" s="146"/>
      <c r="AU1573" s="146"/>
      <c r="AV1573" s="146"/>
      <c r="AW1573" s="146"/>
      <c r="AX1573" s="146"/>
      <c r="AY1573" s="146"/>
      <c r="AZ1573" s="146"/>
      <c r="BA1573" s="146"/>
      <c r="BB1573" s="146"/>
      <c r="BC1573" s="146"/>
      <c r="BD1573" s="146"/>
      <c r="BE1573" s="146"/>
      <c r="BF1573" s="146"/>
      <c r="BG1573" s="146"/>
      <c r="BH1573" s="146"/>
      <c r="BI1573" s="146"/>
      <c r="BJ1573" s="146"/>
      <c r="BK1573" s="146"/>
      <c r="BL1573" s="146"/>
      <c r="BM1573" s="146"/>
      <c r="BN1573" s="146"/>
      <c r="BO1573" s="146"/>
      <c r="BP1573" s="146"/>
      <c r="BQ1573" s="146"/>
      <c r="BR1573" s="146"/>
      <c r="BS1573" s="146"/>
      <c r="BT1573" s="146"/>
      <c r="BU1573" s="146"/>
      <c r="BV1573" s="146"/>
      <c r="BW1573" s="146"/>
      <c r="BX1573" s="146"/>
      <c r="BY1573" s="146"/>
      <c r="BZ1573" s="146"/>
      <c r="CA1573" s="146"/>
      <c r="CB1573" s="146"/>
      <c r="CC1573" s="146"/>
      <c r="CD1573" s="146"/>
      <c r="CE1573" s="146"/>
      <c r="CF1573" s="146"/>
      <c r="CG1573" s="146"/>
      <c r="CH1573" s="146"/>
      <c r="CI1573" s="146"/>
      <c r="CJ1573" s="146"/>
      <c r="CK1573" s="146"/>
      <c r="CL1573" s="146"/>
      <c r="CM1573" s="146"/>
      <c r="CN1573" s="146"/>
      <c r="CO1573" s="146"/>
      <c r="CP1573" s="146"/>
      <c r="CQ1573" s="146"/>
      <c r="CR1573" s="146"/>
      <c r="CS1573" s="146"/>
      <c r="CT1573" s="146"/>
      <c r="CU1573" s="146"/>
      <c r="CV1573" s="146"/>
      <c r="CW1573" s="146"/>
      <c r="CX1573" s="146"/>
      <c r="CY1573" s="146"/>
      <c r="CZ1573" s="146"/>
      <c r="DA1573" s="146"/>
      <c r="DB1573" s="146"/>
      <c r="DC1573" s="146"/>
      <c r="DD1573" s="146"/>
      <c r="DE1573" s="146"/>
      <c r="DF1573" s="146"/>
      <c r="DG1573" s="146"/>
      <c r="DH1573" s="146"/>
      <c r="DI1573" s="146"/>
      <c r="DJ1573" s="146"/>
      <c r="DK1573" s="146"/>
      <c r="DL1573" s="146"/>
      <c r="DM1573" s="146"/>
      <c r="DN1573" s="146"/>
      <c r="DO1573" s="146"/>
      <c r="DP1573" s="146"/>
      <c r="DQ1573" s="146"/>
      <c r="DR1573" s="146"/>
      <c r="DS1573" s="146"/>
      <c r="DT1573" s="146"/>
      <c r="DU1573" s="146"/>
      <c r="DV1573" s="146"/>
      <c r="DW1573" s="146"/>
      <c r="DX1573" s="146"/>
      <c r="DY1573" s="146"/>
      <c r="DZ1573" s="146"/>
      <c r="EA1573" s="146"/>
      <c r="EB1573" s="146"/>
      <c r="EC1573" s="146"/>
      <c r="ED1573" s="146"/>
      <c r="EE1573" s="146"/>
      <c r="EF1573" s="146"/>
      <c r="EG1573" s="146"/>
      <c r="EH1573" s="146"/>
      <c r="EI1573" s="146"/>
      <c r="EJ1573" s="146"/>
      <c r="EK1573" s="146"/>
      <c r="EL1573" s="146"/>
      <c r="EM1573" s="146"/>
      <c r="EN1573" s="146"/>
      <c r="EO1573" s="146"/>
      <c r="EP1573" s="146"/>
      <c r="EQ1573" s="146"/>
      <c r="ER1573" s="146"/>
      <c r="ES1573" s="146"/>
      <c r="ET1573" s="146"/>
      <c r="EU1573" s="146"/>
      <c r="EV1573" s="146"/>
      <c r="EW1573" s="146"/>
      <c r="EX1573" s="146"/>
      <c r="EY1573" s="146"/>
      <c r="EZ1573" s="146"/>
      <c r="FA1573" s="146"/>
      <c r="FB1573" s="146"/>
      <c r="FC1573" s="146"/>
      <c r="FD1573" s="146"/>
      <c r="FE1573" s="146"/>
      <c r="FF1573" s="146"/>
      <c r="FG1573" s="146"/>
      <c r="FH1573" s="146"/>
      <c r="FI1573" s="146"/>
      <c r="FJ1573" s="146"/>
      <c r="FK1573" s="146"/>
      <c r="FL1573" s="146"/>
      <c r="FM1573" s="146"/>
      <c r="FN1573" s="146"/>
      <c r="FO1573" s="146"/>
      <c r="FP1573" s="146"/>
      <c r="FQ1573" s="146"/>
      <c r="FR1573" s="146"/>
      <c r="FS1573" s="146"/>
      <c r="FT1573" s="146"/>
      <c r="FU1573" s="146"/>
      <c r="FV1573" s="146"/>
      <c r="FW1573" s="146"/>
      <c r="FX1573" s="146"/>
      <c r="FY1573" s="146"/>
      <c r="FZ1573" s="146"/>
      <c r="GA1573" s="146"/>
      <c r="GB1573" s="146"/>
      <c r="GC1573" s="146"/>
      <c r="GD1573" s="146"/>
      <c r="GE1573" s="146"/>
      <c r="GF1573" s="146"/>
      <c r="GG1573" s="146"/>
      <c r="GH1573" s="146"/>
      <c r="GI1573" s="146"/>
      <c r="GJ1573" s="146"/>
      <c r="GK1573" s="146"/>
      <c r="GL1573" s="146"/>
      <c r="GM1573" s="146"/>
      <c r="GN1573" s="146"/>
      <c r="GO1573" s="146"/>
      <c r="GP1573" s="146"/>
      <c r="GQ1573" s="146"/>
      <c r="GR1573" s="146"/>
      <c r="GS1573" s="146"/>
      <c r="GT1573" s="146"/>
      <c r="GU1573" s="146"/>
      <c r="GV1573" s="146"/>
      <c r="GW1573" s="146"/>
      <c r="GX1573" s="146"/>
      <c r="GY1573" s="146"/>
      <c r="GZ1573" s="146"/>
      <c r="HA1573" s="146"/>
      <c r="HB1573" s="146"/>
      <c r="HC1573" s="146"/>
      <c r="HD1573" s="146"/>
      <c r="HE1573" s="146"/>
      <c r="HF1573" s="146"/>
      <c r="HG1573" s="146"/>
      <c r="HH1573" s="146"/>
      <c r="HI1573" s="146"/>
      <c r="HJ1573" s="146"/>
      <c r="HK1573" s="146"/>
      <c r="HL1573" s="146"/>
      <c r="HM1573" s="146"/>
      <c r="HN1573" s="146"/>
      <c r="HO1573" s="146"/>
      <c r="HP1573" s="146"/>
      <c r="HQ1573" s="146"/>
      <c r="HR1573" s="146"/>
      <c r="HS1573" s="146"/>
      <c r="HT1573" s="146"/>
      <c r="HU1573" s="146"/>
      <c r="HV1573" s="146"/>
      <c r="HW1573" s="146"/>
      <c r="HX1573" s="146"/>
      <c r="HY1573" s="146"/>
      <c r="HZ1573" s="146"/>
      <c r="IA1573" s="146"/>
      <c r="IB1573" s="146"/>
      <c r="IC1573" s="146"/>
      <c r="ID1573" s="146"/>
      <c r="IE1573" s="146"/>
      <c r="IF1573" s="146"/>
      <c r="IG1573" s="146"/>
      <c r="IH1573" s="146"/>
    </row>
    <row r="1574" spans="1:242" s="158" customFormat="1" outlineLevel="1">
      <c r="A1574" s="151">
        <v>101</v>
      </c>
      <c r="B1574" s="33" t="s">
        <v>2207</v>
      </c>
      <c r="C1574" s="34" t="s">
        <v>2208</v>
      </c>
      <c r="D1574" s="34" t="s">
        <v>1808</v>
      </c>
      <c r="E1574" s="36">
        <f t="shared" si="120"/>
        <v>108</v>
      </c>
      <c r="F1574" s="34">
        <v>36</v>
      </c>
      <c r="G1574" s="34">
        <v>36</v>
      </c>
      <c r="H1574" s="34">
        <v>36</v>
      </c>
      <c r="I1574" s="23"/>
      <c r="J1574" s="146"/>
      <c r="K1574" s="146"/>
      <c r="L1574" s="146"/>
      <c r="M1574" s="146"/>
      <c r="N1574" s="146"/>
      <c r="O1574" s="146"/>
      <c r="P1574" s="146"/>
      <c r="Q1574" s="146"/>
      <c r="R1574" s="146"/>
      <c r="S1574" s="146"/>
      <c r="T1574" s="146"/>
      <c r="U1574" s="146"/>
      <c r="V1574" s="146"/>
      <c r="W1574" s="146"/>
      <c r="X1574" s="146"/>
      <c r="Y1574" s="146"/>
      <c r="Z1574" s="146"/>
      <c r="AA1574" s="146"/>
      <c r="AB1574" s="146"/>
      <c r="AC1574" s="146"/>
      <c r="AD1574" s="146"/>
      <c r="AE1574" s="146"/>
      <c r="AF1574" s="146"/>
      <c r="AG1574" s="146"/>
      <c r="AH1574" s="146"/>
      <c r="AI1574" s="146"/>
      <c r="AJ1574" s="146"/>
      <c r="AK1574" s="146"/>
      <c r="AL1574" s="146"/>
      <c r="AM1574" s="146"/>
      <c r="AN1574" s="146"/>
      <c r="AO1574" s="146"/>
      <c r="AP1574" s="146"/>
      <c r="AQ1574" s="146"/>
      <c r="AR1574" s="146"/>
      <c r="AS1574" s="146"/>
      <c r="AT1574" s="146"/>
      <c r="AU1574" s="146"/>
      <c r="AV1574" s="146"/>
      <c r="AW1574" s="146"/>
      <c r="AX1574" s="146"/>
      <c r="AY1574" s="146"/>
      <c r="AZ1574" s="146"/>
      <c r="BA1574" s="146"/>
      <c r="BB1574" s="146"/>
      <c r="BC1574" s="146"/>
      <c r="BD1574" s="146"/>
      <c r="BE1574" s="146"/>
      <c r="BF1574" s="146"/>
      <c r="BG1574" s="146"/>
      <c r="BH1574" s="146"/>
      <c r="BI1574" s="146"/>
      <c r="BJ1574" s="146"/>
      <c r="BK1574" s="146"/>
      <c r="BL1574" s="146"/>
      <c r="BM1574" s="146"/>
      <c r="BN1574" s="146"/>
      <c r="BO1574" s="146"/>
      <c r="BP1574" s="146"/>
      <c r="BQ1574" s="146"/>
      <c r="BR1574" s="146"/>
      <c r="BS1574" s="146"/>
      <c r="BT1574" s="146"/>
      <c r="BU1574" s="146"/>
      <c r="BV1574" s="146"/>
      <c r="BW1574" s="146"/>
      <c r="BX1574" s="146"/>
      <c r="BY1574" s="146"/>
      <c r="BZ1574" s="146"/>
      <c r="CA1574" s="146"/>
      <c r="CB1574" s="146"/>
      <c r="CC1574" s="146"/>
      <c r="CD1574" s="146"/>
      <c r="CE1574" s="146"/>
      <c r="CF1574" s="146"/>
      <c r="CG1574" s="146"/>
      <c r="CH1574" s="146"/>
      <c r="CI1574" s="146"/>
      <c r="CJ1574" s="146"/>
      <c r="CK1574" s="146"/>
      <c r="CL1574" s="146"/>
      <c r="CM1574" s="146"/>
      <c r="CN1574" s="146"/>
      <c r="CO1574" s="146"/>
      <c r="CP1574" s="146"/>
      <c r="CQ1574" s="146"/>
      <c r="CR1574" s="146"/>
      <c r="CS1574" s="146"/>
      <c r="CT1574" s="146"/>
      <c r="CU1574" s="146"/>
      <c r="CV1574" s="146"/>
      <c r="CW1574" s="146"/>
      <c r="CX1574" s="146"/>
      <c r="CY1574" s="146"/>
      <c r="CZ1574" s="146"/>
      <c r="DA1574" s="146"/>
      <c r="DB1574" s="146"/>
      <c r="DC1574" s="146"/>
      <c r="DD1574" s="146"/>
      <c r="DE1574" s="146"/>
      <c r="DF1574" s="146"/>
      <c r="DG1574" s="146"/>
      <c r="DH1574" s="146"/>
      <c r="DI1574" s="146"/>
      <c r="DJ1574" s="146"/>
      <c r="DK1574" s="146"/>
      <c r="DL1574" s="146"/>
      <c r="DM1574" s="146"/>
      <c r="DN1574" s="146"/>
      <c r="DO1574" s="146"/>
      <c r="DP1574" s="146"/>
      <c r="DQ1574" s="146"/>
      <c r="DR1574" s="146"/>
      <c r="DS1574" s="146"/>
      <c r="DT1574" s="146"/>
      <c r="DU1574" s="146"/>
      <c r="DV1574" s="146"/>
      <c r="DW1574" s="146"/>
      <c r="DX1574" s="146"/>
      <c r="DY1574" s="146"/>
      <c r="DZ1574" s="146"/>
      <c r="EA1574" s="146"/>
      <c r="EB1574" s="146"/>
      <c r="EC1574" s="146"/>
      <c r="ED1574" s="146"/>
      <c r="EE1574" s="146"/>
      <c r="EF1574" s="146"/>
      <c r="EG1574" s="146"/>
      <c r="EH1574" s="146"/>
      <c r="EI1574" s="146"/>
      <c r="EJ1574" s="146"/>
      <c r="EK1574" s="146"/>
      <c r="EL1574" s="146"/>
      <c r="EM1574" s="146"/>
      <c r="EN1574" s="146"/>
      <c r="EO1574" s="146"/>
      <c r="EP1574" s="146"/>
      <c r="EQ1574" s="146"/>
      <c r="ER1574" s="146"/>
      <c r="ES1574" s="146"/>
      <c r="ET1574" s="146"/>
      <c r="EU1574" s="146"/>
      <c r="EV1574" s="146"/>
      <c r="EW1574" s="146"/>
      <c r="EX1574" s="146"/>
      <c r="EY1574" s="146"/>
      <c r="EZ1574" s="146"/>
      <c r="FA1574" s="146"/>
      <c r="FB1574" s="146"/>
      <c r="FC1574" s="146"/>
      <c r="FD1574" s="146"/>
      <c r="FE1574" s="146"/>
      <c r="FF1574" s="146"/>
      <c r="FG1574" s="146"/>
      <c r="FH1574" s="146"/>
      <c r="FI1574" s="146"/>
      <c r="FJ1574" s="146"/>
      <c r="FK1574" s="146"/>
      <c r="FL1574" s="146"/>
      <c r="FM1574" s="146"/>
      <c r="FN1574" s="146"/>
      <c r="FO1574" s="146"/>
      <c r="FP1574" s="146"/>
      <c r="FQ1574" s="146"/>
      <c r="FR1574" s="146"/>
      <c r="FS1574" s="146"/>
      <c r="FT1574" s="146"/>
      <c r="FU1574" s="146"/>
      <c r="FV1574" s="146"/>
      <c r="FW1574" s="146"/>
      <c r="FX1574" s="146"/>
      <c r="FY1574" s="146"/>
      <c r="FZ1574" s="146"/>
      <c r="GA1574" s="146"/>
      <c r="GB1574" s="146"/>
      <c r="GC1574" s="146"/>
      <c r="GD1574" s="146"/>
      <c r="GE1574" s="146"/>
      <c r="GF1574" s="146"/>
      <c r="GG1574" s="146"/>
      <c r="GH1574" s="146"/>
      <c r="GI1574" s="146"/>
      <c r="GJ1574" s="146"/>
      <c r="GK1574" s="146"/>
      <c r="GL1574" s="146"/>
      <c r="GM1574" s="146"/>
      <c r="GN1574" s="146"/>
      <c r="GO1574" s="146"/>
      <c r="GP1574" s="146"/>
      <c r="GQ1574" s="146"/>
      <c r="GR1574" s="146"/>
      <c r="GS1574" s="146"/>
      <c r="GT1574" s="146"/>
      <c r="GU1574" s="146"/>
      <c r="GV1574" s="146"/>
      <c r="GW1574" s="146"/>
      <c r="GX1574" s="146"/>
      <c r="GY1574" s="146"/>
      <c r="GZ1574" s="146"/>
      <c r="HA1574" s="146"/>
      <c r="HB1574" s="146"/>
      <c r="HC1574" s="146"/>
      <c r="HD1574" s="146"/>
      <c r="HE1574" s="146"/>
      <c r="HF1574" s="146"/>
      <c r="HG1574" s="146"/>
      <c r="HH1574" s="146"/>
      <c r="HI1574" s="146"/>
      <c r="HJ1574" s="146"/>
      <c r="HK1574" s="146"/>
      <c r="HL1574" s="146"/>
      <c r="HM1574" s="146"/>
      <c r="HN1574" s="146"/>
      <c r="HO1574" s="146"/>
      <c r="HP1574" s="146"/>
      <c r="HQ1574" s="146"/>
      <c r="HR1574" s="146"/>
      <c r="HS1574" s="146"/>
      <c r="HT1574" s="146"/>
      <c r="HU1574" s="146"/>
      <c r="HV1574" s="146"/>
      <c r="HW1574" s="146"/>
      <c r="HX1574" s="146"/>
      <c r="HY1574" s="146"/>
      <c r="HZ1574" s="146"/>
      <c r="IA1574" s="146"/>
      <c r="IB1574" s="146"/>
      <c r="IC1574" s="146"/>
      <c r="ID1574" s="146"/>
      <c r="IE1574" s="146"/>
      <c r="IF1574" s="146"/>
      <c r="IG1574" s="146"/>
      <c r="IH1574" s="146"/>
    </row>
    <row r="1575" spans="1:242" s="158" customFormat="1" outlineLevel="1">
      <c r="A1575" s="151">
        <v>102</v>
      </c>
      <c r="B1575" s="33" t="s">
        <v>2209</v>
      </c>
      <c r="C1575" s="34" t="s">
        <v>2210</v>
      </c>
      <c r="D1575" s="34" t="s">
        <v>1808</v>
      </c>
      <c r="E1575" s="36">
        <f t="shared" si="120"/>
        <v>0</v>
      </c>
      <c r="F1575" s="34"/>
      <c r="G1575" s="34"/>
      <c r="H1575" s="34"/>
      <c r="I1575" s="23"/>
      <c r="J1575" s="146"/>
      <c r="K1575" s="146"/>
      <c r="L1575" s="146"/>
      <c r="M1575" s="146"/>
      <c r="N1575" s="146"/>
      <c r="O1575" s="146"/>
      <c r="P1575" s="146"/>
      <c r="Q1575" s="146"/>
      <c r="R1575" s="146"/>
      <c r="S1575" s="146"/>
      <c r="T1575" s="146"/>
      <c r="U1575" s="146"/>
      <c r="V1575" s="146"/>
      <c r="W1575" s="146"/>
      <c r="X1575" s="146"/>
      <c r="Y1575" s="146"/>
      <c r="Z1575" s="146"/>
      <c r="AA1575" s="146"/>
      <c r="AB1575" s="146"/>
      <c r="AC1575" s="146"/>
      <c r="AD1575" s="146"/>
      <c r="AE1575" s="146"/>
      <c r="AF1575" s="146"/>
      <c r="AG1575" s="146"/>
      <c r="AH1575" s="146"/>
      <c r="AI1575" s="146"/>
      <c r="AJ1575" s="146"/>
      <c r="AK1575" s="146"/>
      <c r="AL1575" s="146"/>
      <c r="AM1575" s="146"/>
      <c r="AN1575" s="146"/>
      <c r="AO1575" s="146"/>
      <c r="AP1575" s="146"/>
      <c r="AQ1575" s="146"/>
      <c r="AR1575" s="146"/>
      <c r="AS1575" s="146"/>
      <c r="AT1575" s="146"/>
      <c r="AU1575" s="146"/>
      <c r="AV1575" s="146"/>
      <c r="AW1575" s="146"/>
      <c r="AX1575" s="146"/>
      <c r="AY1575" s="146"/>
      <c r="AZ1575" s="146"/>
      <c r="BA1575" s="146"/>
      <c r="BB1575" s="146"/>
      <c r="BC1575" s="146"/>
      <c r="BD1575" s="146"/>
      <c r="BE1575" s="146"/>
      <c r="BF1575" s="146"/>
      <c r="BG1575" s="146"/>
      <c r="BH1575" s="146"/>
      <c r="BI1575" s="146"/>
      <c r="BJ1575" s="146"/>
      <c r="BK1575" s="146"/>
      <c r="BL1575" s="146"/>
      <c r="BM1575" s="146"/>
      <c r="BN1575" s="146"/>
      <c r="BO1575" s="146"/>
      <c r="BP1575" s="146"/>
      <c r="BQ1575" s="146"/>
      <c r="BR1575" s="146"/>
      <c r="BS1575" s="146"/>
      <c r="BT1575" s="146"/>
      <c r="BU1575" s="146"/>
      <c r="BV1575" s="146"/>
      <c r="BW1575" s="146"/>
      <c r="BX1575" s="146"/>
      <c r="BY1575" s="146"/>
      <c r="BZ1575" s="146"/>
      <c r="CA1575" s="146"/>
      <c r="CB1575" s="146"/>
      <c r="CC1575" s="146"/>
      <c r="CD1575" s="146"/>
      <c r="CE1575" s="146"/>
      <c r="CF1575" s="146"/>
      <c r="CG1575" s="146"/>
      <c r="CH1575" s="146"/>
      <c r="CI1575" s="146"/>
      <c r="CJ1575" s="146"/>
      <c r="CK1575" s="146"/>
      <c r="CL1575" s="146"/>
      <c r="CM1575" s="146"/>
      <c r="CN1575" s="146"/>
      <c r="CO1575" s="146"/>
      <c r="CP1575" s="146"/>
      <c r="CQ1575" s="146"/>
      <c r="CR1575" s="146"/>
      <c r="CS1575" s="146"/>
      <c r="CT1575" s="146"/>
      <c r="CU1575" s="146"/>
      <c r="CV1575" s="146"/>
      <c r="CW1575" s="146"/>
      <c r="CX1575" s="146"/>
      <c r="CY1575" s="146"/>
      <c r="CZ1575" s="146"/>
      <c r="DA1575" s="146"/>
      <c r="DB1575" s="146"/>
      <c r="DC1575" s="146"/>
      <c r="DD1575" s="146"/>
      <c r="DE1575" s="146"/>
      <c r="DF1575" s="146"/>
      <c r="DG1575" s="146"/>
      <c r="DH1575" s="146"/>
      <c r="DI1575" s="146"/>
      <c r="DJ1575" s="146"/>
      <c r="DK1575" s="146"/>
      <c r="DL1575" s="146"/>
      <c r="DM1575" s="146"/>
      <c r="DN1575" s="146"/>
      <c r="DO1575" s="146"/>
      <c r="DP1575" s="146"/>
      <c r="DQ1575" s="146"/>
      <c r="DR1575" s="146"/>
      <c r="DS1575" s="146"/>
      <c r="DT1575" s="146"/>
      <c r="DU1575" s="146"/>
      <c r="DV1575" s="146"/>
      <c r="DW1575" s="146"/>
      <c r="DX1575" s="146"/>
      <c r="DY1575" s="146"/>
      <c r="DZ1575" s="146"/>
      <c r="EA1575" s="146"/>
      <c r="EB1575" s="146"/>
      <c r="EC1575" s="146"/>
      <c r="ED1575" s="146"/>
      <c r="EE1575" s="146"/>
      <c r="EF1575" s="146"/>
      <c r="EG1575" s="146"/>
      <c r="EH1575" s="146"/>
      <c r="EI1575" s="146"/>
      <c r="EJ1575" s="146"/>
      <c r="EK1575" s="146"/>
      <c r="EL1575" s="146"/>
      <c r="EM1575" s="146"/>
      <c r="EN1575" s="146"/>
      <c r="EO1575" s="146"/>
      <c r="EP1575" s="146"/>
      <c r="EQ1575" s="146"/>
      <c r="ER1575" s="146"/>
      <c r="ES1575" s="146"/>
      <c r="ET1575" s="146"/>
      <c r="EU1575" s="146"/>
      <c r="EV1575" s="146"/>
      <c r="EW1575" s="146"/>
      <c r="EX1575" s="146"/>
      <c r="EY1575" s="146"/>
      <c r="EZ1575" s="146"/>
      <c r="FA1575" s="146"/>
      <c r="FB1575" s="146"/>
      <c r="FC1575" s="146"/>
      <c r="FD1575" s="146"/>
      <c r="FE1575" s="146"/>
      <c r="FF1575" s="146"/>
      <c r="FG1575" s="146"/>
      <c r="FH1575" s="146"/>
      <c r="FI1575" s="146"/>
      <c r="FJ1575" s="146"/>
      <c r="FK1575" s="146"/>
      <c r="FL1575" s="146"/>
      <c r="FM1575" s="146"/>
      <c r="FN1575" s="146"/>
      <c r="FO1575" s="146"/>
      <c r="FP1575" s="146"/>
      <c r="FQ1575" s="146"/>
      <c r="FR1575" s="146"/>
      <c r="FS1575" s="146"/>
      <c r="FT1575" s="146"/>
      <c r="FU1575" s="146"/>
      <c r="FV1575" s="146"/>
      <c r="FW1575" s="146"/>
      <c r="FX1575" s="146"/>
      <c r="FY1575" s="146"/>
      <c r="FZ1575" s="146"/>
      <c r="GA1575" s="146"/>
      <c r="GB1575" s="146"/>
      <c r="GC1575" s="146"/>
      <c r="GD1575" s="146"/>
      <c r="GE1575" s="146"/>
      <c r="GF1575" s="146"/>
      <c r="GG1575" s="146"/>
      <c r="GH1575" s="146"/>
      <c r="GI1575" s="146"/>
      <c r="GJ1575" s="146"/>
      <c r="GK1575" s="146"/>
      <c r="GL1575" s="146"/>
      <c r="GM1575" s="146"/>
      <c r="GN1575" s="146"/>
      <c r="GO1575" s="146"/>
      <c r="GP1575" s="146"/>
      <c r="GQ1575" s="146"/>
      <c r="GR1575" s="146"/>
      <c r="GS1575" s="146"/>
      <c r="GT1575" s="146"/>
      <c r="GU1575" s="146"/>
      <c r="GV1575" s="146"/>
      <c r="GW1575" s="146"/>
      <c r="GX1575" s="146"/>
      <c r="GY1575" s="146"/>
      <c r="GZ1575" s="146"/>
      <c r="HA1575" s="146"/>
      <c r="HB1575" s="146"/>
      <c r="HC1575" s="146"/>
      <c r="HD1575" s="146"/>
      <c r="HE1575" s="146"/>
      <c r="HF1575" s="146"/>
      <c r="HG1575" s="146"/>
      <c r="HH1575" s="146"/>
      <c r="HI1575" s="146"/>
      <c r="HJ1575" s="146"/>
      <c r="HK1575" s="146"/>
      <c r="HL1575" s="146"/>
      <c r="HM1575" s="146"/>
      <c r="HN1575" s="146"/>
      <c r="HO1575" s="146"/>
      <c r="HP1575" s="146"/>
      <c r="HQ1575" s="146"/>
      <c r="HR1575" s="146"/>
      <c r="HS1575" s="146"/>
      <c r="HT1575" s="146"/>
      <c r="HU1575" s="146"/>
      <c r="HV1575" s="146"/>
      <c r="HW1575" s="146"/>
      <c r="HX1575" s="146"/>
      <c r="HY1575" s="146"/>
      <c r="HZ1575" s="146"/>
      <c r="IA1575" s="146"/>
      <c r="IB1575" s="146"/>
      <c r="IC1575" s="146"/>
      <c r="ID1575" s="146"/>
      <c r="IE1575" s="146"/>
      <c r="IF1575" s="146"/>
      <c r="IG1575" s="146"/>
      <c r="IH1575" s="146"/>
    </row>
    <row r="1576" spans="1:242" s="158" customFormat="1" outlineLevel="1">
      <c r="A1576" s="151">
        <v>103</v>
      </c>
      <c r="B1576" s="33" t="s">
        <v>2211</v>
      </c>
      <c r="C1576" s="34" t="s">
        <v>2212</v>
      </c>
      <c r="D1576" s="34" t="s">
        <v>1808</v>
      </c>
      <c r="E1576" s="36">
        <f t="shared" si="120"/>
        <v>3</v>
      </c>
      <c r="F1576" s="34">
        <v>1</v>
      </c>
      <c r="G1576" s="34">
        <v>1</v>
      </c>
      <c r="H1576" s="34">
        <v>1</v>
      </c>
      <c r="I1576" s="23"/>
      <c r="J1576" s="146"/>
      <c r="K1576" s="146"/>
      <c r="L1576" s="146"/>
      <c r="M1576" s="146"/>
      <c r="N1576" s="146"/>
      <c r="O1576" s="146"/>
      <c r="P1576" s="146"/>
      <c r="Q1576" s="146"/>
      <c r="R1576" s="146"/>
      <c r="S1576" s="146"/>
      <c r="T1576" s="146"/>
      <c r="U1576" s="146"/>
      <c r="V1576" s="146"/>
      <c r="W1576" s="146"/>
      <c r="X1576" s="146"/>
      <c r="Y1576" s="146"/>
      <c r="Z1576" s="146"/>
      <c r="AA1576" s="146"/>
      <c r="AB1576" s="146"/>
      <c r="AC1576" s="146"/>
      <c r="AD1576" s="146"/>
      <c r="AE1576" s="146"/>
      <c r="AF1576" s="146"/>
      <c r="AG1576" s="146"/>
      <c r="AH1576" s="146"/>
      <c r="AI1576" s="146"/>
      <c r="AJ1576" s="146"/>
      <c r="AK1576" s="146"/>
      <c r="AL1576" s="146"/>
      <c r="AM1576" s="146"/>
      <c r="AN1576" s="146"/>
      <c r="AO1576" s="146"/>
      <c r="AP1576" s="146"/>
      <c r="AQ1576" s="146"/>
      <c r="AR1576" s="146"/>
      <c r="AS1576" s="146"/>
      <c r="AT1576" s="146"/>
      <c r="AU1576" s="146"/>
      <c r="AV1576" s="146"/>
      <c r="AW1576" s="146"/>
      <c r="AX1576" s="146"/>
      <c r="AY1576" s="146"/>
      <c r="AZ1576" s="146"/>
      <c r="BA1576" s="146"/>
      <c r="BB1576" s="146"/>
      <c r="BC1576" s="146"/>
      <c r="BD1576" s="146"/>
      <c r="BE1576" s="146"/>
      <c r="BF1576" s="146"/>
      <c r="BG1576" s="146"/>
      <c r="BH1576" s="146"/>
      <c r="BI1576" s="146"/>
      <c r="BJ1576" s="146"/>
      <c r="BK1576" s="146"/>
      <c r="BL1576" s="146"/>
      <c r="BM1576" s="146"/>
      <c r="BN1576" s="146"/>
      <c r="BO1576" s="146"/>
      <c r="BP1576" s="146"/>
      <c r="BQ1576" s="146"/>
      <c r="BR1576" s="146"/>
      <c r="BS1576" s="146"/>
      <c r="BT1576" s="146"/>
      <c r="BU1576" s="146"/>
      <c r="BV1576" s="146"/>
      <c r="BW1576" s="146"/>
      <c r="BX1576" s="146"/>
      <c r="BY1576" s="146"/>
      <c r="BZ1576" s="146"/>
      <c r="CA1576" s="146"/>
      <c r="CB1576" s="146"/>
      <c r="CC1576" s="146"/>
      <c r="CD1576" s="146"/>
      <c r="CE1576" s="146"/>
      <c r="CF1576" s="146"/>
      <c r="CG1576" s="146"/>
      <c r="CH1576" s="146"/>
      <c r="CI1576" s="146"/>
      <c r="CJ1576" s="146"/>
      <c r="CK1576" s="146"/>
      <c r="CL1576" s="146"/>
      <c r="CM1576" s="146"/>
      <c r="CN1576" s="146"/>
      <c r="CO1576" s="146"/>
      <c r="CP1576" s="146"/>
      <c r="CQ1576" s="146"/>
      <c r="CR1576" s="146"/>
      <c r="CS1576" s="146"/>
      <c r="CT1576" s="146"/>
      <c r="CU1576" s="146"/>
      <c r="CV1576" s="146"/>
      <c r="CW1576" s="146"/>
      <c r="CX1576" s="146"/>
      <c r="CY1576" s="146"/>
      <c r="CZ1576" s="146"/>
      <c r="DA1576" s="146"/>
      <c r="DB1576" s="146"/>
      <c r="DC1576" s="146"/>
      <c r="DD1576" s="146"/>
      <c r="DE1576" s="146"/>
      <c r="DF1576" s="146"/>
      <c r="DG1576" s="146"/>
      <c r="DH1576" s="146"/>
      <c r="DI1576" s="146"/>
      <c r="DJ1576" s="146"/>
      <c r="DK1576" s="146"/>
      <c r="DL1576" s="146"/>
      <c r="DM1576" s="146"/>
      <c r="DN1576" s="146"/>
      <c r="DO1576" s="146"/>
      <c r="DP1576" s="146"/>
      <c r="DQ1576" s="146"/>
      <c r="DR1576" s="146"/>
      <c r="DS1576" s="146"/>
      <c r="DT1576" s="146"/>
      <c r="DU1576" s="146"/>
      <c r="DV1576" s="146"/>
      <c r="DW1576" s="146"/>
      <c r="DX1576" s="146"/>
      <c r="DY1576" s="146"/>
      <c r="DZ1576" s="146"/>
      <c r="EA1576" s="146"/>
      <c r="EB1576" s="146"/>
      <c r="EC1576" s="146"/>
      <c r="ED1576" s="146"/>
      <c r="EE1576" s="146"/>
      <c r="EF1576" s="146"/>
      <c r="EG1576" s="146"/>
      <c r="EH1576" s="146"/>
      <c r="EI1576" s="146"/>
      <c r="EJ1576" s="146"/>
      <c r="EK1576" s="146"/>
      <c r="EL1576" s="146"/>
      <c r="EM1576" s="146"/>
      <c r="EN1576" s="146"/>
      <c r="EO1576" s="146"/>
      <c r="EP1576" s="146"/>
      <c r="EQ1576" s="146"/>
      <c r="ER1576" s="146"/>
      <c r="ES1576" s="146"/>
      <c r="ET1576" s="146"/>
      <c r="EU1576" s="146"/>
      <c r="EV1576" s="146"/>
      <c r="EW1576" s="146"/>
      <c r="EX1576" s="146"/>
      <c r="EY1576" s="146"/>
      <c r="EZ1576" s="146"/>
      <c r="FA1576" s="146"/>
      <c r="FB1576" s="146"/>
      <c r="FC1576" s="146"/>
      <c r="FD1576" s="146"/>
      <c r="FE1576" s="146"/>
      <c r="FF1576" s="146"/>
      <c r="FG1576" s="146"/>
      <c r="FH1576" s="146"/>
      <c r="FI1576" s="146"/>
      <c r="FJ1576" s="146"/>
      <c r="FK1576" s="146"/>
      <c r="FL1576" s="146"/>
      <c r="FM1576" s="146"/>
      <c r="FN1576" s="146"/>
      <c r="FO1576" s="146"/>
      <c r="FP1576" s="146"/>
      <c r="FQ1576" s="146"/>
      <c r="FR1576" s="146"/>
      <c r="FS1576" s="146"/>
      <c r="FT1576" s="146"/>
      <c r="FU1576" s="146"/>
      <c r="FV1576" s="146"/>
      <c r="FW1576" s="146"/>
      <c r="FX1576" s="146"/>
      <c r="FY1576" s="146"/>
      <c r="FZ1576" s="146"/>
      <c r="GA1576" s="146"/>
      <c r="GB1576" s="146"/>
      <c r="GC1576" s="146"/>
      <c r="GD1576" s="146"/>
      <c r="GE1576" s="146"/>
      <c r="GF1576" s="146"/>
      <c r="GG1576" s="146"/>
      <c r="GH1576" s="146"/>
      <c r="GI1576" s="146"/>
      <c r="GJ1576" s="146"/>
      <c r="GK1576" s="146"/>
      <c r="GL1576" s="146"/>
      <c r="GM1576" s="146"/>
      <c r="GN1576" s="146"/>
      <c r="GO1576" s="146"/>
      <c r="GP1576" s="146"/>
      <c r="GQ1576" s="146"/>
      <c r="GR1576" s="146"/>
      <c r="GS1576" s="146"/>
      <c r="GT1576" s="146"/>
      <c r="GU1576" s="146"/>
      <c r="GV1576" s="146"/>
      <c r="GW1576" s="146"/>
      <c r="GX1576" s="146"/>
      <c r="GY1576" s="146"/>
      <c r="GZ1576" s="146"/>
      <c r="HA1576" s="146"/>
      <c r="HB1576" s="146"/>
      <c r="HC1576" s="146"/>
      <c r="HD1576" s="146"/>
      <c r="HE1576" s="146"/>
      <c r="HF1576" s="146"/>
      <c r="HG1576" s="146"/>
      <c r="HH1576" s="146"/>
      <c r="HI1576" s="146"/>
      <c r="HJ1576" s="146"/>
      <c r="HK1576" s="146"/>
      <c r="HL1576" s="146"/>
      <c r="HM1576" s="146"/>
      <c r="HN1576" s="146"/>
      <c r="HO1576" s="146"/>
      <c r="HP1576" s="146"/>
      <c r="HQ1576" s="146"/>
      <c r="HR1576" s="146"/>
      <c r="HS1576" s="146"/>
      <c r="HT1576" s="146"/>
      <c r="HU1576" s="146"/>
      <c r="HV1576" s="146"/>
      <c r="HW1576" s="146"/>
      <c r="HX1576" s="146"/>
      <c r="HY1576" s="146"/>
      <c r="HZ1576" s="146"/>
      <c r="IA1576" s="146"/>
      <c r="IB1576" s="146"/>
      <c r="IC1576" s="146"/>
      <c r="ID1576" s="146"/>
      <c r="IE1576" s="146"/>
      <c r="IF1576" s="146"/>
      <c r="IG1576" s="146"/>
      <c r="IH1576" s="146"/>
    </row>
    <row r="1577" spans="1:242" s="158" customFormat="1" outlineLevel="1">
      <c r="A1577" s="151">
        <v>104</v>
      </c>
      <c r="B1577" s="33" t="s">
        <v>2213</v>
      </c>
      <c r="C1577" s="34" t="s">
        <v>2214</v>
      </c>
      <c r="D1577" s="34" t="s">
        <v>1808</v>
      </c>
      <c r="E1577" s="36">
        <f t="shared" si="120"/>
        <v>0</v>
      </c>
      <c r="F1577" s="34"/>
      <c r="G1577" s="34"/>
      <c r="H1577" s="34"/>
      <c r="I1577" s="23"/>
      <c r="J1577" s="146"/>
      <c r="K1577" s="146"/>
      <c r="L1577" s="146"/>
      <c r="M1577" s="146"/>
      <c r="N1577" s="146"/>
      <c r="O1577" s="146"/>
      <c r="P1577" s="146"/>
      <c r="Q1577" s="146"/>
      <c r="R1577" s="146"/>
      <c r="S1577" s="146"/>
      <c r="T1577" s="146"/>
      <c r="U1577" s="146"/>
      <c r="V1577" s="146"/>
      <c r="W1577" s="146"/>
      <c r="X1577" s="146"/>
      <c r="Y1577" s="146"/>
      <c r="Z1577" s="146"/>
      <c r="AA1577" s="146"/>
      <c r="AB1577" s="146"/>
      <c r="AC1577" s="146"/>
      <c r="AD1577" s="146"/>
      <c r="AE1577" s="146"/>
      <c r="AF1577" s="146"/>
      <c r="AG1577" s="146"/>
      <c r="AH1577" s="146"/>
      <c r="AI1577" s="146"/>
      <c r="AJ1577" s="146"/>
      <c r="AK1577" s="146"/>
      <c r="AL1577" s="146"/>
      <c r="AM1577" s="146"/>
      <c r="AN1577" s="146"/>
      <c r="AO1577" s="146"/>
      <c r="AP1577" s="146"/>
      <c r="AQ1577" s="146"/>
      <c r="AR1577" s="146"/>
      <c r="AS1577" s="146"/>
      <c r="AT1577" s="146"/>
      <c r="AU1577" s="146"/>
      <c r="AV1577" s="146"/>
      <c r="AW1577" s="146"/>
      <c r="AX1577" s="146"/>
      <c r="AY1577" s="146"/>
      <c r="AZ1577" s="146"/>
      <c r="BA1577" s="146"/>
      <c r="BB1577" s="146"/>
      <c r="BC1577" s="146"/>
      <c r="BD1577" s="146"/>
      <c r="BE1577" s="146"/>
      <c r="BF1577" s="146"/>
      <c r="BG1577" s="146"/>
      <c r="BH1577" s="146"/>
      <c r="BI1577" s="146"/>
      <c r="BJ1577" s="146"/>
      <c r="BK1577" s="146"/>
      <c r="BL1577" s="146"/>
      <c r="BM1577" s="146"/>
      <c r="BN1577" s="146"/>
      <c r="BO1577" s="146"/>
      <c r="BP1577" s="146"/>
      <c r="BQ1577" s="146"/>
      <c r="BR1577" s="146"/>
      <c r="BS1577" s="146"/>
      <c r="BT1577" s="146"/>
      <c r="BU1577" s="146"/>
      <c r="BV1577" s="146"/>
      <c r="BW1577" s="146"/>
      <c r="BX1577" s="146"/>
      <c r="BY1577" s="146"/>
      <c r="BZ1577" s="146"/>
      <c r="CA1577" s="146"/>
      <c r="CB1577" s="146"/>
      <c r="CC1577" s="146"/>
      <c r="CD1577" s="146"/>
      <c r="CE1577" s="146"/>
      <c r="CF1577" s="146"/>
      <c r="CG1577" s="146"/>
      <c r="CH1577" s="146"/>
      <c r="CI1577" s="146"/>
      <c r="CJ1577" s="146"/>
      <c r="CK1577" s="146"/>
      <c r="CL1577" s="146"/>
      <c r="CM1577" s="146"/>
      <c r="CN1577" s="146"/>
      <c r="CO1577" s="146"/>
      <c r="CP1577" s="146"/>
      <c r="CQ1577" s="146"/>
      <c r="CR1577" s="146"/>
      <c r="CS1577" s="146"/>
      <c r="CT1577" s="146"/>
      <c r="CU1577" s="146"/>
      <c r="CV1577" s="146"/>
      <c r="CW1577" s="146"/>
      <c r="CX1577" s="146"/>
      <c r="CY1577" s="146"/>
      <c r="CZ1577" s="146"/>
      <c r="DA1577" s="146"/>
      <c r="DB1577" s="146"/>
      <c r="DC1577" s="146"/>
      <c r="DD1577" s="146"/>
      <c r="DE1577" s="146"/>
      <c r="DF1577" s="146"/>
      <c r="DG1577" s="146"/>
      <c r="DH1577" s="146"/>
      <c r="DI1577" s="146"/>
      <c r="DJ1577" s="146"/>
      <c r="DK1577" s="146"/>
      <c r="DL1577" s="146"/>
      <c r="DM1577" s="146"/>
      <c r="DN1577" s="146"/>
      <c r="DO1577" s="146"/>
      <c r="DP1577" s="146"/>
      <c r="DQ1577" s="146"/>
      <c r="DR1577" s="146"/>
      <c r="DS1577" s="146"/>
      <c r="DT1577" s="146"/>
      <c r="DU1577" s="146"/>
      <c r="DV1577" s="146"/>
      <c r="DW1577" s="146"/>
      <c r="DX1577" s="146"/>
      <c r="DY1577" s="146"/>
      <c r="DZ1577" s="146"/>
      <c r="EA1577" s="146"/>
      <c r="EB1577" s="146"/>
      <c r="EC1577" s="146"/>
      <c r="ED1577" s="146"/>
      <c r="EE1577" s="146"/>
      <c r="EF1577" s="146"/>
      <c r="EG1577" s="146"/>
      <c r="EH1577" s="146"/>
      <c r="EI1577" s="146"/>
      <c r="EJ1577" s="146"/>
      <c r="EK1577" s="146"/>
      <c r="EL1577" s="146"/>
      <c r="EM1577" s="146"/>
      <c r="EN1577" s="146"/>
      <c r="EO1577" s="146"/>
      <c r="EP1577" s="146"/>
      <c r="EQ1577" s="146"/>
      <c r="ER1577" s="146"/>
      <c r="ES1577" s="146"/>
      <c r="ET1577" s="146"/>
      <c r="EU1577" s="146"/>
      <c r="EV1577" s="146"/>
      <c r="EW1577" s="146"/>
      <c r="EX1577" s="146"/>
      <c r="EY1577" s="146"/>
      <c r="EZ1577" s="146"/>
      <c r="FA1577" s="146"/>
      <c r="FB1577" s="146"/>
      <c r="FC1577" s="146"/>
      <c r="FD1577" s="146"/>
      <c r="FE1577" s="146"/>
      <c r="FF1577" s="146"/>
      <c r="FG1577" s="146"/>
      <c r="FH1577" s="146"/>
      <c r="FI1577" s="146"/>
      <c r="FJ1577" s="146"/>
      <c r="FK1577" s="146"/>
      <c r="FL1577" s="146"/>
      <c r="FM1577" s="146"/>
      <c r="FN1577" s="146"/>
      <c r="FO1577" s="146"/>
      <c r="FP1577" s="146"/>
      <c r="FQ1577" s="146"/>
      <c r="FR1577" s="146"/>
      <c r="FS1577" s="146"/>
      <c r="FT1577" s="146"/>
      <c r="FU1577" s="146"/>
      <c r="FV1577" s="146"/>
      <c r="FW1577" s="146"/>
      <c r="FX1577" s="146"/>
      <c r="FY1577" s="146"/>
      <c r="FZ1577" s="146"/>
      <c r="GA1577" s="146"/>
      <c r="GB1577" s="146"/>
      <c r="GC1577" s="146"/>
      <c r="GD1577" s="146"/>
      <c r="GE1577" s="146"/>
      <c r="GF1577" s="146"/>
      <c r="GG1577" s="146"/>
      <c r="GH1577" s="146"/>
      <c r="GI1577" s="146"/>
      <c r="GJ1577" s="146"/>
      <c r="GK1577" s="146"/>
      <c r="GL1577" s="146"/>
      <c r="GM1577" s="146"/>
      <c r="GN1577" s="146"/>
      <c r="GO1577" s="146"/>
      <c r="GP1577" s="146"/>
      <c r="GQ1577" s="146"/>
      <c r="GR1577" s="146"/>
      <c r="GS1577" s="146"/>
      <c r="GT1577" s="146"/>
      <c r="GU1577" s="146"/>
      <c r="GV1577" s="146"/>
      <c r="GW1577" s="146"/>
      <c r="GX1577" s="146"/>
      <c r="GY1577" s="146"/>
      <c r="GZ1577" s="146"/>
      <c r="HA1577" s="146"/>
      <c r="HB1577" s="146"/>
      <c r="HC1577" s="146"/>
      <c r="HD1577" s="146"/>
      <c r="HE1577" s="146"/>
      <c r="HF1577" s="146"/>
      <c r="HG1577" s="146"/>
      <c r="HH1577" s="146"/>
      <c r="HI1577" s="146"/>
      <c r="HJ1577" s="146"/>
      <c r="HK1577" s="146"/>
      <c r="HL1577" s="146"/>
      <c r="HM1577" s="146"/>
      <c r="HN1577" s="146"/>
      <c r="HO1577" s="146"/>
      <c r="HP1577" s="146"/>
      <c r="HQ1577" s="146"/>
      <c r="HR1577" s="146"/>
      <c r="HS1577" s="146"/>
      <c r="HT1577" s="146"/>
      <c r="HU1577" s="146"/>
      <c r="HV1577" s="146"/>
      <c r="HW1577" s="146"/>
      <c r="HX1577" s="146"/>
      <c r="HY1577" s="146"/>
      <c r="HZ1577" s="146"/>
      <c r="IA1577" s="146"/>
      <c r="IB1577" s="146"/>
      <c r="IC1577" s="146"/>
      <c r="ID1577" s="146"/>
      <c r="IE1577" s="146"/>
      <c r="IF1577" s="146"/>
      <c r="IG1577" s="146"/>
      <c r="IH1577" s="146"/>
    </row>
    <row r="1578" spans="1:242" s="158" customFormat="1" outlineLevel="1">
      <c r="A1578" s="151">
        <v>105</v>
      </c>
      <c r="B1578" s="33" t="s">
        <v>2215</v>
      </c>
      <c r="C1578" s="34" t="s">
        <v>2216</v>
      </c>
      <c r="D1578" s="34" t="s">
        <v>1808</v>
      </c>
      <c r="E1578" s="36">
        <f t="shared" si="120"/>
        <v>45</v>
      </c>
      <c r="F1578" s="34">
        <v>15</v>
      </c>
      <c r="G1578" s="34">
        <v>15</v>
      </c>
      <c r="H1578" s="34">
        <v>15</v>
      </c>
      <c r="I1578" s="23"/>
      <c r="J1578" s="146"/>
      <c r="K1578" s="146"/>
      <c r="L1578" s="146"/>
      <c r="M1578" s="146"/>
      <c r="N1578" s="146"/>
      <c r="O1578" s="146"/>
      <c r="P1578" s="146"/>
      <c r="Q1578" s="146"/>
      <c r="R1578" s="146"/>
      <c r="S1578" s="146"/>
      <c r="T1578" s="146"/>
      <c r="U1578" s="146"/>
      <c r="V1578" s="146"/>
      <c r="W1578" s="146"/>
      <c r="X1578" s="146"/>
      <c r="Y1578" s="146"/>
      <c r="Z1578" s="146"/>
      <c r="AA1578" s="146"/>
      <c r="AB1578" s="146"/>
      <c r="AC1578" s="146"/>
      <c r="AD1578" s="146"/>
      <c r="AE1578" s="146"/>
      <c r="AF1578" s="146"/>
      <c r="AG1578" s="146"/>
      <c r="AH1578" s="146"/>
      <c r="AI1578" s="146"/>
      <c r="AJ1578" s="146"/>
      <c r="AK1578" s="146"/>
      <c r="AL1578" s="146"/>
      <c r="AM1578" s="146"/>
      <c r="AN1578" s="146"/>
      <c r="AO1578" s="146"/>
      <c r="AP1578" s="146"/>
      <c r="AQ1578" s="146"/>
      <c r="AR1578" s="146"/>
      <c r="AS1578" s="146"/>
      <c r="AT1578" s="146"/>
      <c r="AU1578" s="146"/>
      <c r="AV1578" s="146"/>
      <c r="AW1578" s="146"/>
      <c r="AX1578" s="146"/>
      <c r="AY1578" s="146"/>
      <c r="AZ1578" s="146"/>
      <c r="BA1578" s="146"/>
      <c r="BB1578" s="146"/>
      <c r="BC1578" s="146"/>
      <c r="BD1578" s="146"/>
      <c r="BE1578" s="146"/>
      <c r="BF1578" s="146"/>
      <c r="BG1578" s="146"/>
      <c r="BH1578" s="146"/>
      <c r="BI1578" s="146"/>
      <c r="BJ1578" s="146"/>
      <c r="BK1578" s="146"/>
      <c r="BL1578" s="146"/>
      <c r="BM1578" s="146"/>
      <c r="BN1578" s="146"/>
      <c r="BO1578" s="146"/>
      <c r="BP1578" s="146"/>
      <c r="BQ1578" s="146"/>
      <c r="BR1578" s="146"/>
      <c r="BS1578" s="146"/>
      <c r="BT1578" s="146"/>
      <c r="BU1578" s="146"/>
      <c r="BV1578" s="146"/>
      <c r="BW1578" s="146"/>
      <c r="BX1578" s="146"/>
      <c r="BY1578" s="146"/>
      <c r="BZ1578" s="146"/>
      <c r="CA1578" s="146"/>
      <c r="CB1578" s="146"/>
      <c r="CC1578" s="146"/>
      <c r="CD1578" s="146"/>
      <c r="CE1578" s="146"/>
      <c r="CF1578" s="146"/>
      <c r="CG1578" s="146"/>
      <c r="CH1578" s="146"/>
      <c r="CI1578" s="146"/>
      <c r="CJ1578" s="146"/>
      <c r="CK1578" s="146"/>
      <c r="CL1578" s="146"/>
      <c r="CM1578" s="146"/>
      <c r="CN1578" s="146"/>
      <c r="CO1578" s="146"/>
      <c r="CP1578" s="146"/>
      <c r="CQ1578" s="146"/>
      <c r="CR1578" s="146"/>
      <c r="CS1578" s="146"/>
      <c r="CT1578" s="146"/>
      <c r="CU1578" s="146"/>
      <c r="CV1578" s="146"/>
      <c r="CW1578" s="146"/>
      <c r="CX1578" s="146"/>
      <c r="CY1578" s="146"/>
      <c r="CZ1578" s="146"/>
      <c r="DA1578" s="146"/>
      <c r="DB1578" s="146"/>
      <c r="DC1578" s="146"/>
      <c r="DD1578" s="146"/>
      <c r="DE1578" s="146"/>
      <c r="DF1578" s="146"/>
      <c r="DG1578" s="146"/>
      <c r="DH1578" s="146"/>
      <c r="DI1578" s="146"/>
      <c r="DJ1578" s="146"/>
      <c r="DK1578" s="146"/>
      <c r="DL1578" s="146"/>
      <c r="DM1578" s="146"/>
      <c r="DN1578" s="146"/>
      <c r="DO1578" s="146"/>
      <c r="DP1578" s="146"/>
      <c r="DQ1578" s="146"/>
      <c r="DR1578" s="146"/>
      <c r="DS1578" s="146"/>
      <c r="DT1578" s="146"/>
      <c r="DU1578" s="146"/>
      <c r="DV1578" s="146"/>
      <c r="DW1578" s="146"/>
      <c r="DX1578" s="146"/>
      <c r="DY1578" s="146"/>
      <c r="DZ1578" s="146"/>
      <c r="EA1578" s="146"/>
      <c r="EB1578" s="146"/>
      <c r="EC1578" s="146"/>
      <c r="ED1578" s="146"/>
      <c r="EE1578" s="146"/>
      <c r="EF1578" s="146"/>
      <c r="EG1578" s="146"/>
      <c r="EH1578" s="146"/>
      <c r="EI1578" s="146"/>
      <c r="EJ1578" s="146"/>
      <c r="EK1578" s="146"/>
      <c r="EL1578" s="146"/>
      <c r="EM1578" s="146"/>
      <c r="EN1578" s="146"/>
      <c r="EO1578" s="146"/>
      <c r="EP1578" s="146"/>
      <c r="EQ1578" s="146"/>
      <c r="ER1578" s="146"/>
      <c r="ES1578" s="146"/>
      <c r="ET1578" s="146"/>
      <c r="EU1578" s="146"/>
      <c r="EV1578" s="146"/>
      <c r="EW1578" s="146"/>
      <c r="EX1578" s="146"/>
      <c r="EY1578" s="146"/>
      <c r="EZ1578" s="146"/>
      <c r="FA1578" s="146"/>
      <c r="FB1578" s="146"/>
      <c r="FC1578" s="146"/>
      <c r="FD1578" s="146"/>
      <c r="FE1578" s="146"/>
      <c r="FF1578" s="146"/>
      <c r="FG1578" s="146"/>
      <c r="FH1578" s="146"/>
      <c r="FI1578" s="146"/>
      <c r="FJ1578" s="146"/>
      <c r="FK1578" s="146"/>
      <c r="FL1578" s="146"/>
      <c r="FM1578" s="146"/>
      <c r="FN1578" s="146"/>
      <c r="FO1578" s="146"/>
      <c r="FP1578" s="146"/>
      <c r="FQ1578" s="146"/>
      <c r="FR1578" s="146"/>
      <c r="FS1578" s="146"/>
      <c r="FT1578" s="146"/>
      <c r="FU1578" s="146"/>
      <c r="FV1578" s="146"/>
      <c r="FW1578" s="146"/>
      <c r="FX1578" s="146"/>
      <c r="FY1578" s="146"/>
      <c r="FZ1578" s="146"/>
      <c r="GA1578" s="146"/>
      <c r="GB1578" s="146"/>
      <c r="GC1578" s="146"/>
      <c r="GD1578" s="146"/>
      <c r="GE1578" s="146"/>
      <c r="GF1578" s="146"/>
      <c r="GG1578" s="146"/>
      <c r="GH1578" s="146"/>
      <c r="GI1578" s="146"/>
      <c r="GJ1578" s="146"/>
      <c r="GK1578" s="146"/>
      <c r="GL1578" s="146"/>
      <c r="GM1578" s="146"/>
      <c r="GN1578" s="146"/>
      <c r="GO1578" s="146"/>
      <c r="GP1578" s="146"/>
      <c r="GQ1578" s="146"/>
      <c r="GR1578" s="146"/>
      <c r="GS1578" s="146"/>
      <c r="GT1578" s="146"/>
      <c r="GU1578" s="146"/>
      <c r="GV1578" s="146"/>
      <c r="GW1578" s="146"/>
      <c r="GX1578" s="146"/>
      <c r="GY1578" s="146"/>
      <c r="GZ1578" s="146"/>
      <c r="HA1578" s="146"/>
      <c r="HB1578" s="146"/>
      <c r="HC1578" s="146"/>
      <c r="HD1578" s="146"/>
      <c r="HE1578" s="146"/>
      <c r="HF1578" s="146"/>
      <c r="HG1578" s="146"/>
      <c r="HH1578" s="146"/>
      <c r="HI1578" s="146"/>
      <c r="HJ1578" s="146"/>
      <c r="HK1578" s="146"/>
      <c r="HL1578" s="146"/>
      <c r="HM1578" s="146"/>
      <c r="HN1578" s="146"/>
      <c r="HO1578" s="146"/>
      <c r="HP1578" s="146"/>
      <c r="HQ1578" s="146"/>
      <c r="HR1578" s="146"/>
      <c r="HS1578" s="146"/>
      <c r="HT1578" s="146"/>
      <c r="HU1578" s="146"/>
      <c r="HV1578" s="146"/>
      <c r="HW1578" s="146"/>
      <c r="HX1578" s="146"/>
      <c r="HY1578" s="146"/>
      <c r="HZ1578" s="146"/>
      <c r="IA1578" s="146"/>
      <c r="IB1578" s="146"/>
      <c r="IC1578" s="146"/>
      <c r="ID1578" s="146"/>
      <c r="IE1578" s="146"/>
      <c r="IF1578" s="146"/>
      <c r="IG1578" s="146"/>
      <c r="IH1578" s="146"/>
    </row>
    <row r="1579" spans="1:242" s="158" customFormat="1" outlineLevel="1">
      <c r="A1579" s="151">
        <v>106</v>
      </c>
      <c r="B1579" s="33" t="s">
        <v>2217</v>
      </c>
      <c r="C1579" s="34" t="s">
        <v>2218</v>
      </c>
      <c r="D1579" s="34" t="s">
        <v>1808</v>
      </c>
      <c r="E1579" s="36">
        <f t="shared" si="120"/>
        <v>4</v>
      </c>
      <c r="F1579" s="34">
        <v>2</v>
      </c>
      <c r="G1579" s="34">
        <v>2</v>
      </c>
      <c r="H1579" s="34"/>
      <c r="I1579" s="23"/>
      <c r="J1579" s="146"/>
      <c r="K1579" s="146"/>
      <c r="L1579" s="146"/>
      <c r="M1579" s="146"/>
      <c r="N1579" s="146"/>
      <c r="O1579" s="146"/>
      <c r="P1579" s="146"/>
      <c r="Q1579" s="146"/>
      <c r="R1579" s="146"/>
      <c r="S1579" s="146"/>
      <c r="T1579" s="146"/>
      <c r="U1579" s="146"/>
      <c r="V1579" s="146"/>
      <c r="W1579" s="146"/>
      <c r="X1579" s="146"/>
      <c r="Y1579" s="146"/>
      <c r="Z1579" s="146"/>
      <c r="AA1579" s="146"/>
      <c r="AB1579" s="146"/>
      <c r="AC1579" s="146"/>
      <c r="AD1579" s="146"/>
      <c r="AE1579" s="146"/>
      <c r="AF1579" s="146"/>
      <c r="AG1579" s="146"/>
      <c r="AH1579" s="146"/>
      <c r="AI1579" s="146"/>
      <c r="AJ1579" s="146"/>
      <c r="AK1579" s="146"/>
      <c r="AL1579" s="146"/>
      <c r="AM1579" s="146"/>
      <c r="AN1579" s="146"/>
      <c r="AO1579" s="146"/>
      <c r="AP1579" s="146"/>
      <c r="AQ1579" s="146"/>
      <c r="AR1579" s="146"/>
      <c r="AS1579" s="146"/>
      <c r="AT1579" s="146"/>
      <c r="AU1579" s="146"/>
      <c r="AV1579" s="146"/>
      <c r="AW1579" s="146"/>
      <c r="AX1579" s="146"/>
      <c r="AY1579" s="146"/>
      <c r="AZ1579" s="146"/>
      <c r="BA1579" s="146"/>
      <c r="BB1579" s="146"/>
      <c r="BC1579" s="146"/>
      <c r="BD1579" s="146"/>
      <c r="BE1579" s="146"/>
      <c r="BF1579" s="146"/>
      <c r="BG1579" s="146"/>
      <c r="BH1579" s="146"/>
      <c r="BI1579" s="146"/>
      <c r="BJ1579" s="146"/>
      <c r="BK1579" s="146"/>
      <c r="BL1579" s="146"/>
      <c r="BM1579" s="146"/>
      <c r="BN1579" s="146"/>
      <c r="BO1579" s="146"/>
      <c r="BP1579" s="146"/>
      <c r="BQ1579" s="146"/>
      <c r="BR1579" s="146"/>
      <c r="BS1579" s="146"/>
      <c r="BT1579" s="146"/>
      <c r="BU1579" s="146"/>
      <c r="BV1579" s="146"/>
      <c r="BW1579" s="146"/>
      <c r="BX1579" s="146"/>
      <c r="BY1579" s="146"/>
      <c r="BZ1579" s="146"/>
      <c r="CA1579" s="146"/>
      <c r="CB1579" s="146"/>
      <c r="CC1579" s="146"/>
      <c r="CD1579" s="146"/>
      <c r="CE1579" s="146"/>
      <c r="CF1579" s="146"/>
      <c r="CG1579" s="146"/>
      <c r="CH1579" s="146"/>
      <c r="CI1579" s="146"/>
      <c r="CJ1579" s="146"/>
      <c r="CK1579" s="146"/>
      <c r="CL1579" s="146"/>
      <c r="CM1579" s="146"/>
      <c r="CN1579" s="146"/>
      <c r="CO1579" s="146"/>
      <c r="CP1579" s="146"/>
      <c r="CQ1579" s="146"/>
      <c r="CR1579" s="146"/>
      <c r="CS1579" s="146"/>
      <c r="CT1579" s="146"/>
      <c r="CU1579" s="146"/>
      <c r="CV1579" s="146"/>
      <c r="CW1579" s="146"/>
      <c r="CX1579" s="146"/>
      <c r="CY1579" s="146"/>
      <c r="CZ1579" s="146"/>
      <c r="DA1579" s="146"/>
      <c r="DB1579" s="146"/>
      <c r="DC1579" s="146"/>
      <c r="DD1579" s="146"/>
      <c r="DE1579" s="146"/>
      <c r="DF1579" s="146"/>
      <c r="DG1579" s="146"/>
      <c r="DH1579" s="146"/>
      <c r="DI1579" s="146"/>
      <c r="DJ1579" s="146"/>
      <c r="DK1579" s="146"/>
      <c r="DL1579" s="146"/>
      <c r="DM1579" s="146"/>
      <c r="DN1579" s="146"/>
      <c r="DO1579" s="146"/>
      <c r="DP1579" s="146"/>
      <c r="DQ1579" s="146"/>
      <c r="DR1579" s="146"/>
      <c r="DS1579" s="146"/>
      <c r="DT1579" s="146"/>
      <c r="DU1579" s="146"/>
      <c r="DV1579" s="146"/>
      <c r="DW1579" s="146"/>
      <c r="DX1579" s="146"/>
      <c r="DY1579" s="146"/>
      <c r="DZ1579" s="146"/>
      <c r="EA1579" s="146"/>
      <c r="EB1579" s="146"/>
      <c r="EC1579" s="146"/>
      <c r="ED1579" s="146"/>
      <c r="EE1579" s="146"/>
      <c r="EF1579" s="146"/>
      <c r="EG1579" s="146"/>
      <c r="EH1579" s="146"/>
      <c r="EI1579" s="146"/>
      <c r="EJ1579" s="146"/>
      <c r="EK1579" s="146"/>
      <c r="EL1579" s="146"/>
      <c r="EM1579" s="146"/>
      <c r="EN1579" s="146"/>
      <c r="EO1579" s="146"/>
      <c r="EP1579" s="146"/>
      <c r="EQ1579" s="146"/>
      <c r="ER1579" s="146"/>
      <c r="ES1579" s="146"/>
      <c r="ET1579" s="146"/>
      <c r="EU1579" s="146"/>
      <c r="EV1579" s="146"/>
      <c r="EW1579" s="146"/>
      <c r="EX1579" s="146"/>
      <c r="EY1579" s="146"/>
      <c r="EZ1579" s="146"/>
      <c r="FA1579" s="146"/>
      <c r="FB1579" s="146"/>
      <c r="FC1579" s="146"/>
      <c r="FD1579" s="146"/>
      <c r="FE1579" s="146"/>
      <c r="FF1579" s="146"/>
      <c r="FG1579" s="146"/>
      <c r="FH1579" s="146"/>
      <c r="FI1579" s="146"/>
      <c r="FJ1579" s="146"/>
      <c r="FK1579" s="146"/>
      <c r="FL1579" s="146"/>
      <c r="FM1579" s="146"/>
      <c r="FN1579" s="146"/>
      <c r="FO1579" s="146"/>
      <c r="FP1579" s="146"/>
      <c r="FQ1579" s="146"/>
      <c r="FR1579" s="146"/>
      <c r="FS1579" s="146"/>
      <c r="FT1579" s="146"/>
      <c r="FU1579" s="146"/>
      <c r="FV1579" s="146"/>
      <c r="FW1579" s="146"/>
      <c r="FX1579" s="146"/>
      <c r="FY1579" s="146"/>
      <c r="FZ1579" s="146"/>
      <c r="GA1579" s="146"/>
      <c r="GB1579" s="146"/>
      <c r="GC1579" s="146"/>
      <c r="GD1579" s="146"/>
      <c r="GE1579" s="146"/>
      <c r="GF1579" s="146"/>
      <c r="GG1579" s="146"/>
      <c r="GH1579" s="146"/>
      <c r="GI1579" s="146"/>
      <c r="GJ1579" s="146"/>
      <c r="GK1579" s="146"/>
      <c r="GL1579" s="146"/>
      <c r="GM1579" s="146"/>
      <c r="GN1579" s="146"/>
      <c r="GO1579" s="146"/>
      <c r="GP1579" s="146"/>
      <c r="GQ1579" s="146"/>
      <c r="GR1579" s="146"/>
      <c r="GS1579" s="146"/>
      <c r="GT1579" s="146"/>
      <c r="GU1579" s="146"/>
      <c r="GV1579" s="146"/>
      <c r="GW1579" s="146"/>
      <c r="GX1579" s="146"/>
      <c r="GY1579" s="146"/>
      <c r="GZ1579" s="146"/>
      <c r="HA1579" s="146"/>
      <c r="HB1579" s="146"/>
      <c r="HC1579" s="146"/>
      <c r="HD1579" s="146"/>
      <c r="HE1579" s="146"/>
      <c r="HF1579" s="146"/>
      <c r="HG1579" s="146"/>
      <c r="HH1579" s="146"/>
      <c r="HI1579" s="146"/>
      <c r="HJ1579" s="146"/>
      <c r="HK1579" s="146"/>
      <c r="HL1579" s="146"/>
      <c r="HM1579" s="146"/>
      <c r="HN1579" s="146"/>
      <c r="HO1579" s="146"/>
      <c r="HP1579" s="146"/>
      <c r="HQ1579" s="146"/>
      <c r="HR1579" s="146"/>
      <c r="HS1579" s="146"/>
      <c r="HT1579" s="146"/>
      <c r="HU1579" s="146"/>
      <c r="HV1579" s="146"/>
      <c r="HW1579" s="146"/>
      <c r="HX1579" s="146"/>
      <c r="HY1579" s="146"/>
      <c r="HZ1579" s="146"/>
      <c r="IA1579" s="146"/>
      <c r="IB1579" s="146"/>
      <c r="IC1579" s="146"/>
      <c r="ID1579" s="146"/>
      <c r="IE1579" s="146"/>
      <c r="IF1579" s="146"/>
      <c r="IG1579" s="146"/>
      <c r="IH1579" s="146"/>
    </row>
    <row r="1580" spans="1:242" s="158" customFormat="1" outlineLevel="1">
      <c r="A1580" s="151">
        <v>107</v>
      </c>
      <c r="B1580" s="33" t="s">
        <v>2219</v>
      </c>
      <c r="C1580" s="34" t="s">
        <v>2220</v>
      </c>
      <c r="D1580" s="34" t="s">
        <v>1808</v>
      </c>
      <c r="E1580" s="36">
        <f t="shared" si="120"/>
        <v>1</v>
      </c>
      <c r="F1580" s="34">
        <v>1</v>
      </c>
      <c r="G1580" s="34"/>
      <c r="H1580" s="34"/>
      <c r="I1580" s="23"/>
      <c r="J1580" s="146"/>
      <c r="K1580" s="146"/>
      <c r="L1580" s="146"/>
      <c r="M1580" s="146"/>
      <c r="N1580" s="146"/>
      <c r="O1580" s="146"/>
      <c r="P1580" s="146"/>
      <c r="Q1580" s="146"/>
      <c r="R1580" s="146"/>
      <c r="S1580" s="146"/>
      <c r="T1580" s="146"/>
      <c r="U1580" s="146"/>
      <c r="V1580" s="146"/>
      <c r="W1580" s="146"/>
      <c r="X1580" s="146"/>
      <c r="Y1580" s="146"/>
      <c r="Z1580" s="146"/>
      <c r="AA1580" s="146"/>
      <c r="AB1580" s="146"/>
      <c r="AC1580" s="146"/>
      <c r="AD1580" s="146"/>
      <c r="AE1580" s="146"/>
      <c r="AF1580" s="146"/>
      <c r="AG1580" s="146"/>
      <c r="AH1580" s="146"/>
      <c r="AI1580" s="146"/>
      <c r="AJ1580" s="146"/>
      <c r="AK1580" s="146"/>
      <c r="AL1580" s="146"/>
      <c r="AM1580" s="146"/>
      <c r="AN1580" s="146"/>
      <c r="AO1580" s="146"/>
      <c r="AP1580" s="146"/>
      <c r="AQ1580" s="146"/>
      <c r="AR1580" s="146"/>
      <c r="AS1580" s="146"/>
      <c r="AT1580" s="146"/>
      <c r="AU1580" s="146"/>
      <c r="AV1580" s="146"/>
      <c r="AW1580" s="146"/>
      <c r="AX1580" s="146"/>
      <c r="AY1580" s="146"/>
      <c r="AZ1580" s="146"/>
      <c r="BA1580" s="146"/>
      <c r="BB1580" s="146"/>
      <c r="BC1580" s="146"/>
      <c r="BD1580" s="146"/>
      <c r="BE1580" s="146"/>
      <c r="BF1580" s="146"/>
      <c r="BG1580" s="146"/>
      <c r="BH1580" s="146"/>
      <c r="BI1580" s="146"/>
      <c r="BJ1580" s="146"/>
      <c r="BK1580" s="146"/>
      <c r="BL1580" s="146"/>
      <c r="BM1580" s="146"/>
      <c r="BN1580" s="146"/>
      <c r="BO1580" s="146"/>
      <c r="BP1580" s="146"/>
      <c r="BQ1580" s="146"/>
      <c r="BR1580" s="146"/>
      <c r="BS1580" s="146"/>
      <c r="BT1580" s="146"/>
      <c r="BU1580" s="146"/>
      <c r="BV1580" s="146"/>
      <c r="BW1580" s="146"/>
      <c r="BX1580" s="146"/>
      <c r="BY1580" s="146"/>
      <c r="BZ1580" s="146"/>
      <c r="CA1580" s="146"/>
      <c r="CB1580" s="146"/>
      <c r="CC1580" s="146"/>
      <c r="CD1580" s="146"/>
      <c r="CE1580" s="146"/>
      <c r="CF1580" s="146"/>
      <c r="CG1580" s="146"/>
      <c r="CH1580" s="146"/>
      <c r="CI1580" s="146"/>
      <c r="CJ1580" s="146"/>
      <c r="CK1580" s="146"/>
      <c r="CL1580" s="146"/>
      <c r="CM1580" s="146"/>
      <c r="CN1580" s="146"/>
      <c r="CO1580" s="146"/>
      <c r="CP1580" s="146"/>
      <c r="CQ1580" s="146"/>
      <c r="CR1580" s="146"/>
      <c r="CS1580" s="146"/>
      <c r="CT1580" s="146"/>
      <c r="CU1580" s="146"/>
      <c r="CV1580" s="146"/>
      <c r="CW1580" s="146"/>
      <c r="CX1580" s="146"/>
      <c r="CY1580" s="146"/>
      <c r="CZ1580" s="146"/>
      <c r="DA1580" s="146"/>
      <c r="DB1580" s="146"/>
      <c r="DC1580" s="146"/>
      <c r="DD1580" s="146"/>
      <c r="DE1580" s="146"/>
      <c r="DF1580" s="146"/>
      <c r="DG1580" s="146"/>
      <c r="DH1580" s="146"/>
      <c r="DI1580" s="146"/>
      <c r="DJ1580" s="146"/>
      <c r="DK1580" s="146"/>
      <c r="DL1580" s="146"/>
      <c r="DM1580" s="146"/>
      <c r="DN1580" s="146"/>
      <c r="DO1580" s="146"/>
      <c r="DP1580" s="146"/>
      <c r="DQ1580" s="146"/>
      <c r="DR1580" s="146"/>
      <c r="DS1580" s="146"/>
      <c r="DT1580" s="146"/>
      <c r="DU1580" s="146"/>
      <c r="DV1580" s="146"/>
      <c r="DW1580" s="146"/>
      <c r="DX1580" s="146"/>
      <c r="DY1580" s="146"/>
      <c r="DZ1580" s="146"/>
      <c r="EA1580" s="146"/>
      <c r="EB1580" s="146"/>
      <c r="EC1580" s="146"/>
      <c r="ED1580" s="146"/>
      <c r="EE1580" s="146"/>
      <c r="EF1580" s="146"/>
      <c r="EG1580" s="146"/>
      <c r="EH1580" s="146"/>
      <c r="EI1580" s="146"/>
      <c r="EJ1580" s="146"/>
      <c r="EK1580" s="146"/>
      <c r="EL1580" s="146"/>
      <c r="EM1580" s="146"/>
      <c r="EN1580" s="146"/>
      <c r="EO1580" s="146"/>
      <c r="EP1580" s="146"/>
      <c r="EQ1580" s="146"/>
      <c r="ER1580" s="146"/>
      <c r="ES1580" s="146"/>
      <c r="ET1580" s="146"/>
      <c r="EU1580" s="146"/>
      <c r="EV1580" s="146"/>
      <c r="EW1580" s="146"/>
      <c r="EX1580" s="146"/>
      <c r="EY1580" s="146"/>
      <c r="EZ1580" s="146"/>
      <c r="FA1580" s="146"/>
      <c r="FB1580" s="146"/>
      <c r="FC1580" s="146"/>
      <c r="FD1580" s="146"/>
      <c r="FE1580" s="146"/>
      <c r="FF1580" s="146"/>
      <c r="FG1580" s="146"/>
      <c r="FH1580" s="146"/>
      <c r="FI1580" s="146"/>
      <c r="FJ1580" s="146"/>
      <c r="FK1580" s="146"/>
      <c r="FL1580" s="146"/>
      <c r="FM1580" s="146"/>
      <c r="FN1580" s="146"/>
      <c r="FO1580" s="146"/>
      <c r="FP1580" s="146"/>
      <c r="FQ1580" s="146"/>
      <c r="FR1580" s="146"/>
      <c r="FS1580" s="146"/>
      <c r="FT1580" s="146"/>
      <c r="FU1580" s="146"/>
      <c r="FV1580" s="146"/>
      <c r="FW1580" s="146"/>
      <c r="FX1580" s="146"/>
      <c r="FY1580" s="146"/>
      <c r="FZ1580" s="146"/>
      <c r="GA1580" s="146"/>
      <c r="GB1580" s="146"/>
      <c r="GC1580" s="146"/>
      <c r="GD1580" s="146"/>
      <c r="GE1580" s="146"/>
      <c r="GF1580" s="146"/>
      <c r="GG1580" s="146"/>
      <c r="GH1580" s="146"/>
      <c r="GI1580" s="146"/>
      <c r="GJ1580" s="146"/>
      <c r="GK1580" s="146"/>
      <c r="GL1580" s="146"/>
      <c r="GM1580" s="146"/>
      <c r="GN1580" s="146"/>
      <c r="GO1580" s="146"/>
      <c r="GP1580" s="146"/>
      <c r="GQ1580" s="146"/>
      <c r="GR1580" s="146"/>
      <c r="GS1580" s="146"/>
      <c r="GT1580" s="146"/>
      <c r="GU1580" s="146"/>
      <c r="GV1580" s="146"/>
      <c r="GW1580" s="146"/>
      <c r="GX1580" s="146"/>
      <c r="GY1580" s="146"/>
      <c r="GZ1580" s="146"/>
      <c r="HA1580" s="146"/>
      <c r="HB1580" s="146"/>
      <c r="HC1580" s="146"/>
      <c r="HD1580" s="146"/>
      <c r="HE1580" s="146"/>
      <c r="HF1580" s="146"/>
      <c r="HG1580" s="146"/>
      <c r="HH1580" s="146"/>
      <c r="HI1580" s="146"/>
      <c r="HJ1580" s="146"/>
      <c r="HK1580" s="146"/>
      <c r="HL1580" s="146"/>
      <c r="HM1580" s="146"/>
      <c r="HN1580" s="146"/>
      <c r="HO1580" s="146"/>
      <c r="HP1580" s="146"/>
      <c r="HQ1580" s="146"/>
      <c r="HR1580" s="146"/>
      <c r="HS1580" s="146"/>
      <c r="HT1580" s="146"/>
      <c r="HU1580" s="146"/>
      <c r="HV1580" s="146"/>
      <c r="HW1580" s="146"/>
      <c r="HX1580" s="146"/>
      <c r="HY1580" s="146"/>
      <c r="HZ1580" s="146"/>
      <c r="IA1580" s="146"/>
      <c r="IB1580" s="146"/>
      <c r="IC1580" s="146"/>
      <c r="ID1580" s="146"/>
      <c r="IE1580" s="146"/>
      <c r="IF1580" s="146"/>
      <c r="IG1580" s="146"/>
      <c r="IH1580" s="146"/>
    </row>
    <row r="1581" spans="1:242" s="158" customFormat="1" outlineLevel="1">
      <c r="A1581" s="151">
        <v>108</v>
      </c>
      <c r="B1581" s="33" t="s">
        <v>2221</v>
      </c>
      <c r="C1581" s="34" t="s">
        <v>2222</v>
      </c>
      <c r="D1581" s="34" t="s">
        <v>1808</v>
      </c>
      <c r="E1581" s="36">
        <f t="shared" si="120"/>
        <v>1</v>
      </c>
      <c r="F1581" s="34">
        <v>1</v>
      </c>
      <c r="G1581" s="34"/>
      <c r="H1581" s="34"/>
      <c r="I1581" s="23"/>
      <c r="J1581" s="146"/>
      <c r="K1581" s="146"/>
      <c r="L1581" s="146"/>
      <c r="M1581" s="146"/>
      <c r="N1581" s="146"/>
      <c r="O1581" s="146"/>
      <c r="P1581" s="146"/>
      <c r="Q1581" s="146"/>
      <c r="R1581" s="146"/>
      <c r="S1581" s="146"/>
      <c r="T1581" s="146"/>
      <c r="U1581" s="146"/>
      <c r="V1581" s="146"/>
      <c r="W1581" s="146"/>
      <c r="X1581" s="146"/>
      <c r="Y1581" s="146"/>
      <c r="Z1581" s="146"/>
      <c r="AA1581" s="146"/>
      <c r="AB1581" s="146"/>
      <c r="AC1581" s="146"/>
      <c r="AD1581" s="146"/>
      <c r="AE1581" s="146"/>
      <c r="AF1581" s="146"/>
      <c r="AG1581" s="146"/>
      <c r="AH1581" s="146"/>
      <c r="AI1581" s="146"/>
      <c r="AJ1581" s="146"/>
      <c r="AK1581" s="146"/>
      <c r="AL1581" s="146"/>
      <c r="AM1581" s="146"/>
      <c r="AN1581" s="146"/>
      <c r="AO1581" s="146"/>
      <c r="AP1581" s="146"/>
      <c r="AQ1581" s="146"/>
      <c r="AR1581" s="146"/>
      <c r="AS1581" s="146"/>
      <c r="AT1581" s="146"/>
      <c r="AU1581" s="146"/>
      <c r="AV1581" s="146"/>
      <c r="AW1581" s="146"/>
      <c r="AX1581" s="146"/>
      <c r="AY1581" s="146"/>
      <c r="AZ1581" s="146"/>
      <c r="BA1581" s="146"/>
      <c r="BB1581" s="146"/>
      <c r="BC1581" s="146"/>
      <c r="BD1581" s="146"/>
      <c r="BE1581" s="146"/>
      <c r="BF1581" s="146"/>
      <c r="BG1581" s="146"/>
      <c r="BH1581" s="146"/>
      <c r="BI1581" s="146"/>
      <c r="BJ1581" s="146"/>
      <c r="BK1581" s="146"/>
      <c r="BL1581" s="146"/>
      <c r="BM1581" s="146"/>
      <c r="BN1581" s="146"/>
      <c r="BO1581" s="146"/>
      <c r="BP1581" s="146"/>
      <c r="BQ1581" s="146"/>
      <c r="BR1581" s="146"/>
      <c r="BS1581" s="146"/>
      <c r="BT1581" s="146"/>
      <c r="BU1581" s="146"/>
      <c r="BV1581" s="146"/>
      <c r="BW1581" s="146"/>
      <c r="BX1581" s="146"/>
      <c r="BY1581" s="146"/>
      <c r="BZ1581" s="146"/>
      <c r="CA1581" s="146"/>
      <c r="CB1581" s="146"/>
      <c r="CC1581" s="146"/>
      <c r="CD1581" s="146"/>
      <c r="CE1581" s="146"/>
      <c r="CF1581" s="146"/>
      <c r="CG1581" s="146"/>
      <c r="CH1581" s="146"/>
      <c r="CI1581" s="146"/>
      <c r="CJ1581" s="146"/>
      <c r="CK1581" s="146"/>
      <c r="CL1581" s="146"/>
      <c r="CM1581" s="146"/>
      <c r="CN1581" s="146"/>
      <c r="CO1581" s="146"/>
      <c r="CP1581" s="146"/>
      <c r="CQ1581" s="146"/>
      <c r="CR1581" s="146"/>
      <c r="CS1581" s="146"/>
      <c r="CT1581" s="146"/>
      <c r="CU1581" s="146"/>
      <c r="CV1581" s="146"/>
      <c r="CW1581" s="146"/>
      <c r="CX1581" s="146"/>
      <c r="CY1581" s="146"/>
      <c r="CZ1581" s="146"/>
      <c r="DA1581" s="146"/>
      <c r="DB1581" s="146"/>
      <c r="DC1581" s="146"/>
      <c r="DD1581" s="146"/>
      <c r="DE1581" s="146"/>
      <c r="DF1581" s="146"/>
      <c r="DG1581" s="146"/>
      <c r="DH1581" s="146"/>
      <c r="DI1581" s="146"/>
      <c r="DJ1581" s="146"/>
      <c r="DK1581" s="146"/>
      <c r="DL1581" s="146"/>
      <c r="DM1581" s="146"/>
      <c r="DN1581" s="146"/>
      <c r="DO1581" s="146"/>
      <c r="DP1581" s="146"/>
      <c r="DQ1581" s="146"/>
      <c r="DR1581" s="146"/>
      <c r="DS1581" s="146"/>
      <c r="DT1581" s="146"/>
      <c r="DU1581" s="146"/>
      <c r="DV1581" s="146"/>
      <c r="DW1581" s="146"/>
      <c r="DX1581" s="146"/>
      <c r="DY1581" s="146"/>
      <c r="DZ1581" s="146"/>
      <c r="EA1581" s="146"/>
      <c r="EB1581" s="146"/>
      <c r="EC1581" s="146"/>
      <c r="ED1581" s="146"/>
      <c r="EE1581" s="146"/>
      <c r="EF1581" s="146"/>
      <c r="EG1581" s="146"/>
      <c r="EH1581" s="146"/>
      <c r="EI1581" s="146"/>
      <c r="EJ1581" s="146"/>
      <c r="EK1581" s="146"/>
      <c r="EL1581" s="146"/>
      <c r="EM1581" s="146"/>
      <c r="EN1581" s="146"/>
      <c r="EO1581" s="146"/>
      <c r="EP1581" s="146"/>
      <c r="EQ1581" s="146"/>
      <c r="ER1581" s="146"/>
      <c r="ES1581" s="146"/>
      <c r="ET1581" s="146"/>
      <c r="EU1581" s="146"/>
      <c r="EV1581" s="146"/>
      <c r="EW1581" s="146"/>
      <c r="EX1581" s="146"/>
      <c r="EY1581" s="146"/>
      <c r="EZ1581" s="146"/>
      <c r="FA1581" s="146"/>
      <c r="FB1581" s="146"/>
      <c r="FC1581" s="146"/>
      <c r="FD1581" s="146"/>
      <c r="FE1581" s="146"/>
      <c r="FF1581" s="146"/>
      <c r="FG1581" s="146"/>
      <c r="FH1581" s="146"/>
      <c r="FI1581" s="146"/>
      <c r="FJ1581" s="146"/>
      <c r="FK1581" s="146"/>
      <c r="FL1581" s="146"/>
      <c r="FM1581" s="146"/>
      <c r="FN1581" s="146"/>
      <c r="FO1581" s="146"/>
      <c r="FP1581" s="146"/>
      <c r="FQ1581" s="146"/>
      <c r="FR1581" s="146"/>
      <c r="FS1581" s="146"/>
      <c r="FT1581" s="146"/>
      <c r="FU1581" s="146"/>
      <c r="FV1581" s="146"/>
      <c r="FW1581" s="146"/>
      <c r="FX1581" s="146"/>
      <c r="FY1581" s="146"/>
      <c r="FZ1581" s="146"/>
      <c r="GA1581" s="146"/>
      <c r="GB1581" s="146"/>
      <c r="GC1581" s="146"/>
      <c r="GD1581" s="146"/>
      <c r="GE1581" s="146"/>
      <c r="GF1581" s="146"/>
      <c r="GG1581" s="146"/>
      <c r="GH1581" s="146"/>
      <c r="GI1581" s="146"/>
      <c r="GJ1581" s="146"/>
      <c r="GK1581" s="146"/>
      <c r="GL1581" s="146"/>
      <c r="GM1581" s="146"/>
      <c r="GN1581" s="146"/>
      <c r="GO1581" s="146"/>
      <c r="GP1581" s="146"/>
      <c r="GQ1581" s="146"/>
      <c r="GR1581" s="146"/>
      <c r="GS1581" s="146"/>
      <c r="GT1581" s="146"/>
      <c r="GU1581" s="146"/>
      <c r="GV1581" s="146"/>
      <c r="GW1581" s="146"/>
      <c r="GX1581" s="146"/>
      <c r="GY1581" s="146"/>
      <c r="GZ1581" s="146"/>
      <c r="HA1581" s="146"/>
      <c r="HB1581" s="146"/>
      <c r="HC1581" s="146"/>
      <c r="HD1581" s="146"/>
      <c r="HE1581" s="146"/>
      <c r="HF1581" s="146"/>
      <c r="HG1581" s="146"/>
      <c r="HH1581" s="146"/>
      <c r="HI1581" s="146"/>
      <c r="HJ1581" s="146"/>
      <c r="HK1581" s="146"/>
      <c r="HL1581" s="146"/>
      <c r="HM1581" s="146"/>
      <c r="HN1581" s="146"/>
      <c r="HO1581" s="146"/>
      <c r="HP1581" s="146"/>
      <c r="HQ1581" s="146"/>
      <c r="HR1581" s="146"/>
      <c r="HS1581" s="146"/>
      <c r="HT1581" s="146"/>
      <c r="HU1581" s="146"/>
      <c r="HV1581" s="146"/>
      <c r="HW1581" s="146"/>
      <c r="HX1581" s="146"/>
      <c r="HY1581" s="146"/>
      <c r="HZ1581" s="146"/>
      <c r="IA1581" s="146"/>
      <c r="IB1581" s="146"/>
      <c r="IC1581" s="146"/>
      <c r="ID1581" s="146"/>
      <c r="IE1581" s="146"/>
      <c r="IF1581" s="146"/>
      <c r="IG1581" s="146"/>
      <c r="IH1581" s="146"/>
    </row>
    <row r="1582" spans="1:242" s="158" customFormat="1" outlineLevel="1">
      <c r="A1582" s="151">
        <v>109</v>
      </c>
      <c r="B1582" s="33" t="s">
        <v>2223</v>
      </c>
      <c r="C1582" s="34" t="s">
        <v>2224</v>
      </c>
      <c r="D1582" s="34" t="s">
        <v>1808</v>
      </c>
      <c r="E1582" s="36">
        <f t="shared" si="120"/>
        <v>0</v>
      </c>
      <c r="F1582" s="34"/>
      <c r="G1582" s="34"/>
      <c r="H1582" s="34"/>
      <c r="I1582" s="23"/>
      <c r="J1582" s="146"/>
      <c r="K1582" s="146"/>
      <c r="L1582" s="146"/>
      <c r="M1582" s="146"/>
      <c r="N1582" s="146"/>
      <c r="O1582" s="146"/>
      <c r="P1582" s="146"/>
      <c r="Q1582" s="146"/>
      <c r="R1582" s="146"/>
      <c r="S1582" s="146"/>
      <c r="T1582" s="146"/>
      <c r="U1582" s="146"/>
      <c r="V1582" s="146"/>
      <c r="W1582" s="146"/>
      <c r="X1582" s="146"/>
      <c r="Y1582" s="146"/>
      <c r="Z1582" s="146"/>
      <c r="AA1582" s="146"/>
      <c r="AB1582" s="146"/>
      <c r="AC1582" s="146"/>
      <c r="AD1582" s="146"/>
      <c r="AE1582" s="146"/>
      <c r="AF1582" s="146"/>
      <c r="AG1582" s="146"/>
      <c r="AH1582" s="146"/>
      <c r="AI1582" s="146"/>
      <c r="AJ1582" s="146"/>
      <c r="AK1582" s="146"/>
      <c r="AL1582" s="146"/>
      <c r="AM1582" s="146"/>
      <c r="AN1582" s="146"/>
      <c r="AO1582" s="146"/>
      <c r="AP1582" s="146"/>
      <c r="AQ1582" s="146"/>
      <c r="AR1582" s="146"/>
      <c r="AS1582" s="146"/>
      <c r="AT1582" s="146"/>
      <c r="AU1582" s="146"/>
      <c r="AV1582" s="146"/>
      <c r="AW1582" s="146"/>
      <c r="AX1582" s="146"/>
      <c r="AY1582" s="146"/>
      <c r="AZ1582" s="146"/>
      <c r="BA1582" s="146"/>
      <c r="BB1582" s="146"/>
      <c r="BC1582" s="146"/>
      <c r="BD1582" s="146"/>
      <c r="BE1582" s="146"/>
      <c r="BF1582" s="146"/>
      <c r="BG1582" s="146"/>
      <c r="BH1582" s="146"/>
      <c r="BI1582" s="146"/>
      <c r="BJ1582" s="146"/>
      <c r="BK1582" s="146"/>
      <c r="BL1582" s="146"/>
      <c r="BM1582" s="146"/>
      <c r="BN1582" s="146"/>
      <c r="BO1582" s="146"/>
      <c r="BP1582" s="146"/>
      <c r="BQ1582" s="146"/>
      <c r="BR1582" s="146"/>
      <c r="BS1582" s="146"/>
      <c r="BT1582" s="146"/>
      <c r="BU1582" s="146"/>
      <c r="BV1582" s="146"/>
      <c r="BW1582" s="146"/>
      <c r="BX1582" s="146"/>
      <c r="BY1582" s="146"/>
      <c r="BZ1582" s="146"/>
      <c r="CA1582" s="146"/>
      <c r="CB1582" s="146"/>
      <c r="CC1582" s="146"/>
      <c r="CD1582" s="146"/>
      <c r="CE1582" s="146"/>
      <c r="CF1582" s="146"/>
      <c r="CG1582" s="146"/>
      <c r="CH1582" s="146"/>
      <c r="CI1582" s="146"/>
      <c r="CJ1582" s="146"/>
      <c r="CK1582" s="146"/>
      <c r="CL1582" s="146"/>
      <c r="CM1582" s="146"/>
      <c r="CN1582" s="146"/>
      <c r="CO1582" s="146"/>
      <c r="CP1582" s="146"/>
      <c r="CQ1582" s="146"/>
      <c r="CR1582" s="146"/>
      <c r="CS1582" s="146"/>
      <c r="CT1582" s="146"/>
      <c r="CU1582" s="146"/>
      <c r="CV1582" s="146"/>
      <c r="CW1582" s="146"/>
      <c r="CX1582" s="146"/>
      <c r="CY1582" s="146"/>
      <c r="CZ1582" s="146"/>
      <c r="DA1582" s="146"/>
      <c r="DB1582" s="146"/>
      <c r="DC1582" s="146"/>
      <c r="DD1582" s="146"/>
      <c r="DE1582" s="146"/>
      <c r="DF1582" s="146"/>
      <c r="DG1582" s="146"/>
      <c r="DH1582" s="146"/>
      <c r="DI1582" s="146"/>
      <c r="DJ1582" s="146"/>
      <c r="DK1582" s="146"/>
      <c r="DL1582" s="146"/>
      <c r="DM1582" s="146"/>
      <c r="DN1582" s="146"/>
      <c r="DO1582" s="146"/>
      <c r="DP1582" s="146"/>
      <c r="DQ1582" s="146"/>
      <c r="DR1582" s="146"/>
      <c r="DS1582" s="146"/>
      <c r="DT1582" s="146"/>
      <c r="DU1582" s="146"/>
      <c r="DV1582" s="146"/>
      <c r="DW1582" s="146"/>
      <c r="DX1582" s="146"/>
      <c r="DY1582" s="146"/>
      <c r="DZ1582" s="146"/>
      <c r="EA1582" s="146"/>
      <c r="EB1582" s="146"/>
      <c r="EC1582" s="146"/>
      <c r="ED1582" s="146"/>
      <c r="EE1582" s="146"/>
      <c r="EF1582" s="146"/>
      <c r="EG1582" s="146"/>
      <c r="EH1582" s="146"/>
      <c r="EI1582" s="146"/>
      <c r="EJ1582" s="146"/>
      <c r="EK1582" s="146"/>
      <c r="EL1582" s="146"/>
      <c r="EM1582" s="146"/>
      <c r="EN1582" s="146"/>
      <c r="EO1582" s="146"/>
      <c r="EP1582" s="146"/>
      <c r="EQ1582" s="146"/>
      <c r="ER1582" s="146"/>
      <c r="ES1582" s="146"/>
      <c r="ET1582" s="146"/>
      <c r="EU1582" s="146"/>
      <c r="EV1582" s="146"/>
      <c r="EW1582" s="146"/>
      <c r="EX1582" s="146"/>
      <c r="EY1582" s="146"/>
      <c r="EZ1582" s="146"/>
      <c r="FA1582" s="146"/>
      <c r="FB1582" s="146"/>
      <c r="FC1582" s="146"/>
      <c r="FD1582" s="146"/>
      <c r="FE1582" s="146"/>
      <c r="FF1582" s="146"/>
      <c r="FG1582" s="146"/>
      <c r="FH1582" s="146"/>
      <c r="FI1582" s="146"/>
      <c r="FJ1582" s="146"/>
      <c r="FK1582" s="146"/>
      <c r="FL1582" s="146"/>
      <c r="FM1582" s="146"/>
      <c r="FN1582" s="146"/>
      <c r="FO1582" s="146"/>
      <c r="FP1582" s="146"/>
      <c r="FQ1582" s="146"/>
      <c r="FR1582" s="146"/>
      <c r="FS1582" s="146"/>
      <c r="FT1582" s="146"/>
      <c r="FU1582" s="146"/>
      <c r="FV1582" s="146"/>
      <c r="FW1582" s="146"/>
      <c r="FX1582" s="146"/>
      <c r="FY1582" s="146"/>
      <c r="FZ1582" s="146"/>
      <c r="GA1582" s="146"/>
      <c r="GB1582" s="146"/>
      <c r="GC1582" s="146"/>
      <c r="GD1582" s="146"/>
      <c r="GE1582" s="146"/>
      <c r="GF1582" s="146"/>
      <c r="GG1582" s="146"/>
      <c r="GH1582" s="146"/>
      <c r="GI1582" s="146"/>
      <c r="GJ1582" s="146"/>
      <c r="GK1582" s="146"/>
      <c r="GL1582" s="146"/>
      <c r="GM1582" s="146"/>
      <c r="GN1582" s="146"/>
      <c r="GO1582" s="146"/>
      <c r="GP1582" s="146"/>
      <c r="GQ1582" s="146"/>
      <c r="GR1582" s="146"/>
      <c r="GS1582" s="146"/>
      <c r="GT1582" s="146"/>
      <c r="GU1582" s="146"/>
      <c r="GV1582" s="146"/>
      <c r="GW1582" s="146"/>
      <c r="GX1582" s="146"/>
      <c r="GY1582" s="146"/>
      <c r="GZ1582" s="146"/>
      <c r="HA1582" s="146"/>
      <c r="HB1582" s="146"/>
      <c r="HC1582" s="146"/>
      <c r="HD1582" s="146"/>
      <c r="HE1582" s="146"/>
      <c r="HF1582" s="146"/>
      <c r="HG1582" s="146"/>
      <c r="HH1582" s="146"/>
      <c r="HI1582" s="146"/>
      <c r="HJ1582" s="146"/>
      <c r="HK1582" s="146"/>
      <c r="HL1582" s="146"/>
      <c r="HM1582" s="146"/>
      <c r="HN1582" s="146"/>
      <c r="HO1582" s="146"/>
      <c r="HP1582" s="146"/>
      <c r="HQ1582" s="146"/>
      <c r="HR1582" s="146"/>
      <c r="HS1582" s="146"/>
      <c r="HT1582" s="146"/>
      <c r="HU1582" s="146"/>
      <c r="HV1582" s="146"/>
      <c r="HW1582" s="146"/>
      <c r="HX1582" s="146"/>
      <c r="HY1582" s="146"/>
      <c r="HZ1582" s="146"/>
      <c r="IA1582" s="146"/>
      <c r="IB1582" s="146"/>
      <c r="IC1582" s="146"/>
      <c r="ID1582" s="146"/>
      <c r="IE1582" s="146"/>
      <c r="IF1582" s="146"/>
      <c r="IG1582" s="146"/>
      <c r="IH1582" s="146"/>
    </row>
    <row r="1583" spans="1:242" s="158" customFormat="1" outlineLevel="1">
      <c r="A1583" s="151">
        <v>110</v>
      </c>
      <c r="B1583" s="33" t="s">
        <v>2225</v>
      </c>
      <c r="C1583" s="34" t="s">
        <v>2226</v>
      </c>
      <c r="D1583" s="34" t="s">
        <v>1808</v>
      </c>
      <c r="E1583" s="36">
        <f t="shared" si="120"/>
        <v>1</v>
      </c>
      <c r="F1583" s="34">
        <v>1</v>
      </c>
      <c r="G1583" s="34"/>
      <c r="H1583" s="34"/>
      <c r="I1583" s="23"/>
      <c r="J1583" s="146"/>
      <c r="K1583" s="146"/>
      <c r="L1583" s="146"/>
      <c r="M1583" s="146"/>
      <c r="N1583" s="146"/>
      <c r="O1583" s="146"/>
      <c r="P1583" s="146"/>
      <c r="Q1583" s="146"/>
      <c r="R1583" s="146"/>
      <c r="S1583" s="146"/>
      <c r="T1583" s="146"/>
      <c r="U1583" s="146"/>
      <c r="V1583" s="146"/>
      <c r="W1583" s="146"/>
      <c r="X1583" s="146"/>
      <c r="Y1583" s="146"/>
      <c r="Z1583" s="146"/>
      <c r="AA1583" s="146"/>
      <c r="AB1583" s="146"/>
      <c r="AC1583" s="146"/>
      <c r="AD1583" s="146"/>
      <c r="AE1583" s="146"/>
      <c r="AF1583" s="146"/>
      <c r="AG1583" s="146"/>
      <c r="AH1583" s="146"/>
      <c r="AI1583" s="146"/>
      <c r="AJ1583" s="146"/>
      <c r="AK1583" s="146"/>
      <c r="AL1583" s="146"/>
      <c r="AM1583" s="146"/>
      <c r="AN1583" s="146"/>
      <c r="AO1583" s="146"/>
      <c r="AP1583" s="146"/>
      <c r="AQ1583" s="146"/>
      <c r="AR1583" s="146"/>
      <c r="AS1583" s="146"/>
      <c r="AT1583" s="146"/>
      <c r="AU1583" s="146"/>
      <c r="AV1583" s="146"/>
      <c r="AW1583" s="146"/>
      <c r="AX1583" s="146"/>
      <c r="AY1583" s="146"/>
      <c r="AZ1583" s="146"/>
      <c r="BA1583" s="146"/>
      <c r="BB1583" s="146"/>
      <c r="BC1583" s="146"/>
      <c r="BD1583" s="146"/>
      <c r="BE1583" s="146"/>
      <c r="BF1583" s="146"/>
      <c r="BG1583" s="146"/>
      <c r="BH1583" s="146"/>
      <c r="BI1583" s="146"/>
      <c r="BJ1583" s="146"/>
      <c r="BK1583" s="146"/>
      <c r="BL1583" s="146"/>
      <c r="BM1583" s="146"/>
      <c r="BN1583" s="146"/>
      <c r="BO1583" s="146"/>
      <c r="BP1583" s="146"/>
      <c r="BQ1583" s="146"/>
      <c r="BR1583" s="146"/>
      <c r="BS1583" s="146"/>
      <c r="BT1583" s="146"/>
      <c r="BU1583" s="146"/>
      <c r="BV1583" s="146"/>
      <c r="BW1583" s="146"/>
      <c r="BX1583" s="146"/>
      <c r="BY1583" s="146"/>
      <c r="BZ1583" s="146"/>
      <c r="CA1583" s="146"/>
      <c r="CB1583" s="146"/>
      <c r="CC1583" s="146"/>
      <c r="CD1583" s="146"/>
      <c r="CE1583" s="146"/>
      <c r="CF1583" s="146"/>
      <c r="CG1583" s="146"/>
      <c r="CH1583" s="146"/>
      <c r="CI1583" s="146"/>
      <c r="CJ1583" s="146"/>
      <c r="CK1583" s="146"/>
      <c r="CL1583" s="146"/>
      <c r="CM1583" s="146"/>
      <c r="CN1583" s="146"/>
      <c r="CO1583" s="146"/>
      <c r="CP1583" s="146"/>
      <c r="CQ1583" s="146"/>
      <c r="CR1583" s="146"/>
      <c r="CS1583" s="146"/>
      <c r="CT1583" s="146"/>
      <c r="CU1583" s="146"/>
      <c r="CV1583" s="146"/>
      <c r="CW1583" s="146"/>
      <c r="CX1583" s="146"/>
      <c r="CY1583" s="146"/>
      <c r="CZ1583" s="146"/>
      <c r="DA1583" s="146"/>
      <c r="DB1583" s="146"/>
      <c r="DC1583" s="146"/>
      <c r="DD1583" s="146"/>
      <c r="DE1583" s="146"/>
      <c r="DF1583" s="146"/>
      <c r="DG1583" s="146"/>
      <c r="DH1583" s="146"/>
      <c r="DI1583" s="146"/>
      <c r="DJ1583" s="146"/>
      <c r="DK1583" s="146"/>
      <c r="DL1583" s="146"/>
      <c r="DM1583" s="146"/>
      <c r="DN1583" s="146"/>
      <c r="DO1583" s="146"/>
      <c r="DP1583" s="146"/>
      <c r="DQ1583" s="146"/>
      <c r="DR1583" s="146"/>
      <c r="DS1583" s="146"/>
      <c r="DT1583" s="146"/>
      <c r="DU1583" s="146"/>
      <c r="DV1583" s="146"/>
      <c r="DW1583" s="146"/>
      <c r="DX1583" s="146"/>
      <c r="DY1583" s="146"/>
      <c r="DZ1583" s="146"/>
      <c r="EA1583" s="146"/>
      <c r="EB1583" s="146"/>
      <c r="EC1583" s="146"/>
      <c r="ED1583" s="146"/>
      <c r="EE1583" s="146"/>
      <c r="EF1583" s="146"/>
      <c r="EG1583" s="146"/>
      <c r="EH1583" s="146"/>
      <c r="EI1583" s="146"/>
      <c r="EJ1583" s="146"/>
      <c r="EK1583" s="146"/>
      <c r="EL1583" s="146"/>
      <c r="EM1583" s="146"/>
      <c r="EN1583" s="146"/>
      <c r="EO1583" s="146"/>
      <c r="EP1583" s="146"/>
      <c r="EQ1583" s="146"/>
      <c r="ER1583" s="146"/>
      <c r="ES1583" s="146"/>
      <c r="ET1583" s="146"/>
      <c r="EU1583" s="146"/>
      <c r="EV1583" s="146"/>
      <c r="EW1583" s="146"/>
      <c r="EX1583" s="146"/>
      <c r="EY1583" s="146"/>
      <c r="EZ1583" s="146"/>
      <c r="FA1583" s="146"/>
      <c r="FB1583" s="146"/>
      <c r="FC1583" s="146"/>
      <c r="FD1583" s="146"/>
      <c r="FE1583" s="146"/>
      <c r="FF1583" s="146"/>
      <c r="FG1583" s="146"/>
      <c r="FH1583" s="146"/>
      <c r="FI1583" s="146"/>
      <c r="FJ1583" s="146"/>
      <c r="FK1583" s="146"/>
      <c r="FL1583" s="146"/>
      <c r="FM1583" s="146"/>
      <c r="FN1583" s="146"/>
      <c r="FO1583" s="146"/>
      <c r="FP1583" s="146"/>
      <c r="FQ1583" s="146"/>
      <c r="FR1583" s="146"/>
      <c r="FS1583" s="146"/>
      <c r="FT1583" s="146"/>
      <c r="FU1583" s="146"/>
      <c r="FV1583" s="146"/>
      <c r="FW1583" s="146"/>
      <c r="FX1583" s="146"/>
      <c r="FY1583" s="146"/>
      <c r="FZ1583" s="146"/>
      <c r="GA1583" s="146"/>
      <c r="GB1583" s="146"/>
      <c r="GC1583" s="146"/>
      <c r="GD1583" s="146"/>
      <c r="GE1583" s="146"/>
      <c r="GF1583" s="146"/>
      <c r="GG1583" s="146"/>
      <c r="GH1583" s="146"/>
      <c r="GI1583" s="146"/>
      <c r="GJ1583" s="146"/>
      <c r="GK1583" s="146"/>
      <c r="GL1583" s="146"/>
      <c r="GM1583" s="146"/>
      <c r="GN1583" s="146"/>
      <c r="GO1583" s="146"/>
      <c r="GP1583" s="146"/>
      <c r="GQ1583" s="146"/>
      <c r="GR1583" s="146"/>
      <c r="GS1583" s="146"/>
      <c r="GT1583" s="146"/>
      <c r="GU1583" s="146"/>
      <c r="GV1583" s="146"/>
      <c r="GW1583" s="146"/>
      <c r="GX1583" s="146"/>
      <c r="GY1583" s="146"/>
      <c r="GZ1583" s="146"/>
      <c r="HA1583" s="146"/>
      <c r="HB1583" s="146"/>
      <c r="HC1583" s="146"/>
      <c r="HD1583" s="146"/>
      <c r="HE1583" s="146"/>
      <c r="HF1583" s="146"/>
      <c r="HG1583" s="146"/>
      <c r="HH1583" s="146"/>
      <c r="HI1583" s="146"/>
      <c r="HJ1583" s="146"/>
      <c r="HK1583" s="146"/>
      <c r="HL1583" s="146"/>
      <c r="HM1583" s="146"/>
      <c r="HN1583" s="146"/>
      <c r="HO1583" s="146"/>
      <c r="HP1583" s="146"/>
      <c r="HQ1583" s="146"/>
      <c r="HR1583" s="146"/>
      <c r="HS1583" s="146"/>
      <c r="HT1583" s="146"/>
      <c r="HU1583" s="146"/>
      <c r="HV1583" s="146"/>
      <c r="HW1583" s="146"/>
      <c r="HX1583" s="146"/>
      <c r="HY1583" s="146"/>
      <c r="HZ1583" s="146"/>
      <c r="IA1583" s="146"/>
      <c r="IB1583" s="146"/>
      <c r="IC1583" s="146"/>
      <c r="ID1583" s="146"/>
      <c r="IE1583" s="146"/>
      <c r="IF1583" s="146"/>
      <c r="IG1583" s="146"/>
      <c r="IH1583" s="146"/>
    </row>
    <row r="1584" spans="1:242" s="158" customFormat="1" outlineLevel="1">
      <c r="A1584" s="151">
        <v>111</v>
      </c>
      <c r="B1584" s="33" t="s">
        <v>2227</v>
      </c>
      <c r="C1584" s="34" t="s">
        <v>2228</v>
      </c>
      <c r="D1584" s="34" t="s">
        <v>1808</v>
      </c>
      <c r="E1584" s="36">
        <f t="shared" si="120"/>
        <v>8</v>
      </c>
      <c r="F1584" s="34"/>
      <c r="G1584" s="34">
        <v>8</v>
      </c>
      <c r="H1584" s="34"/>
      <c r="I1584" s="23"/>
      <c r="J1584" s="146"/>
      <c r="K1584" s="146"/>
      <c r="L1584" s="146"/>
      <c r="M1584" s="146"/>
      <c r="N1584" s="146"/>
      <c r="O1584" s="146"/>
      <c r="P1584" s="146"/>
      <c r="Q1584" s="146"/>
      <c r="R1584" s="146"/>
      <c r="S1584" s="146"/>
      <c r="T1584" s="146"/>
      <c r="U1584" s="146"/>
      <c r="V1584" s="146"/>
      <c r="W1584" s="146"/>
      <c r="X1584" s="146"/>
      <c r="Y1584" s="146"/>
      <c r="Z1584" s="146"/>
      <c r="AA1584" s="146"/>
      <c r="AB1584" s="146"/>
      <c r="AC1584" s="146"/>
      <c r="AD1584" s="146"/>
      <c r="AE1584" s="146"/>
      <c r="AF1584" s="146"/>
      <c r="AG1584" s="146"/>
      <c r="AH1584" s="146"/>
      <c r="AI1584" s="146"/>
      <c r="AJ1584" s="146"/>
      <c r="AK1584" s="146"/>
      <c r="AL1584" s="146"/>
      <c r="AM1584" s="146"/>
      <c r="AN1584" s="146"/>
      <c r="AO1584" s="146"/>
      <c r="AP1584" s="146"/>
      <c r="AQ1584" s="146"/>
      <c r="AR1584" s="146"/>
      <c r="AS1584" s="146"/>
      <c r="AT1584" s="146"/>
      <c r="AU1584" s="146"/>
      <c r="AV1584" s="146"/>
      <c r="AW1584" s="146"/>
      <c r="AX1584" s="146"/>
      <c r="AY1584" s="146"/>
      <c r="AZ1584" s="146"/>
      <c r="BA1584" s="146"/>
      <c r="BB1584" s="146"/>
      <c r="BC1584" s="146"/>
      <c r="BD1584" s="146"/>
      <c r="BE1584" s="146"/>
      <c r="BF1584" s="146"/>
      <c r="BG1584" s="146"/>
      <c r="BH1584" s="146"/>
      <c r="BI1584" s="146"/>
      <c r="BJ1584" s="146"/>
      <c r="BK1584" s="146"/>
      <c r="BL1584" s="146"/>
      <c r="BM1584" s="146"/>
      <c r="BN1584" s="146"/>
      <c r="BO1584" s="146"/>
      <c r="BP1584" s="146"/>
      <c r="BQ1584" s="146"/>
      <c r="BR1584" s="146"/>
      <c r="BS1584" s="146"/>
      <c r="BT1584" s="146"/>
      <c r="BU1584" s="146"/>
      <c r="BV1584" s="146"/>
      <c r="BW1584" s="146"/>
      <c r="BX1584" s="146"/>
      <c r="BY1584" s="146"/>
      <c r="BZ1584" s="146"/>
      <c r="CA1584" s="146"/>
      <c r="CB1584" s="146"/>
      <c r="CC1584" s="146"/>
      <c r="CD1584" s="146"/>
      <c r="CE1584" s="146"/>
      <c r="CF1584" s="146"/>
      <c r="CG1584" s="146"/>
      <c r="CH1584" s="146"/>
      <c r="CI1584" s="146"/>
      <c r="CJ1584" s="146"/>
      <c r="CK1584" s="146"/>
      <c r="CL1584" s="146"/>
      <c r="CM1584" s="146"/>
      <c r="CN1584" s="146"/>
      <c r="CO1584" s="146"/>
      <c r="CP1584" s="146"/>
      <c r="CQ1584" s="146"/>
      <c r="CR1584" s="146"/>
      <c r="CS1584" s="146"/>
      <c r="CT1584" s="146"/>
      <c r="CU1584" s="146"/>
      <c r="CV1584" s="146"/>
      <c r="CW1584" s="146"/>
      <c r="CX1584" s="146"/>
      <c r="CY1584" s="146"/>
      <c r="CZ1584" s="146"/>
      <c r="DA1584" s="146"/>
      <c r="DB1584" s="146"/>
      <c r="DC1584" s="146"/>
      <c r="DD1584" s="146"/>
      <c r="DE1584" s="146"/>
      <c r="DF1584" s="146"/>
      <c r="DG1584" s="146"/>
      <c r="DH1584" s="146"/>
      <c r="DI1584" s="146"/>
      <c r="DJ1584" s="146"/>
      <c r="DK1584" s="146"/>
      <c r="DL1584" s="146"/>
      <c r="DM1584" s="146"/>
      <c r="DN1584" s="146"/>
      <c r="DO1584" s="146"/>
      <c r="DP1584" s="146"/>
      <c r="DQ1584" s="146"/>
      <c r="DR1584" s="146"/>
      <c r="DS1584" s="146"/>
      <c r="DT1584" s="146"/>
      <c r="DU1584" s="146"/>
      <c r="DV1584" s="146"/>
      <c r="DW1584" s="146"/>
      <c r="DX1584" s="146"/>
      <c r="DY1584" s="146"/>
      <c r="DZ1584" s="146"/>
      <c r="EA1584" s="146"/>
      <c r="EB1584" s="146"/>
      <c r="EC1584" s="146"/>
      <c r="ED1584" s="146"/>
      <c r="EE1584" s="146"/>
      <c r="EF1584" s="146"/>
      <c r="EG1584" s="146"/>
      <c r="EH1584" s="146"/>
      <c r="EI1584" s="146"/>
      <c r="EJ1584" s="146"/>
      <c r="EK1584" s="146"/>
      <c r="EL1584" s="146"/>
      <c r="EM1584" s="146"/>
      <c r="EN1584" s="146"/>
      <c r="EO1584" s="146"/>
      <c r="EP1584" s="146"/>
      <c r="EQ1584" s="146"/>
      <c r="ER1584" s="146"/>
      <c r="ES1584" s="146"/>
      <c r="ET1584" s="146"/>
      <c r="EU1584" s="146"/>
      <c r="EV1584" s="146"/>
      <c r="EW1584" s="146"/>
      <c r="EX1584" s="146"/>
      <c r="EY1584" s="146"/>
      <c r="EZ1584" s="146"/>
      <c r="FA1584" s="146"/>
      <c r="FB1584" s="146"/>
      <c r="FC1584" s="146"/>
      <c r="FD1584" s="146"/>
      <c r="FE1584" s="146"/>
      <c r="FF1584" s="146"/>
      <c r="FG1584" s="146"/>
      <c r="FH1584" s="146"/>
      <c r="FI1584" s="146"/>
      <c r="FJ1584" s="146"/>
      <c r="FK1584" s="146"/>
      <c r="FL1584" s="146"/>
      <c r="FM1584" s="146"/>
      <c r="FN1584" s="146"/>
      <c r="FO1584" s="146"/>
      <c r="FP1584" s="146"/>
      <c r="FQ1584" s="146"/>
      <c r="FR1584" s="146"/>
      <c r="FS1584" s="146"/>
      <c r="FT1584" s="146"/>
      <c r="FU1584" s="146"/>
      <c r="FV1584" s="146"/>
      <c r="FW1584" s="146"/>
      <c r="FX1584" s="146"/>
      <c r="FY1584" s="146"/>
      <c r="FZ1584" s="146"/>
      <c r="GA1584" s="146"/>
      <c r="GB1584" s="146"/>
      <c r="GC1584" s="146"/>
      <c r="GD1584" s="146"/>
      <c r="GE1584" s="146"/>
      <c r="GF1584" s="146"/>
      <c r="GG1584" s="146"/>
      <c r="GH1584" s="146"/>
      <c r="GI1584" s="146"/>
      <c r="GJ1584" s="146"/>
      <c r="GK1584" s="146"/>
      <c r="GL1584" s="146"/>
      <c r="GM1584" s="146"/>
      <c r="GN1584" s="146"/>
      <c r="GO1584" s="146"/>
      <c r="GP1584" s="146"/>
      <c r="GQ1584" s="146"/>
      <c r="GR1584" s="146"/>
      <c r="GS1584" s="146"/>
      <c r="GT1584" s="146"/>
      <c r="GU1584" s="146"/>
      <c r="GV1584" s="146"/>
      <c r="GW1584" s="146"/>
      <c r="GX1584" s="146"/>
      <c r="GY1584" s="146"/>
      <c r="GZ1584" s="146"/>
      <c r="HA1584" s="146"/>
      <c r="HB1584" s="146"/>
      <c r="HC1584" s="146"/>
      <c r="HD1584" s="146"/>
      <c r="HE1584" s="146"/>
      <c r="HF1584" s="146"/>
      <c r="HG1584" s="146"/>
      <c r="HH1584" s="146"/>
      <c r="HI1584" s="146"/>
      <c r="HJ1584" s="146"/>
      <c r="HK1584" s="146"/>
      <c r="HL1584" s="146"/>
      <c r="HM1584" s="146"/>
      <c r="HN1584" s="146"/>
      <c r="HO1584" s="146"/>
      <c r="HP1584" s="146"/>
      <c r="HQ1584" s="146"/>
      <c r="HR1584" s="146"/>
      <c r="HS1584" s="146"/>
      <c r="HT1584" s="146"/>
      <c r="HU1584" s="146"/>
      <c r="HV1584" s="146"/>
      <c r="HW1584" s="146"/>
      <c r="HX1584" s="146"/>
      <c r="HY1584" s="146"/>
      <c r="HZ1584" s="146"/>
      <c r="IA1584" s="146"/>
      <c r="IB1584" s="146"/>
      <c r="IC1584" s="146"/>
      <c r="ID1584" s="146"/>
      <c r="IE1584" s="146"/>
      <c r="IF1584" s="146"/>
      <c r="IG1584" s="146"/>
      <c r="IH1584" s="146"/>
    </row>
    <row r="1585" spans="1:242" s="158" customFormat="1" outlineLevel="1">
      <c r="A1585" s="151">
        <v>112</v>
      </c>
      <c r="B1585" s="33" t="s">
        <v>2229</v>
      </c>
      <c r="C1585" s="34" t="s">
        <v>2230</v>
      </c>
      <c r="D1585" s="34" t="s">
        <v>1808</v>
      </c>
      <c r="E1585" s="36">
        <f t="shared" si="120"/>
        <v>1</v>
      </c>
      <c r="F1585" s="34">
        <v>1</v>
      </c>
      <c r="G1585" s="34"/>
      <c r="H1585" s="34"/>
      <c r="I1585" s="23"/>
      <c r="J1585" s="146"/>
      <c r="K1585" s="146"/>
      <c r="L1585" s="146"/>
      <c r="M1585" s="146"/>
      <c r="N1585" s="146"/>
      <c r="O1585" s="146"/>
      <c r="P1585" s="146"/>
      <c r="Q1585" s="146"/>
      <c r="R1585" s="146"/>
      <c r="S1585" s="146"/>
      <c r="T1585" s="146"/>
      <c r="U1585" s="146"/>
      <c r="V1585" s="146"/>
      <c r="W1585" s="146"/>
      <c r="X1585" s="146"/>
      <c r="Y1585" s="146"/>
      <c r="Z1585" s="146"/>
      <c r="AA1585" s="146"/>
      <c r="AB1585" s="146"/>
      <c r="AC1585" s="146"/>
      <c r="AD1585" s="146"/>
      <c r="AE1585" s="146"/>
      <c r="AF1585" s="146"/>
      <c r="AG1585" s="146"/>
      <c r="AH1585" s="146"/>
      <c r="AI1585" s="146"/>
      <c r="AJ1585" s="146"/>
      <c r="AK1585" s="146"/>
      <c r="AL1585" s="146"/>
      <c r="AM1585" s="146"/>
      <c r="AN1585" s="146"/>
      <c r="AO1585" s="146"/>
      <c r="AP1585" s="146"/>
      <c r="AQ1585" s="146"/>
      <c r="AR1585" s="146"/>
      <c r="AS1585" s="146"/>
      <c r="AT1585" s="146"/>
      <c r="AU1585" s="146"/>
      <c r="AV1585" s="146"/>
      <c r="AW1585" s="146"/>
      <c r="AX1585" s="146"/>
      <c r="AY1585" s="146"/>
      <c r="AZ1585" s="146"/>
      <c r="BA1585" s="146"/>
      <c r="BB1585" s="146"/>
      <c r="BC1585" s="146"/>
      <c r="BD1585" s="146"/>
      <c r="BE1585" s="146"/>
      <c r="BF1585" s="146"/>
      <c r="BG1585" s="146"/>
      <c r="BH1585" s="146"/>
      <c r="BI1585" s="146"/>
      <c r="BJ1585" s="146"/>
      <c r="BK1585" s="146"/>
      <c r="BL1585" s="146"/>
      <c r="BM1585" s="146"/>
      <c r="BN1585" s="146"/>
      <c r="BO1585" s="146"/>
      <c r="BP1585" s="146"/>
      <c r="BQ1585" s="146"/>
      <c r="BR1585" s="146"/>
      <c r="BS1585" s="146"/>
      <c r="BT1585" s="146"/>
      <c r="BU1585" s="146"/>
      <c r="BV1585" s="146"/>
      <c r="BW1585" s="146"/>
      <c r="BX1585" s="146"/>
      <c r="BY1585" s="146"/>
      <c r="BZ1585" s="146"/>
      <c r="CA1585" s="146"/>
      <c r="CB1585" s="146"/>
      <c r="CC1585" s="146"/>
      <c r="CD1585" s="146"/>
      <c r="CE1585" s="146"/>
      <c r="CF1585" s="146"/>
      <c r="CG1585" s="146"/>
      <c r="CH1585" s="146"/>
      <c r="CI1585" s="146"/>
      <c r="CJ1585" s="146"/>
      <c r="CK1585" s="146"/>
      <c r="CL1585" s="146"/>
      <c r="CM1585" s="146"/>
      <c r="CN1585" s="146"/>
      <c r="CO1585" s="146"/>
      <c r="CP1585" s="146"/>
      <c r="CQ1585" s="146"/>
      <c r="CR1585" s="146"/>
      <c r="CS1585" s="146"/>
      <c r="CT1585" s="146"/>
      <c r="CU1585" s="146"/>
      <c r="CV1585" s="146"/>
      <c r="CW1585" s="146"/>
      <c r="CX1585" s="146"/>
      <c r="CY1585" s="146"/>
      <c r="CZ1585" s="146"/>
      <c r="DA1585" s="146"/>
      <c r="DB1585" s="146"/>
      <c r="DC1585" s="146"/>
      <c r="DD1585" s="146"/>
      <c r="DE1585" s="146"/>
      <c r="DF1585" s="146"/>
      <c r="DG1585" s="146"/>
      <c r="DH1585" s="146"/>
      <c r="DI1585" s="146"/>
      <c r="DJ1585" s="146"/>
      <c r="DK1585" s="146"/>
      <c r="DL1585" s="146"/>
      <c r="DM1585" s="146"/>
      <c r="DN1585" s="146"/>
      <c r="DO1585" s="146"/>
      <c r="DP1585" s="146"/>
      <c r="DQ1585" s="146"/>
      <c r="DR1585" s="146"/>
      <c r="DS1585" s="146"/>
      <c r="DT1585" s="146"/>
      <c r="DU1585" s="146"/>
      <c r="DV1585" s="146"/>
      <c r="DW1585" s="146"/>
      <c r="DX1585" s="146"/>
      <c r="DY1585" s="146"/>
      <c r="DZ1585" s="146"/>
      <c r="EA1585" s="146"/>
      <c r="EB1585" s="146"/>
      <c r="EC1585" s="146"/>
      <c r="ED1585" s="146"/>
      <c r="EE1585" s="146"/>
      <c r="EF1585" s="146"/>
      <c r="EG1585" s="146"/>
      <c r="EH1585" s="146"/>
      <c r="EI1585" s="146"/>
      <c r="EJ1585" s="146"/>
      <c r="EK1585" s="146"/>
      <c r="EL1585" s="146"/>
      <c r="EM1585" s="146"/>
      <c r="EN1585" s="146"/>
      <c r="EO1585" s="146"/>
      <c r="EP1585" s="146"/>
      <c r="EQ1585" s="146"/>
      <c r="ER1585" s="146"/>
      <c r="ES1585" s="146"/>
      <c r="ET1585" s="146"/>
      <c r="EU1585" s="146"/>
      <c r="EV1585" s="146"/>
      <c r="EW1585" s="146"/>
      <c r="EX1585" s="146"/>
      <c r="EY1585" s="146"/>
      <c r="EZ1585" s="146"/>
      <c r="FA1585" s="146"/>
      <c r="FB1585" s="146"/>
      <c r="FC1585" s="146"/>
      <c r="FD1585" s="146"/>
      <c r="FE1585" s="146"/>
      <c r="FF1585" s="146"/>
      <c r="FG1585" s="146"/>
      <c r="FH1585" s="146"/>
      <c r="FI1585" s="146"/>
      <c r="FJ1585" s="146"/>
      <c r="FK1585" s="146"/>
      <c r="FL1585" s="146"/>
      <c r="FM1585" s="146"/>
      <c r="FN1585" s="146"/>
      <c r="FO1585" s="146"/>
      <c r="FP1585" s="146"/>
      <c r="FQ1585" s="146"/>
      <c r="FR1585" s="146"/>
      <c r="FS1585" s="146"/>
      <c r="FT1585" s="146"/>
      <c r="FU1585" s="146"/>
      <c r="FV1585" s="146"/>
      <c r="FW1585" s="146"/>
      <c r="FX1585" s="146"/>
      <c r="FY1585" s="146"/>
      <c r="FZ1585" s="146"/>
      <c r="GA1585" s="146"/>
      <c r="GB1585" s="146"/>
      <c r="GC1585" s="146"/>
      <c r="GD1585" s="146"/>
      <c r="GE1585" s="146"/>
      <c r="GF1585" s="146"/>
      <c r="GG1585" s="146"/>
      <c r="GH1585" s="146"/>
      <c r="GI1585" s="146"/>
      <c r="GJ1585" s="146"/>
      <c r="GK1585" s="146"/>
      <c r="GL1585" s="146"/>
      <c r="GM1585" s="146"/>
      <c r="GN1585" s="146"/>
      <c r="GO1585" s="146"/>
      <c r="GP1585" s="146"/>
      <c r="GQ1585" s="146"/>
      <c r="GR1585" s="146"/>
      <c r="GS1585" s="146"/>
      <c r="GT1585" s="146"/>
      <c r="GU1585" s="146"/>
      <c r="GV1585" s="146"/>
      <c r="GW1585" s="146"/>
      <c r="GX1585" s="146"/>
      <c r="GY1585" s="146"/>
      <c r="GZ1585" s="146"/>
      <c r="HA1585" s="146"/>
      <c r="HB1585" s="146"/>
      <c r="HC1585" s="146"/>
      <c r="HD1585" s="146"/>
      <c r="HE1585" s="146"/>
      <c r="HF1585" s="146"/>
      <c r="HG1585" s="146"/>
      <c r="HH1585" s="146"/>
      <c r="HI1585" s="146"/>
      <c r="HJ1585" s="146"/>
      <c r="HK1585" s="146"/>
      <c r="HL1585" s="146"/>
      <c r="HM1585" s="146"/>
      <c r="HN1585" s="146"/>
      <c r="HO1585" s="146"/>
      <c r="HP1585" s="146"/>
      <c r="HQ1585" s="146"/>
      <c r="HR1585" s="146"/>
      <c r="HS1585" s="146"/>
      <c r="HT1585" s="146"/>
      <c r="HU1585" s="146"/>
      <c r="HV1585" s="146"/>
      <c r="HW1585" s="146"/>
      <c r="HX1585" s="146"/>
      <c r="HY1585" s="146"/>
      <c r="HZ1585" s="146"/>
      <c r="IA1585" s="146"/>
      <c r="IB1585" s="146"/>
      <c r="IC1585" s="146"/>
      <c r="ID1585" s="146"/>
      <c r="IE1585" s="146"/>
      <c r="IF1585" s="146"/>
      <c r="IG1585" s="146"/>
      <c r="IH1585" s="146"/>
    </row>
    <row r="1586" spans="1:242" s="158" customFormat="1" outlineLevel="1">
      <c r="A1586" s="151">
        <v>113</v>
      </c>
      <c r="B1586" s="33" t="s">
        <v>2231</v>
      </c>
      <c r="C1586" s="34" t="s">
        <v>2232</v>
      </c>
      <c r="D1586" s="34" t="s">
        <v>1808</v>
      </c>
      <c r="E1586" s="36">
        <f t="shared" si="120"/>
        <v>1</v>
      </c>
      <c r="F1586" s="34">
        <v>1</v>
      </c>
      <c r="G1586" s="34"/>
      <c r="H1586" s="34"/>
      <c r="I1586" s="23"/>
      <c r="J1586" s="146"/>
      <c r="K1586" s="146"/>
      <c r="L1586" s="146"/>
      <c r="M1586" s="146"/>
      <c r="N1586" s="146"/>
      <c r="O1586" s="146"/>
      <c r="P1586" s="146"/>
      <c r="Q1586" s="146"/>
      <c r="R1586" s="146"/>
      <c r="S1586" s="146"/>
      <c r="T1586" s="146"/>
      <c r="U1586" s="146"/>
      <c r="V1586" s="146"/>
      <c r="W1586" s="146"/>
      <c r="X1586" s="146"/>
      <c r="Y1586" s="146"/>
      <c r="Z1586" s="146"/>
      <c r="AA1586" s="146"/>
      <c r="AB1586" s="146"/>
      <c r="AC1586" s="146"/>
      <c r="AD1586" s="146"/>
      <c r="AE1586" s="146"/>
      <c r="AF1586" s="146"/>
      <c r="AG1586" s="146"/>
      <c r="AH1586" s="146"/>
      <c r="AI1586" s="146"/>
      <c r="AJ1586" s="146"/>
      <c r="AK1586" s="146"/>
      <c r="AL1586" s="146"/>
      <c r="AM1586" s="146"/>
      <c r="AN1586" s="146"/>
      <c r="AO1586" s="146"/>
      <c r="AP1586" s="146"/>
      <c r="AQ1586" s="146"/>
      <c r="AR1586" s="146"/>
      <c r="AS1586" s="146"/>
      <c r="AT1586" s="146"/>
      <c r="AU1586" s="146"/>
      <c r="AV1586" s="146"/>
      <c r="AW1586" s="146"/>
      <c r="AX1586" s="146"/>
      <c r="AY1586" s="146"/>
      <c r="AZ1586" s="146"/>
      <c r="BA1586" s="146"/>
      <c r="BB1586" s="146"/>
      <c r="BC1586" s="146"/>
      <c r="BD1586" s="146"/>
      <c r="BE1586" s="146"/>
      <c r="BF1586" s="146"/>
      <c r="BG1586" s="146"/>
      <c r="BH1586" s="146"/>
      <c r="BI1586" s="146"/>
      <c r="BJ1586" s="146"/>
      <c r="BK1586" s="146"/>
      <c r="BL1586" s="146"/>
      <c r="BM1586" s="146"/>
      <c r="BN1586" s="146"/>
      <c r="BO1586" s="146"/>
      <c r="BP1586" s="146"/>
      <c r="BQ1586" s="146"/>
      <c r="BR1586" s="146"/>
      <c r="BS1586" s="146"/>
      <c r="BT1586" s="146"/>
      <c r="BU1586" s="146"/>
      <c r="BV1586" s="146"/>
      <c r="BW1586" s="146"/>
      <c r="BX1586" s="146"/>
      <c r="BY1586" s="146"/>
      <c r="BZ1586" s="146"/>
      <c r="CA1586" s="146"/>
      <c r="CB1586" s="146"/>
      <c r="CC1586" s="146"/>
      <c r="CD1586" s="146"/>
      <c r="CE1586" s="146"/>
      <c r="CF1586" s="146"/>
      <c r="CG1586" s="146"/>
      <c r="CH1586" s="146"/>
      <c r="CI1586" s="146"/>
      <c r="CJ1586" s="146"/>
      <c r="CK1586" s="146"/>
      <c r="CL1586" s="146"/>
      <c r="CM1586" s="146"/>
      <c r="CN1586" s="146"/>
      <c r="CO1586" s="146"/>
      <c r="CP1586" s="146"/>
      <c r="CQ1586" s="146"/>
      <c r="CR1586" s="146"/>
      <c r="CS1586" s="146"/>
      <c r="CT1586" s="146"/>
      <c r="CU1586" s="146"/>
      <c r="CV1586" s="146"/>
      <c r="CW1586" s="146"/>
      <c r="CX1586" s="146"/>
      <c r="CY1586" s="146"/>
      <c r="CZ1586" s="146"/>
      <c r="DA1586" s="146"/>
      <c r="DB1586" s="146"/>
      <c r="DC1586" s="146"/>
      <c r="DD1586" s="146"/>
      <c r="DE1586" s="146"/>
      <c r="DF1586" s="146"/>
      <c r="DG1586" s="146"/>
      <c r="DH1586" s="146"/>
      <c r="DI1586" s="146"/>
      <c r="DJ1586" s="146"/>
      <c r="DK1586" s="146"/>
      <c r="DL1586" s="146"/>
      <c r="DM1586" s="146"/>
      <c r="DN1586" s="146"/>
      <c r="DO1586" s="146"/>
      <c r="DP1586" s="146"/>
      <c r="DQ1586" s="146"/>
      <c r="DR1586" s="146"/>
      <c r="DS1586" s="146"/>
      <c r="DT1586" s="146"/>
      <c r="DU1586" s="146"/>
      <c r="DV1586" s="146"/>
      <c r="DW1586" s="146"/>
      <c r="DX1586" s="146"/>
      <c r="DY1586" s="146"/>
      <c r="DZ1586" s="146"/>
      <c r="EA1586" s="146"/>
      <c r="EB1586" s="146"/>
      <c r="EC1586" s="146"/>
      <c r="ED1586" s="146"/>
      <c r="EE1586" s="146"/>
      <c r="EF1586" s="146"/>
      <c r="EG1586" s="146"/>
      <c r="EH1586" s="146"/>
      <c r="EI1586" s="146"/>
      <c r="EJ1586" s="146"/>
      <c r="EK1586" s="146"/>
      <c r="EL1586" s="146"/>
      <c r="EM1586" s="146"/>
      <c r="EN1586" s="146"/>
      <c r="EO1586" s="146"/>
      <c r="EP1586" s="146"/>
      <c r="EQ1586" s="146"/>
      <c r="ER1586" s="146"/>
      <c r="ES1586" s="146"/>
      <c r="ET1586" s="146"/>
      <c r="EU1586" s="146"/>
      <c r="EV1586" s="146"/>
      <c r="EW1586" s="146"/>
      <c r="EX1586" s="146"/>
      <c r="EY1586" s="146"/>
      <c r="EZ1586" s="146"/>
      <c r="FA1586" s="146"/>
      <c r="FB1586" s="146"/>
      <c r="FC1586" s="146"/>
      <c r="FD1586" s="146"/>
      <c r="FE1586" s="146"/>
      <c r="FF1586" s="146"/>
      <c r="FG1586" s="146"/>
      <c r="FH1586" s="146"/>
      <c r="FI1586" s="146"/>
      <c r="FJ1586" s="146"/>
      <c r="FK1586" s="146"/>
      <c r="FL1586" s="146"/>
      <c r="FM1586" s="146"/>
      <c r="FN1586" s="146"/>
      <c r="FO1586" s="146"/>
      <c r="FP1586" s="146"/>
      <c r="FQ1586" s="146"/>
      <c r="FR1586" s="146"/>
      <c r="FS1586" s="146"/>
      <c r="FT1586" s="146"/>
      <c r="FU1586" s="146"/>
      <c r="FV1586" s="146"/>
      <c r="FW1586" s="146"/>
      <c r="FX1586" s="146"/>
      <c r="FY1586" s="146"/>
      <c r="FZ1586" s="146"/>
      <c r="GA1586" s="146"/>
      <c r="GB1586" s="146"/>
      <c r="GC1586" s="146"/>
      <c r="GD1586" s="146"/>
      <c r="GE1586" s="146"/>
      <c r="GF1586" s="146"/>
      <c r="GG1586" s="146"/>
      <c r="GH1586" s="146"/>
      <c r="GI1586" s="146"/>
      <c r="GJ1586" s="146"/>
      <c r="GK1586" s="146"/>
      <c r="GL1586" s="146"/>
      <c r="GM1586" s="146"/>
      <c r="GN1586" s="146"/>
      <c r="GO1586" s="146"/>
      <c r="GP1586" s="146"/>
      <c r="GQ1586" s="146"/>
      <c r="GR1586" s="146"/>
      <c r="GS1586" s="146"/>
      <c r="GT1586" s="146"/>
      <c r="GU1586" s="146"/>
      <c r="GV1586" s="146"/>
      <c r="GW1586" s="146"/>
      <c r="GX1586" s="146"/>
      <c r="GY1586" s="146"/>
      <c r="GZ1586" s="146"/>
      <c r="HA1586" s="146"/>
      <c r="HB1586" s="146"/>
      <c r="HC1586" s="146"/>
      <c r="HD1586" s="146"/>
      <c r="HE1586" s="146"/>
      <c r="HF1586" s="146"/>
      <c r="HG1586" s="146"/>
      <c r="HH1586" s="146"/>
      <c r="HI1586" s="146"/>
      <c r="HJ1586" s="146"/>
      <c r="HK1586" s="146"/>
      <c r="HL1586" s="146"/>
      <c r="HM1586" s="146"/>
      <c r="HN1586" s="146"/>
      <c r="HO1586" s="146"/>
      <c r="HP1586" s="146"/>
      <c r="HQ1586" s="146"/>
      <c r="HR1586" s="146"/>
      <c r="HS1586" s="146"/>
      <c r="HT1586" s="146"/>
      <c r="HU1586" s="146"/>
      <c r="HV1586" s="146"/>
      <c r="HW1586" s="146"/>
      <c r="HX1586" s="146"/>
      <c r="HY1586" s="146"/>
      <c r="HZ1586" s="146"/>
      <c r="IA1586" s="146"/>
      <c r="IB1586" s="146"/>
      <c r="IC1586" s="146"/>
      <c r="ID1586" s="146"/>
      <c r="IE1586" s="146"/>
      <c r="IF1586" s="146"/>
      <c r="IG1586" s="146"/>
      <c r="IH1586" s="146"/>
    </row>
    <row r="1587" spans="1:242" s="158" customFormat="1" ht="46.5" outlineLevel="1">
      <c r="A1587" s="151">
        <v>114</v>
      </c>
      <c r="B1587" s="33" t="s">
        <v>2233</v>
      </c>
      <c r="C1587" s="34" t="s">
        <v>2234</v>
      </c>
      <c r="D1587" s="34" t="s">
        <v>1808</v>
      </c>
      <c r="E1587" s="36">
        <f t="shared" si="120"/>
        <v>2</v>
      </c>
      <c r="F1587" s="34">
        <v>2</v>
      </c>
      <c r="G1587" s="34"/>
      <c r="H1587" s="34"/>
      <c r="I1587" s="23"/>
      <c r="J1587" s="146"/>
      <c r="K1587" s="146"/>
      <c r="L1587" s="146"/>
      <c r="M1587" s="146"/>
      <c r="N1587" s="146"/>
      <c r="O1587" s="146"/>
      <c r="P1587" s="146"/>
      <c r="Q1587" s="146"/>
      <c r="R1587" s="146"/>
      <c r="S1587" s="146"/>
      <c r="T1587" s="146"/>
      <c r="U1587" s="146"/>
      <c r="V1587" s="146"/>
      <c r="W1587" s="146"/>
      <c r="X1587" s="146"/>
      <c r="Y1587" s="146"/>
      <c r="Z1587" s="146"/>
      <c r="AA1587" s="146"/>
      <c r="AB1587" s="146"/>
      <c r="AC1587" s="146"/>
      <c r="AD1587" s="146"/>
      <c r="AE1587" s="146"/>
      <c r="AF1587" s="146"/>
      <c r="AG1587" s="146"/>
      <c r="AH1587" s="146"/>
      <c r="AI1587" s="146"/>
      <c r="AJ1587" s="146"/>
      <c r="AK1587" s="146"/>
      <c r="AL1587" s="146"/>
      <c r="AM1587" s="146"/>
      <c r="AN1587" s="146"/>
      <c r="AO1587" s="146"/>
      <c r="AP1587" s="146"/>
      <c r="AQ1587" s="146"/>
      <c r="AR1587" s="146"/>
      <c r="AS1587" s="146"/>
      <c r="AT1587" s="146"/>
      <c r="AU1587" s="146"/>
      <c r="AV1587" s="146"/>
      <c r="AW1587" s="146"/>
      <c r="AX1587" s="146"/>
      <c r="AY1587" s="146"/>
      <c r="AZ1587" s="146"/>
      <c r="BA1587" s="146"/>
      <c r="BB1587" s="146"/>
      <c r="BC1587" s="146"/>
      <c r="BD1587" s="146"/>
      <c r="BE1587" s="146"/>
      <c r="BF1587" s="146"/>
      <c r="BG1587" s="146"/>
      <c r="BH1587" s="146"/>
      <c r="BI1587" s="146"/>
      <c r="BJ1587" s="146"/>
      <c r="BK1587" s="146"/>
      <c r="BL1587" s="146"/>
      <c r="BM1587" s="146"/>
      <c r="BN1587" s="146"/>
      <c r="BO1587" s="146"/>
      <c r="BP1587" s="146"/>
      <c r="BQ1587" s="146"/>
      <c r="BR1587" s="146"/>
      <c r="BS1587" s="146"/>
      <c r="BT1587" s="146"/>
      <c r="BU1587" s="146"/>
      <c r="BV1587" s="146"/>
      <c r="BW1587" s="146"/>
      <c r="BX1587" s="146"/>
      <c r="BY1587" s="146"/>
      <c r="BZ1587" s="146"/>
      <c r="CA1587" s="146"/>
      <c r="CB1587" s="146"/>
      <c r="CC1587" s="146"/>
      <c r="CD1587" s="146"/>
      <c r="CE1587" s="146"/>
      <c r="CF1587" s="146"/>
      <c r="CG1587" s="146"/>
      <c r="CH1587" s="146"/>
      <c r="CI1587" s="146"/>
      <c r="CJ1587" s="146"/>
      <c r="CK1587" s="146"/>
      <c r="CL1587" s="146"/>
      <c r="CM1587" s="146"/>
      <c r="CN1587" s="146"/>
      <c r="CO1587" s="146"/>
      <c r="CP1587" s="146"/>
      <c r="CQ1587" s="146"/>
      <c r="CR1587" s="146"/>
      <c r="CS1587" s="146"/>
      <c r="CT1587" s="146"/>
      <c r="CU1587" s="146"/>
      <c r="CV1587" s="146"/>
      <c r="CW1587" s="146"/>
      <c r="CX1587" s="146"/>
      <c r="CY1587" s="146"/>
      <c r="CZ1587" s="146"/>
      <c r="DA1587" s="146"/>
      <c r="DB1587" s="146"/>
      <c r="DC1587" s="146"/>
      <c r="DD1587" s="146"/>
      <c r="DE1587" s="146"/>
      <c r="DF1587" s="146"/>
      <c r="DG1587" s="146"/>
      <c r="DH1587" s="146"/>
      <c r="DI1587" s="146"/>
      <c r="DJ1587" s="146"/>
      <c r="DK1587" s="146"/>
      <c r="DL1587" s="146"/>
      <c r="DM1587" s="146"/>
      <c r="DN1587" s="146"/>
      <c r="DO1587" s="146"/>
      <c r="DP1587" s="146"/>
      <c r="DQ1587" s="146"/>
      <c r="DR1587" s="146"/>
      <c r="DS1587" s="146"/>
      <c r="DT1587" s="146"/>
      <c r="DU1587" s="146"/>
      <c r="DV1587" s="146"/>
      <c r="DW1587" s="146"/>
      <c r="DX1587" s="146"/>
      <c r="DY1587" s="146"/>
      <c r="DZ1587" s="146"/>
      <c r="EA1587" s="146"/>
      <c r="EB1587" s="146"/>
      <c r="EC1587" s="146"/>
      <c r="ED1587" s="146"/>
      <c r="EE1587" s="146"/>
      <c r="EF1587" s="146"/>
      <c r="EG1587" s="146"/>
      <c r="EH1587" s="146"/>
      <c r="EI1587" s="146"/>
      <c r="EJ1587" s="146"/>
      <c r="EK1587" s="146"/>
      <c r="EL1587" s="146"/>
      <c r="EM1587" s="146"/>
      <c r="EN1587" s="146"/>
      <c r="EO1587" s="146"/>
      <c r="EP1587" s="146"/>
      <c r="EQ1587" s="146"/>
      <c r="ER1587" s="146"/>
      <c r="ES1587" s="146"/>
      <c r="ET1587" s="146"/>
      <c r="EU1587" s="146"/>
      <c r="EV1587" s="146"/>
      <c r="EW1587" s="146"/>
      <c r="EX1587" s="146"/>
      <c r="EY1587" s="146"/>
      <c r="EZ1587" s="146"/>
      <c r="FA1587" s="146"/>
      <c r="FB1587" s="146"/>
      <c r="FC1587" s="146"/>
      <c r="FD1587" s="146"/>
      <c r="FE1587" s="146"/>
      <c r="FF1587" s="146"/>
      <c r="FG1587" s="146"/>
      <c r="FH1587" s="146"/>
      <c r="FI1587" s="146"/>
      <c r="FJ1587" s="146"/>
      <c r="FK1587" s="146"/>
      <c r="FL1587" s="146"/>
      <c r="FM1587" s="146"/>
      <c r="FN1587" s="146"/>
      <c r="FO1587" s="146"/>
      <c r="FP1587" s="146"/>
      <c r="FQ1587" s="146"/>
      <c r="FR1587" s="146"/>
      <c r="FS1587" s="146"/>
      <c r="FT1587" s="146"/>
      <c r="FU1587" s="146"/>
      <c r="FV1587" s="146"/>
      <c r="FW1587" s="146"/>
      <c r="FX1587" s="146"/>
      <c r="FY1587" s="146"/>
      <c r="FZ1587" s="146"/>
      <c r="GA1587" s="146"/>
      <c r="GB1587" s="146"/>
      <c r="GC1587" s="146"/>
      <c r="GD1587" s="146"/>
      <c r="GE1587" s="146"/>
      <c r="GF1587" s="146"/>
      <c r="GG1587" s="146"/>
      <c r="GH1587" s="146"/>
      <c r="GI1587" s="146"/>
      <c r="GJ1587" s="146"/>
      <c r="GK1587" s="146"/>
      <c r="GL1587" s="146"/>
      <c r="GM1587" s="146"/>
      <c r="GN1587" s="146"/>
      <c r="GO1587" s="146"/>
      <c r="GP1587" s="146"/>
      <c r="GQ1587" s="146"/>
      <c r="GR1587" s="146"/>
      <c r="GS1587" s="146"/>
      <c r="GT1587" s="146"/>
      <c r="GU1587" s="146"/>
      <c r="GV1587" s="146"/>
      <c r="GW1587" s="146"/>
      <c r="GX1587" s="146"/>
      <c r="GY1587" s="146"/>
      <c r="GZ1587" s="146"/>
      <c r="HA1587" s="146"/>
      <c r="HB1587" s="146"/>
      <c r="HC1587" s="146"/>
      <c r="HD1587" s="146"/>
      <c r="HE1587" s="146"/>
      <c r="HF1587" s="146"/>
      <c r="HG1587" s="146"/>
      <c r="HH1587" s="146"/>
      <c r="HI1587" s="146"/>
      <c r="HJ1587" s="146"/>
      <c r="HK1587" s="146"/>
      <c r="HL1587" s="146"/>
      <c r="HM1587" s="146"/>
      <c r="HN1587" s="146"/>
      <c r="HO1587" s="146"/>
      <c r="HP1587" s="146"/>
      <c r="HQ1587" s="146"/>
      <c r="HR1587" s="146"/>
      <c r="HS1587" s="146"/>
      <c r="HT1587" s="146"/>
      <c r="HU1587" s="146"/>
      <c r="HV1587" s="146"/>
      <c r="HW1587" s="146"/>
      <c r="HX1587" s="146"/>
      <c r="HY1587" s="146"/>
      <c r="HZ1587" s="146"/>
      <c r="IA1587" s="146"/>
      <c r="IB1587" s="146"/>
      <c r="IC1587" s="146"/>
      <c r="ID1587" s="146"/>
      <c r="IE1587" s="146"/>
      <c r="IF1587" s="146"/>
      <c r="IG1587" s="146"/>
      <c r="IH1587" s="146"/>
    </row>
    <row r="1588" spans="1:242" s="158" customFormat="1" outlineLevel="1">
      <c r="A1588" s="151">
        <v>115</v>
      </c>
      <c r="B1588" s="33" t="s">
        <v>2235</v>
      </c>
      <c r="C1588" s="34" t="s">
        <v>2236</v>
      </c>
      <c r="D1588" s="34" t="s">
        <v>2115</v>
      </c>
      <c r="E1588" s="36">
        <f t="shared" si="120"/>
        <v>2</v>
      </c>
      <c r="F1588" s="34">
        <v>1</v>
      </c>
      <c r="G1588" s="34"/>
      <c r="H1588" s="34">
        <v>1</v>
      </c>
      <c r="I1588" s="23"/>
      <c r="J1588" s="146"/>
      <c r="K1588" s="146"/>
      <c r="L1588" s="146"/>
      <c r="M1588" s="146"/>
      <c r="N1588" s="146"/>
      <c r="O1588" s="146"/>
      <c r="P1588" s="146"/>
      <c r="Q1588" s="146"/>
      <c r="R1588" s="146"/>
      <c r="S1588" s="146"/>
      <c r="T1588" s="146"/>
      <c r="U1588" s="146"/>
      <c r="V1588" s="146"/>
      <c r="W1588" s="146"/>
      <c r="X1588" s="146"/>
      <c r="Y1588" s="146"/>
      <c r="Z1588" s="146"/>
      <c r="AA1588" s="146"/>
      <c r="AB1588" s="146"/>
      <c r="AC1588" s="146"/>
      <c r="AD1588" s="146"/>
      <c r="AE1588" s="146"/>
      <c r="AF1588" s="146"/>
      <c r="AG1588" s="146"/>
      <c r="AH1588" s="146"/>
      <c r="AI1588" s="146"/>
      <c r="AJ1588" s="146"/>
      <c r="AK1588" s="146"/>
      <c r="AL1588" s="146"/>
      <c r="AM1588" s="146"/>
      <c r="AN1588" s="146"/>
      <c r="AO1588" s="146"/>
      <c r="AP1588" s="146"/>
      <c r="AQ1588" s="146"/>
      <c r="AR1588" s="146"/>
      <c r="AS1588" s="146"/>
      <c r="AT1588" s="146"/>
      <c r="AU1588" s="146"/>
      <c r="AV1588" s="146"/>
      <c r="AW1588" s="146"/>
      <c r="AX1588" s="146"/>
      <c r="AY1588" s="146"/>
      <c r="AZ1588" s="146"/>
      <c r="BA1588" s="146"/>
      <c r="BB1588" s="146"/>
      <c r="BC1588" s="146"/>
      <c r="BD1588" s="146"/>
      <c r="BE1588" s="146"/>
      <c r="BF1588" s="146"/>
      <c r="BG1588" s="146"/>
      <c r="BH1588" s="146"/>
      <c r="BI1588" s="146"/>
      <c r="BJ1588" s="146"/>
      <c r="BK1588" s="146"/>
      <c r="BL1588" s="146"/>
      <c r="BM1588" s="146"/>
      <c r="BN1588" s="146"/>
      <c r="BO1588" s="146"/>
      <c r="BP1588" s="146"/>
      <c r="BQ1588" s="146"/>
      <c r="BR1588" s="146"/>
      <c r="BS1588" s="146"/>
      <c r="BT1588" s="146"/>
      <c r="BU1588" s="146"/>
      <c r="BV1588" s="146"/>
      <c r="BW1588" s="146"/>
      <c r="BX1588" s="146"/>
      <c r="BY1588" s="146"/>
      <c r="BZ1588" s="146"/>
      <c r="CA1588" s="146"/>
      <c r="CB1588" s="146"/>
      <c r="CC1588" s="146"/>
      <c r="CD1588" s="146"/>
      <c r="CE1588" s="146"/>
      <c r="CF1588" s="146"/>
      <c r="CG1588" s="146"/>
      <c r="CH1588" s="146"/>
      <c r="CI1588" s="146"/>
      <c r="CJ1588" s="146"/>
      <c r="CK1588" s="146"/>
      <c r="CL1588" s="146"/>
      <c r="CM1588" s="146"/>
      <c r="CN1588" s="146"/>
      <c r="CO1588" s="146"/>
      <c r="CP1588" s="146"/>
      <c r="CQ1588" s="146"/>
      <c r="CR1588" s="146"/>
      <c r="CS1588" s="146"/>
      <c r="CT1588" s="146"/>
      <c r="CU1588" s="146"/>
      <c r="CV1588" s="146"/>
      <c r="CW1588" s="146"/>
      <c r="CX1588" s="146"/>
      <c r="CY1588" s="146"/>
      <c r="CZ1588" s="146"/>
      <c r="DA1588" s="146"/>
      <c r="DB1588" s="146"/>
      <c r="DC1588" s="146"/>
      <c r="DD1588" s="146"/>
      <c r="DE1588" s="146"/>
      <c r="DF1588" s="146"/>
      <c r="DG1588" s="146"/>
      <c r="DH1588" s="146"/>
      <c r="DI1588" s="146"/>
      <c r="DJ1588" s="146"/>
      <c r="DK1588" s="146"/>
      <c r="DL1588" s="146"/>
      <c r="DM1588" s="146"/>
      <c r="DN1588" s="146"/>
      <c r="DO1588" s="146"/>
      <c r="DP1588" s="146"/>
      <c r="DQ1588" s="146"/>
      <c r="DR1588" s="146"/>
      <c r="DS1588" s="146"/>
      <c r="DT1588" s="146"/>
      <c r="DU1588" s="146"/>
      <c r="DV1588" s="146"/>
      <c r="DW1588" s="146"/>
      <c r="DX1588" s="146"/>
      <c r="DY1588" s="146"/>
      <c r="DZ1588" s="146"/>
      <c r="EA1588" s="146"/>
      <c r="EB1588" s="146"/>
      <c r="EC1588" s="146"/>
      <c r="ED1588" s="146"/>
      <c r="EE1588" s="146"/>
      <c r="EF1588" s="146"/>
      <c r="EG1588" s="146"/>
      <c r="EH1588" s="146"/>
      <c r="EI1588" s="146"/>
      <c r="EJ1588" s="146"/>
      <c r="EK1588" s="146"/>
      <c r="EL1588" s="146"/>
      <c r="EM1588" s="146"/>
      <c r="EN1588" s="146"/>
      <c r="EO1588" s="146"/>
      <c r="EP1588" s="146"/>
      <c r="EQ1588" s="146"/>
      <c r="ER1588" s="146"/>
      <c r="ES1588" s="146"/>
      <c r="ET1588" s="146"/>
      <c r="EU1588" s="146"/>
      <c r="EV1588" s="146"/>
      <c r="EW1588" s="146"/>
      <c r="EX1588" s="146"/>
      <c r="EY1588" s="146"/>
      <c r="EZ1588" s="146"/>
      <c r="FA1588" s="146"/>
      <c r="FB1588" s="146"/>
      <c r="FC1588" s="146"/>
      <c r="FD1588" s="146"/>
      <c r="FE1588" s="146"/>
      <c r="FF1588" s="146"/>
      <c r="FG1588" s="146"/>
      <c r="FH1588" s="146"/>
      <c r="FI1588" s="146"/>
      <c r="FJ1588" s="146"/>
      <c r="FK1588" s="146"/>
      <c r="FL1588" s="146"/>
      <c r="FM1588" s="146"/>
      <c r="FN1588" s="146"/>
      <c r="FO1588" s="146"/>
      <c r="FP1588" s="146"/>
      <c r="FQ1588" s="146"/>
      <c r="FR1588" s="146"/>
      <c r="FS1588" s="146"/>
      <c r="FT1588" s="146"/>
      <c r="FU1588" s="146"/>
      <c r="FV1588" s="146"/>
      <c r="FW1588" s="146"/>
      <c r="FX1588" s="146"/>
      <c r="FY1588" s="146"/>
      <c r="FZ1588" s="146"/>
      <c r="GA1588" s="146"/>
      <c r="GB1588" s="146"/>
      <c r="GC1588" s="146"/>
      <c r="GD1588" s="146"/>
      <c r="GE1588" s="146"/>
      <c r="GF1588" s="146"/>
      <c r="GG1588" s="146"/>
      <c r="GH1588" s="146"/>
      <c r="GI1588" s="146"/>
      <c r="GJ1588" s="146"/>
      <c r="GK1588" s="146"/>
      <c r="GL1588" s="146"/>
      <c r="GM1588" s="146"/>
      <c r="GN1588" s="146"/>
      <c r="GO1588" s="146"/>
      <c r="GP1588" s="146"/>
      <c r="GQ1588" s="146"/>
      <c r="GR1588" s="146"/>
      <c r="GS1588" s="146"/>
      <c r="GT1588" s="146"/>
      <c r="GU1588" s="146"/>
      <c r="GV1588" s="146"/>
      <c r="GW1588" s="146"/>
      <c r="GX1588" s="146"/>
      <c r="GY1588" s="146"/>
      <c r="GZ1588" s="146"/>
      <c r="HA1588" s="146"/>
      <c r="HB1588" s="146"/>
      <c r="HC1588" s="146"/>
      <c r="HD1588" s="146"/>
      <c r="HE1588" s="146"/>
      <c r="HF1588" s="146"/>
      <c r="HG1588" s="146"/>
      <c r="HH1588" s="146"/>
      <c r="HI1588" s="146"/>
      <c r="HJ1588" s="146"/>
      <c r="HK1588" s="146"/>
      <c r="HL1588" s="146"/>
      <c r="HM1588" s="146"/>
      <c r="HN1588" s="146"/>
      <c r="HO1588" s="146"/>
      <c r="HP1588" s="146"/>
      <c r="HQ1588" s="146"/>
      <c r="HR1588" s="146"/>
      <c r="HS1588" s="146"/>
      <c r="HT1588" s="146"/>
      <c r="HU1588" s="146"/>
      <c r="HV1588" s="146"/>
      <c r="HW1588" s="146"/>
      <c r="HX1588" s="146"/>
      <c r="HY1588" s="146"/>
      <c r="HZ1588" s="146"/>
      <c r="IA1588" s="146"/>
      <c r="IB1588" s="146"/>
      <c r="IC1588" s="146"/>
      <c r="ID1588" s="146"/>
      <c r="IE1588" s="146"/>
      <c r="IF1588" s="146"/>
      <c r="IG1588" s="146"/>
      <c r="IH1588" s="146"/>
    </row>
    <row r="1589" spans="1:242" s="158" customFormat="1" outlineLevel="1">
      <c r="A1589" s="151">
        <v>116</v>
      </c>
      <c r="B1589" s="33" t="s">
        <v>2237</v>
      </c>
      <c r="C1589" s="34" t="s">
        <v>2238</v>
      </c>
      <c r="D1589" s="34" t="s">
        <v>2115</v>
      </c>
      <c r="E1589" s="36">
        <f t="shared" si="120"/>
        <v>3</v>
      </c>
      <c r="F1589" s="34">
        <v>1</v>
      </c>
      <c r="G1589" s="34">
        <v>1</v>
      </c>
      <c r="H1589" s="34">
        <v>1</v>
      </c>
      <c r="I1589" s="23"/>
      <c r="J1589" s="146"/>
      <c r="K1589" s="146"/>
      <c r="L1589" s="146"/>
      <c r="M1589" s="146"/>
      <c r="N1589" s="146"/>
      <c r="O1589" s="146"/>
      <c r="P1589" s="146"/>
      <c r="Q1589" s="146"/>
      <c r="R1589" s="146"/>
      <c r="S1589" s="146"/>
      <c r="T1589" s="146"/>
      <c r="U1589" s="146"/>
      <c r="V1589" s="146"/>
      <c r="W1589" s="146"/>
      <c r="X1589" s="146"/>
      <c r="Y1589" s="146"/>
      <c r="Z1589" s="146"/>
      <c r="AA1589" s="146"/>
      <c r="AB1589" s="146"/>
      <c r="AC1589" s="146"/>
      <c r="AD1589" s="146"/>
      <c r="AE1589" s="146"/>
      <c r="AF1589" s="146"/>
      <c r="AG1589" s="146"/>
      <c r="AH1589" s="146"/>
      <c r="AI1589" s="146"/>
      <c r="AJ1589" s="146"/>
      <c r="AK1589" s="146"/>
      <c r="AL1589" s="146"/>
      <c r="AM1589" s="146"/>
      <c r="AN1589" s="146"/>
      <c r="AO1589" s="146"/>
      <c r="AP1589" s="146"/>
      <c r="AQ1589" s="146"/>
      <c r="AR1589" s="146"/>
      <c r="AS1589" s="146"/>
      <c r="AT1589" s="146"/>
      <c r="AU1589" s="146"/>
      <c r="AV1589" s="146"/>
      <c r="AW1589" s="146"/>
      <c r="AX1589" s="146"/>
      <c r="AY1589" s="146"/>
      <c r="AZ1589" s="146"/>
      <c r="BA1589" s="146"/>
      <c r="BB1589" s="146"/>
      <c r="BC1589" s="146"/>
      <c r="BD1589" s="146"/>
      <c r="BE1589" s="146"/>
      <c r="BF1589" s="146"/>
      <c r="BG1589" s="146"/>
      <c r="BH1589" s="146"/>
      <c r="BI1589" s="146"/>
      <c r="BJ1589" s="146"/>
      <c r="BK1589" s="146"/>
      <c r="BL1589" s="146"/>
      <c r="BM1589" s="146"/>
      <c r="BN1589" s="146"/>
      <c r="BO1589" s="146"/>
      <c r="BP1589" s="146"/>
      <c r="BQ1589" s="146"/>
      <c r="BR1589" s="146"/>
      <c r="BS1589" s="146"/>
      <c r="BT1589" s="146"/>
      <c r="BU1589" s="146"/>
      <c r="BV1589" s="146"/>
      <c r="BW1589" s="146"/>
      <c r="BX1589" s="146"/>
      <c r="BY1589" s="146"/>
      <c r="BZ1589" s="146"/>
      <c r="CA1589" s="146"/>
      <c r="CB1589" s="146"/>
      <c r="CC1589" s="146"/>
      <c r="CD1589" s="146"/>
      <c r="CE1589" s="146"/>
      <c r="CF1589" s="146"/>
      <c r="CG1589" s="146"/>
      <c r="CH1589" s="146"/>
      <c r="CI1589" s="146"/>
      <c r="CJ1589" s="146"/>
      <c r="CK1589" s="146"/>
      <c r="CL1589" s="146"/>
      <c r="CM1589" s="146"/>
      <c r="CN1589" s="146"/>
      <c r="CO1589" s="146"/>
      <c r="CP1589" s="146"/>
      <c r="CQ1589" s="146"/>
      <c r="CR1589" s="146"/>
      <c r="CS1589" s="146"/>
      <c r="CT1589" s="146"/>
      <c r="CU1589" s="146"/>
      <c r="CV1589" s="146"/>
      <c r="CW1589" s="146"/>
      <c r="CX1589" s="146"/>
      <c r="CY1589" s="146"/>
      <c r="CZ1589" s="146"/>
      <c r="DA1589" s="146"/>
      <c r="DB1589" s="146"/>
      <c r="DC1589" s="146"/>
      <c r="DD1589" s="146"/>
      <c r="DE1589" s="146"/>
      <c r="DF1589" s="146"/>
      <c r="DG1589" s="146"/>
      <c r="DH1589" s="146"/>
      <c r="DI1589" s="146"/>
      <c r="DJ1589" s="146"/>
      <c r="DK1589" s="146"/>
      <c r="DL1589" s="146"/>
      <c r="DM1589" s="146"/>
      <c r="DN1589" s="146"/>
      <c r="DO1589" s="146"/>
      <c r="DP1589" s="146"/>
      <c r="DQ1589" s="146"/>
      <c r="DR1589" s="146"/>
      <c r="DS1589" s="146"/>
      <c r="DT1589" s="146"/>
      <c r="DU1589" s="146"/>
      <c r="DV1589" s="146"/>
      <c r="DW1589" s="146"/>
      <c r="DX1589" s="146"/>
      <c r="DY1589" s="146"/>
      <c r="DZ1589" s="146"/>
      <c r="EA1589" s="146"/>
      <c r="EB1589" s="146"/>
      <c r="EC1589" s="146"/>
      <c r="ED1589" s="146"/>
      <c r="EE1589" s="146"/>
      <c r="EF1589" s="146"/>
      <c r="EG1589" s="146"/>
      <c r="EH1589" s="146"/>
      <c r="EI1589" s="146"/>
      <c r="EJ1589" s="146"/>
      <c r="EK1589" s="146"/>
      <c r="EL1589" s="146"/>
      <c r="EM1589" s="146"/>
      <c r="EN1589" s="146"/>
      <c r="EO1589" s="146"/>
      <c r="EP1589" s="146"/>
      <c r="EQ1589" s="146"/>
      <c r="ER1589" s="146"/>
      <c r="ES1589" s="146"/>
      <c r="ET1589" s="146"/>
      <c r="EU1589" s="146"/>
      <c r="EV1589" s="146"/>
      <c r="EW1589" s="146"/>
      <c r="EX1589" s="146"/>
      <c r="EY1589" s="146"/>
      <c r="EZ1589" s="146"/>
      <c r="FA1589" s="146"/>
      <c r="FB1589" s="146"/>
      <c r="FC1589" s="146"/>
      <c r="FD1589" s="146"/>
      <c r="FE1589" s="146"/>
      <c r="FF1589" s="146"/>
      <c r="FG1589" s="146"/>
      <c r="FH1589" s="146"/>
      <c r="FI1589" s="146"/>
      <c r="FJ1589" s="146"/>
      <c r="FK1589" s="146"/>
      <c r="FL1589" s="146"/>
      <c r="FM1589" s="146"/>
      <c r="FN1589" s="146"/>
      <c r="FO1589" s="146"/>
      <c r="FP1589" s="146"/>
      <c r="FQ1589" s="146"/>
      <c r="FR1589" s="146"/>
      <c r="FS1589" s="146"/>
      <c r="FT1589" s="146"/>
      <c r="FU1589" s="146"/>
      <c r="FV1589" s="146"/>
      <c r="FW1589" s="146"/>
      <c r="FX1589" s="146"/>
      <c r="FY1589" s="146"/>
      <c r="FZ1589" s="146"/>
      <c r="GA1589" s="146"/>
      <c r="GB1589" s="146"/>
      <c r="GC1589" s="146"/>
      <c r="GD1589" s="146"/>
      <c r="GE1589" s="146"/>
      <c r="GF1589" s="146"/>
      <c r="GG1589" s="146"/>
      <c r="GH1589" s="146"/>
      <c r="GI1589" s="146"/>
      <c r="GJ1589" s="146"/>
      <c r="GK1589" s="146"/>
      <c r="GL1589" s="146"/>
      <c r="GM1589" s="146"/>
      <c r="GN1589" s="146"/>
      <c r="GO1589" s="146"/>
      <c r="GP1589" s="146"/>
      <c r="GQ1589" s="146"/>
      <c r="GR1589" s="146"/>
      <c r="GS1589" s="146"/>
      <c r="GT1589" s="146"/>
      <c r="GU1589" s="146"/>
      <c r="GV1589" s="146"/>
      <c r="GW1589" s="146"/>
      <c r="GX1589" s="146"/>
      <c r="GY1589" s="146"/>
      <c r="GZ1589" s="146"/>
      <c r="HA1589" s="146"/>
      <c r="HB1589" s="146"/>
      <c r="HC1589" s="146"/>
      <c r="HD1589" s="146"/>
      <c r="HE1589" s="146"/>
      <c r="HF1589" s="146"/>
      <c r="HG1589" s="146"/>
      <c r="HH1589" s="146"/>
      <c r="HI1589" s="146"/>
      <c r="HJ1589" s="146"/>
      <c r="HK1589" s="146"/>
      <c r="HL1589" s="146"/>
      <c r="HM1589" s="146"/>
      <c r="HN1589" s="146"/>
      <c r="HO1589" s="146"/>
      <c r="HP1589" s="146"/>
      <c r="HQ1589" s="146"/>
      <c r="HR1589" s="146"/>
      <c r="HS1589" s="146"/>
      <c r="HT1589" s="146"/>
      <c r="HU1589" s="146"/>
      <c r="HV1589" s="146"/>
      <c r="HW1589" s="146"/>
      <c r="HX1589" s="146"/>
      <c r="HY1589" s="146"/>
      <c r="HZ1589" s="146"/>
      <c r="IA1589" s="146"/>
      <c r="IB1589" s="146"/>
      <c r="IC1589" s="146"/>
      <c r="ID1589" s="146"/>
      <c r="IE1589" s="146"/>
      <c r="IF1589" s="146"/>
      <c r="IG1589" s="146"/>
      <c r="IH1589" s="146"/>
    </row>
    <row r="1590" spans="1:242" s="158" customFormat="1" outlineLevel="1">
      <c r="A1590" s="151">
        <v>117</v>
      </c>
      <c r="B1590" s="33" t="s">
        <v>2239</v>
      </c>
      <c r="C1590" s="34" t="s">
        <v>2240</v>
      </c>
      <c r="D1590" s="34" t="s">
        <v>1808</v>
      </c>
      <c r="E1590" s="36">
        <f t="shared" ref="E1590:E1598" si="121">F1590+G1590+H1590</f>
        <v>7</v>
      </c>
      <c r="F1590" s="34">
        <v>5</v>
      </c>
      <c r="G1590" s="34">
        <v>2</v>
      </c>
      <c r="H1590" s="34"/>
      <c r="I1590" s="23"/>
      <c r="J1590" s="146"/>
      <c r="K1590" s="146"/>
      <c r="L1590" s="146"/>
      <c r="M1590" s="146"/>
      <c r="N1590" s="146"/>
      <c r="O1590" s="146"/>
      <c r="P1590" s="146"/>
      <c r="Q1590" s="146"/>
      <c r="R1590" s="146"/>
      <c r="S1590" s="146"/>
      <c r="T1590" s="146"/>
      <c r="U1590" s="146"/>
      <c r="V1590" s="146"/>
      <c r="W1590" s="146"/>
      <c r="X1590" s="146"/>
      <c r="Y1590" s="146"/>
      <c r="Z1590" s="146"/>
      <c r="AA1590" s="146"/>
      <c r="AB1590" s="146"/>
      <c r="AC1590" s="146"/>
      <c r="AD1590" s="146"/>
      <c r="AE1590" s="146"/>
      <c r="AF1590" s="146"/>
      <c r="AG1590" s="146"/>
      <c r="AH1590" s="146"/>
      <c r="AI1590" s="146"/>
      <c r="AJ1590" s="146"/>
      <c r="AK1590" s="146"/>
      <c r="AL1590" s="146"/>
      <c r="AM1590" s="146"/>
      <c r="AN1590" s="146"/>
      <c r="AO1590" s="146"/>
      <c r="AP1590" s="146"/>
      <c r="AQ1590" s="146"/>
      <c r="AR1590" s="146"/>
      <c r="AS1590" s="146"/>
      <c r="AT1590" s="146"/>
      <c r="AU1590" s="146"/>
      <c r="AV1590" s="146"/>
      <c r="AW1590" s="146"/>
      <c r="AX1590" s="146"/>
      <c r="AY1590" s="146"/>
      <c r="AZ1590" s="146"/>
      <c r="BA1590" s="146"/>
      <c r="BB1590" s="146"/>
      <c r="BC1590" s="146"/>
      <c r="BD1590" s="146"/>
      <c r="BE1590" s="146"/>
      <c r="BF1590" s="146"/>
      <c r="BG1590" s="146"/>
      <c r="BH1590" s="146"/>
      <c r="BI1590" s="146"/>
      <c r="BJ1590" s="146"/>
      <c r="BK1590" s="146"/>
      <c r="BL1590" s="146"/>
      <c r="BM1590" s="146"/>
      <c r="BN1590" s="146"/>
      <c r="BO1590" s="146"/>
      <c r="BP1590" s="146"/>
      <c r="BQ1590" s="146"/>
      <c r="BR1590" s="146"/>
      <c r="BS1590" s="146"/>
      <c r="BT1590" s="146"/>
      <c r="BU1590" s="146"/>
      <c r="BV1590" s="146"/>
      <c r="BW1590" s="146"/>
      <c r="BX1590" s="146"/>
      <c r="BY1590" s="146"/>
      <c r="BZ1590" s="146"/>
      <c r="CA1590" s="146"/>
      <c r="CB1590" s="146"/>
      <c r="CC1590" s="146"/>
      <c r="CD1590" s="146"/>
      <c r="CE1590" s="146"/>
      <c r="CF1590" s="146"/>
      <c r="CG1590" s="146"/>
      <c r="CH1590" s="146"/>
      <c r="CI1590" s="146"/>
      <c r="CJ1590" s="146"/>
      <c r="CK1590" s="146"/>
      <c r="CL1590" s="146"/>
      <c r="CM1590" s="146"/>
      <c r="CN1590" s="146"/>
      <c r="CO1590" s="146"/>
      <c r="CP1590" s="146"/>
      <c r="CQ1590" s="146"/>
      <c r="CR1590" s="146"/>
      <c r="CS1590" s="146"/>
      <c r="CT1590" s="146"/>
      <c r="CU1590" s="146"/>
      <c r="CV1590" s="146"/>
      <c r="CW1590" s="146"/>
      <c r="CX1590" s="146"/>
      <c r="CY1590" s="146"/>
      <c r="CZ1590" s="146"/>
      <c r="DA1590" s="146"/>
      <c r="DB1590" s="146"/>
      <c r="DC1590" s="146"/>
      <c r="DD1590" s="146"/>
      <c r="DE1590" s="146"/>
      <c r="DF1590" s="146"/>
      <c r="DG1590" s="146"/>
      <c r="DH1590" s="146"/>
      <c r="DI1590" s="146"/>
      <c r="DJ1590" s="146"/>
      <c r="DK1590" s="146"/>
      <c r="DL1590" s="146"/>
      <c r="DM1590" s="146"/>
      <c r="DN1590" s="146"/>
      <c r="DO1590" s="146"/>
      <c r="DP1590" s="146"/>
      <c r="DQ1590" s="146"/>
      <c r="DR1590" s="146"/>
      <c r="DS1590" s="146"/>
      <c r="DT1590" s="146"/>
      <c r="DU1590" s="146"/>
      <c r="DV1590" s="146"/>
      <c r="DW1590" s="146"/>
      <c r="DX1590" s="146"/>
      <c r="DY1590" s="146"/>
      <c r="DZ1590" s="146"/>
      <c r="EA1590" s="146"/>
      <c r="EB1590" s="146"/>
      <c r="EC1590" s="146"/>
      <c r="ED1590" s="146"/>
      <c r="EE1590" s="146"/>
      <c r="EF1590" s="146"/>
      <c r="EG1590" s="146"/>
      <c r="EH1590" s="146"/>
      <c r="EI1590" s="146"/>
      <c r="EJ1590" s="146"/>
      <c r="EK1590" s="146"/>
      <c r="EL1590" s="146"/>
      <c r="EM1590" s="146"/>
      <c r="EN1590" s="146"/>
      <c r="EO1590" s="146"/>
      <c r="EP1590" s="146"/>
      <c r="EQ1590" s="146"/>
      <c r="ER1590" s="146"/>
      <c r="ES1590" s="146"/>
      <c r="ET1590" s="146"/>
      <c r="EU1590" s="146"/>
      <c r="EV1590" s="146"/>
      <c r="EW1590" s="146"/>
      <c r="EX1590" s="146"/>
      <c r="EY1590" s="146"/>
      <c r="EZ1590" s="146"/>
      <c r="FA1590" s="146"/>
      <c r="FB1590" s="146"/>
      <c r="FC1590" s="146"/>
      <c r="FD1590" s="146"/>
      <c r="FE1590" s="146"/>
      <c r="FF1590" s="146"/>
      <c r="FG1590" s="146"/>
      <c r="FH1590" s="146"/>
      <c r="FI1590" s="146"/>
      <c r="FJ1590" s="146"/>
      <c r="FK1590" s="146"/>
      <c r="FL1590" s="146"/>
      <c r="FM1590" s="146"/>
      <c r="FN1590" s="146"/>
      <c r="FO1590" s="146"/>
      <c r="FP1590" s="146"/>
      <c r="FQ1590" s="146"/>
      <c r="FR1590" s="146"/>
      <c r="FS1590" s="146"/>
      <c r="FT1590" s="146"/>
      <c r="FU1590" s="146"/>
      <c r="FV1590" s="146"/>
      <c r="FW1590" s="146"/>
      <c r="FX1590" s="146"/>
      <c r="FY1590" s="146"/>
      <c r="FZ1590" s="146"/>
      <c r="GA1590" s="146"/>
      <c r="GB1590" s="146"/>
      <c r="GC1590" s="146"/>
      <c r="GD1590" s="146"/>
      <c r="GE1590" s="146"/>
      <c r="GF1590" s="146"/>
      <c r="GG1590" s="146"/>
      <c r="GH1590" s="146"/>
      <c r="GI1590" s="146"/>
      <c r="GJ1590" s="146"/>
      <c r="GK1590" s="146"/>
      <c r="GL1590" s="146"/>
      <c r="GM1590" s="146"/>
      <c r="GN1590" s="146"/>
      <c r="GO1590" s="146"/>
      <c r="GP1590" s="146"/>
      <c r="GQ1590" s="146"/>
      <c r="GR1590" s="146"/>
      <c r="GS1590" s="146"/>
      <c r="GT1590" s="146"/>
      <c r="GU1590" s="146"/>
      <c r="GV1590" s="146"/>
      <c r="GW1590" s="146"/>
      <c r="GX1590" s="146"/>
      <c r="GY1590" s="146"/>
      <c r="GZ1590" s="146"/>
      <c r="HA1590" s="146"/>
      <c r="HB1590" s="146"/>
      <c r="HC1590" s="146"/>
      <c r="HD1590" s="146"/>
      <c r="HE1590" s="146"/>
      <c r="HF1590" s="146"/>
      <c r="HG1590" s="146"/>
      <c r="HH1590" s="146"/>
      <c r="HI1590" s="146"/>
      <c r="HJ1590" s="146"/>
      <c r="HK1590" s="146"/>
      <c r="HL1590" s="146"/>
      <c r="HM1590" s="146"/>
      <c r="HN1590" s="146"/>
      <c r="HO1590" s="146"/>
      <c r="HP1590" s="146"/>
      <c r="HQ1590" s="146"/>
      <c r="HR1590" s="146"/>
      <c r="HS1590" s="146"/>
      <c r="HT1590" s="146"/>
      <c r="HU1590" s="146"/>
      <c r="HV1590" s="146"/>
      <c r="HW1590" s="146"/>
      <c r="HX1590" s="146"/>
      <c r="HY1590" s="146"/>
      <c r="HZ1590" s="146"/>
      <c r="IA1590" s="146"/>
      <c r="IB1590" s="146"/>
      <c r="IC1590" s="146"/>
      <c r="ID1590" s="146"/>
      <c r="IE1590" s="146"/>
      <c r="IF1590" s="146"/>
      <c r="IG1590" s="146"/>
      <c r="IH1590" s="146"/>
    </row>
    <row r="1591" spans="1:242" s="158" customFormat="1" outlineLevel="1">
      <c r="A1591" s="151">
        <v>118</v>
      </c>
      <c r="B1591" s="33" t="s">
        <v>2241</v>
      </c>
      <c r="C1591" s="34" t="s">
        <v>2242</v>
      </c>
      <c r="D1591" s="34" t="s">
        <v>1808</v>
      </c>
      <c r="E1591" s="36">
        <f t="shared" si="121"/>
        <v>4</v>
      </c>
      <c r="F1591" s="34">
        <v>4</v>
      </c>
      <c r="G1591" s="34"/>
      <c r="H1591" s="34"/>
      <c r="I1591" s="23"/>
      <c r="J1591" s="146"/>
      <c r="K1591" s="146"/>
      <c r="L1591" s="146"/>
      <c r="M1591" s="146"/>
      <c r="N1591" s="146"/>
      <c r="O1591" s="146"/>
      <c r="P1591" s="146"/>
      <c r="Q1591" s="146"/>
      <c r="R1591" s="146"/>
      <c r="S1591" s="146"/>
      <c r="T1591" s="146"/>
      <c r="U1591" s="146"/>
      <c r="V1591" s="146"/>
      <c r="W1591" s="146"/>
      <c r="X1591" s="146"/>
      <c r="Y1591" s="146"/>
      <c r="Z1591" s="146"/>
      <c r="AA1591" s="146"/>
      <c r="AB1591" s="146"/>
      <c r="AC1591" s="146"/>
      <c r="AD1591" s="146"/>
      <c r="AE1591" s="146"/>
      <c r="AF1591" s="146"/>
      <c r="AG1591" s="146"/>
      <c r="AH1591" s="146"/>
      <c r="AI1591" s="146"/>
      <c r="AJ1591" s="146"/>
      <c r="AK1591" s="146"/>
      <c r="AL1591" s="146"/>
      <c r="AM1591" s="146"/>
      <c r="AN1591" s="146"/>
      <c r="AO1591" s="146"/>
      <c r="AP1591" s="146"/>
      <c r="AQ1591" s="146"/>
      <c r="AR1591" s="146"/>
      <c r="AS1591" s="146"/>
      <c r="AT1591" s="146"/>
      <c r="AU1591" s="146"/>
      <c r="AV1591" s="146"/>
      <c r="AW1591" s="146"/>
      <c r="AX1591" s="146"/>
      <c r="AY1591" s="146"/>
      <c r="AZ1591" s="146"/>
      <c r="BA1591" s="146"/>
      <c r="BB1591" s="146"/>
      <c r="BC1591" s="146"/>
      <c r="BD1591" s="146"/>
      <c r="BE1591" s="146"/>
      <c r="BF1591" s="146"/>
      <c r="BG1591" s="146"/>
      <c r="BH1591" s="146"/>
      <c r="BI1591" s="146"/>
      <c r="BJ1591" s="146"/>
      <c r="BK1591" s="146"/>
      <c r="BL1591" s="146"/>
      <c r="BM1591" s="146"/>
      <c r="BN1591" s="146"/>
      <c r="BO1591" s="146"/>
      <c r="BP1591" s="146"/>
      <c r="BQ1591" s="146"/>
      <c r="BR1591" s="146"/>
      <c r="BS1591" s="146"/>
      <c r="BT1591" s="146"/>
      <c r="BU1591" s="146"/>
      <c r="BV1591" s="146"/>
      <c r="BW1591" s="146"/>
      <c r="BX1591" s="146"/>
      <c r="BY1591" s="146"/>
      <c r="BZ1591" s="146"/>
      <c r="CA1591" s="146"/>
      <c r="CB1591" s="146"/>
      <c r="CC1591" s="146"/>
      <c r="CD1591" s="146"/>
      <c r="CE1591" s="146"/>
      <c r="CF1591" s="146"/>
      <c r="CG1591" s="146"/>
      <c r="CH1591" s="146"/>
      <c r="CI1591" s="146"/>
      <c r="CJ1591" s="146"/>
      <c r="CK1591" s="146"/>
      <c r="CL1591" s="146"/>
      <c r="CM1591" s="146"/>
      <c r="CN1591" s="146"/>
      <c r="CO1591" s="146"/>
      <c r="CP1591" s="146"/>
      <c r="CQ1591" s="146"/>
      <c r="CR1591" s="146"/>
      <c r="CS1591" s="146"/>
      <c r="CT1591" s="146"/>
      <c r="CU1591" s="146"/>
      <c r="CV1591" s="146"/>
      <c r="CW1591" s="146"/>
      <c r="CX1591" s="146"/>
      <c r="CY1591" s="146"/>
      <c r="CZ1591" s="146"/>
      <c r="DA1591" s="146"/>
      <c r="DB1591" s="146"/>
      <c r="DC1591" s="146"/>
      <c r="DD1591" s="146"/>
      <c r="DE1591" s="146"/>
      <c r="DF1591" s="146"/>
      <c r="DG1591" s="146"/>
      <c r="DH1591" s="146"/>
      <c r="DI1591" s="146"/>
      <c r="DJ1591" s="146"/>
      <c r="DK1591" s="146"/>
      <c r="DL1591" s="146"/>
      <c r="DM1591" s="146"/>
      <c r="DN1591" s="146"/>
      <c r="DO1591" s="146"/>
      <c r="DP1591" s="146"/>
      <c r="DQ1591" s="146"/>
      <c r="DR1591" s="146"/>
      <c r="DS1591" s="146"/>
      <c r="DT1591" s="146"/>
      <c r="DU1591" s="146"/>
      <c r="DV1591" s="146"/>
      <c r="DW1591" s="146"/>
      <c r="DX1591" s="146"/>
      <c r="DY1591" s="146"/>
      <c r="DZ1591" s="146"/>
      <c r="EA1591" s="146"/>
      <c r="EB1591" s="146"/>
      <c r="EC1591" s="146"/>
      <c r="ED1591" s="146"/>
      <c r="EE1591" s="146"/>
      <c r="EF1591" s="146"/>
      <c r="EG1591" s="146"/>
      <c r="EH1591" s="146"/>
      <c r="EI1591" s="146"/>
      <c r="EJ1591" s="146"/>
      <c r="EK1591" s="146"/>
      <c r="EL1591" s="146"/>
      <c r="EM1591" s="146"/>
      <c r="EN1591" s="146"/>
      <c r="EO1591" s="146"/>
      <c r="EP1591" s="146"/>
      <c r="EQ1591" s="146"/>
      <c r="ER1591" s="146"/>
      <c r="ES1591" s="146"/>
      <c r="ET1591" s="146"/>
      <c r="EU1591" s="146"/>
      <c r="EV1591" s="146"/>
      <c r="EW1591" s="146"/>
      <c r="EX1591" s="146"/>
      <c r="EY1591" s="146"/>
      <c r="EZ1591" s="146"/>
      <c r="FA1591" s="146"/>
      <c r="FB1591" s="146"/>
      <c r="FC1591" s="146"/>
      <c r="FD1591" s="146"/>
      <c r="FE1591" s="146"/>
      <c r="FF1591" s="146"/>
      <c r="FG1591" s="146"/>
      <c r="FH1591" s="146"/>
      <c r="FI1591" s="146"/>
      <c r="FJ1591" s="146"/>
      <c r="FK1591" s="146"/>
      <c r="FL1591" s="146"/>
      <c r="FM1591" s="146"/>
      <c r="FN1591" s="146"/>
      <c r="FO1591" s="146"/>
      <c r="FP1591" s="146"/>
      <c r="FQ1591" s="146"/>
      <c r="FR1591" s="146"/>
      <c r="FS1591" s="146"/>
      <c r="FT1591" s="146"/>
      <c r="FU1591" s="146"/>
      <c r="FV1591" s="146"/>
      <c r="FW1591" s="146"/>
      <c r="FX1591" s="146"/>
      <c r="FY1591" s="146"/>
      <c r="FZ1591" s="146"/>
      <c r="GA1591" s="146"/>
      <c r="GB1591" s="146"/>
      <c r="GC1591" s="146"/>
      <c r="GD1591" s="146"/>
      <c r="GE1591" s="146"/>
      <c r="GF1591" s="146"/>
      <c r="GG1591" s="146"/>
      <c r="GH1591" s="146"/>
      <c r="GI1591" s="146"/>
      <c r="GJ1591" s="146"/>
      <c r="GK1591" s="146"/>
      <c r="GL1591" s="146"/>
      <c r="GM1591" s="146"/>
      <c r="GN1591" s="146"/>
      <c r="GO1591" s="146"/>
      <c r="GP1591" s="146"/>
      <c r="GQ1591" s="146"/>
      <c r="GR1591" s="146"/>
      <c r="GS1591" s="146"/>
      <c r="GT1591" s="146"/>
      <c r="GU1591" s="146"/>
      <c r="GV1591" s="146"/>
      <c r="GW1591" s="146"/>
      <c r="GX1591" s="146"/>
      <c r="GY1591" s="146"/>
      <c r="GZ1591" s="146"/>
      <c r="HA1591" s="146"/>
      <c r="HB1591" s="146"/>
      <c r="HC1591" s="146"/>
      <c r="HD1591" s="146"/>
      <c r="HE1591" s="146"/>
      <c r="HF1591" s="146"/>
      <c r="HG1591" s="146"/>
      <c r="HH1591" s="146"/>
      <c r="HI1591" s="146"/>
      <c r="HJ1591" s="146"/>
      <c r="HK1591" s="146"/>
      <c r="HL1591" s="146"/>
      <c r="HM1591" s="146"/>
      <c r="HN1591" s="146"/>
      <c r="HO1591" s="146"/>
      <c r="HP1591" s="146"/>
      <c r="HQ1591" s="146"/>
      <c r="HR1591" s="146"/>
      <c r="HS1591" s="146"/>
      <c r="HT1591" s="146"/>
      <c r="HU1591" s="146"/>
      <c r="HV1591" s="146"/>
      <c r="HW1591" s="146"/>
      <c r="HX1591" s="146"/>
      <c r="HY1591" s="146"/>
      <c r="HZ1591" s="146"/>
      <c r="IA1591" s="146"/>
      <c r="IB1591" s="146"/>
      <c r="IC1591" s="146"/>
      <c r="ID1591" s="146"/>
      <c r="IE1591" s="146"/>
      <c r="IF1591" s="146"/>
      <c r="IG1591" s="146"/>
      <c r="IH1591" s="146"/>
    </row>
    <row r="1592" spans="1:242" s="158" customFormat="1" outlineLevel="1">
      <c r="A1592" s="151">
        <v>119</v>
      </c>
      <c r="B1592" s="33" t="s">
        <v>2243</v>
      </c>
      <c r="C1592" s="34" t="s">
        <v>2244</v>
      </c>
      <c r="D1592" s="34" t="s">
        <v>1808</v>
      </c>
      <c r="E1592" s="36">
        <f t="shared" si="121"/>
        <v>12</v>
      </c>
      <c r="F1592" s="34">
        <v>6</v>
      </c>
      <c r="G1592" s="34">
        <v>6</v>
      </c>
      <c r="H1592" s="34"/>
      <c r="I1592" s="23"/>
      <c r="J1592" s="146"/>
      <c r="K1592" s="146"/>
      <c r="L1592" s="146"/>
      <c r="M1592" s="146"/>
      <c r="N1592" s="146"/>
      <c r="O1592" s="146"/>
      <c r="P1592" s="146"/>
      <c r="Q1592" s="146"/>
      <c r="R1592" s="146"/>
      <c r="S1592" s="146"/>
      <c r="T1592" s="146"/>
      <c r="U1592" s="146"/>
      <c r="V1592" s="146"/>
      <c r="W1592" s="146"/>
      <c r="X1592" s="146"/>
      <c r="Y1592" s="146"/>
      <c r="Z1592" s="146"/>
      <c r="AA1592" s="146"/>
      <c r="AB1592" s="146"/>
      <c r="AC1592" s="146"/>
      <c r="AD1592" s="146"/>
      <c r="AE1592" s="146"/>
      <c r="AF1592" s="146"/>
      <c r="AG1592" s="146"/>
      <c r="AH1592" s="146"/>
      <c r="AI1592" s="146"/>
      <c r="AJ1592" s="146"/>
      <c r="AK1592" s="146"/>
      <c r="AL1592" s="146"/>
      <c r="AM1592" s="146"/>
      <c r="AN1592" s="146"/>
      <c r="AO1592" s="146"/>
      <c r="AP1592" s="146"/>
      <c r="AQ1592" s="146"/>
      <c r="AR1592" s="146"/>
      <c r="AS1592" s="146"/>
      <c r="AT1592" s="146"/>
      <c r="AU1592" s="146"/>
      <c r="AV1592" s="146"/>
      <c r="AW1592" s="146"/>
      <c r="AX1592" s="146"/>
      <c r="AY1592" s="146"/>
      <c r="AZ1592" s="146"/>
      <c r="BA1592" s="146"/>
      <c r="BB1592" s="146"/>
      <c r="BC1592" s="146"/>
      <c r="BD1592" s="146"/>
      <c r="BE1592" s="146"/>
      <c r="BF1592" s="146"/>
      <c r="BG1592" s="146"/>
      <c r="BH1592" s="146"/>
      <c r="BI1592" s="146"/>
      <c r="BJ1592" s="146"/>
      <c r="BK1592" s="146"/>
      <c r="BL1592" s="146"/>
      <c r="BM1592" s="146"/>
      <c r="BN1592" s="146"/>
      <c r="BO1592" s="146"/>
      <c r="BP1592" s="146"/>
      <c r="BQ1592" s="146"/>
      <c r="BR1592" s="146"/>
      <c r="BS1592" s="146"/>
      <c r="BT1592" s="146"/>
      <c r="BU1592" s="146"/>
      <c r="BV1592" s="146"/>
      <c r="BW1592" s="146"/>
      <c r="BX1592" s="146"/>
      <c r="BY1592" s="146"/>
      <c r="BZ1592" s="146"/>
      <c r="CA1592" s="146"/>
      <c r="CB1592" s="146"/>
      <c r="CC1592" s="146"/>
      <c r="CD1592" s="146"/>
      <c r="CE1592" s="146"/>
      <c r="CF1592" s="146"/>
      <c r="CG1592" s="146"/>
      <c r="CH1592" s="146"/>
      <c r="CI1592" s="146"/>
      <c r="CJ1592" s="146"/>
      <c r="CK1592" s="146"/>
      <c r="CL1592" s="146"/>
      <c r="CM1592" s="146"/>
      <c r="CN1592" s="146"/>
      <c r="CO1592" s="146"/>
      <c r="CP1592" s="146"/>
      <c r="CQ1592" s="146"/>
      <c r="CR1592" s="146"/>
      <c r="CS1592" s="146"/>
      <c r="CT1592" s="146"/>
      <c r="CU1592" s="146"/>
      <c r="CV1592" s="146"/>
      <c r="CW1592" s="146"/>
      <c r="CX1592" s="146"/>
      <c r="CY1592" s="146"/>
      <c r="CZ1592" s="146"/>
      <c r="DA1592" s="146"/>
      <c r="DB1592" s="146"/>
      <c r="DC1592" s="146"/>
      <c r="DD1592" s="146"/>
      <c r="DE1592" s="146"/>
      <c r="DF1592" s="146"/>
      <c r="DG1592" s="146"/>
      <c r="DH1592" s="146"/>
      <c r="DI1592" s="146"/>
      <c r="DJ1592" s="146"/>
      <c r="DK1592" s="146"/>
      <c r="DL1592" s="146"/>
      <c r="DM1592" s="146"/>
      <c r="DN1592" s="146"/>
      <c r="DO1592" s="146"/>
      <c r="DP1592" s="146"/>
      <c r="DQ1592" s="146"/>
      <c r="DR1592" s="146"/>
      <c r="DS1592" s="146"/>
      <c r="DT1592" s="146"/>
      <c r="DU1592" s="146"/>
      <c r="DV1592" s="146"/>
      <c r="DW1592" s="146"/>
      <c r="DX1592" s="146"/>
      <c r="DY1592" s="146"/>
      <c r="DZ1592" s="146"/>
      <c r="EA1592" s="146"/>
      <c r="EB1592" s="146"/>
      <c r="EC1592" s="146"/>
      <c r="ED1592" s="146"/>
      <c r="EE1592" s="146"/>
      <c r="EF1592" s="146"/>
      <c r="EG1592" s="146"/>
      <c r="EH1592" s="146"/>
      <c r="EI1592" s="146"/>
      <c r="EJ1592" s="146"/>
      <c r="EK1592" s="146"/>
      <c r="EL1592" s="146"/>
      <c r="EM1592" s="146"/>
      <c r="EN1592" s="146"/>
      <c r="EO1592" s="146"/>
      <c r="EP1592" s="146"/>
      <c r="EQ1592" s="146"/>
      <c r="ER1592" s="146"/>
      <c r="ES1592" s="146"/>
      <c r="ET1592" s="146"/>
      <c r="EU1592" s="146"/>
      <c r="EV1592" s="146"/>
      <c r="EW1592" s="146"/>
      <c r="EX1592" s="146"/>
      <c r="EY1592" s="146"/>
      <c r="EZ1592" s="146"/>
      <c r="FA1592" s="146"/>
      <c r="FB1592" s="146"/>
      <c r="FC1592" s="146"/>
      <c r="FD1592" s="146"/>
      <c r="FE1592" s="146"/>
      <c r="FF1592" s="146"/>
      <c r="FG1592" s="146"/>
      <c r="FH1592" s="146"/>
      <c r="FI1592" s="146"/>
      <c r="FJ1592" s="146"/>
      <c r="FK1592" s="146"/>
      <c r="FL1592" s="146"/>
      <c r="FM1592" s="146"/>
      <c r="FN1592" s="146"/>
      <c r="FO1592" s="146"/>
      <c r="FP1592" s="146"/>
      <c r="FQ1592" s="146"/>
      <c r="FR1592" s="146"/>
      <c r="FS1592" s="146"/>
      <c r="FT1592" s="146"/>
      <c r="FU1592" s="146"/>
      <c r="FV1592" s="146"/>
      <c r="FW1592" s="146"/>
      <c r="FX1592" s="146"/>
      <c r="FY1592" s="146"/>
      <c r="FZ1592" s="146"/>
      <c r="GA1592" s="146"/>
      <c r="GB1592" s="146"/>
      <c r="GC1592" s="146"/>
      <c r="GD1592" s="146"/>
      <c r="GE1592" s="146"/>
      <c r="GF1592" s="146"/>
      <c r="GG1592" s="146"/>
      <c r="GH1592" s="146"/>
      <c r="GI1592" s="146"/>
      <c r="GJ1592" s="146"/>
      <c r="GK1592" s="146"/>
      <c r="GL1592" s="146"/>
      <c r="GM1592" s="146"/>
      <c r="GN1592" s="146"/>
      <c r="GO1592" s="146"/>
      <c r="GP1592" s="146"/>
      <c r="GQ1592" s="146"/>
      <c r="GR1592" s="146"/>
      <c r="GS1592" s="146"/>
      <c r="GT1592" s="146"/>
      <c r="GU1592" s="146"/>
      <c r="GV1592" s="146"/>
      <c r="GW1592" s="146"/>
      <c r="GX1592" s="146"/>
      <c r="GY1592" s="146"/>
      <c r="GZ1592" s="146"/>
      <c r="HA1592" s="146"/>
      <c r="HB1592" s="146"/>
      <c r="HC1592" s="146"/>
      <c r="HD1592" s="146"/>
      <c r="HE1592" s="146"/>
      <c r="HF1592" s="146"/>
      <c r="HG1592" s="146"/>
      <c r="HH1592" s="146"/>
      <c r="HI1592" s="146"/>
      <c r="HJ1592" s="146"/>
      <c r="HK1592" s="146"/>
      <c r="HL1592" s="146"/>
      <c r="HM1592" s="146"/>
      <c r="HN1592" s="146"/>
      <c r="HO1592" s="146"/>
      <c r="HP1592" s="146"/>
      <c r="HQ1592" s="146"/>
      <c r="HR1592" s="146"/>
      <c r="HS1592" s="146"/>
      <c r="HT1592" s="146"/>
      <c r="HU1592" s="146"/>
      <c r="HV1592" s="146"/>
      <c r="HW1592" s="146"/>
      <c r="HX1592" s="146"/>
      <c r="HY1592" s="146"/>
      <c r="HZ1592" s="146"/>
      <c r="IA1592" s="146"/>
      <c r="IB1592" s="146"/>
      <c r="IC1592" s="146"/>
      <c r="ID1592" s="146"/>
      <c r="IE1592" s="146"/>
      <c r="IF1592" s="146"/>
      <c r="IG1592" s="146"/>
      <c r="IH1592" s="146"/>
    </row>
    <row r="1593" spans="1:242" s="158" customFormat="1" outlineLevel="1">
      <c r="A1593" s="151">
        <v>120</v>
      </c>
      <c r="B1593" s="33" t="s">
        <v>2245</v>
      </c>
      <c r="C1593" s="34" t="s">
        <v>2246</v>
      </c>
      <c r="D1593" s="34" t="s">
        <v>1808</v>
      </c>
      <c r="E1593" s="36">
        <f t="shared" si="121"/>
        <v>1</v>
      </c>
      <c r="F1593" s="34"/>
      <c r="G1593" s="34">
        <v>1</v>
      </c>
      <c r="H1593" s="34"/>
      <c r="I1593" s="23"/>
      <c r="J1593" s="146"/>
      <c r="K1593" s="146"/>
      <c r="L1593" s="146"/>
      <c r="M1593" s="146"/>
      <c r="N1593" s="146"/>
      <c r="O1593" s="146"/>
      <c r="P1593" s="146"/>
      <c r="Q1593" s="146"/>
      <c r="R1593" s="146"/>
      <c r="S1593" s="146"/>
      <c r="T1593" s="146"/>
      <c r="U1593" s="146"/>
      <c r="V1593" s="146"/>
      <c r="W1593" s="146"/>
      <c r="X1593" s="146"/>
      <c r="Y1593" s="146"/>
      <c r="Z1593" s="146"/>
      <c r="AA1593" s="146"/>
      <c r="AB1593" s="146"/>
      <c r="AC1593" s="146"/>
      <c r="AD1593" s="146"/>
      <c r="AE1593" s="146"/>
      <c r="AF1593" s="146"/>
      <c r="AG1593" s="146"/>
      <c r="AH1593" s="146"/>
      <c r="AI1593" s="146"/>
      <c r="AJ1593" s="146"/>
      <c r="AK1593" s="146"/>
      <c r="AL1593" s="146"/>
      <c r="AM1593" s="146"/>
      <c r="AN1593" s="146"/>
      <c r="AO1593" s="146"/>
      <c r="AP1593" s="146"/>
      <c r="AQ1593" s="146"/>
      <c r="AR1593" s="146"/>
      <c r="AS1593" s="146"/>
      <c r="AT1593" s="146"/>
      <c r="AU1593" s="146"/>
      <c r="AV1593" s="146"/>
      <c r="AW1593" s="146"/>
      <c r="AX1593" s="146"/>
      <c r="AY1593" s="146"/>
      <c r="AZ1593" s="146"/>
      <c r="BA1593" s="146"/>
      <c r="BB1593" s="146"/>
      <c r="BC1593" s="146"/>
      <c r="BD1593" s="146"/>
      <c r="BE1593" s="146"/>
      <c r="BF1593" s="146"/>
      <c r="BG1593" s="146"/>
      <c r="BH1593" s="146"/>
      <c r="BI1593" s="146"/>
      <c r="BJ1593" s="146"/>
      <c r="BK1593" s="146"/>
      <c r="BL1593" s="146"/>
      <c r="BM1593" s="146"/>
      <c r="BN1593" s="146"/>
      <c r="BO1593" s="146"/>
      <c r="BP1593" s="146"/>
      <c r="BQ1593" s="146"/>
      <c r="BR1593" s="146"/>
      <c r="BS1593" s="146"/>
      <c r="BT1593" s="146"/>
      <c r="BU1593" s="146"/>
      <c r="BV1593" s="146"/>
      <c r="BW1593" s="146"/>
      <c r="BX1593" s="146"/>
      <c r="BY1593" s="146"/>
      <c r="BZ1593" s="146"/>
      <c r="CA1593" s="146"/>
      <c r="CB1593" s="146"/>
      <c r="CC1593" s="146"/>
      <c r="CD1593" s="146"/>
      <c r="CE1593" s="146"/>
      <c r="CF1593" s="146"/>
      <c r="CG1593" s="146"/>
      <c r="CH1593" s="146"/>
      <c r="CI1593" s="146"/>
      <c r="CJ1593" s="146"/>
      <c r="CK1593" s="146"/>
      <c r="CL1593" s="146"/>
      <c r="CM1593" s="146"/>
      <c r="CN1593" s="146"/>
      <c r="CO1593" s="146"/>
      <c r="CP1593" s="146"/>
      <c r="CQ1593" s="146"/>
      <c r="CR1593" s="146"/>
      <c r="CS1593" s="146"/>
      <c r="CT1593" s="146"/>
      <c r="CU1593" s="146"/>
      <c r="CV1593" s="146"/>
      <c r="CW1593" s="146"/>
      <c r="CX1593" s="146"/>
      <c r="CY1593" s="146"/>
      <c r="CZ1593" s="146"/>
      <c r="DA1593" s="146"/>
      <c r="DB1593" s="146"/>
      <c r="DC1593" s="146"/>
      <c r="DD1593" s="146"/>
      <c r="DE1593" s="146"/>
      <c r="DF1593" s="146"/>
      <c r="DG1593" s="146"/>
      <c r="DH1593" s="146"/>
      <c r="DI1593" s="146"/>
      <c r="DJ1593" s="146"/>
      <c r="DK1593" s="146"/>
      <c r="DL1593" s="146"/>
      <c r="DM1593" s="146"/>
      <c r="DN1593" s="146"/>
      <c r="DO1593" s="146"/>
      <c r="DP1593" s="146"/>
      <c r="DQ1593" s="146"/>
      <c r="DR1593" s="146"/>
      <c r="DS1593" s="146"/>
      <c r="DT1593" s="146"/>
      <c r="DU1593" s="146"/>
      <c r="DV1593" s="146"/>
      <c r="DW1593" s="146"/>
      <c r="DX1593" s="146"/>
      <c r="DY1593" s="146"/>
      <c r="DZ1593" s="146"/>
      <c r="EA1593" s="146"/>
      <c r="EB1593" s="146"/>
      <c r="EC1593" s="146"/>
      <c r="ED1593" s="146"/>
      <c r="EE1593" s="146"/>
      <c r="EF1593" s="146"/>
      <c r="EG1593" s="146"/>
      <c r="EH1593" s="146"/>
      <c r="EI1593" s="146"/>
      <c r="EJ1593" s="146"/>
      <c r="EK1593" s="146"/>
      <c r="EL1593" s="146"/>
      <c r="EM1593" s="146"/>
      <c r="EN1593" s="146"/>
      <c r="EO1593" s="146"/>
      <c r="EP1593" s="146"/>
      <c r="EQ1593" s="146"/>
      <c r="ER1593" s="146"/>
      <c r="ES1593" s="146"/>
      <c r="ET1593" s="146"/>
      <c r="EU1593" s="146"/>
      <c r="EV1593" s="146"/>
      <c r="EW1593" s="146"/>
      <c r="EX1593" s="146"/>
      <c r="EY1593" s="146"/>
      <c r="EZ1593" s="146"/>
      <c r="FA1593" s="146"/>
      <c r="FB1593" s="146"/>
      <c r="FC1593" s="146"/>
      <c r="FD1593" s="146"/>
      <c r="FE1593" s="146"/>
      <c r="FF1593" s="146"/>
      <c r="FG1593" s="146"/>
      <c r="FH1593" s="146"/>
      <c r="FI1593" s="146"/>
      <c r="FJ1593" s="146"/>
      <c r="FK1593" s="146"/>
      <c r="FL1593" s="146"/>
      <c r="FM1593" s="146"/>
      <c r="FN1593" s="146"/>
      <c r="FO1593" s="146"/>
      <c r="FP1593" s="146"/>
      <c r="FQ1593" s="146"/>
      <c r="FR1593" s="146"/>
      <c r="FS1593" s="146"/>
      <c r="FT1593" s="146"/>
      <c r="FU1593" s="146"/>
      <c r="FV1593" s="146"/>
      <c r="FW1593" s="146"/>
      <c r="FX1593" s="146"/>
      <c r="FY1593" s="146"/>
      <c r="FZ1593" s="146"/>
      <c r="GA1593" s="146"/>
      <c r="GB1593" s="146"/>
      <c r="GC1593" s="146"/>
      <c r="GD1593" s="146"/>
      <c r="GE1593" s="146"/>
      <c r="GF1593" s="146"/>
      <c r="GG1593" s="146"/>
      <c r="GH1593" s="146"/>
      <c r="GI1593" s="146"/>
      <c r="GJ1593" s="146"/>
      <c r="GK1593" s="146"/>
      <c r="GL1593" s="146"/>
      <c r="GM1593" s="146"/>
      <c r="GN1593" s="146"/>
      <c r="GO1593" s="146"/>
      <c r="GP1593" s="146"/>
      <c r="GQ1593" s="146"/>
      <c r="GR1593" s="146"/>
      <c r="GS1593" s="146"/>
      <c r="GT1593" s="146"/>
      <c r="GU1593" s="146"/>
      <c r="GV1593" s="146"/>
      <c r="GW1593" s="146"/>
      <c r="GX1593" s="146"/>
      <c r="GY1593" s="146"/>
      <c r="GZ1593" s="146"/>
      <c r="HA1593" s="146"/>
      <c r="HB1593" s="146"/>
      <c r="HC1593" s="146"/>
      <c r="HD1593" s="146"/>
      <c r="HE1593" s="146"/>
      <c r="HF1593" s="146"/>
      <c r="HG1593" s="146"/>
      <c r="HH1593" s="146"/>
      <c r="HI1593" s="146"/>
      <c r="HJ1593" s="146"/>
      <c r="HK1593" s="146"/>
      <c r="HL1593" s="146"/>
      <c r="HM1593" s="146"/>
      <c r="HN1593" s="146"/>
      <c r="HO1593" s="146"/>
      <c r="HP1593" s="146"/>
      <c r="HQ1593" s="146"/>
      <c r="HR1593" s="146"/>
      <c r="HS1593" s="146"/>
      <c r="HT1593" s="146"/>
      <c r="HU1593" s="146"/>
      <c r="HV1593" s="146"/>
      <c r="HW1593" s="146"/>
      <c r="HX1593" s="146"/>
      <c r="HY1593" s="146"/>
      <c r="HZ1593" s="146"/>
      <c r="IA1593" s="146"/>
      <c r="IB1593" s="146"/>
      <c r="IC1593" s="146"/>
      <c r="ID1593" s="146"/>
      <c r="IE1593" s="146"/>
      <c r="IF1593" s="146"/>
      <c r="IG1593" s="146"/>
      <c r="IH1593" s="146"/>
    </row>
    <row r="1594" spans="1:242" s="158" customFormat="1" outlineLevel="1">
      <c r="A1594" s="151">
        <v>121</v>
      </c>
      <c r="B1594" s="33" t="s">
        <v>2247</v>
      </c>
      <c r="C1594" s="34" t="s">
        <v>2248</v>
      </c>
      <c r="D1594" s="34" t="s">
        <v>1808</v>
      </c>
      <c r="E1594" s="36">
        <f t="shared" si="121"/>
        <v>1</v>
      </c>
      <c r="F1594" s="34">
        <v>1</v>
      </c>
      <c r="G1594" s="34"/>
      <c r="H1594" s="34"/>
      <c r="I1594" s="23"/>
      <c r="J1594" s="146"/>
      <c r="K1594" s="146"/>
      <c r="L1594" s="146"/>
      <c r="M1594" s="146"/>
      <c r="N1594" s="146"/>
      <c r="O1594" s="146"/>
      <c r="P1594" s="146"/>
      <c r="Q1594" s="146"/>
      <c r="R1594" s="146"/>
      <c r="S1594" s="146"/>
      <c r="T1594" s="146"/>
      <c r="U1594" s="146"/>
      <c r="V1594" s="146"/>
      <c r="W1594" s="146"/>
      <c r="X1594" s="146"/>
      <c r="Y1594" s="146"/>
      <c r="Z1594" s="146"/>
      <c r="AA1594" s="146"/>
      <c r="AB1594" s="146"/>
      <c r="AC1594" s="146"/>
      <c r="AD1594" s="146"/>
      <c r="AE1594" s="146"/>
      <c r="AF1594" s="146"/>
      <c r="AG1594" s="146"/>
      <c r="AH1594" s="146"/>
      <c r="AI1594" s="146"/>
      <c r="AJ1594" s="146"/>
      <c r="AK1594" s="146"/>
      <c r="AL1594" s="146"/>
      <c r="AM1594" s="146"/>
      <c r="AN1594" s="146"/>
      <c r="AO1594" s="146"/>
      <c r="AP1594" s="146"/>
      <c r="AQ1594" s="146"/>
      <c r="AR1594" s="146"/>
      <c r="AS1594" s="146"/>
      <c r="AT1594" s="146"/>
      <c r="AU1594" s="146"/>
      <c r="AV1594" s="146"/>
      <c r="AW1594" s="146"/>
      <c r="AX1594" s="146"/>
      <c r="AY1594" s="146"/>
      <c r="AZ1594" s="146"/>
      <c r="BA1594" s="146"/>
      <c r="BB1594" s="146"/>
      <c r="BC1594" s="146"/>
      <c r="BD1594" s="146"/>
      <c r="BE1594" s="146"/>
      <c r="BF1594" s="146"/>
      <c r="BG1594" s="146"/>
      <c r="BH1594" s="146"/>
      <c r="BI1594" s="146"/>
      <c r="BJ1594" s="146"/>
      <c r="BK1594" s="146"/>
      <c r="BL1594" s="146"/>
      <c r="BM1594" s="146"/>
      <c r="BN1594" s="146"/>
      <c r="BO1594" s="146"/>
      <c r="BP1594" s="146"/>
      <c r="BQ1594" s="146"/>
      <c r="BR1594" s="146"/>
      <c r="BS1594" s="146"/>
      <c r="BT1594" s="146"/>
      <c r="BU1594" s="146"/>
      <c r="BV1594" s="146"/>
      <c r="BW1594" s="146"/>
      <c r="BX1594" s="146"/>
      <c r="BY1594" s="146"/>
      <c r="BZ1594" s="146"/>
      <c r="CA1594" s="146"/>
      <c r="CB1594" s="146"/>
      <c r="CC1594" s="146"/>
      <c r="CD1594" s="146"/>
      <c r="CE1594" s="146"/>
      <c r="CF1594" s="146"/>
      <c r="CG1594" s="146"/>
      <c r="CH1594" s="146"/>
      <c r="CI1594" s="146"/>
      <c r="CJ1594" s="146"/>
      <c r="CK1594" s="146"/>
      <c r="CL1594" s="146"/>
      <c r="CM1594" s="146"/>
      <c r="CN1594" s="146"/>
      <c r="CO1594" s="146"/>
      <c r="CP1594" s="146"/>
      <c r="CQ1594" s="146"/>
      <c r="CR1594" s="146"/>
      <c r="CS1594" s="146"/>
      <c r="CT1594" s="146"/>
      <c r="CU1594" s="146"/>
      <c r="CV1594" s="146"/>
      <c r="CW1594" s="146"/>
      <c r="CX1594" s="146"/>
      <c r="CY1594" s="146"/>
      <c r="CZ1594" s="146"/>
      <c r="DA1594" s="146"/>
      <c r="DB1594" s="146"/>
      <c r="DC1594" s="146"/>
      <c r="DD1594" s="146"/>
      <c r="DE1594" s="146"/>
      <c r="DF1594" s="146"/>
      <c r="DG1594" s="146"/>
      <c r="DH1594" s="146"/>
      <c r="DI1594" s="146"/>
      <c r="DJ1594" s="146"/>
      <c r="DK1594" s="146"/>
      <c r="DL1594" s="146"/>
      <c r="DM1594" s="146"/>
      <c r="DN1594" s="146"/>
      <c r="DO1594" s="146"/>
      <c r="DP1594" s="146"/>
      <c r="DQ1594" s="146"/>
      <c r="DR1594" s="146"/>
      <c r="DS1594" s="146"/>
      <c r="DT1594" s="146"/>
      <c r="DU1594" s="146"/>
      <c r="DV1594" s="146"/>
      <c r="DW1594" s="146"/>
      <c r="DX1594" s="146"/>
      <c r="DY1594" s="146"/>
      <c r="DZ1594" s="146"/>
      <c r="EA1594" s="146"/>
      <c r="EB1594" s="146"/>
      <c r="EC1594" s="146"/>
      <c r="ED1594" s="146"/>
      <c r="EE1594" s="146"/>
      <c r="EF1594" s="146"/>
      <c r="EG1594" s="146"/>
      <c r="EH1594" s="146"/>
      <c r="EI1594" s="146"/>
      <c r="EJ1594" s="146"/>
      <c r="EK1594" s="146"/>
      <c r="EL1594" s="146"/>
      <c r="EM1594" s="146"/>
      <c r="EN1594" s="146"/>
      <c r="EO1594" s="146"/>
      <c r="EP1594" s="146"/>
      <c r="EQ1594" s="146"/>
      <c r="ER1594" s="146"/>
      <c r="ES1594" s="146"/>
      <c r="ET1594" s="146"/>
      <c r="EU1594" s="146"/>
      <c r="EV1594" s="146"/>
      <c r="EW1594" s="146"/>
      <c r="EX1594" s="146"/>
      <c r="EY1594" s="146"/>
      <c r="EZ1594" s="146"/>
      <c r="FA1594" s="146"/>
      <c r="FB1594" s="146"/>
      <c r="FC1594" s="146"/>
      <c r="FD1594" s="146"/>
      <c r="FE1594" s="146"/>
      <c r="FF1594" s="146"/>
      <c r="FG1594" s="146"/>
      <c r="FH1594" s="146"/>
      <c r="FI1594" s="146"/>
      <c r="FJ1594" s="146"/>
      <c r="FK1594" s="146"/>
      <c r="FL1594" s="146"/>
      <c r="FM1594" s="146"/>
      <c r="FN1594" s="146"/>
      <c r="FO1594" s="146"/>
      <c r="FP1594" s="146"/>
      <c r="FQ1594" s="146"/>
      <c r="FR1594" s="146"/>
      <c r="FS1594" s="146"/>
      <c r="FT1594" s="146"/>
      <c r="FU1594" s="146"/>
      <c r="FV1594" s="146"/>
      <c r="FW1594" s="146"/>
      <c r="FX1594" s="146"/>
      <c r="FY1594" s="146"/>
      <c r="FZ1594" s="146"/>
      <c r="GA1594" s="146"/>
      <c r="GB1594" s="146"/>
      <c r="GC1594" s="146"/>
      <c r="GD1594" s="146"/>
      <c r="GE1594" s="146"/>
      <c r="GF1594" s="146"/>
      <c r="GG1594" s="146"/>
      <c r="GH1594" s="146"/>
      <c r="GI1594" s="146"/>
      <c r="GJ1594" s="146"/>
      <c r="GK1594" s="146"/>
      <c r="GL1594" s="146"/>
      <c r="GM1594" s="146"/>
      <c r="GN1594" s="146"/>
      <c r="GO1594" s="146"/>
      <c r="GP1594" s="146"/>
      <c r="GQ1594" s="146"/>
      <c r="GR1594" s="146"/>
      <c r="GS1594" s="146"/>
      <c r="GT1594" s="146"/>
      <c r="GU1594" s="146"/>
      <c r="GV1594" s="146"/>
      <c r="GW1594" s="146"/>
      <c r="GX1594" s="146"/>
      <c r="GY1594" s="146"/>
      <c r="GZ1594" s="146"/>
      <c r="HA1594" s="146"/>
      <c r="HB1594" s="146"/>
      <c r="HC1594" s="146"/>
      <c r="HD1594" s="146"/>
      <c r="HE1594" s="146"/>
      <c r="HF1594" s="146"/>
      <c r="HG1594" s="146"/>
      <c r="HH1594" s="146"/>
      <c r="HI1594" s="146"/>
      <c r="HJ1594" s="146"/>
      <c r="HK1594" s="146"/>
      <c r="HL1594" s="146"/>
      <c r="HM1594" s="146"/>
      <c r="HN1594" s="146"/>
      <c r="HO1594" s="146"/>
      <c r="HP1594" s="146"/>
      <c r="HQ1594" s="146"/>
      <c r="HR1594" s="146"/>
      <c r="HS1594" s="146"/>
      <c r="HT1594" s="146"/>
      <c r="HU1594" s="146"/>
      <c r="HV1594" s="146"/>
      <c r="HW1594" s="146"/>
      <c r="HX1594" s="146"/>
      <c r="HY1594" s="146"/>
      <c r="HZ1594" s="146"/>
      <c r="IA1594" s="146"/>
      <c r="IB1594" s="146"/>
      <c r="IC1594" s="146"/>
      <c r="ID1594" s="146"/>
      <c r="IE1594" s="146"/>
      <c r="IF1594" s="146"/>
      <c r="IG1594" s="146"/>
      <c r="IH1594" s="146"/>
    </row>
    <row r="1595" spans="1:242" s="158" customFormat="1" outlineLevel="1">
      <c r="A1595" s="151">
        <v>122</v>
      </c>
      <c r="B1595" s="33" t="s">
        <v>2249</v>
      </c>
      <c r="C1595" s="34" t="s">
        <v>2250</v>
      </c>
      <c r="D1595" s="34" t="s">
        <v>1808</v>
      </c>
      <c r="E1595" s="36">
        <f t="shared" si="121"/>
        <v>1</v>
      </c>
      <c r="F1595" s="34">
        <v>1</v>
      </c>
      <c r="G1595" s="34"/>
      <c r="H1595" s="34"/>
      <c r="I1595" s="23"/>
      <c r="J1595" s="146"/>
      <c r="K1595" s="146"/>
      <c r="L1595" s="146"/>
      <c r="M1595" s="146"/>
      <c r="N1595" s="146"/>
      <c r="O1595" s="146"/>
      <c r="P1595" s="146"/>
      <c r="Q1595" s="146"/>
      <c r="R1595" s="146"/>
      <c r="S1595" s="146"/>
      <c r="T1595" s="146"/>
      <c r="U1595" s="146"/>
      <c r="V1595" s="146"/>
      <c r="W1595" s="146"/>
      <c r="X1595" s="146"/>
      <c r="Y1595" s="146"/>
      <c r="Z1595" s="146"/>
      <c r="AA1595" s="146"/>
      <c r="AB1595" s="146"/>
      <c r="AC1595" s="146"/>
      <c r="AD1595" s="146"/>
      <c r="AE1595" s="146"/>
      <c r="AF1595" s="146"/>
      <c r="AG1595" s="146"/>
      <c r="AH1595" s="146"/>
      <c r="AI1595" s="146"/>
      <c r="AJ1595" s="146"/>
      <c r="AK1595" s="146"/>
      <c r="AL1595" s="146"/>
      <c r="AM1595" s="146"/>
      <c r="AN1595" s="146"/>
      <c r="AO1595" s="146"/>
      <c r="AP1595" s="146"/>
      <c r="AQ1595" s="146"/>
      <c r="AR1595" s="146"/>
      <c r="AS1595" s="146"/>
      <c r="AT1595" s="146"/>
      <c r="AU1595" s="146"/>
      <c r="AV1595" s="146"/>
      <c r="AW1595" s="146"/>
      <c r="AX1595" s="146"/>
      <c r="AY1595" s="146"/>
      <c r="AZ1595" s="146"/>
      <c r="BA1595" s="146"/>
      <c r="BB1595" s="146"/>
      <c r="BC1595" s="146"/>
      <c r="BD1595" s="146"/>
      <c r="BE1595" s="146"/>
      <c r="BF1595" s="146"/>
      <c r="BG1595" s="146"/>
      <c r="BH1595" s="146"/>
      <c r="BI1595" s="146"/>
      <c r="BJ1595" s="146"/>
      <c r="BK1595" s="146"/>
      <c r="BL1595" s="146"/>
      <c r="BM1595" s="146"/>
      <c r="BN1595" s="146"/>
      <c r="BO1595" s="146"/>
      <c r="BP1595" s="146"/>
      <c r="BQ1595" s="146"/>
      <c r="BR1595" s="146"/>
      <c r="BS1595" s="146"/>
      <c r="BT1595" s="146"/>
      <c r="BU1595" s="146"/>
      <c r="BV1595" s="146"/>
      <c r="BW1595" s="146"/>
      <c r="BX1595" s="146"/>
      <c r="BY1595" s="146"/>
      <c r="BZ1595" s="146"/>
      <c r="CA1595" s="146"/>
      <c r="CB1595" s="146"/>
      <c r="CC1595" s="146"/>
      <c r="CD1595" s="146"/>
      <c r="CE1595" s="146"/>
      <c r="CF1595" s="146"/>
      <c r="CG1595" s="146"/>
      <c r="CH1595" s="146"/>
      <c r="CI1595" s="146"/>
      <c r="CJ1595" s="146"/>
      <c r="CK1595" s="146"/>
      <c r="CL1595" s="146"/>
      <c r="CM1595" s="146"/>
      <c r="CN1595" s="146"/>
      <c r="CO1595" s="146"/>
      <c r="CP1595" s="146"/>
      <c r="CQ1595" s="146"/>
      <c r="CR1595" s="146"/>
      <c r="CS1595" s="146"/>
      <c r="CT1595" s="146"/>
      <c r="CU1595" s="146"/>
      <c r="CV1595" s="146"/>
      <c r="CW1595" s="146"/>
      <c r="CX1595" s="146"/>
      <c r="CY1595" s="146"/>
      <c r="CZ1595" s="146"/>
      <c r="DA1595" s="146"/>
      <c r="DB1595" s="146"/>
      <c r="DC1595" s="146"/>
      <c r="DD1595" s="146"/>
      <c r="DE1595" s="146"/>
      <c r="DF1595" s="146"/>
      <c r="DG1595" s="146"/>
      <c r="DH1595" s="146"/>
      <c r="DI1595" s="146"/>
      <c r="DJ1595" s="146"/>
      <c r="DK1595" s="146"/>
      <c r="DL1595" s="146"/>
      <c r="DM1595" s="146"/>
      <c r="DN1595" s="146"/>
      <c r="DO1595" s="146"/>
      <c r="DP1595" s="146"/>
      <c r="DQ1595" s="146"/>
      <c r="DR1595" s="146"/>
      <c r="DS1595" s="146"/>
      <c r="DT1595" s="146"/>
      <c r="DU1595" s="146"/>
      <c r="DV1595" s="146"/>
      <c r="DW1595" s="146"/>
      <c r="DX1595" s="146"/>
      <c r="DY1595" s="146"/>
      <c r="DZ1595" s="146"/>
      <c r="EA1595" s="146"/>
      <c r="EB1595" s="146"/>
      <c r="EC1595" s="146"/>
      <c r="ED1595" s="146"/>
      <c r="EE1595" s="146"/>
      <c r="EF1595" s="146"/>
      <c r="EG1595" s="146"/>
      <c r="EH1595" s="146"/>
      <c r="EI1595" s="146"/>
      <c r="EJ1595" s="146"/>
      <c r="EK1595" s="146"/>
      <c r="EL1595" s="146"/>
      <c r="EM1595" s="146"/>
      <c r="EN1595" s="146"/>
      <c r="EO1595" s="146"/>
      <c r="EP1595" s="146"/>
      <c r="EQ1595" s="146"/>
      <c r="ER1595" s="146"/>
      <c r="ES1595" s="146"/>
      <c r="ET1595" s="146"/>
      <c r="EU1595" s="146"/>
      <c r="EV1595" s="146"/>
      <c r="EW1595" s="146"/>
      <c r="EX1595" s="146"/>
      <c r="EY1595" s="146"/>
      <c r="EZ1595" s="146"/>
      <c r="FA1595" s="146"/>
      <c r="FB1595" s="146"/>
      <c r="FC1595" s="146"/>
      <c r="FD1595" s="146"/>
      <c r="FE1595" s="146"/>
      <c r="FF1595" s="146"/>
      <c r="FG1595" s="146"/>
      <c r="FH1595" s="146"/>
      <c r="FI1595" s="146"/>
      <c r="FJ1595" s="146"/>
      <c r="FK1595" s="146"/>
      <c r="FL1595" s="146"/>
      <c r="FM1595" s="146"/>
      <c r="FN1595" s="146"/>
      <c r="FO1595" s="146"/>
      <c r="FP1595" s="146"/>
      <c r="FQ1595" s="146"/>
      <c r="FR1595" s="146"/>
      <c r="FS1595" s="146"/>
      <c r="FT1595" s="146"/>
      <c r="FU1595" s="146"/>
      <c r="FV1595" s="146"/>
      <c r="FW1595" s="146"/>
      <c r="FX1595" s="146"/>
      <c r="FY1595" s="146"/>
      <c r="FZ1595" s="146"/>
      <c r="GA1595" s="146"/>
      <c r="GB1595" s="146"/>
      <c r="GC1595" s="146"/>
      <c r="GD1595" s="146"/>
      <c r="GE1595" s="146"/>
      <c r="GF1595" s="146"/>
      <c r="GG1595" s="146"/>
      <c r="GH1595" s="146"/>
      <c r="GI1595" s="146"/>
      <c r="GJ1595" s="146"/>
      <c r="GK1595" s="146"/>
      <c r="GL1595" s="146"/>
      <c r="GM1595" s="146"/>
      <c r="GN1595" s="146"/>
      <c r="GO1595" s="146"/>
      <c r="GP1595" s="146"/>
      <c r="GQ1595" s="146"/>
      <c r="GR1595" s="146"/>
      <c r="GS1595" s="146"/>
      <c r="GT1595" s="146"/>
      <c r="GU1595" s="146"/>
      <c r="GV1595" s="146"/>
      <c r="GW1595" s="146"/>
      <c r="GX1595" s="146"/>
      <c r="GY1595" s="146"/>
      <c r="GZ1595" s="146"/>
      <c r="HA1595" s="146"/>
      <c r="HB1595" s="146"/>
      <c r="HC1595" s="146"/>
      <c r="HD1595" s="146"/>
      <c r="HE1595" s="146"/>
      <c r="HF1595" s="146"/>
      <c r="HG1595" s="146"/>
      <c r="HH1595" s="146"/>
      <c r="HI1595" s="146"/>
      <c r="HJ1595" s="146"/>
      <c r="HK1595" s="146"/>
      <c r="HL1595" s="146"/>
      <c r="HM1595" s="146"/>
      <c r="HN1595" s="146"/>
      <c r="HO1595" s="146"/>
      <c r="HP1595" s="146"/>
      <c r="HQ1595" s="146"/>
      <c r="HR1595" s="146"/>
      <c r="HS1595" s="146"/>
      <c r="HT1595" s="146"/>
      <c r="HU1595" s="146"/>
      <c r="HV1595" s="146"/>
      <c r="HW1595" s="146"/>
      <c r="HX1595" s="146"/>
      <c r="HY1595" s="146"/>
      <c r="HZ1595" s="146"/>
      <c r="IA1595" s="146"/>
      <c r="IB1595" s="146"/>
      <c r="IC1595" s="146"/>
      <c r="ID1595" s="146"/>
      <c r="IE1595" s="146"/>
      <c r="IF1595" s="146"/>
      <c r="IG1595" s="146"/>
      <c r="IH1595" s="146"/>
    </row>
    <row r="1596" spans="1:242" s="158" customFormat="1" outlineLevel="1">
      <c r="A1596" s="151">
        <v>123</v>
      </c>
      <c r="B1596" s="33" t="s">
        <v>2251</v>
      </c>
      <c r="C1596" s="34" t="s">
        <v>2252</v>
      </c>
      <c r="D1596" s="34" t="s">
        <v>1808</v>
      </c>
      <c r="E1596" s="36">
        <f t="shared" si="121"/>
        <v>2</v>
      </c>
      <c r="F1596" s="34">
        <v>2</v>
      </c>
      <c r="G1596" s="34"/>
      <c r="H1596" s="34"/>
      <c r="I1596" s="23"/>
      <c r="J1596" s="146"/>
      <c r="K1596" s="146"/>
      <c r="L1596" s="146"/>
      <c r="M1596" s="146"/>
      <c r="N1596" s="146"/>
      <c r="O1596" s="146"/>
      <c r="P1596" s="146"/>
      <c r="Q1596" s="146"/>
      <c r="R1596" s="146"/>
      <c r="S1596" s="146"/>
      <c r="T1596" s="146"/>
      <c r="U1596" s="146"/>
      <c r="V1596" s="146"/>
      <c r="W1596" s="146"/>
      <c r="X1596" s="146"/>
      <c r="Y1596" s="146"/>
      <c r="Z1596" s="146"/>
      <c r="AA1596" s="146"/>
      <c r="AB1596" s="146"/>
      <c r="AC1596" s="146"/>
      <c r="AD1596" s="146"/>
      <c r="AE1596" s="146"/>
      <c r="AF1596" s="146"/>
      <c r="AG1596" s="146"/>
      <c r="AH1596" s="146"/>
      <c r="AI1596" s="146"/>
      <c r="AJ1596" s="146"/>
      <c r="AK1596" s="146"/>
      <c r="AL1596" s="146"/>
      <c r="AM1596" s="146"/>
      <c r="AN1596" s="146"/>
      <c r="AO1596" s="146"/>
      <c r="AP1596" s="146"/>
      <c r="AQ1596" s="146"/>
      <c r="AR1596" s="146"/>
      <c r="AS1596" s="146"/>
      <c r="AT1596" s="146"/>
      <c r="AU1596" s="146"/>
      <c r="AV1596" s="146"/>
      <c r="AW1596" s="146"/>
      <c r="AX1596" s="146"/>
      <c r="AY1596" s="146"/>
      <c r="AZ1596" s="146"/>
      <c r="BA1596" s="146"/>
      <c r="BB1596" s="146"/>
      <c r="BC1596" s="146"/>
      <c r="BD1596" s="146"/>
      <c r="BE1596" s="146"/>
      <c r="BF1596" s="146"/>
      <c r="BG1596" s="146"/>
      <c r="BH1596" s="146"/>
      <c r="BI1596" s="146"/>
      <c r="BJ1596" s="146"/>
      <c r="BK1596" s="146"/>
      <c r="BL1596" s="146"/>
      <c r="BM1596" s="146"/>
      <c r="BN1596" s="146"/>
      <c r="BO1596" s="146"/>
      <c r="BP1596" s="146"/>
      <c r="BQ1596" s="146"/>
      <c r="BR1596" s="146"/>
      <c r="BS1596" s="146"/>
      <c r="BT1596" s="146"/>
      <c r="BU1596" s="146"/>
      <c r="BV1596" s="146"/>
      <c r="BW1596" s="146"/>
      <c r="BX1596" s="146"/>
      <c r="BY1596" s="146"/>
      <c r="BZ1596" s="146"/>
      <c r="CA1596" s="146"/>
      <c r="CB1596" s="146"/>
      <c r="CC1596" s="146"/>
      <c r="CD1596" s="146"/>
      <c r="CE1596" s="146"/>
      <c r="CF1596" s="146"/>
      <c r="CG1596" s="146"/>
      <c r="CH1596" s="146"/>
      <c r="CI1596" s="146"/>
      <c r="CJ1596" s="146"/>
      <c r="CK1596" s="146"/>
      <c r="CL1596" s="146"/>
      <c r="CM1596" s="146"/>
      <c r="CN1596" s="146"/>
      <c r="CO1596" s="146"/>
      <c r="CP1596" s="146"/>
      <c r="CQ1596" s="146"/>
      <c r="CR1596" s="146"/>
      <c r="CS1596" s="146"/>
      <c r="CT1596" s="146"/>
      <c r="CU1596" s="146"/>
      <c r="CV1596" s="146"/>
      <c r="CW1596" s="146"/>
      <c r="CX1596" s="146"/>
      <c r="CY1596" s="146"/>
      <c r="CZ1596" s="146"/>
      <c r="DA1596" s="146"/>
      <c r="DB1596" s="146"/>
      <c r="DC1596" s="146"/>
      <c r="DD1596" s="146"/>
      <c r="DE1596" s="146"/>
      <c r="DF1596" s="146"/>
      <c r="DG1596" s="146"/>
      <c r="DH1596" s="146"/>
      <c r="DI1596" s="146"/>
      <c r="DJ1596" s="146"/>
      <c r="DK1596" s="146"/>
      <c r="DL1596" s="146"/>
      <c r="DM1596" s="146"/>
      <c r="DN1596" s="146"/>
      <c r="DO1596" s="146"/>
      <c r="DP1596" s="146"/>
      <c r="DQ1596" s="146"/>
      <c r="DR1596" s="146"/>
      <c r="DS1596" s="146"/>
      <c r="DT1596" s="146"/>
      <c r="DU1596" s="146"/>
      <c r="DV1596" s="146"/>
      <c r="DW1596" s="146"/>
      <c r="DX1596" s="146"/>
      <c r="DY1596" s="146"/>
      <c r="DZ1596" s="146"/>
      <c r="EA1596" s="146"/>
      <c r="EB1596" s="146"/>
      <c r="EC1596" s="146"/>
      <c r="ED1596" s="146"/>
      <c r="EE1596" s="146"/>
      <c r="EF1596" s="146"/>
      <c r="EG1596" s="146"/>
      <c r="EH1596" s="146"/>
      <c r="EI1596" s="146"/>
      <c r="EJ1596" s="146"/>
      <c r="EK1596" s="146"/>
      <c r="EL1596" s="146"/>
      <c r="EM1596" s="146"/>
      <c r="EN1596" s="146"/>
      <c r="EO1596" s="146"/>
      <c r="EP1596" s="146"/>
      <c r="EQ1596" s="146"/>
      <c r="ER1596" s="146"/>
      <c r="ES1596" s="146"/>
      <c r="ET1596" s="146"/>
      <c r="EU1596" s="146"/>
      <c r="EV1596" s="146"/>
      <c r="EW1596" s="146"/>
      <c r="EX1596" s="146"/>
      <c r="EY1596" s="146"/>
      <c r="EZ1596" s="146"/>
      <c r="FA1596" s="146"/>
      <c r="FB1596" s="146"/>
      <c r="FC1596" s="146"/>
      <c r="FD1596" s="146"/>
      <c r="FE1596" s="146"/>
      <c r="FF1596" s="146"/>
      <c r="FG1596" s="146"/>
      <c r="FH1596" s="146"/>
      <c r="FI1596" s="146"/>
      <c r="FJ1596" s="146"/>
      <c r="FK1596" s="146"/>
      <c r="FL1596" s="146"/>
      <c r="FM1596" s="146"/>
      <c r="FN1596" s="146"/>
      <c r="FO1596" s="146"/>
      <c r="FP1596" s="146"/>
      <c r="FQ1596" s="146"/>
      <c r="FR1596" s="146"/>
      <c r="FS1596" s="146"/>
      <c r="FT1596" s="146"/>
      <c r="FU1596" s="146"/>
      <c r="FV1596" s="146"/>
      <c r="FW1596" s="146"/>
      <c r="FX1596" s="146"/>
      <c r="FY1596" s="146"/>
      <c r="FZ1596" s="146"/>
      <c r="GA1596" s="146"/>
      <c r="GB1596" s="146"/>
      <c r="GC1596" s="146"/>
      <c r="GD1596" s="146"/>
      <c r="GE1596" s="146"/>
      <c r="GF1596" s="146"/>
      <c r="GG1596" s="146"/>
      <c r="GH1596" s="146"/>
      <c r="GI1596" s="146"/>
      <c r="GJ1596" s="146"/>
      <c r="GK1596" s="146"/>
      <c r="GL1596" s="146"/>
      <c r="GM1596" s="146"/>
      <c r="GN1596" s="146"/>
      <c r="GO1596" s="146"/>
      <c r="GP1596" s="146"/>
      <c r="GQ1596" s="146"/>
      <c r="GR1596" s="146"/>
      <c r="GS1596" s="146"/>
      <c r="GT1596" s="146"/>
      <c r="GU1596" s="146"/>
      <c r="GV1596" s="146"/>
      <c r="GW1596" s="146"/>
      <c r="GX1596" s="146"/>
      <c r="GY1596" s="146"/>
      <c r="GZ1596" s="146"/>
      <c r="HA1596" s="146"/>
      <c r="HB1596" s="146"/>
      <c r="HC1596" s="146"/>
      <c r="HD1596" s="146"/>
      <c r="HE1596" s="146"/>
      <c r="HF1596" s="146"/>
      <c r="HG1596" s="146"/>
      <c r="HH1596" s="146"/>
      <c r="HI1596" s="146"/>
      <c r="HJ1596" s="146"/>
      <c r="HK1596" s="146"/>
      <c r="HL1596" s="146"/>
      <c r="HM1596" s="146"/>
      <c r="HN1596" s="146"/>
      <c r="HO1596" s="146"/>
      <c r="HP1596" s="146"/>
      <c r="HQ1596" s="146"/>
      <c r="HR1596" s="146"/>
      <c r="HS1596" s="146"/>
      <c r="HT1596" s="146"/>
      <c r="HU1596" s="146"/>
      <c r="HV1596" s="146"/>
      <c r="HW1596" s="146"/>
      <c r="HX1596" s="146"/>
      <c r="HY1596" s="146"/>
      <c r="HZ1596" s="146"/>
      <c r="IA1596" s="146"/>
      <c r="IB1596" s="146"/>
      <c r="IC1596" s="146"/>
      <c r="ID1596" s="146"/>
      <c r="IE1596" s="146"/>
      <c r="IF1596" s="146"/>
      <c r="IG1596" s="146"/>
      <c r="IH1596" s="146"/>
    </row>
    <row r="1597" spans="1:242" s="158" customFormat="1" outlineLevel="1">
      <c r="A1597" s="151">
        <v>124</v>
      </c>
      <c r="B1597" s="33" t="s">
        <v>2253</v>
      </c>
      <c r="C1597" s="34" t="s">
        <v>2254</v>
      </c>
      <c r="D1597" s="34" t="s">
        <v>1808</v>
      </c>
      <c r="E1597" s="36">
        <f t="shared" si="121"/>
        <v>1</v>
      </c>
      <c r="F1597" s="34">
        <v>1</v>
      </c>
      <c r="G1597" s="34"/>
      <c r="H1597" s="34"/>
      <c r="I1597" s="23"/>
      <c r="J1597" s="146"/>
      <c r="K1597" s="146"/>
      <c r="L1597" s="146"/>
      <c r="M1597" s="146"/>
      <c r="N1597" s="146"/>
      <c r="O1597" s="146"/>
      <c r="P1597" s="146"/>
      <c r="Q1597" s="146"/>
      <c r="R1597" s="146"/>
      <c r="S1597" s="146"/>
      <c r="T1597" s="146"/>
      <c r="U1597" s="146"/>
      <c r="V1597" s="146"/>
      <c r="W1597" s="146"/>
      <c r="X1597" s="146"/>
      <c r="Y1597" s="146"/>
      <c r="Z1597" s="146"/>
      <c r="AA1597" s="146"/>
      <c r="AB1597" s="146"/>
      <c r="AC1597" s="146"/>
      <c r="AD1597" s="146"/>
      <c r="AE1597" s="146"/>
      <c r="AF1597" s="146"/>
      <c r="AG1597" s="146"/>
      <c r="AH1597" s="146"/>
      <c r="AI1597" s="146"/>
      <c r="AJ1597" s="146"/>
      <c r="AK1597" s="146"/>
      <c r="AL1597" s="146"/>
      <c r="AM1597" s="146"/>
      <c r="AN1597" s="146"/>
      <c r="AO1597" s="146"/>
      <c r="AP1597" s="146"/>
      <c r="AQ1597" s="146"/>
      <c r="AR1597" s="146"/>
      <c r="AS1597" s="146"/>
      <c r="AT1597" s="146"/>
      <c r="AU1597" s="146"/>
      <c r="AV1597" s="146"/>
      <c r="AW1597" s="146"/>
      <c r="AX1597" s="146"/>
      <c r="AY1597" s="146"/>
      <c r="AZ1597" s="146"/>
      <c r="BA1597" s="146"/>
      <c r="BB1597" s="146"/>
      <c r="BC1597" s="146"/>
      <c r="BD1597" s="146"/>
      <c r="BE1597" s="146"/>
      <c r="BF1597" s="146"/>
      <c r="BG1597" s="146"/>
      <c r="BH1597" s="146"/>
      <c r="BI1597" s="146"/>
      <c r="BJ1597" s="146"/>
      <c r="BK1597" s="146"/>
      <c r="BL1597" s="146"/>
      <c r="BM1597" s="146"/>
      <c r="BN1597" s="146"/>
      <c r="BO1597" s="146"/>
      <c r="BP1597" s="146"/>
      <c r="BQ1597" s="146"/>
      <c r="BR1597" s="146"/>
      <c r="BS1597" s="146"/>
      <c r="BT1597" s="146"/>
      <c r="BU1597" s="146"/>
      <c r="BV1597" s="146"/>
      <c r="BW1597" s="146"/>
      <c r="BX1597" s="146"/>
      <c r="BY1597" s="146"/>
      <c r="BZ1597" s="146"/>
      <c r="CA1597" s="146"/>
      <c r="CB1597" s="146"/>
      <c r="CC1597" s="146"/>
      <c r="CD1597" s="146"/>
      <c r="CE1597" s="146"/>
      <c r="CF1597" s="146"/>
      <c r="CG1597" s="146"/>
      <c r="CH1597" s="146"/>
      <c r="CI1597" s="146"/>
      <c r="CJ1597" s="146"/>
      <c r="CK1597" s="146"/>
      <c r="CL1597" s="146"/>
      <c r="CM1597" s="146"/>
      <c r="CN1597" s="146"/>
      <c r="CO1597" s="146"/>
      <c r="CP1597" s="146"/>
      <c r="CQ1597" s="146"/>
      <c r="CR1597" s="146"/>
      <c r="CS1597" s="146"/>
      <c r="CT1597" s="146"/>
      <c r="CU1597" s="146"/>
      <c r="CV1597" s="146"/>
      <c r="CW1597" s="146"/>
      <c r="CX1597" s="146"/>
      <c r="CY1597" s="146"/>
      <c r="CZ1597" s="146"/>
      <c r="DA1597" s="146"/>
      <c r="DB1597" s="146"/>
      <c r="DC1597" s="146"/>
      <c r="DD1597" s="146"/>
      <c r="DE1597" s="146"/>
      <c r="DF1597" s="146"/>
      <c r="DG1597" s="146"/>
      <c r="DH1597" s="146"/>
      <c r="DI1597" s="146"/>
      <c r="DJ1597" s="146"/>
      <c r="DK1597" s="146"/>
      <c r="DL1597" s="146"/>
      <c r="DM1597" s="146"/>
      <c r="DN1597" s="146"/>
      <c r="DO1597" s="146"/>
      <c r="DP1597" s="146"/>
      <c r="DQ1597" s="146"/>
      <c r="DR1597" s="146"/>
      <c r="DS1597" s="146"/>
      <c r="DT1597" s="146"/>
      <c r="DU1597" s="146"/>
      <c r="DV1597" s="146"/>
      <c r="DW1597" s="146"/>
      <c r="DX1597" s="146"/>
      <c r="DY1597" s="146"/>
      <c r="DZ1597" s="146"/>
      <c r="EA1597" s="146"/>
      <c r="EB1597" s="146"/>
      <c r="EC1597" s="146"/>
      <c r="ED1597" s="146"/>
      <c r="EE1597" s="146"/>
      <c r="EF1597" s="146"/>
      <c r="EG1597" s="146"/>
      <c r="EH1597" s="146"/>
      <c r="EI1597" s="146"/>
      <c r="EJ1597" s="146"/>
      <c r="EK1597" s="146"/>
      <c r="EL1597" s="146"/>
      <c r="EM1597" s="146"/>
      <c r="EN1597" s="146"/>
      <c r="EO1597" s="146"/>
      <c r="EP1597" s="146"/>
      <c r="EQ1597" s="146"/>
      <c r="ER1597" s="146"/>
      <c r="ES1597" s="146"/>
      <c r="ET1597" s="146"/>
      <c r="EU1597" s="146"/>
      <c r="EV1597" s="146"/>
      <c r="EW1597" s="146"/>
      <c r="EX1597" s="146"/>
      <c r="EY1597" s="146"/>
      <c r="EZ1597" s="146"/>
      <c r="FA1597" s="146"/>
      <c r="FB1597" s="146"/>
      <c r="FC1597" s="146"/>
      <c r="FD1597" s="146"/>
      <c r="FE1597" s="146"/>
      <c r="FF1597" s="146"/>
      <c r="FG1597" s="146"/>
      <c r="FH1597" s="146"/>
      <c r="FI1597" s="146"/>
      <c r="FJ1597" s="146"/>
      <c r="FK1597" s="146"/>
      <c r="FL1597" s="146"/>
      <c r="FM1597" s="146"/>
      <c r="FN1597" s="146"/>
      <c r="FO1597" s="146"/>
      <c r="FP1597" s="146"/>
      <c r="FQ1597" s="146"/>
      <c r="FR1597" s="146"/>
      <c r="FS1597" s="146"/>
      <c r="FT1597" s="146"/>
      <c r="FU1597" s="146"/>
      <c r="FV1597" s="146"/>
      <c r="FW1597" s="146"/>
      <c r="FX1597" s="146"/>
      <c r="FY1597" s="146"/>
      <c r="FZ1597" s="146"/>
      <c r="GA1597" s="146"/>
      <c r="GB1597" s="146"/>
      <c r="GC1597" s="146"/>
      <c r="GD1597" s="146"/>
      <c r="GE1597" s="146"/>
      <c r="GF1597" s="146"/>
      <c r="GG1597" s="146"/>
      <c r="GH1597" s="146"/>
      <c r="GI1597" s="146"/>
      <c r="GJ1597" s="146"/>
      <c r="GK1597" s="146"/>
      <c r="GL1597" s="146"/>
      <c r="GM1597" s="146"/>
      <c r="GN1597" s="146"/>
      <c r="GO1597" s="146"/>
      <c r="GP1597" s="146"/>
      <c r="GQ1597" s="146"/>
      <c r="GR1597" s="146"/>
      <c r="GS1597" s="146"/>
      <c r="GT1597" s="146"/>
      <c r="GU1597" s="146"/>
      <c r="GV1597" s="146"/>
      <c r="GW1597" s="146"/>
      <c r="GX1597" s="146"/>
      <c r="GY1597" s="146"/>
      <c r="GZ1597" s="146"/>
      <c r="HA1597" s="146"/>
      <c r="HB1597" s="146"/>
      <c r="HC1597" s="146"/>
      <c r="HD1597" s="146"/>
      <c r="HE1597" s="146"/>
      <c r="HF1597" s="146"/>
      <c r="HG1597" s="146"/>
      <c r="HH1597" s="146"/>
      <c r="HI1597" s="146"/>
      <c r="HJ1597" s="146"/>
      <c r="HK1597" s="146"/>
      <c r="HL1597" s="146"/>
      <c r="HM1597" s="146"/>
      <c r="HN1597" s="146"/>
      <c r="HO1597" s="146"/>
      <c r="HP1597" s="146"/>
      <c r="HQ1597" s="146"/>
      <c r="HR1597" s="146"/>
      <c r="HS1597" s="146"/>
      <c r="HT1597" s="146"/>
      <c r="HU1597" s="146"/>
      <c r="HV1597" s="146"/>
      <c r="HW1597" s="146"/>
      <c r="HX1597" s="146"/>
      <c r="HY1597" s="146"/>
      <c r="HZ1597" s="146"/>
      <c r="IA1597" s="146"/>
      <c r="IB1597" s="146"/>
      <c r="IC1597" s="146"/>
      <c r="ID1597" s="146"/>
      <c r="IE1597" s="146"/>
      <c r="IF1597" s="146"/>
      <c r="IG1597" s="146"/>
      <c r="IH1597" s="146"/>
    </row>
    <row r="1598" spans="1:242" s="158" customFormat="1" outlineLevel="1">
      <c r="A1598" s="151">
        <v>125</v>
      </c>
      <c r="B1598" s="33" t="s">
        <v>2253</v>
      </c>
      <c r="C1598" s="34" t="s">
        <v>2255</v>
      </c>
      <c r="D1598" s="34" t="s">
        <v>1808</v>
      </c>
      <c r="E1598" s="36">
        <f t="shared" si="121"/>
        <v>1</v>
      </c>
      <c r="F1598" s="34">
        <v>1</v>
      </c>
      <c r="G1598" s="34"/>
      <c r="H1598" s="34"/>
      <c r="I1598" s="23"/>
      <c r="J1598" s="146"/>
      <c r="K1598" s="146"/>
      <c r="L1598" s="146"/>
      <c r="M1598" s="146"/>
      <c r="N1598" s="146"/>
      <c r="O1598" s="146"/>
      <c r="P1598" s="146"/>
      <c r="Q1598" s="146"/>
      <c r="R1598" s="146"/>
      <c r="S1598" s="146"/>
      <c r="T1598" s="146"/>
      <c r="U1598" s="146"/>
      <c r="V1598" s="146"/>
      <c r="W1598" s="146"/>
      <c r="X1598" s="146"/>
      <c r="Y1598" s="146"/>
      <c r="Z1598" s="146"/>
      <c r="AA1598" s="146"/>
      <c r="AB1598" s="146"/>
      <c r="AC1598" s="146"/>
      <c r="AD1598" s="146"/>
      <c r="AE1598" s="146"/>
      <c r="AF1598" s="146"/>
      <c r="AG1598" s="146"/>
      <c r="AH1598" s="146"/>
      <c r="AI1598" s="146"/>
      <c r="AJ1598" s="146"/>
      <c r="AK1598" s="146"/>
      <c r="AL1598" s="146"/>
      <c r="AM1598" s="146"/>
      <c r="AN1598" s="146"/>
      <c r="AO1598" s="146"/>
      <c r="AP1598" s="146"/>
      <c r="AQ1598" s="146"/>
      <c r="AR1598" s="146"/>
      <c r="AS1598" s="146"/>
      <c r="AT1598" s="146"/>
      <c r="AU1598" s="146"/>
      <c r="AV1598" s="146"/>
      <c r="AW1598" s="146"/>
      <c r="AX1598" s="146"/>
      <c r="AY1598" s="146"/>
      <c r="AZ1598" s="146"/>
      <c r="BA1598" s="146"/>
      <c r="BB1598" s="146"/>
      <c r="BC1598" s="146"/>
      <c r="BD1598" s="146"/>
      <c r="BE1598" s="146"/>
      <c r="BF1598" s="146"/>
      <c r="BG1598" s="146"/>
      <c r="BH1598" s="146"/>
      <c r="BI1598" s="146"/>
      <c r="BJ1598" s="146"/>
      <c r="BK1598" s="146"/>
      <c r="BL1598" s="146"/>
      <c r="BM1598" s="146"/>
      <c r="BN1598" s="146"/>
      <c r="BO1598" s="146"/>
      <c r="BP1598" s="146"/>
      <c r="BQ1598" s="146"/>
      <c r="BR1598" s="146"/>
      <c r="BS1598" s="146"/>
      <c r="BT1598" s="146"/>
      <c r="BU1598" s="146"/>
      <c r="BV1598" s="146"/>
      <c r="BW1598" s="146"/>
      <c r="BX1598" s="146"/>
      <c r="BY1598" s="146"/>
      <c r="BZ1598" s="146"/>
      <c r="CA1598" s="146"/>
      <c r="CB1598" s="146"/>
      <c r="CC1598" s="146"/>
      <c r="CD1598" s="146"/>
      <c r="CE1598" s="146"/>
      <c r="CF1598" s="146"/>
      <c r="CG1598" s="146"/>
      <c r="CH1598" s="146"/>
      <c r="CI1598" s="146"/>
      <c r="CJ1598" s="146"/>
      <c r="CK1598" s="146"/>
      <c r="CL1598" s="146"/>
      <c r="CM1598" s="146"/>
      <c r="CN1598" s="146"/>
      <c r="CO1598" s="146"/>
      <c r="CP1598" s="146"/>
      <c r="CQ1598" s="146"/>
      <c r="CR1598" s="146"/>
      <c r="CS1598" s="146"/>
      <c r="CT1598" s="146"/>
      <c r="CU1598" s="146"/>
      <c r="CV1598" s="146"/>
      <c r="CW1598" s="146"/>
      <c r="CX1598" s="146"/>
      <c r="CY1598" s="146"/>
      <c r="CZ1598" s="146"/>
      <c r="DA1598" s="146"/>
      <c r="DB1598" s="146"/>
      <c r="DC1598" s="146"/>
      <c r="DD1598" s="146"/>
      <c r="DE1598" s="146"/>
      <c r="DF1598" s="146"/>
      <c r="DG1598" s="146"/>
      <c r="DH1598" s="146"/>
      <c r="DI1598" s="146"/>
      <c r="DJ1598" s="146"/>
      <c r="DK1598" s="146"/>
      <c r="DL1598" s="146"/>
      <c r="DM1598" s="146"/>
      <c r="DN1598" s="146"/>
      <c r="DO1598" s="146"/>
      <c r="DP1598" s="146"/>
      <c r="DQ1598" s="146"/>
      <c r="DR1598" s="146"/>
      <c r="DS1598" s="146"/>
      <c r="DT1598" s="146"/>
      <c r="DU1598" s="146"/>
      <c r="DV1598" s="146"/>
      <c r="DW1598" s="146"/>
      <c r="DX1598" s="146"/>
      <c r="DY1598" s="146"/>
      <c r="DZ1598" s="146"/>
      <c r="EA1598" s="146"/>
      <c r="EB1598" s="146"/>
      <c r="EC1598" s="146"/>
      <c r="ED1598" s="146"/>
      <c r="EE1598" s="146"/>
      <c r="EF1598" s="146"/>
      <c r="EG1598" s="146"/>
      <c r="EH1598" s="146"/>
      <c r="EI1598" s="146"/>
      <c r="EJ1598" s="146"/>
      <c r="EK1598" s="146"/>
      <c r="EL1598" s="146"/>
      <c r="EM1598" s="146"/>
      <c r="EN1598" s="146"/>
      <c r="EO1598" s="146"/>
      <c r="EP1598" s="146"/>
      <c r="EQ1598" s="146"/>
      <c r="ER1598" s="146"/>
      <c r="ES1598" s="146"/>
      <c r="ET1598" s="146"/>
      <c r="EU1598" s="146"/>
      <c r="EV1598" s="146"/>
      <c r="EW1598" s="146"/>
      <c r="EX1598" s="146"/>
      <c r="EY1598" s="146"/>
      <c r="EZ1598" s="146"/>
      <c r="FA1598" s="146"/>
      <c r="FB1598" s="146"/>
      <c r="FC1598" s="146"/>
      <c r="FD1598" s="146"/>
      <c r="FE1598" s="146"/>
      <c r="FF1598" s="146"/>
      <c r="FG1598" s="146"/>
      <c r="FH1598" s="146"/>
      <c r="FI1598" s="146"/>
      <c r="FJ1598" s="146"/>
      <c r="FK1598" s="146"/>
      <c r="FL1598" s="146"/>
      <c r="FM1598" s="146"/>
      <c r="FN1598" s="146"/>
      <c r="FO1598" s="146"/>
      <c r="FP1598" s="146"/>
      <c r="FQ1598" s="146"/>
      <c r="FR1598" s="146"/>
      <c r="FS1598" s="146"/>
      <c r="FT1598" s="146"/>
      <c r="FU1598" s="146"/>
      <c r="FV1598" s="146"/>
      <c r="FW1598" s="146"/>
      <c r="FX1598" s="146"/>
      <c r="FY1598" s="146"/>
      <c r="FZ1598" s="146"/>
      <c r="GA1598" s="146"/>
      <c r="GB1598" s="146"/>
      <c r="GC1598" s="146"/>
      <c r="GD1598" s="146"/>
      <c r="GE1598" s="146"/>
      <c r="GF1598" s="146"/>
      <c r="GG1598" s="146"/>
      <c r="GH1598" s="146"/>
      <c r="GI1598" s="146"/>
      <c r="GJ1598" s="146"/>
      <c r="GK1598" s="146"/>
      <c r="GL1598" s="146"/>
      <c r="GM1598" s="146"/>
      <c r="GN1598" s="146"/>
      <c r="GO1598" s="146"/>
      <c r="GP1598" s="146"/>
      <c r="GQ1598" s="146"/>
      <c r="GR1598" s="146"/>
      <c r="GS1598" s="146"/>
      <c r="GT1598" s="146"/>
      <c r="GU1598" s="146"/>
      <c r="GV1598" s="146"/>
      <c r="GW1598" s="146"/>
      <c r="GX1598" s="146"/>
      <c r="GY1598" s="146"/>
      <c r="GZ1598" s="146"/>
      <c r="HA1598" s="146"/>
      <c r="HB1598" s="146"/>
      <c r="HC1598" s="146"/>
      <c r="HD1598" s="146"/>
      <c r="HE1598" s="146"/>
      <c r="HF1598" s="146"/>
      <c r="HG1598" s="146"/>
      <c r="HH1598" s="146"/>
      <c r="HI1598" s="146"/>
      <c r="HJ1598" s="146"/>
      <c r="HK1598" s="146"/>
      <c r="HL1598" s="146"/>
      <c r="HM1598" s="146"/>
      <c r="HN1598" s="146"/>
      <c r="HO1598" s="146"/>
      <c r="HP1598" s="146"/>
      <c r="HQ1598" s="146"/>
      <c r="HR1598" s="146"/>
      <c r="HS1598" s="146"/>
      <c r="HT1598" s="146"/>
      <c r="HU1598" s="146"/>
      <c r="HV1598" s="146"/>
      <c r="HW1598" s="146"/>
      <c r="HX1598" s="146"/>
      <c r="HY1598" s="146"/>
      <c r="HZ1598" s="146"/>
      <c r="IA1598" s="146"/>
      <c r="IB1598" s="146"/>
      <c r="IC1598" s="146"/>
      <c r="ID1598" s="146"/>
      <c r="IE1598" s="146"/>
      <c r="IF1598" s="146"/>
      <c r="IG1598" s="146"/>
      <c r="IH1598" s="146"/>
    </row>
    <row r="1599" spans="1:242" ht="34.5" customHeight="1">
      <c r="A1599" s="153"/>
      <c r="B1599" s="904" t="s">
        <v>2256</v>
      </c>
      <c r="C1599" s="905"/>
      <c r="D1599" s="905"/>
      <c r="E1599" s="905"/>
      <c r="F1599" s="905"/>
      <c r="G1599" s="905"/>
      <c r="H1599" s="905"/>
    </row>
    <row r="1600" spans="1:242" s="171" customFormat="1" ht="46.5" outlineLevel="1">
      <c r="A1600" s="151">
        <v>126</v>
      </c>
      <c r="B1600" s="33" t="s">
        <v>2257</v>
      </c>
      <c r="C1600" s="34" t="s">
        <v>2258</v>
      </c>
      <c r="D1600" s="34" t="s">
        <v>1808</v>
      </c>
      <c r="E1600" s="36">
        <f t="shared" ref="E1600:E1626" si="122">F1600+G1600+H1600</f>
        <v>8</v>
      </c>
      <c r="F1600" s="34">
        <v>8</v>
      </c>
      <c r="G1600" s="168"/>
      <c r="H1600" s="168"/>
      <c r="I1600" s="169"/>
      <c r="J1600" s="170"/>
      <c r="K1600" s="170"/>
      <c r="L1600" s="170"/>
      <c r="M1600" s="170"/>
      <c r="N1600" s="170"/>
      <c r="O1600" s="170"/>
      <c r="P1600" s="170"/>
      <c r="Q1600" s="170"/>
      <c r="R1600" s="170"/>
      <c r="S1600" s="170"/>
      <c r="T1600" s="170"/>
      <c r="U1600" s="170"/>
      <c r="V1600" s="170"/>
      <c r="W1600" s="170"/>
      <c r="X1600" s="170"/>
      <c r="Y1600" s="170"/>
      <c r="Z1600" s="170"/>
      <c r="AA1600" s="170"/>
      <c r="AB1600" s="170"/>
      <c r="AC1600" s="170"/>
      <c r="AD1600" s="170"/>
      <c r="AE1600" s="170"/>
      <c r="AF1600" s="170"/>
      <c r="AG1600" s="170"/>
      <c r="AH1600" s="170"/>
      <c r="AI1600" s="170"/>
      <c r="AJ1600" s="170"/>
      <c r="AK1600" s="170"/>
      <c r="AL1600" s="170"/>
      <c r="AM1600" s="170"/>
      <c r="AN1600" s="170"/>
      <c r="AO1600" s="170"/>
      <c r="AP1600" s="170"/>
      <c r="AQ1600" s="170"/>
      <c r="AR1600" s="170"/>
      <c r="AS1600" s="170"/>
      <c r="AT1600" s="170"/>
      <c r="AU1600" s="170"/>
      <c r="AV1600" s="170"/>
      <c r="AW1600" s="170"/>
      <c r="AX1600" s="170"/>
      <c r="AY1600" s="170"/>
      <c r="AZ1600" s="170"/>
      <c r="BA1600" s="170"/>
      <c r="BB1600" s="170"/>
      <c r="BC1600" s="170"/>
      <c r="BD1600" s="170"/>
      <c r="BE1600" s="170"/>
      <c r="BF1600" s="170"/>
      <c r="BG1600" s="170"/>
      <c r="BH1600" s="170"/>
      <c r="BI1600" s="170"/>
      <c r="BJ1600" s="170"/>
      <c r="BK1600" s="170"/>
      <c r="BL1600" s="170"/>
      <c r="BM1600" s="170"/>
      <c r="BN1600" s="170"/>
      <c r="BO1600" s="170"/>
      <c r="BP1600" s="170"/>
      <c r="BQ1600" s="170"/>
      <c r="BR1600" s="170"/>
      <c r="BS1600" s="170"/>
      <c r="BT1600" s="170"/>
      <c r="BU1600" s="170"/>
      <c r="BV1600" s="170"/>
      <c r="BW1600" s="170"/>
      <c r="BX1600" s="170"/>
      <c r="BY1600" s="170"/>
      <c r="BZ1600" s="170"/>
      <c r="CA1600" s="170"/>
      <c r="CB1600" s="170"/>
      <c r="CC1600" s="170"/>
      <c r="CD1600" s="170"/>
      <c r="CE1600" s="170"/>
      <c r="CF1600" s="170"/>
      <c r="CG1600" s="170"/>
      <c r="CH1600" s="170"/>
      <c r="CI1600" s="170"/>
      <c r="CJ1600" s="170"/>
      <c r="CK1600" s="170"/>
      <c r="CL1600" s="170"/>
      <c r="CM1600" s="170"/>
      <c r="CN1600" s="170"/>
      <c r="CO1600" s="170"/>
      <c r="CP1600" s="170"/>
      <c r="CQ1600" s="170"/>
      <c r="CR1600" s="170"/>
      <c r="CS1600" s="170"/>
      <c r="CT1600" s="170"/>
      <c r="CU1600" s="170"/>
      <c r="CV1600" s="170"/>
      <c r="CW1600" s="170"/>
      <c r="CX1600" s="170"/>
      <c r="CY1600" s="170"/>
      <c r="CZ1600" s="170"/>
      <c r="DA1600" s="170"/>
      <c r="DB1600" s="170"/>
      <c r="DC1600" s="170"/>
      <c r="DD1600" s="170"/>
      <c r="DE1600" s="170"/>
      <c r="DF1600" s="170"/>
      <c r="DG1600" s="170"/>
      <c r="DH1600" s="170"/>
      <c r="DI1600" s="170"/>
      <c r="DJ1600" s="170"/>
      <c r="DK1600" s="170"/>
      <c r="DL1600" s="170"/>
      <c r="DM1600" s="170"/>
      <c r="DN1600" s="170"/>
      <c r="DO1600" s="170"/>
      <c r="DP1600" s="170"/>
      <c r="DQ1600" s="170"/>
      <c r="DR1600" s="170"/>
      <c r="DS1600" s="170"/>
      <c r="DT1600" s="170"/>
      <c r="DU1600" s="170"/>
      <c r="DV1600" s="170"/>
      <c r="DW1600" s="170"/>
      <c r="DX1600" s="170"/>
      <c r="DY1600" s="170"/>
      <c r="DZ1600" s="170"/>
      <c r="EA1600" s="170"/>
      <c r="EB1600" s="170"/>
      <c r="EC1600" s="170"/>
      <c r="ED1600" s="170"/>
      <c r="EE1600" s="170"/>
      <c r="EF1600" s="170"/>
      <c r="EG1600" s="170"/>
      <c r="EH1600" s="170"/>
      <c r="EI1600" s="170"/>
      <c r="EJ1600" s="170"/>
      <c r="EK1600" s="170"/>
      <c r="EL1600" s="170"/>
      <c r="EM1600" s="170"/>
      <c r="EN1600" s="170"/>
      <c r="EO1600" s="170"/>
      <c r="EP1600" s="170"/>
      <c r="EQ1600" s="170"/>
      <c r="ER1600" s="170"/>
      <c r="ES1600" s="170"/>
      <c r="ET1600" s="170"/>
      <c r="EU1600" s="170"/>
      <c r="EV1600" s="170"/>
      <c r="EW1600" s="170"/>
      <c r="EX1600" s="170"/>
      <c r="EY1600" s="170"/>
      <c r="EZ1600" s="170"/>
      <c r="FA1600" s="170"/>
      <c r="FB1600" s="170"/>
      <c r="FC1600" s="170"/>
      <c r="FD1600" s="170"/>
      <c r="FE1600" s="170"/>
      <c r="FF1600" s="170"/>
      <c r="FG1600" s="170"/>
      <c r="FH1600" s="170"/>
      <c r="FI1600" s="170"/>
      <c r="FJ1600" s="170"/>
      <c r="FK1600" s="170"/>
      <c r="FL1600" s="170"/>
      <c r="FM1600" s="170"/>
      <c r="FN1600" s="170"/>
      <c r="FO1600" s="170"/>
      <c r="FP1600" s="170"/>
      <c r="FQ1600" s="170"/>
      <c r="FR1600" s="170"/>
      <c r="FS1600" s="170"/>
      <c r="FT1600" s="170"/>
      <c r="FU1600" s="170"/>
      <c r="FV1600" s="170"/>
      <c r="FW1600" s="170"/>
      <c r="FX1600" s="170"/>
      <c r="FY1600" s="170"/>
      <c r="FZ1600" s="170"/>
      <c r="GA1600" s="170"/>
      <c r="GB1600" s="170"/>
      <c r="GC1600" s="170"/>
      <c r="GD1600" s="170"/>
      <c r="GE1600" s="170"/>
      <c r="GF1600" s="170"/>
      <c r="GG1600" s="170"/>
      <c r="GH1600" s="170"/>
      <c r="GI1600" s="170"/>
      <c r="GJ1600" s="170"/>
      <c r="GK1600" s="170"/>
      <c r="GL1600" s="170"/>
      <c r="GM1600" s="170"/>
      <c r="GN1600" s="170"/>
      <c r="GO1600" s="170"/>
      <c r="GP1600" s="170"/>
      <c r="GQ1600" s="170"/>
      <c r="GR1600" s="170"/>
      <c r="GS1600" s="170"/>
      <c r="GT1600" s="170"/>
      <c r="GU1600" s="170"/>
      <c r="GV1600" s="170"/>
      <c r="GW1600" s="170"/>
      <c r="GX1600" s="170"/>
      <c r="GY1600" s="170"/>
      <c r="GZ1600" s="170"/>
      <c r="HA1600" s="170"/>
      <c r="HB1600" s="170"/>
      <c r="HC1600" s="170"/>
      <c r="HD1600" s="170"/>
      <c r="HE1600" s="170"/>
      <c r="HF1600" s="170"/>
      <c r="HG1600" s="170"/>
      <c r="HH1600" s="170"/>
      <c r="HI1600" s="170"/>
      <c r="HJ1600" s="170"/>
      <c r="HK1600" s="170"/>
      <c r="HL1600" s="170"/>
      <c r="HM1600" s="170"/>
      <c r="HN1600" s="170"/>
      <c r="HO1600" s="170"/>
      <c r="HP1600" s="170"/>
      <c r="HQ1600" s="170"/>
      <c r="HR1600" s="170"/>
      <c r="HS1600" s="170"/>
      <c r="HT1600" s="170"/>
      <c r="HU1600" s="170"/>
      <c r="HV1600" s="170"/>
      <c r="HW1600" s="170"/>
      <c r="HX1600" s="170"/>
      <c r="HY1600" s="170"/>
      <c r="HZ1600" s="170"/>
      <c r="IA1600" s="170"/>
      <c r="IB1600" s="170"/>
      <c r="IC1600" s="170"/>
      <c r="ID1600" s="170"/>
      <c r="IE1600" s="170"/>
      <c r="IF1600" s="170"/>
      <c r="IG1600" s="170"/>
      <c r="IH1600" s="170"/>
    </row>
    <row r="1601" spans="1:242" s="171" customFormat="1" outlineLevel="1">
      <c r="A1601" s="151">
        <v>127</v>
      </c>
      <c r="B1601" s="33" t="s">
        <v>2259</v>
      </c>
      <c r="C1601" s="34" t="s">
        <v>2260</v>
      </c>
      <c r="D1601" s="34" t="s">
        <v>1808</v>
      </c>
      <c r="E1601" s="36">
        <f t="shared" si="122"/>
        <v>1</v>
      </c>
      <c r="F1601" s="34">
        <v>1</v>
      </c>
      <c r="G1601" s="168"/>
      <c r="H1601" s="168"/>
      <c r="I1601" s="169"/>
      <c r="J1601" s="170"/>
      <c r="K1601" s="170"/>
      <c r="L1601" s="170"/>
      <c r="M1601" s="170"/>
      <c r="N1601" s="170"/>
      <c r="O1601" s="170"/>
      <c r="P1601" s="170"/>
      <c r="Q1601" s="170"/>
      <c r="R1601" s="170"/>
      <c r="S1601" s="170"/>
      <c r="T1601" s="170"/>
      <c r="U1601" s="170"/>
      <c r="V1601" s="170"/>
      <c r="W1601" s="170"/>
      <c r="X1601" s="170"/>
      <c r="Y1601" s="170"/>
      <c r="Z1601" s="170"/>
      <c r="AA1601" s="170"/>
      <c r="AB1601" s="170"/>
      <c r="AC1601" s="170"/>
      <c r="AD1601" s="170"/>
      <c r="AE1601" s="170"/>
      <c r="AF1601" s="170"/>
      <c r="AG1601" s="170"/>
      <c r="AH1601" s="170"/>
      <c r="AI1601" s="170"/>
      <c r="AJ1601" s="170"/>
      <c r="AK1601" s="170"/>
      <c r="AL1601" s="170"/>
      <c r="AM1601" s="170"/>
      <c r="AN1601" s="170"/>
      <c r="AO1601" s="170"/>
      <c r="AP1601" s="170"/>
      <c r="AQ1601" s="170"/>
      <c r="AR1601" s="170"/>
      <c r="AS1601" s="170"/>
      <c r="AT1601" s="170"/>
      <c r="AU1601" s="170"/>
      <c r="AV1601" s="170"/>
      <c r="AW1601" s="170"/>
      <c r="AX1601" s="170"/>
      <c r="AY1601" s="170"/>
      <c r="AZ1601" s="170"/>
      <c r="BA1601" s="170"/>
      <c r="BB1601" s="170"/>
      <c r="BC1601" s="170"/>
      <c r="BD1601" s="170"/>
      <c r="BE1601" s="170"/>
      <c r="BF1601" s="170"/>
      <c r="BG1601" s="170"/>
      <c r="BH1601" s="170"/>
      <c r="BI1601" s="170"/>
      <c r="BJ1601" s="170"/>
      <c r="BK1601" s="170"/>
      <c r="BL1601" s="170"/>
      <c r="BM1601" s="170"/>
      <c r="BN1601" s="170"/>
      <c r="BO1601" s="170"/>
      <c r="BP1601" s="170"/>
      <c r="BQ1601" s="170"/>
      <c r="BR1601" s="170"/>
      <c r="BS1601" s="170"/>
      <c r="BT1601" s="170"/>
      <c r="BU1601" s="170"/>
      <c r="BV1601" s="170"/>
      <c r="BW1601" s="170"/>
      <c r="BX1601" s="170"/>
      <c r="BY1601" s="170"/>
      <c r="BZ1601" s="170"/>
      <c r="CA1601" s="170"/>
      <c r="CB1601" s="170"/>
      <c r="CC1601" s="170"/>
      <c r="CD1601" s="170"/>
      <c r="CE1601" s="170"/>
      <c r="CF1601" s="170"/>
      <c r="CG1601" s="170"/>
      <c r="CH1601" s="170"/>
      <c r="CI1601" s="170"/>
      <c r="CJ1601" s="170"/>
      <c r="CK1601" s="170"/>
      <c r="CL1601" s="170"/>
      <c r="CM1601" s="170"/>
      <c r="CN1601" s="170"/>
      <c r="CO1601" s="170"/>
      <c r="CP1601" s="170"/>
      <c r="CQ1601" s="170"/>
      <c r="CR1601" s="170"/>
      <c r="CS1601" s="170"/>
      <c r="CT1601" s="170"/>
      <c r="CU1601" s="170"/>
      <c r="CV1601" s="170"/>
      <c r="CW1601" s="170"/>
      <c r="CX1601" s="170"/>
      <c r="CY1601" s="170"/>
      <c r="CZ1601" s="170"/>
      <c r="DA1601" s="170"/>
      <c r="DB1601" s="170"/>
      <c r="DC1601" s="170"/>
      <c r="DD1601" s="170"/>
      <c r="DE1601" s="170"/>
      <c r="DF1601" s="170"/>
      <c r="DG1601" s="170"/>
      <c r="DH1601" s="170"/>
      <c r="DI1601" s="170"/>
      <c r="DJ1601" s="170"/>
      <c r="DK1601" s="170"/>
      <c r="DL1601" s="170"/>
      <c r="DM1601" s="170"/>
      <c r="DN1601" s="170"/>
      <c r="DO1601" s="170"/>
      <c r="DP1601" s="170"/>
      <c r="DQ1601" s="170"/>
      <c r="DR1601" s="170"/>
      <c r="DS1601" s="170"/>
      <c r="DT1601" s="170"/>
      <c r="DU1601" s="170"/>
      <c r="DV1601" s="170"/>
      <c r="DW1601" s="170"/>
      <c r="DX1601" s="170"/>
      <c r="DY1601" s="170"/>
      <c r="DZ1601" s="170"/>
      <c r="EA1601" s="170"/>
      <c r="EB1601" s="170"/>
      <c r="EC1601" s="170"/>
      <c r="ED1601" s="170"/>
      <c r="EE1601" s="170"/>
      <c r="EF1601" s="170"/>
      <c r="EG1601" s="170"/>
      <c r="EH1601" s="170"/>
      <c r="EI1601" s="170"/>
      <c r="EJ1601" s="170"/>
      <c r="EK1601" s="170"/>
      <c r="EL1601" s="170"/>
      <c r="EM1601" s="170"/>
      <c r="EN1601" s="170"/>
      <c r="EO1601" s="170"/>
      <c r="EP1601" s="170"/>
      <c r="EQ1601" s="170"/>
      <c r="ER1601" s="170"/>
      <c r="ES1601" s="170"/>
      <c r="ET1601" s="170"/>
      <c r="EU1601" s="170"/>
      <c r="EV1601" s="170"/>
      <c r="EW1601" s="170"/>
      <c r="EX1601" s="170"/>
      <c r="EY1601" s="170"/>
      <c r="EZ1601" s="170"/>
      <c r="FA1601" s="170"/>
      <c r="FB1601" s="170"/>
      <c r="FC1601" s="170"/>
      <c r="FD1601" s="170"/>
      <c r="FE1601" s="170"/>
      <c r="FF1601" s="170"/>
      <c r="FG1601" s="170"/>
      <c r="FH1601" s="170"/>
      <c r="FI1601" s="170"/>
      <c r="FJ1601" s="170"/>
      <c r="FK1601" s="170"/>
      <c r="FL1601" s="170"/>
      <c r="FM1601" s="170"/>
      <c r="FN1601" s="170"/>
      <c r="FO1601" s="170"/>
      <c r="FP1601" s="170"/>
      <c r="FQ1601" s="170"/>
      <c r="FR1601" s="170"/>
      <c r="FS1601" s="170"/>
      <c r="FT1601" s="170"/>
      <c r="FU1601" s="170"/>
      <c r="FV1601" s="170"/>
      <c r="FW1601" s="170"/>
      <c r="FX1601" s="170"/>
      <c r="FY1601" s="170"/>
      <c r="FZ1601" s="170"/>
      <c r="GA1601" s="170"/>
      <c r="GB1601" s="170"/>
      <c r="GC1601" s="170"/>
      <c r="GD1601" s="170"/>
      <c r="GE1601" s="170"/>
      <c r="GF1601" s="170"/>
      <c r="GG1601" s="170"/>
      <c r="GH1601" s="170"/>
      <c r="GI1601" s="170"/>
      <c r="GJ1601" s="170"/>
      <c r="GK1601" s="170"/>
      <c r="GL1601" s="170"/>
      <c r="GM1601" s="170"/>
      <c r="GN1601" s="170"/>
      <c r="GO1601" s="170"/>
      <c r="GP1601" s="170"/>
      <c r="GQ1601" s="170"/>
      <c r="GR1601" s="170"/>
      <c r="GS1601" s="170"/>
      <c r="GT1601" s="170"/>
      <c r="GU1601" s="170"/>
      <c r="GV1601" s="170"/>
      <c r="GW1601" s="170"/>
      <c r="GX1601" s="170"/>
      <c r="GY1601" s="170"/>
      <c r="GZ1601" s="170"/>
      <c r="HA1601" s="170"/>
      <c r="HB1601" s="170"/>
      <c r="HC1601" s="170"/>
      <c r="HD1601" s="170"/>
      <c r="HE1601" s="170"/>
      <c r="HF1601" s="170"/>
      <c r="HG1601" s="170"/>
      <c r="HH1601" s="170"/>
      <c r="HI1601" s="170"/>
      <c r="HJ1601" s="170"/>
      <c r="HK1601" s="170"/>
      <c r="HL1601" s="170"/>
      <c r="HM1601" s="170"/>
      <c r="HN1601" s="170"/>
      <c r="HO1601" s="170"/>
      <c r="HP1601" s="170"/>
      <c r="HQ1601" s="170"/>
      <c r="HR1601" s="170"/>
      <c r="HS1601" s="170"/>
      <c r="HT1601" s="170"/>
      <c r="HU1601" s="170"/>
      <c r="HV1601" s="170"/>
      <c r="HW1601" s="170"/>
      <c r="HX1601" s="170"/>
      <c r="HY1601" s="170"/>
      <c r="HZ1601" s="170"/>
      <c r="IA1601" s="170"/>
      <c r="IB1601" s="170"/>
      <c r="IC1601" s="170"/>
      <c r="ID1601" s="170"/>
      <c r="IE1601" s="170"/>
      <c r="IF1601" s="170"/>
      <c r="IG1601" s="170"/>
      <c r="IH1601" s="170"/>
    </row>
    <row r="1602" spans="1:242" s="171" customFormat="1" outlineLevel="1">
      <c r="A1602" s="151">
        <v>128</v>
      </c>
      <c r="B1602" s="33" t="s">
        <v>2261</v>
      </c>
      <c r="C1602" s="34" t="s">
        <v>2262</v>
      </c>
      <c r="D1602" s="34" t="s">
        <v>1808</v>
      </c>
      <c r="E1602" s="36">
        <f t="shared" si="122"/>
        <v>1</v>
      </c>
      <c r="F1602" s="34">
        <v>1</v>
      </c>
      <c r="G1602" s="168"/>
      <c r="H1602" s="168"/>
      <c r="I1602" s="169"/>
      <c r="J1602" s="170"/>
      <c r="K1602" s="170"/>
      <c r="L1602" s="170"/>
      <c r="M1602" s="170"/>
      <c r="N1602" s="170"/>
      <c r="O1602" s="170"/>
      <c r="P1602" s="170"/>
      <c r="Q1602" s="170"/>
      <c r="R1602" s="170"/>
      <c r="S1602" s="170"/>
      <c r="T1602" s="170"/>
      <c r="U1602" s="170"/>
      <c r="V1602" s="170"/>
      <c r="W1602" s="170"/>
      <c r="X1602" s="170"/>
      <c r="Y1602" s="170"/>
      <c r="Z1602" s="170"/>
      <c r="AA1602" s="170"/>
      <c r="AB1602" s="170"/>
      <c r="AC1602" s="170"/>
      <c r="AD1602" s="170"/>
      <c r="AE1602" s="170"/>
      <c r="AF1602" s="170"/>
      <c r="AG1602" s="170"/>
      <c r="AH1602" s="170"/>
      <c r="AI1602" s="170"/>
      <c r="AJ1602" s="170"/>
      <c r="AK1602" s="170"/>
      <c r="AL1602" s="170"/>
      <c r="AM1602" s="170"/>
      <c r="AN1602" s="170"/>
      <c r="AO1602" s="170"/>
      <c r="AP1602" s="170"/>
      <c r="AQ1602" s="170"/>
      <c r="AR1602" s="170"/>
      <c r="AS1602" s="170"/>
      <c r="AT1602" s="170"/>
      <c r="AU1602" s="170"/>
      <c r="AV1602" s="170"/>
      <c r="AW1602" s="170"/>
      <c r="AX1602" s="170"/>
      <c r="AY1602" s="170"/>
      <c r="AZ1602" s="170"/>
      <c r="BA1602" s="170"/>
      <c r="BB1602" s="170"/>
      <c r="BC1602" s="170"/>
      <c r="BD1602" s="170"/>
      <c r="BE1602" s="170"/>
      <c r="BF1602" s="170"/>
      <c r="BG1602" s="170"/>
      <c r="BH1602" s="170"/>
      <c r="BI1602" s="170"/>
      <c r="BJ1602" s="170"/>
      <c r="BK1602" s="170"/>
      <c r="BL1602" s="170"/>
      <c r="BM1602" s="170"/>
      <c r="BN1602" s="170"/>
      <c r="BO1602" s="170"/>
      <c r="BP1602" s="170"/>
      <c r="BQ1602" s="170"/>
      <c r="BR1602" s="170"/>
      <c r="BS1602" s="170"/>
      <c r="BT1602" s="170"/>
      <c r="BU1602" s="170"/>
      <c r="BV1602" s="170"/>
      <c r="BW1602" s="170"/>
      <c r="BX1602" s="170"/>
      <c r="BY1602" s="170"/>
      <c r="BZ1602" s="170"/>
      <c r="CA1602" s="170"/>
      <c r="CB1602" s="170"/>
      <c r="CC1602" s="170"/>
      <c r="CD1602" s="170"/>
      <c r="CE1602" s="170"/>
      <c r="CF1602" s="170"/>
      <c r="CG1602" s="170"/>
      <c r="CH1602" s="170"/>
      <c r="CI1602" s="170"/>
      <c r="CJ1602" s="170"/>
      <c r="CK1602" s="170"/>
      <c r="CL1602" s="170"/>
      <c r="CM1602" s="170"/>
      <c r="CN1602" s="170"/>
      <c r="CO1602" s="170"/>
      <c r="CP1602" s="170"/>
      <c r="CQ1602" s="170"/>
      <c r="CR1602" s="170"/>
      <c r="CS1602" s="170"/>
      <c r="CT1602" s="170"/>
      <c r="CU1602" s="170"/>
      <c r="CV1602" s="170"/>
      <c r="CW1602" s="170"/>
      <c r="CX1602" s="170"/>
      <c r="CY1602" s="170"/>
      <c r="CZ1602" s="170"/>
      <c r="DA1602" s="170"/>
      <c r="DB1602" s="170"/>
      <c r="DC1602" s="170"/>
      <c r="DD1602" s="170"/>
      <c r="DE1602" s="170"/>
      <c r="DF1602" s="170"/>
      <c r="DG1602" s="170"/>
      <c r="DH1602" s="170"/>
      <c r="DI1602" s="170"/>
      <c r="DJ1602" s="170"/>
      <c r="DK1602" s="170"/>
      <c r="DL1602" s="170"/>
      <c r="DM1602" s="170"/>
      <c r="DN1602" s="170"/>
      <c r="DO1602" s="170"/>
      <c r="DP1602" s="170"/>
      <c r="DQ1602" s="170"/>
      <c r="DR1602" s="170"/>
      <c r="DS1602" s="170"/>
      <c r="DT1602" s="170"/>
      <c r="DU1602" s="170"/>
      <c r="DV1602" s="170"/>
      <c r="DW1602" s="170"/>
      <c r="DX1602" s="170"/>
      <c r="DY1602" s="170"/>
      <c r="DZ1602" s="170"/>
      <c r="EA1602" s="170"/>
      <c r="EB1602" s="170"/>
      <c r="EC1602" s="170"/>
      <c r="ED1602" s="170"/>
      <c r="EE1602" s="170"/>
      <c r="EF1602" s="170"/>
      <c r="EG1602" s="170"/>
      <c r="EH1602" s="170"/>
      <c r="EI1602" s="170"/>
      <c r="EJ1602" s="170"/>
      <c r="EK1602" s="170"/>
      <c r="EL1602" s="170"/>
      <c r="EM1602" s="170"/>
      <c r="EN1602" s="170"/>
      <c r="EO1602" s="170"/>
      <c r="EP1602" s="170"/>
      <c r="EQ1602" s="170"/>
      <c r="ER1602" s="170"/>
      <c r="ES1602" s="170"/>
      <c r="ET1602" s="170"/>
      <c r="EU1602" s="170"/>
      <c r="EV1602" s="170"/>
      <c r="EW1602" s="170"/>
      <c r="EX1602" s="170"/>
      <c r="EY1602" s="170"/>
      <c r="EZ1602" s="170"/>
      <c r="FA1602" s="170"/>
      <c r="FB1602" s="170"/>
      <c r="FC1602" s="170"/>
      <c r="FD1602" s="170"/>
      <c r="FE1602" s="170"/>
      <c r="FF1602" s="170"/>
      <c r="FG1602" s="170"/>
      <c r="FH1602" s="170"/>
      <c r="FI1602" s="170"/>
      <c r="FJ1602" s="170"/>
      <c r="FK1602" s="170"/>
      <c r="FL1602" s="170"/>
      <c r="FM1602" s="170"/>
      <c r="FN1602" s="170"/>
      <c r="FO1602" s="170"/>
      <c r="FP1602" s="170"/>
      <c r="FQ1602" s="170"/>
      <c r="FR1602" s="170"/>
      <c r="FS1602" s="170"/>
      <c r="FT1602" s="170"/>
      <c r="FU1602" s="170"/>
      <c r="FV1602" s="170"/>
      <c r="FW1602" s="170"/>
      <c r="FX1602" s="170"/>
      <c r="FY1602" s="170"/>
      <c r="FZ1602" s="170"/>
      <c r="GA1602" s="170"/>
      <c r="GB1602" s="170"/>
      <c r="GC1602" s="170"/>
      <c r="GD1602" s="170"/>
      <c r="GE1602" s="170"/>
      <c r="GF1602" s="170"/>
      <c r="GG1602" s="170"/>
      <c r="GH1602" s="170"/>
      <c r="GI1602" s="170"/>
      <c r="GJ1602" s="170"/>
      <c r="GK1602" s="170"/>
      <c r="GL1602" s="170"/>
      <c r="GM1602" s="170"/>
      <c r="GN1602" s="170"/>
      <c r="GO1602" s="170"/>
      <c r="GP1602" s="170"/>
      <c r="GQ1602" s="170"/>
      <c r="GR1602" s="170"/>
      <c r="GS1602" s="170"/>
      <c r="GT1602" s="170"/>
      <c r="GU1602" s="170"/>
      <c r="GV1602" s="170"/>
      <c r="GW1602" s="170"/>
      <c r="GX1602" s="170"/>
      <c r="GY1602" s="170"/>
      <c r="GZ1602" s="170"/>
      <c r="HA1602" s="170"/>
      <c r="HB1602" s="170"/>
      <c r="HC1602" s="170"/>
      <c r="HD1602" s="170"/>
      <c r="HE1602" s="170"/>
      <c r="HF1602" s="170"/>
      <c r="HG1602" s="170"/>
      <c r="HH1602" s="170"/>
      <c r="HI1602" s="170"/>
      <c r="HJ1602" s="170"/>
      <c r="HK1602" s="170"/>
      <c r="HL1602" s="170"/>
      <c r="HM1602" s="170"/>
      <c r="HN1602" s="170"/>
      <c r="HO1602" s="170"/>
      <c r="HP1602" s="170"/>
      <c r="HQ1602" s="170"/>
      <c r="HR1602" s="170"/>
      <c r="HS1602" s="170"/>
      <c r="HT1602" s="170"/>
      <c r="HU1602" s="170"/>
      <c r="HV1602" s="170"/>
      <c r="HW1602" s="170"/>
      <c r="HX1602" s="170"/>
      <c r="HY1602" s="170"/>
      <c r="HZ1602" s="170"/>
      <c r="IA1602" s="170"/>
      <c r="IB1602" s="170"/>
      <c r="IC1602" s="170"/>
      <c r="ID1602" s="170"/>
      <c r="IE1602" s="170"/>
      <c r="IF1602" s="170"/>
      <c r="IG1602" s="170"/>
      <c r="IH1602" s="170"/>
    </row>
    <row r="1603" spans="1:242" s="171" customFormat="1" outlineLevel="1">
      <c r="A1603" s="151">
        <v>129</v>
      </c>
      <c r="B1603" s="33" t="s">
        <v>2263</v>
      </c>
      <c r="C1603" s="34" t="s">
        <v>2264</v>
      </c>
      <c r="D1603" s="34" t="s">
        <v>1808</v>
      </c>
      <c r="E1603" s="36">
        <f t="shared" si="122"/>
        <v>1</v>
      </c>
      <c r="F1603" s="34">
        <v>1</v>
      </c>
      <c r="G1603" s="168"/>
      <c r="H1603" s="168"/>
      <c r="I1603" s="169"/>
      <c r="J1603" s="170"/>
      <c r="K1603" s="170"/>
      <c r="L1603" s="170"/>
      <c r="M1603" s="170"/>
      <c r="N1603" s="170"/>
      <c r="O1603" s="170"/>
      <c r="P1603" s="170"/>
      <c r="Q1603" s="170"/>
      <c r="R1603" s="170"/>
      <c r="S1603" s="170"/>
      <c r="T1603" s="170"/>
      <c r="U1603" s="170"/>
      <c r="V1603" s="170"/>
      <c r="W1603" s="170"/>
      <c r="X1603" s="170"/>
      <c r="Y1603" s="170"/>
      <c r="Z1603" s="170"/>
      <c r="AA1603" s="170"/>
      <c r="AB1603" s="170"/>
      <c r="AC1603" s="170"/>
      <c r="AD1603" s="170"/>
      <c r="AE1603" s="170"/>
      <c r="AF1603" s="170"/>
      <c r="AG1603" s="170"/>
      <c r="AH1603" s="170"/>
      <c r="AI1603" s="170"/>
      <c r="AJ1603" s="170"/>
      <c r="AK1603" s="170"/>
      <c r="AL1603" s="170"/>
      <c r="AM1603" s="170"/>
      <c r="AN1603" s="170"/>
      <c r="AO1603" s="170"/>
      <c r="AP1603" s="170"/>
      <c r="AQ1603" s="170"/>
      <c r="AR1603" s="170"/>
      <c r="AS1603" s="170"/>
      <c r="AT1603" s="170"/>
      <c r="AU1603" s="170"/>
      <c r="AV1603" s="170"/>
      <c r="AW1603" s="170"/>
      <c r="AX1603" s="170"/>
      <c r="AY1603" s="170"/>
      <c r="AZ1603" s="170"/>
      <c r="BA1603" s="170"/>
      <c r="BB1603" s="170"/>
      <c r="BC1603" s="170"/>
      <c r="BD1603" s="170"/>
      <c r="BE1603" s="170"/>
      <c r="BF1603" s="170"/>
      <c r="BG1603" s="170"/>
      <c r="BH1603" s="170"/>
      <c r="BI1603" s="170"/>
      <c r="BJ1603" s="170"/>
      <c r="BK1603" s="170"/>
      <c r="BL1603" s="170"/>
      <c r="BM1603" s="170"/>
      <c r="BN1603" s="170"/>
      <c r="BO1603" s="170"/>
      <c r="BP1603" s="170"/>
      <c r="BQ1603" s="170"/>
      <c r="BR1603" s="170"/>
      <c r="BS1603" s="170"/>
      <c r="BT1603" s="170"/>
      <c r="BU1603" s="170"/>
      <c r="BV1603" s="170"/>
      <c r="BW1603" s="170"/>
      <c r="BX1603" s="170"/>
      <c r="BY1603" s="170"/>
      <c r="BZ1603" s="170"/>
      <c r="CA1603" s="170"/>
      <c r="CB1603" s="170"/>
      <c r="CC1603" s="170"/>
      <c r="CD1603" s="170"/>
      <c r="CE1603" s="170"/>
      <c r="CF1603" s="170"/>
      <c r="CG1603" s="170"/>
      <c r="CH1603" s="170"/>
      <c r="CI1603" s="170"/>
      <c r="CJ1603" s="170"/>
      <c r="CK1603" s="170"/>
      <c r="CL1603" s="170"/>
      <c r="CM1603" s="170"/>
      <c r="CN1603" s="170"/>
      <c r="CO1603" s="170"/>
      <c r="CP1603" s="170"/>
      <c r="CQ1603" s="170"/>
      <c r="CR1603" s="170"/>
      <c r="CS1603" s="170"/>
      <c r="CT1603" s="170"/>
      <c r="CU1603" s="170"/>
      <c r="CV1603" s="170"/>
      <c r="CW1603" s="170"/>
      <c r="CX1603" s="170"/>
      <c r="CY1603" s="170"/>
      <c r="CZ1603" s="170"/>
      <c r="DA1603" s="170"/>
      <c r="DB1603" s="170"/>
      <c r="DC1603" s="170"/>
      <c r="DD1603" s="170"/>
      <c r="DE1603" s="170"/>
      <c r="DF1603" s="170"/>
      <c r="DG1603" s="170"/>
      <c r="DH1603" s="170"/>
      <c r="DI1603" s="170"/>
      <c r="DJ1603" s="170"/>
      <c r="DK1603" s="170"/>
      <c r="DL1603" s="170"/>
      <c r="DM1603" s="170"/>
      <c r="DN1603" s="170"/>
      <c r="DO1603" s="170"/>
      <c r="DP1603" s="170"/>
      <c r="DQ1603" s="170"/>
      <c r="DR1603" s="170"/>
      <c r="DS1603" s="170"/>
      <c r="DT1603" s="170"/>
      <c r="DU1603" s="170"/>
      <c r="DV1603" s="170"/>
      <c r="DW1603" s="170"/>
      <c r="DX1603" s="170"/>
      <c r="DY1603" s="170"/>
      <c r="DZ1603" s="170"/>
      <c r="EA1603" s="170"/>
      <c r="EB1603" s="170"/>
      <c r="EC1603" s="170"/>
      <c r="ED1603" s="170"/>
      <c r="EE1603" s="170"/>
      <c r="EF1603" s="170"/>
      <c r="EG1603" s="170"/>
      <c r="EH1603" s="170"/>
      <c r="EI1603" s="170"/>
      <c r="EJ1603" s="170"/>
      <c r="EK1603" s="170"/>
      <c r="EL1603" s="170"/>
      <c r="EM1603" s="170"/>
      <c r="EN1603" s="170"/>
      <c r="EO1603" s="170"/>
      <c r="EP1603" s="170"/>
      <c r="EQ1603" s="170"/>
      <c r="ER1603" s="170"/>
      <c r="ES1603" s="170"/>
      <c r="ET1603" s="170"/>
      <c r="EU1603" s="170"/>
      <c r="EV1603" s="170"/>
      <c r="EW1603" s="170"/>
      <c r="EX1603" s="170"/>
      <c r="EY1603" s="170"/>
      <c r="EZ1603" s="170"/>
      <c r="FA1603" s="170"/>
      <c r="FB1603" s="170"/>
      <c r="FC1603" s="170"/>
      <c r="FD1603" s="170"/>
      <c r="FE1603" s="170"/>
      <c r="FF1603" s="170"/>
      <c r="FG1603" s="170"/>
      <c r="FH1603" s="170"/>
      <c r="FI1603" s="170"/>
      <c r="FJ1603" s="170"/>
      <c r="FK1603" s="170"/>
      <c r="FL1603" s="170"/>
      <c r="FM1603" s="170"/>
      <c r="FN1603" s="170"/>
      <c r="FO1603" s="170"/>
      <c r="FP1603" s="170"/>
      <c r="FQ1603" s="170"/>
      <c r="FR1603" s="170"/>
      <c r="FS1603" s="170"/>
      <c r="FT1603" s="170"/>
      <c r="FU1603" s="170"/>
      <c r="FV1603" s="170"/>
      <c r="FW1603" s="170"/>
      <c r="FX1603" s="170"/>
      <c r="FY1603" s="170"/>
      <c r="FZ1603" s="170"/>
      <c r="GA1603" s="170"/>
      <c r="GB1603" s="170"/>
      <c r="GC1603" s="170"/>
      <c r="GD1603" s="170"/>
      <c r="GE1603" s="170"/>
      <c r="GF1603" s="170"/>
      <c r="GG1603" s="170"/>
      <c r="GH1603" s="170"/>
      <c r="GI1603" s="170"/>
      <c r="GJ1603" s="170"/>
      <c r="GK1603" s="170"/>
      <c r="GL1603" s="170"/>
      <c r="GM1603" s="170"/>
      <c r="GN1603" s="170"/>
      <c r="GO1603" s="170"/>
      <c r="GP1603" s="170"/>
      <c r="GQ1603" s="170"/>
      <c r="GR1603" s="170"/>
      <c r="GS1603" s="170"/>
      <c r="GT1603" s="170"/>
      <c r="GU1603" s="170"/>
      <c r="GV1603" s="170"/>
      <c r="GW1603" s="170"/>
      <c r="GX1603" s="170"/>
      <c r="GY1603" s="170"/>
      <c r="GZ1603" s="170"/>
      <c r="HA1603" s="170"/>
      <c r="HB1603" s="170"/>
      <c r="HC1603" s="170"/>
      <c r="HD1603" s="170"/>
      <c r="HE1603" s="170"/>
      <c r="HF1603" s="170"/>
      <c r="HG1603" s="170"/>
      <c r="HH1603" s="170"/>
      <c r="HI1603" s="170"/>
      <c r="HJ1603" s="170"/>
      <c r="HK1603" s="170"/>
      <c r="HL1603" s="170"/>
      <c r="HM1603" s="170"/>
      <c r="HN1603" s="170"/>
      <c r="HO1603" s="170"/>
      <c r="HP1603" s="170"/>
      <c r="HQ1603" s="170"/>
      <c r="HR1603" s="170"/>
      <c r="HS1603" s="170"/>
      <c r="HT1603" s="170"/>
      <c r="HU1603" s="170"/>
      <c r="HV1603" s="170"/>
      <c r="HW1603" s="170"/>
      <c r="HX1603" s="170"/>
      <c r="HY1603" s="170"/>
      <c r="HZ1603" s="170"/>
      <c r="IA1603" s="170"/>
      <c r="IB1603" s="170"/>
      <c r="IC1603" s="170"/>
      <c r="ID1603" s="170"/>
      <c r="IE1603" s="170"/>
      <c r="IF1603" s="170"/>
      <c r="IG1603" s="170"/>
      <c r="IH1603" s="170"/>
    </row>
    <row r="1604" spans="1:242" s="171" customFormat="1" outlineLevel="1">
      <c r="A1604" s="151">
        <v>130</v>
      </c>
      <c r="B1604" s="33" t="s">
        <v>2265</v>
      </c>
      <c r="C1604" s="34" t="s">
        <v>2266</v>
      </c>
      <c r="D1604" s="34" t="s">
        <v>1808</v>
      </c>
      <c r="E1604" s="36">
        <f t="shared" si="122"/>
        <v>1</v>
      </c>
      <c r="F1604" s="34">
        <v>1</v>
      </c>
      <c r="G1604" s="168"/>
      <c r="H1604" s="168"/>
      <c r="I1604" s="169"/>
      <c r="J1604" s="170"/>
      <c r="K1604" s="170"/>
      <c r="L1604" s="170"/>
      <c r="M1604" s="170"/>
      <c r="N1604" s="170"/>
      <c r="O1604" s="170"/>
      <c r="P1604" s="170"/>
      <c r="Q1604" s="170"/>
      <c r="R1604" s="170"/>
      <c r="S1604" s="170"/>
      <c r="T1604" s="170"/>
      <c r="U1604" s="170"/>
      <c r="V1604" s="170"/>
      <c r="W1604" s="170"/>
      <c r="X1604" s="170"/>
      <c r="Y1604" s="170"/>
      <c r="Z1604" s="170"/>
      <c r="AA1604" s="170"/>
      <c r="AB1604" s="170"/>
      <c r="AC1604" s="170"/>
      <c r="AD1604" s="170"/>
      <c r="AE1604" s="170"/>
      <c r="AF1604" s="170"/>
      <c r="AG1604" s="170"/>
      <c r="AH1604" s="170"/>
      <c r="AI1604" s="170"/>
      <c r="AJ1604" s="170"/>
      <c r="AK1604" s="170"/>
      <c r="AL1604" s="170"/>
      <c r="AM1604" s="170"/>
      <c r="AN1604" s="170"/>
      <c r="AO1604" s="170"/>
      <c r="AP1604" s="170"/>
      <c r="AQ1604" s="170"/>
      <c r="AR1604" s="170"/>
      <c r="AS1604" s="170"/>
      <c r="AT1604" s="170"/>
      <c r="AU1604" s="170"/>
      <c r="AV1604" s="170"/>
      <c r="AW1604" s="170"/>
      <c r="AX1604" s="170"/>
      <c r="AY1604" s="170"/>
      <c r="AZ1604" s="170"/>
      <c r="BA1604" s="170"/>
      <c r="BB1604" s="170"/>
      <c r="BC1604" s="170"/>
      <c r="BD1604" s="170"/>
      <c r="BE1604" s="170"/>
      <c r="BF1604" s="170"/>
      <c r="BG1604" s="170"/>
      <c r="BH1604" s="170"/>
      <c r="BI1604" s="170"/>
      <c r="BJ1604" s="170"/>
      <c r="BK1604" s="170"/>
      <c r="BL1604" s="170"/>
      <c r="BM1604" s="170"/>
      <c r="BN1604" s="170"/>
      <c r="BO1604" s="170"/>
      <c r="BP1604" s="170"/>
      <c r="BQ1604" s="170"/>
      <c r="BR1604" s="170"/>
      <c r="BS1604" s="170"/>
      <c r="BT1604" s="170"/>
      <c r="BU1604" s="170"/>
      <c r="BV1604" s="170"/>
      <c r="BW1604" s="170"/>
      <c r="BX1604" s="170"/>
      <c r="BY1604" s="170"/>
      <c r="BZ1604" s="170"/>
      <c r="CA1604" s="170"/>
      <c r="CB1604" s="170"/>
      <c r="CC1604" s="170"/>
      <c r="CD1604" s="170"/>
      <c r="CE1604" s="170"/>
      <c r="CF1604" s="170"/>
      <c r="CG1604" s="170"/>
      <c r="CH1604" s="170"/>
      <c r="CI1604" s="170"/>
      <c r="CJ1604" s="170"/>
      <c r="CK1604" s="170"/>
      <c r="CL1604" s="170"/>
      <c r="CM1604" s="170"/>
      <c r="CN1604" s="170"/>
      <c r="CO1604" s="170"/>
      <c r="CP1604" s="170"/>
      <c r="CQ1604" s="170"/>
      <c r="CR1604" s="170"/>
      <c r="CS1604" s="170"/>
      <c r="CT1604" s="170"/>
      <c r="CU1604" s="170"/>
      <c r="CV1604" s="170"/>
      <c r="CW1604" s="170"/>
      <c r="CX1604" s="170"/>
      <c r="CY1604" s="170"/>
      <c r="CZ1604" s="170"/>
      <c r="DA1604" s="170"/>
      <c r="DB1604" s="170"/>
      <c r="DC1604" s="170"/>
      <c r="DD1604" s="170"/>
      <c r="DE1604" s="170"/>
      <c r="DF1604" s="170"/>
      <c r="DG1604" s="170"/>
      <c r="DH1604" s="170"/>
      <c r="DI1604" s="170"/>
      <c r="DJ1604" s="170"/>
      <c r="DK1604" s="170"/>
      <c r="DL1604" s="170"/>
      <c r="DM1604" s="170"/>
      <c r="DN1604" s="170"/>
      <c r="DO1604" s="170"/>
      <c r="DP1604" s="170"/>
      <c r="DQ1604" s="170"/>
      <c r="DR1604" s="170"/>
      <c r="DS1604" s="170"/>
      <c r="DT1604" s="170"/>
      <c r="DU1604" s="170"/>
      <c r="DV1604" s="170"/>
      <c r="DW1604" s="170"/>
      <c r="DX1604" s="170"/>
      <c r="DY1604" s="170"/>
      <c r="DZ1604" s="170"/>
      <c r="EA1604" s="170"/>
      <c r="EB1604" s="170"/>
      <c r="EC1604" s="170"/>
      <c r="ED1604" s="170"/>
      <c r="EE1604" s="170"/>
      <c r="EF1604" s="170"/>
      <c r="EG1604" s="170"/>
      <c r="EH1604" s="170"/>
      <c r="EI1604" s="170"/>
      <c r="EJ1604" s="170"/>
      <c r="EK1604" s="170"/>
      <c r="EL1604" s="170"/>
      <c r="EM1604" s="170"/>
      <c r="EN1604" s="170"/>
      <c r="EO1604" s="170"/>
      <c r="EP1604" s="170"/>
      <c r="EQ1604" s="170"/>
      <c r="ER1604" s="170"/>
      <c r="ES1604" s="170"/>
      <c r="ET1604" s="170"/>
      <c r="EU1604" s="170"/>
      <c r="EV1604" s="170"/>
      <c r="EW1604" s="170"/>
      <c r="EX1604" s="170"/>
      <c r="EY1604" s="170"/>
      <c r="EZ1604" s="170"/>
      <c r="FA1604" s="170"/>
      <c r="FB1604" s="170"/>
      <c r="FC1604" s="170"/>
      <c r="FD1604" s="170"/>
      <c r="FE1604" s="170"/>
      <c r="FF1604" s="170"/>
      <c r="FG1604" s="170"/>
      <c r="FH1604" s="170"/>
      <c r="FI1604" s="170"/>
      <c r="FJ1604" s="170"/>
      <c r="FK1604" s="170"/>
      <c r="FL1604" s="170"/>
      <c r="FM1604" s="170"/>
      <c r="FN1604" s="170"/>
      <c r="FO1604" s="170"/>
      <c r="FP1604" s="170"/>
      <c r="FQ1604" s="170"/>
      <c r="FR1604" s="170"/>
      <c r="FS1604" s="170"/>
      <c r="FT1604" s="170"/>
      <c r="FU1604" s="170"/>
      <c r="FV1604" s="170"/>
      <c r="FW1604" s="170"/>
      <c r="FX1604" s="170"/>
      <c r="FY1604" s="170"/>
      <c r="FZ1604" s="170"/>
      <c r="GA1604" s="170"/>
      <c r="GB1604" s="170"/>
      <c r="GC1604" s="170"/>
      <c r="GD1604" s="170"/>
      <c r="GE1604" s="170"/>
      <c r="GF1604" s="170"/>
      <c r="GG1604" s="170"/>
      <c r="GH1604" s="170"/>
      <c r="GI1604" s="170"/>
      <c r="GJ1604" s="170"/>
      <c r="GK1604" s="170"/>
      <c r="GL1604" s="170"/>
      <c r="GM1604" s="170"/>
      <c r="GN1604" s="170"/>
      <c r="GO1604" s="170"/>
      <c r="GP1604" s="170"/>
      <c r="GQ1604" s="170"/>
      <c r="GR1604" s="170"/>
      <c r="GS1604" s="170"/>
      <c r="GT1604" s="170"/>
      <c r="GU1604" s="170"/>
      <c r="GV1604" s="170"/>
      <c r="GW1604" s="170"/>
      <c r="GX1604" s="170"/>
      <c r="GY1604" s="170"/>
      <c r="GZ1604" s="170"/>
      <c r="HA1604" s="170"/>
      <c r="HB1604" s="170"/>
      <c r="HC1604" s="170"/>
      <c r="HD1604" s="170"/>
      <c r="HE1604" s="170"/>
      <c r="HF1604" s="170"/>
      <c r="HG1604" s="170"/>
      <c r="HH1604" s="170"/>
      <c r="HI1604" s="170"/>
      <c r="HJ1604" s="170"/>
      <c r="HK1604" s="170"/>
      <c r="HL1604" s="170"/>
      <c r="HM1604" s="170"/>
      <c r="HN1604" s="170"/>
      <c r="HO1604" s="170"/>
      <c r="HP1604" s="170"/>
      <c r="HQ1604" s="170"/>
      <c r="HR1604" s="170"/>
      <c r="HS1604" s="170"/>
      <c r="HT1604" s="170"/>
      <c r="HU1604" s="170"/>
      <c r="HV1604" s="170"/>
      <c r="HW1604" s="170"/>
      <c r="HX1604" s="170"/>
      <c r="HY1604" s="170"/>
      <c r="HZ1604" s="170"/>
      <c r="IA1604" s="170"/>
      <c r="IB1604" s="170"/>
      <c r="IC1604" s="170"/>
      <c r="ID1604" s="170"/>
      <c r="IE1604" s="170"/>
      <c r="IF1604" s="170"/>
      <c r="IG1604" s="170"/>
      <c r="IH1604" s="170"/>
    </row>
    <row r="1605" spans="1:242" s="171" customFormat="1" outlineLevel="1">
      <c r="A1605" s="151">
        <v>131</v>
      </c>
      <c r="B1605" s="33" t="s">
        <v>2267</v>
      </c>
      <c r="C1605" s="34" t="s">
        <v>2268</v>
      </c>
      <c r="D1605" s="34" t="s">
        <v>1808</v>
      </c>
      <c r="E1605" s="36">
        <f t="shared" si="122"/>
        <v>1</v>
      </c>
      <c r="F1605" s="34">
        <v>1</v>
      </c>
      <c r="G1605" s="168"/>
      <c r="H1605" s="168"/>
      <c r="I1605" s="169"/>
      <c r="J1605" s="170"/>
      <c r="K1605" s="170"/>
      <c r="L1605" s="170"/>
      <c r="M1605" s="170"/>
      <c r="N1605" s="170"/>
      <c r="O1605" s="170"/>
      <c r="P1605" s="170"/>
      <c r="Q1605" s="170"/>
      <c r="R1605" s="170"/>
      <c r="S1605" s="170"/>
      <c r="T1605" s="170"/>
      <c r="U1605" s="170"/>
      <c r="V1605" s="170"/>
      <c r="W1605" s="170"/>
      <c r="X1605" s="170"/>
      <c r="Y1605" s="170"/>
      <c r="Z1605" s="170"/>
      <c r="AA1605" s="170"/>
      <c r="AB1605" s="170"/>
      <c r="AC1605" s="170"/>
      <c r="AD1605" s="170"/>
      <c r="AE1605" s="170"/>
      <c r="AF1605" s="170"/>
      <c r="AG1605" s="170"/>
      <c r="AH1605" s="170"/>
      <c r="AI1605" s="170"/>
      <c r="AJ1605" s="170"/>
      <c r="AK1605" s="170"/>
      <c r="AL1605" s="170"/>
      <c r="AM1605" s="170"/>
      <c r="AN1605" s="170"/>
      <c r="AO1605" s="170"/>
      <c r="AP1605" s="170"/>
      <c r="AQ1605" s="170"/>
      <c r="AR1605" s="170"/>
      <c r="AS1605" s="170"/>
      <c r="AT1605" s="170"/>
      <c r="AU1605" s="170"/>
      <c r="AV1605" s="170"/>
      <c r="AW1605" s="170"/>
      <c r="AX1605" s="170"/>
      <c r="AY1605" s="170"/>
      <c r="AZ1605" s="170"/>
      <c r="BA1605" s="170"/>
      <c r="BB1605" s="170"/>
      <c r="BC1605" s="170"/>
      <c r="BD1605" s="170"/>
      <c r="BE1605" s="170"/>
      <c r="BF1605" s="170"/>
      <c r="BG1605" s="170"/>
      <c r="BH1605" s="170"/>
      <c r="BI1605" s="170"/>
      <c r="BJ1605" s="170"/>
      <c r="BK1605" s="170"/>
      <c r="BL1605" s="170"/>
      <c r="BM1605" s="170"/>
      <c r="BN1605" s="170"/>
      <c r="BO1605" s="170"/>
      <c r="BP1605" s="170"/>
      <c r="BQ1605" s="170"/>
      <c r="BR1605" s="170"/>
      <c r="BS1605" s="170"/>
      <c r="BT1605" s="170"/>
      <c r="BU1605" s="170"/>
      <c r="BV1605" s="170"/>
      <c r="BW1605" s="170"/>
      <c r="BX1605" s="170"/>
      <c r="BY1605" s="170"/>
      <c r="BZ1605" s="170"/>
      <c r="CA1605" s="170"/>
      <c r="CB1605" s="170"/>
      <c r="CC1605" s="170"/>
      <c r="CD1605" s="170"/>
      <c r="CE1605" s="170"/>
      <c r="CF1605" s="170"/>
      <c r="CG1605" s="170"/>
      <c r="CH1605" s="170"/>
      <c r="CI1605" s="170"/>
      <c r="CJ1605" s="170"/>
      <c r="CK1605" s="170"/>
      <c r="CL1605" s="170"/>
      <c r="CM1605" s="170"/>
      <c r="CN1605" s="170"/>
      <c r="CO1605" s="170"/>
      <c r="CP1605" s="170"/>
      <c r="CQ1605" s="170"/>
      <c r="CR1605" s="170"/>
      <c r="CS1605" s="170"/>
      <c r="CT1605" s="170"/>
      <c r="CU1605" s="170"/>
      <c r="CV1605" s="170"/>
      <c r="CW1605" s="170"/>
      <c r="CX1605" s="170"/>
      <c r="CY1605" s="170"/>
      <c r="CZ1605" s="170"/>
      <c r="DA1605" s="170"/>
      <c r="DB1605" s="170"/>
      <c r="DC1605" s="170"/>
      <c r="DD1605" s="170"/>
      <c r="DE1605" s="170"/>
      <c r="DF1605" s="170"/>
      <c r="DG1605" s="170"/>
      <c r="DH1605" s="170"/>
      <c r="DI1605" s="170"/>
      <c r="DJ1605" s="170"/>
      <c r="DK1605" s="170"/>
      <c r="DL1605" s="170"/>
      <c r="DM1605" s="170"/>
      <c r="DN1605" s="170"/>
      <c r="DO1605" s="170"/>
      <c r="DP1605" s="170"/>
      <c r="DQ1605" s="170"/>
      <c r="DR1605" s="170"/>
      <c r="DS1605" s="170"/>
      <c r="DT1605" s="170"/>
      <c r="DU1605" s="170"/>
      <c r="DV1605" s="170"/>
      <c r="DW1605" s="170"/>
      <c r="DX1605" s="170"/>
      <c r="DY1605" s="170"/>
      <c r="DZ1605" s="170"/>
      <c r="EA1605" s="170"/>
      <c r="EB1605" s="170"/>
      <c r="EC1605" s="170"/>
      <c r="ED1605" s="170"/>
      <c r="EE1605" s="170"/>
      <c r="EF1605" s="170"/>
      <c r="EG1605" s="170"/>
      <c r="EH1605" s="170"/>
      <c r="EI1605" s="170"/>
      <c r="EJ1605" s="170"/>
      <c r="EK1605" s="170"/>
      <c r="EL1605" s="170"/>
      <c r="EM1605" s="170"/>
      <c r="EN1605" s="170"/>
      <c r="EO1605" s="170"/>
      <c r="EP1605" s="170"/>
      <c r="EQ1605" s="170"/>
      <c r="ER1605" s="170"/>
      <c r="ES1605" s="170"/>
      <c r="ET1605" s="170"/>
      <c r="EU1605" s="170"/>
      <c r="EV1605" s="170"/>
      <c r="EW1605" s="170"/>
      <c r="EX1605" s="170"/>
      <c r="EY1605" s="170"/>
      <c r="EZ1605" s="170"/>
      <c r="FA1605" s="170"/>
      <c r="FB1605" s="170"/>
      <c r="FC1605" s="170"/>
      <c r="FD1605" s="170"/>
      <c r="FE1605" s="170"/>
      <c r="FF1605" s="170"/>
      <c r="FG1605" s="170"/>
      <c r="FH1605" s="170"/>
      <c r="FI1605" s="170"/>
      <c r="FJ1605" s="170"/>
      <c r="FK1605" s="170"/>
      <c r="FL1605" s="170"/>
      <c r="FM1605" s="170"/>
      <c r="FN1605" s="170"/>
      <c r="FO1605" s="170"/>
      <c r="FP1605" s="170"/>
      <c r="FQ1605" s="170"/>
      <c r="FR1605" s="170"/>
      <c r="FS1605" s="170"/>
      <c r="FT1605" s="170"/>
      <c r="FU1605" s="170"/>
      <c r="FV1605" s="170"/>
      <c r="FW1605" s="170"/>
      <c r="FX1605" s="170"/>
      <c r="FY1605" s="170"/>
      <c r="FZ1605" s="170"/>
      <c r="GA1605" s="170"/>
      <c r="GB1605" s="170"/>
      <c r="GC1605" s="170"/>
      <c r="GD1605" s="170"/>
      <c r="GE1605" s="170"/>
      <c r="GF1605" s="170"/>
      <c r="GG1605" s="170"/>
      <c r="GH1605" s="170"/>
      <c r="GI1605" s="170"/>
      <c r="GJ1605" s="170"/>
      <c r="GK1605" s="170"/>
      <c r="GL1605" s="170"/>
      <c r="GM1605" s="170"/>
      <c r="GN1605" s="170"/>
      <c r="GO1605" s="170"/>
      <c r="GP1605" s="170"/>
      <c r="GQ1605" s="170"/>
      <c r="GR1605" s="170"/>
      <c r="GS1605" s="170"/>
      <c r="GT1605" s="170"/>
      <c r="GU1605" s="170"/>
      <c r="GV1605" s="170"/>
      <c r="GW1605" s="170"/>
      <c r="GX1605" s="170"/>
      <c r="GY1605" s="170"/>
      <c r="GZ1605" s="170"/>
      <c r="HA1605" s="170"/>
      <c r="HB1605" s="170"/>
      <c r="HC1605" s="170"/>
      <c r="HD1605" s="170"/>
      <c r="HE1605" s="170"/>
      <c r="HF1605" s="170"/>
      <c r="HG1605" s="170"/>
      <c r="HH1605" s="170"/>
      <c r="HI1605" s="170"/>
      <c r="HJ1605" s="170"/>
      <c r="HK1605" s="170"/>
      <c r="HL1605" s="170"/>
      <c r="HM1605" s="170"/>
      <c r="HN1605" s="170"/>
      <c r="HO1605" s="170"/>
      <c r="HP1605" s="170"/>
      <c r="HQ1605" s="170"/>
      <c r="HR1605" s="170"/>
      <c r="HS1605" s="170"/>
      <c r="HT1605" s="170"/>
      <c r="HU1605" s="170"/>
      <c r="HV1605" s="170"/>
      <c r="HW1605" s="170"/>
      <c r="HX1605" s="170"/>
      <c r="HY1605" s="170"/>
      <c r="HZ1605" s="170"/>
      <c r="IA1605" s="170"/>
      <c r="IB1605" s="170"/>
      <c r="IC1605" s="170"/>
      <c r="ID1605" s="170"/>
      <c r="IE1605" s="170"/>
      <c r="IF1605" s="170"/>
      <c r="IG1605" s="170"/>
      <c r="IH1605" s="170"/>
    </row>
    <row r="1606" spans="1:242" s="171" customFormat="1" outlineLevel="1">
      <c r="A1606" s="151">
        <v>132</v>
      </c>
      <c r="B1606" s="33" t="s">
        <v>2269</v>
      </c>
      <c r="C1606" s="34" t="s">
        <v>2270</v>
      </c>
      <c r="D1606" s="34" t="s">
        <v>1808</v>
      </c>
      <c r="E1606" s="36">
        <f t="shared" si="122"/>
        <v>1</v>
      </c>
      <c r="F1606" s="34">
        <v>1</v>
      </c>
      <c r="G1606" s="168"/>
      <c r="H1606" s="168"/>
      <c r="I1606" s="169"/>
      <c r="J1606" s="170"/>
      <c r="K1606" s="170"/>
      <c r="L1606" s="170"/>
      <c r="M1606" s="170"/>
      <c r="N1606" s="170"/>
      <c r="O1606" s="170"/>
      <c r="P1606" s="170"/>
      <c r="Q1606" s="170"/>
      <c r="R1606" s="170"/>
      <c r="S1606" s="170"/>
      <c r="T1606" s="170"/>
      <c r="U1606" s="170"/>
      <c r="V1606" s="170"/>
      <c r="W1606" s="170"/>
      <c r="X1606" s="170"/>
      <c r="Y1606" s="170"/>
      <c r="Z1606" s="170"/>
      <c r="AA1606" s="170"/>
      <c r="AB1606" s="170"/>
      <c r="AC1606" s="170"/>
      <c r="AD1606" s="170"/>
      <c r="AE1606" s="170"/>
      <c r="AF1606" s="170"/>
      <c r="AG1606" s="170"/>
      <c r="AH1606" s="170"/>
      <c r="AI1606" s="170"/>
      <c r="AJ1606" s="170"/>
      <c r="AK1606" s="170"/>
      <c r="AL1606" s="170"/>
      <c r="AM1606" s="170"/>
      <c r="AN1606" s="170"/>
      <c r="AO1606" s="170"/>
      <c r="AP1606" s="170"/>
      <c r="AQ1606" s="170"/>
      <c r="AR1606" s="170"/>
      <c r="AS1606" s="170"/>
      <c r="AT1606" s="170"/>
      <c r="AU1606" s="170"/>
      <c r="AV1606" s="170"/>
      <c r="AW1606" s="170"/>
      <c r="AX1606" s="170"/>
      <c r="AY1606" s="170"/>
      <c r="AZ1606" s="170"/>
      <c r="BA1606" s="170"/>
      <c r="BB1606" s="170"/>
      <c r="BC1606" s="170"/>
      <c r="BD1606" s="170"/>
      <c r="BE1606" s="170"/>
      <c r="BF1606" s="170"/>
      <c r="BG1606" s="170"/>
      <c r="BH1606" s="170"/>
      <c r="BI1606" s="170"/>
      <c r="BJ1606" s="170"/>
      <c r="BK1606" s="170"/>
      <c r="BL1606" s="170"/>
      <c r="BM1606" s="170"/>
      <c r="BN1606" s="170"/>
      <c r="BO1606" s="170"/>
      <c r="BP1606" s="170"/>
      <c r="BQ1606" s="170"/>
      <c r="BR1606" s="170"/>
      <c r="BS1606" s="170"/>
      <c r="BT1606" s="170"/>
      <c r="BU1606" s="170"/>
      <c r="BV1606" s="170"/>
      <c r="BW1606" s="170"/>
      <c r="BX1606" s="170"/>
      <c r="BY1606" s="170"/>
      <c r="BZ1606" s="170"/>
      <c r="CA1606" s="170"/>
      <c r="CB1606" s="170"/>
      <c r="CC1606" s="170"/>
      <c r="CD1606" s="170"/>
      <c r="CE1606" s="170"/>
      <c r="CF1606" s="170"/>
      <c r="CG1606" s="170"/>
      <c r="CH1606" s="170"/>
      <c r="CI1606" s="170"/>
      <c r="CJ1606" s="170"/>
      <c r="CK1606" s="170"/>
      <c r="CL1606" s="170"/>
      <c r="CM1606" s="170"/>
      <c r="CN1606" s="170"/>
      <c r="CO1606" s="170"/>
      <c r="CP1606" s="170"/>
      <c r="CQ1606" s="170"/>
      <c r="CR1606" s="170"/>
      <c r="CS1606" s="170"/>
      <c r="CT1606" s="170"/>
      <c r="CU1606" s="170"/>
      <c r="CV1606" s="170"/>
      <c r="CW1606" s="170"/>
      <c r="CX1606" s="170"/>
      <c r="CY1606" s="170"/>
      <c r="CZ1606" s="170"/>
      <c r="DA1606" s="170"/>
      <c r="DB1606" s="170"/>
      <c r="DC1606" s="170"/>
      <c r="DD1606" s="170"/>
      <c r="DE1606" s="170"/>
      <c r="DF1606" s="170"/>
      <c r="DG1606" s="170"/>
      <c r="DH1606" s="170"/>
      <c r="DI1606" s="170"/>
      <c r="DJ1606" s="170"/>
      <c r="DK1606" s="170"/>
      <c r="DL1606" s="170"/>
      <c r="DM1606" s="170"/>
      <c r="DN1606" s="170"/>
      <c r="DO1606" s="170"/>
      <c r="DP1606" s="170"/>
      <c r="DQ1606" s="170"/>
      <c r="DR1606" s="170"/>
      <c r="DS1606" s="170"/>
      <c r="DT1606" s="170"/>
      <c r="DU1606" s="170"/>
      <c r="DV1606" s="170"/>
      <c r="DW1606" s="170"/>
      <c r="DX1606" s="170"/>
      <c r="DY1606" s="170"/>
      <c r="DZ1606" s="170"/>
      <c r="EA1606" s="170"/>
      <c r="EB1606" s="170"/>
      <c r="EC1606" s="170"/>
      <c r="ED1606" s="170"/>
      <c r="EE1606" s="170"/>
      <c r="EF1606" s="170"/>
      <c r="EG1606" s="170"/>
      <c r="EH1606" s="170"/>
      <c r="EI1606" s="170"/>
      <c r="EJ1606" s="170"/>
      <c r="EK1606" s="170"/>
      <c r="EL1606" s="170"/>
      <c r="EM1606" s="170"/>
      <c r="EN1606" s="170"/>
      <c r="EO1606" s="170"/>
      <c r="EP1606" s="170"/>
      <c r="EQ1606" s="170"/>
      <c r="ER1606" s="170"/>
      <c r="ES1606" s="170"/>
      <c r="ET1606" s="170"/>
      <c r="EU1606" s="170"/>
      <c r="EV1606" s="170"/>
      <c r="EW1606" s="170"/>
      <c r="EX1606" s="170"/>
      <c r="EY1606" s="170"/>
      <c r="EZ1606" s="170"/>
      <c r="FA1606" s="170"/>
      <c r="FB1606" s="170"/>
      <c r="FC1606" s="170"/>
      <c r="FD1606" s="170"/>
      <c r="FE1606" s="170"/>
      <c r="FF1606" s="170"/>
      <c r="FG1606" s="170"/>
      <c r="FH1606" s="170"/>
      <c r="FI1606" s="170"/>
      <c r="FJ1606" s="170"/>
      <c r="FK1606" s="170"/>
      <c r="FL1606" s="170"/>
      <c r="FM1606" s="170"/>
      <c r="FN1606" s="170"/>
      <c r="FO1606" s="170"/>
      <c r="FP1606" s="170"/>
      <c r="FQ1606" s="170"/>
      <c r="FR1606" s="170"/>
      <c r="FS1606" s="170"/>
      <c r="FT1606" s="170"/>
      <c r="FU1606" s="170"/>
      <c r="FV1606" s="170"/>
      <c r="FW1606" s="170"/>
      <c r="FX1606" s="170"/>
      <c r="FY1606" s="170"/>
      <c r="FZ1606" s="170"/>
      <c r="GA1606" s="170"/>
      <c r="GB1606" s="170"/>
      <c r="GC1606" s="170"/>
      <c r="GD1606" s="170"/>
      <c r="GE1606" s="170"/>
      <c r="GF1606" s="170"/>
      <c r="GG1606" s="170"/>
      <c r="GH1606" s="170"/>
      <c r="GI1606" s="170"/>
      <c r="GJ1606" s="170"/>
      <c r="GK1606" s="170"/>
      <c r="GL1606" s="170"/>
      <c r="GM1606" s="170"/>
      <c r="GN1606" s="170"/>
      <c r="GO1606" s="170"/>
      <c r="GP1606" s="170"/>
      <c r="GQ1606" s="170"/>
      <c r="GR1606" s="170"/>
      <c r="GS1606" s="170"/>
      <c r="GT1606" s="170"/>
      <c r="GU1606" s="170"/>
      <c r="GV1606" s="170"/>
      <c r="GW1606" s="170"/>
      <c r="GX1606" s="170"/>
      <c r="GY1606" s="170"/>
      <c r="GZ1606" s="170"/>
      <c r="HA1606" s="170"/>
      <c r="HB1606" s="170"/>
      <c r="HC1606" s="170"/>
      <c r="HD1606" s="170"/>
      <c r="HE1606" s="170"/>
      <c r="HF1606" s="170"/>
      <c r="HG1606" s="170"/>
      <c r="HH1606" s="170"/>
      <c r="HI1606" s="170"/>
      <c r="HJ1606" s="170"/>
      <c r="HK1606" s="170"/>
      <c r="HL1606" s="170"/>
      <c r="HM1606" s="170"/>
      <c r="HN1606" s="170"/>
      <c r="HO1606" s="170"/>
      <c r="HP1606" s="170"/>
      <c r="HQ1606" s="170"/>
      <c r="HR1606" s="170"/>
      <c r="HS1606" s="170"/>
      <c r="HT1606" s="170"/>
      <c r="HU1606" s="170"/>
      <c r="HV1606" s="170"/>
      <c r="HW1606" s="170"/>
      <c r="HX1606" s="170"/>
      <c r="HY1606" s="170"/>
      <c r="HZ1606" s="170"/>
      <c r="IA1606" s="170"/>
      <c r="IB1606" s="170"/>
      <c r="IC1606" s="170"/>
      <c r="ID1606" s="170"/>
      <c r="IE1606" s="170"/>
      <c r="IF1606" s="170"/>
      <c r="IG1606" s="170"/>
      <c r="IH1606" s="170"/>
    </row>
    <row r="1607" spans="1:242" s="171" customFormat="1" outlineLevel="1">
      <c r="A1607" s="151">
        <v>133</v>
      </c>
      <c r="B1607" s="33" t="s">
        <v>2271</v>
      </c>
      <c r="C1607" s="34" t="s">
        <v>2272</v>
      </c>
      <c r="D1607" s="34" t="s">
        <v>1808</v>
      </c>
      <c r="E1607" s="36">
        <f t="shared" si="122"/>
        <v>1</v>
      </c>
      <c r="F1607" s="34">
        <v>1</v>
      </c>
      <c r="G1607" s="168"/>
      <c r="H1607" s="168"/>
      <c r="I1607" s="169"/>
      <c r="J1607" s="170"/>
      <c r="K1607" s="170"/>
      <c r="L1607" s="170"/>
      <c r="M1607" s="170"/>
      <c r="N1607" s="170"/>
      <c r="O1607" s="170"/>
      <c r="P1607" s="170"/>
      <c r="Q1607" s="170"/>
      <c r="R1607" s="170"/>
      <c r="S1607" s="170"/>
      <c r="T1607" s="170"/>
      <c r="U1607" s="170"/>
      <c r="V1607" s="170"/>
      <c r="W1607" s="170"/>
      <c r="X1607" s="170"/>
      <c r="Y1607" s="170"/>
      <c r="Z1607" s="170"/>
      <c r="AA1607" s="170"/>
      <c r="AB1607" s="170"/>
      <c r="AC1607" s="170"/>
      <c r="AD1607" s="170"/>
      <c r="AE1607" s="170"/>
      <c r="AF1607" s="170"/>
      <c r="AG1607" s="170"/>
      <c r="AH1607" s="170"/>
      <c r="AI1607" s="170"/>
      <c r="AJ1607" s="170"/>
      <c r="AK1607" s="170"/>
      <c r="AL1607" s="170"/>
      <c r="AM1607" s="170"/>
      <c r="AN1607" s="170"/>
      <c r="AO1607" s="170"/>
      <c r="AP1607" s="170"/>
      <c r="AQ1607" s="170"/>
      <c r="AR1607" s="170"/>
      <c r="AS1607" s="170"/>
      <c r="AT1607" s="170"/>
      <c r="AU1607" s="170"/>
      <c r="AV1607" s="170"/>
      <c r="AW1607" s="170"/>
      <c r="AX1607" s="170"/>
      <c r="AY1607" s="170"/>
      <c r="AZ1607" s="170"/>
      <c r="BA1607" s="170"/>
      <c r="BB1607" s="170"/>
      <c r="BC1607" s="170"/>
      <c r="BD1607" s="170"/>
      <c r="BE1607" s="170"/>
      <c r="BF1607" s="170"/>
      <c r="BG1607" s="170"/>
      <c r="BH1607" s="170"/>
      <c r="BI1607" s="170"/>
      <c r="BJ1607" s="170"/>
      <c r="BK1607" s="170"/>
      <c r="BL1607" s="170"/>
      <c r="BM1607" s="170"/>
      <c r="BN1607" s="170"/>
      <c r="BO1607" s="170"/>
      <c r="BP1607" s="170"/>
      <c r="BQ1607" s="170"/>
      <c r="BR1607" s="170"/>
      <c r="BS1607" s="170"/>
      <c r="BT1607" s="170"/>
      <c r="BU1607" s="170"/>
      <c r="BV1607" s="170"/>
      <c r="BW1607" s="170"/>
      <c r="BX1607" s="170"/>
      <c r="BY1607" s="170"/>
      <c r="BZ1607" s="170"/>
      <c r="CA1607" s="170"/>
      <c r="CB1607" s="170"/>
      <c r="CC1607" s="170"/>
      <c r="CD1607" s="170"/>
      <c r="CE1607" s="170"/>
      <c r="CF1607" s="170"/>
      <c r="CG1607" s="170"/>
      <c r="CH1607" s="170"/>
      <c r="CI1607" s="170"/>
      <c r="CJ1607" s="170"/>
      <c r="CK1607" s="170"/>
      <c r="CL1607" s="170"/>
      <c r="CM1607" s="170"/>
      <c r="CN1607" s="170"/>
      <c r="CO1607" s="170"/>
      <c r="CP1607" s="170"/>
      <c r="CQ1607" s="170"/>
      <c r="CR1607" s="170"/>
      <c r="CS1607" s="170"/>
      <c r="CT1607" s="170"/>
      <c r="CU1607" s="170"/>
      <c r="CV1607" s="170"/>
      <c r="CW1607" s="170"/>
      <c r="CX1607" s="170"/>
      <c r="CY1607" s="170"/>
      <c r="CZ1607" s="170"/>
      <c r="DA1607" s="170"/>
      <c r="DB1607" s="170"/>
      <c r="DC1607" s="170"/>
      <c r="DD1607" s="170"/>
      <c r="DE1607" s="170"/>
      <c r="DF1607" s="170"/>
      <c r="DG1607" s="170"/>
      <c r="DH1607" s="170"/>
      <c r="DI1607" s="170"/>
      <c r="DJ1607" s="170"/>
      <c r="DK1607" s="170"/>
      <c r="DL1607" s="170"/>
      <c r="DM1607" s="170"/>
      <c r="DN1607" s="170"/>
      <c r="DO1607" s="170"/>
      <c r="DP1607" s="170"/>
      <c r="DQ1607" s="170"/>
      <c r="DR1607" s="170"/>
      <c r="DS1607" s="170"/>
      <c r="DT1607" s="170"/>
      <c r="DU1607" s="170"/>
      <c r="DV1607" s="170"/>
      <c r="DW1607" s="170"/>
      <c r="DX1607" s="170"/>
      <c r="DY1607" s="170"/>
      <c r="DZ1607" s="170"/>
      <c r="EA1607" s="170"/>
      <c r="EB1607" s="170"/>
      <c r="EC1607" s="170"/>
      <c r="ED1607" s="170"/>
      <c r="EE1607" s="170"/>
      <c r="EF1607" s="170"/>
      <c r="EG1607" s="170"/>
      <c r="EH1607" s="170"/>
      <c r="EI1607" s="170"/>
      <c r="EJ1607" s="170"/>
      <c r="EK1607" s="170"/>
      <c r="EL1607" s="170"/>
      <c r="EM1607" s="170"/>
      <c r="EN1607" s="170"/>
      <c r="EO1607" s="170"/>
      <c r="EP1607" s="170"/>
      <c r="EQ1607" s="170"/>
      <c r="ER1607" s="170"/>
      <c r="ES1607" s="170"/>
      <c r="ET1607" s="170"/>
      <c r="EU1607" s="170"/>
      <c r="EV1607" s="170"/>
      <c r="EW1607" s="170"/>
      <c r="EX1607" s="170"/>
      <c r="EY1607" s="170"/>
      <c r="EZ1607" s="170"/>
      <c r="FA1607" s="170"/>
      <c r="FB1607" s="170"/>
      <c r="FC1607" s="170"/>
      <c r="FD1607" s="170"/>
      <c r="FE1607" s="170"/>
      <c r="FF1607" s="170"/>
      <c r="FG1607" s="170"/>
      <c r="FH1607" s="170"/>
      <c r="FI1607" s="170"/>
      <c r="FJ1607" s="170"/>
      <c r="FK1607" s="170"/>
      <c r="FL1607" s="170"/>
      <c r="FM1607" s="170"/>
      <c r="FN1607" s="170"/>
      <c r="FO1607" s="170"/>
      <c r="FP1607" s="170"/>
      <c r="FQ1607" s="170"/>
      <c r="FR1607" s="170"/>
      <c r="FS1607" s="170"/>
      <c r="FT1607" s="170"/>
      <c r="FU1607" s="170"/>
      <c r="FV1607" s="170"/>
      <c r="FW1607" s="170"/>
      <c r="FX1607" s="170"/>
      <c r="FY1607" s="170"/>
      <c r="FZ1607" s="170"/>
      <c r="GA1607" s="170"/>
      <c r="GB1607" s="170"/>
      <c r="GC1607" s="170"/>
      <c r="GD1607" s="170"/>
      <c r="GE1607" s="170"/>
      <c r="GF1607" s="170"/>
      <c r="GG1607" s="170"/>
      <c r="GH1607" s="170"/>
      <c r="GI1607" s="170"/>
      <c r="GJ1607" s="170"/>
      <c r="GK1607" s="170"/>
      <c r="GL1607" s="170"/>
      <c r="GM1607" s="170"/>
      <c r="GN1607" s="170"/>
      <c r="GO1607" s="170"/>
      <c r="GP1607" s="170"/>
      <c r="GQ1607" s="170"/>
      <c r="GR1607" s="170"/>
      <c r="GS1607" s="170"/>
      <c r="GT1607" s="170"/>
      <c r="GU1607" s="170"/>
      <c r="GV1607" s="170"/>
      <c r="GW1607" s="170"/>
      <c r="GX1607" s="170"/>
      <c r="GY1607" s="170"/>
      <c r="GZ1607" s="170"/>
      <c r="HA1607" s="170"/>
      <c r="HB1607" s="170"/>
      <c r="HC1607" s="170"/>
      <c r="HD1607" s="170"/>
      <c r="HE1607" s="170"/>
      <c r="HF1607" s="170"/>
      <c r="HG1607" s="170"/>
      <c r="HH1607" s="170"/>
      <c r="HI1607" s="170"/>
      <c r="HJ1607" s="170"/>
      <c r="HK1607" s="170"/>
      <c r="HL1607" s="170"/>
      <c r="HM1607" s="170"/>
      <c r="HN1607" s="170"/>
      <c r="HO1607" s="170"/>
      <c r="HP1607" s="170"/>
      <c r="HQ1607" s="170"/>
      <c r="HR1607" s="170"/>
      <c r="HS1607" s="170"/>
      <c r="HT1607" s="170"/>
      <c r="HU1607" s="170"/>
      <c r="HV1607" s="170"/>
      <c r="HW1607" s="170"/>
      <c r="HX1607" s="170"/>
      <c r="HY1607" s="170"/>
      <c r="HZ1607" s="170"/>
      <c r="IA1607" s="170"/>
      <c r="IB1607" s="170"/>
      <c r="IC1607" s="170"/>
      <c r="ID1607" s="170"/>
      <c r="IE1607" s="170"/>
      <c r="IF1607" s="170"/>
      <c r="IG1607" s="170"/>
      <c r="IH1607" s="170"/>
    </row>
    <row r="1608" spans="1:242" s="171" customFormat="1" outlineLevel="1">
      <c r="A1608" s="151">
        <v>134</v>
      </c>
      <c r="B1608" s="33" t="s">
        <v>2273</v>
      </c>
      <c r="C1608" s="34" t="s">
        <v>2274</v>
      </c>
      <c r="D1608" s="34" t="s">
        <v>1808</v>
      </c>
      <c r="E1608" s="36">
        <f t="shared" si="122"/>
        <v>1</v>
      </c>
      <c r="F1608" s="34">
        <v>1</v>
      </c>
      <c r="G1608" s="168"/>
      <c r="H1608" s="168"/>
      <c r="I1608" s="169"/>
      <c r="J1608" s="170"/>
      <c r="K1608" s="170"/>
      <c r="L1608" s="170"/>
      <c r="M1608" s="170"/>
      <c r="N1608" s="170"/>
      <c r="O1608" s="170"/>
      <c r="P1608" s="170"/>
      <c r="Q1608" s="170"/>
      <c r="R1608" s="170"/>
      <c r="S1608" s="170"/>
      <c r="T1608" s="170"/>
      <c r="U1608" s="170"/>
      <c r="V1608" s="170"/>
      <c r="W1608" s="170"/>
      <c r="X1608" s="170"/>
      <c r="Y1608" s="170"/>
      <c r="Z1608" s="170"/>
      <c r="AA1608" s="170"/>
      <c r="AB1608" s="170"/>
      <c r="AC1608" s="170"/>
      <c r="AD1608" s="170"/>
      <c r="AE1608" s="170"/>
      <c r="AF1608" s="170"/>
      <c r="AG1608" s="170"/>
      <c r="AH1608" s="170"/>
      <c r="AI1608" s="170"/>
      <c r="AJ1608" s="170"/>
      <c r="AK1608" s="170"/>
      <c r="AL1608" s="170"/>
      <c r="AM1608" s="170"/>
      <c r="AN1608" s="170"/>
      <c r="AO1608" s="170"/>
      <c r="AP1608" s="170"/>
      <c r="AQ1608" s="170"/>
      <c r="AR1608" s="170"/>
      <c r="AS1608" s="170"/>
      <c r="AT1608" s="170"/>
      <c r="AU1608" s="170"/>
      <c r="AV1608" s="170"/>
      <c r="AW1608" s="170"/>
      <c r="AX1608" s="170"/>
      <c r="AY1608" s="170"/>
      <c r="AZ1608" s="170"/>
      <c r="BA1608" s="170"/>
      <c r="BB1608" s="170"/>
      <c r="BC1608" s="170"/>
      <c r="BD1608" s="170"/>
      <c r="BE1608" s="170"/>
      <c r="BF1608" s="170"/>
      <c r="BG1608" s="170"/>
      <c r="BH1608" s="170"/>
      <c r="BI1608" s="170"/>
      <c r="BJ1608" s="170"/>
      <c r="BK1608" s="170"/>
      <c r="BL1608" s="170"/>
      <c r="BM1608" s="170"/>
      <c r="BN1608" s="170"/>
      <c r="BO1608" s="170"/>
      <c r="BP1608" s="170"/>
      <c r="BQ1608" s="170"/>
      <c r="BR1608" s="170"/>
      <c r="BS1608" s="170"/>
      <c r="BT1608" s="170"/>
      <c r="BU1608" s="170"/>
      <c r="BV1608" s="170"/>
      <c r="BW1608" s="170"/>
      <c r="BX1608" s="170"/>
      <c r="BY1608" s="170"/>
      <c r="BZ1608" s="170"/>
      <c r="CA1608" s="170"/>
      <c r="CB1608" s="170"/>
      <c r="CC1608" s="170"/>
      <c r="CD1608" s="170"/>
      <c r="CE1608" s="170"/>
      <c r="CF1608" s="170"/>
      <c r="CG1608" s="170"/>
      <c r="CH1608" s="170"/>
      <c r="CI1608" s="170"/>
      <c r="CJ1608" s="170"/>
      <c r="CK1608" s="170"/>
      <c r="CL1608" s="170"/>
      <c r="CM1608" s="170"/>
      <c r="CN1608" s="170"/>
      <c r="CO1608" s="170"/>
      <c r="CP1608" s="170"/>
      <c r="CQ1608" s="170"/>
      <c r="CR1608" s="170"/>
      <c r="CS1608" s="170"/>
      <c r="CT1608" s="170"/>
      <c r="CU1608" s="170"/>
      <c r="CV1608" s="170"/>
      <c r="CW1608" s="170"/>
      <c r="CX1608" s="170"/>
      <c r="CY1608" s="170"/>
      <c r="CZ1608" s="170"/>
      <c r="DA1608" s="170"/>
      <c r="DB1608" s="170"/>
      <c r="DC1608" s="170"/>
      <c r="DD1608" s="170"/>
      <c r="DE1608" s="170"/>
      <c r="DF1608" s="170"/>
      <c r="DG1608" s="170"/>
      <c r="DH1608" s="170"/>
      <c r="DI1608" s="170"/>
      <c r="DJ1608" s="170"/>
      <c r="DK1608" s="170"/>
      <c r="DL1608" s="170"/>
      <c r="DM1608" s="170"/>
      <c r="DN1608" s="170"/>
      <c r="DO1608" s="170"/>
      <c r="DP1608" s="170"/>
      <c r="DQ1608" s="170"/>
      <c r="DR1608" s="170"/>
      <c r="DS1608" s="170"/>
      <c r="DT1608" s="170"/>
      <c r="DU1608" s="170"/>
      <c r="DV1608" s="170"/>
      <c r="DW1608" s="170"/>
      <c r="DX1608" s="170"/>
      <c r="DY1608" s="170"/>
      <c r="DZ1608" s="170"/>
      <c r="EA1608" s="170"/>
      <c r="EB1608" s="170"/>
      <c r="EC1608" s="170"/>
      <c r="ED1608" s="170"/>
      <c r="EE1608" s="170"/>
      <c r="EF1608" s="170"/>
      <c r="EG1608" s="170"/>
      <c r="EH1608" s="170"/>
      <c r="EI1608" s="170"/>
      <c r="EJ1608" s="170"/>
      <c r="EK1608" s="170"/>
      <c r="EL1608" s="170"/>
      <c r="EM1608" s="170"/>
      <c r="EN1608" s="170"/>
      <c r="EO1608" s="170"/>
      <c r="EP1608" s="170"/>
      <c r="EQ1608" s="170"/>
      <c r="ER1608" s="170"/>
      <c r="ES1608" s="170"/>
      <c r="ET1608" s="170"/>
      <c r="EU1608" s="170"/>
      <c r="EV1608" s="170"/>
      <c r="EW1608" s="170"/>
      <c r="EX1608" s="170"/>
      <c r="EY1608" s="170"/>
      <c r="EZ1608" s="170"/>
      <c r="FA1608" s="170"/>
      <c r="FB1608" s="170"/>
      <c r="FC1608" s="170"/>
      <c r="FD1608" s="170"/>
      <c r="FE1608" s="170"/>
      <c r="FF1608" s="170"/>
      <c r="FG1608" s="170"/>
      <c r="FH1608" s="170"/>
      <c r="FI1608" s="170"/>
      <c r="FJ1608" s="170"/>
      <c r="FK1608" s="170"/>
      <c r="FL1608" s="170"/>
      <c r="FM1608" s="170"/>
      <c r="FN1608" s="170"/>
      <c r="FO1608" s="170"/>
      <c r="FP1608" s="170"/>
      <c r="FQ1608" s="170"/>
      <c r="FR1608" s="170"/>
      <c r="FS1608" s="170"/>
      <c r="FT1608" s="170"/>
      <c r="FU1608" s="170"/>
      <c r="FV1608" s="170"/>
      <c r="FW1608" s="170"/>
      <c r="FX1608" s="170"/>
      <c r="FY1608" s="170"/>
      <c r="FZ1608" s="170"/>
      <c r="GA1608" s="170"/>
      <c r="GB1608" s="170"/>
      <c r="GC1608" s="170"/>
      <c r="GD1608" s="170"/>
      <c r="GE1608" s="170"/>
      <c r="GF1608" s="170"/>
      <c r="GG1608" s="170"/>
      <c r="GH1608" s="170"/>
      <c r="GI1608" s="170"/>
      <c r="GJ1608" s="170"/>
      <c r="GK1608" s="170"/>
      <c r="GL1608" s="170"/>
      <c r="GM1608" s="170"/>
      <c r="GN1608" s="170"/>
      <c r="GO1608" s="170"/>
      <c r="GP1608" s="170"/>
      <c r="GQ1608" s="170"/>
      <c r="GR1608" s="170"/>
      <c r="GS1608" s="170"/>
      <c r="GT1608" s="170"/>
      <c r="GU1608" s="170"/>
      <c r="GV1608" s="170"/>
      <c r="GW1608" s="170"/>
      <c r="GX1608" s="170"/>
      <c r="GY1608" s="170"/>
      <c r="GZ1608" s="170"/>
      <c r="HA1608" s="170"/>
      <c r="HB1608" s="170"/>
      <c r="HC1608" s="170"/>
      <c r="HD1608" s="170"/>
      <c r="HE1608" s="170"/>
      <c r="HF1608" s="170"/>
      <c r="HG1608" s="170"/>
      <c r="HH1608" s="170"/>
      <c r="HI1608" s="170"/>
      <c r="HJ1608" s="170"/>
      <c r="HK1608" s="170"/>
      <c r="HL1608" s="170"/>
      <c r="HM1608" s="170"/>
      <c r="HN1608" s="170"/>
      <c r="HO1608" s="170"/>
      <c r="HP1608" s="170"/>
      <c r="HQ1608" s="170"/>
      <c r="HR1608" s="170"/>
      <c r="HS1608" s="170"/>
      <c r="HT1608" s="170"/>
      <c r="HU1608" s="170"/>
      <c r="HV1608" s="170"/>
      <c r="HW1608" s="170"/>
      <c r="HX1608" s="170"/>
      <c r="HY1608" s="170"/>
      <c r="HZ1608" s="170"/>
      <c r="IA1608" s="170"/>
      <c r="IB1608" s="170"/>
      <c r="IC1608" s="170"/>
      <c r="ID1608" s="170"/>
      <c r="IE1608" s="170"/>
      <c r="IF1608" s="170"/>
      <c r="IG1608" s="170"/>
      <c r="IH1608" s="170"/>
    </row>
    <row r="1609" spans="1:242" s="171" customFormat="1" outlineLevel="1">
      <c r="A1609" s="151">
        <v>135</v>
      </c>
      <c r="B1609" s="33" t="s">
        <v>2275</v>
      </c>
      <c r="C1609" s="34" t="s">
        <v>2276</v>
      </c>
      <c r="D1609" s="34" t="s">
        <v>1808</v>
      </c>
      <c r="E1609" s="36">
        <f t="shared" si="122"/>
        <v>1</v>
      </c>
      <c r="F1609" s="34">
        <v>1</v>
      </c>
      <c r="G1609" s="168"/>
      <c r="H1609" s="168"/>
      <c r="I1609" s="169"/>
      <c r="J1609" s="170"/>
      <c r="K1609" s="170"/>
      <c r="L1609" s="170"/>
      <c r="M1609" s="170"/>
      <c r="N1609" s="170"/>
      <c r="O1609" s="170"/>
      <c r="P1609" s="170"/>
      <c r="Q1609" s="170"/>
      <c r="R1609" s="170"/>
      <c r="S1609" s="170"/>
      <c r="T1609" s="170"/>
      <c r="U1609" s="170"/>
      <c r="V1609" s="170"/>
      <c r="W1609" s="170"/>
      <c r="X1609" s="170"/>
      <c r="Y1609" s="170"/>
      <c r="Z1609" s="170"/>
      <c r="AA1609" s="170"/>
      <c r="AB1609" s="170"/>
      <c r="AC1609" s="170"/>
      <c r="AD1609" s="170"/>
      <c r="AE1609" s="170"/>
      <c r="AF1609" s="170"/>
      <c r="AG1609" s="170"/>
      <c r="AH1609" s="170"/>
      <c r="AI1609" s="170"/>
      <c r="AJ1609" s="170"/>
      <c r="AK1609" s="170"/>
      <c r="AL1609" s="170"/>
      <c r="AM1609" s="170"/>
      <c r="AN1609" s="170"/>
      <c r="AO1609" s="170"/>
      <c r="AP1609" s="170"/>
      <c r="AQ1609" s="170"/>
      <c r="AR1609" s="170"/>
      <c r="AS1609" s="170"/>
      <c r="AT1609" s="170"/>
      <c r="AU1609" s="170"/>
      <c r="AV1609" s="170"/>
      <c r="AW1609" s="170"/>
      <c r="AX1609" s="170"/>
      <c r="AY1609" s="170"/>
      <c r="AZ1609" s="170"/>
      <c r="BA1609" s="170"/>
      <c r="BB1609" s="170"/>
      <c r="BC1609" s="170"/>
      <c r="BD1609" s="170"/>
      <c r="BE1609" s="170"/>
      <c r="BF1609" s="170"/>
      <c r="BG1609" s="170"/>
      <c r="BH1609" s="170"/>
      <c r="BI1609" s="170"/>
      <c r="BJ1609" s="170"/>
      <c r="BK1609" s="170"/>
      <c r="BL1609" s="170"/>
      <c r="BM1609" s="170"/>
      <c r="BN1609" s="170"/>
      <c r="BO1609" s="170"/>
      <c r="BP1609" s="170"/>
      <c r="BQ1609" s="170"/>
      <c r="BR1609" s="170"/>
      <c r="BS1609" s="170"/>
      <c r="BT1609" s="170"/>
      <c r="BU1609" s="170"/>
      <c r="BV1609" s="170"/>
      <c r="BW1609" s="170"/>
      <c r="BX1609" s="170"/>
      <c r="BY1609" s="170"/>
      <c r="BZ1609" s="170"/>
      <c r="CA1609" s="170"/>
      <c r="CB1609" s="170"/>
      <c r="CC1609" s="170"/>
      <c r="CD1609" s="170"/>
      <c r="CE1609" s="170"/>
      <c r="CF1609" s="170"/>
      <c r="CG1609" s="170"/>
      <c r="CH1609" s="170"/>
      <c r="CI1609" s="170"/>
      <c r="CJ1609" s="170"/>
      <c r="CK1609" s="170"/>
      <c r="CL1609" s="170"/>
      <c r="CM1609" s="170"/>
      <c r="CN1609" s="170"/>
      <c r="CO1609" s="170"/>
      <c r="CP1609" s="170"/>
      <c r="CQ1609" s="170"/>
      <c r="CR1609" s="170"/>
      <c r="CS1609" s="170"/>
      <c r="CT1609" s="170"/>
      <c r="CU1609" s="170"/>
      <c r="CV1609" s="170"/>
      <c r="CW1609" s="170"/>
      <c r="CX1609" s="170"/>
      <c r="CY1609" s="170"/>
      <c r="CZ1609" s="170"/>
      <c r="DA1609" s="170"/>
      <c r="DB1609" s="170"/>
      <c r="DC1609" s="170"/>
      <c r="DD1609" s="170"/>
      <c r="DE1609" s="170"/>
      <c r="DF1609" s="170"/>
      <c r="DG1609" s="170"/>
      <c r="DH1609" s="170"/>
      <c r="DI1609" s="170"/>
      <c r="DJ1609" s="170"/>
      <c r="DK1609" s="170"/>
      <c r="DL1609" s="170"/>
      <c r="DM1609" s="170"/>
      <c r="DN1609" s="170"/>
      <c r="DO1609" s="170"/>
      <c r="DP1609" s="170"/>
      <c r="DQ1609" s="170"/>
      <c r="DR1609" s="170"/>
      <c r="DS1609" s="170"/>
      <c r="DT1609" s="170"/>
      <c r="DU1609" s="170"/>
      <c r="DV1609" s="170"/>
      <c r="DW1609" s="170"/>
      <c r="DX1609" s="170"/>
      <c r="DY1609" s="170"/>
      <c r="DZ1609" s="170"/>
      <c r="EA1609" s="170"/>
      <c r="EB1609" s="170"/>
      <c r="EC1609" s="170"/>
      <c r="ED1609" s="170"/>
      <c r="EE1609" s="170"/>
      <c r="EF1609" s="170"/>
      <c r="EG1609" s="170"/>
      <c r="EH1609" s="170"/>
      <c r="EI1609" s="170"/>
      <c r="EJ1609" s="170"/>
      <c r="EK1609" s="170"/>
      <c r="EL1609" s="170"/>
      <c r="EM1609" s="170"/>
      <c r="EN1609" s="170"/>
      <c r="EO1609" s="170"/>
      <c r="EP1609" s="170"/>
      <c r="EQ1609" s="170"/>
      <c r="ER1609" s="170"/>
      <c r="ES1609" s="170"/>
      <c r="ET1609" s="170"/>
      <c r="EU1609" s="170"/>
      <c r="EV1609" s="170"/>
      <c r="EW1609" s="170"/>
      <c r="EX1609" s="170"/>
      <c r="EY1609" s="170"/>
      <c r="EZ1609" s="170"/>
      <c r="FA1609" s="170"/>
      <c r="FB1609" s="170"/>
      <c r="FC1609" s="170"/>
      <c r="FD1609" s="170"/>
      <c r="FE1609" s="170"/>
      <c r="FF1609" s="170"/>
      <c r="FG1609" s="170"/>
      <c r="FH1609" s="170"/>
      <c r="FI1609" s="170"/>
      <c r="FJ1609" s="170"/>
      <c r="FK1609" s="170"/>
      <c r="FL1609" s="170"/>
      <c r="FM1609" s="170"/>
      <c r="FN1609" s="170"/>
      <c r="FO1609" s="170"/>
      <c r="FP1609" s="170"/>
      <c r="FQ1609" s="170"/>
      <c r="FR1609" s="170"/>
      <c r="FS1609" s="170"/>
      <c r="FT1609" s="170"/>
      <c r="FU1609" s="170"/>
      <c r="FV1609" s="170"/>
      <c r="FW1609" s="170"/>
      <c r="FX1609" s="170"/>
      <c r="FY1609" s="170"/>
      <c r="FZ1609" s="170"/>
      <c r="GA1609" s="170"/>
      <c r="GB1609" s="170"/>
      <c r="GC1609" s="170"/>
      <c r="GD1609" s="170"/>
      <c r="GE1609" s="170"/>
      <c r="GF1609" s="170"/>
      <c r="GG1609" s="170"/>
      <c r="GH1609" s="170"/>
      <c r="GI1609" s="170"/>
      <c r="GJ1609" s="170"/>
      <c r="GK1609" s="170"/>
      <c r="GL1609" s="170"/>
      <c r="GM1609" s="170"/>
      <c r="GN1609" s="170"/>
      <c r="GO1609" s="170"/>
      <c r="GP1609" s="170"/>
      <c r="GQ1609" s="170"/>
      <c r="GR1609" s="170"/>
      <c r="GS1609" s="170"/>
      <c r="GT1609" s="170"/>
      <c r="GU1609" s="170"/>
      <c r="GV1609" s="170"/>
      <c r="GW1609" s="170"/>
      <c r="GX1609" s="170"/>
      <c r="GY1609" s="170"/>
      <c r="GZ1609" s="170"/>
      <c r="HA1609" s="170"/>
      <c r="HB1609" s="170"/>
      <c r="HC1609" s="170"/>
      <c r="HD1609" s="170"/>
      <c r="HE1609" s="170"/>
      <c r="HF1609" s="170"/>
      <c r="HG1609" s="170"/>
      <c r="HH1609" s="170"/>
      <c r="HI1609" s="170"/>
      <c r="HJ1609" s="170"/>
      <c r="HK1609" s="170"/>
      <c r="HL1609" s="170"/>
      <c r="HM1609" s="170"/>
      <c r="HN1609" s="170"/>
      <c r="HO1609" s="170"/>
      <c r="HP1609" s="170"/>
      <c r="HQ1609" s="170"/>
      <c r="HR1609" s="170"/>
      <c r="HS1609" s="170"/>
      <c r="HT1609" s="170"/>
      <c r="HU1609" s="170"/>
      <c r="HV1609" s="170"/>
      <c r="HW1609" s="170"/>
      <c r="HX1609" s="170"/>
      <c r="HY1609" s="170"/>
      <c r="HZ1609" s="170"/>
      <c r="IA1609" s="170"/>
      <c r="IB1609" s="170"/>
      <c r="IC1609" s="170"/>
      <c r="ID1609" s="170"/>
      <c r="IE1609" s="170"/>
      <c r="IF1609" s="170"/>
      <c r="IG1609" s="170"/>
      <c r="IH1609" s="170"/>
    </row>
    <row r="1610" spans="1:242" s="171" customFormat="1" outlineLevel="1">
      <c r="A1610" s="151">
        <v>136</v>
      </c>
      <c r="B1610" s="33" t="s">
        <v>2277</v>
      </c>
      <c r="C1610" s="34" t="s">
        <v>2278</v>
      </c>
      <c r="D1610" s="34" t="s">
        <v>1808</v>
      </c>
      <c r="E1610" s="36">
        <f t="shared" si="122"/>
        <v>1</v>
      </c>
      <c r="F1610" s="34">
        <v>1</v>
      </c>
      <c r="G1610" s="168"/>
      <c r="H1610" s="168"/>
      <c r="I1610" s="169"/>
      <c r="J1610" s="170"/>
      <c r="K1610" s="170"/>
      <c r="L1610" s="170"/>
      <c r="M1610" s="170"/>
      <c r="N1610" s="170"/>
      <c r="O1610" s="170"/>
      <c r="P1610" s="170"/>
      <c r="Q1610" s="170"/>
      <c r="R1610" s="170"/>
      <c r="S1610" s="170"/>
      <c r="T1610" s="170"/>
      <c r="U1610" s="170"/>
      <c r="V1610" s="170"/>
      <c r="W1610" s="170"/>
      <c r="X1610" s="170"/>
      <c r="Y1610" s="170"/>
      <c r="Z1610" s="170"/>
      <c r="AA1610" s="170"/>
      <c r="AB1610" s="170"/>
      <c r="AC1610" s="170"/>
      <c r="AD1610" s="170"/>
      <c r="AE1610" s="170"/>
      <c r="AF1610" s="170"/>
      <c r="AG1610" s="170"/>
      <c r="AH1610" s="170"/>
      <c r="AI1610" s="170"/>
      <c r="AJ1610" s="170"/>
      <c r="AK1610" s="170"/>
      <c r="AL1610" s="170"/>
      <c r="AM1610" s="170"/>
      <c r="AN1610" s="170"/>
      <c r="AO1610" s="170"/>
      <c r="AP1610" s="170"/>
      <c r="AQ1610" s="170"/>
      <c r="AR1610" s="170"/>
      <c r="AS1610" s="170"/>
      <c r="AT1610" s="170"/>
      <c r="AU1610" s="170"/>
      <c r="AV1610" s="170"/>
      <c r="AW1610" s="170"/>
      <c r="AX1610" s="170"/>
      <c r="AY1610" s="170"/>
      <c r="AZ1610" s="170"/>
      <c r="BA1610" s="170"/>
      <c r="BB1610" s="170"/>
      <c r="BC1610" s="170"/>
      <c r="BD1610" s="170"/>
      <c r="BE1610" s="170"/>
      <c r="BF1610" s="170"/>
      <c r="BG1610" s="170"/>
      <c r="BH1610" s="170"/>
      <c r="BI1610" s="170"/>
      <c r="BJ1610" s="170"/>
      <c r="BK1610" s="170"/>
      <c r="BL1610" s="170"/>
      <c r="BM1610" s="170"/>
      <c r="BN1610" s="170"/>
      <c r="BO1610" s="170"/>
      <c r="BP1610" s="170"/>
      <c r="BQ1610" s="170"/>
      <c r="BR1610" s="170"/>
      <c r="BS1610" s="170"/>
      <c r="BT1610" s="170"/>
      <c r="BU1610" s="170"/>
      <c r="BV1610" s="170"/>
      <c r="BW1610" s="170"/>
      <c r="BX1610" s="170"/>
      <c r="BY1610" s="170"/>
      <c r="BZ1610" s="170"/>
      <c r="CA1610" s="170"/>
      <c r="CB1610" s="170"/>
      <c r="CC1610" s="170"/>
      <c r="CD1610" s="170"/>
      <c r="CE1610" s="170"/>
      <c r="CF1610" s="170"/>
      <c r="CG1610" s="170"/>
      <c r="CH1610" s="170"/>
      <c r="CI1610" s="170"/>
      <c r="CJ1610" s="170"/>
      <c r="CK1610" s="170"/>
      <c r="CL1610" s="170"/>
      <c r="CM1610" s="170"/>
      <c r="CN1610" s="170"/>
      <c r="CO1610" s="170"/>
      <c r="CP1610" s="170"/>
      <c r="CQ1610" s="170"/>
      <c r="CR1610" s="170"/>
      <c r="CS1610" s="170"/>
      <c r="CT1610" s="170"/>
      <c r="CU1610" s="170"/>
      <c r="CV1610" s="170"/>
      <c r="CW1610" s="170"/>
      <c r="CX1610" s="170"/>
      <c r="CY1610" s="170"/>
      <c r="CZ1610" s="170"/>
      <c r="DA1610" s="170"/>
      <c r="DB1610" s="170"/>
      <c r="DC1610" s="170"/>
      <c r="DD1610" s="170"/>
      <c r="DE1610" s="170"/>
      <c r="DF1610" s="170"/>
      <c r="DG1610" s="170"/>
      <c r="DH1610" s="170"/>
      <c r="DI1610" s="170"/>
      <c r="DJ1610" s="170"/>
      <c r="DK1610" s="170"/>
      <c r="DL1610" s="170"/>
      <c r="DM1610" s="170"/>
      <c r="DN1610" s="170"/>
      <c r="DO1610" s="170"/>
      <c r="DP1610" s="170"/>
      <c r="DQ1610" s="170"/>
      <c r="DR1610" s="170"/>
      <c r="DS1610" s="170"/>
      <c r="DT1610" s="170"/>
      <c r="DU1610" s="170"/>
      <c r="DV1610" s="170"/>
      <c r="DW1610" s="170"/>
      <c r="DX1610" s="170"/>
      <c r="DY1610" s="170"/>
      <c r="DZ1610" s="170"/>
      <c r="EA1610" s="170"/>
      <c r="EB1610" s="170"/>
      <c r="EC1610" s="170"/>
      <c r="ED1610" s="170"/>
      <c r="EE1610" s="170"/>
      <c r="EF1610" s="170"/>
      <c r="EG1610" s="170"/>
      <c r="EH1610" s="170"/>
      <c r="EI1610" s="170"/>
      <c r="EJ1610" s="170"/>
      <c r="EK1610" s="170"/>
      <c r="EL1610" s="170"/>
      <c r="EM1610" s="170"/>
      <c r="EN1610" s="170"/>
      <c r="EO1610" s="170"/>
      <c r="EP1610" s="170"/>
      <c r="EQ1610" s="170"/>
      <c r="ER1610" s="170"/>
      <c r="ES1610" s="170"/>
      <c r="ET1610" s="170"/>
      <c r="EU1610" s="170"/>
      <c r="EV1610" s="170"/>
      <c r="EW1610" s="170"/>
      <c r="EX1610" s="170"/>
      <c r="EY1610" s="170"/>
      <c r="EZ1610" s="170"/>
      <c r="FA1610" s="170"/>
      <c r="FB1610" s="170"/>
      <c r="FC1610" s="170"/>
      <c r="FD1610" s="170"/>
      <c r="FE1610" s="170"/>
      <c r="FF1610" s="170"/>
      <c r="FG1610" s="170"/>
      <c r="FH1610" s="170"/>
      <c r="FI1610" s="170"/>
      <c r="FJ1610" s="170"/>
      <c r="FK1610" s="170"/>
      <c r="FL1610" s="170"/>
      <c r="FM1610" s="170"/>
      <c r="FN1610" s="170"/>
      <c r="FO1610" s="170"/>
      <c r="FP1610" s="170"/>
      <c r="FQ1610" s="170"/>
      <c r="FR1610" s="170"/>
      <c r="FS1610" s="170"/>
      <c r="FT1610" s="170"/>
      <c r="FU1610" s="170"/>
      <c r="FV1610" s="170"/>
      <c r="FW1610" s="170"/>
      <c r="FX1610" s="170"/>
      <c r="FY1610" s="170"/>
      <c r="FZ1610" s="170"/>
      <c r="GA1610" s="170"/>
      <c r="GB1610" s="170"/>
      <c r="GC1610" s="170"/>
      <c r="GD1610" s="170"/>
      <c r="GE1610" s="170"/>
      <c r="GF1610" s="170"/>
      <c r="GG1610" s="170"/>
      <c r="GH1610" s="170"/>
      <c r="GI1610" s="170"/>
      <c r="GJ1610" s="170"/>
      <c r="GK1610" s="170"/>
      <c r="GL1610" s="170"/>
      <c r="GM1610" s="170"/>
      <c r="GN1610" s="170"/>
      <c r="GO1610" s="170"/>
      <c r="GP1610" s="170"/>
      <c r="GQ1610" s="170"/>
      <c r="GR1610" s="170"/>
      <c r="GS1610" s="170"/>
      <c r="GT1610" s="170"/>
      <c r="GU1610" s="170"/>
      <c r="GV1610" s="170"/>
      <c r="GW1610" s="170"/>
      <c r="GX1610" s="170"/>
      <c r="GY1610" s="170"/>
      <c r="GZ1610" s="170"/>
      <c r="HA1610" s="170"/>
      <c r="HB1610" s="170"/>
      <c r="HC1610" s="170"/>
      <c r="HD1610" s="170"/>
      <c r="HE1610" s="170"/>
      <c r="HF1610" s="170"/>
      <c r="HG1610" s="170"/>
      <c r="HH1610" s="170"/>
      <c r="HI1610" s="170"/>
      <c r="HJ1610" s="170"/>
      <c r="HK1610" s="170"/>
      <c r="HL1610" s="170"/>
      <c r="HM1610" s="170"/>
      <c r="HN1610" s="170"/>
      <c r="HO1610" s="170"/>
      <c r="HP1610" s="170"/>
      <c r="HQ1610" s="170"/>
      <c r="HR1610" s="170"/>
      <c r="HS1610" s="170"/>
      <c r="HT1610" s="170"/>
      <c r="HU1610" s="170"/>
      <c r="HV1610" s="170"/>
      <c r="HW1610" s="170"/>
      <c r="HX1610" s="170"/>
      <c r="HY1610" s="170"/>
      <c r="HZ1610" s="170"/>
      <c r="IA1610" s="170"/>
      <c r="IB1610" s="170"/>
      <c r="IC1610" s="170"/>
      <c r="ID1610" s="170"/>
      <c r="IE1610" s="170"/>
      <c r="IF1610" s="170"/>
      <c r="IG1610" s="170"/>
      <c r="IH1610" s="170"/>
    </row>
    <row r="1611" spans="1:242" s="171" customFormat="1" outlineLevel="1">
      <c r="A1611" s="151">
        <v>137</v>
      </c>
      <c r="B1611" s="33" t="s">
        <v>2279</v>
      </c>
      <c r="C1611" s="34" t="s">
        <v>2280</v>
      </c>
      <c r="D1611" s="34" t="s">
        <v>1808</v>
      </c>
      <c r="E1611" s="36">
        <f t="shared" si="122"/>
        <v>0</v>
      </c>
      <c r="F1611" s="34"/>
      <c r="G1611" s="168"/>
      <c r="H1611" s="168"/>
      <c r="I1611" s="169"/>
      <c r="J1611" s="170"/>
      <c r="K1611" s="170"/>
      <c r="L1611" s="170"/>
      <c r="M1611" s="170"/>
      <c r="N1611" s="170"/>
      <c r="O1611" s="170"/>
      <c r="P1611" s="170"/>
      <c r="Q1611" s="170"/>
      <c r="R1611" s="170"/>
      <c r="S1611" s="170"/>
      <c r="T1611" s="170"/>
      <c r="U1611" s="170"/>
      <c r="V1611" s="170"/>
      <c r="W1611" s="170"/>
      <c r="X1611" s="170"/>
      <c r="Y1611" s="170"/>
      <c r="Z1611" s="170"/>
      <c r="AA1611" s="170"/>
      <c r="AB1611" s="170"/>
      <c r="AC1611" s="170"/>
      <c r="AD1611" s="170"/>
      <c r="AE1611" s="170"/>
      <c r="AF1611" s="170"/>
      <c r="AG1611" s="170"/>
      <c r="AH1611" s="170"/>
      <c r="AI1611" s="170"/>
      <c r="AJ1611" s="170"/>
      <c r="AK1611" s="170"/>
      <c r="AL1611" s="170"/>
      <c r="AM1611" s="170"/>
      <c r="AN1611" s="170"/>
      <c r="AO1611" s="170"/>
      <c r="AP1611" s="170"/>
      <c r="AQ1611" s="170"/>
      <c r="AR1611" s="170"/>
      <c r="AS1611" s="170"/>
      <c r="AT1611" s="170"/>
      <c r="AU1611" s="170"/>
      <c r="AV1611" s="170"/>
      <c r="AW1611" s="170"/>
      <c r="AX1611" s="170"/>
      <c r="AY1611" s="170"/>
      <c r="AZ1611" s="170"/>
      <c r="BA1611" s="170"/>
      <c r="BB1611" s="170"/>
      <c r="BC1611" s="170"/>
      <c r="BD1611" s="170"/>
      <c r="BE1611" s="170"/>
      <c r="BF1611" s="170"/>
      <c r="BG1611" s="170"/>
      <c r="BH1611" s="170"/>
      <c r="BI1611" s="170"/>
      <c r="BJ1611" s="170"/>
      <c r="BK1611" s="170"/>
      <c r="BL1611" s="170"/>
      <c r="BM1611" s="170"/>
      <c r="BN1611" s="170"/>
      <c r="BO1611" s="170"/>
      <c r="BP1611" s="170"/>
      <c r="BQ1611" s="170"/>
      <c r="BR1611" s="170"/>
      <c r="BS1611" s="170"/>
      <c r="BT1611" s="170"/>
      <c r="BU1611" s="170"/>
      <c r="BV1611" s="170"/>
      <c r="BW1611" s="170"/>
      <c r="BX1611" s="170"/>
      <c r="BY1611" s="170"/>
      <c r="BZ1611" s="170"/>
      <c r="CA1611" s="170"/>
      <c r="CB1611" s="170"/>
      <c r="CC1611" s="170"/>
      <c r="CD1611" s="170"/>
      <c r="CE1611" s="170"/>
      <c r="CF1611" s="170"/>
      <c r="CG1611" s="170"/>
      <c r="CH1611" s="170"/>
      <c r="CI1611" s="170"/>
      <c r="CJ1611" s="170"/>
      <c r="CK1611" s="170"/>
      <c r="CL1611" s="170"/>
      <c r="CM1611" s="170"/>
      <c r="CN1611" s="170"/>
      <c r="CO1611" s="170"/>
      <c r="CP1611" s="170"/>
      <c r="CQ1611" s="170"/>
      <c r="CR1611" s="170"/>
      <c r="CS1611" s="170"/>
      <c r="CT1611" s="170"/>
      <c r="CU1611" s="170"/>
      <c r="CV1611" s="170"/>
      <c r="CW1611" s="170"/>
      <c r="CX1611" s="170"/>
      <c r="CY1611" s="170"/>
      <c r="CZ1611" s="170"/>
      <c r="DA1611" s="170"/>
      <c r="DB1611" s="170"/>
      <c r="DC1611" s="170"/>
      <c r="DD1611" s="170"/>
      <c r="DE1611" s="170"/>
      <c r="DF1611" s="170"/>
      <c r="DG1611" s="170"/>
      <c r="DH1611" s="170"/>
      <c r="DI1611" s="170"/>
      <c r="DJ1611" s="170"/>
      <c r="DK1611" s="170"/>
      <c r="DL1611" s="170"/>
      <c r="DM1611" s="170"/>
      <c r="DN1611" s="170"/>
      <c r="DO1611" s="170"/>
      <c r="DP1611" s="170"/>
      <c r="DQ1611" s="170"/>
      <c r="DR1611" s="170"/>
      <c r="DS1611" s="170"/>
      <c r="DT1611" s="170"/>
      <c r="DU1611" s="170"/>
      <c r="DV1611" s="170"/>
      <c r="DW1611" s="170"/>
      <c r="DX1611" s="170"/>
      <c r="DY1611" s="170"/>
      <c r="DZ1611" s="170"/>
      <c r="EA1611" s="170"/>
      <c r="EB1611" s="170"/>
      <c r="EC1611" s="170"/>
      <c r="ED1611" s="170"/>
      <c r="EE1611" s="170"/>
      <c r="EF1611" s="170"/>
      <c r="EG1611" s="170"/>
      <c r="EH1611" s="170"/>
      <c r="EI1611" s="170"/>
      <c r="EJ1611" s="170"/>
      <c r="EK1611" s="170"/>
      <c r="EL1611" s="170"/>
      <c r="EM1611" s="170"/>
      <c r="EN1611" s="170"/>
      <c r="EO1611" s="170"/>
      <c r="EP1611" s="170"/>
      <c r="EQ1611" s="170"/>
      <c r="ER1611" s="170"/>
      <c r="ES1611" s="170"/>
      <c r="ET1611" s="170"/>
      <c r="EU1611" s="170"/>
      <c r="EV1611" s="170"/>
      <c r="EW1611" s="170"/>
      <c r="EX1611" s="170"/>
      <c r="EY1611" s="170"/>
      <c r="EZ1611" s="170"/>
      <c r="FA1611" s="170"/>
      <c r="FB1611" s="170"/>
      <c r="FC1611" s="170"/>
      <c r="FD1611" s="170"/>
      <c r="FE1611" s="170"/>
      <c r="FF1611" s="170"/>
      <c r="FG1611" s="170"/>
      <c r="FH1611" s="170"/>
      <c r="FI1611" s="170"/>
      <c r="FJ1611" s="170"/>
      <c r="FK1611" s="170"/>
      <c r="FL1611" s="170"/>
      <c r="FM1611" s="170"/>
      <c r="FN1611" s="170"/>
      <c r="FO1611" s="170"/>
      <c r="FP1611" s="170"/>
      <c r="FQ1611" s="170"/>
      <c r="FR1611" s="170"/>
      <c r="FS1611" s="170"/>
      <c r="FT1611" s="170"/>
      <c r="FU1611" s="170"/>
      <c r="FV1611" s="170"/>
      <c r="FW1611" s="170"/>
      <c r="FX1611" s="170"/>
      <c r="FY1611" s="170"/>
      <c r="FZ1611" s="170"/>
      <c r="GA1611" s="170"/>
      <c r="GB1611" s="170"/>
      <c r="GC1611" s="170"/>
      <c r="GD1611" s="170"/>
      <c r="GE1611" s="170"/>
      <c r="GF1611" s="170"/>
      <c r="GG1611" s="170"/>
      <c r="GH1611" s="170"/>
      <c r="GI1611" s="170"/>
      <c r="GJ1611" s="170"/>
      <c r="GK1611" s="170"/>
      <c r="GL1611" s="170"/>
      <c r="GM1611" s="170"/>
      <c r="GN1611" s="170"/>
      <c r="GO1611" s="170"/>
      <c r="GP1611" s="170"/>
      <c r="GQ1611" s="170"/>
      <c r="GR1611" s="170"/>
      <c r="GS1611" s="170"/>
      <c r="GT1611" s="170"/>
      <c r="GU1611" s="170"/>
      <c r="GV1611" s="170"/>
      <c r="GW1611" s="170"/>
      <c r="GX1611" s="170"/>
      <c r="GY1611" s="170"/>
      <c r="GZ1611" s="170"/>
      <c r="HA1611" s="170"/>
      <c r="HB1611" s="170"/>
      <c r="HC1611" s="170"/>
      <c r="HD1611" s="170"/>
      <c r="HE1611" s="170"/>
      <c r="HF1611" s="170"/>
      <c r="HG1611" s="170"/>
      <c r="HH1611" s="170"/>
      <c r="HI1611" s="170"/>
      <c r="HJ1611" s="170"/>
      <c r="HK1611" s="170"/>
      <c r="HL1611" s="170"/>
      <c r="HM1611" s="170"/>
      <c r="HN1611" s="170"/>
      <c r="HO1611" s="170"/>
      <c r="HP1611" s="170"/>
      <c r="HQ1611" s="170"/>
      <c r="HR1611" s="170"/>
      <c r="HS1611" s="170"/>
      <c r="HT1611" s="170"/>
      <c r="HU1611" s="170"/>
      <c r="HV1611" s="170"/>
      <c r="HW1611" s="170"/>
      <c r="HX1611" s="170"/>
      <c r="HY1611" s="170"/>
      <c r="HZ1611" s="170"/>
      <c r="IA1611" s="170"/>
      <c r="IB1611" s="170"/>
      <c r="IC1611" s="170"/>
      <c r="ID1611" s="170"/>
      <c r="IE1611" s="170"/>
      <c r="IF1611" s="170"/>
      <c r="IG1611" s="170"/>
      <c r="IH1611" s="170"/>
    </row>
    <row r="1612" spans="1:242" s="171" customFormat="1" outlineLevel="1">
      <c r="A1612" s="151">
        <v>138</v>
      </c>
      <c r="B1612" s="33" t="s">
        <v>2281</v>
      </c>
      <c r="C1612" s="34" t="s">
        <v>2282</v>
      </c>
      <c r="D1612" s="34" t="s">
        <v>1808</v>
      </c>
      <c r="E1612" s="36">
        <f t="shared" si="122"/>
        <v>8</v>
      </c>
      <c r="F1612" s="34">
        <v>8</v>
      </c>
      <c r="G1612" s="168"/>
      <c r="H1612" s="168"/>
      <c r="I1612" s="169"/>
      <c r="J1612" s="170"/>
      <c r="K1612" s="170"/>
      <c r="L1612" s="170"/>
      <c r="M1612" s="170"/>
      <c r="N1612" s="170"/>
      <c r="O1612" s="170"/>
      <c r="P1612" s="170"/>
      <c r="Q1612" s="170"/>
      <c r="R1612" s="170"/>
      <c r="S1612" s="170"/>
      <c r="T1612" s="170"/>
      <c r="U1612" s="170"/>
      <c r="V1612" s="170"/>
      <c r="W1612" s="170"/>
      <c r="X1612" s="170"/>
      <c r="Y1612" s="170"/>
      <c r="Z1612" s="170"/>
      <c r="AA1612" s="170"/>
      <c r="AB1612" s="170"/>
      <c r="AC1612" s="170"/>
      <c r="AD1612" s="170"/>
      <c r="AE1612" s="170"/>
      <c r="AF1612" s="170"/>
      <c r="AG1612" s="170"/>
      <c r="AH1612" s="170"/>
      <c r="AI1612" s="170"/>
      <c r="AJ1612" s="170"/>
      <c r="AK1612" s="170"/>
      <c r="AL1612" s="170"/>
      <c r="AM1612" s="170"/>
      <c r="AN1612" s="170"/>
      <c r="AO1612" s="170"/>
      <c r="AP1612" s="170"/>
      <c r="AQ1612" s="170"/>
      <c r="AR1612" s="170"/>
      <c r="AS1612" s="170"/>
      <c r="AT1612" s="170"/>
      <c r="AU1612" s="170"/>
      <c r="AV1612" s="170"/>
      <c r="AW1612" s="170"/>
      <c r="AX1612" s="170"/>
      <c r="AY1612" s="170"/>
      <c r="AZ1612" s="170"/>
      <c r="BA1612" s="170"/>
      <c r="BB1612" s="170"/>
      <c r="BC1612" s="170"/>
      <c r="BD1612" s="170"/>
      <c r="BE1612" s="170"/>
      <c r="BF1612" s="170"/>
      <c r="BG1612" s="170"/>
      <c r="BH1612" s="170"/>
      <c r="BI1612" s="170"/>
      <c r="BJ1612" s="170"/>
      <c r="BK1612" s="170"/>
      <c r="BL1612" s="170"/>
      <c r="BM1612" s="170"/>
      <c r="BN1612" s="170"/>
      <c r="BO1612" s="170"/>
      <c r="BP1612" s="170"/>
      <c r="BQ1612" s="170"/>
      <c r="BR1612" s="170"/>
      <c r="BS1612" s="170"/>
      <c r="BT1612" s="170"/>
      <c r="BU1612" s="170"/>
      <c r="BV1612" s="170"/>
      <c r="BW1612" s="170"/>
      <c r="BX1612" s="170"/>
      <c r="BY1612" s="170"/>
      <c r="BZ1612" s="170"/>
      <c r="CA1612" s="170"/>
      <c r="CB1612" s="170"/>
      <c r="CC1612" s="170"/>
      <c r="CD1612" s="170"/>
      <c r="CE1612" s="170"/>
      <c r="CF1612" s="170"/>
      <c r="CG1612" s="170"/>
      <c r="CH1612" s="170"/>
      <c r="CI1612" s="170"/>
      <c r="CJ1612" s="170"/>
      <c r="CK1612" s="170"/>
      <c r="CL1612" s="170"/>
      <c r="CM1612" s="170"/>
      <c r="CN1612" s="170"/>
      <c r="CO1612" s="170"/>
      <c r="CP1612" s="170"/>
      <c r="CQ1612" s="170"/>
      <c r="CR1612" s="170"/>
      <c r="CS1612" s="170"/>
      <c r="CT1612" s="170"/>
      <c r="CU1612" s="170"/>
      <c r="CV1612" s="170"/>
      <c r="CW1612" s="170"/>
      <c r="CX1612" s="170"/>
      <c r="CY1612" s="170"/>
      <c r="CZ1612" s="170"/>
      <c r="DA1612" s="170"/>
      <c r="DB1612" s="170"/>
      <c r="DC1612" s="170"/>
      <c r="DD1612" s="170"/>
      <c r="DE1612" s="170"/>
      <c r="DF1612" s="170"/>
      <c r="DG1612" s="170"/>
      <c r="DH1612" s="170"/>
      <c r="DI1612" s="170"/>
      <c r="DJ1612" s="170"/>
      <c r="DK1612" s="170"/>
      <c r="DL1612" s="170"/>
      <c r="DM1612" s="170"/>
      <c r="DN1612" s="170"/>
      <c r="DO1612" s="170"/>
      <c r="DP1612" s="170"/>
      <c r="DQ1612" s="170"/>
      <c r="DR1612" s="170"/>
      <c r="DS1612" s="170"/>
      <c r="DT1612" s="170"/>
      <c r="DU1612" s="170"/>
      <c r="DV1612" s="170"/>
      <c r="DW1612" s="170"/>
      <c r="DX1612" s="170"/>
      <c r="DY1612" s="170"/>
      <c r="DZ1612" s="170"/>
      <c r="EA1612" s="170"/>
      <c r="EB1612" s="170"/>
      <c r="EC1612" s="170"/>
      <c r="ED1612" s="170"/>
      <c r="EE1612" s="170"/>
      <c r="EF1612" s="170"/>
      <c r="EG1612" s="170"/>
      <c r="EH1612" s="170"/>
      <c r="EI1612" s="170"/>
      <c r="EJ1612" s="170"/>
      <c r="EK1612" s="170"/>
      <c r="EL1612" s="170"/>
      <c r="EM1612" s="170"/>
      <c r="EN1612" s="170"/>
      <c r="EO1612" s="170"/>
      <c r="EP1612" s="170"/>
      <c r="EQ1612" s="170"/>
      <c r="ER1612" s="170"/>
      <c r="ES1612" s="170"/>
      <c r="ET1612" s="170"/>
      <c r="EU1612" s="170"/>
      <c r="EV1612" s="170"/>
      <c r="EW1612" s="170"/>
      <c r="EX1612" s="170"/>
      <c r="EY1612" s="170"/>
      <c r="EZ1612" s="170"/>
      <c r="FA1612" s="170"/>
      <c r="FB1612" s="170"/>
      <c r="FC1612" s="170"/>
      <c r="FD1612" s="170"/>
      <c r="FE1612" s="170"/>
      <c r="FF1612" s="170"/>
      <c r="FG1612" s="170"/>
      <c r="FH1612" s="170"/>
      <c r="FI1612" s="170"/>
      <c r="FJ1612" s="170"/>
      <c r="FK1612" s="170"/>
      <c r="FL1612" s="170"/>
      <c r="FM1612" s="170"/>
      <c r="FN1612" s="170"/>
      <c r="FO1612" s="170"/>
      <c r="FP1612" s="170"/>
      <c r="FQ1612" s="170"/>
      <c r="FR1612" s="170"/>
      <c r="FS1612" s="170"/>
      <c r="FT1612" s="170"/>
      <c r="FU1612" s="170"/>
      <c r="FV1612" s="170"/>
      <c r="FW1612" s="170"/>
      <c r="FX1612" s="170"/>
      <c r="FY1612" s="170"/>
      <c r="FZ1612" s="170"/>
      <c r="GA1612" s="170"/>
      <c r="GB1612" s="170"/>
      <c r="GC1612" s="170"/>
      <c r="GD1612" s="170"/>
      <c r="GE1612" s="170"/>
      <c r="GF1612" s="170"/>
      <c r="GG1612" s="170"/>
      <c r="GH1612" s="170"/>
      <c r="GI1612" s="170"/>
      <c r="GJ1612" s="170"/>
      <c r="GK1612" s="170"/>
      <c r="GL1612" s="170"/>
      <c r="GM1612" s="170"/>
      <c r="GN1612" s="170"/>
      <c r="GO1612" s="170"/>
      <c r="GP1612" s="170"/>
      <c r="GQ1612" s="170"/>
      <c r="GR1612" s="170"/>
      <c r="GS1612" s="170"/>
      <c r="GT1612" s="170"/>
      <c r="GU1612" s="170"/>
      <c r="GV1612" s="170"/>
      <c r="GW1612" s="170"/>
      <c r="GX1612" s="170"/>
      <c r="GY1612" s="170"/>
      <c r="GZ1612" s="170"/>
      <c r="HA1612" s="170"/>
      <c r="HB1612" s="170"/>
      <c r="HC1612" s="170"/>
      <c r="HD1612" s="170"/>
      <c r="HE1612" s="170"/>
      <c r="HF1612" s="170"/>
      <c r="HG1612" s="170"/>
      <c r="HH1612" s="170"/>
      <c r="HI1612" s="170"/>
      <c r="HJ1612" s="170"/>
      <c r="HK1612" s="170"/>
      <c r="HL1612" s="170"/>
      <c r="HM1612" s="170"/>
      <c r="HN1612" s="170"/>
      <c r="HO1612" s="170"/>
      <c r="HP1612" s="170"/>
      <c r="HQ1612" s="170"/>
      <c r="HR1612" s="170"/>
      <c r="HS1612" s="170"/>
      <c r="HT1612" s="170"/>
      <c r="HU1612" s="170"/>
      <c r="HV1612" s="170"/>
      <c r="HW1612" s="170"/>
      <c r="HX1612" s="170"/>
      <c r="HY1612" s="170"/>
      <c r="HZ1612" s="170"/>
      <c r="IA1612" s="170"/>
      <c r="IB1612" s="170"/>
      <c r="IC1612" s="170"/>
      <c r="ID1612" s="170"/>
      <c r="IE1612" s="170"/>
      <c r="IF1612" s="170"/>
      <c r="IG1612" s="170"/>
      <c r="IH1612" s="170"/>
    </row>
    <row r="1613" spans="1:242" s="171" customFormat="1" outlineLevel="1">
      <c r="A1613" s="151">
        <v>139</v>
      </c>
      <c r="B1613" s="33" t="s">
        <v>2283</v>
      </c>
      <c r="C1613" s="34" t="s">
        <v>2284</v>
      </c>
      <c r="D1613" s="34" t="s">
        <v>1808</v>
      </c>
      <c r="E1613" s="36">
        <f t="shared" si="122"/>
        <v>8</v>
      </c>
      <c r="F1613" s="34">
        <v>8</v>
      </c>
      <c r="G1613" s="168"/>
      <c r="H1613" s="168"/>
      <c r="I1613" s="169"/>
      <c r="J1613" s="170"/>
      <c r="K1613" s="170"/>
      <c r="L1613" s="170"/>
      <c r="M1613" s="170"/>
      <c r="N1613" s="170"/>
      <c r="O1613" s="170"/>
      <c r="P1613" s="170"/>
      <c r="Q1613" s="170"/>
      <c r="R1613" s="170"/>
      <c r="S1613" s="170"/>
      <c r="T1613" s="170"/>
      <c r="U1613" s="170"/>
      <c r="V1613" s="170"/>
      <c r="W1613" s="170"/>
      <c r="X1613" s="170"/>
      <c r="Y1613" s="170"/>
      <c r="Z1613" s="170"/>
      <c r="AA1613" s="170"/>
      <c r="AB1613" s="170"/>
      <c r="AC1613" s="170"/>
      <c r="AD1613" s="170"/>
      <c r="AE1613" s="170"/>
      <c r="AF1613" s="170"/>
      <c r="AG1613" s="170"/>
      <c r="AH1613" s="170"/>
      <c r="AI1613" s="170"/>
      <c r="AJ1613" s="170"/>
      <c r="AK1613" s="170"/>
      <c r="AL1613" s="170"/>
      <c r="AM1613" s="170"/>
      <c r="AN1613" s="170"/>
      <c r="AO1613" s="170"/>
      <c r="AP1613" s="170"/>
      <c r="AQ1613" s="170"/>
      <c r="AR1613" s="170"/>
      <c r="AS1613" s="170"/>
      <c r="AT1613" s="170"/>
      <c r="AU1613" s="170"/>
      <c r="AV1613" s="170"/>
      <c r="AW1613" s="170"/>
      <c r="AX1613" s="170"/>
      <c r="AY1613" s="170"/>
      <c r="AZ1613" s="170"/>
      <c r="BA1613" s="170"/>
      <c r="BB1613" s="170"/>
      <c r="BC1613" s="170"/>
      <c r="BD1613" s="170"/>
      <c r="BE1613" s="170"/>
      <c r="BF1613" s="170"/>
      <c r="BG1613" s="170"/>
      <c r="BH1613" s="170"/>
      <c r="BI1613" s="170"/>
      <c r="BJ1613" s="170"/>
      <c r="BK1613" s="170"/>
      <c r="BL1613" s="170"/>
      <c r="BM1613" s="170"/>
      <c r="BN1613" s="170"/>
      <c r="BO1613" s="170"/>
      <c r="BP1613" s="170"/>
      <c r="BQ1613" s="170"/>
      <c r="BR1613" s="170"/>
      <c r="BS1613" s="170"/>
      <c r="BT1613" s="170"/>
      <c r="BU1613" s="170"/>
      <c r="BV1613" s="170"/>
      <c r="BW1613" s="170"/>
      <c r="BX1613" s="170"/>
      <c r="BY1613" s="170"/>
      <c r="BZ1613" s="170"/>
      <c r="CA1613" s="170"/>
      <c r="CB1613" s="170"/>
      <c r="CC1613" s="170"/>
      <c r="CD1613" s="170"/>
      <c r="CE1613" s="170"/>
      <c r="CF1613" s="170"/>
      <c r="CG1613" s="170"/>
      <c r="CH1613" s="170"/>
      <c r="CI1613" s="170"/>
      <c r="CJ1613" s="170"/>
      <c r="CK1613" s="170"/>
      <c r="CL1613" s="170"/>
      <c r="CM1613" s="170"/>
      <c r="CN1613" s="170"/>
      <c r="CO1613" s="170"/>
      <c r="CP1613" s="170"/>
      <c r="CQ1613" s="170"/>
      <c r="CR1613" s="170"/>
      <c r="CS1613" s="170"/>
      <c r="CT1613" s="170"/>
      <c r="CU1613" s="170"/>
      <c r="CV1613" s="170"/>
      <c r="CW1613" s="170"/>
      <c r="CX1613" s="170"/>
      <c r="CY1613" s="170"/>
      <c r="CZ1613" s="170"/>
      <c r="DA1613" s="170"/>
      <c r="DB1613" s="170"/>
      <c r="DC1613" s="170"/>
      <c r="DD1613" s="170"/>
      <c r="DE1613" s="170"/>
      <c r="DF1613" s="170"/>
      <c r="DG1613" s="170"/>
      <c r="DH1613" s="170"/>
      <c r="DI1613" s="170"/>
      <c r="DJ1613" s="170"/>
      <c r="DK1613" s="170"/>
      <c r="DL1613" s="170"/>
      <c r="DM1613" s="170"/>
      <c r="DN1613" s="170"/>
      <c r="DO1613" s="170"/>
      <c r="DP1613" s="170"/>
      <c r="DQ1613" s="170"/>
      <c r="DR1613" s="170"/>
      <c r="DS1613" s="170"/>
      <c r="DT1613" s="170"/>
      <c r="DU1613" s="170"/>
      <c r="DV1613" s="170"/>
      <c r="DW1613" s="170"/>
      <c r="DX1613" s="170"/>
      <c r="DY1613" s="170"/>
      <c r="DZ1613" s="170"/>
      <c r="EA1613" s="170"/>
      <c r="EB1613" s="170"/>
      <c r="EC1613" s="170"/>
      <c r="ED1613" s="170"/>
      <c r="EE1613" s="170"/>
      <c r="EF1613" s="170"/>
      <c r="EG1613" s="170"/>
      <c r="EH1613" s="170"/>
      <c r="EI1613" s="170"/>
      <c r="EJ1613" s="170"/>
      <c r="EK1613" s="170"/>
      <c r="EL1613" s="170"/>
      <c r="EM1613" s="170"/>
      <c r="EN1613" s="170"/>
      <c r="EO1613" s="170"/>
      <c r="EP1613" s="170"/>
      <c r="EQ1613" s="170"/>
      <c r="ER1613" s="170"/>
      <c r="ES1613" s="170"/>
      <c r="ET1613" s="170"/>
      <c r="EU1613" s="170"/>
      <c r="EV1613" s="170"/>
      <c r="EW1613" s="170"/>
      <c r="EX1613" s="170"/>
      <c r="EY1613" s="170"/>
      <c r="EZ1613" s="170"/>
      <c r="FA1613" s="170"/>
      <c r="FB1613" s="170"/>
      <c r="FC1613" s="170"/>
      <c r="FD1613" s="170"/>
      <c r="FE1613" s="170"/>
      <c r="FF1613" s="170"/>
      <c r="FG1613" s="170"/>
      <c r="FH1613" s="170"/>
      <c r="FI1613" s="170"/>
      <c r="FJ1613" s="170"/>
      <c r="FK1613" s="170"/>
      <c r="FL1613" s="170"/>
      <c r="FM1613" s="170"/>
      <c r="FN1613" s="170"/>
      <c r="FO1613" s="170"/>
      <c r="FP1613" s="170"/>
      <c r="FQ1613" s="170"/>
      <c r="FR1613" s="170"/>
      <c r="FS1613" s="170"/>
      <c r="FT1613" s="170"/>
      <c r="FU1613" s="170"/>
      <c r="FV1613" s="170"/>
      <c r="FW1613" s="170"/>
      <c r="FX1613" s="170"/>
      <c r="FY1613" s="170"/>
      <c r="FZ1613" s="170"/>
      <c r="GA1613" s="170"/>
      <c r="GB1613" s="170"/>
      <c r="GC1613" s="170"/>
      <c r="GD1613" s="170"/>
      <c r="GE1613" s="170"/>
      <c r="GF1613" s="170"/>
      <c r="GG1613" s="170"/>
      <c r="GH1613" s="170"/>
      <c r="GI1613" s="170"/>
      <c r="GJ1613" s="170"/>
      <c r="GK1613" s="170"/>
      <c r="GL1613" s="170"/>
      <c r="GM1613" s="170"/>
      <c r="GN1613" s="170"/>
      <c r="GO1613" s="170"/>
      <c r="GP1613" s="170"/>
      <c r="GQ1613" s="170"/>
      <c r="GR1613" s="170"/>
      <c r="GS1613" s="170"/>
      <c r="GT1613" s="170"/>
      <c r="GU1613" s="170"/>
      <c r="GV1613" s="170"/>
      <c r="GW1613" s="170"/>
      <c r="GX1613" s="170"/>
      <c r="GY1613" s="170"/>
      <c r="GZ1613" s="170"/>
      <c r="HA1613" s="170"/>
      <c r="HB1613" s="170"/>
      <c r="HC1613" s="170"/>
      <c r="HD1613" s="170"/>
      <c r="HE1613" s="170"/>
      <c r="HF1613" s="170"/>
      <c r="HG1613" s="170"/>
      <c r="HH1613" s="170"/>
      <c r="HI1613" s="170"/>
      <c r="HJ1613" s="170"/>
      <c r="HK1613" s="170"/>
      <c r="HL1613" s="170"/>
      <c r="HM1613" s="170"/>
      <c r="HN1613" s="170"/>
      <c r="HO1613" s="170"/>
      <c r="HP1613" s="170"/>
      <c r="HQ1613" s="170"/>
      <c r="HR1613" s="170"/>
      <c r="HS1613" s="170"/>
      <c r="HT1613" s="170"/>
      <c r="HU1613" s="170"/>
      <c r="HV1613" s="170"/>
      <c r="HW1613" s="170"/>
      <c r="HX1613" s="170"/>
      <c r="HY1613" s="170"/>
      <c r="HZ1613" s="170"/>
      <c r="IA1613" s="170"/>
      <c r="IB1613" s="170"/>
      <c r="IC1613" s="170"/>
      <c r="ID1613" s="170"/>
      <c r="IE1613" s="170"/>
      <c r="IF1613" s="170"/>
      <c r="IG1613" s="170"/>
      <c r="IH1613" s="170"/>
    </row>
    <row r="1614" spans="1:242" s="171" customFormat="1" outlineLevel="1">
      <c r="A1614" s="151">
        <v>140</v>
      </c>
      <c r="B1614" s="33" t="s">
        <v>2285</v>
      </c>
      <c r="C1614" s="34" t="s">
        <v>2286</v>
      </c>
      <c r="D1614" s="34" t="s">
        <v>1808</v>
      </c>
      <c r="E1614" s="36">
        <f t="shared" si="122"/>
        <v>1</v>
      </c>
      <c r="F1614" s="34">
        <v>1</v>
      </c>
      <c r="G1614" s="168"/>
      <c r="H1614" s="168"/>
      <c r="I1614" s="169"/>
      <c r="J1614" s="170"/>
      <c r="K1614" s="170"/>
      <c r="L1614" s="170"/>
      <c r="M1614" s="170"/>
      <c r="N1614" s="170"/>
      <c r="O1614" s="170"/>
      <c r="P1614" s="170"/>
      <c r="Q1614" s="170"/>
      <c r="R1614" s="170"/>
      <c r="S1614" s="170"/>
      <c r="T1614" s="170"/>
      <c r="U1614" s="170"/>
      <c r="V1614" s="170"/>
      <c r="W1614" s="170"/>
      <c r="X1614" s="170"/>
      <c r="Y1614" s="170"/>
      <c r="Z1614" s="170"/>
      <c r="AA1614" s="170"/>
      <c r="AB1614" s="170"/>
      <c r="AC1614" s="170"/>
      <c r="AD1614" s="170"/>
      <c r="AE1614" s="170"/>
      <c r="AF1614" s="170"/>
      <c r="AG1614" s="170"/>
      <c r="AH1614" s="170"/>
      <c r="AI1614" s="170"/>
      <c r="AJ1614" s="170"/>
      <c r="AK1614" s="170"/>
      <c r="AL1614" s="170"/>
      <c r="AM1614" s="170"/>
      <c r="AN1614" s="170"/>
      <c r="AO1614" s="170"/>
      <c r="AP1614" s="170"/>
      <c r="AQ1614" s="170"/>
      <c r="AR1614" s="170"/>
      <c r="AS1614" s="170"/>
      <c r="AT1614" s="170"/>
      <c r="AU1614" s="170"/>
      <c r="AV1614" s="170"/>
      <c r="AW1614" s="170"/>
      <c r="AX1614" s="170"/>
      <c r="AY1614" s="170"/>
      <c r="AZ1614" s="170"/>
      <c r="BA1614" s="170"/>
      <c r="BB1614" s="170"/>
      <c r="BC1614" s="170"/>
      <c r="BD1614" s="170"/>
      <c r="BE1614" s="170"/>
      <c r="BF1614" s="170"/>
      <c r="BG1614" s="170"/>
      <c r="BH1614" s="170"/>
      <c r="BI1614" s="170"/>
      <c r="BJ1614" s="170"/>
      <c r="BK1614" s="170"/>
      <c r="BL1614" s="170"/>
      <c r="BM1614" s="170"/>
      <c r="BN1614" s="170"/>
      <c r="BO1614" s="170"/>
      <c r="BP1614" s="170"/>
      <c r="BQ1614" s="170"/>
      <c r="BR1614" s="170"/>
      <c r="BS1614" s="170"/>
      <c r="BT1614" s="170"/>
      <c r="BU1614" s="170"/>
      <c r="BV1614" s="170"/>
      <c r="BW1614" s="170"/>
      <c r="BX1614" s="170"/>
      <c r="BY1614" s="170"/>
      <c r="BZ1614" s="170"/>
      <c r="CA1614" s="170"/>
      <c r="CB1614" s="170"/>
      <c r="CC1614" s="170"/>
      <c r="CD1614" s="170"/>
      <c r="CE1614" s="170"/>
      <c r="CF1614" s="170"/>
      <c r="CG1614" s="170"/>
      <c r="CH1614" s="170"/>
      <c r="CI1614" s="170"/>
      <c r="CJ1614" s="170"/>
      <c r="CK1614" s="170"/>
      <c r="CL1614" s="170"/>
      <c r="CM1614" s="170"/>
      <c r="CN1614" s="170"/>
      <c r="CO1614" s="170"/>
      <c r="CP1614" s="170"/>
      <c r="CQ1614" s="170"/>
      <c r="CR1614" s="170"/>
      <c r="CS1614" s="170"/>
      <c r="CT1614" s="170"/>
      <c r="CU1614" s="170"/>
      <c r="CV1614" s="170"/>
      <c r="CW1614" s="170"/>
      <c r="CX1614" s="170"/>
      <c r="CY1614" s="170"/>
      <c r="CZ1614" s="170"/>
      <c r="DA1614" s="170"/>
      <c r="DB1614" s="170"/>
      <c r="DC1614" s="170"/>
      <c r="DD1614" s="170"/>
      <c r="DE1614" s="170"/>
      <c r="DF1614" s="170"/>
      <c r="DG1614" s="170"/>
      <c r="DH1614" s="170"/>
      <c r="DI1614" s="170"/>
      <c r="DJ1614" s="170"/>
      <c r="DK1614" s="170"/>
      <c r="DL1614" s="170"/>
      <c r="DM1614" s="170"/>
      <c r="DN1614" s="170"/>
      <c r="DO1614" s="170"/>
      <c r="DP1614" s="170"/>
      <c r="DQ1614" s="170"/>
      <c r="DR1614" s="170"/>
      <c r="DS1614" s="170"/>
      <c r="DT1614" s="170"/>
      <c r="DU1614" s="170"/>
      <c r="DV1614" s="170"/>
      <c r="DW1614" s="170"/>
      <c r="DX1614" s="170"/>
      <c r="DY1614" s="170"/>
      <c r="DZ1614" s="170"/>
      <c r="EA1614" s="170"/>
      <c r="EB1614" s="170"/>
      <c r="EC1614" s="170"/>
      <c r="ED1614" s="170"/>
      <c r="EE1614" s="170"/>
      <c r="EF1614" s="170"/>
      <c r="EG1614" s="170"/>
      <c r="EH1614" s="170"/>
      <c r="EI1614" s="170"/>
      <c r="EJ1614" s="170"/>
      <c r="EK1614" s="170"/>
      <c r="EL1614" s="170"/>
      <c r="EM1614" s="170"/>
      <c r="EN1614" s="170"/>
      <c r="EO1614" s="170"/>
      <c r="EP1614" s="170"/>
      <c r="EQ1614" s="170"/>
      <c r="ER1614" s="170"/>
      <c r="ES1614" s="170"/>
      <c r="ET1614" s="170"/>
      <c r="EU1614" s="170"/>
      <c r="EV1614" s="170"/>
      <c r="EW1614" s="170"/>
      <c r="EX1614" s="170"/>
      <c r="EY1614" s="170"/>
      <c r="EZ1614" s="170"/>
      <c r="FA1614" s="170"/>
      <c r="FB1614" s="170"/>
      <c r="FC1614" s="170"/>
      <c r="FD1614" s="170"/>
      <c r="FE1614" s="170"/>
      <c r="FF1614" s="170"/>
      <c r="FG1614" s="170"/>
      <c r="FH1614" s="170"/>
      <c r="FI1614" s="170"/>
      <c r="FJ1614" s="170"/>
      <c r="FK1614" s="170"/>
      <c r="FL1614" s="170"/>
      <c r="FM1614" s="170"/>
      <c r="FN1614" s="170"/>
      <c r="FO1614" s="170"/>
      <c r="FP1614" s="170"/>
      <c r="FQ1614" s="170"/>
      <c r="FR1614" s="170"/>
      <c r="FS1614" s="170"/>
      <c r="FT1614" s="170"/>
      <c r="FU1614" s="170"/>
      <c r="FV1614" s="170"/>
      <c r="FW1614" s="170"/>
      <c r="FX1614" s="170"/>
      <c r="FY1614" s="170"/>
      <c r="FZ1614" s="170"/>
      <c r="GA1614" s="170"/>
      <c r="GB1614" s="170"/>
      <c r="GC1614" s="170"/>
      <c r="GD1614" s="170"/>
      <c r="GE1614" s="170"/>
      <c r="GF1614" s="170"/>
      <c r="GG1614" s="170"/>
      <c r="GH1614" s="170"/>
      <c r="GI1614" s="170"/>
      <c r="GJ1614" s="170"/>
      <c r="GK1614" s="170"/>
      <c r="GL1614" s="170"/>
      <c r="GM1614" s="170"/>
      <c r="GN1614" s="170"/>
      <c r="GO1614" s="170"/>
      <c r="GP1614" s="170"/>
      <c r="GQ1614" s="170"/>
      <c r="GR1614" s="170"/>
      <c r="GS1614" s="170"/>
      <c r="GT1614" s="170"/>
      <c r="GU1614" s="170"/>
      <c r="GV1614" s="170"/>
      <c r="GW1614" s="170"/>
      <c r="GX1614" s="170"/>
      <c r="GY1614" s="170"/>
      <c r="GZ1614" s="170"/>
      <c r="HA1614" s="170"/>
      <c r="HB1614" s="170"/>
      <c r="HC1614" s="170"/>
      <c r="HD1614" s="170"/>
      <c r="HE1614" s="170"/>
      <c r="HF1614" s="170"/>
      <c r="HG1614" s="170"/>
      <c r="HH1614" s="170"/>
      <c r="HI1614" s="170"/>
      <c r="HJ1614" s="170"/>
      <c r="HK1614" s="170"/>
      <c r="HL1614" s="170"/>
      <c r="HM1614" s="170"/>
      <c r="HN1614" s="170"/>
      <c r="HO1614" s="170"/>
      <c r="HP1614" s="170"/>
      <c r="HQ1614" s="170"/>
      <c r="HR1614" s="170"/>
      <c r="HS1614" s="170"/>
      <c r="HT1614" s="170"/>
      <c r="HU1614" s="170"/>
      <c r="HV1614" s="170"/>
      <c r="HW1614" s="170"/>
      <c r="HX1614" s="170"/>
      <c r="HY1614" s="170"/>
      <c r="HZ1614" s="170"/>
      <c r="IA1614" s="170"/>
      <c r="IB1614" s="170"/>
      <c r="IC1614" s="170"/>
      <c r="ID1614" s="170"/>
      <c r="IE1614" s="170"/>
      <c r="IF1614" s="170"/>
      <c r="IG1614" s="170"/>
      <c r="IH1614" s="170"/>
    </row>
    <row r="1615" spans="1:242" s="171" customFormat="1" ht="46.5" outlineLevel="1">
      <c r="A1615" s="151">
        <v>141</v>
      </c>
      <c r="B1615" s="33" t="s">
        <v>2287</v>
      </c>
      <c r="C1615" s="34" t="s">
        <v>2288</v>
      </c>
      <c r="D1615" s="34" t="s">
        <v>1808</v>
      </c>
      <c r="E1615" s="36">
        <f t="shared" si="122"/>
        <v>1</v>
      </c>
      <c r="F1615" s="34">
        <v>1</v>
      </c>
      <c r="G1615" s="168"/>
      <c r="H1615" s="168"/>
      <c r="I1615" s="169"/>
      <c r="J1615" s="170"/>
      <c r="K1615" s="170"/>
      <c r="L1615" s="170"/>
      <c r="M1615" s="170"/>
      <c r="N1615" s="170"/>
      <c r="O1615" s="170"/>
      <c r="P1615" s="170"/>
      <c r="Q1615" s="170"/>
      <c r="R1615" s="170"/>
      <c r="S1615" s="170"/>
      <c r="T1615" s="170"/>
      <c r="U1615" s="170"/>
      <c r="V1615" s="170"/>
      <c r="W1615" s="170"/>
      <c r="X1615" s="170"/>
      <c r="Y1615" s="170"/>
      <c r="Z1615" s="170"/>
      <c r="AA1615" s="170"/>
      <c r="AB1615" s="170"/>
      <c r="AC1615" s="170"/>
      <c r="AD1615" s="170"/>
      <c r="AE1615" s="170"/>
      <c r="AF1615" s="170"/>
      <c r="AG1615" s="170"/>
      <c r="AH1615" s="170"/>
      <c r="AI1615" s="170"/>
      <c r="AJ1615" s="170"/>
      <c r="AK1615" s="170"/>
      <c r="AL1615" s="170"/>
      <c r="AM1615" s="170"/>
      <c r="AN1615" s="170"/>
      <c r="AO1615" s="170"/>
      <c r="AP1615" s="170"/>
      <c r="AQ1615" s="170"/>
      <c r="AR1615" s="170"/>
      <c r="AS1615" s="170"/>
      <c r="AT1615" s="170"/>
      <c r="AU1615" s="170"/>
      <c r="AV1615" s="170"/>
      <c r="AW1615" s="170"/>
      <c r="AX1615" s="170"/>
      <c r="AY1615" s="170"/>
      <c r="AZ1615" s="170"/>
      <c r="BA1615" s="170"/>
      <c r="BB1615" s="170"/>
      <c r="BC1615" s="170"/>
      <c r="BD1615" s="170"/>
      <c r="BE1615" s="170"/>
      <c r="BF1615" s="170"/>
      <c r="BG1615" s="170"/>
      <c r="BH1615" s="170"/>
      <c r="BI1615" s="170"/>
      <c r="BJ1615" s="170"/>
      <c r="BK1615" s="170"/>
      <c r="BL1615" s="170"/>
      <c r="BM1615" s="170"/>
      <c r="BN1615" s="170"/>
      <c r="BO1615" s="170"/>
      <c r="BP1615" s="170"/>
      <c r="BQ1615" s="170"/>
      <c r="BR1615" s="170"/>
      <c r="BS1615" s="170"/>
      <c r="BT1615" s="170"/>
      <c r="BU1615" s="170"/>
      <c r="BV1615" s="170"/>
      <c r="BW1615" s="170"/>
      <c r="BX1615" s="170"/>
      <c r="BY1615" s="170"/>
      <c r="BZ1615" s="170"/>
      <c r="CA1615" s="170"/>
      <c r="CB1615" s="170"/>
      <c r="CC1615" s="170"/>
      <c r="CD1615" s="170"/>
      <c r="CE1615" s="170"/>
      <c r="CF1615" s="170"/>
      <c r="CG1615" s="170"/>
      <c r="CH1615" s="170"/>
      <c r="CI1615" s="170"/>
      <c r="CJ1615" s="170"/>
      <c r="CK1615" s="170"/>
      <c r="CL1615" s="170"/>
      <c r="CM1615" s="170"/>
      <c r="CN1615" s="170"/>
      <c r="CO1615" s="170"/>
      <c r="CP1615" s="170"/>
      <c r="CQ1615" s="170"/>
      <c r="CR1615" s="170"/>
      <c r="CS1615" s="170"/>
      <c r="CT1615" s="170"/>
      <c r="CU1615" s="170"/>
      <c r="CV1615" s="170"/>
      <c r="CW1615" s="170"/>
      <c r="CX1615" s="170"/>
      <c r="CY1615" s="170"/>
      <c r="CZ1615" s="170"/>
      <c r="DA1615" s="170"/>
      <c r="DB1615" s="170"/>
      <c r="DC1615" s="170"/>
      <c r="DD1615" s="170"/>
      <c r="DE1615" s="170"/>
      <c r="DF1615" s="170"/>
      <c r="DG1615" s="170"/>
      <c r="DH1615" s="170"/>
      <c r="DI1615" s="170"/>
      <c r="DJ1615" s="170"/>
      <c r="DK1615" s="170"/>
      <c r="DL1615" s="170"/>
      <c r="DM1615" s="170"/>
      <c r="DN1615" s="170"/>
      <c r="DO1615" s="170"/>
      <c r="DP1615" s="170"/>
      <c r="DQ1615" s="170"/>
      <c r="DR1615" s="170"/>
      <c r="DS1615" s="170"/>
      <c r="DT1615" s="170"/>
      <c r="DU1615" s="170"/>
      <c r="DV1615" s="170"/>
      <c r="DW1615" s="170"/>
      <c r="DX1615" s="170"/>
      <c r="DY1615" s="170"/>
      <c r="DZ1615" s="170"/>
      <c r="EA1615" s="170"/>
      <c r="EB1615" s="170"/>
      <c r="EC1615" s="170"/>
      <c r="ED1615" s="170"/>
      <c r="EE1615" s="170"/>
      <c r="EF1615" s="170"/>
      <c r="EG1615" s="170"/>
      <c r="EH1615" s="170"/>
      <c r="EI1615" s="170"/>
      <c r="EJ1615" s="170"/>
      <c r="EK1615" s="170"/>
      <c r="EL1615" s="170"/>
      <c r="EM1615" s="170"/>
      <c r="EN1615" s="170"/>
      <c r="EO1615" s="170"/>
      <c r="EP1615" s="170"/>
      <c r="EQ1615" s="170"/>
      <c r="ER1615" s="170"/>
      <c r="ES1615" s="170"/>
      <c r="ET1615" s="170"/>
      <c r="EU1615" s="170"/>
      <c r="EV1615" s="170"/>
      <c r="EW1615" s="170"/>
      <c r="EX1615" s="170"/>
      <c r="EY1615" s="170"/>
      <c r="EZ1615" s="170"/>
      <c r="FA1615" s="170"/>
      <c r="FB1615" s="170"/>
      <c r="FC1615" s="170"/>
      <c r="FD1615" s="170"/>
      <c r="FE1615" s="170"/>
      <c r="FF1615" s="170"/>
      <c r="FG1615" s="170"/>
      <c r="FH1615" s="170"/>
      <c r="FI1615" s="170"/>
      <c r="FJ1615" s="170"/>
      <c r="FK1615" s="170"/>
      <c r="FL1615" s="170"/>
      <c r="FM1615" s="170"/>
      <c r="FN1615" s="170"/>
      <c r="FO1615" s="170"/>
      <c r="FP1615" s="170"/>
      <c r="FQ1615" s="170"/>
      <c r="FR1615" s="170"/>
      <c r="FS1615" s="170"/>
      <c r="FT1615" s="170"/>
      <c r="FU1615" s="170"/>
      <c r="FV1615" s="170"/>
      <c r="FW1615" s="170"/>
      <c r="FX1615" s="170"/>
      <c r="FY1615" s="170"/>
      <c r="FZ1615" s="170"/>
      <c r="GA1615" s="170"/>
      <c r="GB1615" s="170"/>
      <c r="GC1615" s="170"/>
      <c r="GD1615" s="170"/>
      <c r="GE1615" s="170"/>
      <c r="GF1615" s="170"/>
      <c r="GG1615" s="170"/>
      <c r="GH1615" s="170"/>
      <c r="GI1615" s="170"/>
      <c r="GJ1615" s="170"/>
      <c r="GK1615" s="170"/>
      <c r="GL1615" s="170"/>
      <c r="GM1615" s="170"/>
      <c r="GN1615" s="170"/>
      <c r="GO1615" s="170"/>
      <c r="GP1615" s="170"/>
      <c r="GQ1615" s="170"/>
      <c r="GR1615" s="170"/>
      <c r="GS1615" s="170"/>
      <c r="GT1615" s="170"/>
      <c r="GU1615" s="170"/>
      <c r="GV1615" s="170"/>
      <c r="GW1615" s="170"/>
      <c r="GX1615" s="170"/>
      <c r="GY1615" s="170"/>
      <c r="GZ1615" s="170"/>
      <c r="HA1615" s="170"/>
      <c r="HB1615" s="170"/>
      <c r="HC1615" s="170"/>
      <c r="HD1615" s="170"/>
      <c r="HE1615" s="170"/>
      <c r="HF1615" s="170"/>
      <c r="HG1615" s="170"/>
      <c r="HH1615" s="170"/>
      <c r="HI1615" s="170"/>
      <c r="HJ1615" s="170"/>
      <c r="HK1615" s="170"/>
      <c r="HL1615" s="170"/>
      <c r="HM1615" s="170"/>
      <c r="HN1615" s="170"/>
      <c r="HO1615" s="170"/>
      <c r="HP1615" s="170"/>
      <c r="HQ1615" s="170"/>
      <c r="HR1615" s="170"/>
      <c r="HS1615" s="170"/>
      <c r="HT1615" s="170"/>
      <c r="HU1615" s="170"/>
      <c r="HV1615" s="170"/>
      <c r="HW1615" s="170"/>
      <c r="HX1615" s="170"/>
      <c r="HY1615" s="170"/>
      <c r="HZ1615" s="170"/>
      <c r="IA1615" s="170"/>
      <c r="IB1615" s="170"/>
      <c r="IC1615" s="170"/>
      <c r="ID1615" s="170"/>
      <c r="IE1615" s="170"/>
      <c r="IF1615" s="170"/>
      <c r="IG1615" s="170"/>
      <c r="IH1615" s="170"/>
    </row>
    <row r="1616" spans="1:242" s="171" customFormat="1" outlineLevel="1">
      <c r="A1616" s="151">
        <v>142</v>
      </c>
      <c r="B1616" s="33" t="s">
        <v>2289</v>
      </c>
      <c r="C1616" s="34" t="s">
        <v>2290</v>
      </c>
      <c r="D1616" s="34" t="s">
        <v>2034</v>
      </c>
      <c r="E1616" s="36">
        <f t="shared" si="122"/>
        <v>42</v>
      </c>
      <c r="F1616" s="34">
        <v>42</v>
      </c>
      <c r="G1616" s="168"/>
      <c r="H1616" s="168"/>
      <c r="I1616" s="169"/>
      <c r="J1616" s="170"/>
      <c r="K1616" s="170"/>
      <c r="L1616" s="170"/>
      <c r="M1616" s="170"/>
      <c r="N1616" s="170"/>
      <c r="O1616" s="170"/>
      <c r="P1616" s="170"/>
      <c r="Q1616" s="170"/>
      <c r="R1616" s="170"/>
      <c r="S1616" s="170"/>
      <c r="T1616" s="170"/>
      <c r="U1616" s="170"/>
      <c r="V1616" s="170"/>
      <c r="W1616" s="170"/>
      <c r="X1616" s="170"/>
      <c r="Y1616" s="170"/>
      <c r="Z1616" s="170"/>
      <c r="AA1616" s="170"/>
      <c r="AB1616" s="170"/>
      <c r="AC1616" s="170"/>
      <c r="AD1616" s="170"/>
      <c r="AE1616" s="170"/>
      <c r="AF1616" s="170"/>
      <c r="AG1616" s="170"/>
      <c r="AH1616" s="170"/>
      <c r="AI1616" s="170"/>
      <c r="AJ1616" s="170"/>
      <c r="AK1616" s="170"/>
      <c r="AL1616" s="170"/>
      <c r="AM1616" s="170"/>
      <c r="AN1616" s="170"/>
      <c r="AO1616" s="170"/>
      <c r="AP1616" s="170"/>
      <c r="AQ1616" s="170"/>
      <c r="AR1616" s="170"/>
      <c r="AS1616" s="170"/>
      <c r="AT1616" s="170"/>
      <c r="AU1616" s="170"/>
      <c r="AV1616" s="170"/>
      <c r="AW1616" s="170"/>
      <c r="AX1616" s="170"/>
      <c r="AY1616" s="170"/>
      <c r="AZ1616" s="170"/>
      <c r="BA1616" s="170"/>
      <c r="BB1616" s="170"/>
      <c r="BC1616" s="170"/>
      <c r="BD1616" s="170"/>
      <c r="BE1616" s="170"/>
      <c r="BF1616" s="170"/>
      <c r="BG1616" s="170"/>
      <c r="BH1616" s="170"/>
      <c r="BI1616" s="170"/>
      <c r="BJ1616" s="170"/>
      <c r="BK1616" s="170"/>
      <c r="BL1616" s="170"/>
      <c r="BM1616" s="170"/>
      <c r="BN1616" s="170"/>
      <c r="BO1616" s="170"/>
      <c r="BP1616" s="170"/>
      <c r="BQ1616" s="170"/>
      <c r="BR1616" s="170"/>
      <c r="BS1616" s="170"/>
      <c r="BT1616" s="170"/>
      <c r="BU1616" s="170"/>
      <c r="BV1616" s="170"/>
      <c r="BW1616" s="170"/>
      <c r="BX1616" s="170"/>
      <c r="BY1616" s="170"/>
      <c r="BZ1616" s="170"/>
      <c r="CA1616" s="170"/>
      <c r="CB1616" s="170"/>
      <c r="CC1616" s="170"/>
      <c r="CD1616" s="170"/>
      <c r="CE1616" s="170"/>
      <c r="CF1616" s="170"/>
      <c r="CG1616" s="170"/>
      <c r="CH1616" s="170"/>
      <c r="CI1616" s="170"/>
      <c r="CJ1616" s="170"/>
      <c r="CK1616" s="170"/>
      <c r="CL1616" s="170"/>
      <c r="CM1616" s="170"/>
      <c r="CN1616" s="170"/>
      <c r="CO1616" s="170"/>
      <c r="CP1616" s="170"/>
      <c r="CQ1616" s="170"/>
      <c r="CR1616" s="170"/>
      <c r="CS1616" s="170"/>
      <c r="CT1616" s="170"/>
      <c r="CU1616" s="170"/>
      <c r="CV1616" s="170"/>
      <c r="CW1616" s="170"/>
      <c r="CX1616" s="170"/>
      <c r="CY1616" s="170"/>
      <c r="CZ1616" s="170"/>
      <c r="DA1616" s="170"/>
      <c r="DB1616" s="170"/>
      <c r="DC1616" s="170"/>
      <c r="DD1616" s="170"/>
      <c r="DE1616" s="170"/>
      <c r="DF1616" s="170"/>
      <c r="DG1616" s="170"/>
      <c r="DH1616" s="170"/>
      <c r="DI1616" s="170"/>
      <c r="DJ1616" s="170"/>
      <c r="DK1616" s="170"/>
      <c r="DL1616" s="170"/>
      <c r="DM1616" s="170"/>
      <c r="DN1616" s="170"/>
      <c r="DO1616" s="170"/>
      <c r="DP1616" s="170"/>
      <c r="DQ1616" s="170"/>
      <c r="DR1616" s="170"/>
      <c r="DS1616" s="170"/>
      <c r="DT1616" s="170"/>
      <c r="DU1616" s="170"/>
      <c r="DV1616" s="170"/>
      <c r="DW1616" s="170"/>
      <c r="DX1616" s="170"/>
      <c r="DY1616" s="170"/>
      <c r="DZ1616" s="170"/>
      <c r="EA1616" s="170"/>
      <c r="EB1616" s="170"/>
      <c r="EC1616" s="170"/>
      <c r="ED1616" s="170"/>
      <c r="EE1616" s="170"/>
      <c r="EF1616" s="170"/>
      <c r="EG1616" s="170"/>
      <c r="EH1616" s="170"/>
      <c r="EI1616" s="170"/>
      <c r="EJ1616" s="170"/>
      <c r="EK1616" s="170"/>
      <c r="EL1616" s="170"/>
      <c r="EM1616" s="170"/>
      <c r="EN1616" s="170"/>
      <c r="EO1616" s="170"/>
      <c r="EP1616" s="170"/>
      <c r="EQ1616" s="170"/>
      <c r="ER1616" s="170"/>
      <c r="ES1616" s="170"/>
      <c r="ET1616" s="170"/>
      <c r="EU1616" s="170"/>
      <c r="EV1616" s="170"/>
      <c r="EW1616" s="170"/>
      <c r="EX1616" s="170"/>
      <c r="EY1616" s="170"/>
      <c r="EZ1616" s="170"/>
      <c r="FA1616" s="170"/>
      <c r="FB1616" s="170"/>
      <c r="FC1616" s="170"/>
      <c r="FD1616" s="170"/>
      <c r="FE1616" s="170"/>
      <c r="FF1616" s="170"/>
      <c r="FG1616" s="170"/>
      <c r="FH1616" s="170"/>
      <c r="FI1616" s="170"/>
      <c r="FJ1616" s="170"/>
      <c r="FK1616" s="170"/>
      <c r="FL1616" s="170"/>
      <c r="FM1616" s="170"/>
      <c r="FN1616" s="170"/>
      <c r="FO1616" s="170"/>
      <c r="FP1616" s="170"/>
      <c r="FQ1616" s="170"/>
      <c r="FR1616" s="170"/>
      <c r="FS1616" s="170"/>
      <c r="FT1616" s="170"/>
      <c r="FU1616" s="170"/>
      <c r="FV1616" s="170"/>
      <c r="FW1616" s="170"/>
      <c r="FX1616" s="170"/>
      <c r="FY1616" s="170"/>
      <c r="FZ1616" s="170"/>
      <c r="GA1616" s="170"/>
      <c r="GB1616" s="170"/>
      <c r="GC1616" s="170"/>
      <c r="GD1616" s="170"/>
      <c r="GE1616" s="170"/>
      <c r="GF1616" s="170"/>
      <c r="GG1616" s="170"/>
      <c r="GH1616" s="170"/>
      <c r="GI1616" s="170"/>
      <c r="GJ1616" s="170"/>
      <c r="GK1616" s="170"/>
      <c r="GL1616" s="170"/>
      <c r="GM1616" s="170"/>
      <c r="GN1616" s="170"/>
      <c r="GO1616" s="170"/>
      <c r="GP1616" s="170"/>
      <c r="GQ1616" s="170"/>
      <c r="GR1616" s="170"/>
      <c r="GS1616" s="170"/>
      <c r="GT1616" s="170"/>
      <c r="GU1616" s="170"/>
      <c r="GV1616" s="170"/>
      <c r="GW1616" s="170"/>
      <c r="GX1616" s="170"/>
      <c r="GY1616" s="170"/>
      <c r="GZ1616" s="170"/>
      <c r="HA1616" s="170"/>
      <c r="HB1616" s="170"/>
      <c r="HC1616" s="170"/>
      <c r="HD1616" s="170"/>
      <c r="HE1616" s="170"/>
      <c r="HF1616" s="170"/>
      <c r="HG1616" s="170"/>
      <c r="HH1616" s="170"/>
      <c r="HI1616" s="170"/>
      <c r="HJ1616" s="170"/>
      <c r="HK1616" s="170"/>
      <c r="HL1616" s="170"/>
      <c r="HM1616" s="170"/>
      <c r="HN1616" s="170"/>
      <c r="HO1616" s="170"/>
      <c r="HP1616" s="170"/>
      <c r="HQ1616" s="170"/>
      <c r="HR1616" s="170"/>
      <c r="HS1616" s="170"/>
      <c r="HT1616" s="170"/>
      <c r="HU1616" s="170"/>
      <c r="HV1616" s="170"/>
      <c r="HW1616" s="170"/>
      <c r="HX1616" s="170"/>
      <c r="HY1616" s="170"/>
      <c r="HZ1616" s="170"/>
      <c r="IA1616" s="170"/>
      <c r="IB1616" s="170"/>
      <c r="IC1616" s="170"/>
      <c r="ID1616" s="170"/>
      <c r="IE1616" s="170"/>
      <c r="IF1616" s="170"/>
      <c r="IG1616" s="170"/>
      <c r="IH1616" s="170"/>
    </row>
    <row r="1617" spans="1:242" s="171" customFormat="1" outlineLevel="1">
      <c r="A1617" s="151">
        <v>143</v>
      </c>
      <c r="B1617" s="33" t="s">
        <v>2291</v>
      </c>
      <c r="C1617" s="34" t="s">
        <v>2292</v>
      </c>
      <c r="D1617" s="34" t="s">
        <v>2037</v>
      </c>
      <c r="E1617" s="36">
        <f t="shared" si="122"/>
        <v>0</v>
      </c>
      <c r="F1617" s="34"/>
      <c r="G1617" s="168"/>
      <c r="H1617" s="168"/>
      <c r="I1617" s="169"/>
      <c r="J1617" s="170"/>
      <c r="K1617" s="170"/>
      <c r="L1617" s="170"/>
      <c r="M1617" s="170"/>
      <c r="N1617" s="170"/>
      <c r="O1617" s="170"/>
      <c r="P1617" s="170"/>
      <c r="Q1617" s="170"/>
      <c r="R1617" s="170"/>
      <c r="S1617" s="170"/>
      <c r="T1617" s="170"/>
      <c r="U1617" s="170"/>
      <c r="V1617" s="170"/>
      <c r="W1617" s="170"/>
      <c r="X1617" s="170"/>
      <c r="Y1617" s="170"/>
      <c r="Z1617" s="170"/>
      <c r="AA1617" s="170"/>
      <c r="AB1617" s="170"/>
      <c r="AC1617" s="170"/>
      <c r="AD1617" s="170"/>
      <c r="AE1617" s="170"/>
      <c r="AF1617" s="170"/>
      <c r="AG1617" s="170"/>
      <c r="AH1617" s="170"/>
      <c r="AI1617" s="170"/>
      <c r="AJ1617" s="170"/>
      <c r="AK1617" s="170"/>
      <c r="AL1617" s="170"/>
      <c r="AM1617" s="170"/>
      <c r="AN1617" s="170"/>
      <c r="AO1617" s="170"/>
      <c r="AP1617" s="170"/>
      <c r="AQ1617" s="170"/>
      <c r="AR1617" s="170"/>
      <c r="AS1617" s="170"/>
      <c r="AT1617" s="170"/>
      <c r="AU1617" s="170"/>
      <c r="AV1617" s="170"/>
      <c r="AW1617" s="170"/>
      <c r="AX1617" s="170"/>
      <c r="AY1617" s="170"/>
      <c r="AZ1617" s="170"/>
      <c r="BA1617" s="170"/>
      <c r="BB1617" s="170"/>
      <c r="BC1617" s="170"/>
      <c r="BD1617" s="170"/>
      <c r="BE1617" s="170"/>
      <c r="BF1617" s="170"/>
      <c r="BG1617" s="170"/>
      <c r="BH1617" s="170"/>
      <c r="BI1617" s="170"/>
      <c r="BJ1617" s="170"/>
      <c r="BK1617" s="170"/>
      <c r="BL1617" s="170"/>
      <c r="BM1617" s="170"/>
      <c r="BN1617" s="170"/>
      <c r="BO1617" s="170"/>
      <c r="BP1617" s="170"/>
      <c r="BQ1617" s="170"/>
      <c r="BR1617" s="170"/>
      <c r="BS1617" s="170"/>
      <c r="BT1617" s="170"/>
      <c r="BU1617" s="170"/>
      <c r="BV1617" s="170"/>
      <c r="BW1617" s="170"/>
      <c r="BX1617" s="170"/>
      <c r="BY1617" s="170"/>
      <c r="BZ1617" s="170"/>
      <c r="CA1617" s="170"/>
      <c r="CB1617" s="170"/>
      <c r="CC1617" s="170"/>
      <c r="CD1617" s="170"/>
      <c r="CE1617" s="170"/>
      <c r="CF1617" s="170"/>
      <c r="CG1617" s="170"/>
      <c r="CH1617" s="170"/>
      <c r="CI1617" s="170"/>
      <c r="CJ1617" s="170"/>
      <c r="CK1617" s="170"/>
      <c r="CL1617" s="170"/>
      <c r="CM1617" s="170"/>
      <c r="CN1617" s="170"/>
      <c r="CO1617" s="170"/>
      <c r="CP1617" s="170"/>
      <c r="CQ1617" s="170"/>
      <c r="CR1617" s="170"/>
      <c r="CS1617" s="170"/>
      <c r="CT1617" s="170"/>
      <c r="CU1617" s="170"/>
      <c r="CV1617" s="170"/>
      <c r="CW1617" s="170"/>
      <c r="CX1617" s="170"/>
      <c r="CY1617" s="170"/>
      <c r="CZ1617" s="170"/>
      <c r="DA1617" s="170"/>
      <c r="DB1617" s="170"/>
      <c r="DC1617" s="170"/>
      <c r="DD1617" s="170"/>
      <c r="DE1617" s="170"/>
      <c r="DF1617" s="170"/>
      <c r="DG1617" s="170"/>
      <c r="DH1617" s="170"/>
      <c r="DI1617" s="170"/>
      <c r="DJ1617" s="170"/>
      <c r="DK1617" s="170"/>
      <c r="DL1617" s="170"/>
      <c r="DM1617" s="170"/>
      <c r="DN1617" s="170"/>
      <c r="DO1617" s="170"/>
      <c r="DP1617" s="170"/>
      <c r="DQ1617" s="170"/>
      <c r="DR1617" s="170"/>
      <c r="DS1617" s="170"/>
      <c r="DT1617" s="170"/>
      <c r="DU1617" s="170"/>
      <c r="DV1617" s="170"/>
      <c r="DW1617" s="170"/>
      <c r="DX1617" s="170"/>
      <c r="DY1617" s="170"/>
      <c r="DZ1617" s="170"/>
      <c r="EA1617" s="170"/>
      <c r="EB1617" s="170"/>
      <c r="EC1617" s="170"/>
      <c r="ED1617" s="170"/>
      <c r="EE1617" s="170"/>
      <c r="EF1617" s="170"/>
      <c r="EG1617" s="170"/>
      <c r="EH1617" s="170"/>
      <c r="EI1617" s="170"/>
      <c r="EJ1617" s="170"/>
      <c r="EK1617" s="170"/>
      <c r="EL1617" s="170"/>
      <c r="EM1617" s="170"/>
      <c r="EN1617" s="170"/>
      <c r="EO1617" s="170"/>
      <c r="EP1617" s="170"/>
      <c r="EQ1617" s="170"/>
      <c r="ER1617" s="170"/>
      <c r="ES1617" s="170"/>
      <c r="ET1617" s="170"/>
      <c r="EU1617" s="170"/>
      <c r="EV1617" s="170"/>
      <c r="EW1617" s="170"/>
      <c r="EX1617" s="170"/>
      <c r="EY1617" s="170"/>
      <c r="EZ1617" s="170"/>
      <c r="FA1617" s="170"/>
      <c r="FB1617" s="170"/>
      <c r="FC1617" s="170"/>
      <c r="FD1617" s="170"/>
      <c r="FE1617" s="170"/>
      <c r="FF1617" s="170"/>
      <c r="FG1617" s="170"/>
      <c r="FH1617" s="170"/>
      <c r="FI1617" s="170"/>
      <c r="FJ1617" s="170"/>
      <c r="FK1617" s="170"/>
      <c r="FL1617" s="170"/>
      <c r="FM1617" s="170"/>
      <c r="FN1617" s="170"/>
      <c r="FO1617" s="170"/>
      <c r="FP1617" s="170"/>
      <c r="FQ1617" s="170"/>
      <c r="FR1617" s="170"/>
      <c r="FS1617" s="170"/>
      <c r="FT1617" s="170"/>
      <c r="FU1617" s="170"/>
      <c r="FV1617" s="170"/>
      <c r="FW1617" s="170"/>
      <c r="FX1617" s="170"/>
      <c r="FY1617" s="170"/>
      <c r="FZ1617" s="170"/>
      <c r="GA1617" s="170"/>
      <c r="GB1617" s="170"/>
      <c r="GC1617" s="170"/>
      <c r="GD1617" s="170"/>
      <c r="GE1617" s="170"/>
      <c r="GF1617" s="170"/>
      <c r="GG1617" s="170"/>
      <c r="GH1617" s="170"/>
      <c r="GI1617" s="170"/>
      <c r="GJ1617" s="170"/>
      <c r="GK1617" s="170"/>
      <c r="GL1617" s="170"/>
      <c r="GM1617" s="170"/>
      <c r="GN1617" s="170"/>
      <c r="GO1617" s="170"/>
      <c r="GP1617" s="170"/>
      <c r="GQ1617" s="170"/>
      <c r="GR1617" s="170"/>
      <c r="GS1617" s="170"/>
      <c r="GT1617" s="170"/>
      <c r="GU1617" s="170"/>
      <c r="GV1617" s="170"/>
      <c r="GW1617" s="170"/>
      <c r="GX1617" s="170"/>
      <c r="GY1617" s="170"/>
      <c r="GZ1617" s="170"/>
      <c r="HA1617" s="170"/>
      <c r="HB1617" s="170"/>
      <c r="HC1617" s="170"/>
      <c r="HD1617" s="170"/>
      <c r="HE1617" s="170"/>
      <c r="HF1617" s="170"/>
      <c r="HG1617" s="170"/>
      <c r="HH1617" s="170"/>
      <c r="HI1617" s="170"/>
      <c r="HJ1617" s="170"/>
      <c r="HK1617" s="170"/>
      <c r="HL1617" s="170"/>
      <c r="HM1617" s="170"/>
      <c r="HN1617" s="170"/>
      <c r="HO1617" s="170"/>
      <c r="HP1617" s="170"/>
      <c r="HQ1617" s="170"/>
      <c r="HR1617" s="170"/>
      <c r="HS1617" s="170"/>
      <c r="HT1617" s="170"/>
      <c r="HU1617" s="170"/>
      <c r="HV1617" s="170"/>
      <c r="HW1617" s="170"/>
      <c r="HX1617" s="170"/>
      <c r="HY1617" s="170"/>
      <c r="HZ1617" s="170"/>
      <c r="IA1617" s="170"/>
      <c r="IB1617" s="170"/>
      <c r="IC1617" s="170"/>
      <c r="ID1617" s="170"/>
      <c r="IE1617" s="170"/>
      <c r="IF1617" s="170"/>
      <c r="IG1617" s="170"/>
      <c r="IH1617" s="170"/>
    </row>
    <row r="1618" spans="1:242" s="171" customFormat="1" ht="69.75" outlineLevel="1">
      <c r="A1618" s="151">
        <v>144</v>
      </c>
      <c r="B1618" s="33" t="s">
        <v>2293</v>
      </c>
      <c r="C1618" s="34" t="s">
        <v>2294</v>
      </c>
      <c r="D1618" s="34" t="s">
        <v>1808</v>
      </c>
      <c r="E1618" s="36">
        <f t="shared" si="122"/>
        <v>0</v>
      </c>
      <c r="F1618" s="34"/>
      <c r="G1618" s="168"/>
      <c r="H1618" s="168"/>
      <c r="I1618" s="169"/>
      <c r="J1618" s="170"/>
      <c r="K1618" s="170"/>
      <c r="L1618" s="170"/>
      <c r="M1618" s="170"/>
      <c r="N1618" s="170"/>
      <c r="O1618" s="170"/>
      <c r="P1618" s="170"/>
      <c r="Q1618" s="170"/>
      <c r="R1618" s="170"/>
      <c r="S1618" s="170"/>
      <c r="T1618" s="170"/>
      <c r="U1618" s="170"/>
      <c r="V1618" s="170"/>
      <c r="W1618" s="170"/>
      <c r="X1618" s="170"/>
      <c r="Y1618" s="170"/>
      <c r="Z1618" s="170"/>
      <c r="AA1618" s="170"/>
      <c r="AB1618" s="170"/>
      <c r="AC1618" s="170"/>
      <c r="AD1618" s="170"/>
      <c r="AE1618" s="170"/>
      <c r="AF1618" s="170"/>
      <c r="AG1618" s="170"/>
      <c r="AH1618" s="170"/>
      <c r="AI1618" s="170"/>
      <c r="AJ1618" s="170"/>
      <c r="AK1618" s="170"/>
      <c r="AL1618" s="170"/>
      <c r="AM1618" s="170"/>
      <c r="AN1618" s="170"/>
      <c r="AO1618" s="170"/>
      <c r="AP1618" s="170"/>
      <c r="AQ1618" s="170"/>
      <c r="AR1618" s="170"/>
      <c r="AS1618" s="170"/>
      <c r="AT1618" s="170"/>
      <c r="AU1618" s="170"/>
      <c r="AV1618" s="170"/>
      <c r="AW1618" s="170"/>
      <c r="AX1618" s="170"/>
      <c r="AY1618" s="170"/>
      <c r="AZ1618" s="170"/>
      <c r="BA1618" s="170"/>
      <c r="BB1618" s="170"/>
      <c r="BC1618" s="170"/>
      <c r="BD1618" s="170"/>
      <c r="BE1618" s="170"/>
      <c r="BF1618" s="170"/>
      <c r="BG1618" s="170"/>
      <c r="BH1618" s="170"/>
      <c r="BI1618" s="170"/>
      <c r="BJ1618" s="170"/>
      <c r="BK1618" s="170"/>
      <c r="BL1618" s="170"/>
      <c r="BM1618" s="170"/>
      <c r="BN1618" s="170"/>
      <c r="BO1618" s="170"/>
      <c r="BP1618" s="170"/>
      <c r="BQ1618" s="170"/>
      <c r="BR1618" s="170"/>
      <c r="BS1618" s="170"/>
      <c r="BT1618" s="170"/>
      <c r="BU1618" s="170"/>
      <c r="BV1618" s="170"/>
      <c r="BW1618" s="170"/>
      <c r="BX1618" s="170"/>
      <c r="BY1618" s="170"/>
      <c r="BZ1618" s="170"/>
      <c r="CA1618" s="170"/>
      <c r="CB1618" s="170"/>
      <c r="CC1618" s="170"/>
      <c r="CD1618" s="170"/>
      <c r="CE1618" s="170"/>
      <c r="CF1618" s="170"/>
      <c r="CG1618" s="170"/>
      <c r="CH1618" s="170"/>
      <c r="CI1618" s="170"/>
      <c r="CJ1618" s="170"/>
      <c r="CK1618" s="170"/>
      <c r="CL1618" s="170"/>
      <c r="CM1618" s="170"/>
      <c r="CN1618" s="170"/>
      <c r="CO1618" s="170"/>
      <c r="CP1618" s="170"/>
      <c r="CQ1618" s="170"/>
      <c r="CR1618" s="170"/>
      <c r="CS1618" s="170"/>
      <c r="CT1618" s="170"/>
      <c r="CU1618" s="170"/>
      <c r="CV1618" s="170"/>
      <c r="CW1618" s="170"/>
      <c r="CX1618" s="170"/>
      <c r="CY1618" s="170"/>
      <c r="CZ1618" s="170"/>
      <c r="DA1618" s="170"/>
      <c r="DB1618" s="170"/>
      <c r="DC1618" s="170"/>
      <c r="DD1618" s="170"/>
      <c r="DE1618" s="170"/>
      <c r="DF1618" s="170"/>
      <c r="DG1618" s="170"/>
      <c r="DH1618" s="170"/>
      <c r="DI1618" s="170"/>
      <c r="DJ1618" s="170"/>
      <c r="DK1618" s="170"/>
      <c r="DL1618" s="170"/>
      <c r="DM1618" s="170"/>
      <c r="DN1618" s="170"/>
      <c r="DO1618" s="170"/>
      <c r="DP1618" s="170"/>
      <c r="DQ1618" s="170"/>
      <c r="DR1618" s="170"/>
      <c r="DS1618" s="170"/>
      <c r="DT1618" s="170"/>
      <c r="DU1618" s="170"/>
      <c r="DV1618" s="170"/>
      <c r="DW1618" s="170"/>
      <c r="DX1618" s="170"/>
      <c r="DY1618" s="170"/>
      <c r="DZ1618" s="170"/>
      <c r="EA1618" s="170"/>
      <c r="EB1618" s="170"/>
      <c r="EC1618" s="170"/>
      <c r="ED1618" s="170"/>
      <c r="EE1618" s="170"/>
      <c r="EF1618" s="170"/>
      <c r="EG1618" s="170"/>
      <c r="EH1618" s="170"/>
      <c r="EI1618" s="170"/>
      <c r="EJ1618" s="170"/>
      <c r="EK1618" s="170"/>
      <c r="EL1618" s="170"/>
      <c r="EM1618" s="170"/>
      <c r="EN1618" s="170"/>
      <c r="EO1618" s="170"/>
      <c r="EP1618" s="170"/>
      <c r="EQ1618" s="170"/>
      <c r="ER1618" s="170"/>
      <c r="ES1618" s="170"/>
      <c r="ET1618" s="170"/>
      <c r="EU1618" s="170"/>
      <c r="EV1618" s="170"/>
      <c r="EW1618" s="170"/>
      <c r="EX1618" s="170"/>
      <c r="EY1618" s="170"/>
      <c r="EZ1618" s="170"/>
      <c r="FA1618" s="170"/>
      <c r="FB1618" s="170"/>
      <c r="FC1618" s="170"/>
      <c r="FD1618" s="170"/>
      <c r="FE1618" s="170"/>
      <c r="FF1618" s="170"/>
      <c r="FG1618" s="170"/>
      <c r="FH1618" s="170"/>
      <c r="FI1618" s="170"/>
      <c r="FJ1618" s="170"/>
      <c r="FK1618" s="170"/>
      <c r="FL1618" s="170"/>
      <c r="FM1618" s="170"/>
      <c r="FN1618" s="170"/>
      <c r="FO1618" s="170"/>
      <c r="FP1618" s="170"/>
      <c r="FQ1618" s="170"/>
      <c r="FR1618" s="170"/>
      <c r="FS1618" s="170"/>
      <c r="FT1618" s="170"/>
      <c r="FU1618" s="170"/>
      <c r="FV1618" s="170"/>
      <c r="FW1618" s="170"/>
      <c r="FX1618" s="170"/>
      <c r="FY1618" s="170"/>
      <c r="FZ1618" s="170"/>
      <c r="GA1618" s="170"/>
      <c r="GB1618" s="170"/>
      <c r="GC1618" s="170"/>
      <c r="GD1618" s="170"/>
      <c r="GE1618" s="170"/>
      <c r="GF1618" s="170"/>
      <c r="GG1618" s="170"/>
      <c r="GH1618" s="170"/>
      <c r="GI1618" s="170"/>
      <c r="GJ1618" s="170"/>
      <c r="GK1618" s="170"/>
      <c r="GL1618" s="170"/>
      <c r="GM1618" s="170"/>
      <c r="GN1618" s="170"/>
      <c r="GO1618" s="170"/>
      <c r="GP1618" s="170"/>
      <c r="GQ1618" s="170"/>
      <c r="GR1618" s="170"/>
      <c r="GS1618" s="170"/>
      <c r="GT1618" s="170"/>
      <c r="GU1618" s="170"/>
      <c r="GV1618" s="170"/>
      <c r="GW1618" s="170"/>
      <c r="GX1618" s="170"/>
      <c r="GY1618" s="170"/>
      <c r="GZ1618" s="170"/>
      <c r="HA1618" s="170"/>
      <c r="HB1618" s="170"/>
      <c r="HC1618" s="170"/>
      <c r="HD1618" s="170"/>
      <c r="HE1618" s="170"/>
      <c r="HF1618" s="170"/>
      <c r="HG1618" s="170"/>
      <c r="HH1618" s="170"/>
      <c r="HI1618" s="170"/>
      <c r="HJ1618" s="170"/>
      <c r="HK1618" s="170"/>
      <c r="HL1618" s="170"/>
      <c r="HM1618" s="170"/>
      <c r="HN1618" s="170"/>
      <c r="HO1618" s="170"/>
      <c r="HP1618" s="170"/>
      <c r="HQ1618" s="170"/>
      <c r="HR1618" s="170"/>
      <c r="HS1618" s="170"/>
      <c r="HT1618" s="170"/>
      <c r="HU1618" s="170"/>
      <c r="HV1618" s="170"/>
      <c r="HW1618" s="170"/>
      <c r="HX1618" s="170"/>
      <c r="HY1618" s="170"/>
      <c r="HZ1618" s="170"/>
      <c r="IA1618" s="170"/>
      <c r="IB1618" s="170"/>
      <c r="IC1618" s="170"/>
      <c r="ID1618" s="170"/>
      <c r="IE1618" s="170"/>
      <c r="IF1618" s="170"/>
      <c r="IG1618" s="170"/>
      <c r="IH1618" s="170"/>
    </row>
    <row r="1619" spans="1:242" s="171" customFormat="1" ht="46.5" outlineLevel="1">
      <c r="A1619" s="151">
        <v>145</v>
      </c>
      <c r="B1619" s="33" t="s">
        <v>2293</v>
      </c>
      <c r="C1619" s="34" t="s">
        <v>2295</v>
      </c>
      <c r="D1619" s="34" t="s">
        <v>1808</v>
      </c>
      <c r="E1619" s="36">
        <f t="shared" si="122"/>
        <v>0</v>
      </c>
      <c r="F1619" s="34"/>
      <c r="G1619" s="168"/>
      <c r="H1619" s="168"/>
      <c r="I1619" s="169"/>
      <c r="J1619" s="170"/>
      <c r="K1619" s="170"/>
      <c r="L1619" s="170"/>
      <c r="M1619" s="170"/>
      <c r="N1619" s="170"/>
      <c r="O1619" s="170"/>
      <c r="P1619" s="170"/>
      <c r="Q1619" s="170"/>
      <c r="R1619" s="170"/>
      <c r="S1619" s="170"/>
      <c r="T1619" s="170"/>
      <c r="U1619" s="170"/>
      <c r="V1619" s="170"/>
      <c r="W1619" s="170"/>
      <c r="X1619" s="170"/>
      <c r="Y1619" s="170"/>
      <c r="Z1619" s="170"/>
      <c r="AA1619" s="170"/>
      <c r="AB1619" s="170"/>
      <c r="AC1619" s="170"/>
      <c r="AD1619" s="170"/>
      <c r="AE1619" s="170"/>
      <c r="AF1619" s="170"/>
      <c r="AG1619" s="170"/>
      <c r="AH1619" s="170"/>
      <c r="AI1619" s="170"/>
      <c r="AJ1619" s="170"/>
      <c r="AK1619" s="170"/>
      <c r="AL1619" s="170"/>
      <c r="AM1619" s="170"/>
      <c r="AN1619" s="170"/>
      <c r="AO1619" s="170"/>
      <c r="AP1619" s="170"/>
      <c r="AQ1619" s="170"/>
      <c r="AR1619" s="170"/>
      <c r="AS1619" s="170"/>
      <c r="AT1619" s="170"/>
      <c r="AU1619" s="170"/>
      <c r="AV1619" s="170"/>
      <c r="AW1619" s="170"/>
      <c r="AX1619" s="170"/>
      <c r="AY1619" s="170"/>
      <c r="AZ1619" s="170"/>
      <c r="BA1619" s="170"/>
      <c r="BB1619" s="170"/>
      <c r="BC1619" s="170"/>
      <c r="BD1619" s="170"/>
      <c r="BE1619" s="170"/>
      <c r="BF1619" s="170"/>
      <c r="BG1619" s="170"/>
      <c r="BH1619" s="170"/>
      <c r="BI1619" s="170"/>
      <c r="BJ1619" s="170"/>
      <c r="BK1619" s="170"/>
      <c r="BL1619" s="170"/>
      <c r="BM1619" s="170"/>
      <c r="BN1619" s="170"/>
      <c r="BO1619" s="170"/>
      <c r="BP1619" s="170"/>
      <c r="BQ1619" s="170"/>
      <c r="BR1619" s="170"/>
      <c r="BS1619" s="170"/>
      <c r="BT1619" s="170"/>
      <c r="BU1619" s="170"/>
      <c r="BV1619" s="170"/>
      <c r="BW1619" s="170"/>
      <c r="BX1619" s="170"/>
      <c r="BY1619" s="170"/>
      <c r="BZ1619" s="170"/>
      <c r="CA1619" s="170"/>
      <c r="CB1619" s="170"/>
      <c r="CC1619" s="170"/>
      <c r="CD1619" s="170"/>
      <c r="CE1619" s="170"/>
      <c r="CF1619" s="170"/>
      <c r="CG1619" s="170"/>
      <c r="CH1619" s="170"/>
      <c r="CI1619" s="170"/>
      <c r="CJ1619" s="170"/>
      <c r="CK1619" s="170"/>
      <c r="CL1619" s="170"/>
      <c r="CM1619" s="170"/>
      <c r="CN1619" s="170"/>
      <c r="CO1619" s="170"/>
      <c r="CP1619" s="170"/>
      <c r="CQ1619" s="170"/>
      <c r="CR1619" s="170"/>
      <c r="CS1619" s="170"/>
      <c r="CT1619" s="170"/>
      <c r="CU1619" s="170"/>
      <c r="CV1619" s="170"/>
      <c r="CW1619" s="170"/>
      <c r="CX1619" s="170"/>
      <c r="CY1619" s="170"/>
      <c r="CZ1619" s="170"/>
      <c r="DA1619" s="170"/>
      <c r="DB1619" s="170"/>
      <c r="DC1619" s="170"/>
      <c r="DD1619" s="170"/>
      <c r="DE1619" s="170"/>
      <c r="DF1619" s="170"/>
      <c r="DG1619" s="170"/>
      <c r="DH1619" s="170"/>
      <c r="DI1619" s="170"/>
      <c r="DJ1619" s="170"/>
      <c r="DK1619" s="170"/>
      <c r="DL1619" s="170"/>
      <c r="DM1619" s="170"/>
      <c r="DN1619" s="170"/>
      <c r="DO1619" s="170"/>
      <c r="DP1619" s="170"/>
      <c r="DQ1619" s="170"/>
      <c r="DR1619" s="170"/>
      <c r="DS1619" s="170"/>
      <c r="DT1619" s="170"/>
      <c r="DU1619" s="170"/>
      <c r="DV1619" s="170"/>
      <c r="DW1619" s="170"/>
      <c r="DX1619" s="170"/>
      <c r="DY1619" s="170"/>
      <c r="DZ1619" s="170"/>
      <c r="EA1619" s="170"/>
      <c r="EB1619" s="170"/>
      <c r="EC1619" s="170"/>
      <c r="ED1619" s="170"/>
      <c r="EE1619" s="170"/>
      <c r="EF1619" s="170"/>
      <c r="EG1619" s="170"/>
      <c r="EH1619" s="170"/>
      <c r="EI1619" s="170"/>
      <c r="EJ1619" s="170"/>
      <c r="EK1619" s="170"/>
      <c r="EL1619" s="170"/>
      <c r="EM1619" s="170"/>
      <c r="EN1619" s="170"/>
      <c r="EO1619" s="170"/>
      <c r="EP1619" s="170"/>
      <c r="EQ1619" s="170"/>
      <c r="ER1619" s="170"/>
      <c r="ES1619" s="170"/>
      <c r="ET1619" s="170"/>
      <c r="EU1619" s="170"/>
      <c r="EV1619" s="170"/>
      <c r="EW1619" s="170"/>
      <c r="EX1619" s="170"/>
      <c r="EY1619" s="170"/>
      <c r="EZ1619" s="170"/>
      <c r="FA1619" s="170"/>
      <c r="FB1619" s="170"/>
      <c r="FC1619" s="170"/>
      <c r="FD1619" s="170"/>
      <c r="FE1619" s="170"/>
      <c r="FF1619" s="170"/>
      <c r="FG1619" s="170"/>
      <c r="FH1619" s="170"/>
      <c r="FI1619" s="170"/>
      <c r="FJ1619" s="170"/>
      <c r="FK1619" s="170"/>
      <c r="FL1619" s="170"/>
      <c r="FM1619" s="170"/>
      <c r="FN1619" s="170"/>
      <c r="FO1619" s="170"/>
      <c r="FP1619" s="170"/>
      <c r="FQ1619" s="170"/>
      <c r="FR1619" s="170"/>
      <c r="FS1619" s="170"/>
      <c r="FT1619" s="170"/>
      <c r="FU1619" s="170"/>
      <c r="FV1619" s="170"/>
      <c r="FW1619" s="170"/>
      <c r="FX1619" s="170"/>
      <c r="FY1619" s="170"/>
      <c r="FZ1619" s="170"/>
      <c r="GA1619" s="170"/>
      <c r="GB1619" s="170"/>
      <c r="GC1619" s="170"/>
      <c r="GD1619" s="170"/>
      <c r="GE1619" s="170"/>
      <c r="GF1619" s="170"/>
      <c r="GG1619" s="170"/>
      <c r="GH1619" s="170"/>
      <c r="GI1619" s="170"/>
      <c r="GJ1619" s="170"/>
      <c r="GK1619" s="170"/>
      <c r="GL1619" s="170"/>
      <c r="GM1619" s="170"/>
      <c r="GN1619" s="170"/>
      <c r="GO1619" s="170"/>
      <c r="GP1619" s="170"/>
      <c r="GQ1619" s="170"/>
      <c r="GR1619" s="170"/>
      <c r="GS1619" s="170"/>
      <c r="GT1619" s="170"/>
      <c r="GU1619" s="170"/>
      <c r="GV1619" s="170"/>
      <c r="GW1619" s="170"/>
      <c r="GX1619" s="170"/>
      <c r="GY1619" s="170"/>
      <c r="GZ1619" s="170"/>
      <c r="HA1619" s="170"/>
      <c r="HB1619" s="170"/>
      <c r="HC1619" s="170"/>
      <c r="HD1619" s="170"/>
      <c r="HE1619" s="170"/>
      <c r="HF1619" s="170"/>
      <c r="HG1619" s="170"/>
      <c r="HH1619" s="170"/>
      <c r="HI1619" s="170"/>
      <c r="HJ1619" s="170"/>
      <c r="HK1619" s="170"/>
      <c r="HL1619" s="170"/>
      <c r="HM1619" s="170"/>
      <c r="HN1619" s="170"/>
      <c r="HO1619" s="170"/>
      <c r="HP1619" s="170"/>
      <c r="HQ1619" s="170"/>
      <c r="HR1619" s="170"/>
      <c r="HS1619" s="170"/>
      <c r="HT1619" s="170"/>
      <c r="HU1619" s="170"/>
      <c r="HV1619" s="170"/>
      <c r="HW1619" s="170"/>
      <c r="HX1619" s="170"/>
      <c r="HY1619" s="170"/>
      <c r="HZ1619" s="170"/>
      <c r="IA1619" s="170"/>
      <c r="IB1619" s="170"/>
      <c r="IC1619" s="170"/>
      <c r="ID1619" s="170"/>
      <c r="IE1619" s="170"/>
      <c r="IF1619" s="170"/>
      <c r="IG1619" s="170"/>
      <c r="IH1619" s="170"/>
    </row>
    <row r="1620" spans="1:242" s="171" customFormat="1" ht="69.75" outlineLevel="1">
      <c r="A1620" s="151">
        <v>146</v>
      </c>
      <c r="B1620" s="33" t="s">
        <v>2293</v>
      </c>
      <c r="C1620" s="34" t="s">
        <v>2296</v>
      </c>
      <c r="D1620" s="34" t="s">
        <v>1808</v>
      </c>
      <c r="E1620" s="36">
        <f t="shared" si="122"/>
        <v>0</v>
      </c>
      <c r="F1620" s="34"/>
      <c r="G1620" s="168"/>
      <c r="H1620" s="168"/>
      <c r="I1620" s="169"/>
      <c r="J1620" s="170"/>
      <c r="K1620" s="170"/>
      <c r="L1620" s="170"/>
      <c r="M1620" s="170"/>
      <c r="N1620" s="170"/>
      <c r="O1620" s="170"/>
      <c r="P1620" s="170"/>
      <c r="Q1620" s="170"/>
      <c r="R1620" s="170"/>
      <c r="S1620" s="170"/>
      <c r="T1620" s="170"/>
      <c r="U1620" s="170"/>
      <c r="V1620" s="170"/>
      <c r="W1620" s="170"/>
      <c r="X1620" s="170"/>
      <c r="Y1620" s="170"/>
      <c r="Z1620" s="170"/>
      <c r="AA1620" s="170"/>
      <c r="AB1620" s="170"/>
      <c r="AC1620" s="170"/>
      <c r="AD1620" s="170"/>
      <c r="AE1620" s="170"/>
      <c r="AF1620" s="170"/>
      <c r="AG1620" s="170"/>
      <c r="AH1620" s="170"/>
      <c r="AI1620" s="170"/>
      <c r="AJ1620" s="170"/>
      <c r="AK1620" s="170"/>
      <c r="AL1620" s="170"/>
      <c r="AM1620" s="170"/>
      <c r="AN1620" s="170"/>
      <c r="AO1620" s="170"/>
      <c r="AP1620" s="170"/>
      <c r="AQ1620" s="170"/>
      <c r="AR1620" s="170"/>
      <c r="AS1620" s="170"/>
      <c r="AT1620" s="170"/>
      <c r="AU1620" s="170"/>
      <c r="AV1620" s="170"/>
      <c r="AW1620" s="170"/>
      <c r="AX1620" s="170"/>
      <c r="AY1620" s="170"/>
      <c r="AZ1620" s="170"/>
      <c r="BA1620" s="170"/>
      <c r="BB1620" s="170"/>
      <c r="BC1620" s="170"/>
      <c r="BD1620" s="170"/>
      <c r="BE1620" s="170"/>
      <c r="BF1620" s="170"/>
      <c r="BG1620" s="170"/>
      <c r="BH1620" s="170"/>
      <c r="BI1620" s="170"/>
      <c r="BJ1620" s="170"/>
      <c r="BK1620" s="170"/>
      <c r="BL1620" s="170"/>
      <c r="BM1620" s="170"/>
      <c r="BN1620" s="170"/>
      <c r="BO1620" s="170"/>
      <c r="BP1620" s="170"/>
      <c r="BQ1620" s="170"/>
      <c r="BR1620" s="170"/>
      <c r="BS1620" s="170"/>
      <c r="BT1620" s="170"/>
      <c r="BU1620" s="170"/>
      <c r="BV1620" s="170"/>
      <c r="BW1620" s="170"/>
      <c r="BX1620" s="170"/>
      <c r="BY1620" s="170"/>
      <c r="BZ1620" s="170"/>
      <c r="CA1620" s="170"/>
      <c r="CB1620" s="170"/>
      <c r="CC1620" s="170"/>
      <c r="CD1620" s="170"/>
      <c r="CE1620" s="170"/>
      <c r="CF1620" s="170"/>
      <c r="CG1620" s="170"/>
      <c r="CH1620" s="170"/>
      <c r="CI1620" s="170"/>
      <c r="CJ1620" s="170"/>
      <c r="CK1620" s="170"/>
      <c r="CL1620" s="170"/>
      <c r="CM1620" s="170"/>
      <c r="CN1620" s="170"/>
      <c r="CO1620" s="170"/>
      <c r="CP1620" s="170"/>
      <c r="CQ1620" s="170"/>
      <c r="CR1620" s="170"/>
      <c r="CS1620" s="170"/>
      <c r="CT1620" s="170"/>
      <c r="CU1620" s="170"/>
      <c r="CV1620" s="170"/>
      <c r="CW1620" s="170"/>
      <c r="CX1620" s="170"/>
      <c r="CY1620" s="170"/>
      <c r="CZ1620" s="170"/>
      <c r="DA1620" s="170"/>
      <c r="DB1620" s="170"/>
      <c r="DC1620" s="170"/>
      <c r="DD1620" s="170"/>
      <c r="DE1620" s="170"/>
      <c r="DF1620" s="170"/>
      <c r="DG1620" s="170"/>
      <c r="DH1620" s="170"/>
      <c r="DI1620" s="170"/>
      <c r="DJ1620" s="170"/>
      <c r="DK1620" s="170"/>
      <c r="DL1620" s="170"/>
      <c r="DM1620" s="170"/>
      <c r="DN1620" s="170"/>
      <c r="DO1620" s="170"/>
      <c r="DP1620" s="170"/>
      <c r="DQ1620" s="170"/>
      <c r="DR1620" s="170"/>
      <c r="DS1620" s="170"/>
      <c r="DT1620" s="170"/>
      <c r="DU1620" s="170"/>
      <c r="DV1620" s="170"/>
      <c r="DW1620" s="170"/>
      <c r="DX1620" s="170"/>
      <c r="DY1620" s="170"/>
      <c r="DZ1620" s="170"/>
      <c r="EA1620" s="170"/>
      <c r="EB1620" s="170"/>
      <c r="EC1620" s="170"/>
      <c r="ED1620" s="170"/>
      <c r="EE1620" s="170"/>
      <c r="EF1620" s="170"/>
      <c r="EG1620" s="170"/>
      <c r="EH1620" s="170"/>
      <c r="EI1620" s="170"/>
      <c r="EJ1620" s="170"/>
      <c r="EK1620" s="170"/>
      <c r="EL1620" s="170"/>
      <c r="EM1620" s="170"/>
      <c r="EN1620" s="170"/>
      <c r="EO1620" s="170"/>
      <c r="EP1620" s="170"/>
      <c r="EQ1620" s="170"/>
      <c r="ER1620" s="170"/>
      <c r="ES1620" s="170"/>
      <c r="ET1620" s="170"/>
      <c r="EU1620" s="170"/>
      <c r="EV1620" s="170"/>
      <c r="EW1620" s="170"/>
      <c r="EX1620" s="170"/>
      <c r="EY1620" s="170"/>
      <c r="EZ1620" s="170"/>
      <c r="FA1620" s="170"/>
      <c r="FB1620" s="170"/>
      <c r="FC1620" s="170"/>
      <c r="FD1620" s="170"/>
      <c r="FE1620" s="170"/>
      <c r="FF1620" s="170"/>
      <c r="FG1620" s="170"/>
      <c r="FH1620" s="170"/>
      <c r="FI1620" s="170"/>
      <c r="FJ1620" s="170"/>
      <c r="FK1620" s="170"/>
      <c r="FL1620" s="170"/>
      <c r="FM1620" s="170"/>
      <c r="FN1620" s="170"/>
      <c r="FO1620" s="170"/>
      <c r="FP1620" s="170"/>
      <c r="FQ1620" s="170"/>
      <c r="FR1620" s="170"/>
      <c r="FS1620" s="170"/>
      <c r="FT1620" s="170"/>
      <c r="FU1620" s="170"/>
      <c r="FV1620" s="170"/>
      <c r="FW1620" s="170"/>
      <c r="FX1620" s="170"/>
      <c r="FY1620" s="170"/>
      <c r="FZ1620" s="170"/>
      <c r="GA1620" s="170"/>
      <c r="GB1620" s="170"/>
      <c r="GC1620" s="170"/>
      <c r="GD1620" s="170"/>
      <c r="GE1620" s="170"/>
      <c r="GF1620" s="170"/>
      <c r="GG1620" s="170"/>
      <c r="GH1620" s="170"/>
      <c r="GI1620" s="170"/>
      <c r="GJ1620" s="170"/>
      <c r="GK1620" s="170"/>
      <c r="GL1620" s="170"/>
      <c r="GM1620" s="170"/>
      <c r="GN1620" s="170"/>
      <c r="GO1620" s="170"/>
      <c r="GP1620" s="170"/>
      <c r="GQ1620" s="170"/>
      <c r="GR1620" s="170"/>
      <c r="GS1620" s="170"/>
      <c r="GT1620" s="170"/>
      <c r="GU1620" s="170"/>
      <c r="GV1620" s="170"/>
      <c r="GW1620" s="170"/>
      <c r="GX1620" s="170"/>
      <c r="GY1620" s="170"/>
      <c r="GZ1620" s="170"/>
      <c r="HA1620" s="170"/>
      <c r="HB1620" s="170"/>
      <c r="HC1620" s="170"/>
      <c r="HD1620" s="170"/>
      <c r="HE1620" s="170"/>
      <c r="HF1620" s="170"/>
      <c r="HG1620" s="170"/>
      <c r="HH1620" s="170"/>
      <c r="HI1620" s="170"/>
      <c r="HJ1620" s="170"/>
      <c r="HK1620" s="170"/>
      <c r="HL1620" s="170"/>
      <c r="HM1620" s="170"/>
      <c r="HN1620" s="170"/>
      <c r="HO1620" s="170"/>
      <c r="HP1620" s="170"/>
      <c r="HQ1620" s="170"/>
      <c r="HR1620" s="170"/>
      <c r="HS1620" s="170"/>
      <c r="HT1620" s="170"/>
      <c r="HU1620" s="170"/>
      <c r="HV1620" s="170"/>
      <c r="HW1620" s="170"/>
      <c r="HX1620" s="170"/>
      <c r="HY1620" s="170"/>
      <c r="HZ1620" s="170"/>
      <c r="IA1620" s="170"/>
      <c r="IB1620" s="170"/>
      <c r="IC1620" s="170"/>
      <c r="ID1620" s="170"/>
      <c r="IE1620" s="170"/>
      <c r="IF1620" s="170"/>
      <c r="IG1620" s="170"/>
      <c r="IH1620" s="170"/>
    </row>
    <row r="1621" spans="1:242" s="171" customFormat="1" ht="46.5" outlineLevel="1">
      <c r="A1621" s="151">
        <v>147</v>
      </c>
      <c r="B1621" s="33" t="s">
        <v>2293</v>
      </c>
      <c r="C1621" s="34" t="s">
        <v>2297</v>
      </c>
      <c r="D1621" s="34" t="s">
        <v>1808</v>
      </c>
      <c r="E1621" s="36">
        <f t="shared" si="122"/>
        <v>0</v>
      </c>
      <c r="F1621" s="34"/>
      <c r="G1621" s="168"/>
      <c r="H1621" s="168"/>
      <c r="I1621" s="169"/>
      <c r="J1621" s="170"/>
      <c r="K1621" s="170"/>
      <c r="L1621" s="170"/>
      <c r="M1621" s="170"/>
      <c r="N1621" s="170"/>
      <c r="O1621" s="170"/>
      <c r="P1621" s="170"/>
      <c r="Q1621" s="170"/>
      <c r="R1621" s="170"/>
      <c r="S1621" s="170"/>
      <c r="T1621" s="170"/>
      <c r="U1621" s="170"/>
      <c r="V1621" s="170"/>
      <c r="W1621" s="170"/>
      <c r="X1621" s="170"/>
      <c r="Y1621" s="170"/>
      <c r="Z1621" s="170"/>
      <c r="AA1621" s="170"/>
      <c r="AB1621" s="170"/>
      <c r="AC1621" s="170"/>
      <c r="AD1621" s="170"/>
      <c r="AE1621" s="170"/>
      <c r="AF1621" s="170"/>
      <c r="AG1621" s="170"/>
      <c r="AH1621" s="170"/>
      <c r="AI1621" s="170"/>
      <c r="AJ1621" s="170"/>
      <c r="AK1621" s="170"/>
      <c r="AL1621" s="170"/>
      <c r="AM1621" s="170"/>
      <c r="AN1621" s="170"/>
      <c r="AO1621" s="170"/>
      <c r="AP1621" s="170"/>
      <c r="AQ1621" s="170"/>
      <c r="AR1621" s="170"/>
      <c r="AS1621" s="170"/>
      <c r="AT1621" s="170"/>
      <c r="AU1621" s="170"/>
      <c r="AV1621" s="170"/>
      <c r="AW1621" s="170"/>
      <c r="AX1621" s="170"/>
      <c r="AY1621" s="170"/>
      <c r="AZ1621" s="170"/>
      <c r="BA1621" s="170"/>
      <c r="BB1621" s="170"/>
      <c r="BC1621" s="170"/>
      <c r="BD1621" s="170"/>
      <c r="BE1621" s="170"/>
      <c r="BF1621" s="170"/>
      <c r="BG1621" s="170"/>
      <c r="BH1621" s="170"/>
      <c r="BI1621" s="170"/>
      <c r="BJ1621" s="170"/>
      <c r="BK1621" s="170"/>
      <c r="BL1621" s="170"/>
      <c r="BM1621" s="170"/>
      <c r="BN1621" s="170"/>
      <c r="BO1621" s="170"/>
      <c r="BP1621" s="170"/>
      <c r="BQ1621" s="170"/>
      <c r="BR1621" s="170"/>
      <c r="BS1621" s="170"/>
      <c r="BT1621" s="170"/>
      <c r="BU1621" s="170"/>
      <c r="BV1621" s="170"/>
      <c r="BW1621" s="170"/>
      <c r="BX1621" s="170"/>
      <c r="BY1621" s="170"/>
      <c r="BZ1621" s="170"/>
      <c r="CA1621" s="170"/>
      <c r="CB1621" s="170"/>
      <c r="CC1621" s="170"/>
      <c r="CD1621" s="170"/>
      <c r="CE1621" s="170"/>
      <c r="CF1621" s="170"/>
      <c r="CG1621" s="170"/>
      <c r="CH1621" s="170"/>
      <c r="CI1621" s="170"/>
      <c r="CJ1621" s="170"/>
      <c r="CK1621" s="170"/>
      <c r="CL1621" s="170"/>
      <c r="CM1621" s="170"/>
      <c r="CN1621" s="170"/>
      <c r="CO1621" s="170"/>
      <c r="CP1621" s="170"/>
      <c r="CQ1621" s="170"/>
      <c r="CR1621" s="170"/>
      <c r="CS1621" s="170"/>
      <c r="CT1621" s="170"/>
      <c r="CU1621" s="170"/>
      <c r="CV1621" s="170"/>
      <c r="CW1621" s="170"/>
      <c r="CX1621" s="170"/>
      <c r="CY1621" s="170"/>
      <c r="CZ1621" s="170"/>
      <c r="DA1621" s="170"/>
      <c r="DB1621" s="170"/>
      <c r="DC1621" s="170"/>
      <c r="DD1621" s="170"/>
      <c r="DE1621" s="170"/>
      <c r="DF1621" s="170"/>
      <c r="DG1621" s="170"/>
      <c r="DH1621" s="170"/>
      <c r="DI1621" s="170"/>
      <c r="DJ1621" s="170"/>
      <c r="DK1621" s="170"/>
      <c r="DL1621" s="170"/>
      <c r="DM1621" s="170"/>
      <c r="DN1621" s="170"/>
      <c r="DO1621" s="170"/>
      <c r="DP1621" s="170"/>
      <c r="DQ1621" s="170"/>
      <c r="DR1621" s="170"/>
      <c r="DS1621" s="170"/>
      <c r="DT1621" s="170"/>
      <c r="DU1621" s="170"/>
      <c r="DV1621" s="170"/>
      <c r="DW1621" s="170"/>
      <c r="DX1621" s="170"/>
      <c r="DY1621" s="170"/>
      <c r="DZ1621" s="170"/>
      <c r="EA1621" s="170"/>
      <c r="EB1621" s="170"/>
      <c r="EC1621" s="170"/>
      <c r="ED1621" s="170"/>
      <c r="EE1621" s="170"/>
      <c r="EF1621" s="170"/>
      <c r="EG1621" s="170"/>
      <c r="EH1621" s="170"/>
      <c r="EI1621" s="170"/>
      <c r="EJ1621" s="170"/>
      <c r="EK1621" s="170"/>
      <c r="EL1621" s="170"/>
      <c r="EM1621" s="170"/>
      <c r="EN1621" s="170"/>
      <c r="EO1621" s="170"/>
      <c r="EP1621" s="170"/>
      <c r="EQ1621" s="170"/>
      <c r="ER1621" s="170"/>
      <c r="ES1621" s="170"/>
      <c r="ET1621" s="170"/>
      <c r="EU1621" s="170"/>
      <c r="EV1621" s="170"/>
      <c r="EW1621" s="170"/>
      <c r="EX1621" s="170"/>
      <c r="EY1621" s="170"/>
      <c r="EZ1621" s="170"/>
      <c r="FA1621" s="170"/>
      <c r="FB1621" s="170"/>
      <c r="FC1621" s="170"/>
      <c r="FD1621" s="170"/>
      <c r="FE1621" s="170"/>
      <c r="FF1621" s="170"/>
      <c r="FG1621" s="170"/>
      <c r="FH1621" s="170"/>
      <c r="FI1621" s="170"/>
      <c r="FJ1621" s="170"/>
      <c r="FK1621" s="170"/>
      <c r="FL1621" s="170"/>
      <c r="FM1621" s="170"/>
      <c r="FN1621" s="170"/>
      <c r="FO1621" s="170"/>
      <c r="FP1621" s="170"/>
      <c r="FQ1621" s="170"/>
      <c r="FR1621" s="170"/>
      <c r="FS1621" s="170"/>
      <c r="FT1621" s="170"/>
      <c r="FU1621" s="170"/>
      <c r="FV1621" s="170"/>
      <c r="FW1621" s="170"/>
      <c r="FX1621" s="170"/>
      <c r="FY1621" s="170"/>
      <c r="FZ1621" s="170"/>
      <c r="GA1621" s="170"/>
      <c r="GB1621" s="170"/>
      <c r="GC1621" s="170"/>
      <c r="GD1621" s="170"/>
      <c r="GE1621" s="170"/>
      <c r="GF1621" s="170"/>
      <c r="GG1621" s="170"/>
      <c r="GH1621" s="170"/>
      <c r="GI1621" s="170"/>
      <c r="GJ1621" s="170"/>
      <c r="GK1621" s="170"/>
      <c r="GL1621" s="170"/>
      <c r="GM1621" s="170"/>
      <c r="GN1621" s="170"/>
      <c r="GO1621" s="170"/>
      <c r="GP1621" s="170"/>
      <c r="GQ1621" s="170"/>
      <c r="GR1621" s="170"/>
      <c r="GS1621" s="170"/>
      <c r="GT1621" s="170"/>
      <c r="GU1621" s="170"/>
      <c r="GV1621" s="170"/>
      <c r="GW1621" s="170"/>
      <c r="GX1621" s="170"/>
      <c r="GY1621" s="170"/>
      <c r="GZ1621" s="170"/>
      <c r="HA1621" s="170"/>
      <c r="HB1621" s="170"/>
      <c r="HC1621" s="170"/>
      <c r="HD1621" s="170"/>
      <c r="HE1621" s="170"/>
      <c r="HF1621" s="170"/>
      <c r="HG1621" s="170"/>
      <c r="HH1621" s="170"/>
      <c r="HI1621" s="170"/>
      <c r="HJ1621" s="170"/>
      <c r="HK1621" s="170"/>
      <c r="HL1621" s="170"/>
      <c r="HM1621" s="170"/>
      <c r="HN1621" s="170"/>
      <c r="HO1621" s="170"/>
      <c r="HP1621" s="170"/>
      <c r="HQ1621" s="170"/>
      <c r="HR1621" s="170"/>
      <c r="HS1621" s="170"/>
      <c r="HT1621" s="170"/>
      <c r="HU1621" s="170"/>
      <c r="HV1621" s="170"/>
      <c r="HW1621" s="170"/>
      <c r="HX1621" s="170"/>
      <c r="HY1621" s="170"/>
      <c r="HZ1621" s="170"/>
      <c r="IA1621" s="170"/>
      <c r="IB1621" s="170"/>
      <c r="IC1621" s="170"/>
      <c r="ID1621" s="170"/>
      <c r="IE1621" s="170"/>
      <c r="IF1621" s="170"/>
      <c r="IG1621" s="170"/>
      <c r="IH1621" s="170"/>
    </row>
    <row r="1622" spans="1:242" s="171" customFormat="1" outlineLevel="1">
      <c r="A1622" s="151">
        <v>148</v>
      </c>
      <c r="B1622" s="33" t="s">
        <v>2298</v>
      </c>
      <c r="C1622" s="34" t="s">
        <v>2299</v>
      </c>
      <c r="D1622" s="34" t="s">
        <v>1808</v>
      </c>
      <c r="E1622" s="36">
        <f t="shared" si="122"/>
        <v>0</v>
      </c>
      <c r="F1622" s="34"/>
      <c r="G1622" s="168"/>
      <c r="H1622" s="168"/>
      <c r="I1622" s="172"/>
      <c r="J1622" s="173"/>
      <c r="K1622" s="173"/>
      <c r="L1622" s="173"/>
      <c r="M1622" s="173"/>
      <c r="N1622" s="173"/>
      <c r="O1622" s="173"/>
      <c r="P1622" s="173"/>
      <c r="Q1622" s="173"/>
      <c r="R1622" s="173"/>
      <c r="S1622" s="173"/>
      <c r="T1622" s="173"/>
      <c r="U1622" s="173"/>
      <c r="V1622" s="173"/>
      <c r="W1622" s="173"/>
      <c r="X1622" s="173"/>
      <c r="Y1622" s="173"/>
      <c r="Z1622" s="173"/>
      <c r="AA1622" s="173"/>
      <c r="AB1622" s="173"/>
      <c r="AC1622" s="173"/>
      <c r="AD1622" s="173"/>
      <c r="AE1622" s="173"/>
      <c r="AF1622" s="173"/>
      <c r="AG1622" s="173"/>
      <c r="AH1622" s="173"/>
      <c r="AI1622" s="173"/>
      <c r="AJ1622" s="173"/>
      <c r="AK1622" s="173"/>
      <c r="AL1622" s="173"/>
      <c r="AM1622" s="173"/>
      <c r="AN1622" s="173"/>
      <c r="AO1622" s="173"/>
      <c r="AP1622" s="173"/>
      <c r="AQ1622" s="173"/>
      <c r="AR1622" s="173"/>
      <c r="AS1622" s="173"/>
      <c r="AT1622" s="173"/>
      <c r="AU1622" s="173"/>
      <c r="AV1622" s="173"/>
      <c r="AW1622" s="173"/>
      <c r="AX1622" s="173"/>
      <c r="AY1622" s="173"/>
      <c r="AZ1622" s="173"/>
      <c r="BA1622" s="173"/>
      <c r="BB1622" s="173"/>
      <c r="BC1622" s="173"/>
      <c r="BD1622" s="173"/>
      <c r="BE1622" s="173"/>
      <c r="BF1622" s="173"/>
      <c r="BG1622" s="173"/>
      <c r="BH1622" s="173"/>
      <c r="BI1622" s="173"/>
      <c r="BJ1622" s="173"/>
      <c r="BK1622" s="173"/>
      <c r="BL1622" s="173"/>
      <c r="BM1622" s="173"/>
      <c r="BN1622" s="173"/>
      <c r="BO1622" s="173"/>
      <c r="BP1622" s="173"/>
      <c r="BQ1622" s="173"/>
      <c r="BR1622" s="173"/>
      <c r="BS1622" s="173"/>
      <c r="BT1622" s="173"/>
      <c r="BU1622" s="173"/>
      <c r="BV1622" s="173"/>
      <c r="BW1622" s="173"/>
      <c r="BX1622" s="173"/>
      <c r="BY1622" s="173"/>
      <c r="BZ1622" s="173"/>
      <c r="CA1622" s="173"/>
      <c r="CB1622" s="173"/>
      <c r="CC1622" s="173"/>
      <c r="CD1622" s="173"/>
      <c r="CE1622" s="173"/>
      <c r="CF1622" s="173"/>
      <c r="CG1622" s="173"/>
      <c r="CH1622" s="173"/>
      <c r="CI1622" s="173"/>
      <c r="CJ1622" s="173"/>
      <c r="CK1622" s="173"/>
      <c r="CL1622" s="173"/>
      <c r="CM1622" s="173"/>
      <c r="CN1622" s="173"/>
      <c r="CO1622" s="173"/>
      <c r="CP1622" s="173"/>
      <c r="CQ1622" s="173"/>
      <c r="CR1622" s="173"/>
      <c r="CS1622" s="173"/>
      <c r="CT1622" s="173"/>
      <c r="CU1622" s="173"/>
      <c r="CV1622" s="173"/>
      <c r="CW1622" s="173"/>
      <c r="CX1622" s="173"/>
      <c r="CY1622" s="173"/>
      <c r="CZ1622" s="173"/>
      <c r="DA1622" s="173"/>
      <c r="DB1622" s="173"/>
      <c r="DC1622" s="173"/>
      <c r="DD1622" s="173"/>
      <c r="DE1622" s="173"/>
      <c r="DF1622" s="173"/>
      <c r="DG1622" s="173"/>
      <c r="DH1622" s="173"/>
      <c r="DI1622" s="173"/>
      <c r="DJ1622" s="173"/>
      <c r="DK1622" s="173"/>
      <c r="DL1622" s="173"/>
      <c r="DM1622" s="173"/>
      <c r="DN1622" s="173"/>
      <c r="DO1622" s="173"/>
      <c r="DP1622" s="173"/>
      <c r="DQ1622" s="173"/>
      <c r="DR1622" s="173"/>
      <c r="DS1622" s="173"/>
      <c r="DT1622" s="173"/>
      <c r="DU1622" s="173"/>
      <c r="DV1622" s="173"/>
      <c r="DW1622" s="173"/>
      <c r="DX1622" s="173"/>
      <c r="DY1622" s="173"/>
      <c r="DZ1622" s="173"/>
      <c r="EA1622" s="173"/>
      <c r="EB1622" s="173"/>
      <c r="EC1622" s="173"/>
      <c r="ED1622" s="173"/>
      <c r="EE1622" s="173"/>
      <c r="EF1622" s="173"/>
      <c r="EG1622" s="173"/>
      <c r="EH1622" s="173"/>
      <c r="EI1622" s="173"/>
      <c r="EJ1622" s="173"/>
      <c r="EK1622" s="173"/>
      <c r="EL1622" s="173"/>
      <c r="EM1622" s="173"/>
      <c r="EN1622" s="173"/>
      <c r="EO1622" s="173"/>
      <c r="EP1622" s="173"/>
      <c r="EQ1622" s="173"/>
      <c r="ER1622" s="173"/>
      <c r="ES1622" s="173"/>
      <c r="ET1622" s="173"/>
      <c r="EU1622" s="173"/>
      <c r="EV1622" s="173"/>
      <c r="EW1622" s="173"/>
      <c r="EX1622" s="173"/>
      <c r="EY1622" s="173"/>
      <c r="EZ1622" s="173"/>
      <c r="FA1622" s="173"/>
      <c r="FB1622" s="173"/>
      <c r="FC1622" s="173"/>
      <c r="FD1622" s="173"/>
      <c r="FE1622" s="173"/>
      <c r="FF1622" s="173"/>
      <c r="FG1622" s="173"/>
      <c r="FH1622" s="173"/>
      <c r="FI1622" s="173"/>
      <c r="FJ1622" s="173"/>
      <c r="FK1622" s="173"/>
      <c r="FL1622" s="173"/>
      <c r="FM1622" s="173"/>
      <c r="FN1622" s="173"/>
      <c r="FO1622" s="173"/>
      <c r="FP1622" s="173"/>
      <c r="FQ1622" s="173"/>
      <c r="FR1622" s="173"/>
      <c r="FS1622" s="173"/>
      <c r="FT1622" s="173"/>
      <c r="FU1622" s="173"/>
      <c r="FV1622" s="173"/>
      <c r="FW1622" s="173"/>
      <c r="FX1622" s="173"/>
      <c r="FY1622" s="173"/>
      <c r="FZ1622" s="173"/>
      <c r="GA1622" s="173"/>
      <c r="GB1622" s="173"/>
      <c r="GC1622" s="173"/>
      <c r="GD1622" s="173"/>
      <c r="GE1622" s="173"/>
      <c r="GF1622" s="173"/>
      <c r="GG1622" s="173"/>
      <c r="GH1622" s="173"/>
      <c r="GI1622" s="173"/>
      <c r="GJ1622" s="173"/>
      <c r="GK1622" s="173"/>
      <c r="GL1622" s="173"/>
      <c r="GM1622" s="173"/>
      <c r="GN1622" s="173"/>
      <c r="GO1622" s="173"/>
      <c r="GP1622" s="173"/>
      <c r="GQ1622" s="173"/>
      <c r="GR1622" s="173"/>
      <c r="GS1622" s="173"/>
      <c r="GT1622" s="173"/>
      <c r="GU1622" s="173"/>
      <c r="GV1622" s="173"/>
      <c r="GW1622" s="173"/>
      <c r="GX1622" s="173"/>
      <c r="GY1622" s="173"/>
      <c r="GZ1622" s="173"/>
      <c r="HA1622" s="173"/>
      <c r="HB1622" s="173"/>
      <c r="HC1622" s="173"/>
      <c r="HD1622" s="173"/>
      <c r="HE1622" s="173"/>
      <c r="HF1622" s="173"/>
      <c r="HG1622" s="173"/>
      <c r="HH1622" s="173"/>
      <c r="HI1622" s="173"/>
      <c r="HJ1622" s="173"/>
      <c r="HK1622" s="173"/>
      <c r="HL1622" s="173"/>
      <c r="HM1622" s="173"/>
      <c r="HN1622" s="173"/>
      <c r="HO1622" s="173"/>
      <c r="HP1622" s="173"/>
      <c r="HQ1622" s="173"/>
      <c r="HR1622" s="173"/>
      <c r="HS1622" s="173"/>
      <c r="HT1622" s="173"/>
      <c r="HU1622" s="173"/>
      <c r="HV1622" s="173"/>
      <c r="HW1622" s="173"/>
      <c r="HX1622" s="173"/>
      <c r="HY1622" s="173"/>
      <c r="HZ1622" s="173"/>
      <c r="IA1622" s="173"/>
      <c r="IB1622" s="173"/>
      <c r="IC1622" s="173"/>
      <c r="ID1622" s="173"/>
      <c r="IE1622" s="173"/>
      <c r="IF1622" s="173"/>
      <c r="IG1622" s="173"/>
      <c r="IH1622" s="173"/>
    </row>
    <row r="1623" spans="1:242" s="171" customFormat="1" outlineLevel="1">
      <c r="A1623" s="151">
        <v>149</v>
      </c>
      <c r="B1623" s="33" t="s">
        <v>2300</v>
      </c>
      <c r="C1623" s="34" t="s">
        <v>2301</v>
      </c>
      <c r="D1623" s="34" t="s">
        <v>1808</v>
      </c>
      <c r="E1623" s="36">
        <f t="shared" si="122"/>
        <v>0</v>
      </c>
      <c r="F1623" s="34"/>
      <c r="G1623" s="168"/>
      <c r="H1623" s="168"/>
      <c r="I1623" s="169"/>
      <c r="J1623" s="170"/>
      <c r="K1623" s="170"/>
      <c r="L1623" s="170"/>
      <c r="M1623" s="170"/>
      <c r="N1623" s="170"/>
      <c r="O1623" s="170"/>
      <c r="P1623" s="170"/>
      <c r="Q1623" s="170"/>
      <c r="R1623" s="170"/>
      <c r="S1623" s="170"/>
      <c r="T1623" s="170"/>
      <c r="U1623" s="170"/>
      <c r="V1623" s="170"/>
      <c r="W1623" s="170"/>
      <c r="X1623" s="170"/>
      <c r="Y1623" s="170"/>
      <c r="Z1623" s="170"/>
      <c r="AA1623" s="170"/>
      <c r="AB1623" s="170"/>
      <c r="AC1623" s="170"/>
      <c r="AD1623" s="170"/>
      <c r="AE1623" s="170"/>
      <c r="AF1623" s="170"/>
      <c r="AG1623" s="170"/>
      <c r="AH1623" s="170"/>
      <c r="AI1623" s="170"/>
      <c r="AJ1623" s="170"/>
      <c r="AK1623" s="170"/>
      <c r="AL1623" s="170"/>
      <c r="AM1623" s="170"/>
      <c r="AN1623" s="170"/>
      <c r="AO1623" s="170"/>
      <c r="AP1623" s="170"/>
      <c r="AQ1623" s="170"/>
      <c r="AR1623" s="170"/>
      <c r="AS1623" s="170"/>
      <c r="AT1623" s="170"/>
      <c r="AU1623" s="170"/>
      <c r="AV1623" s="170"/>
      <c r="AW1623" s="170"/>
      <c r="AX1623" s="170"/>
      <c r="AY1623" s="170"/>
      <c r="AZ1623" s="170"/>
      <c r="BA1623" s="170"/>
      <c r="BB1623" s="170"/>
      <c r="BC1623" s="170"/>
      <c r="BD1623" s="170"/>
      <c r="BE1623" s="170"/>
      <c r="BF1623" s="170"/>
      <c r="BG1623" s="170"/>
      <c r="BH1623" s="170"/>
      <c r="BI1623" s="170"/>
      <c r="BJ1623" s="170"/>
      <c r="BK1623" s="170"/>
      <c r="BL1623" s="170"/>
      <c r="BM1623" s="170"/>
      <c r="BN1623" s="170"/>
      <c r="BO1623" s="170"/>
      <c r="BP1623" s="170"/>
      <c r="BQ1623" s="170"/>
      <c r="BR1623" s="170"/>
      <c r="BS1623" s="170"/>
      <c r="BT1623" s="170"/>
      <c r="BU1623" s="170"/>
      <c r="BV1623" s="170"/>
      <c r="BW1623" s="170"/>
      <c r="BX1623" s="170"/>
      <c r="BY1623" s="170"/>
      <c r="BZ1623" s="170"/>
      <c r="CA1623" s="170"/>
      <c r="CB1623" s="170"/>
      <c r="CC1623" s="170"/>
      <c r="CD1623" s="170"/>
      <c r="CE1623" s="170"/>
      <c r="CF1623" s="170"/>
      <c r="CG1623" s="170"/>
      <c r="CH1623" s="170"/>
      <c r="CI1623" s="170"/>
      <c r="CJ1623" s="170"/>
      <c r="CK1623" s="170"/>
      <c r="CL1623" s="170"/>
      <c r="CM1623" s="170"/>
      <c r="CN1623" s="170"/>
      <c r="CO1623" s="170"/>
      <c r="CP1623" s="170"/>
      <c r="CQ1623" s="170"/>
      <c r="CR1623" s="170"/>
      <c r="CS1623" s="170"/>
      <c r="CT1623" s="170"/>
      <c r="CU1623" s="170"/>
      <c r="CV1623" s="170"/>
      <c r="CW1623" s="170"/>
      <c r="CX1623" s="170"/>
      <c r="CY1623" s="170"/>
      <c r="CZ1623" s="170"/>
      <c r="DA1623" s="170"/>
      <c r="DB1623" s="170"/>
      <c r="DC1623" s="170"/>
      <c r="DD1623" s="170"/>
      <c r="DE1623" s="170"/>
      <c r="DF1623" s="170"/>
      <c r="DG1623" s="170"/>
      <c r="DH1623" s="170"/>
      <c r="DI1623" s="170"/>
      <c r="DJ1623" s="170"/>
      <c r="DK1623" s="170"/>
      <c r="DL1623" s="170"/>
      <c r="DM1623" s="170"/>
      <c r="DN1623" s="170"/>
      <c r="DO1623" s="170"/>
      <c r="DP1623" s="170"/>
      <c r="DQ1623" s="170"/>
      <c r="DR1623" s="170"/>
      <c r="DS1623" s="170"/>
      <c r="DT1623" s="170"/>
      <c r="DU1623" s="170"/>
      <c r="DV1623" s="170"/>
      <c r="DW1623" s="170"/>
      <c r="DX1623" s="170"/>
      <c r="DY1623" s="170"/>
      <c r="DZ1623" s="170"/>
      <c r="EA1623" s="170"/>
      <c r="EB1623" s="170"/>
      <c r="EC1623" s="170"/>
      <c r="ED1623" s="170"/>
      <c r="EE1623" s="170"/>
      <c r="EF1623" s="170"/>
      <c r="EG1623" s="170"/>
      <c r="EH1623" s="170"/>
      <c r="EI1623" s="170"/>
      <c r="EJ1623" s="170"/>
      <c r="EK1623" s="170"/>
      <c r="EL1623" s="170"/>
      <c r="EM1623" s="170"/>
      <c r="EN1623" s="170"/>
      <c r="EO1623" s="170"/>
      <c r="EP1623" s="170"/>
      <c r="EQ1623" s="170"/>
      <c r="ER1623" s="170"/>
      <c r="ES1623" s="170"/>
      <c r="ET1623" s="170"/>
      <c r="EU1623" s="170"/>
      <c r="EV1623" s="170"/>
      <c r="EW1623" s="170"/>
      <c r="EX1623" s="170"/>
      <c r="EY1623" s="170"/>
      <c r="EZ1623" s="170"/>
      <c r="FA1623" s="170"/>
      <c r="FB1623" s="170"/>
      <c r="FC1623" s="170"/>
      <c r="FD1623" s="170"/>
      <c r="FE1623" s="170"/>
      <c r="FF1623" s="170"/>
      <c r="FG1623" s="170"/>
      <c r="FH1623" s="170"/>
      <c r="FI1623" s="170"/>
      <c r="FJ1623" s="170"/>
      <c r="FK1623" s="170"/>
      <c r="FL1623" s="170"/>
      <c r="FM1623" s="170"/>
      <c r="FN1623" s="170"/>
      <c r="FO1623" s="170"/>
      <c r="FP1623" s="170"/>
      <c r="FQ1623" s="170"/>
      <c r="FR1623" s="170"/>
      <c r="FS1623" s="170"/>
      <c r="FT1623" s="170"/>
      <c r="FU1623" s="170"/>
      <c r="FV1623" s="170"/>
      <c r="FW1623" s="170"/>
      <c r="FX1623" s="170"/>
      <c r="FY1623" s="170"/>
      <c r="FZ1623" s="170"/>
      <c r="GA1623" s="170"/>
      <c r="GB1623" s="170"/>
      <c r="GC1623" s="170"/>
      <c r="GD1623" s="170"/>
      <c r="GE1623" s="170"/>
      <c r="GF1623" s="170"/>
      <c r="GG1623" s="170"/>
      <c r="GH1623" s="170"/>
      <c r="GI1623" s="170"/>
      <c r="GJ1623" s="170"/>
      <c r="GK1623" s="170"/>
      <c r="GL1623" s="170"/>
      <c r="GM1623" s="170"/>
      <c r="GN1623" s="170"/>
      <c r="GO1623" s="170"/>
      <c r="GP1623" s="170"/>
      <c r="GQ1623" s="170"/>
      <c r="GR1623" s="170"/>
      <c r="GS1623" s="170"/>
      <c r="GT1623" s="170"/>
      <c r="GU1623" s="170"/>
      <c r="GV1623" s="170"/>
      <c r="GW1623" s="170"/>
      <c r="GX1623" s="170"/>
      <c r="GY1623" s="170"/>
      <c r="GZ1623" s="170"/>
      <c r="HA1623" s="170"/>
      <c r="HB1623" s="170"/>
      <c r="HC1623" s="170"/>
      <c r="HD1623" s="170"/>
      <c r="HE1623" s="170"/>
      <c r="HF1623" s="170"/>
      <c r="HG1623" s="170"/>
      <c r="HH1623" s="170"/>
      <c r="HI1623" s="170"/>
      <c r="HJ1623" s="170"/>
      <c r="HK1623" s="170"/>
      <c r="HL1623" s="170"/>
      <c r="HM1623" s="170"/>
      <c r="HN1623" s="170"/>
      <c r="HO1623" s="170"/>
      <c r="HP1623" s="170"/>
      <c r="HQ1623" s="170"/>
      <c r="HR1623" s="170"/>
      <c r="HS1623" s="170"/>
      <c r="HT1623" s="170"/>
      <c r="HU1623" s="170"/>
      <c r="HV1623" s="170"/>
      <c r="HW1623" s="170"/>
      <c r="HX1623" s="170"/>
      <c r="HY1623" s="170"/>
      <c r="HZ1623" s="170"/>
      <c r="IA1623" s="170"/>
      <c r="IB1623" s="170"/>
      <c r="IC1623" s="170"/>
      <c r="ID1623" s="170"/>
      <c r="IE1623" s="170"/>
      <c r="IF1623" s="170"/>
      <c r="IG1623" s="170"/>
      <c r="IH1623" s="170"/>
    </row>
    <row r="1624" spans="1:242" s="171" customFormat="1" outlineLevel="1">
      <c r="A1624" s="151">
        <v>150</v>
      </c>
      <c r="B1624" s="33" t="s">
        <v>2302</v>
      </c>
      <c r="C1624" s="34" t="s">
        <v>2303</v>
      </c>
      <c r="D1624" s="34" t="s">
        <v>1808</v>
      </c>
      <c r="E1624" s="36">
        <f t="shared" si="122"/>
        <v>0</v>
      </c>
      <c r="F1624" s="34"/>
      <c r="G1624" s="168"/>
      <c r="H1624" s="168"/>
      <c r="I1624" s="169"/>
      <c r="J1624" s="170"/>
      <c r="K1624" s="170"/>
      <c r="L1624" s="170"/>
      <c r="M1624" s="170"/>
      <c r="N1624" s="170"/>
      <c r="O1624" s="170"/>
      <c r="P1624" s="170"/>
      <c r="Q1624" s="170"/>
      <c r="R1624" s="170"/>
      <c r="S1624" s="170"/>
      <c r="T1624" s="170"/>
      <c r="U1624" s="170"/>
      <c r="V1624" s="170"/>
      <c r="W1624" s="170"/>
      <c r="X1624" s="170"/>
      <c r="Y1624" s="170"/>
      <c r="Z1624" s="170"/>
      <c r="AA1624" s="170"/>
      <c r="AB1624" s="170"/>
      <c r="AC1624" s="170"/>
      <c r="AD1624" s="170"/>
      <c r="AE1624" s="170"/>
      <c r="AF1624" s="170"/>
      <c r="AG1624" s="170"/>
      <c r="AH1624" s="170"/>
      <c r="AI1624" s="170"/>
      <c r="AJ1624" s="170"/>
      <c r="AK1624" s="170"/>
      <c r="AL1624" s="170"/>
      <c r="AM1624" s="170"/>
      <c r="AN1624" s="170"/>
      <c r="AO1624" s="170"/>
      <c r="AP1624" s="170"/>
      <c r="AQ1624" s="170"/>
      <c r="AR1624" s="170"/>
      <c r="AS1624" s="170"/>
      <c r="AT1624" s="170"/>
      <c r="AU1624" s="170"/>
      <c r="AV1624" s="170"/>
      <c r="AW1624" s="170"/>
      <c r="AX1624" s="170"/>
      <c r="AY1624" s="170"/>
      <c r="AZ1624" s="170"/>
      <c r="BA1624" s="170"/>
      <c r="BB1624" s="170"/>
      <c r="BC1624" s="170"/>
      <c r="BD1624" s="170"/>
      <c r="BE1624" s="170"/>
      <c r="BF1624" s="170"/>
      <c r="BG1624" s="170"/>
      <c r="BH1624" s="170"/>
      <c r="BI1624" s="170"/>
      <c r="BJ1624" s="170"/>
      <c r="BK1624" s="170"/>
      <c r="BL1624" s="170"/>
      <c r="BM1624" s="170"/>
      <c r="BN1624" s="170"/>
      <c r="BO1624" s="170"/>
      <c r="BP1624" s="170"/>
      <c r="BQ1624" s="170"/>
      <c r="BR1624" s="170"/>
      <c r="BS1624" s="170"/>
      <c r="BT1624" s="170"/>
      <c r="BU1624" s="170"/>
      <c r="BV1624" s="170"/>
      <c r="BW1624" s="170"/>
      <c r="BX1624" s="170"/>
      <c r="BY1624" s="170"/>
      <c r="BZ1624" s="170"/>
      <c r="CA1624" s="170"/>
      <c r="CB1624" s="170"/>
      <c r="CC1624" s="170"/>
      <c r="CD1624" s="170"/>
      <c r="CE1624" s="170"/>
      <c r="CF1624" s="170"/>
      <c r="CG1624" s="170"/>
      <c r="CH1624" s="170"/>
      <c r="CI1624" s="170"/>
      <c r="CJ1624" s="170"/>
      <c r="CK1624" s="170"/>
      <c r="CL1624" s="170"/>
      <c r="CM1624" s="170"/>
      <c r="CN1624" s="170"/>
      <c r="CO1624" s="170"/>
      <c r="CP1624" s="170"/>
      <c r="CQ1624" s="170"/>
      <c r="CR1624" s="170"/>
      <c r="CS1624" s="170"/>
      <c r="CT1624" s="170"/>
      <c r="CU1624" s="170"/>
      <c r="CV1624" s="170"/>
      <c r="CW1624" s="170"/>
      <c r="CX1624" s="170"/>
      <c r="CY1624" s="170"/>
      <c r="CZ1624" s="170"/>
      <c r="DA1624" s="170"/>
      <c r="DB1624" s="170"/>
      <c r="DC1624" s="170"/>
      <c r="DD1624" s="170"/>
      <c r="DE1624" s="170"/>
      <c r="DF1624" s="170"/>
      <c r="DG1624" s="170"/>
      <c r="DH1624" s="170"/>
      <c r="DI1624" s="170"/>
      <c r="DJ1624" s="170"/>
      <c r="DK1624" s="170"/>
      <c r="DL1624" s="170"/>
      <c r="DM1624" s="170"/>
      <c r="DN1624" s="170"/>
      <c r="DO1624" s="170"/>
      <c r="DP1624" s="170"/>
      <c r="DQ1624" s="170"/>
      <c r="DR1624" s="170"/>
      <c r="DS1624" s="170"/>
      <c r="DT1624" s="170"/>
      <c r="DU1624" s="170"/>
      <c r="DV1624" s="170"/>
      <c r="DW1624" s="170"/>
      <c r="DX1624" s="170"/>
      <c r="DY1624" s="170"/>
      <c r="DZ1624" s="170"/>
      <c r="EA1624" s="170"/>
      <c r="EB1624" s="170"/>
      <c r="EC1624" s="170"/>
      <c r="ED1624" s="170"/>
      <c r="EE1624" s="170"/>
      <c r="EF1624" s="170"/>
      <c r="EG1624" s="170"/>
      <c r="EH1624" s="170"/>
      <c r="EI1624" s="170"/>
      <c r="EJ1624" s="170"/>
      <c r="EK1624" s="170"/>
      <c r="EL1624" s="170"/>
      <c r="EM1624" s="170"/>
      <c r="EN1624" s="170"/>
      <c r="EO1624" s="170"/>
      <c r="EP1624" s="170"/>
      <c r="EQ1624" s="170"/>
      <c r="ER1624" s="170"/>
      <c r="ES1624" s="170"/>
      <c r="ET1624" s="170"/>
      <c r="EU1624" s="170"/>
      <c r="EV1624" s="170"/>
      <c r="EW1624" s="170"/>
      <c r="EX1624" s="170"/>
      <c r="EY1624" s="170"/>
      <c r="EZ1624" s="170"/>
      <c r="FA1624" s="170"/>
      <c r="FB1624" s="170"/>
      <c r="FC1624" s="170"/>
      <c r="FD1624" s="170"/>
      <c r="FE1624" s="170"/>
      <c r="FF1624" s="170"/>
      <c r="FG1624" s="170"/>
      <c r="FH1624" s="170"/>
      <c r="FI1624" s="170"/>
      <c r="FJ1624" s="170"/>
      <c r="FK1624" s="170"/>
      <c r="FL1624" s="170"/>
      <c r="FM1624" s="170"/>
      <c r="FN1624" s="170"/>
      <c r="FO1624" s="170"/>
      <c r="FP1624" s="170"/>
      <c r="FQ1624" s="170"/>
      <c r="FR1624" s="170"/>
      <c r="FS1624" s="170"/>
      <c r="FT1624" s="170"/>
      <c r="FU1624" s="170"/>
      <c r="FV1624" s="170"/>
      <c r="FW1624" s="170"/>
      <c r="FX1624" s="170"/>
      <c r="FY1624" s="170"/>
      <c r="FZ1624" s="170"/>
      <c r="GA1624" s="170"/>
      <c r="GB1624" s="170"/>
      <c r="GC1624" s="170"/>
      <c r="GD1624" s="170"/>
      <c r="GE1624" s="170"/>
      <c r="GF1624" s="170"/>
      <c r="GG1624" s="170"/>
      <c r="GH1624" s="170"/>
      <c r="GI1624" s="170"/>
      <c r="GJ1624" s="170"/>
      <c r="GK1624" s="170"/>
      <c r="GL1624" s="170"/>
      <c r="GM1624" s="170"/>
      <c r="GN1624" s="170"/>
      <c r="GO1624" s="170"/>
      <c r="GP1624" s="170"/>
      <c r="GQ1624" s="170"/>
      <c r="GR1624" s="170"/>
      <c r="GS1624" s="170"/>
      <c r="GT1624" s="170"/>
      <c r="GU1624" s="170"/>
      <c r="GV1624" s="170"/>
      <c r="GW1624" s="170"/>
      <c r="GX1624" s="170"/>
      <c r="GY1624" s="170"/>
      <c r="GZ1624" s="170"/>
      <c r="HA1624" s="170"/>
      <c r="HB1624" s="170"/>
      <c r="HC1624" s="170"/>
      <c r="HD1624" s="170"/>
      <c r="HE1624" s="170"/>
      <c r="HF1624" s="170"/>
      <c r="HG1624" s="170"/>
      <c r="HH1624" s="170"/>
      <c r="HI1624" s="170"/>
      <c r="HJ1624" s="170"/>
      <c r="HK1624" s="170"/>
      <c r="HL1624" s="170"/>
      <c r="HM1624" s="170"/>
      <c r="HN1624" s="170"/>
      <c r="HO1624" s="170"/>
      <c r="HP1624" s="170"/>
      <c r="HQ1624" s="170"/>
      <c r="HR1624" s="170"/>
      <c r="HS1624" s="170"/>
      <c r="HT1624" s="170"/>
      <c r="HU1624" s="170"/>
      <c r="HV1624" s="170"/>
      <c r="HW1624" s="170"/>
      <c r="HX1624" s="170"/>
      <c r="HY1624" s="170"/>
      <c r="HZ1624" s="170"/>
      <c r="IA1624" s="170"/>
      <c r="IB1624" s="170"/>
      <c r="IC1624" s="170"/>
      <c r="ID1624" s="170"/>
      <c r="IE1624" s="170"/>
      <c r="IF1624" s="170"/>
      <c r="IG1624" s="170"/>
      <c r="IH1624" s="170"/>
    </row>
    <row r="1625" spans="1:242" s="171" customFormat="1" outlineLevel="1">
      <c r="A1625" s="151">
        <v>151</v>
      </c>
      <c r="B1625" s="33" t="s">
        <v>2304</v>
      </c>
      <c r="C1625" s="34" t="s">
        <v>282</v>
      </c>
      <c r="D1625" s="34" t="s">
        <v>1808</v>
      </c>
      <c r="E1625" s="36">
        <f t="shared" si="122"/>
        <v>0</v>
      </c>
      <c r="F1625" s="34"/>
      <c r="G1625" s="168"/>
      <c r="H1625" s="168"/>
      <c r="I1625" s="169"/>
      <c r="J1625" s="170"/>
      <c r="K1625" s="170"/>
      <c r="L1625" s="170"/>
      <c r="M1625" s="170"/>
      <c r="N1625" s="170"/>
      <c r="O1625" s="170"/>
      <c r="P1625" s="170"/>
      <c r="Q1625" s="170"/>
      <c r="R1625" s="170"/>
      <c r="S1625" s="170"/>
      <c r="T1625" s="170"/>
      <c r="U1625" s="170"/>
      <c r="V1625" s="170"/>
      <c r="W1625" s="170"/>
      <c r="X1625" s="170"/>
      <c r="Y1625" s="170"/>
      <c r="Z1625" s="170"/>
      <c r="AA1625" s="170"/>
      <c r="AB1625" s="170"/>
      <c r="AC1625" s="170"/>
      <c r="AD1625" s="170"/>
      <c r="AE1625" s="170"/>
      <c r="AF1625" s="170"/>
      <c r="AG1625" s="170"/>
      <c r="AH1625" s="170"/>
      <c r="AI1625" s="170"/>
      <c r="AJ1625" s="170"/>
      <c r="AK1625" s="170"/>
      <c r="AL1625" s="170"/>
      <c r="AM1625" s="170"/>
      <c r="AN1625" s="170"/>
      <c r="AO1625" s="170"/>
      <c r="AP1625" s="170"/>
      <c r="AQ1625" s="170"/>
      <c r="AR1625" s="170"/>
      <c r="AS1625" s="170"/>
      <c r="AT1625" s="170"/>
      <c r="AU1625" s="170"/>
      <c r="AV1625" s="170"/>
      <c r="AW1625" s="170"/>
      <c r="AX1625" s="170"/>
      <c r="AY1625" s="170"/>
      <c r="AZ1625" s="170"/>
      <c r="BA1625" s="170"/>
      <c r="BB1625" s="170"/>
      <c r="BC1625" s="170"/>
      <c r="BD1625" s="170"/>
      <c r="BE1625" s="170"/>
      <c r="BF1625" s="170"/>
      <c r="BG1625" s="170"/>
      <c r="BH1625" s="170"/>
      <c r="BI1625" s="170"/>
      <c r="BJ1625" s="170"/>
      <c r="BK1625" s="170"/>
      <c r="BL1625" s="170"/>
      <c r="BM1625" s="170"/>
      <c r="BN1625" s="170"/>
      <c r="BO1625" s="170"/>
      <c r="BP1625" s="170"/>
      <c r="BQ1625" s="170"/>
      <c r="BR1625" s="170"/>
      <c r="BS1625" s="170"/>
      <c r="BT1625" s="170"/>
      <c r="BU1625" s="170"/>
      <c r="BV1625" s="170"/>
      <c r="BW1625" s="170"/>
      <c r="BX1625" s="170"/>
      <c r="BY1625" s="170"/>
      <c r="BZ1625" s="170"/>
      <c r="CA1625" s="170"/>
      <c r="CB1625" s="170"/>
      <c r="CC1625" s="170"/>
      <c r="CD1625" s="170"/>
      <c r="CE1625" s="170"/>
      <c r="CF1625" s="170"/>
      <c r="CG1625" s="170"/>
      <c r="CH1625" s="170"/>
      <c r="CI1625" s="170"/>
      <c r="CJ1625" s="170"/>
      <c r="CK1625" s="170"/>
      <c r="CL1625" s="170"/>
      <c r="CM1625" s="170"/>
      <c r="CN1625" s="170"/>
      <c r="CO1625" s="170"/>
      <c r="CP1625" s="170"/>
      <c r="CQ1625" s="170"/>
      <c r="CR1625" s="170"/>
      <c r="CS1625" s="170"/>
      <c r="CT1625" s="170"/>
      <c r="CU1625" s="170"/>
      <c r="CV1625" s="170"/>
      <c r="CW1625" s="170"/>
      <c r="CX1625" s="170"/>
      <c r="CY1625" s="170"/>
      <c r="CZ1625" s="170"/>
      <c r="DA1625" s="170"/>
      <c r="DB1625" s="170"/>
      <c r="DC1625" s="170"/>
      <c r="DD1625" s="170"/>
      <c r="DE1625" s="170"/>
      <c r="DF1625" s="170"/>
      <c r="DG1625" s="170"/>
      <c r="DH1625" s="170"/>
      <c r="DI1625" s="170"/>
      <c r="DJ1625" s="170"/>
      <c r="DK1625" s="170"/>
      <c r="DL1625" s="170"/>
      <c r="DM1625" s="170"/>
      <c r="DN1625" s="170"/>
      <c r="DO1625" s="170"/>
      <c r="DP1625" s="170"/>
      <c r="DQ1625" s="170"/>
      <c r="DR1625" s="170"/>
      <c r="DS1625" s="170"/>
      <c r="DT1625" s="170"/>
      <c r="DU1625" s="170"/>
      <c r="DV1625" s="170"/>
      <c r="DW1625" s="170"/>
      <c r="DX1625" s="170"/>
      <c r="DY1625" s="170"/>
      <c r="DZ1625" s="170"/>
      <c r="EA1625" s="170"/>
      <c r="EB1625" s="170"/>
      <c r="EC1625" s="170"/>
      <c r="ED1625" s="170"/>
      <c r="EE1625" s="170"/>
      <c r="EF1625" s="170"/>
      <c r="EG1625" s="170"/>
      <c r="EH1625" s="170"/>
      <c r="EI1625" s="170"/>
      <c r="EJ1625" s="170"/>
      <c r="EK1625" s="170"/>
      <c r="EL1625" s="170"/>
      <c r="EM1625" s="170"/>
      <c r="EN1625" s="170"/>
      <c r="EO1625" s="170"/>
      <c r="EP1625" s="170"/>
      <c r="EQ1625" s="170"/>
      <c r="ER1625" s="170"/>
      <c r="ES1625" s="170"/>
      <c r="ET1625" s="170"/>
      <c r="EU1625" s="170"/>
      <c r="EV1625" s="170"/>
      <c r="EW1625" s="170"/>
      <c r="EX1625" s="170"/>
      <c r="EY1625" s="170"/>
      <c r="EZ1625" s="170"/>
      <c r="FA1625" s="170"/>
      <c r="FB1625" s="170"/>
      <c r="FC1625" s="170"/>
      <c r="FD1625" s="170"/>
      <c r="FE1625" s="170"/>
      <c r="FF1625" s="170"/>
      <c r="FG1625" s="170"/>
      <c r="FH1625" s="170"/>
      <c r="FI1625" s="170"/>
      <c r="FJ1625" s="170"/>
      <c r="FK1625" s="170"/>
      <c r="FL1625" s="170"/>
      <c r="FM1625" s="170"/>
      <c r="FN1625" s="170"/>
      <c r="FO1625" s="170"/>
      <c r="FP1625" s="170"/>
      <c r="FQ1625" s="170"/>
      <c r="FR1625" s="170"/>
      <c r="FS1625" s="170"/>
      <c r="FT1625" s="170"/>
      <c r="FU1625" s="170"/>
      <c r="FV1625" s="170"/>
      <c r="FW1625" s="170"/>
      <c r="FX1625" s="170"/>
      <c r="FY1625" s="170"/>
      <c r="FZ1625" s="170"/>
      <c r="GA1625" s="170"/>
      <c r="GB1625" s="170"/>
      <c r="GC1625" s="170"/>
      <c r="GD1625" s="170"/>
      <c r="GE1625" s="170"/>
      <c r="GF1625" s="170"/>
      <c r="GG1625" s="170"/>
      <c r="GH1625" s="170"/>
      <c r="GI1625" s="170"/>
      <c r="GJ1625" s="170"/>
      <c r="GK1625" s="170"/>
      <c r="GL1625" s="170"/>
      <c r="GM1625" s="170"/>
      <c r="GN1625" s="170"/>
      <c r="GO1625" s="170"/>
      <c r="GP1625" s="170"/>
      <c r="GQ1625" s="170"/>
      <c r="GR1625" s="170"/>
      <c r="GS1625" s="170"/>
      <c r="GT1625" s="170"/>
      <c r="GU1625" s="170"/>
      <c r="GV1625" s="170"/>
      <c r="GW1625" s="170"/>
      <c r="GX1625" s="170"/>
      <c r="GY1625" s="170"/>
      <c r="GZ1625" s="170"/>
      <c r="HA1625" s="170"/>
      <c r="HB1625" s="170"/>
      <c r="HC1625" s="170"/>
      <c r="HD1625" s="170"/>
      <c r="HE1625" s="170"/>
      <c r="HF1625" s="170"/>
      <c r="HG1625" s="170"/>
      <c r="HH1625" s="170"/>
      <c r="HI1625" s="170"/>
      <c r="HJ1625" s="170"/>
      <c r="HK1625" s="170"/>
      <c r="HL1625" s="170"/>
      <c r="HM1625" s="170"/>
      <c r="HN1625" s="170"/>
      <c r="HO1625" s="170"/>
      <c r="HP1625" s="170"/>
      <c r="HQ1625" s="170"/>
      <c r="HR1625" s="170"/>
      <c r="HS1625" s="170"/>
      <c r="HT1625" s="170"/>
      <c r="HU1625" s="170"/>
      <c r="HV1625" s="170"/>
      <c r="HW1625" s="170"/>
      <c r="HX1625" s="170"/>
      <c r="HY1625" s="170"/>
      <c r="HZ1625" s="170"/>
      <c r="IA1625" s="170"/>
      <c r="IB1625" s="170"/>
      <c r="IC1625" s="170"/>
      <c r="ID1625" s="170"/>
      <c r="IE1625" s="170"/>
      <c r="IF1625" s="170"/>
      <c r="IG1625" s="170"/>
      <c r="IH1625" s="170"/>
    </row>
    <row r="1626" spans="1:242" s="171" customFormat="1" outlineLevel="1">
      <c r="A1626" s="151">
        <v>152</v>
      </c>
      <c r="B1626" s="33" t="s">
        <v>2305</v>
      </c>
      <c r="C1626" s="34" t="s">
        <v>2306</v>
      </c>
      <c r="D1626" s="34" t="s">
        <v>1808</v>
      </c>
      <c r="E1626" s="36">
        <f t="shared" si="122"/>
        <v>0</v>
      </c>
      <c r="F1626" s="34"/>
      <c r="G1626" s="168"/>
      <c r="H1626" s="168"/>
      <c r="I1626" s="169"/>
      <c r="J1626" s="170"/>
      <c r="K1626" s="170"/>
      <c r="L1626" s="170"/>
      <c r="M1626" s="170"/>
      <c r="N1626" s="170"/>
      <c r="O1626" s="170"/>
      <c r="P1626" s="170"/>
      <c r="Q1626" s="170"/>
      <c r="R1626" s="170"/>
      <c r="S1626" s="170"/>
      <c r="T1626" s="170"/>
      <c r="U1626" s="170"/>
      <c r="V1626" s="170"/>
      <c r="W1626" s="170"/>
      <c r="X1626" s="170"/>
      <c r="Y1626" s="170"/>
      <c r="Z1626" s="170"/>
      <c r="AA1626" s="170"/>
      <c r="AB1626" s="170"/>
      <c r="AC1626" s="170"/>
      <c r="AD1626" s="170"/>
      <c r="AE1626" s="170"/>
      <c r="AF1626" s="170"/>
      <c r="AG1626" s="170"/>
      <c r="AH1626" s="170"/>
      <c r="AI1626" s="170"/>
      <c r="AJ1626" s="170"/>
      <c r="AK1626" s="170"/>
      <c r="AL1626" s="170"/>
      <c r="AM1626" s="170"/>
      <c r="AN1626" s="170"/>
      <c r="AO1626" s="170"/>
      <c r="AP1626" s="170"/>
      <c r="AQ1626" s="170"/>
      <c r="AR1626" s="170"/>
      <c r="AS1626" s="170"/>
      <c r="AT1626" s="170"/>
      <c r="AU1626" s="170"/>
      <c r="AV1626" s="170"/>
      <c r="AW1626" s="170"/>
      <c r="AX1626" s="170"/>
      <c r="AY1626" s="170"/>
      <c r="AZ1626" s="170"/>
      <c r="BA1626" s="170"/>
      <c r="BB1626" s="170"/>
      <c r="BC1626" s="170"/>
      <c r="BD1626" s="170"/>
      <c r="BE1626" s="170"/>
      <c r="BF1626" s="170"/>
      <c r="BG1626" s="170"/>
      <c r="BH1626" s="170"/>
      <c r="BI1626" s="170"/>
      <c r="BJ1626" s="170"/>
      <c r="BK1626" s="170"/>
      <c r="BL1626" s="170"/>
      <c r="BM1626" s="170"/>
      <c r="BN1626" s="170"/>
      <c r="BO1626" s="170"/>
      <c r="BP1626" s="170"/>
      <c r="BQ1626" s="170"/>
      <c r="BR1626" s="170"/>
      <c r="BS1626" s="170"/>
      <c r="BT1626" s="170"/>
      <c r="BU1626" s="170"/>
      <c r="BV1626" s="170"/>
      <c r="BW1626" s="170"/>
      <c r="BX1626" s="170"/>
      <c r="BY1626" s="170"/>
      <c r="BZ1626" s="170"/>
      <c r="CA1626" s="170"/>
      <c r="CB1626" s="170"/>
      <c r="CC1626" s="170"/>
      <c r="CD1626" s="170"/>
      <c r="CE1626" s="170"/>
      <c r="CF1626" s="170"/>
      <c r="CG1626" s="170"/>
      <c r="CH1626" s="170"/>
      <c r="CI1626" s="170"/>
      <c r="CJ1626" s="170"/>
      <c r="CK1626" s="170"/>
      <c r="CL1626" s="170"/>
      <c r="CM1626" s="170"/>
      <c r="CN1626" s="170"/>
      <c r="CO1626" s="170"/>
      <c r="CP1626" s="170"/>
      <c r="CQ1626" s="170"/>
      <c r="CR1626" s="170"/>
      <c r="CS1626" s="170"/>
      <c r="CT1626" s="170"/>
      <c r="CU1626" s="170"/>
      <c r="CV1626" s="170"/>
      <c r="CW1626" s="170"/>
      <c r="CX1626" s="170"/>
      <c r="CY1626" s="170"/>
      <c r="CZ1626" s="170"/>
      <c r="DA1626" s="170"/>
      <c r="DB1626" s="170"/>
      <c r="DC1626" s="170"/>
      <c r="DD1626" s="170"/>
      <c r="DE1626" s="170"/>
      <c r="DF1626" s="170"/>
      <c r="DG1626" s="170"/>
      <c r="DH1626" s="170"/>
      <c r="DI1626" s="170"/>
      <c r="DJ1626" s="170"/>
      <c r="DK1626" s="170"/>
      <c r="DL1626" s="170"/>
      <c r="DM1626" s="170"/>
      <c r="DN1626" s="170"/>
      <c r="DO1626" s="170"/>
      <c r="DP1626" s="170"/>
      <c r="DQ1626" s="170"/>
      <c r="DR1626" s="170"/>
      <c r="DS1626" s="170"/>
      <c r="DT1626" s="170"/>
      <c r="DU1626" s="170"/>
      <c r="DV1626" s="170"/>
      <c r="DW1626" s="170"/>
      <c r="DX1626" s="170"/>
      <c r="DY1626" s="170"/>
      <c r="DZ1626" s="170"/>
      <c r="EA1626" s="170"/>
      <c r="EB1626" s="170"/>
      <c r="EC1626" s="170"/>
      <c r="ED1626" s="170"/>
      <c r="EE1626" s="170"/>
      <c r="EF1626" s="170"/>
      <c r="EG1626" s="170"/>
      <c r="EH1626" s="170"/>
      <c r="EI1626" s="170"/>
      <c r="EJ1626" s="170"/>
      <c r="EK1626" s="170"/>
      <c r="EL1626" s="170"/>
      <c r="EM1626" s="170"/>
      <c r="EN1626" s="170"/>
      <c r="EO1626" s="170"/>
      <c r="EP1626" s="170"/>
      <c r="EQ1626" s="170"/>
      <c r="ER1626" s="170"/>
      <c r="ES1626" s="170"/>
      <c r="ET1626" s="170"/>
      <c r="EU1626" s="170"/>
      <c r="EV1626" s="170"/>
      <c r="EW1626" s="170"/>
      <c r="EX1626" s="170"/>
      <c r="EY1626" s="170"/>
      <c r="EZ1626" s="170"/>
      <c r="FA1626" s="170"/>
      <c r="FB1626" s="170"/>
      <c r="FC1626" s="170"/>
      <c r="FD1626" s="170"/>
      <c r="FE1626" s="170"/>
      <c r="FF1626" s="170"/>
      <c r="FG1626" s="170"/>
      <c r="FH1626" s="170"/>
      <c r="FI1626" s="170"/>
      <c r="FJ1626" s="170"/>
      <c r="FK1626" s="170"/>
      <c r="FL1626" s="170"/>
      <c r="FM1626" s="170"/>
      <c r="FN1626" s="170"/>
      <c r="FO1626" s="170"/>
      <c r="FP1626" s="170"/>
      <c r="FQ1626" s="170"/>
      <c r="FR1626" s="170"/>
      <c r="FS1626" s="170"/>
      <c r="FT1626" s="170"/>
      <c r="FU1626" s="170"/>
      <c r="FV1626" s="170"/>
      <c r="FW1626" s="170"/>
      <c r="FX1626" s="170"/>
      <c r="FY1626" s="170"/>
      <c r="FZ1626" s="170"/>
      <c r="GA1626" s="170"/>
      <c r="GB1626" s="170"/>
      <c r="GC1626" s="170"/>
      <c r="GD1626" s="170"/>
      <c r="GE1626" s="170"/>
      <c r="GF1626" s="170"/>
      <c r="GG1626" s="170"/>
      <c r="GH1626" s="170"/>
      <c r="GI1626" s="170"/>
      <c r="GJ1626" s="170"/>
      <c r="GK1626" s="170"/>
      <c r="GL1626" s="170"/>
      <c r="GM1626" s="170"/>
      <c r="GN1626" s="170"/>
      <c r="GO1626" s="170"/>
      <c r="GP1626" s="170"/>
      <c r="GQ1626" s="170"/>
      <c r="GR1626" s="170"/>
      <c r="GS1626" s="170"/>
      <c r="GT1626" s="170"/>
      <c r="GU1626" s="170"/>
      <c r="GV1626" s="170"/>
      <c r="GW1626" s="170"/>
      <c r="GX1626" s="170"/>
      <c r="GY1626" s="170"/>
      <c r="GZ1626" s="170"/>
      <c r="HA1626" s="170"/>
      <c r="HB1626" s="170"/>
      <c r="HC1626" s="170"/>
      <c r="HD1626" s="170"/>
      <c r="HE1626" s="170"/>
      <c r="HF1626" s="170"/>
      <c r="HG1626" s="170"/>
      <c r="HH1626" s="170"/>
      <c r="HI1626" s="170"/>
      <c r="HJ1626" s="170"/>
      <c r="HK1626" s="170"/>
      <c r="HL1626" s="170"/>
      <c r="HM1626" s="170"/>
      <c r="HN1626" s="170"/>
      <c r="HO1626" s="170"/>
      <c r="HP1626" s="170"/>
      <c r="HQ1626" s="170"/>
      <c r="HR1626" s="170"/>
      <c r="HS1626" s="170"/>
      <c r="HT1626" s="170"/>
      <c r="HU1626" s="170"/>
      <c r="HV1626" s="170"/>
      <c r="HW1626" s="170"/>
      <c r="HX1626" s="170"/>
      <c r="HY1626" s="170"/>
      <c r="HZ1626" s="170"/>
      <c r="IA1626" s="170"/>
      <c r="IB1626" s="170"/>
      <c r="IC1626" s="170"/>
      <c r="ID1626" s="170"/>
      <c r="IE1626" s="170"/>
      <c r="IF1626" s="170"/>
      <c r="IG1626" s="170"/>
      <c r="IH1626" s="170"/>
    </row>
    <row r="1627" spans="1:242" ht="34.5" customHeight="1">
      <c r="A1627" s="153"/>
      <c r="B1627" s="904" t="s">
        <v>2307</v>
      </c>
      <c r="C1627" s="905"/>
      <c r="D1627" s="905"/>
      <c r="E1627" s="905"/>
      <c r="F1627" s="905"/>
      <c r="G1627" s="905"/>
      <c r="H1627" s="905"/>
    </row>
    <row r="1628" spans="1:242" outlineLevel="1">
      <c r="A1628" s="151">
        <v>153</v>
      </c>
      <c r="B1628" s="33" t="s">
        <v>2308</v>
      </c>
      <c r="C1628" s="151"/>
      <c r="D1628" s="151" t="s">
        <v>1808</v>
      </c>
      <c r="E1628" s="36">
        <f t="shared" ref="E1628:E1662" si="123">F1628+G1628+H1628</f>
        <v>1</v>
      </c>
      <c r="F1628" s="163"/>
      <c r="G1628" s="163">
        <v>1</v>
      </c>
      <c r="H1628" s="163"/>
    </row>
    <row r="1629" spans="1:242" outlineLevel="1">
      <c r="A1629" s="151">
        <v>154</v>
      </c>
      <c r="B1629" s="33" t="s">
        <v>2309</v>
      </c>
      <c r="C1629" s="151"/>
      <c r="D1629" s="151" t="s">
        <v>1808</v>
      </c>
      <c r="E1629" s="36">
        <f t="shared" si="123"/>
        <v>0</v>
      </c>
      <c r="F1629" s="163"/>
      <c r="G1629" s="163"/>
      <c r="H1629" s="163"/>
    </row>
    <row r="1630" spans="1:242" outlineLevel="1">
      <c r="A1630" s="151">
        <v>155</v>
      </c>
      <c r="B1630" s="33" t="s">
        <v>2310</v>
      </c>
      <c r="C1630" s="151"/>
      <c r="D1630" s="151" t="s">
        <v>1808</v>
      </c>
      <c r="E1630" s="36">
        <f t="shared" si="123"/>
        <v>2</v>
      </c>
      <c r="F1630" s="163"/>
      <c r="G1630" s="163"/>
      <c r="H1630" s="163">
        <v>2</v>
      </c>
    </row>
    <row r="1631" spans="1:242" outlineLevel="1">
      <c r="A1631" s="151">
        <v>156</v>
      </c>
      <c r="B1631" s="33" t="s">
        <v>2311</v>
      </c>
      <c r="C1631" s="151"/>
      <c r="D1631" s="151" t="s">
        <v>1808</v>
      </c>
      <c r="E1631" s="36">
        <f t="shared" si="123"/>
        <v>20</v>
      </c>
      <c r="F1631" s="163">
        <v>20</v>
      </c>
      <c r="G1631" s="163"/>
      <c r="H1631" s="163"/>
    </row>
    <row r="1632" spans="1:242" outlineLevel="1">
      <c r="A1632" s="151">
        <v>157</v>
      </c>
      <c r="B1632" s="33" t="s">
        <v>2312</v>
      </c>
      <c r="C1632" s="151"/>
      <c r="D1632" s="151" t="s">
        <v>1808</v>
      </c>
      <c r="E1632" s="36">
        <f t="shared" si="123"/>
        <v>0</v>
      </c>
      <c r="F1632" s="163"/>
      <c r="G1632" s="163"/>
      <c r="H1632" s="163"/>
    </row>
    <row r="1633" spans="1:8" outlineLevel="1">
      <c r="A1633" s="151">
        <v>158</v>
      </c>
      <c r="B1633" s="33" t="s">
        <v>2313</v>
      </c>
      <c r="C1633" s="151"/>
      <c r="D1633" s="151" t="s">
        <v>1808</v>
      </c>
      <c r="E1633" s="36">
        <f t="shared" si="123"/>
        <v>8</v>
      </c>
      <c r="F1633" s="163"/>
      <c r="G1633" s="163"/>
      <c r="H1633" s="163">
        <v>8</v>
      </c>
    </row>
    <row r="1634" spans="1:8" outlineLevel="1">
      <c r="A1634" s="151">
        <v>159</v>
      </c>
      <c r="B1634" s="33" t="s">
        <v>478</v>
      </c>
      <c r="C1634" s="151"/>
      <c r="D1634" s="151" t="s">
        <v>1808</v>
      </c>
      <c r="E1634" s="36">
        <f t="shared" si="123"/>
        <v>8</v>
      </c>
      <c r="F1634" s="163">
        <v>8</v>
      </c>
      <c r="G1634" s="163"/>
      <c r="H1634" s="163"/>
    </row>
    <row r="1635" spans="1:8" outlineLevel="1">
      <c r="A1635" s="151">
        <v>160</v>
      </c>
      <c r="B1635" s="33" t="s">
        <v>2314</v>
      </c>
      <c r="C1635" s="151"/>
      <c r="D1635" s="151" t="s">
        <v>1808</v>
      </c>
      <c r="E1635" s="36">
        <f t="shared" si="123"/>
        <v>0</v>
      </c>
      <c r="F1635" s="163"/>
      <c r="G1635" s="163"/>
      <c r="H1635" s="163"/>
    </row>
    <row r="1636" spans="1:8" outlineLevel="1">
      <c r="A1636" s="151">
        <v>161</v>
      </c>
      <c r="B1636" s="33" t="s">
        <v>2315</v>
      </c>
      <c r="C1636" s="151"/>
      <c r="D1636" s="151" t="s">
        <v>1808</v>
      </c>
      <c r="E1636" s="36">
        <f t="shared" si="123"/>
        <v>0</v>
      </c>
      <c r="F1636" s="163"/>
      <c r="G1636" s="163"/>
      <c r="H1636" s="163"/>
    </row>
    <row r="1637" spans="1:8" outlineLevel="1">
      <c r="A1637" s="151">
        <v>162</v>
      </c>
      <c r="B1637" s="33" t="s">
        <v>1861</v>
      </c>
      <c r="C1637" s="151"/>
      <c r="D1637" s="151" t="s">
        <v>1808</v>
      </c>
      <c r="E1637" s="36">
        <f t="shared" si="123"/>
        <v>2</v>
      </c>
      <c r="F1637" s="163"/>
      <c r="G1637" s="163">
        <v>2</v>
      </c>
      <c r="H1637" s="163"/>
    </row>
    <row r="1638" spans="1:8" outlineLevel="1">
      <c r="A1638" s="151">
        <v>163</v>
      </c>
      <c r="B1638" s="33" t="s">
        <v>2316</v>
      </c>
      <c r="C1638" s="151"/>
      <c r="D1638" s="151" t="s">
        <v>1808</v>
      </c>
      <c r="E1638" s="36">
        <f t="shared" si="123"/>
        <v>10</v>
      </c>
      <c r="F1638" s="163">
        <v>10</v>
      </c>
      <c r="G1638" s="163"/>
      <c r="H1638" s="163"/>
    </row>
    <row r="1639" spans="1:8" outlineLevel="1">
      <c r="A1639" s="151">
        <v>164</v>
      </c>
      <c r="B1639" s="33" t="s">
        <v>2317</v>
      </c>
      <c r="C1639" s="151"/>
      <c r="D1639" s="151" t="s">
        <v>1808</v>
      </c>
      <c r="E1639" s="36">
        <f t="shared" si="123"/>
        <v>0</v>
      </c>
      <c r="F1639" s="163"/>
      <c r="G1639" s="163"/>
      <c r="H1639" s="163"/>
    </row>
    <row r="1640" spans="1:8" outlineLevel="1">
      <c r="A1640" s="151">
        <v>165</v>
      </c>
      <c r="B1640" s="33" t="s">
        <v>2318</v>
      </c>
      <c r="C1640" s="151"/>
      <c r="D1640" s="151" t="s">
        <v>1808</v>
      </c>
      <c r="E1640" s="36">
        <f t="shared" si="123"/>
        <v>2</v>
      </c>
      <c r="F1640" s="163">
        <v>2</v>
      </c>
      <c r="G1640" s="163"/>
      <c r="H1640" s="163"/>
    </row>
    <row r="1641" spans="1:8" outlineLevel="1">
      <c r="A1641" s="151">
        <v>166</v>
      </c>
      <c r="B1641" s="33" t="s">
        <v>2319</v>
      </c>
      <c r="C1641" s="151"/>
      <c r="D1641" s="151" t="s">
        <v>1808</v>
      </c>
      <c r="E1641" s="36">
        <f t="shared" si="123"/>
        <v>0</v>
      </c>
      <c r="F1641" s="163"/>
      <c r="G1641" s="163"/>
      <c r="H1641" s="163"/>
    </row>
    <row r="1642" spans="1:8" outlineLevel="1">
      <c r="A1642" s="151">
        <v>167</v>
      </c>
      <c r="B1642" s="33" t="s">
        <v>2319</v>
      </c>
      <c r="C1642" s="151"/>
      <c r="D1642" s="151" t="s">
        <v>1808</v>
      </c>
      <c r="E1642" s="36">
        <f t="shared" si="123"/>
        <v>5</v>
      </c>
      <c r="F1642" s="163"/>
      <c r="G1642" s="163">
        <v>5</v>
      </c>
      <c r="H1642" s="163"/>
    </row>
    <row r="1643" spans="1:8" outlineLevel="1">
      <c r="A1643" s="151">
        <v>168</v>
      </c>
      <c r="B1643" s="33" t="s">
        <v>2319</v>
      </c>
      <c r="C1643" s="151"/>
      <c r="D1643" s="151" t="s">
        <v>1808</v>
      </c>
      <c r="E1643" s="36">
        <f t="shared" si="123"/>
        <v>10</v>
      </c>
      <c r="F1643" s="163">
        <v>10</v>
      </c>
      <c r="G1643" s="163"/>
      <c r="H1643" s="163"/>
    </row>
    <row r="1644" spans="1:8" outlineLevel="1">
      <c r="A1644" s="151">
        <v>169</v>
      </c>
      <c r="B1644" s="33" t="s">
        <v>2319</v>
      </c>
      <c r="C1644" s="151"/>
      <c r="D1644" s="151" t="s">
        <v>1808</v>
      </c>
      <c r="E1644" s="36">
        <f t="shared" si="123"/>
        <v>10</v>
      </c>
      <c r="F1644" s="163"/>
      <c r="G1644" s="163">
        <v>10</v>
      </c>
      <c r="H1644" s="163"/>
    </row>
    <row r="1645" spans="1:8" outlineLevel="1">
      <c r="A1645" s="151">
        <v>170</v>
      </c>
      <c r="B1645" s="33" t="s">
        <v>2319</v>
      </c>
      <c r="C1645" s="151"/>
      <c r="D1645" s="151" t="s">
        <v>1808</v>
      </c>
      <c r="E1645" s="36">
        <f t="shared" si="123"/>
        <v>10</v>
      </c>
      <c r="F1645" s="163">
        <v>10</v>
      </c>
      <c r="G1645" s="163"/>
      <c r="H1645" s="163"/>
    </row>
    <row r="1646" spans="1:8" outlineLevel="1">
      <c r="A1646" s="151">
        <v>171</v>
      </c>
      <c r="B1646" s="33" t="s">
        <v>2320</v>
      </c>
      <c r="C1646" s="151"/>
      <c r="D1646" s="151" t="s">
        <v>1808</v>
      </c>
      <c r="E1646" s="36">
        <f t="shared" si="123"/>
        <v>2</v>
      </c>
      <c r="F1646" s="163"/>
      <c r="G1646" s="163"/>
      <c r="H1646" s="163">
        <v>2</v>
      </c>
    </row>
    <row r="1647" spans="1:8" outlineLevel="1">
      <c r="A1647" s="151">
        <v>172</v>
      </c>
      <c r="B1647" s="33" t="s">
        <v>2320</v>
      </c>
      <c r="C1647" s="151"/>
      <c r="D1647" s="151" t="s">
        <v>1808</v>
      </c>
      <c r="E1647" s="36">
        <f t="shared" si="123"/>
        <v>0</v>
      </c>
      <c r="F1647" s="163"/>
      <c r="G1647" s="163"/>
      <c r="H1647" s="163"/>
    </row>
    <row r="1648" spans="1:8" outlineLevel="1">
      <c r="A1648" s="151">
        <v>173</v>
      </c>
      <c r="B1648" s="33" t="s">
        <v>2321</v>
      </c>
      <c r="C1648" s="151"/>
      <c r="D1648" s="151" t="s">
        <v>1808</v>
      </c>
      <c r="E1648" s="36">
        <f t="shared" si="123"/>
        <v>2</v>
      </c>
      <c r="F1648" s="163"/>
      <c r="G1648" s="163">
        <v>2</v>
      </c>
      <c r="H1648" s="163"/>
    </row>
    <row r="1649" spans="1:8" outlineLevel="1">
      <c r="A1649" s="151">
        <v>174</v>
      </c>
      <c r="B1649" s="33" t="s">
        <v>2322</v>
      </c>
      <c r="C1649" s="151"/>
      <c r="D1649" s="151" t="s">
        <v>1808</v>
      </c>
      <c r="E1649" s="36">
        <f t="shared" si="123"/>
        <v>0</v>
      </c>
      <c r="F1649" s="163"/>
      <c r="G1649" s="163"/>
      <c r="H1649" s="163"/>
    </row>
    <row r="1650" spans="1:8" outlineLevel="1">
      <c r="A1650" s="151">
        <v>175</v>
      </c>
      <c r="B1650" s="33" t="s">
        <v>2323</v>
      </c>
      <c r="C1650" s="151"/>
      <c r="D1650" s="151" t="s">
        <v>1808</v>
      </c>
      <c r="E1650" s="36">
        <f t="shared" si="123"/>
        <v>2</v>
      </c>
      <c r="F1650" s="163"/>
      <c r="G1650" s="163"/>
      <c r="H1650" s="163">
        <v>2</v>
      </c>
    </row>
    <row r="1651" spans="1:8" outlineLevel="1">
      <c r="A1651" s="151">
        <v>176</v>
      </c>
      <c r="B1651" s="33" t="s">
        <v>2324</v>
      </c>
      <c r="C1651" s="151"/>
      <c r="D1651" s="151" t="s">
        <v>1808</v>
      </c>
      <c r="E1651" s="36">
        <f t="shared" si="123"/>
        <v>0</v>
      </c>
      <c r="F1651" s="163"/>
      <c r="G1651" s="163"/>
      <c r="H1651" s="163"/>
    </row>
    <row r="1652" spans="1:8" outlineLevel="1">
      <c r="A1652" s="151">
        <v>177</v>
      </c>
      <c r="B1652" s="33" t="s">
        <v>2325</v>
      </c>
      <c r="C1652" s="151"/>
      <c r="D1652" s="151" t="s">
        <v>1808</v>
      </c>
      <c r="E1652" s="36">
        <f t="shared" si="123"/>
        <v>0</v>
      </c>
      <c r="F1652" s="163"/>
      <c r="G1652" s="163"/>
      <c r="H1652" s="163"/>
    </row>
    <row r="1653" spans="1:8" outlineLevel="1">
      <c r="A1653" s="151">
        <v>178</v>
      </c>
      <c r="B1653" s="33" t="s">
        <v>2326</v>
      </c>
      <c r="C1653" s="151"/>
      <c r="D1653" s="151" t="s">
        <v>1808</v>
      </c>
      <c r="E1653" s="36">
        <f t="shared" si="123"/>
        <v>0</v>
      </c>
      <c r="F1653" s="163"/>
      <c r="G1653" s="163"/>
      <c r="H1653" s="163"/>
    </row>
    <row r="1654" spans="1:8" outlineLevel="1">
      <c r="A1654" s="151">
        <v>179</v>
      </c>
      <c r="B1654" s="33" t="s">
        <v>2327</v>
      </c>
      <c r="C1654" s="151"/>
      <c r="D1654" s="151" t="s">
        <v>1808</v>
      </c>
      <c r="E1654" s="36">
        <f t="shared" si="123"/>
        <v>800</v>
      </c>
      <c r="F1654" s="163">
        <v>800</v>
      </c>
      <c r="G1654" s="163"/>
      <c r="H1654" s="163"/>
    </row>
    <row r="1655" spans="1:8" outlineLevel="1">
      <c r="A1655" s="151">
        <v>180</v>
      </c>
      <c r="B1655" s="33" t="s">
        <v>2328</v>
      </c>
      <c r="C1655" s="151"/>
      <c r="D1655" s="151" t="s">
        <v>1808</v>
      </c>
      <c r="E1655" s="36">
        <f t="shared" si="123"/>
        <v>0</v>
      </c>
      <c r="F1655" s="163"/>
      <c r="G1655" s="163"/>
      <c r="H1655" s="163"/>
    </row>
    <row r="1656" spans="1:8" outlineLevel="1">
      <c r="A1656" s="151">
        <v>181</v>
      </c>
      <c r="B1656" s="33" t="s">
        <v>2329</v>
      </c>
      <c r="C1656" s="151"/>
      <c r="D1656" s="151" t="s">
        <v>1808</v>
      </c>
      <c r="E1656" s="36">
        <f t="shared" si="123"/>
        <v>1</v>
      </c>
      <c r="F1656" s="163"/>
      <c r="G1656" s="163">
        <v>1</v>
      </c>
      <c r="H1656" s="163"/>
    </row>
    <row r="1657" spans="1:8" outlineLevel="1">
      <c r="A1657" s="151">
        <v>182</v>
      </c>
      <c r="B1657" s="33" t="s">
        <v>2330</v>
      </c>
      <c r="C1657" s="151"/>
      <c r="D1657" s="151" t="s">
        <v>1808</v>
      </c>
      <c r="E1657" s="36">
        <f t="shared" si="123"/>
        <v>3</v>
      </c>
      <c r="F1657" s="163">
        <v>3</v>
      </c>
      <c r="G1657" s="163"/>
      <c r="H1657" s="163"/>
    </row>
    <row r="1658" spans="1:8" outlineLevel="1">
      <c r="A1658" s="151">
        <v>183</v>
      </c>
      <c r="B1658" s="33" t="s">
        <v>2331</v>
      </c>
      <c r="C1658" s="151"/>
      <c r="D1658" s="151" t="s">
        <v>1808</v>
      </c>
      <c r="E1658" s="36">
        <f t="shared" si="123"/>
        <v>0</v>
      </c>
      <c r="F1658" s="163"/>
      <c r="G1658" s="163"/>
      <c r="H1658" s="163"/>
    </row>
    <row r="1659" spans="1:8" outlineLevel="1">
      <c r="A1659" s="151">
        <v>184</v>
      </c>
      <c r="B1659" s="33" t="s">
        <v>2332</v>
      </c>
      <c r="C1659" s="151"/>
      <c r="D1659" s="151" t="s">
        <v>1808</v>
      </c>
      <c r="E1659" s="36">
        <f t="shared" si="123"/>
        <v>4</v>
      </c>
      <c r="F1659" s="163"/>
      <c r="G1659" s="163"/>
      <c r="H1659" s="163">
        <v>4</v>
      </c>
    </row>
    <row r="1660" spans="1:8" outlineLevel="1">
      <c r="A1660" s="151">
        <v>185</v>
      </c>
      <c r="B1660" s="33" t="s">
        <v>2333</v>
      </c>
      <c r="C1660" s="151"/>
      <c r="D1660" s="151" t="s">
        <v>1808</v>
      </c>
      <c r="E1660" s="36">
        <f t="shared" si="123"/>
        <v>4</v>
      </c>
      <c r="F1660" s="163"/>
      <c r="G1660" s="163">
        <v>4</v>
      </c>
      <c r="H1660" s="163"/>
    </row>
    <row r="1661" spans="1:8" outlineLevel="1">
      <c r="A1661" s="151">
        <v>186</v>
      </c>
      <c r="B1661" s="33" t="s">
        <v>2333</v>
      </c>
      <c r="C1661" s="151"/>
      <c r="D1661" s="151" t="s">
        <v>1808</v>
      </c>
      <c r="E1661" s="36">
        <f t="shared" si="123"/>
        <v>0</v>
      </c>
      <c r="F1661" s="163"/>
      <c r="G1661" s="163"/>
      <c r="H1661" s="163"/>
    </row>
    <row r="1662" spans="1:8" outlineLevel="1">
      <c r="A1662" s="151">
        <v>187</v>
      </c>
      <c r="B1662" s="33" t="s">
        <v>2333</v>
      </c>
      <c r="C1662" s="151"/>
      <c r="D1662" s="151" t="s">
        <v>1808</v>
      </c>
      <c r="E1662" s="36">
        <f t="shared" si="123"/>
        <v>0</v>
      </c>
      <c r="F1662" s="163"/>
      <c r="G1662" s="163"/>
      <c r="H1662" s="163"/>
    </row>
    <row r="1663" spans="1:8" ht="34.5" customHeight="1">
      <c r="A1663" s="153"/>
      <c r="B1663" s="904" t="s">
        <v>2334</v>
      </c>
      <c r="C1663" s="905"/>
      <c r="D1663" s="905"/>
      <c r="E1663" s="905"/>
      <c r="F1663" s="905"/>
      <c r="G1663" s="905"/>
      <c r="H1663" s="905"/>
    </row>
    <row r="1664" spans="1:8" outlineLevel="1">
      <c r="A1664" s="151">
        <v>188</v>
      </c>
      <c r="B1664" s="33" t="s">
        <v>2335</v>
      </c>
      <c r="C1664" s="151" t="s">
        <v>2336</v>
      </c>
      <c r="D1664" s="151" t="s">
        <v>1808</v>
      </c>
      <c r="E1664" s="36">
        <f t="shared" ref="E1664:E1707" si="124">F1664+G1664+H1664</f>
        <v>5</v>
      </c>
      <c r="F1664" s="163">
        <v>3</v>
      </c>
      <c r="G1664" s="163">
        <v>1</v>
      </c>
      <c r="H1664" s="163">
        <v>1</v>
      </c>
    </row>
    <row r="1665" spans="1:8" outlineLevel="1">
      <c r="A1665" s="151">
        <v>189</v>
      </c>
      <c r="B1665" s="33" t="s">
        <v>2337</v>
      </c>
      <c r="C1665" s="151" t="s">
        <v>2338</v>
      </c>
      <c r="D1665" s="151" t="s">
        <v>1808</v>
      </c>
      <c r="E1665" s="36">
        <f t="shared" si="124"/>
        <v>3</v>
      </c>
      <c r="F1665" s="163">
        <v>2</v>
      </c>
      <c r="G1665" s="163">
        <v>1</v>
      </c>
      <c r="H1665" s="163"/>
    </row>
    <row r="1666" spans="1:8" outlineLevel="1">
      <c r="A1666" s="151">
        <v>190</v>
      </c>
      <c r="B1666" s="33" t="s">
        <v>2339</v>
      </c>
      <c r="C1666" s="151" t="s">
        <v>2340</v>
      </c>
      <c r="D1666" s="151" t="s">
        <v>1808</v>
      </c>
      <c r="E1666" s="36">
        <f t="shared" si="124"/>
        <v>0</v>
      </c>
      <c r="F1666" s="163"/>
      <c r="G1666" s="163"/>
      <c r="H1666" s="163"/>
    </row>
    <row r="1667" spans="1:8" outlineLevel="1">
      <c r="A1667" s="151">
        <v>191</v>
      </c>
      <c r="B1667" s="33" t="s">
        <v>2341</v>
      </c>
      <c r="C1667" s="151"/>
      <c r="D1667" s="151" t="s">
        <v>1808</v>
      </c>
      <c r="E1667" s="36">
        <f t="shared" si="124"/>
        <v>1500</v>
      </c>
      <c r="F1667" s="163">
        <v>900</v>
      </c>
      <c r="G1667" s="163">
        <v>300</v>
      </c>
      <c r="H1667" s="163">
        <v>300</v>
      </c>
    </row>
    <row r="1668" spans="1:8" outlineLevel="1">
      <c r="A1668" s="151">
        <v>192</v>
      </c>
      <c r="B1668" s="33" t="s">
        <v>2342</v>
      </c>
      <c r="C1668" s="151" t="s">
        <v>2343</v>
      </c>
      <c r="D1668" s="151" t="s">
        <v>1808</v>
      </c>
      <c r="E1668" s="36">
        <f t="shared" si="124"/>
        <v>15</v>
      </c>
      <c r="F1668" s="163">
        <v>9</v>
      </c>
      <c r="G1668" s="163">
        <v>3</v>
      </c>
      <c r="H1668" s="163">
        <v>3</v>
      </c>
    </row>
    <row r="1669" spans="1:8" outlineLevel="1">
      <c r="A1669" s="151">
        <v>193</v>
      </c>
      <c r="B1669" s="33" t="s">
        <v>2344</v>
      </c>
      <c r="C1669" s="151" t="s">
        <v>2345</v>
      </c>
      <c r="D1669" s="151" t="s">
        <v>1808</v>
      </c>
      <c r="E1669" s="36">
        <f t="shared" si="124"/>
        <v>15</v>
      </c>
      <c r="F1669" s="163">
        <v>9</v>
      </c>
      <c r="G1669" s="163">
        <v>3</v>
      </c>
      <c r="H1669" s="163">
        <v>3</v>
      </c>
    </row>
    <row r="1670" spans="1:8" outlineLevel="1">
      <c r="A1670" s="151">
        <v>194</v>
      </c>
      <c r="B1670" s="33" t="s">
        <v>2346</v>
      </c>
      <c r="C1670" s="151" t="s">
        <v>2347</v>
      </c>
      <c r="D1670" s="151" t="s">
        <v>1808</v>
      </c>
      <c r="E1670" s="36">
        <f t="shared" si="124"/>
        <v>15</v>
      </c>
      <c r="F1670" s="163">
        <v>9</v>
      </c>
      <c r="G1670" s="163">
        <v>3</v>
      </c>
      <c r="H1670" s="163">
        <v>3</v>
      </c>
    </row>
    <row r="1671" spans="1:8" outlineLevel="1">
      <c r="A1671" s="151">
        <v>195</v>
      </c>
      <c r="B1671" s="33" t="s">
        <v>2348</v>
      </c>
      <c r="C1671" s="151" t="s">
        <v>2252</v>
      </c>
      <c r="D1671" s="151" t="s">
        <v>1808</v>
      </c>
      <c r="E1671" s="36">
        <f t="shared" si="124"/>
        <v>15</v>
      </c>
      <c r="F1671" s="163">
        <v>9</v>
      </c>
      <c r="G1671" s="163">
        <v>3</v>
      </c>
      <c r="H1671" s="163">
        <v>3</v>
      </c>
    </row>
    <row r="1672" spans="1:8" outlineLevel="1">
      <c r="A1672" s="151">
        <v>196</v>
      </c>
      <c r="B1672" s="33" t="s">
        <v>2349</v>
      </c>
      <c r="C1672" s="151" t="s">
        <v>2350</v>
      </c>
      <c r="D1672" s="151" t="s">
        <v>1808</v>
      </c>
      <c r="E1672" s="36">
        <f t="shared" si="124"/>
        <v>0</v>
      </c>
      <c r="F1672" s="163"/>
      <c r="G1672" s="163"/>
      <c r="H1672" s="163"/>
    </row>
    <row r="1673" spans="1:8" outlineLevel="1">
      <c r="A1673" s="151">
        <v>197</v>
      </c>
      <c r="B1673" s="33" t="s">
        <v>2351</v>
      </c>
      <c r="C1673" s="151" t="s">
        <v>2352</v>
      </c>
      <c r="D1673" s="151" t="s">
        <v>1808</v>
      </c>
      <c r="E1673" s="36">
        <f t="shared" si="124"/>
        <v>0</v>
      </c>
      <c r="F1673" s="163"/>
      <c r="G1673" s="163"/>
      <c r="H1673" s="163"/>
    </row>
    <row r="1674" spans="1:8" outlineLevel="1">
      <c r="A1674" s="151">
        <v>198</v>
      </c>
      <c r="B1674" s="33" t="s">
        <v>2353</v>
      </c>
      <c r="C1674" s="151" t="s">
        <v>2354</v>
      </c>
      <c r="D1674" s="151" t="s">
        <v>1808</v>
      </c>
      <c r="E1674" s="36">
        <f t="shared" si="124"/>
        <v>0</v>
      </c>
      <c r="F1674" s="163"/>
      <c r="G1674" s="163"/>
      <c r="H1674" s="163"/>
    </row>
    <row r="1675" spans="1:8" outlineLevel="1">
      <c r="A1675" s="151">
        <v>199</v>
      </c>
      <c r="B1675" s="33" t="s">
        <v>2353</v>
      </c>
      <c r="C1675" s="151" t="s">
        <v>2355</v>
      </c>
      <c r="D1675" s="151" t="s">
        <v>1808</v>
      </c>
      <c r="E1675" s="36">
        <f t="shared" si="124"/>
        <v>0</v>
      </c>
      <c r="F1675" s="163"/>
      <c r="G1675" s="163"/>
      <c r="H1675" s="163"/>
    </row>
    <row r="1676" spans="1:8" outlineLevel="1">
      <c r="A1676" s="151">
        <v>200</v>
      </c>
      <c r="B1676" s="33" t="s">
        <v>2356</v>
      </c>
      <c r="C1676" s="151" t="s">
        <v>2357</v>
      </c>
      <c r="D1676" s="151" t="s">
        <v>1808</v>
      </c>
      <c r="E1676" s="36">
        <f t="shared" si="124"/>
        <v>5</v>
      </c>
      <c r="F1676" s="163">
        <v>3</v>
      </c>
      <c r="G1676" s="163">
        <v>1</v>
      </c>
      <c r="H1676" s="163">
        <v>1</v>
      </c>
    </row>
    <row r="1677" spans="1:8" outlineLevel="1">
      <c r="A1677" s="151">
        <v>201</v>
      </c>
      <c r="B1677" s="33" t="s">
        <v>2358</v>
      </c>
      <c r="C1677" s="151" t="s">
        <v>2359</v>
      </c>
      <c r="D1677" s="151" t="s">
        <v>1808</v>
      </c>
      <c r="E1677" s="36">
        <f t="shared" si="124"/>
        <v>0</v>
      </c>
      <c r="F1677" s="163"/>
      <c r="G1677" s="163"/>
      <c r="H1677" s="163"/>
    </row>
    <row r="1678" spans="1:8" outlineLevel="1">
      <c r="A1678" s="151">
        <v>202</v>
      </c>
      <c r="B1678" s="33" t="s">
        <v>2360</v>
      </c>
      <c r="C1678" s="151" t="s">
        <v>2361</v>
      </c>
      <c r="D1678" s="151" t="s">
        <v>1808</v>
      </c>
      <c r="E1678" s="36">
        <f t="shared" si="124"/>
        <v>0</v>
      </c>
      <c r="F1678" s="163"/>
      <c r="G1678" s="163"/>
      <c r="H1678" s="163"/>
    </row>
    <row r="1679" spans="1:8" outlineLevel="1">
      <c r="A1679" s="151">
        <v>203</v>
      </c>
      <c r="B1679" s="33" t="s">
        <v>2362</v>
      </c>
      <c r="C1679" s="151" t="s">
        <v>2359</v>
      </c>
      <c r="D1679" s="151" t="s">
        <v>1808</v>
      </c>
      <c r="E1679" s="36">
        <f t="shared" si="124"/>
        <v>0</v>
      </c>
      <c r="F1679" s="163"/>
      <c r="G1679" s="163"/>
      <c r="H1679" s="163"/>
    </row>
    <row r="1680" spans="1:8" outlineLevel="1">
      <c r="A1680" s="151">
        <v>204</v>
      </c>
      <c r="B1680" s="33" t="s">
        <v>2363</v>
      </c>
      <c r="C1680" s="151" t="s">
        <v>2364</v>
      </c>
      <c r="D1680" s="151" t="s">
        <v>1808</v>
      </c>
      <c r="E1680" s="36">
        <f t="shared" si="124"/>
        <v>2</v>
      </c>
      <c r="F1680" s="163">
        <v>1</v>
      </c>
      <c r="G1680" s="163">
        <v>1</v>
      </c>
      <c r="H1680" s="163"/>
    </row>
    <row r="1681" spans="1:8" outlineLevel="1">
      <c r="A1681" s="151">
        <v>205</v>
      </c>
      <c r="B1681" s="33" t="s">
        <v>2365</v>
      </c>
      <c r="C1681" s="151" t="s">
        <v>2366</v>
      </c>
      <c r="D1681" s="151" t="s">
        <v>1808</v>
      </c>
      <c r="E1681" s="36">
        <f t="shared" si="124"/>
        <v>0</v>
      </c>
      <c r="F1681" s="163"/>
      <c r="G1681" s="163"/>
      <c r="H1681" s="163"/>
    </row>
    <row r="1682" spans="1:8" outlineLevel="1">
      <c r="A1682" s="151">
        <v>206</v>
      </c>
      <c r="B1682" s="33" t="s">
        <v>2367</v>
      </c>
      <c r="C1682" s="151" t="s">
        <v>2368</v>
      </c>
      <c r="D1682" s="151" t="s">
        <v>1808</v>
      </c>
      <c r="E1682" s="36">
        <f t="shared" si="124"/>
        <v>2</v>
      </c>
      <c r="F1682" s="163">
        <v>1</v>
      </c>
      <c r="G1682" s="163">
        <v>1</v>
      </c>
      <c r="H1682" s="163"/>
    </row>
    <row r="1683" spans="1:8" outlineLevel="1">
      <c r="A1683" s="151">
        <v>207</v>
      </c>
      <c r="B1683" s="33" t="s">
        <v>2369</v>
      </c>
      <c r="C1683" s="151"/>
      <c r="D1683" s="151" t="s">
        <v>1808</v>
      </c>
      <c r="E1683" s="36">
        <f t="shared" si="124"/>
        <v>0</v>
      </c>
      <c r="F1683" s="163"/>
      <c r="G1683" s="163"/>
      <c r="H1683" s="163"/>
    </row>
    <row r="1684" spans="1:8" outlineLevel="1">
      <c r="A1684" s="151">
        <v>208</v>
      </c>
      <c r="B1684" s="33" t="s">
        <v>2370</v>
      </c>
      <c r="C1684" s="151"/>
      <c r="D1684" s="151" t="s">
        <v>1808</v>
      </c>
      <c r="E1684" s="36">
        <f t="shared" si="124"/>
        <v>2</v>
      </c>
      <c r="F1684" s="163">
        <v>1</v>
      </c>
      <c r="G1684" s="163">
        <v>1</v>
      </c>
      <c r="H1684" s="163"/>
    </row>
    <row r="1685" spans="1:8" outlineLevel="1">
      <c r="A1685" s="151">
        <v>209</v>
      </c>
      <c r="B1685" s="33" t="s">
        <v>2371</v>
      </c>
      <c r="C1685" s="151"/>
      <c r="D1685" s="151" t="s">
        <v>1808</v>
      </c>
      <c r="E1685" s="36">
        <f t="shared" si="124"/>
        <v>49</v>
      </c>
      <c r="F1685" s="163">
        <v>29</v>
      </c>
      <c r="G1685" s="163">
        <v>10</v>
      </c>
      <c r="H1685" s="163">
        <v>10</v>
      </c>
    </row>
    <row r="1686" spans="1:8" outlineLevel="1">
      <c r="A1686" s="151">
        <v>210</v>
      </c>
      <c r="B1686" s="33" t="s">
        <v>2372</v>
      </c>
      <c r="C1686" s="151" t="s">
        <v>2373</v>
      </c>
      <c r="D1686" s="151" t="s">
        <v>1808</v>
      </c>
      <c r="E1686" s="36">
        <f t="shared" si="124"/>
        <v>2</v>
      </c>
      <c r="F1686" s="163">
        <v>1</v>
      </c>
      <c r="G1686" s="163">
        <v>1</v>
      </c>
      <c r="H1686" s="163"/>
    </row>
    <row r="1687" spans="1:8" outlineLevel="1">
      <c r="A1687" s="151">
        <v>211</v>
      </c>
      <c r="B1687" s="33" t="s">
        <v>2374</v>
      </c>
      <c r="C1687" s="151" t="s">
        <v>2375</v>
      </c>
      <c r="D1687" s="151" t="s">
        <v>1808</v>
      </c>
      <c r="E1687" s="36">
        <f t="shared" si="124"/>
        <v>2</v>
      </c>
      <c r="F1687" s="163">
        <v>1</v>
      </c>
      <c r="G1687" s="163">
        <v>1</v>
      </c>
      <c r="H1687" s="163"/>
    </row>
    <row r="1688" spans="1:8" outlineLevel="1">
      <c r="A1688" s="151">
        <v>212</v>
      </c>
      <c r="B1688" s="33" t="s">
        <v>2376</v>
      </c>
      <c r="C1688" s="151" t="s">
        <v>2377</v>
      </c>
      <c r="D1688" s="151" t="s">
        <v>1808</v>
      </c>
      <c r="E1688" s="36">
        <f t="shared" si="124"/>
        <v>7</v>
      </c>
      <c r="F1688" s="163">
        <v>4</v>
      </c>
      <c r="G1688" s="163">
        <v>2</v>
      </c>
      <c r="H1688" s="163">
        <v>1</v>
      </c>
    </row>
    <row r="1689" spans="1:8" outlineLevel="1">
      <c r="A1689" s="151">
        <v>213</v>
      </c>
      <c r="B1689" s="33" t="s">
        <v>2378</v>
      </c>
      <c r="C1689" s="151" t="s">
        <v>2379</v>
      </c>
      <c r="D1689" s="151" t="s">
        <v>1808</v>
      </c>
      <c r="E1689" s="36">
        <f t="shared" si="124"/>
        <v>7</v>
      </c>
      <c r="F1689" s="163">
        <v>4</v>
      </c>
      <c r="G1689" s="163">
        <v>2</v>
      </c>
      <c r="H1689" s="163">
        <v>1</v>
      </c>
    </row>
    <row r="1690" spans="1:8" outlineLevel="1">
      <c r="A1690" s="151">
        <v>214</v>
      </c>
      <c r="B1690" s="33" t="s">
        <v>2380</v>
      </c>
      <c r="C1690" s="151" t="s">
        <v>2381</v>
      </c>
      <c r="D1690" s="151" t="s">
        <v>1808</v>
      </c>
      <c r="E1690" s="36">
        <f t="shared" si="124"/>
        <v>3</v>
      </c>
      <c r="F1690" s="163">
        <v>2</v>
      </c>
      <c r="G1690" s="163">
        <v>1</v>
      </c>
      <c r="H1690" s="163"/>
    </row>
    <row r="1691" spans="1:8" outlineLevel="1">
      <c r="A1691" s="151">
        <v>215</v>
      </c>
      <c r="B1691" s="33" t="s">
        <v>2382</v>
      </c>
      <c r="C1691" s="151" t="s">
        <v>2383</v>
      </c>
      <c r="D1691" s="151" t="s">
        <v>1808</v>
      </c>
      <c r="E1691" s="36">
        <f t="shared" si="124"/>
        <v>2</v>
      </c>
      <c r="F1691" s="163">
        <v>1</v>
      </c>
      <c r="G1691" s="163">
        <v>1</v>
      </c>
      <c r="H1691" s="163"/>
    </row>
    <row r="1692" spans="1:8" outlineLevel="1">
      <c r="A1692" s="151">
        <v>216</v>
      </c>
      <c r="B1692" s="33" t="s">
        <v>2384</v>
      </c>
      <c r="C1692" s="151" t="s">
        <v>2385</v>
      </c>
      <c r="D1692" s="151" t="s">
        <v>1808</v>
      </c>
      <c r="E1692" s="36">
        <f t="shared" si="124"/>
        <v>5</v>
      </c>
      <c r="F1692" s="163">
        <v>3</v>
      </c>
      <c r="G1692" s="163">
        <v>1</v>
      </c>
      <c r="H1692" s="163">
        <v>1</v>
      </c>
    </row>
    <row r="1693" spans="1:8" outlineLevel="1">
      <c r="A1693" s="151">
        <v>217</v>
      </c>
      <c r="B1693" s="33" t="s">
        <v>2386</v>
      </c>
      <c r="C1693" s="151" t="s">
        <v>2387</v>
      </c>
      <c r="D1693" s="151" t="s">
        <v>1808</v>
      </c>
      <c r="E1693" s="36">
        <f t="shared" si="124"/>
        <v>2</v>
      </c>
      <c r="F1693" s="163">
        <v>1</v>
      </c>
      <c r="G1693" s="163">
        <v>1</v>
      </c>
      <c r="H1693" s="163"/>
    </row>
    <row r="1694" spans="1:8" outlineLevel="1">
      <c r="A1694" s="151">
        <v>218</v>
      </c>
      <c r="B1694" s="33" t="s">
        <v>2388</v>
      </c>
      <c r="C1694" s="151" t="s">
        <v>2389</v>
      </c>
      <c r="D1694" s="151" t="s">
        <v>1808</v>
      </c>
      <c r="E1694" s="36">
        <f t="shared" si="124"/>
        <v>3</v>
      </c>
      <c r="F1694" s="163">
        <v>2</v>
      </c>
      <c r="G1694" s="163"/>
      <c r="H1694" s="163">
        <v>1</v>
      </c>
    </row>
    <row r="1695" spans="1:8" outlineLevel="1">
      <c r="A1695" s="151">
        <v>219</v>
      </c>
      <c r="B1695" s="33" t="s">
        <v>2390</v>
      </c>
      <c r="C1695" s="151" t="s">
        <v>2391</v>
      </c>
      <c r="D1695" s="151" t="s">
        <v>1808</v>
      </c>
      <c r="E1695" s="36">
        <f t="shared" si="124"/>
        <v>1</v>
      </c>
      <c r="F1695" s="163">
        <v>1</v>
      </c>
      <c r="G1695" s="163"/>
      <c r="H1695" s="163"/>
    </row>
    <row r="1696" spans="1:8" outlineLevel="1">
      <c r="A1696" s="151">
        <v>220</v>
      </c>
      <c r="B1696" s="33" t="s">
        <v>2392</v>
      </c>
      <c r="C1696" s="151" t="s">
        <v>2393</v>
      </c>
      <c r="D1696" s="151" t="s">
        <v>1808</v>
      </c>
      <c r="E1696" s="36">
        <f t="shared" si="124"/>
        <v>2</v>
      </c>
      <c r="F1696" s="163">
        <v>1</v>
      </c>
      <c r="G1696" s="163">
        <v>1</v>
      </c>
      <c r="H1696" s="163"/>
    </row>
    <row r="1697" spans="1:9" outlineLevel="1">
      <c r="A1697" s="151">
        <v>221</v>
      </c>
      <c r="B1697" s="33" t="s">
        <v>2394</v>
      </c>
      <c r="C1697" s="151" t="s">
        <v>2395</v>
      </c>
      <c r="D1697" s="151" t="s">
        <v>1808</v>
      </c>
      <c r="E1697" s="36">
        <f t="shared" si="124"/>
        <v>30</v>
      </c>
      <c r="F1697" s="163">
        <v>18</v>
      </c>
      <c r="G1697" s="163">
        <v>6</v>
      </c>
      <c r="H1697" s="163">
        <v>6</v>
      </c>
    </row>
    <row r="1698" spans="1:9" outlineLevel="1">
      <c r="A1698" s="151">
        <v>222</v>
      </c>
      <c r="B1698" s="33" t="s">
        <v>2396</v>
      </c>
      <c r="C1698" s="151"/>
      <c r="D1698" s="151" t="s">
        <v>1808</v>
      </c>
      <c r="E1698" s="36">
        <f t="shared" si="124"/>
        <v>0</v>
      </c>
      <c r="F1698" s="163"/>
      <c r="G1698" s="163"/>
      <c r="H1698" s="163"/>
    </row>
    <row r="1699" spans="1:9" outlineLevel="1">
      <c r="A1699" s="151">
        <v>223</v>
      </c>
      <c r="B1699" s="33" t="s">
        <v>2397</v>
      </c>
      <c r="C1699" s="151" t="s">
        <v>2398</v>
      </c>
      <c r="D1699" s="151" t="s">
        <v>1808</v>
      </c>
      <c r="E1699" s="36">
        <f t="shared" si="124"/>
        <v>20</v>
      </c>
      <c r="F1699" s="163">
        <v>12</v>
      </c>
      <c r="G1699" s="163">
        <v>4</v>
      </c>
      <c r="H1699" s="163">
        <v>4</v>
      </c>
    </row>
    <row r="1700" spans="1:9" outlineLevel="1">
      <c r="A1700" s="151">
        <v>224</v>
      </c>
      <c r="B1700" s="33" t="s">
        <v>2399</v>
      </c>
      <c r="C1700" s="151" t="s">
        <v>2400</v>
      </c>
      <c r="D1700" s="151" t="s">
        <v>1808</v>
      </c>
      <c r="E1700" s="36">
        <f t="shared" si="124"/>
        <v>0</v>
      </c>
      <c r="F1700" s="163"/>
      <c r="G1700" s="163"/>
      <c r="H1700" s="163"/>
      <c r="I1700" s="8">
        <v>60</v>
      </c>
    </row>
    <row r="1701" spans="1:9" outlineLevel="1">
      <c r="A1701" s="151">
        <v>225</v>
      </c>
      <c r="B1701" s="33" t="s">
        <v>2401</v>
      </c>
      <c r="C1701" s="151" t="s">
        <v>2402</v>
      </c>
      <c r="D1701" s="151" t="s">
        <v>1808</v>
      </c>
      <c r="E1701" s="36">
        <f t="shared" si="124"/>
        <v>58</v>
      </c>
      <c r="F1701" s="163">
        <v>35</v>
      </c>
      <c r="G1701" s="163">
        <v>12</v>
      </c>
      <c r="H1701" s="163">
        <v>11</v>
      </c>
    </row>
    <row r="1702" spans="1:9" outlineLevel="1">
      <c r="A1702" s="151">
        <v>226</v>
      </c>
      <c r="B1702" s="33" t="s">
        <v>2403</v>
      </c>
      <c r="C1702" s="151"/>
      <c r="D1702" s="151" t="s">
        <v>1808</v>
      </c>
      <c r="E1702" s="36">
        <f t="shared" si="124"/>
        <v>20</v>
      </c>
      <c r="F1702" s="163">
        <v>12</v>
      </c>
      <c r="G1702" s="163">
        <v>4</v>
      </c>
      <c r="H1702" s="163">
        <v>4</v>
      </c>
    </row>
    <row r="1703" spans="1:9" outlineLevel="1">
      <c r="A1703" s="151">
        <v>227</v>
      </c>
      <c r="B1703" s="33" t="s">
        <v>2404</v>
      </c>
      <c r="C1703" s="151"/>
      <c r="D1703" s="151" t="s">
        <v>1808</v>
      </c>
      <c r="E1703" s="36">
        <f t="shared" si="124"/>
        <v>2</v>
      </c>
      <c r="F1703" s="163">
        <v>1</v>
      </c>
      <c r="G1703" s="163">
        <v>1</v>
      </c>
      <c r="H1703" s="163"/>
    </row>
    <row r="1704" spans="1:9" outlineLevel="1">
      <c r="A1704" s="151">
        <v>228</v>
      </c>
      <c r="B1704" s="33" t="s">
        <v>2405</v>
      </c>
      <c r="C1704" s="151"/>
      <c r="D1704" s="151" t="s">
        <v>1808</v>
      </c>
      <c r="E1704" s="36">
        <f t="shared" si="124"/>
        <v>74</v>
      </c>
      <c r="F1704" s="163">
        <v>44</v>
      </c>
      <c r="G1704" s="163">
        <v>15</v>
      </c>
      <c r="H1704" s="163">
        <v>15</v>
      </c>
    </row>
    <row r="1705" spans="1:9" outlineLevel="1">
      <c r="A1705" s="151">
        <v>229</v>
      </c>
      <c r="B1705" s="33" t="s">
        <v>2406</v>
      </c>
      <c r="C1705" s="151"/>
      <c r="D1705" s="151" t="s">
        <v>1808</v>
      </c>
      <c r="E1705" s="36">
        <f t="shared" si="124"/>
        <v>74</v>
      </c>
      <c r="F1705" s="163">
        <v>44</v>
      </c>
      <c r="G1705" s="163">
        <v>15</v>
      </c>
      <c r="H1705" s="163">
        <v>15</v>
      </c>
    </row>
    <row r="1706" spans="1:9" outlineLevel="1">
      <c r="A1706" s="151">
        <v>230</v>
      </c>
      <c r="B1706" s="33" t="s">
        <v>2407</v>
      </c>
      <c r="C1706" s="151"/>
      <c r="D1706" s="151" t="s">
        <v>1808</v>
      </c>
      <c r="E1706" s="36">
        <f t="shared" si="124"/>
        <v>2</v>
      </c>
      <c r="F1706" s="163">
        <v>1</v>
      </c>
      <c r="G1706" s="163">
        <v>1</v>
      </c>
      <c r="H1706" s="163"/>
    </row>
    <row r="1707" spans="1:9" outlineLevel="1">
      <c r="A1707" s="151">
        <v>231</v>
      </c>
      <c r="B1707" s="33" t="s">
        <v>2408</v>
      </c>
      <c r="C1707" s="151" t="s">
        <v>2409</v>
      </c>
      <c r="D1707" s="151" t="s">
        <v>1808</v>
      </c>
      <c r="E1707" s="36">
        <f t="shared" si="124"/>
        <v>4</v>
      </c>
      <c r="F1707" s="163"/>
      <c r="G1707" s="163">
        <v>4</v>
      </c>
      <c r="H1707" s="163"/>
    </row>
    <row r="1708" spans="1:9" ht="34.5" customHeight="1">
      <c r="A1708" s="153"/>
      <c r="B1708" s="904" t="s">
        <v>2410</v>
      </c>
      <c r="C1708" s="905"/>
      <c r="D1708" s="905"/>
      <c r="E1708" s="905"/>
      <c r="F1708" s="905"/>
      <c r="G1708" s="905"/>
      <c r="H1708" s="905"/>
    </row>
    <row r="1709" spans="1:9" ht="46.5" outlineLevel="1">
      <c r="A1709" s="151">
        <v>232</v>
      </c>
      <c r="B1709" s="33" t="s">
        <v>2411</v>
      </c>
      <c r="C1709" s="151" t="s">
        <v>2412</v>
      </c>
      <c r="D1709" s="151" t="s">
        <v>1808</v>
      </c>
      <c r="E1709" s="36">
        <f t="shared" ref="E1709:E1723" si="125">F1709+G1709+H1709</f>
        <v>2</v>
      </c>
      <c r="F1709" s="163"/>
      <c r="G1709" s="163">
        <v>2</v>
      </c>
      <c r="H1709" s="163"/>
      <c r="I1709" s="8">
        <v>60</v>
      </c>
    </row>
    <row r="1710" spans="1:9" outlineLevel="1">
      <c r="A1710" s="151">
        <v>233</v>
      </c>
      <c r="B1710" s="33" t="s">
        <v>2413</v>
      </c>
      <c r="C1710" s="151" t="s">
        <v>2414</v>
      </c>
      <c r="D1710" s="151" t="s">
        <v>1808</v>
      </c>
      <c r="E1710" s="36">
        <f t="shared" si="125"/>
        <v>0</v>
      </c>
      <c r="F1710" s="163"/>
      <c r="G1710" s="163"/>
      <c r="H1710" s="163"/>
      <c r="I1710" s="8">
        <v>60</v>
      </c>
    </row>
    <row r="1711" spans="1:9" outlineLevel="1">
      <c r="A1711" s="151">
        <v>234</v>
      </c>
      <c r="B1711" s="33" t="s">
        <v>2415</v>
      </c>
      <c r="C1711" s="151"/>
      <c r="D1711" s="151" t="s">
        <v>2034</v>
      </c>
      <c r="E1711" s="36">
        <f t="shared" si="125"/>
        <v>28</v>
      </c>
      <c r="F1711" s="163"/>
      <c r="G1711" s="163"/>
      <c r="H1711" s="163">
        <v>28</v>
      </c>
    </row>
    <row r="1712" spans="1:9" outlineLevel="1">
      <c r="A1712" s="151">
        <v>235</v>
      </c>
      <c r="B1712" s="33" t="s">
        <v>2416</v>
      </c>
      <c r="C1712" s="151"/>
      <c r="D1712" s="151" t="s">
        <v>2034</v>
      </c>
      <c r="E1712" s="36">
        <f t="shared" si="125"/>
        <v>0</v>
      </c>
      <c r="F1712" s="163"/>
      <c r="G1712" s="163"/>
      <c r="H1712" s="163"/>
    </row>
    <row r="1713" spans="1:242" outlineLevel="1">
      <c r="A1713" s="151">
        <v>236</v>
      </c>
      <c r="B1713" s="33" t="s">
        <v>2417</v>
      </c>
      <c r="C1713" s="151"/>
      <c r="D1713" s="151" t="s">
        <v>1808</v>
      </c>
      <c r="E1713" s="36">
        <f t="shared" si="125"/>
        <v>2</v>
      </c>
      <c r="F1713" s="163"/>
      <c r="G1713" s="163"/>
      <c r="H1713" s="163">
        <v>2</v>
      </c>
    </row>
    <row r="1714" spans="1:242" outlineLevel="1">
      <c r="A1714" s="151">
        <v>237</v>
      </c>
      <c r="B1714" s="33" t="s">
        <v>2418</v>
      </c>
      <c r="C1714" s="151"/>
      <c r="D1714" s="151" t="s">
        <v>1808</v>
      </c>
      <c r="E1714" s="36">
        <f t="shared" si="125"/>
        <v>2</v>
      </c>
      <c r="F1714" s="163"/>
      <c r="G1714" s="163">
        <v>2</v>
      </c>
      <c r="H1714" s="163"/>
    </row>
    <row r="1715" spans="1:242" outlineLevel="1">
      <c r="A1715" s="151">
        <v>238</v>
      </c>
      <c r="B1715" s="33" t="s">
        <v>2419</v>
      </c>
      <c r="C1715" s="151"/>
      <c r="D1715" s="151" t="s">
        <v>1808</v>
      </c>
      <c r="E1715" s="36">
        <f t="shared" si="125"/>
        <v>0</v>
      </c>
      <c r="F1715" s="163"/>
      <c r="G1715" s="163"/>
      <c r="H1715" s="163"/>
    </row>
    <row r="1716" spans="1:242" outlineLevel="1">
      <c r="A1716" s="151">
        <v>239</v>
      </c>
      <c r="B1716" s="33" t="s">
        <v>2420</v>
      </c>
      <c r="C1716" s="151"/>
      <c r="D1716" s="151" t="s">
        <v>1808</v>
      </c>
      <c r="E1716" s="36">
        <f t="shared" si="125"/>
        <v>2</v>
      </c>
      <c r="F1716" s="163">
        <v>2</v>
      </c>
      <c r="G1716" s="163"/>
      <c r="H1716" s="163"/>
    </row>
    <row r="1717" spans="1:242" outlineLevel="1">
      <c r="A1717" s="151">
        <v>240</v>
      </c>
      <c r="B1717" s="33" t="s">
        <v>2421</v>
      </c>
      <c r="C1717" s="151"/>
      <c r="D1717" s="151" t="s">
        <v>1808</v>
      </c>
      <c r="E1717" s="36">
        <f t="shared" si="125"/>
        <v>0</v>
      </c>
      <c r="F1717" s="163"/>
      <c r="G1717" s="163"/>
      <c r="H1717" s="163"/>
    </row>
    <row r="1718" spans="1:242" outlineLevel="1">
      <c r="A1718" s="151">
        <v>241</v>
      </c>
      <c r="B1718" s="33" t="s">
        <v>2422</v>
      </c>
      <c r="C1718" s="151"/>
      <c r="D1718" s="151" t="s">
        <v>1808</v>
      </c>
      <c r="E1718" s="36">
        <f t="shared" si="125"/>
        <v>0</v>
      </c>
      <c r="F1718" s="163"/>
      <c r="G1718" s="163"/>
      <c r="H1718" s="163"/>
    </row>
    <row r="1719" spans="1:242" outlineLevel="1">
      <c r="A1719" s="151">
        <v>242</v>
      </c>
      <c r="B1719" s="33" t="s">
        <v>2423</v>
      </c>
      <c r="C1719" s="151"/>
      <c r="D1719" s="151" t="s">
        <v>1808</v>
      </c>
      <c r="E1719" s="36">
        <f t="shared" si="125"/>
        <v>0</v>
      </c>
      <c r="F1719" s="163"/>
      <c r="G1719" s="163"/>
      <c r="H1719" s="163"/>
    </row>
    <row r="1720" spans="1:242" outlineLevel="1">
      <c r="A1720" s="151">
        <v>243</v>
      </c>
      <c r="B1720" s="33" t="s">
        <v>2424</v>
      </c>
      <c r="C1720" s="151"/>
      <c r="D1720" s="151" t="s">
        <v>1808</v>
      </c>
      <c r="E1720" s="36">
        <f t="shared" si="125"/>
        <v>0</v>
      </c>
      <c r="F1720" s="163"/>
      <c r="G1720" s="163"/>
      <c r="H1720" s="163"/>
    </row>
    <row r="1721" spans="1:242" outlineLevel="1">
      <c r="A1721" s="151">
        <v>244</v>
      </c>
      <c r="B1721" s="33" t="s">
        <v>2425</v>
      </c>
      <c r="C1721" s="151"/>
      <c r="D1721" s="151" t="s">
        <v>1808</v>
      </c>
      <c r="E1721" s="36">
        <f t="shared" si="125"/>
        <v>0</v>
      </c>
      <c r="F1721" s="163"/>
      <c r="G1721" s="163"/>
      <c r="H1721" s="163"/>
    </row>
    <row r="1722" spans="1:242" outlineLevel="1">
      <c r="A1722" s="151">
        <v>245</v>
      </c>
      <c r="B1722" s="33" t="s">
        <v>2426</v>
      </c>
      <c r="C1722" s="151"/>
      <c r="D1722" s="151" t="s">
        <v>1808</v>
      </c>
      <c r="E1722" s="36">
        <f t="shared" si="125"/>
        <v>0</v>
      </c>
      <c r="F1722" s="163"/>
      <c r="G1722" s="163"/>
      <c r="H1722" s="163"/>
    </row>
    <row r="1723" spans="1:242" outlineLevel="1">
      <c r="A1723" s="151">
        <v>246</v>
      </c>
      <c r="B1723" s="33" t="s">
        <v>2427</v>
      </c>
      <c r="C1723" s="151"/>
      <c r="D1723" s="151" t="s">
        <v>1808</v>
      </c>
      <c r="E1723" s="36">
        <f t="shared" si="125"/>
        <v>0</v>
      </c>
      <c r="F1723" s="163"/>
      <c r="G1723" s="163"/>
      <c r="H1723" s="163"/>
    </row>
    <row r="1724" spans="1:242" ht="30.75" customHeight="1">
      <c r="A1724" s="178"/>
      <c r="B1724" s="904" t="s">
        <v>2428</v>
      </c>
      <c r="C1724" s="905"/>
      <c r="D1724" s="905"/>
      <c r="E1724" s="905"/>
      <c r="F1724" s="905"/>
      <c r="G1724" s="905"/>
      <c r="H1724" s="905"/>
    </row>
    <row r="1725" spans="1:242" s="183" customFormat="1" outlineLevel="1">
      <c r="A1725" s="151">
        <v>247</v>
      </c>
      <c r="B1725" s="33" t="s">
        <v>2429</v>
      </c>
      <c r="C1725" s="151"/>
      <c r="D1725" s="151" t="s">
        <v>1808</v>
      </c>
      <c r="E1725" s="36">
        <f t="shared" ref="E1725:E1767" si="126">F1725+G1725+H1725</f>
        <v>70</v>
      </c>
      <c r="F1725" s="163">
        <v>25</v>
      </c>
      <c r="G1725" s="163">
        <v>25</v>
      </c>
      <c r="H1725" s="163">
        <v>20</v>
      </c>
      <c r="I1725" s="8">
        <v>24</v>
      </c>
      <c r="J1725" s="7"/>
      <c r="K1725" s="7"/>
      <c r="L1725" s="7"/>
      <c r="M1725" s="7"/>
      <c r="N1725" s="7"/>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c r="CG1725" s="7"/>
      <c r="CH1725" s="7"/>
      <c r="CI1725" s="7"/>
      <c r="CJ1725" s="7"/>
      <c r="CK1725" s="7"/>
      <c r="CL1725" s="7"/>
      <c r="CM1725" s="7"/>
      <c r="CN1725" s="7"/>
      <c r="CO1725" s="7"/>
      <c r="CP1725" s="7"/>
      <c r="CQ1725" s="7"/>
      <c r="CR1725" s="7"/>
      <c r="CS1725" s="7"/>
      <c r="CT1725" s="7"/>
      <c r="CU1725" s="7"/>
      <c r="CV1725" s="7"/>
      <c r="CW1725" s="7"/>
      <c r="CX1725" s="7"/>
      <c r="CY1725" s="7"/>
      <c r="CZ1725" s="7"/>
      <c r="DA1725" s="7"/>
      <c r="DB1725" s="7"/>
      <c r="DC1725" s="7"/>
      <c r="DD1725" s="7"/>
      <c r="DE1725" s="7"/>
      <c r="DF1725" s="7"/>
      <c r="DG1725" s="7"/>
      <c r="DH1725" s="7"/>
      <c r="DI1725" s="7"/>
      <c r="DJ1725" s="7"/>
      <c r="DK1725" s="7"/>
      <c r="DL1725" s="7"/>
      <c r="DM1725" s="7"/>
      <c r="DN1725" s="7"/>
      <c r="DO1725" s="7"/>
      <c r="DP1725" s="7"/>
      <c r="DQ1725" s="7"/>
      <c r="DR1725" s="7"/>
      <c r="DS1725" s="7"/>
      <c r="DT1725" s="181"/>
      <c r="DU1725" s="182"/>
      <c r="DV1725" s="182"/>
      <c r="DW1725" s="182"/>
      <c r="DX1725" s="182"/>
      <c r="DY1725" s="182"/>
      <c r="DZ1725" s="182"/>
      <c r="EA1725" s="182"/>
      <c r="EB1725" s="182"/>
      <c r="EC1725" s="182"/>
      <c r="ED1725" s="182"/>
      <c r="EE1725" s="182"/>
      <c r="EF1725" s="182"/>
      <c r="EG1725" s="182"/>
      <c r="EH1725" s="182"/>
      <c r="EI1725" s="182"/>
      <c r="EJ1725" s="182"/>
      <c r="EK1725" s="182"/>
      <c r="EL1725" s="182"/>
      <c r="EM1725" s="182"/>
      <c r="EN1725" s="182"/>
      <c r="EO1725" s="182"/>
      <c r="EP1725" s="182"/>
      <c r="EQ1725" s="182"/>
      <c r="ER1725" s="182"/>
      <c r="ES1725" s="182"/>
      <c r="ET1725" s="182"/>
      <c r="EU1725" s="182"/>
      <c r="EV1725" s="182"/>
      <c r="EW1725" s="182"/>
      <c r="EX1725" s="182"/>
      <c r="EY1725" s="182"/>
      <c r="EZ1725" s="182"/>
      <c r="FA1725" s="182"/>
      <c r="FB1725" s="182"/>
      <c r="FC1725" s="182"/>
      <c r="FD1725" s="182"/>
      <c r="FE1725" s="182"/>
      <c r="FF1725" s="182"/>
      <c r="FG1725" s="182"/>
      <c r="FH1725" s="182"/>
      <c r="FI1725" s="182"/>
      <c r="FJ1725" s="182"/>
      <c r="FK1725" s="182"/>
      <c r="FL1725" s="182"/>
      <c r="FM1725" s="182"/>
      <c r="FN1725" s="182"/>
      <c r="FO1725" s="182"/>
      <c r="FP1725" s="182"/>
      <c r="FQ1725" s="182"/>
      <c r="FR1725" s="182"/>
      <c r="FS1725" s="182"/>
      <c r="FT1725" s="182"/>
      <c r="FU1725" s="182"/>
      <c r="FV1725" s="182"/>
      <c r="FW1725" s="182"/>
      <c r="FX1725" s="182"/>
      <c r="FY1725" s="182"/>
      <c r="FZ1725" s="182"/>
      <c r="GA1725" s="182"/>
      <c r="GB1725" s="182"/>
      <c r="GC1725" s="182"/>
      <c r="GD1725" s="182"/>
      <c r="GE1725" s="182"/>
      <c r="GF1725" s="182"/>
      <c r="GG1725" s="182"/>
      <c r="GH1725" s="182"/>
      <c r="GI1725" s="182"/>
      <c r="GJ1725" s="182"/>
      <c r="GK1725" s="182"/>
      <c r="GL1725" s="182"/>
      <c r="GM1725" s="182"/>
      <c r="GN1725" s="182"/>
      <c r="GO1725" s="182"/>
      <c r="GP1725" s="182"/>
      <c r="GQ1725" s="182"/>
      <c r="GR1725" s="182"/>
      <c r="GS1725" s="182"/>
      <c r="GT1725" s="182"/>
      <c r="GU1725" s="182"/>
      <c r="GV1725" s="182"/>
      <c r="GW1725" s="182"/>
      <c r="GX1725" s="182"/>
      <c r="GY1725" s="182"/>
      <c r="GZ1725" s="182"/>
      <c r="HA1725" s="182"/>
      <c r="HB1725" s="182"/>
      <c r="HC1725" s="182"/>
      <c r="HD1725" s="182"/>
      <c r="HE1725" s="182"/>
      <c r="HF1725" s="182"/>
      <c r="HG1725" s="182"/>
      <c r="HH1725" s="182"/>
      <c r="HI1725" s="182"/>
      <c r="HJ1725" s="182"/>
      <c r="HK1725" s="182"/>
      <c r="HL1725" s="182"/>
      <c r="HM1725" s="182"/>
      <c r="HN1725" s="182"/>
      <c r="HO1725" s="182"/>
      <c r="HP1725" s="182"/>
      <c r="HQ1725" s="182"/>
      <c r="HR1725" s="182"/>
      <c r="HS1725" s="182"/>
      <c r="HT1725" s="182"/>
      <c r="HU1725" s="182"/>
      <c r="HV1725" s="182"/>
      <c r="HW1725" s="182"/>
      <c r="HX1725" s="182"/>
      <c r="HY1725" s="182"/>
      <c r="HZ1725" s="182"/>
      <c r="IA1725" s="182"/>
      <c r="IB1725" s="182"/>
      <c r="IC1725" s="182"/>
      <c r="ID1725" s="182"/>
      <c r="IE1725" s="182"/>
      <c r="IF1725" s="182"/>
      <c r="IG1725" s="182"/>
      <c r="IH1725" s="182"/>
    </row>
    <row r="1726" spans="1:242" s="183" customFormat="1" outlineLevel="1">
      <c r="A1726" s="151">
        <v>248</v>
      </c>
      <c r="B1726" s="33" t="s">
        <v>2430</v>
      </c>
      <c r="C1726" s="151"/>
      <c r="D1726" s="151" t="s">
        <v>1808</v>
      </c>
      <c r="E1726" s="36">
        <f t="shared" si="126"/>
        <v>63</v>
      </c>
      <c r="F1726" s="163">
        <v>21</v>
      </c>
      <c r="G1726" s="163">
        <v>21</v>
      </c>
      <c r="H1726" s="163">
        <v>21</v>
      </c>
      <c r="I1726" s="8"/>
      <c r="J1726" s="7"/>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c r="CG1726" s="7"/>
      <c r="CH1726" s="7"/>
      <c r="CI1726" s="7"/>
      <c r="CJ1726" s="7"/>
      <c r="CK1726" s="7"/>
      <c r="CL1726" s="7"/>
      <c r="CM1726" s="7"/>
      <c r="CN1726" s="7"/>
      <c r="CO1726" s="7"/>
      <c r="CP1726" s="7"/>
      <c r="CQ1726" s="7"/>
      <c r="CR1726" s="7"/>
      <c r="CS1726" s="7"/>
      <c r="CT1726" s="7"/>
      <c r="CU1726" s="7"/>
      <c r="CV1726" s="7"/>
      <c r="CW1726" s="7"/>
      <c r="CX1726" s="7"/>
      <c r="CY1726" s="7"/>
      <c r="CZ1726" s="7"/>
      <c r="DA1726" s="7"/>
      <c r="DB1726" s="7"/>
      <c r="DC1726" s="7"/>
      <c r="DD1726" s="7"/>
      <c r="DE1726" s="7"/>
      <c r="DF1726" s="7"/>
      <c r="DG1726" s="7"/>
      <c r="DH1726" s="7"/>
      <c r="DI1726" s="7"/>
      <c r="DJ1726" s="7"/>
      <c r="DK1726" s="7"/>
      <c r="DL1726" s="7"/>
      <c r="DM1726" s="7"/>
      <c r="DN1726" s="7"/>
      <c r="DO1726" s="7"/>
      <c r="DP1726" s="7"/>
      <c r="DQ1726" s="7"/>
      <c r="DR1726" s="7"/>
      <c r="DS1726" s="7"/>
      <c r="DT1726" s="181"/>
      <c r="DU1726" s="182"/>
      <c r="DV1726" s="182"/>
      <c r="DW1726" s="182"/>
      <c r="DX1726" s="182"/>
      <c r="DY1726" s="182"/>
      <c r="DZ1726" s="182"/>
      <c r="EA1726" s="182"/>
      <c r="EB1726" s="182"/>
      <c r="EC1726" s="182"/>
      <c r="ED1726" s="182"/>
      <c r="EE1726" s="182"/>
      <c r="EF1726" s="182"/>
      <c r="EG1726" s="182"/>
      <c r="EH1726" s="182"/>
      <c r="EI1726" s="182"/>
      <c r="EJ1726" s="182"/>
      <c r="EK1726" s="182"/>
      <c r="EL1726" s="182"/>
      <c r="EM1726" s="182"/>
      <c r="EN1726" s="182"/>
      <c r="EO1726" s="182"/>
      <c r="EP1726" s="182"/>
      <c r="EQ1726" s="182"/>
      <c r="ER1726" s="182"/>
      <c r="ES1726" s="182"/>
      <c r="ET1726" s="182"/>
      <c r="EU1726" s="182"/>
      <c r="EV1726" s="182"/>
      <c r="EW1726" s="182"/>
      <c r="EX1726" s="182"/>
      <c r="EY1726" s="182"/>
      <c r="EZ1726" s="182"/>
      <c r="FA1726" s="182"/>
      <c r="FB1726" s="182"/>
      <c r="FC1726" s="182"/>
      <c r="FD1726" s="182"/>
      <c r="FE1726" s="182"/>
      <c r="FF1726" s="182"/>
      <c r="FG1726" s="182"/>
      <c r="FH1726" s="182"/>
      <c r="FI1726" s="182"/>
      <c r="FJ1726" s="182"/>
      <c r="FK1726" s="182"/>
      <c r="FL1726" s="182"/>
      <c r="FM1726" s="182"/>
      <c r="FN1726" s="182"/>
      <c r="FO1726" s="182"/>
      <c r="FP1726" s="182"/>
      <c r="FQ1726" s="182"/>
      <c r="FR1726" s="182"/>
      <c r="FS1726" s="182"/>
      <c r="FT1726" s="182"/>
      <c r="FU1726" s="182"/>
      <c r="FV1726" s="182"/>
      <c r="FW1726" s="182"/>
      <c r="FX1726" s="182"/>
      <c r="FY1726" s="182"/>
      <c r="FZ1726" s="182"/>
      <c r="GA1726" s="182"/>
      <c r="GB1726" s="182"/>
      <c r="GC1726" s="182"/>
      <c r="GD1726" s="182"/>
      <c r="GE1726" s="182"/>
      <c r="GF1726" s="182"/>
      <c r="GG1726" s="182"/>
      <c r="GH1726" s="182"/>
      <c r="GI1726" s="182"/>
      <c r="GJ1726" s="182"/>
      <c r="GK1726" s="182"/>
      <c r="GL1726" s="182"/>
      <c r="GM1726" s="182"/>
      <c r="GN1726" s="182"/>
      <c r="GO1726" s="182"/>
      <c r="GP1726" s="182"/>
      <c r="GQ1726" s="182"/>
      <c r="GR1726" s="182"/>
      <c r="GS1726" s="182"/>
      <c r="GT1726" s="182"/>
      <c r="GU1726" s="182"/>
      <c r="GV1726" s="182"/>
      <c r="GW1726" s="182"/>
      <c r="GX1726" s="182"/>
      <c r="GY1726" s="182"/>
      <c r="GZ1726" s="182"/>
      <c r="HA1726" s="182"/>
      <c r="HB1726" s="182"/>
      <c r="HC1726" s="182"/>
      <c r="HD1726" s="182"/>
      <c r="HE1726" s="182"/>
      <c r="HF1726" s="182"/>
      <c r="HG1726" s="182"/>
      <c r="HH1726" s="182"/>
      <c r="HI1726" s="182"/>
      <c r="HJ1726" s="182"/>
      <c r="HK1726" s="182"/>
      <c r="HL1726" s="182"/>
      <c r="HM1726" s="182"/>
      <c r="HN1726" s="182"/>
      <c r="HO1726" s="182"/>
      <c r="HP1726" s="182"/>
      <c r="HQ1726" s="182"/>
      <c r="HR1726" s="182"/>
      <c r="HS1726" s="182"/>
      <c r="HT1726" s="182"/>
      <c r="HU1726" s="182"/>
      <c r="HV1726" s="182"/>
      <c r="HW1726" s="182"/>
      <c r="HX1726" s="182"/>
      <c r="HY1726" s="182"/>
      <c r="HZ1726" s="182"/>
      <c r="IA1726" s="182"/>
      <c r="IB1726" s="182"/>
      <c r="IC1726" s="182"/>
      <c r="ID1726" s="182"/>
      <c r="IE1726" s="182"/>
      <c r="IF1726" s="182"/>
      <c r="IG1726" s="182"/>
      <c r="IH1726" s="182"/>
    </row>
    <row r="1727" spans="1:242" s="183" customFormat="1" outlineLevel="1">
      <c r="A1727" s="151">
        <v>249</v>
      </c>
      <c r="B1727" s="33" t="s">
        <v>2431</v>
      </c>
      <c r="C1727" s="151"/>
      <c r="D1727" s="151" t="s">
        <v>1808</v>
      </c>
      <c r="E1727" s="36">
        <f t="shared" si="126"/>
        <v>63</v>
      </c>
      <c r="F1727" s="163">
        <v>21</v>
      </c>
      <c r="G1727" s="163">
        <v>21</v>
      </c>
      <c r="H1727" s="163">
        <v>21</v>
      </c>
      <c r="I1727" s="8"/>
      <c r="J1727" s="7"/>
      <c r="K1727" s="7"/>
      <c r="L1727" s="7"/>
      <c r="M1727" s="7"/>
      <c r="N1727" s="7"/>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c r="CG1727" s="7"/>
      <c r="CH1727" s="7"/>
      <c r="CI1727" s="7"/>
      <c r="CJ1727" s="7"/>
      <c r="CK1727" s="7"/>
      <c r="CL1727" s="7"/>
      <c r="CM1727" s="7"/>
      <c r="CN1727" s="7"/>
      <c r="CO1727" s="7"/>
      <c r="CP1727" s="7"/>
      <c r="CQ1727" s="7"/>
      <c r="CR1727" s="7"/>
      <c r="CS1727" s="7"/>
      <c r="CT1727" s="7"/>
      <c r="CU1727" s="7"/>
      <c r="CV1727" s="7"/>
      <c r="CW1727" s="7"/>
      <c r="CX1727" s="7"/>
      <c r="CY1727" s="7"/>
      <c r="CZ1727" s="7"/>
      <c r="DA1727" s="7"/>
      <c r="DB1727" s="7"/>
      <c r="DC1727" s="7"/>
      <c r="DD1727" s="7"/>
      <c r="DE1727" s="7"/>
      <c r="DF1727" s="7"/>
      <c r="DG1727" s="7"/>
      <c r="DH1727" s="7"/>
      <c r="DI1727" s="7"/>
      <c r="DJ1727" s="7"/>
      <c r="DK1727" s="7"/>
      <c r="DL1727" s="7"/>
      <c r="DM1727" s="7"/>
      <c r="DN1727" s="7"/>
      <c r="DO1727" s="7"/>
      <c r="DP1727" s="7"/>
      <c r="DQ1727" s="7"/>
      <c r="DR1727" s="7"/>
      <c r="DS1727" s="7"/>
      <c r="DT1727" s="181"/>
      <c r="DU1727" s="182"/>
      <c r="DV1727" s="182"/>
      <c r="DW1727" s="182"/>
      <c r="DX1727" s="182"/>
      <c r="DY1727" s="182"/>
      <c r="DZ1727" s="182"/>
      <c r="EA1727" s="182"/>
      <c r="EB1727" s="182"/>
      <c r="EC1727" s="182"/>
      <c r="ED1727" s="182"/>
      <c r="EE1727" s="182"/>
      <c r="EF1727" s="182"/>
      <c r="EG1727" s="182"/>
      <c r="EH1727" s="182"/>
      <c r="EI1727" s="182"/>
      <c r="EJ1727" s="182"/>
      <c r="EK1727" s="182"/>
      <c r="EL1727" s="182"/>
      <c r="EM1727" s="182"/>
      <c r="EN1727" s="182"/>
      <c r="EO1727" s="182"/>
      <c r="EP1727" s="182"/>
      <c r="EQ1727" s="182"/>
      <c r="ER1727" s="182"/>
      <c r="ES1727" s="182"/>
      <c r="ET1727" s="182"/>
      <c r="EU1727" s="182"/>
      <c r="EV1727" s="182"/>
      <c r="EW1727" s="182"/>
      <c r="EX1727" s="182"/>
      <c r="EY1727" s="182"/>
      <c r="EZ1727" s="182"/>
      <c r="FA1727" s="182"/>
      <c r="FB1727" s="182"/>
      <c r="FC1727" s="182"/>
      <c r="FD1727" s="182"/>
      <c r="FE1727" s="182"/>
      <c r="FF1727" s="182"/>
      <c r="FG1727" s="182"/>
      <c r="FH1727" s="182"/>
      <c r="FI1727" s="182"/>
      <c r="FJ1727" s="182"/>
      <c r="FK1727" s="182"/>
      <c r="FL1727" s="182"/>
      <c r="FM1727" s="182"/>
      <c r="FN1727" s="182"/>
      <c r="FO1727" s="182"/>
      <c r="FP1727" s="182"/>
      <c r="FQ1727" s="182"/>
      <c r="FR1727" s="182"/>
      <c r="FS1727" s="182"/>
      <c r="FT1727" s="182"/>
      <c r="FU1727" s="182"/>
      <c r="FV1727" s="182"/>
      <c r="FW1727" s="182"/>
      <c r="FX1727" s="182"/>
      <c r="FY1727" s="182"/>
      <c r="FZ1727" s="182"/>
      <c r="GA1727" s="182"/>
      <c r="GB1727" s="182"/>
      <c r="GC1727" s="182"/>
      <c r="GD1727" s="182"/>
      <c r="GE1727" s="182"/>
      <c r="GF1727" s="182"/>
      <c r="GG1727" s="182"/>
      <c r="GH1727" s="182"/>
      <c r="GI1727" s="182"/>
      <c r="GJ1727" s="182"/>
      <c r="GK1727" s="182"/>
      <c r="GL1727" s="182"/>
      <c r="GM1727" s="182"/>
      <c r="GN1727" s="182"/>
      <c r="GO1727" s="182"/>
      <c r="GP1727" s="182"/>
      <c r="GQ1727" s="182"/>
      <c r="GR1727" s="182"/>
      <c r="GS1727" s="182"/>
      <c r="GT1727" s="182"/>
      <c r="GU1727" s="182"/>
      <c r="GV1727" s="182"/>
      <c r="GW1727" s="182"/>
      <c r="GX1727" s="182"/>
      <c r="GY1727" s="182"/>
      <c r="GZ1727" s="182"/>
      <c r="HA1727" s="182"/>
      <c r="HB1727" s="182"/>
      <c r="HC1727" s="182"/>
      <c r="HD1727" s="182"/>
      <c r="HE1727" s="182"/>
      <c r="HF1727" s="182"/>
      <c r="HG1727" s="182"/>
      <c r="HH1727" s="182"/>
      <c r="HI1727" s="182"/>
      <c r="HJ1727" s="182"/>
      <c r="HK1727" s="182"/>
      <c r="HL1727" s="182"/>
      <c r="HM1727" s="182"/>
      <c r="HN1727" s="182"/>
      <c r="HO1727" s="182"/>
      <c r="HP1727" s="182"/>
      <c r="HQ1727" s="182"/>
      <c r="HR1727" s="182"/>
      <c r="HS1727" s="182"/>
      <c r="HT1727" s="182"/>
      <c r="HU1727" s="182"/>
      <c r="HV1727" s="182"/>
      <c r="HW1727" s="182"/>
      <c r="HX1727" s="182"/>
      <c r="HY1727" s="182"/>
      <c r="HZ1727" s="182"/>
      <c r="IA1727" s="182"/>
      <c r="IB1727" s="182"/>
      <c r="IC1727" s="182"/>
      <c r="ID1727" s="182"/>
      <c r="IE1727" s="182"/>
      <c r="IF1727" s="182"/>
      <c r="IG1727" s="182"/>
      <c r="IH1727" s="182"/>
    </row>
    <row r="1728" spans="1:242" s="183" customFormat="1" outlineLevel="1">
      <c r="A1728" s="151">
        <v>250</v>
      </c>
      <c r="B1728" s="33" t="s">
        <v>2432</v>
      </c>
      <c r="C1728" s="151"/>
      <c r="D1728" s="151" t="s">
        <v>1808</v>
      </c>
      <c r="E1728" s="36">
        <f t="shared" si="126"/>
        <v>63</v>
      </c>
      <c r="F1728" s="163">
        <v>21</v>
      </c>
      <c r="G1728" s="163">
        <v>21</v>
      </c>
      <c r="H1728" s="163">
        <v>21</v>
      </c>
      <c r="I1728" s="8"/>
      <c r="J1728" s="7"/>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c r="CG1728" s="7"/>
      <c r="CH1728" s="7"/>
      <c r="CI1728" s="7"/>
      <c r="CJ1728" s="7"/>
      <c r="CK1728" s="7"/>
      <c r="CL1728" s="7"/>
      <c r="CM1728" s="7"/>
      <c r="CN1728" s="7"/>
      <c r="CO1728" s="7"/>
      <c r="CP1728" s="7"/>
      <c r="CQ1728" s="7"/>
      <c r="CR1728" s="7"/>
      <c r="CS1728" s="7"/>
      <c r="CT1728" s="7"/>
      <c r="CU1728" s="7"/>
      <c r="CV1728" s="7"/>
      <c r="CW1728" s="7"/>
      <c r="CX1728" s="7"/>
      <c r="CY1728" s="7"/>
      <c r="CZ1728" s="7"/>
      <c r="DA1728" s="7"/>
      <c r="DB1728" s="7"/>
      <c r="DC1728" s="7"/>
      <c r="DD1728" s="7"/>
      <c r="DE1728" s="7"/>
      <c r="DF1728" s="7"/>
      <c r="DG1728" s="7"/>
      <c r="DH1728" s="7"/>
      <c r="DI1728" s="7"/>
      <c r="DJ1728" s="7"/>
      <c r="DK1728" s="7"/>
      <c r="DL1728" s="7"/>
      <c r="DM1728" s="7"/>
      <c r="DN1728" s="7"/>
      <c r="DO1728" s="7"/>
      <c r="DP1728" s="7"/>
      <c r="DQ1728" s="7"/>
      <c r="DR1728" s="7"/>
      <c r="DS1728" s="7"/>
      <c r="DT1728" s="181"/>
      <c r="DU1728" s="182"/>
      <c r="DV1728" s="182"/>
      <c r="DW1728" s="182"/>
      <c r="DX1728" s="182"/>
      <c r="DY1728" s="182"/>
      <c r="DZ1728" s="182"/>
      <c r="EA1728" s="182"/>
      <c r="EB1728" s="182"/>
      <c r="EC1728" s="182"/>
      <c r="ED1728" s="182"/>
      <c r="EE1728" s="182"/>
      <c r="EF1728" s="182"/>
      <c r="EG1728" s="182"/>
      <c r="EH1728" s="182"/>
      <c r="EI1728" s="182"/>
      <c r="EJ1728" s="182"/>
      <c r="EK1728" s="182"/>
      <c r="EL1728" s="182"/>
      <c r="EM1728" s="182"/>
      <c r="EN1728" s="182"/>
      <c r="EO1728" s="182"/>
      <c r="EP1728" s="182"/>
      <c r="EQ1728" s="182"/>
      <c r="ER1728" s="182"/>
      <c r="ES1728" s="182"/>
      <c r="ET1728" s="182"/>
      <c r="EU1728" s="182"/>
      <c r="EV1728" s="182"/>
      <c r="EW1728" s="182"/>
      <c r="EX1728" s="182"/>
      <c r="EY1728" s="182"/>
      <c r="EZ1728" s="182"/>
      <c r="FA1728" s="182"/>
      <c r="FB1728" s="182"/>
      <c r="FC1728" s="182"/>
      <c r="FD1728" s="182"/>
      <c r="FE1728" s="182"/>
      <c r="FF1728" s="182"/>
      <c r="FG1728" s="182"/>
      <c r="FH1728" s="182"/>
      <c r="FI1728" s="182"/>
      <c r="FJ1728" s="182"/>
      <c r="FK1728" s="182"/>
      <c r="FL1728" s="182"/>
      <c r="FM1728" s="182"/>
      <c r="FN1728" s="182"/>
      <c r="FO1728" s="182"/>
      <c r="FP1728" s="182"/>
      <c r="FQ1728" s="182"/>
      <c r="FR1728" s="182"/>
      <c r="FS1728" s="182"/>
      <c r="FT1728" s="182"/>
      <c r="FU1728" s="182"/>
      <c r="FV1728" s="182"/>
      <c r="FW1728" s="182"/>
      <c r="FX1728" s="182"/>
      <c r="FY1728" s="182"/>
      <c r="FZ1728" s="182"/>
      <c r="GA1728" s="182"/>
      <c r="GB1728" s="182"/>
      <c r="GC1728" s="182"/>
      <c r="GD1728" s="182"/>
      <c r="GE1728" s="182"/>
      <c r="GF1728" s="182"/>
      <c r="GG1728" s="182"/>
      <c r="GH1728" s="182"/>
      <c r="GI1728" s="182"/>
      <c r="GJ1728" s="182"/>
      <c r="GK1728" s="182"/>
      <c r="GL1728" s="182"/>
      <c r="GM1728" s="182"/>
      <c r="GN1728" s="182"/>
      <c r="GO1728" s="182"/>
      <c r="GP1728" s="182"/>
      <c r="GQ1728" s="182"/>
      <c r="GR1728" s="182"/>
      <c r="GS1728" s="182"/>
      <c r="GT1728" s="182"/>
      <c r="GU1728" s="182"/>
      <c r="GV1728" s="182"/>
      <c r="GW1728" s="182"/>
      <c r="GX1728" s="182"/>
      <c r="GY1728" s="182"/>
      <c r="GZ1728" s="182"/>
      <c r="HA1728" s="182"/>
      <c r="HB1728" s="182"/>
      <c r="HC1728" s="182"/>
      <c r="HD1728" s="182"/>
      <c r="HE1728" s="182"/>
      <c r="HF1728" s="182"/>
      <c r="HG1728" s="182"/>
      <c r="HH1728" s="182"/>
      <c r="HI1728" s="182"/>
      <c r="HJ1728" s="182"/>
      <c r="HK1728" s="182"/>
      <c r="HL1728" s="182"/>
      <c r="HM1728" s="182"/>
      <c r="HN1728" s="182"/>
      <c r="HO1728" s="182"/>
      <c r="HP1728" s="182"/>
      <c r="HQ1728" s="182"/>
      <c r="HR1728" s="182"/>
      <c r="HS1728" s="182"/>
      <c r="HT1728" s="182"/>
      <c r="HU1728" s="182"/>
      <c r="HV1728" s="182"/>
      <c r="HW1728" s="182"/>
      <c r="HX1728" s="182"/>
      <c r="HY1728" s="182"/>
      <c r="HZ1728" s="182"/>
      <c r="IA1728" s="182"/>
      <c r="IB1728" s="182"/>
      <c r="IC1728" s="182"/>
      <c r="ID1728" s="182"/>
      <c r="IE1728" s="182"/>
      <c r="IF1728" s="182"/>
      <c r="IG1728" s="182"/>
      <c r="IH1728" s="182"/>
    </row>
    <row r="1729" spans="1:242" s="183" customFormat="1" outlineLevel="1">
      <c r="A1729" s="151">
        <v>251</v>
      </c>
      <c r="B1729" s="33" t="s">
        <v>2433</v>
      </c>
      <c r="C1729" s="151"/>
      <c r="D1729" s="151" t="s">
        <v>1808</v>
      </c>
      <c r="E1729" s="36">
        <f t="shared" si="126"/>
        <v>140</v>
      </c>
      <c r="F1729" s="163">
        <v>50</v>
      </c>
      <c r="G1729" s="163">
        <v>50</v>
      </c>
      <c r="H1729" s="163">
        <v>40</v>
      </c>
      <c r="I1729" s="8"/>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c r="CG1729" s="7"/>
      <c r="CH1729" s="7"/>
      <c r="CI1729" s="7"/>
      <c r="CJ1729" s="7"/>
      <c r="CK1729" s="7"/>
      <c r="CL1729" s="7"/>
      <c r="CM1729" s="7"/>
      <c r="CN1729" s="7"/>
      <c r="CO1729" s="7"/>
      <c r="CP1729" s="7"/>
      <c r="CQ1729" s="7"/>
      <c r="CR1729" s="7"/>
      <c r="CS1729" s="7"/>
      <c r="CT1729" s="7"/>
      <c r="CU1729" s="7"/>
      <c r="CV1729" s="7"/>
      <c r="CW1729" s="7"/>
      <c r="CX1729" s="7"/>
      <c r="CY1729" s="7"/>
      <c r="CZ1729" s="7"/>
      <c r="DA1729" s="7"/>
      <c r="DB1729" s="7"/>
      <c r="DC1729" s="7"/>
      <c r="DD1729" s="7"/>
      <c r="DE1729" s="7"/>
      <c r="DF1729" s="7"/>
      <c r="DG1729" s="7"/>
      <c r="DH1729" s="7"/>
      <c r="DI1729" s="7"/>
      <c r="DJ1729" s="7"/>
      <c r="DK1729" s="7"/>
      <c r="DL1729" s="7"/>
      <c r="DM1729" s="7"/>
      <c r="DN1729" s="7"/>
      <c r="DO1729" s="7"/>
      <c r="DP1729" s="7"/>
      <c r="DQ1729" s="7"/>
      <c r="DR1729" s="7"/>
      <c r="DS1729" s="7"/>
      <c r="DT1729" s="181"/>
      <c r="DU1729" s="182"/>
      <c r="DV1729" s="182"/>
      <c r="DW1729" s="182"/>
      <c r="DX1729" s="182"/>
      <c r="DY1729" s="182"/>
      <c r="DZ1729" s="182"/>
      <c r="EA1729" s="182"/>
      <c r="EB1729" s="182"/>
      <c r="EC1729" s="182"/>
      <c r="ED1729" s="182"/>
      <c r="EE1729" s="182"/>
      <c r="EF1729" s="182"/>
      <c r="EG1729" s="182"/>
      <c r="EH1729" s="182"/>
      <c r="EI1729" s="182"/>
      <c r="EJ1729" s="182"/>
      <c r="EK1729" s="182"/>
      <c r="EL1729" s="182"/>
      <c r="EM1729" s="182"/>
      <c r="EN1729" s="182"/>
      <c r="EO1729" s="182"/>
      <c r="EP1729" s="182"/>
      <c r="EQ1729" s="182"/>
      <c r="ER1729" s="182"/>
      <c r="ES1729" s="182"/>
      <c r="ET1729" s="182"/>
      <c r="EU1729" s="182"/>
      <c r="EV1729" s="182"/>
      <c r="EW1729" s="182"/>
      <c r="EX1729" s="182"/>
      <c r="EY1729" s="182"/>
      <c r="EZ1729" s="182"/>
      <c r="FA1729" s="182"/>
      <c r="FB1729" s="182"/>
      <c r="FC1729" s="182"/>
      <c r="FD1729" s="182"/>
      <c r="FE1729" s="182"/>
      <c r="FF1729" s="182"/>
      <c r="FG1729" s="182"/>
      <c r="FH1729" s="182"/>
      <c r="FI1729" s="182"/>
      <c r="FJ1729" s="182"/>
      <c r="FK1729" s="182"/>
      <c r="FL1729" s="182"/>
      <c r="FM1729" s="182"/>
      <c r="FN1729" s="182"/>
      <c r="FO1729" s="182"/>
      <c r="FP1729" s="182"/>
      <c r="FQ1729" s="182"/>
      <c r="FR1729" s="182"/>
      <c r="FS1729" s="182"/>
      <c r="FT1729" s="182"/>
      <c r="FU1729" s="182"/>
      <c r="FV1729" s="182"/>
      <c r="FW1729" s="182"/>
      <c r="FX1729" s="182"/>
      <c r="FY1729" s="182"/>
      <c r="FZ1729" s="182"/>
      <c r="GA1729" s="182"/>
      <c r="GB1729" s="182"/>
      <c r="GC1729" s="182"/>
      <c r="GD1729" s="182"/>
      <c r="GE1729" s="182"/>
      <c r="GF1729" s="182"/>
      <c r="GG1729" s="182"/>
      <c r="GH1729" s="182"/>
      <c r="GI1729" s="182"/>
      <c r="GJ1729" s="182"/>
      <c r="GK1729" s="182"/>
      <c r="GL1729" s="182"/>
      <c r="GM1729" s="182"/>
      <c r="GN1729" s="182"/>
      <c r="GO1729" s="182"/>
      <c r="GP1729" s="182"/>
      <c r="GQ1729" s="182"/>
      <c r="GR1729" s="182"/>
      <c r="GS1729" s="182"/>
      <c r="GT1729" s="182"/>
      <c r="GU1729" s="182"/>
      <c r="GV1729" s="182"/>
      <c r="GW1729" s="182"/>
      <c r="GX1729" s="182"/>
      <c r="GY1729" s="182"/>
      <c r="GZ1729" s="182"/>
      <c r="HA1729" s="182"/>
      <c r="HB1729" s="182"/>
      <c r="HC1729" s="182"/>
      <c r="HD1729" s="182"/>
      <c r="HE1729" s="182"/>
      <c r="HF1729" s="182"/>
      <c r="HG1729" s="182"/>
      <c r="HH1729" s="182"/>
      <c r="HI1729" s="182"/>
      <c r="HJ1729" s="182"/>
      <c r="HK1729" s="182"/>
      <c r="HL1729" s="182"/>
      <c r="HM1729" s="182"/>
      <c r="HN1729" s="182"/>
      <c r="HO1729" s="182"/>
      <c r="HP1729" s="182"/>
      <c r="HQ1729" s="182"/>
      <c r="HR1729" s="182"/>
      <c r="HS1729" s="182"/>
      <c r="HT1729" s="182"/>
      <c r="HU1729" s="182"/>
      <c r="HV1729" s="182"/>
      <c r="HW1729" s="182"/>
      <c r="HX1729" s="182"/>
      <c r="HY1729" s="182"/>
      <c r="HZ1729" s="182"/>
      <c r="IA1729" s="182"/>
      <c r="IB1729" s="182"/>
      <c r="IC1729" s="182"/>
      <c r="ID1729" s="182"/>
      <c r="IE1729" s="182"/>
      <c r="IF1729" s="182"/>
      <c r="IG1729" s="182"/>
      <c r="IH1729" s="182"/>
    </row>
    <row r="1730" spans="1:242" s="183" customFormat="1" outlineLevel="1">
      <c r="A1730" s="151">
        <v>252</v>
      </c>
      <c r="B1730" s="33" t="s">
        <v>2434</v>
      </c>
      <c r="C1730" s="151"/>
      <c r="D1730" s="151" t="s">
        <v>1808</v>
      </c>
      <c r="E1730" s="36">
        <f t="shared" si="126"/>
        <v>70</v>
      </c>
      <c r="F1730" s="163">
        <v>25</v>
      </c>
      <c r="G1730" s="163">
        <v>25</v>
      </c>
      <c r="H1730" s="163">
        <v>20</v>
      </c>
      <c r="I1730" s="8"/>
      <c r="J1730" s="7"/>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c r="CG1730" s="7"/>
      <c r="CH1730" s="7"/>
      <c r="CI1730" s="7"/>
      <c r="CJ1730" s="7"/>
      <c r="CK1730" s="7"/>
      <c r="CL1730" s="7"/>
      <c r="CM1730" s="7"/>
      <c r="CN1730" s="7"/>
      <c r="CO1730" s="7"/>
      <c r="CP1730" s="7"/>
      <c r="CQ1730" s="7"/>
      <c r="CR1730" s="7"/>
      <c r="CS1730" s="7"/>
      <c r="CT1730" s="7"/>
      <c r="CU1730" s="7"/>
      <c r="CV1730" s="7"/>
      <c r="CW1730" s="7"/>
      <c r="CX1730" s="7"/>
      <c r="CY1730" s="7"/>
      <c r="CZ1730" s="7"/>
      <c r="DA1730" s="7"/>
      <c r="DB1730" s="7"/>
      <c r="DC1730" s="7"/>
      <c r="DD1730" s="7"/>
      <c r="DE1730" s="7"/>
      <c r="DF1730" s="7"/>
      <c r="DG1730" s="7"/>
      <c r="DH1730" s="7"/>
      <c r="DI1730" s="7"/>
      <c r="DJ1730" s="7"/>
      <c r="DK1730" s="7"/>
      <c r="DL1730" s="7"/>
      <c r="DM1730" s="7"/>
      <c r="DN1730" s="7"/>
      <c r="DO1730" s="7"/>
      <c r="DP1730" s="7"/>
      <c r="DQ1730" s="7"/>
      <c r="DR1730" s="7"/>
      <c r="DS1730" s="7"/>
      <c r="DT1730" s="181"/>
      <c r="DU1730" s="182"/>
      <c r="DV1730" s="182"/>
      <c r="DW1730" s="182"/>
      <c r="DX1730" s="182"/>
      <c r="DY1730" s="182"/>
      <c r="DZ1730" s="182"/>
      <c r="EA1730" s="182"/>
      <c r="EB1730" s="182"/>
      <c r="EC1730" s="182"/>
      <c r="ED1730" s="182"/>
      <c r="EE1730" s="182"/>
      <c r="EF1730" s="182"/>
      <c r="EG1730" s="182"/>
      <c r="EH1730" s="182"/>
      <c r="EI1730" s="182"/>
      <c r="EJ1730" s="182"/>
      <c r="EK1730" s="182"/>
      <c r="EL1730" s="182"/>
      <c r="EM1730" s="182"/>
      <c r="EN1730" s="182"/>
      <c r="EO1730" s="182"/>
      <c r="EP1730" s="182"/>
      <c r="EQ1730" s="182"/>
      <c r="ER1730" s="182"/>
      <c r="ES1730" s="182"/>
      <c r="ET1730" s="182"/>
      <c r="EU1730" s="182"/>
      <c r="EV1730" s="182"/>
      <c r="EW1730" s="182"/>
      <c r="EX1730" s="182"/>
      <c r="EY1730" s="182"/>
      <c r="EZ1730" s="182"/>
      <c r="FA1730" s="182"/>
      <c r="FB1730" s="182"/>
      <c r="FC1730" s="182"/>
      <c r="FD1730" s="182"/>
      <c r="FE1730" s="182"/>
      <c r="FF1730" s="182"/>
      <c r="FG1730" s="182"/>
      <c r="FH1730" s="182"/>
      <c r="FI1730" s="182"/>
      <c r="FJ1730" s="182"/>
      <c r="FK1730" s="182"/>
      <c r="FL1730" s="182"/>
      <c r="FM1730" s="182"/>
      <c r="FN1730" s="182"/>
      <c r="FO1730" s="182"/>
      <c r="FP1730" s="182"/>
      <c r="FQ1730" s="182"/>
      <c r="FR1730" s="182"/>
      <c r="FS1730" s="182"/>
      <c r="FT1730" s="182"/>
      <c r="FU1730" s="182"/>
      <c r="FV1730" s="182"/>
      <c r="FW1730" s="182"/>
      <c r="FX1730" s="182"/>
      <c r="FY1730" s="182"/>
      <c r="FZ1730" s="182"/>
      <c r="GA1730" s="182"/>
      <c r="GB1730" s="182"/>
      <c r="GC1730" s="182"/>
      <c r="GD1730" s="182"/>
      <c r="GE1730" s="182"/>
      <c r="GF1730" s="182"/>
      <c r="GG1730" s="182"/>
      <c r="GH1730" s="182"/>
      <c r="GI1730" s="182"/>
      <c r="GJ1730" s="182"/>
      <c r="GK1730" s="182"/>
      <c r="GL1730" s="182"/>
      <c r="GM1730" s="182"/>
      <c r="GN1730" s="182"/>
      <c r="GO1730" s="182"/>
      <c r="GP1730" s="182"/>
      <c r="GQ1730" s="182"/>
      <c r="GR1730" s="182"/>
      <c r="GS1730" s="182"/>
      <c r="GT1730" s="182"/>
      <c r="GU1730" s="182"/>
      <c r="GV1730" s="182"/>
      <c r="GW1730" s="182"/>
      <c r="GX1730" s="182"/>
      <c r="GY1730" s="182"/>
      <c r="GZ1730" s="182"/>
      <c r="HA1730" s="182"/>
      <c r="HB1730" s="182"/>
      <c r="HC1730" s="182"/>
      <c r="HD1730" s="182"/>
      <c r="HE1730" s="182"/>
      <c r="HF1730" s="182"/>
      <c r="HG1730" s="182"/>
      <c r="HH1730" s="182"/>
      <c r="HI1730" s="182"/>
      <c r="HJ1730" s="182"/>
      <c r="HK1730" s="182"/>
      <c r="HL1730" s="182"/>
      <c r="HM1730" s="182"/>
      <c r="HN1730" s="182"/>
      <c r="HO1730" s="182"/>
      <c r="HP1730" s="182"/>
      <c r="HQ1730" s="182"/>
      <c r="HR1730" s="182"/>
      <c r="HS1730" s="182"/>
      <c r="HT1730" s="182"/>
      <c r="HU1730" s="182"/>
      <c r="HV1730" s="182"/>
      <c r="HW1730" s="182"/>
      <c r="HX1730" s="182"/>
      <c r="HY1730" s="182"/>
      <c r="HZ1730" s="182"/>
      <c r="IA1730" s="182"/>
      <c r="IB1730" s="182"/>
      <c r="IC1730" s="182"/>
      <c r="ID1730" s="182"/>
      <c r="IE1730" s="182"/>
      <c r="IF1730" s="182"/>
      <c r="IG1730" s="182"/>
      <c r="IH1730" s="182"/>
    </row>
    <row r="1731" spans="1:242" s="183" customFormat="1" outlineLevel="1">
      <c r="A1731" s="151">
        <v>253</v>
      </c>
      <c r="B1731" s="33" t="s">
        <v>2435</v>
      </c>
      <c r="C1731" s="151"/>
      <c r="D1731" s="151" t="s">
        <v>1808</v>
      </c>
      <c r="E1731" s="36">
        <f t="shared" si="126"/>
        <v>2240</v>
      </c>
      <c r="F1731" s="163">
        <v>748</v>
      </c>
      <c r="G1731" s="163">
        <v>746</v>
      </c>
      <c r="H1731" s="163">
        <v>746</v>
      </c>
      <c r="I1731" s="8"/>
      <c r="J1731" s="7"/>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c r="CG1731" s="7"/>
      <c r="CH1731" s="7"/>
      <c r="CI1731" s="7"/>
      <c r="CJ1731" s="7"/>
      <c r="CK1731" s="7"/>
      <c r="CL1731" s="7"/>
      <c r="CM1731" s="7"/>
      <c r="CN1731" s="7"/>
      <c r="CO1731" s="7"/>
      <c r="CP1731" s="7"/>
      <c r="CQ1731" s="7"/>
      <c r="CR1731" s="7"/>
      <c r="CS1731" s="7"/>
      <c r="CT1731" s="7"/>
      <c r="CU1731" s="7"/>
      <c r="CV1731" s="7"/>
      <c r="CW1731" s="7"/>
      <c r="CX1731" s="7"/>
      <c r="CY1731" s="7"/>
      <c r="CZ1731" s="7"/>
      <c r="DA1731" s="7"/>
      <c r="DB1731" s="7"/>
      <c r="DC1731" s="7"/>
      <c r="DD1731" s="7"/>
      <c r="DE1731" s="7"/>
      <c r="DF1731" s="7"/>
      <c r="DG1731" s="7"/>
      <c r="DH1731" s="7"/>
      <c r="DI1731" s="7"/>
      <c r="DJ1731" s="7"/>
      <c r="DK1731" s="7"/>
      <c r="DL1731" s="7"/>
      <c r="DM1731" s="7"/>
      <c r="DN1731" s="7"/>
      <c r="DO1731" s="7"/>
      <c r="DP1731" s="7"/>
      <c r="DQ1731" s="7"/>
      <c r="DR1731" s="7"/>
      <c r="DS1731" s="7"/>
      <c r="DT1731" s="181"/>
      <c r="DU1731" s="182"/>
      <c r="DV1731" s="182"/>
      <c r="DW1731" s="182"/>
      <c r="DX1731" s="182"/>
      <c r="DY1731" s="182"/>
      <c r="DZ1731" s="182"/>
      <c r="EA1731" s="182"/>
      <c r="EB1731" s="182"/>
      <c r="EC1731" s="182"/>
      <c r="ED1731" s="182"/>
      <c r="EE1731" s="182"/>
      <c r="EF1731" s="182"/>
      <c r="EG1731" s="182"/>
      <c r="EH1731" s="182"/>
      <c r="EI1731" s="182"/>
      <c r="EJ1731" s="182"/>
      <c r="EK1731" s="182"/>
      <c r="EL1731" s="182"/>
      <c r="EM1731" s="182"/>
      <c r="EN1731" s="182"/>
      <c r="EO1731" s="182"/>
      <c r="EP1731" s="182"/>
      <c r="EQ1731" s="182"/>
      <c r="ER1731" s="182"/>
      <c r="ES1731" s="182"/>
      <c r="ET1731" s="182"/>
      <c r="EU1731" s="182"/>
      <c r="EV1731" s="182"/>
      <c r="EW1731" s="182"/>
      <c r="EX1731" s="182"/>
      <c r="EY1731" s="182"/>
      <c r="EZ1731" s="182"/>
      <c r="FA1731" s="182"/>
      <c r="FB1731" s="182"/>
      <c r="FC1731" s="182"/>
      <c r="FD1731" s="182"/>
      <c r="FE1731" s="182"/>
      <c r="FF1731" s="182"/>
      <c r="FG1731" s="182"/>
      <c r="FH1731" s="182"/>
      <c r="FI1731" s="182"/>
      <c r="FJ1731" s="182"/>
      <c r="FK1731" s="182"/>
      <c r="FL1731" s="182"/>
      <c r="FM1731" s="182"/>
      <c r="FN1731" s="182"/>
      <c r="FO1731" s="182"/>
      <c r="FP1731" s="182"/>
      <c r="FQ1731" s="182"/>
      <c r="FR1731" s="182"/>
      <c r="FS1731" s="182"/>
      <c r="FT1731" s="182"/>
      <c r="FU1731" s="182"/>
      <c r="FV1731" s="182"/>
      <c r="FW1731" s="182"/>
      <c r="FX1731" s="182"/>
      <c r="FY1731" s="182"/>
      <c r="FZ1731" s="182"/>
      <c r="GA1731" s="182"/>
      <c r="GB1731" s="182"/>
      <c r="GC1731" s="182"/>
      <c r="GD1731" s="182"/>
      <c r="GE1731" s="182"/>
      <c r="GF1731" s="182"/>
      <c r="GG1731" s="182"/>
      <c r="GH1731" s="182"/>
      <c r="GI1731" s="182"/>
      <c r="GJ1731" s="182"/>
      <c r="GK1731" s="182"/>
      <c r="GL1731" s="182"/>
      <c r="GM1731" s="182"/>
      <c r="GN1731" s="182"/>
      <c r="GO1731" s="182"/>
      <c r="GP1731" s="182"/>
      <c r="GQ1731" s="182"/>
      <c r="GR1731" s="182"/>
      <c r="GS1731" s="182"/>
      <c r="GT1731" s="182"/>
      <c r="GU1731" s="182"/>
      <c r="GV1731" s="182"/>
      <c r="GW1731" s="182"/>
      <c r="GX1731" s="182"/>
      <c r="GY1731" s="182"/>
      <c r="GZ1731" s="182"/>
      <c r="HA1731" s="182"/>
      <c r="HB1731" s="182"/>
      <c r="HC1731" s="182"/>
      <c r="HD1731" s="182"/>
      <c r="HE1731" s="182"/>
      <c r="HF1731" s="182"/>
      <c r="HG1731" s="182"/>
      <c r="HH1731" s="182"/>
      <c r="HI1731" s="182"/>
      <c r="HJ1731" s="182"/>
      <c r="HK1731" s="182"/>
      <c r="HL1731" s="182"/>
      <c r="HM1731" s="182"/>
      <c r="HN1731" s="182"/>
      <c r="HO1731" s="182"/>
      <c r="HP1731" s="182"/>
      <c r="HQ1731" s="182"/>
      <c r="HR1731" s="182"/>
      <c r="HS1731" s="182"/>
      <c r="HT1731" s="182"/>
      <c r="HU1731" s="182"/>
      <c r="HV1731" s="182"/>
      <c r="HW1731" s="182"/>
      <c r="HX1731" s="182"/>
      <c r="HY1731" s="182"/>
      <c r="HZ1731" s="182"/>
      <c r="IA1731" s="182"/>
      <c r="IB1731" s="182"/>
      <c r="IC1731" s="182"/>
      <c r="ID1731" s="182"/>
      <c r="IE1731" s="182"/>
      <c r="IF1731" s="182"/>
      <c r="IG1731" s="182"/>
      <c r="IH1731" s="182"/>
    </row>
    <row r="1732" spans="1:242" s="183" customFormat="1" outlineLevel="1">
      <c r="A1732" s="151">
        <v>254</v>
      </c>
      <c r="B1732" s="33" t="s">
        <v>2436</v>
      </c>
      <c r="C1732" s="151"/>
      <c r="D1732" s="151" t="s">
        <v>1808</v>
      </c>
      <c r="E1732" s="36">
        <f t="shared" si="126"/>
        <v>50</v>
      </c>
      <c r="F1732" s="163">
        <v>16</v>
      </c>
      <c r="G1732" s="163">
        <v>16</v>
      </c>
      <c r="H1732" s="163">
        <v>18</v>
      </c>
      <c r="I1732" s="8"/>
      <c r="J1732" s="7"/>
      <c r="K1732" s="7"/>
      <c r="L1732" s="7"/>
      <c r="M1732" s="7"/>
      <c r="N1732" s="7"/>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c r="CG1732" s="7"/>
      <c r="CH1732" s="7"/>
      <c r="CI1732" s="7"/>
      <c r="CJ1732" s="7"/>
      <c r="CK1732" s="7"/>
      <c r="CL1732" s="7"/>
      <c r="CM1732" s="7"/>
      <c r="CN1732" s="7"/>
      <c r="CO1732" s="7"/>
      <c r="CP1732" s="7"/>
      <c r="CQ1732" s="7"/>
      <c r="CR1732" s="7"/>
      <c r="CS1732" s="7"/>
      <c r="CT1732" s="7"/>
      <c r="CU1732" s="7"/>
      <c r="CV1732" s="7"/>
      <c r="CW1732" s="7"/>
      <c r="CX1732" s="7"/>
      <c r="CY1732" s="7"/>
      <c r="CZ1732" s="7"/>
      <c r="DA1732" s="7"/>
      <c r="DB1732" s="7"/>
      <c r="DC1732" s="7"/>
      <c r="DD1732" s="7"/>
      <c r="DE1732" s="7"/>
      <c r="DF1732" s="7"/>
      <c r="DG1732" s="7"/>
      <c r="DH1732" s="7"/>
      <c r="DI1732" s="7"/>
      <c r="DJ1732" s="7"/>
      <c r="DK1732" s="7"/>
      <c r="DL1732" s="7"/>
      <c r="DM1732" s="7"/>
      <c r="DN1732" s="7"/>
      <c r="DO1732" s="7"/>
      <c r="DP1732" s="7"/>
      <c r="DQ1732" s="7"/>
      <c r="DR1732" s="7"/>
      <c r="DS1732" s="7"/>
      <c r="DT1732" s="181"/>
      <c r="DU1732" s="182"/>
      <c r="DV1732" s="182"/>
      <c r="DW1732" s="182"/>
      <c r="DX1732" s="182"/>
      <c r="DY1732" s="182"/>
      <c r="DZ1732" s="182"/>
      <c r="EA1732" s="182"/>
      <c r="EB1732" s="182"/>
      <c r="EC1732" s="182"/>
      <c r="ED1732" s="182"/>
      <c r="EE1732" s="182"/>
      <c r="EF1732" s="182"/>
      <c r="EG1732" s="182"/>
      <c r="EH1732" s="182"/>
      <c r="EI1732" s="182"/>
      <c r="EJ1732" s="182"/>
      <c r="EK1732" s="182"/>
      <c r="EL1732" s="182"/>
      <c r="EM1732" s="182"/>
      <c r="EN1732" s="182"/>
      <c r="EO1732" s="182"/>
      <c r="EP1732" s="182"/>
      <c r="EQ1732" s="182"/>
      <c r="ER1732" s="182"/>
      <c r="ES1732" s="182"/>
      <c r="ET1732" s="182"/>
      <c r="EU1732" s="182"/>
      <c r="EV1732" s="182"/>
      <c r="EW1732" s="182"/>
      <c r="EX1732" s="182"/>
      <c r="EY1732" s="182"/>
      <c r="EZ1732" s="182"/>
      <c r="FA1732" s="182"/>
      <c r="FB1732" s="182"/>
      <c r="FC1732" s="182"/>
      <c r="FD1732" s="182"/>
      <c r="FE1732" s="182"/>
      <c r="FF1732" s="182"/>
      <c r="FG1732" s="182"/>
      <c r="FH1732" s="182"/>
      <c r="FI1732" s="182"/>
      <c r="FJ1732" s="182"/>
      <c r="FK1732" s="182"/>
      <c r="FL1732" s="182"/>
      <c r="FM1732" s="182"/>
      <c r="FN1732" s="182"/>
      <c r="FO1732" s="182"/>
      <c r="FP1732" s="182"/>
      <c r="FQ1732" s="182"/>
      <c r="FR1732" s="182"/>
      <c r="FS1732" s="182"/>
      <c r="FT1732" s="182"/>
      <c r="FU1732" s="182"/>
      <c r="FV1732" s="182"/>
      <c r="FW1732" s="182"/>
      <c r="FX1732" s="182"/>
      <c r="FY1732" s="182"/>
      <c r="FZ1732" s="182"/>
      <c r="GA1732" s="182"/>
      <c r="GB1732" s="182"/>
      <c r="GC1732" s="182"/>
      <c r="GD1732" s="182"/>
      <c r="GE1732" s="182"/>
      <c r="GF1732" s="182"/>
      <c r="GG1732" s="182"/>
      <c r="GH1732" s="182"/>
      <c r="GI1732" s="182"/>
      <c r="GJ1732" s="182"/>
      <c r="GK1732" s="182"/>
      <c r="GL1732" s="182"/>
      <c r="GM1732" s="182"/>
      <c r="GN1732" s="182"/>
      <c r="GO1732" s="182"/>
      <c r="GP1732" s="182"/>
      <c r="GQ1732" s="182"/>
      <c r="GR1732" s="182"/>
      <c r="GS1732" s="182"/>
      <c r="GT1732" s="182"/>
      <c r="GU1732" s="182"/>
      <c r="GV1732" s="182"/>
      <c r="GW1732" s="182"/>
      <c r="GX1732" s="182"/>
      <c r="GY1732" s="182"/>
      <c r="GZ1732" s="182"/>
      <c r="HA1732" s="182"/>
      <c r="HB1732" s="182"/>
      <c r="HC1732" s="182"/>
      <c r="HD1732" s="182"/>
      <c r="HE1732" s="182"/>
      <c r="HF1732" s="182"/>
      <c r="HG1732" s="182"/>
      <c r="HH1732" s="182"/>
      <c r="HI1732" s="182"/>
      <c r="HJ1732" s="182"/>
      <c r="HK1732" s="182"/>
      <c r="HL1732" s="182"/>
      <c r="HM1732" s="182"/>
      <c r="HN1732" s="182"/>
      <c r="HO1732" s="182"/>
      <c r="HP1732" s="182"/>
      <c r="HQ1732" s="182"/>
      <c r="HR1732" s="182"/>
      <c r="HS1732" s="182"/>
      <c r="HT1732" s="182"/>
      <c r="HU1732" s="182"/>
      <c r="HV1732" s="182"/>
      <c r="HW1732" s="182"/>
      <c r="HX1732" s="182"/>
      <c r="HY1732" s="182"/>
      <c r="HZ1732" s="182"/>
      <c r="IA1732" s="182"/>
      <c r="IB1732" s="182"/>
      <c r="IC1732" s="182"/>
      <c r="ID1732" s="182"/>
      <c r="IE1732" s="182"/>
      <c r="IF1732" s="182"/>
      <c r="IG1732" s="182"/>
      <c r="IH1732" s="182"/>
    </row>
    <row r="1733" spans="1:242" s="183" customFormat="1" outlineLevel="1">
      <c r="A1733" s="151">
        <v>255</v>
      </c>
      <c r="B1733" s="33" t="s">
        <v>2437</v>
      </c>
      <c r="C1733" s="151"/>
      <c r="D1733" s="151" t="s">
        <v>1808</v>
      </c>
      <c r="E1733" s="36">
        <f t="shared" si="126"/>
        <v>100</v>
      </c>
      <c r="F1733" s="163">
        <v>35</v>
      </c>
      <c r="G1733" s="163">
        <v>35</v>
      </c>
      <c r="H1733" s="163">
        <v>30</v>
      </c>
      <c r="I1733" s="8"/>
      <c r="J1733" s="7"/>
      <c r="K1733" s="7"/>
      <c r="L1733" s="7"/>
      <c r="M1733" s="7"/>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c r="CG1733" s="7"/>
      <c r="CH1733" s="7"/>
      <c r="CI1733" s="7"/>
      <c r="CJ1733" s="7"/>
      <c r="CK1733" s="7"/>
      <c r="CL1733" s="7"/>
      <c r="CM1733" s="7"/>
      <c r="CN1733" s="7"/>
      <c r="CO1733" s="7"/>
      <c r="CP1733" s="7"/>
      <c r="CQ1733" s="7"/>
      <c r="CR1733" s="7"/>
      <c r="CS1733" s="7"/>
      <c r="CT1733" s="7"/>
      <c r="CU1733" s="7"/>
      <c r="CV1733" s="7"/>
      <c r="CW1733" s="7"/>
      <c r="CX1733" s="7"/>
      <c r="CY1733" s="7"/>
      <c r="CZ1733" s="7"/>
      <c r="DA1733" s="7"/>
      <c r="DB1733" s="7"/>
      <c r="DC1733" s="7"/>
      <c r="DD1733" s="7"/>
      <c r="DE1733" s="7"/>
      <c r="DF1733" s="7"/>
      <c r="DG1733" s="7"/>
      <c r="DH1733" s="7"/>
      <c r="DI1733" s="7"/>
      <c r="DJ1733" s="7"/>
      <c r="DK1733" s="7"/>
      <c r="DL1733" s="7"/>
      <c r="DM1733" s="7"/>
      <c r="DN1733" s="7"/>
      <c r="DO1733" s="7"/>
      <c r="DP1733" s="7"/>
      <c r="DQ1733" s="7"/>
      <c r="DR1733" s="7"/>
      <c r="DS1733" s="7"/>
      <c r="DT1733" s="181"/>
      <c r="DU1733" s="182"/>
      <c r="DV1733" s="182"/>
      <c r="DW1733" s="182"/>
      <c r="DX1733" s="182"/>
      <c r="DY1733" s="182"/>
      <c r="DZ1733" s="182"/>
      <c r="EA1733" s="182"/>
      <c r="EB1733" s="182"/>
      <c r="EC1733" s="182"/>
      <c r="ED1733" s="182"/>
      <c r="EE1733" s="182"/>
      <c r="EF1733" s="182"/>
      <c r="EG1733" s="182"/>
      <c r="EH1733" s="182"/>
      <c r="EI1733" s="182"/>
      <c r="EJ1733" s="182"/>
      <c r="EK1733" s="182"/>
      <c r="EL1733" s="182"/>
      <c r="EM1733" s="182"/>
      <c r="EN1733" s="182"/>
      <c r="EO1733" s="182"/>
      <c r="EP1733" s="182"/>
      <c r="EQ1733" s="182"/>
      <c r="ER1733" s="182"/>
      <c r="ES1733" s="182"/>
      <c r="ET1733" s="182"/>
      <c r="EU1733" s="182"/>
      <c r="EV1733" s="182"/>
      <c r="EW1733" s="182"/>
      <c r="EX1733" s="182"/>
      <c r="EY1733" s="182"/>
      <c r="EZ1733" s="182"/>
      <c r="FA1733" s="182"/>
      <c r="FB1733" s="182"/>
      <c r="FC1733" s="182"/>
      <c r="FD1733" s="182"/>
      <c r="FE1733" s="182"/>
      <c r="FF1733" s="182"/>
      <c r="FG1733" s="182"/>
      <c r="FH1733" s="182"/>
      <c r="FI1733" s="182"/>
      <c r="FJ1733" s="182"/>
      <c r="FK1733" s="182"/>
      <c r="FL1733" s="182"/>
      <c r="FM1733" s="182"/>
      <c r="FN1733" s="182"/>
      <c r="FO1733" s="182"/>
      <c r="FP1733" s="182"/>
      <c r="FQ1733" s="182"/>
      <c r="FR1733" s="182"/>
      <c r="FS1733" s="182"/>
      <c r="FT1733" s="182"/>
      <c r="FU1733" s="182"/>
      <c r="FV1733" s="182"/>
      <c r="FW1733" s="182"/>
      <c r="FX1733" s="182"/>
      <c r="FY1733" s="182"/>
      <c r="FZ1733" s="182"/>
      <c r="GA1733" s="182"/>
      <c r="GB1733" s="182"/>
      <c r="GC1733" s="182"/>
      <c r="GD1733" s="182"/>
      <c r="GE1733" s="182"/>
      <c r="GF1733" s="182"/>
      <c r="GG1733" s="182"/>
      <c r="GH1733" s="182"/>
      <c r="GI1733" s="182"/>
      <c r="GJ1733" s="182"/>
      <c r="GK1733" s="182"/>
      <c r="GL1733" s="182"/>
      <c r="GM1733" s="182"/>
      <c r="GN1733" s="182"/>
      <c r="GO1733" s="182"/>
      <c r="GP1733" s="182"/>
      <c r="GQ1733" s="182"/>
      <c r="GR1733" s="182"/>
      <c r="GS1733" s="182"/>
      <c r="GT1733" s="182"/>
      <c r="GU1733" s="182"/>
      <c r="GV1733" s="182"/>
      <c r="GW1733" s="182"/>
      <c r="GX1733" s="182"/>
      <c r="GY1733" s="182"/>
      <c r="GZ1733" s="182"/>
      <c r="HA1733" s="182"/>
      <c r="HB1733" s="182"/>
      <c r="HC1733" s="182"/>
      <c r="HD1733" s="182"/>
      <c r="HE1733" s="182"/>
      <c r="HF1733" s="182"/>
      <c r="HG1733" s="182"/>
      <c r="HH1733" s="182"/>
      <c r="HI1733" s="182"/>
      <c r="HJ1733" s="182"/>
      <c r="HK1733" s="182"/>
      <c r="HL1733" s="182"/>
      <c r="HM1733" s="182"/>
      <c r="HN1733" s="182"/>
      <c r="HO1733" s="182"/>
      <c r="HP1733" s="182"/>
      <c r="HQ1733" s="182"/>
      <c r="HR1733" s="182"/>
      <c r="HS1733" s="182"/>
      <c r="HT1733" s="182"/>
      <c r="HU1733" s="182"/>
      <c r="HV1733" s="182"/>
      <c r="HW1733" s="182"/>
      <c r="HX1733" s="182"/>
      <c r="HY1733" s="182"/>
      <c r="HZ1733" s="182"/>
      <c r="IA1733" s="182"/>
      <c r="IB1733" s="182"/>
      <c r="IC1733" s="182"/>
      <c r="ID1733" s="182"/>
      <c r="IE1733" s="182"/>
      <c r="IF1733" s="182"/>
      <c r="IG1733" s="182"/>
      <c r="IH1733" s="182"/>
    </row>
    <row r="1734" spans="1:242" s="183" customFormat="1" outlineLevel="1">
      <c r="A1734" s="151">
        <v>256</v>
      </c>
      <c r="B1734" s="33" t="s">
        <v>2438</v>
      </c>
      <c r="C1734" s="151"/>
      <c r="D1734" s="151" t="s">
        <v>1808</v>
      </c>
      <c r="E1734" s="36">
        <f t="shared" si="126"/>
        <v>50</v>
      </c>
      <c r="F1734" s="163">
        <v>16</v>
      </c>
      <c r="G1734" s="163">
        <v>16</v>
      </c>
      <c r="H1734" s="163">
        <v>18</v>
      </c>
      <c r="I1734" s="8"/>
      <c r="J1734" s="7"/>
      <c r="K1734" s="7"/>
      <c r="L1734" s="7"/>
      <c r="M1734" s="7"/>
      <c r="N1734" s="7"/>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c r="CG1734" s="7"/>
      <c r="CH1734" s="7"/>
      <c r="CI1734" s="7"/>
      <c r="CJ1734" s="7"/>
      <c r="CK1734" s="7"/>
      <c r="CL1734" s="7"/>
      <c r="CM1734" s="7"/>
      <c r="CN1734" s="7"/>
      <c r="CO1734" s="7"/>
      <c r="CP1734" s="7"/>
      <c r="CQ1734" s="7"/>
      <c r="CR1734" s="7"/>
      <c r="CS1734" s="7"/>
      <c r="CT1734" s="7"/>
      <c r="CU1734" s="7"/>
      <c r="CV1734" s="7"/>
      <c r="CW1734" s="7"/>
      <c r="CX1734" s="7"/>
      <c r="CY1734" s="7"/>
      <c r="CZ1734" s="7"/>
      <c r="DA1734" s="7"/>
      <c r="DB1734" s="7"/>
      <c r="DC1734" s="7"/>
      <c r="DD1734" s="7"/>
      <c r="DE1734" s="7"/>
      <c r="DF1734" s="7"/>
      <c r="DG1734" s="7"/>
      <c r="DH1734" s="7"/>
      <c r="DI1734" s="7"/>
      <c r="DJ1734" s="7"/>
      <c r="DK1734" s="7"/>
      <c r="DL1734" s="7"/>
      <c r="DM1734" s="7"/>
      <c r="DN1734" s="7"/>
      <c r="DO1734" s="7"/>
      <c r="DP1734" s="7"/>
      <c r="DQ1734" s="7"/>
      <c r="DR1734" s="7"/>
      <c r="DS1734" s="7"/>
      <c r="DT1734" s="181"/>
      <c r="DU1734" s="182"/>
      <c r="DV1734" s="182"/>
      <c r="DW1734" s="182"/>
      <c r="DX1734" s="182"/>
      <c r="DY1734" s="182"/>
      <c r="DZ1734" s="182"/>
      <c r="EA1734" s="182"/>
      <c r="EB1734" s="182"/>
      <c r="EC1734" s="182"/>
      <c r="ED1734" s="182"/>
      <c r="EE1734" s="182"/>
      <c r="EF1734" s="182"/>
      <c r="EG1734" s="182"/>
      <c r="EH1734" s="182"/>
      <c r="EI1734" s="182"/>
      <c r="EJ1734" s="182"/>
      <c r="EK1734" s="182"/>
      <c r="EL1734" s="182"/>
      <c r="EM1734" s="182"/>
      <c r="EN1734" s="182"/>
      <c r="EO1734" s="182"/>
      <c r="EP1734" s="182"/>
      <c r="EQ1734" s="182"/>
      <c r="ER1734" s="182"/>
      <c r="ES1734" s="182"/>
      <c r="ET1734" s="182"/>
      <c r="EU1734" s="182"/>
      <c r="EV1734" s="182"/>
      <c r="EW1734" s="182"/>
      <c r="EX1734" s="182"/>
      <c r="EY1734" s="182"/>
      <c r="EZ1734" s="182"/>
      <c r="FA1734" s="182"/>
      <c r="FB1734" s="182"/>
      <c r="FC1734" s="182"/>
      <c r="FD1734" s="182"/>
      <c r="FE1734" s="182"/>
      <c r="FF1734" s="182"/>
      <c r="FG1734" s="182"/>
      <c r="FH1734" s="182"/>
      <c r="FI1734" s="182"/>
      <c r="FJ1734" s="182"/>
      <c r="FK1734" s="182"/>
      <c r="FL1734" s="182"/>
      <c r="FM1734" s="182"/>
      <c r="FN1734" s="182"/>
      <c r="FO1734" s="182"/>
      <c r="FP1734" s="182"/>
      <c r="FQ1734" s="182"/>
      <c r="FR1734" s="182"/>
      <c r="FS1734" s="182"/>
      <c r="FT1734" s="182"/>
      <c r="FU1734" s="182"/>
      <c r="FV1734" s="182"/>
      <c r="FW1734" s="182"/>
      <c r="FX1734" s="182"/>
      <c r="FY1734" s="182"/>
      <c r="FZ1734" s="182"/>
      <c r="GA1734" s="182"/>
      <c r="GB1734" s="182"/>
      <c r="GC1734" s="182"/>
      <c r="GD1734" s="182"/>
      <c r="GE1734" s="182"/>
      <c r="GF1734" s="182"/>
      <c r="GG1734" s="182"/>
      <c r="GH1734" s="182"/>
      <c r="GI1734" s="182"/>
      <c r="GJ1734" s="182"/>
      <c r="GK1734" s="182"/>
      <c r="GL1734" s="182"/>
      <c r="GM1734" s="182"/>
      <c r="GN1734" s="182"/>
      <c r="GO1734" s="182"/>
      <c r="GP1734" s="182"/>
      <c r="GQ1734" s="182"/>
      <c r="GR1734" s="182"/>
      <c r="GS1734" s="182"/>
      <c r="GT1734" s="182"/>
      <c r="GU1734" s="182"/>
      <c r="GV1734" s="182"/>
      <c r="GW1734" s="182"/>
      <c r="GX1734" s="182"/>
      <c r="GY1734" s="182"/>
      <c r="GZ1734" s="182"/>
      <c r="HA1734" s="182"/>
      <c r="HB1734" s="182"/>
      <c r="HC1734" s="182"/>
      <c r="HD1734" s="182"/>
      <c r="HE1734" s="182"/>
      <c r="HF1734" s="182"/>
      <c r="HG1734" s="182"/>
      <c r="HH1734" s="182"/>
      <c r="HI1734" s="182"/>
      <c r="HJ1734" s="182"/>
      <c r="HK1734" s="182"/>
      <c r="HL1734" s="182"/>
      <c r="HM1734" s="182"/>
      <c r="HN1734" s="182"/>
      <c r="HO1734" s="182"/>
      <c r="HP1734" s="182"/>
      <c r="HQ1734" s="182"/>
      <c r="HR1734" s="182"/>
      <c r="HS1734" s="182"/>
      <c r="HT1734" s="182"/>
      <c r="HU1734" s="182"/>
      <c r="HV1734" s="182"/>
      <c r="HW1734" s="182"/>
      <c r="HX1734" s="182"/>
      <c r="HY1734" s="182"/>
      <c r="HZ1734" s="182"/>
      <c r="IA1734" s="182"/>
      <c r="IB1734" s="182"/>
      <c r="IC1734" s="182"/>
      <c r="ID1734" s="182"/>
      <c r="IE1734" s="182"/>
      <c r="IF1734" s="182"/>
      <c r="IG1734" s="182"/>
      <c r="IH1734" s="182"/>
    </row>
    <row r="1735" spans="1:242" s="183" customFormat="1" outlineLevel="1">
      <c r="A1735" s="151">
        <v>257</v>
      </c>
      <c r="B1735" s="33" t="s">
        <v>2439</v>
      </c>
      <c r="C1735" s="151"/>
      <c r="D1735" s="151" t="s">
        <v>1808</v>
      </c>
      <c r="E1735" s="36">
        <f t="shared" si="126"/>
        <v>25</v>
      </c>
      <c r="F1735" s="163">
        <v>9</v>
      </c>
      <c r="G1735" s="163">
        <v>8</v>
      </c>
      <c r="H1735" s="163">
        <v>8</v>
      </c>
      <c r="I1735" s="8"/>
      <c r="J1735" s="7"/>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c r="CG1735" s="7"/>
      <c r="CH1735" s="7"/>
      <c r="CI1735" s="7"/>
      <c r="CJ1735" s="7"/>
      <c r="CK1735" s="7"/>
      <c r="CL1735" s="7"/>
      <c r="CM1735" s="7"/>
      <c r="CN1735" s="7"/>
      <c r="CO1735" s="7"/>
      <c r="CP1735" s="7"/>
      <c r="CQ1735" s="7"/>
      <c r="CR1735" s="7"/>
      <c r="CS1735" s="7"/>
      <c r="CT1735" s="7"/>
      <c r="CU1735" s="7"/>
      <c r="CV1735" s="7"/>
      <c r="CW1735" s="7"/>
      <c r="CX1735" s="7"/>
      <c r="CY1735" s="7"/>
      <c r="CZ1735" s="7"/>
      <c r="DA1735" s="7"/>
      <c r="DB1735" s="7"/>
      <c r="DC1735" s="7"/>
      <c r="DD1735" s="7"/>
      <c r="DE1735" s="7"/>
      <c r="DF1735" s="7"/>
      <c r="DG1735" s="7"/>
      <c r="DH1735" s="7"/>
      <c r="DI1735" s="7"/>
      <c r="DJ1735" s="7"/>
      <c r="DK1735" s="7"/>
      <c r="DL1735" s="7"/>
      <c r="DM1735" s="7"/>
      <c r="DN1735" s="7"/>
      <c r="DO1735" s="7"/>
      <c r="DP1735" s="7"/>
      <c r="DQ1735" s="7"/>
      <c r="DR1735" s="7"/>
      <c r="DS1735" s="7"/>
      <c r="DT1735" s="181"/>
      <c r="DU1735" s="182"/>
      <c r="DV1735" s="182"/>
      <c r="DW1735" s="182"/>
      <c r="DX1735" s="182"/>
      <c r="DY1735" s="182"/>
      <c r="DZ1735" s="182"/>
      <c r="EA1735" s="182"/>
      <c r="EB1735" s="182"/>
      <c r="EC1735" s="182"/>
      <c r="ED1735" s="182"/>
      <c r="EE1735" s="182"/>
      <c r="EF1735" s="182"/>
      <c r="EG1735" s="182"/>
      <c r="EH1735" s="182"/>
      <c r="EI1735" s="182"/>
      <c r="EJ1735" s="182"/>
      <c r="EK1735" s="182"/>
      <c r="EL1735" s="182"/>
      <c r="EM1735" s="182"/>
      <c r="EN1735" s="182"/>
      <c r="EO1735" s="182"/>
      <c r="EP1735" s="182"/>
      <c r="EQ1735" s="182"/>
      <c r="ER1735" s="182"/>
      <c r="ES1735" s="182"/>
      <c r="ET1735" s="182"/>
      <c r="EU1735" s="182"/>
      <c r="EV1735" s="182"/>
      <c r="EW1735" s="182"/>
      <c r="EX1735" s="182"/>
      <c r="EY1735" s="182"/>
      <c r="EZ1735" s="182"/>
      <c r="FA1735" s="182"/>
      <c r="FB1735" s="182"/>
      <c r="FC1735" s="182"/>
      <c r="FD1735" s="182"/>
      <c r="FE1735" s="182"/>
      <c r="FF1735" s="182"/>
      <c r="FG1735" s="182"/>
      <c r="FH1735" s="182"/>
      <c r="FI1735" s="182"/>
      <c r="FJ1735" s="182"/>
      <c r="FK1735" s="182"/>
      <c r="FL1735" s="182"/>
      <c r="FM1735" s="182"/>
      <c r="FN1735" s="182"/>
      <c r="FO1735" s="182"/>
      <c r="FP1735" s="182"/>
      <c r="FQ1735" s="182"/>
      <c r="FR1735" s="182"/>
      <c r="FS1735" s="182"/>
      <c r="FT1735" s="182"/>
      <c r="FU1735" s="182"/>
      <c r="FV1735" s="182"/>
      <c r="FW1735" s="182"/>
      <c r="FX1735" s="182"/>
      <c r="FY1735" s="182"/>
      <c r="FZ1735" s="182"/>
      <c r="GA1735" s="182"/>
      <c r="GB1735" s="182"/>
      <c r="GC1735" s="182"/>
      <c r="GD1735" s="182"/>
      <c r="GE1735" s="182"/>
      <c r="GF1735" s="182"/>
      <c r="GG1735" s="182"/>
      <c r="GH1735" s="182"/>
      <c r="GI1735" s="182"/>
      <c r="GJ1735" s="182"/>
      <c r="GK1735" s="182"/>
      <c r="GL1735" s="182"/>
      <c r="GM1735" s="182"/>
      <c r="GN1735" s="182"/>
      <c r="GO1735" s="182"/>
      <c r="GP1735" s="182"/>
      <c r="GQ1735" s="182"/>
      <c r="GR1735" s="182"/>
      <c r="GS1735" s="182"/>
      <c r="GT1735" s="182"/>
      <c r="GU1735" s="182"/>
      <c r="GV1735" s="182"/>
      <c r="GW1735" s="182"/>
      <c r="GX1735" s="182"/>
      <c r="GY1735" s="182"/>
      <c r="GZ1735" s="182"/>
      <c r="HA1735" s="182"/>
      <c r="HB1735" s="182"/>
      <c r="HC1735" s="182"/>
      <c r="HD1735" s="182"/>
      <c r="HE1735" s="182"/>
      <c r="HF1735" s="182"/>
      <c r="HG1735" s="182"/>
      <c r="HH1735" s="182"/>
      <c r="HI1735" s="182"/>
      <c r="HJ1735" s="182"/>
      <c r="HK1735" s="182"/>
      <c r="HL1735" s="182"/>
      <c r="HM1735" s="182"/>
      <c r="HN1735" s="182"/>
      <c r="HO1735" s="182"/>
      <c r="HP1735" s="182"/>
      <c r="HQ1735" s="182"/>
      <c r="HR1735" s="182"/>
      <c r="HS1735" s="182"/>
      <c r="HT1735" s="182"/>
      <c r="HU1735" s="182"/>
      <c r="HV1735" s="182"/>
      <c r="HW1735" s="182"/>
      <c r="HX1735" s="182"/>
      <c r="HY1735" s="182"/>
      <c r="HZ1735" s="182"/>
      <c r="IA1735" s="182"/>
      <c r="IB1735" s="182"/>
      <c r="IC1735" s="182"/>
      <c r="ID1735" s="182"/>
      <c r="IE1735" s="182"/>
      <c r="IF1735" s="182"/>
      <c r="IG1735" s="182"/>
      <c r="IH1735" s="182"/>
    </row>
    <row r="1736" spans="1:242" s="183" customFormat="1" outlineLevel="1">
      <c r="A1736" s="151">
        <v>258</v>
      </c>
      <c r="B1736" s="33" t="s">
        <v>2440</v>
      </c>
      <c r="C1736" s="151"/>
      <c r="D1736" s="151" t="s">
        <v>1808</v>
      </c>
      <c r="E1736" s="36">
        <f t="shared" si="126"/>
        <v>10</v>
      </c>
      <c r="F1736" s="163">
        <v>3</v>
      </c>
      <c r="G1736" s="163">
        <v>3</v>
      </c>
      <c r="H1736" s="163">
        <v>4</v>
      </c>
      <c r="I1736" s="8"/>
      <c r="J1736" s="7"/>
      <c r="K1736" s="7"/>
      <c r="L1736" s="7"/>
      <c r="M1736" s="7"/>
      <c r="N1736" s="7"/>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c r="CG1736" s="7"/>
      <c r="CH1736" s="7"/>
      <c r="CI1736" s="7"/>
      <c r="CJ1736" s="7"/>
      <c r="CK1736" s="7"/>
      <c r="CL1736" s="7"/>
      <c r="CM1736" s="7"/>
      <c r="CN1736" s="7"/>
      <c r="CO1736" s="7"/>
      <c r="CP1736" s="7"/>
      <c r="CQ1736" s="7"/>
      <c r="CR1736" s="7"/>
      <c r="CS1736" s="7"/>
      <c r="CT1736" s="7"/>
      <c r="CU1736" s="7"/>
      <c r="CV1736" s="7"/>
      <c r="CW1736" s="7"/>
      <c r="CX1736" s="7"/>
      <c r="CY1736" s="7"/>
      <c r="CZ1736" s="7"/>
      <c r="DA1736" s="7"/>
      <c r="DB1736" s="7"/>
      <c r="DC1736" s="7"/>
      <c r="DD1736" s="7"/>
      <c r="DE1736" s="7"/>
      <c r="DF1736" s="7"/>
      <c r="DG1736" s="7"/>
      <c r="DH1736" s="7"/>
      <c r="DI1736" s="7"/>
      <c r="DJ1736" s="7"/>
      <c r="DK1736" s="7"/>
      <c r="DL1736" s="7"/>
      <c r="DM1736" s="7"/>
      <c r="DN1736" s="7"/>
      <c r="DO1736" s="7"/>
      <c r="DP1736" s="7"/>
      <c r="DQ1736" s="7"/>
      <c r="DR1736" s="7"/>
      <c r="DS1736" s="7"/>
      <c r="DT1736" s="181"/>
      <c r="DU1736" s="182"/>
      <c r="DV1736" s="182"/>
      <c r="DW1736" s="182"/>
      <c r="DX1736" s="182"/>
      <c r="DY1736" s="182"/>
      <c r="DZ1736" s="182"/>
      <c r="EA1736" s="182"/>
      <c r="EB1736" s="182"/>
      <c r="EC1736" s="182"/>
      <c r="ED1736" s="182"/>
      <c r="EE1736" s="182"/>
      <c r="EF1736" s="182"/>
      <c r="EG1736" s="182"/>
      <c r="EH1736" s="182"/>
      <c r="EI1736" s="182"/>
      <c r="EJ1736" s="182"/>
      <c r="EK1736" s="182"/>
      <c r="EL1736" s="182"/>
      <c r="EM1736" s="182"/>
      <c r="EN1736" s="182"/>
      <c r="EO1736" s="182"/>
      <c r="EP1736" s="182"/>
      <c r="EQ1736" s="182"/>
      <c r="ER1736" s="182"/>
      <c r="ES1736" s="182"/>
      <c r="ET1736" s="182"/>
      <c r="EU1736" s="182"/>
      <c r="EV1736" s="182"/>
      <c r="EW1736" s="182"/>
      <c r="EX1736" s="182"/>
      <c r="EY1736" s="182"/>
      <c r="EZ1736" s="182"/>
      <c r="FA1736" s="182"/>
      <c r="FB1736" s="182"/>
      <c r="FC1736" s="182"/>
      <c r="FD1736" s="182"/>
      <c r="FE1736" s="182"/>
      <c r="FF1736" s="182"/>
      <c r="FG1736" s="182"/>
      <c r="FH1736" s="182"/>
      <c r="FI1736" s="182"/>
      <c r="FJ1736" s="182"/>
      <c r="FK1736" s="182"/>
      <c r="FL1736" s="182"/>
      <c r="FM1736" s="182"/>
      <c r="FN1736" s="182"/>
      <c r="FO1736" s="182"/>
      <c r="FP1736" s="182"/>
      <c r="FQ1736" s="182"/>
      <c r="FR1736" s="182"/>
      <c r="FS1736" s="182"/>
      <c r="FT1736" s="182"/>
      <c r="FU1736" s="182"/>
      <c r="FV1736" s="182"/>
      <c r="FW1736" s="182"/>
      <c r="FX1736" s="182"/>
      <c r="FY1736" s="182"/>
      <c r="FZ1736" s="182"/>
      <c r="GA1736" s="182"/>
      <c r="GB1736" s="182"/>
      <c r="GC1736" s="182"/>
      <c r="GD1736" s="182"/>
      <c r="GE1736" s="182"/>
      <c r="GF1736" s="182"/>
      <c r="GG1736" s="182"/>
      <c r="GH1736" s="182"/>
      <c r="GI1736" s="182"/>
      <c r="GJ1736" s="182"/>
      <c r="GK1736" s="182"/>
      <c r="GL1736" s="182"/>
      <c r="GM1736" s="182"/>
      <c r="GN1736" s="182"/>
      <c r="GO1736" s="182"/>
      <c r="GP1736" s="182"/>
      <c r="GQ1736" s="182"/>
      <c r="GR1736" s="182"/>
      <c r="GS1736" s="182"/>
      <c r="GT1736" s="182"/>
      <c r="GU1736" s="182"/>
      <c r="GV1736" s="182"/>
      <c r="GW1736" s="182"/>
      <c r="GX1736" s="182"/>
      <c r="GY1736" s="182"/>
      <c r="GZ1736" s="182"/>
      <c r="HA1736" s="182"/>
      <c r="HB1736" s="182"/>
      <c r="HC1736" s="182"/>
      <c r="HD1736" s="182"/>
      <c r="HE1736" s="182"/>
      <c r="HF1736" s="182"/>
      <c r="HG1736" s="182"/>
      <c r="HH1736" s="182"/>
      <c r="HI1736" s="182"/>
      <c r="HJ1736" s="182"/>
      <c r="HK1736" s="182"/>
      <c r="HL1736" s="182"/>
      <c r="HM1736" s="182"/>
      <c r="HN1736" s="182"/>
      <c r="HO1736" s="182"/>
      <c r="HP1736" s="182"/>
      <c r="HQ1736" s="182"/>
      <c r="HR1736" s="182"/>
      <c r="HS1736" s="182"/>
      <c r="HT1736" s="182"/>
      <c r="HU1736" s="182"/>
      <c r="HV1736" s="182"/>
      <c r="HW1736" s="182"/>
      <c r="HX1736" s="182"/>
      <c r="HY1736" s="182"/>
      <c r="HZ1736" s="182"/>
      <c r="IA1736" s="182"/>
      <c r="IB1736" s="182"/>
      <c r="IC1736" s="182"/>
      <c r="ID1736" s="182"/>
      <c r="IE1736" s="182"/>
      <c r="IF1736" s="182"/>
      <c r="IG1736" s="182"/>
      <c r="IH1736" s="182"/>
    </row>
    <row r="1737" spans="1:242" s="183" customFormat="1" outlineLevel="1">
      <c r="A1737" s="151">
        <v>259</v>
      </c>
      <c r="B1737" s="33" t="s">
        <v>2441</v>
      </c>
      <c r="C1737" s="151"/>
      <c r="D1737" s="151" t="s">
        <v>1808</v>
      </c>
      <c r="E1737" s="36">
        <f t="shared" si="126"/>
        <v>25</v>
      </c>
      <c r="F1737" s="163">
        <v>9</v>
      </c>
      <c r="G1737" s="163">
        <v>8</v>
      </c>
      <c r="H1737" s="163">
        <v>8</v>
      </c>
      <c r="I1737" s="8"/>
      <c r="J1737" s="7"/>
      <c r="K1737" s="7"/>
      <c r="L1737" s="7"/>
      <c r="M1737" s="7"/>
      <c r="N1737" s="7"/>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c r="CG1737" s="7"/>
      <c r="CH1737" s="7"/>
      <c r="CI1737" s="7"/>
      <c r="CJ1737" s="7"/>
      <c r="CK1737" s="7"/>
      <c r="CL1737" s="7"/>
      <c r="CM1737" s="7"/>
      <c r="CN1737" s="7"/>
      <c r="CO1737" s="7"/>
      <c r="CP1737" s="7"/>
      <c r="CQ1737" s="7"/>
      <c r="CR1737" s="7"/>
      <c r="CS1737" s="7"/>
      <c r="CT1737" s="7"/>
      <c r="CU1737" s="7"/>
      <c r="CV1737" s="7"/>
      <c r="CW1737" s="7"/>
      <c r="CX1737" s="7"/>
      <c r="CY1737" s="7"/>
      <c r="CZ1737" s="7"/>
      <c r="DA1737" s="7"/>
      <c r="DB1737" s="7"/>
      <c r="DC1737" s="7"/>
      <c r="DD1737" s="7"/>
      <c r="DE1737" s="7"/>
      <c r="DF1737" s="7"/>
      <c r="DG1737" s="7"/>
      <c r="DH1737" s="7"/>
      <c r="DI1737" s="7"/>
      <c r="DJ1737" s="7"/>
      <c r="DK1737" s="7"/>
      <c r="DL1737" s="7"/>
      <c r="DM1737" s="7"/>
      <c r="DN1737" s="7"/>
      <c r="DO1737" s="7"/>
      <c r="DP1737" s="7"/>
      <c r="DQ1737" s="7"/>
      <c r="DR1737" s="7"/>
      <c r="DS1737" s="7"/>
      <c r="DT1737" s="181"/>
      <c r="DU1737" s="182"/>
      <c r="DV1737" s="182"/>
      <c r="DW1737" s="182"/>
      <c r="DX1737" s="182"/>
      <c r="DY1737" s="182"/>
      <c r="DZ1737" s="182"/>
      <c r="EA1737" s="182"/>
      <c r="EB1737" s="182"/>
      <c r="EC1737" s="182"/>
      <c r="ED1737" s="182"/>
      <c r="EE1737" s="182"/>
      <c r="EF1737" s="182"/>
      <c r="EG1737" s="182"/>
      <c r="EH1737" s="182"/>
      <c r="EI1737" s="182"/>
      <c r="EJ1737" s="182"/>
      <c r="EK1737" s="182"/>
      <c r="EL1737" s="182"/>
      <c r="EM1737" s="182"/>
      <c r="EN1737" s="182"/>
      <c r="EO1737" s="182"/>
      <c r="EP1737" s="182"/>
      <c r="EQ1737" s="182"/>
      <c r="ER1737" s="182"/>
      <c r="ES1737" s="182"/>
      <c r="ET1737" s="182"/>
      <c r="EU1737" s="182"/>
      <c r="EV1737" s="182"/>
      <c r="EW1737" s="182"/>
      <c r="EX1737" s="182"/>
      <c r="EY1737" s="182"/>
      <c r="EZ1737" s="182"/>
      <c r="FA1737" s="182"/>
      <c r="FB1737" s="182"/>
      <c r="FC1737" s="182"/>
      <c r="FD1737" s="182"/>
      <c r="FE1737" s="182"/>
      <c r="FF1737" s="182"/>
      <c r="FG1737" s="182"/>
      <c r="FH1737" s="182"/>
      <c r="FI1737" s="182"/>
      <c r="FJ1737" s="182"/>
      <c r="FK1737" s="182"/>
      <c r="FL1737" s="182"/>
      <c r="FM1737" s="182"/>
      <c r="FN1737" s="182"/>
      <c r="FO1737" s="182"/>
      <c r="FP1737" s="182"/>
      <c r="FQ1737" s="182"/>
      <c r="FR1737" s="182"/>
      <c r="FS1737" s="182"/>
      <c r="FT1737" s="182"/>
      <c r="FU1737" s="182"/>
      <c r="FV1737" s="182"/>
      <c r="FW1737" s="182"/>
      <c r="FX1737" s="182"/>
      <c r="FY1737" s="182"/>
      <c r="FZ1737" s="182"/>
      <c r="GA1737" s="182"/>
      <c r="GB1737" s="182"/>
      <c r="GC1737" s="182"/>
      <c r="GD1737" s="182"/>
      <c r="GE1737" s="182"/>
      <c r="GF1737" s="182"/>
      <c r="GG1737" s="182"/>
      <c r="GH1737" s="182"/>
      <c r="GI1737" s="182"/>
      <c r="GJ1737" s="182"/>
      <c r="GK1737" s="182"/>
      <c r="GL1737" s="182"/>
      <c r="GM1737" s="182"/>
      <c r="GN1737" s="182"/>
      <c r="GO1737" s="182"/>
      <c r="GP1737" s="182"/>
      <c r="GQ1737" s="182"/>
      <c r="GR1737" s="182"/>
      <c r="GS1737" s="182"/>
      <c r="GT1737" s="182"/>
      <c r="GU1737" s="182"/>
      <c r="GV1737" s="182"/>
      <c r="GW1737" s="182"/>
      <c r="GX1737" s="182"/>
      <c r="GY1737" s="182"/>
      <c r="GZ1737" s="182"/>
      <c r="HA1737" s="182"/>
      <c r="HB1737" s="182"/>
      <c r="HC1737" s="182"/>
      <c r="HD1737" s="182"/>
      <c r="HE1737" s="182"/>
      <c r="HF1737" s="182"/>
      <c r="HG1737" s="182"/>
      <c r="HH1737" s="182"/>
      <c r="HI1737" s="182"/>
      <c r="HJ1737" s="182"/>
      <c r="HK1737" s="182"/>
      <c r="HL1737" s="182"/>
      <c r="HM1737" s="182"/>
      <c r="HN1737" s="182"/>
      <c r="HO1737" s="182"/>
      <c r="HP1737" s="182"/>
      <c r="HQ1737" s="182"/>
      <c r="HR1737" s="182"/>
      <c r="HS1737" s="182"/>
      <c r="HT1737" s="182"/>
      <c r="HU1737" s="182"/>
      <c r="HV1737" s="182"/>
      <c r="HW1737" s="182"/>
      <c r="HX1737" s="182"/>
      <c r="HY1737" s="182"/>
      <c r="HZ1737" s="182"/>
      <c r="IA1737" s="182"/>
      <c r="IB1737" s="182"/>
      <c r="IC1737" s="182"/>
      <c r="ID1737" s="182"/>
      <c r="IE1737" s="182"/>
      <c r="IF1737" s="182"/>
      <c r="IG1737" s="182"/>
      <c r="IH1737" s="182"/>
    </row>
    <row r="1738" spans="1:242" s="183" customFormat="1" outlineLevel="1">
      <c r="A1738" s="151">
        <v>260</v>
      </c>
      <c r="B1738" s="33" t="s">
        <v>2442</v>
      </c>
      <c r="C1738" s="151"/>
      <c r="D1738" s="151" t="s">
        <v>1808</v>
      </c>
      <c r="E1738" s="36">
        <f t="shared" si="126"/>
        <v>10</v>
      </c>
      <c r="F1738" s="163">
        <v>3</v>
      </c>
      <c r="G1738" s="163">
        <v>3</v>
      </c>
      <c r="H1738" s="163">
        <v>4</v>
      </c>
      <c r="I1738" s="8"/>
      <c r="J1738" s="7"/>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c r="CG1738" s="7"/>
      <c r="CH1738" s="7"/>
      <c r="CI1738" s="7"/>
      <c r="CJ1738" s="7"/>
      <c r="CK1738" s="7"/>
      <c r="CL1738" s="7"/>
      <c r="CM1738" s="7"/>
      <c r="CN1738" s="7"/>
      <c r="CO1738" s="7"/>
      <c r="CP1738" s="7"/>
      <c r="CQ1738" s="7"/>
      <c r="CR1738" s="7"/>
      <c r="CS1738" s="7"/>
      <c r="CT1738" s="7"/>
      <c r="CU1738" s="7"/>
      <c r="CV1738" s="7"/>
      <c r="CW1738" s="7"/>
      <c r="CX1738" s="7"/>
      <c r="CY1738" s="7"/>
      <c r="CZ1738" s="7"/>
      <c r="DA1738" s="7"/>
      <c r="DB1738" s="7"/>
      <c r="DC1738" s="7"/>
      <c r="DD1738" s="7"/>
      <c r="DE1738" s="7"/>
      <c r="DF1738" s="7"/>
      <c r="DG1738" s="7"/>
      <c r="DH1738" s="7"/>
      <c r="DI1738" s="7"/>
      <c r="DJ1738" s="7"/>
      <c r="DK1738" s="7"/>
      <c r="DL1738" s="7"/>
      <c r="DM1738" s="7"/>
      <c r="DN1738" s="7"/>
      <c r="DO1738" s="7"/>
      <c r="DP1738" s="7"/>
      <c r="DQ1738" s="7"/>
      <c r="DR1738" s="7"/>
      <c r="DS1738" s="7"/>
      <c r="DT1738" s="181"/>
      <c r="DU1738" s="182"/>
      <c r="DV1738" s="182"/>
      <c r="DW1738" s="182"/>
      <c r="DX1738" s="182"/>
      <c r="DY1738" s="182"/>
      <c r="DZ1738" s="182"/>
      <c r="EA1738" s="182"/>
      <c r="EB1738" s="182"/>
      <c r="EC1738" s="182"/>
      <c r="ED1738" s="182"/>
      <c r="EE1738" s="182"/>
      <c r="EF1738" s="182"/>
      <c r="EG1738" s="182"/>
      <c r="EH1738" s="182"/>
      <c r="EI1738" s="182"/>
      <c r="EJ1738" s="182"/>
      <c r="EK1738" s="182"/>
      <c r="EL1738" s="182"/>
      <c r="EM1738" s="182"/>
      <c r="EN1738" s="182"/>
      <c r="EO1738" s="182"/>
      <c r="EP1738" s="182"/>
      <c r="EQ1738" s="182"/>
      <c r="ER1738" s="182"/>
      <c r="ES1738" s="182"/>
      <c r="ET1738" s="182"/>
      <c r="EU1738" s="182"/>
      <c r="EV1738" s="182"/>
      <c r="EW1738" s="182"/>
      <c r="EX1738" s="182"/>
      <c r="EY1738" s="182"/>
      <c r="EZ1738" s="182"/>
      <c r="FA1738" s="182"/>
      <c r="FB1738" s="182"/>
      <c r="FC1738" s="182"/>
      <c r="FD1738" s="182"/>
      <c r="FE1738" s="182"/>
      <c r="FF1738" s="182"/>
      <c r="FG1738" s="182"/>
      <c r="FH1738" s="182"/>
      <c r="FI1738" s="182"/>
      <c r="FJ1738" s="182"/>
      <c r="FK1738" s="182"/>
      <c r="FL1738" s="182"/>
      <c r="FM1738" s="182"/>
      <c r="FN1738" s="182"/>
      <c r="FO1738" s="182"/>
      <c r="FP1738" s="182"/>
      <c r="FQ1738" s="182"/>
      <c r="FR1738" s="182"/>
      <c r="FS1738" s="182"/>
      <c r="FT1738" s="182"/>
      <c r="FU1738" s="182"/>
      <c r="FV1738" s="182"/>
      <c r="FW1738" s="182"/>
      <c r="FX1738" s="182"/>
      <c r="FY1738" s="182"/>
      <c r="FZ1738" s="182"/>
      <c r="GA1738" s="182"/>
      <c r="GB1738" s="182"/>
      <c r="GC1738" s="182"/>
      <c r="GD1738" s="182"/>
      <c r="GE1738" s="182"/>
      <c r="GF1738" s="182"/>
      <c r="GG1738" s="182"/>
      <c r="GH1738" s="182"/>
      <c r="GI1738" s="182"/>
      <c r="GJ1738" s="182"/>
      <c r="GK1738" s="182"/>
      <c r="GL1738" s="182"/>
      <c r="GM1738" s="182"/>
      <c r="GN1738" s="182"/>
      <c r="GO1738" s="182"/>
      <c r="GP1738" s="182"/>
      <c r="GQ1738" s="182"/>
      <c r="GR1738" s="182"/>
      <c r="GS1738" s="182"/>
      <c r="GT1738" s="182"/>
      <c r="GU1738" s="182"/>
      <c r="GV1738" s="182"/>
      <c r="GW1738" s="182"/>
      <c r="GX1738" s="182"/>
      <c r="GY1738" s="182"/>
      <c r="GZ1738" s="182"/>
      <c r="HA1738" s="182"/>
      <c r="HB1738" s="182"/>
      <c r="HC1738" s="182"/>
      <c r="HD1738" s="182"/>
      <c r="HE1738" s="182"/>
      <c r="HF1738" s="182"/>
      <c r="HG1738" s="182"/>
      <c r="HH1738" s="182"/>
      <c r="HI1738" s="182"/>
      <c r="HJ1738" s="182"/>
      <c r="HK1738" s="182"/>
      <c r="HL1738" s="182"/>
      <c r="HM1738" s="182"/>
      <c r="HN1738" s="182"/>
      <c r="HO1738" s="182"/>
      <c r="HP1738" s="182"/>
      <c r="HQ1738" s="182"/>
      <c r="HR1738" s="182"/>
      <c r="HS1738" s="182"/>
      <c r="HT1738" s="182"/>
      <c r="HU1738" s="182"/>
      <c r="HV1738" s="182"/>
      <c r="HW1738" s="182"/>
      <c r="HX1738" s="182"/>
      <c r="HY1738" s="182"/>
      <c r="HZ1738" s="182"/>
      <c r="IA1738" s="182"/>
      <c r="IB1738" s="182"/>
      <c r="IC1738" s="182"/>
      <c r="ID1738" s="182"/>
      <c r="IE1738" s="182"/>
      <c r="IF1738" s="182"/>
      <c r="IG1738" s="182"/>
      <c r="IH1738" s="182"/>
    </row>
    <row r="1739" spans="1:242" s="183" customFormat="1" outlineLevel="1">
      <c r="A1739" s="151">
        <v>261</v>
      </c>
      <c r="B1739" s="33" t="s">
        <v>2443</v>
      </c>
      <c r="C1739" s="151"/>
      <c r="D1739" s="151" t="s">
        <v>1808</v>
      </c>
      <c r="E1739" s="36">
        <f t="shared" si="126"/>
        <v>75</v>
      </c>
      <c r="F1739" s="163">
        <v>25</v>
      </c>
      <c r="G1739" s="163">
        <v>25</v>
      </c>
      <c r="H1739" s="163">
        <v>25</v>
      </c>
      <c r="I1739" s="8"/>
      <c r="J1739" s="7"/>
      <c r="K1739" s="7"/>
      <c r="L1739" s="7"/>
      <c r="M1739" s="7"/>
      <c r="N1739" s="7"/>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c r="CG1739" s="7"/>
      <c r="CH1739" s="7"/>
      <c r="CI1739" s="7"/>
      <c r="CJ1739" s="7"/>
      <c r="CK1739" s="7"/>
      <c r="CL1739" s="7"/>
      <c r="CM1739" s="7"/>
      <c r="CN1739" s="7"/>
      <c r="CO1739" s="7"/>
      <c r="CP1739" s="7"/>
      <c r="CQ1739" s="7"/>
      <c r="CR1739" s="7"/>
      <c r="CS1739" s="7"/>
      <c r="CT1739" s="7"/>
      <c r="CU1739" s="7"/>
      <c r="CV1739" s="7"/>
      <c r="CW1739" s="7"/>
      <c r="CX1739" s="7"/>
      <c r="CY1739" s="7"/>
      <c r="CZ1739" s="7"/>
      <c r="DA1739" s="7"/>
      <c r="DB1739" s="7"/>
      <c r="DC1739" s="7"/>
      <c r="DD1739" s="7"/>
      <c r="DE1739" s="7"/>
      <c r="DF1739" s="7"/>
      <c r="DG1739" s="7"/>
      <c r="DH1739" s="7"/>
      <c r="DI1739" s="7"/>
      <c r="DJ1739" s="7"/>
      <c r="DK1739" s="7"/>
      <c r="DL1739" s="7"/>
      <c r="DM1739" s="7"/>
      <c r="DN1739" s="7"/>
      <c r="DO1739" s="7"/>
      <c r="DP1739" s="7"/>
      <c r="DQ1739" s="7"/>
      <c r="DR1739" s="7"/>
      <c r="DS1739" s="7"/>
      <c r="DT1739" s="181"/>
      <c r="DU1739" s="182"/>
      <c r="DV1739" s="182"/>
      <c r="DW1739" s="182"/>
      <c r="DX1739" s="182"/>
      <c r="DY1739" s="182"/>
      <c r="DZ1739" s="182"/>
      <c r="EA1739" s="182"/>
      <c r="EB1739" s="182"/>
      <c r="EC1739" s="182"/>
      <c r="ED1739" s="182"/>
      <c r="EE1739" s="182"/>
      <c r="EF1739" s="182"/>
      <c r="EG1739" s="182"/>
      <c r="EH1739" s="182"/>
      <c r="EI1739" s="182"/>
      <c r="EJ1739" s="182"/>
      <c r="EK1739" s="182"/>
      <c r="EL1739" s="182"/>
      <c r="EM1739" s="182"/>
      <c r="EN1739" s="182"/>
      <c r="EO1739" s="182"/>
      <c r="EP1739" s="182"/>
      <c r="EQ1739" s="182"/>
      <c r="ER1739" s="182"/>
      <c r="ES1739" s="182"/>
      <c r="ET1739" s="182"/>
      <c r="EU1739" s="182"/>
      <c r="EV1739" s="182"/>
      <c r="EW1739" s="182"/>
      <c r="EX1739" s="182"/>
      <c r="EY1739" s="182"/>
      <c r="EZ1739" s="182"/>
      <c r="FA1739" s="182"/>
      <c r="FB1739" s="182"/>
      <c r="FC1739" s="182"/>
      <c r="FD1739" s="182"/>
      <c r="FE1739" s="182"/>
      <c r="FF1739" s="182"/>
      <c r="FG1739" s="182"/>
      <c r="FH1739" s="182"/>
      <c r="FI1739" s="182"/>
      <c r="FJ1739" s="182"/>
      <c r="FK1739" s="182"/>
      <c r="FL1739" s="182"/>
      <c r="FM1739" s="182"/>
      <c r="FN1739" s="182"/>
      <c r="FO1739" s="182"/>
      <c r="FP1739" s="182"/>
      <c r="FQ1739" s="182"/>
      <c r="FR1739" s="182"/>
      <c r="FS1739" s="182"/>
      <c r="FT1739" s="182"/>
      <c r="FU1739" s="182"/>
      <c r="FV1739" s="182"/>
      <c r="FW1739" s="182"/>
      <c r="FX1739" s="182"/>
      <c r="FY1739" s="182"/>
      <c r="FZ1739" s="182"/>
      <c r="GA1739" s="182"/>
      <c r="GB1739" s="182"/>
      <c r="GC1739" s="182"/>
      <c r="GD1739" s="182"/>
      <c r="GE1739" s="182"/>
      <c r="GF1739" s="182"/>
      <c r="GG1739" s="182"/>
      <c r="GH1739" s="182"/>
      <c r="GI1739" s="182"/>
      <c r="GJ1739" s="182"/>
      <c r="GK1739" s="182"/>
      <c r="GL1739" s="182"/>
      <c r="GM1739" s="182"/>
      <c r="GN1739" s="182"/>
      <c r="GO1739" s="182"/>
      <c r="GP1739" s="182"/>
      <c r="GQ1739" s="182"/>
      <c r="GR1739" s="182"/>
      <c r="GS1739" s="182"/>
      <c r="GT1739" s="182"/>
      <c r="GU1739" s="182"/>
      <c r="GV1739" s="182"/>
      <c r="GW1739" s="182"/>
      <c r="GX1739" s="182"/>
      <c r="GY1739" s="182"/>
      <c r="GZ1739" s="182"/>
      <c r="HA1739" s="182"/>
      <c r="HB1739" s="182"/>
      <c r="HC1739" s="182"/>
      <c r="HD1739" s="182"/>
      <c r="HE1739" s="182"/>
      <c r="HF1739" s="182"/>
      <c r="HG1739" s="182"/>
      <c r="HH1739" s="182"/>
      <c r="HI1739" s="182"/>
      <c r="HJ1739" s="182"/>
      <c r="HK1739" s="182"/>
      <c r="HL1739" s="182"/>
      <c r="HM1739" s="182"/>
      <c r="HN1739" s="182"/>
      <c r="HO1739" s="182"/>
      <c r="HP1739" s="182"/>
      <c r="HQ1739" s="182"/>
      <c r="HR1739" s="182"/>
      <c r="HS1739" s="182"/>
      <c r="HT1739" s="182"/>
      <c r="HU1739" s="182"/>
      <c r="HV1739" s="182"/>
      <c r="HW1739" s="182"/>
      <c r="HX1739" s="182"/>
      <c r="HY1739" s="182"/>
      <c r="HZ1739" s="182"/>
      <c r="IA1739" s="182"/>
      <c r="IB1739" s="182"/>
      <c r="IC1739" s="182"/>
      <c r="ID1739" s="182"/>
      <c r="IE1739" s="182"/>
      <c r="IF1739" s="182"/>
      <c r="IG1739" s="182"/>
      <c r="IH1739" s="182"/>
    </row>
    <row r="1740" spans="1:242" s="183" customFormat="1" outlineLevel="1">
      <c r="A1740" s="151">
        <v>262</v>
      </c>
      <c r="B1740" s="33" t="s">
        <v>2444</v>
      </c>
      <c r="C1740" s="151"/>
      <c r="D1740" s="151" t="s">
        <v>1808</v>
      </c>
      <c r="E1740" s="36">
        <f t="shared" si="126"/>
        <v>126</v>
      </c>
      <c r="F1740" s="163">
        <v>43</v>
      </c>
      <c r="G1740" s="163">
        <v>42</v>
      </c>
      <c r="H1740" s="163">
        <v>41</v>
      </c>
      <c r="I1740" s="8"/>
      <c r="J1740" s="7"/>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c r="CG1740" s="7"/>
      <c r="CH1740" s="7"/>
      <c r="CI1740" s="7"/>
      <c r="CJ1740" s="7"/>
      <c r="CK1740" s="7"/>
      <c r="CL1740" s="7"/>
      <c r="CM1740" s="7"/>
      <c r="CN1740" s="7"/>
      <c r="CO1740" s="7"/>
      <c r="CP1740" s="7"/>
      <c r="CQ1740" s="7"/>
      <c r="CR1740" s="7"/>
      <c r="CS1740" s="7"/>
      <c r="CT1740" s="7"/>
      <c r="CU1740" s="7"/>
      <c r="CV1740" s="7"/>
      <c r="CW1740" s="7"/>
      <c r="CX1740" s="7"/>
      <c r="CY1740" s="7"/>
      <c r="CZ1740" s="7"/>
      <c r="DA1740" s="7"/>
      <c r="DB1740" s="7"/>
      <c r="DC1740" s="7"/>
      <c r="DD1740" s="7"/>
      <c r="DE1740" s="7"/>
      <c r="DF1740" s="7"/>
      <c r="DG1740" s="7"/>
      <c r="DH1740" s="7"/>
      <c r="DI1740" s="7"/>
      <c r="DJ1740" s="7"/>
      <c r="DK1740" s="7"/>
      <c r="DL1740" s="7"/>
      <c r="DM1740" s="7"/>
      <c r="DN1740" s="7"/>
      <c r="DO1740" s="7"/>
      <c r="DP1740" s="7"/>
      <c r="DQ1740" s="7"/>
      <c r="DR1740" s="7"/>
      <c r="DS1740" s="7"/>
      <c r="DT1740" s="181"/>
      <c r="DU1740" s="182"/>
      <c r="DV1740" s="182"/>
      <c r="DW1740" s="182"/>
      <c r="DX1740" s="182"/>
      <c r="DY1740" s="182"/>
      <c r="DZ1740" s="182"/>
      <c r="EA1740" s="182"/>
      <c r="EB1740" s="182"/>
      <c r="EC1740" s="182"/>
      <c r="ED1740" s="182"/>
      <c r="EE1740" s="182"/>
      <c r="EF1740" s="182"/>
      <c r="EG1740" s="182"/>
      <c r="EH1740" s="182"/>
      <c r="EI1740" s="182"/>
      <c r="EJ1740" s="182"/>
      <c r="EK1740" s="182"/>
      <c r="EL1740" s="182"/>
      <c r="EM1740" s="182"/>
      <c r="EN1740" s="182"/>
      <c r="EO1740" s="182"/>
      <c r="EP1740" s="182"/>
      <c r="EQ1740" s="182"/>
      <c r="ER1740" s="182"/>
      <c r="ES1740" s="182"/>
      <c r="ET1740" s="182"/>
      <c r="EU1740" s="182"/>
      <c r="EV1740" s="182"/>
      <c r="EW1740" s="182"/>
      <c r="EX1740" s="182"/>
      <c r="EY1740" s="182"/>
      <c r="EZ1740" s="182"/>
      <c r="FA1740" s="182"/>
      <c r="FB1740" s="182"/>
      <c r="FC1740" s="182"/>
      <c r="FD1740" s="182"/>
      <c r="FE1740" s="182"/>
      <c r="FF1740" s="182"/>
      <c r="FG1740" s="182"/>
      <c r="FH1740" s="182"/>
      <c r="FI1740" s="182"/>
      <c r="FJ1740" s="182"/>
      <c r="FK1740" s="182"/>
      <c r="FL1740" s="182"/>
      <c r="FM1740" s="182"/>
      <c r="FN1740" s="182"/>
      <c r="FO1740" s="182"/>
      <c r="FP1740" s="182"/>
      <c r="FQ1740" s="182"/>
      <c r="FR1740" s="182"/>
      <c r="FS1740" s="182"/>
      <c r="FT1740" s="182"/>
      <c r="FU1740" s="182"/>
      <c r="FV1740" s="182"/>
      <c r="FW1740" s="182"/>
      <c r="FX1740" s="182"/>
      <c r="FY1740" s="182"/>
      <c r="FZ1740" s="182"/>
      <c r="GA1740" s="182"/>
      <c r="GB1740" s="182"/>
      <c r="GC1740" s="182"/>
      <c r="GD1740" s="182"/>
      <c r="GE1740" s="182"/>
      <c r="GF1740" s="182"/>
      <c r="GG1740" s="182"/>
      <c r="GH1740" s="182"/>
      <c r="GI1740" s="182"/>
      <c r="GJ1740" s="182"/>
      <c r="GK1740" s="182"/>
      <c r="GL1740" s="182"/>
      <c r="GM1740" s="182"/>
      <c r="GN1740" s="182"/>
      <c r="GO1740" s="182"/>
      <c r="GP1740" s="182"/>
      <c r="GQ1740" s="182"/>
      <c r="GR1740" s="182"/>
      <c r="GS1740" s="182"/>
      <c r="GT1740" s="182"/>
      <c r="GU1740" s="182"/>
      <c r="GV1740" s="182"/>
      <c r="GW1740" s="182"/>
      <c r="GX1740" s="182"/>
      <c r="GY1740" s="182"/>
      <c r="GZ1740" s="182"/>
      <c r="HA1740" s="182"/>
      <c r="HB1740" s="182"/>
      <c r="HC1740" s="182"/>
      <c r="HD1740" s="182"/>
      <c r="HE1740" s="182"/>
      <c r="HF1740" s="182"/>
      <c r="HG1740" s="182"/>
      <c r="HH1740" s="182"/>
      <c r="HI1740" s="182"/>
      <c r="HJ1740" s="182"/>
      <c r="HK1740" s="182"/>
      <c r="HL1740" s="182"/>
      <c r="HM1740" s="182"/>
      <c r="HN1740" s="182"/>
      <c r="HO1740" s="182"/>
      <c r="HP1740" s="182"/>
      <c r="HQ1740" s="182"/>
      <c r="HR1740" s="182"/>
      <c r="HS1740" s="182"/>
      <c r="HT1740" s="182"/>
      <c r="HU1740" s="182"/>
      <c r="HV1740" s="182"/>
      <c r="HW1740" s="182"/>
      <c r="HX1740" s="182"/>
      <c r="HY1740" s="182"/>
      <c r="HZ1740" s="182"/>
      <c r="IA1740" s="182"/>
      <c r="IB1740" s="182"/>
      <c r="IC1740" s="182"/>
      <c r="ID1740" s="182"/>
      <c r="IE1740" s="182"/>
      <c r="IF1740" s="182"/>
      <c r="IG1740" s="182"/>
      <c r="IH1740" s="182"/>
    </row>
    <row r="1741" spans="1:242" s="183" customFormat="1" outlineLevel="1">
      <c r="A1741" s="151">
        <v>263</v>
      </c>
      <c r="B1741" s="33" t="s">
        <v>2445</v>
      </c>
      <c r="C1741" s="151"/>
      <c r="D1741" s="151" t="s">
        <v>1808</v>
      </c>
      <c r="E1741" s="36">
        <f t="shared" si="126"/>
        <v>125</v>
      </c>
      <c r="F1741" s="163">
        <v>41</v>
      </c>
      <c r="G1741" s="163">
        <v>42</v>
      </c>
      <c r="H1741" s="163">
        <v>42</v>
      </c>
      <c r="I1741" s="8"/>
      <c r="J1741" s="7"/>
      <c r="K1741" s="7"/>
      <c r="L1741" s="7"/>
      <c r="M1741" s="7"/>
      <c r="N1741" s="7"/>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c r="CG1741" s="7"/>
      <c r="CH1741" s="7"/>
      <c r="CI1741" s="7"/>
      <c r="CJ1741" s="7"/>
      <c r="CK1741" s="7"/>
      <c r="CL1741" s="7"/>
      <c r="CM1741" s="7"/>
      <c r="CN1741" s="7"/>
      <c r="CO1741" s="7"/>
      <c r="CP1741" s="7"/>
      <c r="CQ1741" s="7"/>
      <c r="CR1741" s="7"/>
      <c r="CS1741" s="7"/>
      <c r="CT1741" s="7"/>
      <c r="CU1741" s="7"/>
      <c r="CV1741" s="7"/>
      <c r="CW1741" s="7"/>
      <c r="CX1741" s="7"/>
      <c r="CY1741" s="7"/>
      <c r="CZ1741" s="7"/>
      <c r="DA1741" s="7"/>
      <c r="DB1741" s="7"/>
      <c r="DC1741" s="7"/>
      <c r="DD1741" s="7"/>
      <c r="DE1741" s="7"/>
      <c r="DF1741" s="7"/>
      <c r="DG1741" s="7"/>
      <c r="DH1741" s="7"/>
      <c r="DI1741" s="7"/>
      <c r="DJ1741" s="7"/>
      <c r="DK1741" s="7"/>
      <c r="DL1741" s="7"/>
      <c r="DM1741" s="7"/>
      <c r="DN1741" s="7"/>
      <c r="DO1741" s="7"/>
      <c r="DP1741" s="7"/>
      <c r="DQ1741" s="7"/>
      <c r="DR1741" s="7"/>
      <c r="DS1741" s="7"/>
      <c r="DT1741" s="181"/>
      <c r="DU1741" s="182"/>
      <c r="DV1741" s="182"/>
      <c r="DW1741" s="182"/>
      <c r="DX1741" s="182"/>
      <c r="DY1741" s="182"/>
      <c r="DZ1741" s="182"/>
      <c r="EA1741" s="182"/>
      <c r="EB1741" s="182"/>
      <c r="EC1741" s="182"/>
      <c r="ED1741" s="182"/>
      <c r="EE1741" s="182"/>
      <c r="EF1741" s="182"/>
      <c r="EG1741" s="182"/>
      <c r="EH1741" s="182"/>
      <c r="EI1741" s="182"/>
      <c r="EJ1741" s="182"/>
      <c r="EK1741" s="182"/>
      <c r="EL1741" s="182"/>
      <c r="EM1741" s="182"/>
      <c r="EN1741" s="182"/>
      <c r="EO1741" s="182"/>
      <c r="EP1741" s="182"/>
      <c r="EQ1741" s="182"/>
      <c r="ER1741" s="182"/>
      <c r="ES1741" s="182"/>
      <c r="ET1741" s="182"/>
      <c r="EU1741" s="182"/>
      <c r="EV1741" s="182"/>
      <c r="EW1741" s="182"/>
      <c r="EX1741" s="182"/>
      <c r="EY1741" s="182"/>
      <c r="EZ1741" s="182"/>
      <c r="FA1741" s="182"/>
      <c r="FB1741" s="182"/>
      <c r="FC1741" s="182"/>
      <c r="FD1741" s="182"/>
      <c r="FE1741" s="182"/>
      <c r="FF1741" s="182"/>
      <c r="FG1741" s="182"/>
      <c r="FH1741" s="182"/>
      <c r="FI1741" s="182"/>
      <c r="FJ1741" s="182"/>
      <c r="FK1741" s="182"/>
      <c r="FL1741" s="182"/>
      <c r="FM1741" s="182"/>
      <c r="FN1741" s="182"/>
      <c r="FO1741" s="182"/>
      <c r="FP1741" s="182"/>
      <c r="FQ1741" s="182"/>
      <c r="FR1741" s="182"/>
      <c r="FS1741" s="182"/>
      <c r="FT1741" s="182"/>
      <c r="FU1741" s="182"/>
      <c r="FV1741" s="182"/>
      <c r="FW1741" s="182"/>
      <c r="FX1741" s="182"/>
      <c r="FY1741" s="182"/>
      <c r="FZ1741" s="182"/>
      <c r="GA1741" s="182"/>
      <c r="GB1741" s="182"/>
      <c r="GC1741" s="182"/>
      <c r="GD1741" s="182"/>
      <c r="GE1741" s="182"/>
      <c r="GF1741" s="182"/>
      <c r="GG1741" s="182"/>
      <c r="GH1741" s="182"/>
      <c r="GI1741" s="182"/>
      <c r="GJ1741" s="182"/>
      <c r="GK1741" s="182"/>
      <c r="GL1741" s="182"/>
      <c r="GM1741" s="182"/>
      <c r="GN1741" s="182"/>
      <c r="GO1741" s="182"/>
      <c r="GP1741" s="182"/>
      <c r="GQ1741" s="182"/>
      <c r="GR1741" s="182"/>
      <c r="GS1741" s="182"/>
      <c r="GT1741" s="182"/>
      <c r="GU1741" s="182"/>
      <c r="GV1741" s="182"/>
      <c r="GW1741" s="182"/>
      <c r="GX1741" s="182"/>
      <c r="GY1741" s="182"/>
      <c r="GZ1741" s="182"/>
      <c r="HA1741" s="182"/>
      <c r="HB1741" s="182"/>
      <c r="HC1741" s="182"/>
      <c r="HD1741" s="182"/>
      <c r="HE1741" s="182"/>
      <c r="HF1741" s="182"/>
      <c r="HG1741" s="182"/>
      <c r="HH1741" s="182"/>
      <c r="HI1741" s="182"/>
      <c r="HJ1741" s="182"/>
      <c r="HK1741" s="182"/>
      <c r="HL1741" s="182"/>
      <c r="HM1741" s="182"/>
      <c r="HN1741" s="182"/>
      <c r="HO1741" s="182"/>
      <c r="HP1741" s="182"/>
      <c r="HQ1741" s="182"/>
      <c r="HR1741" s="182"/>
      <c r="HS1741" s="182"/>
      <c r="HT1741" s="182"/>
      <c r="HU1741" s="182"/>
      <c r="HV1741" s="182"/>
      <c r="HW1741" s="182"/>
      <c r="HX1741" s="182"/>
      <c r="HY1741" s="182"/>
      <c r="HZ1741" s="182"/>
      <c r="IA1741" s="182"/>
      <c r="IB1741" s="182"/>
      <c r="IC1741" s="182"/>
      <c r="ID1741" s="182"/>
      <c r="IE1741" s="182"/>
      <c r="IF1741" s="182"/>
      <c r="IG1741" s="182"/>
      <c r="IH1741" s="182"/>
    </row>
    <row r="1742" spans="1:242" s="183" customFormat="1" outlineLevel="1">
      <c r="A1742" s="151">
        <v>264</v>
      </c>
      <c r="B1742" s="33" t="s">
        <v>2446</v>
      </c>
      <c r="C1742" s="151"/>
      <c r="D1742" s="151" t="s">
        <v>1808</v>
      </c>
      <c r="E1742" s="36">
        <f t="shared" si="126"/>
        <v>25</v>
      </c>
      <c r="F1742" s="163">
        <v>9</v>
      </c>
      <c r="G1742" s="163">
        <v>8</v>
      </c>
      <c r="H1742" s="163">
        <v>8</v>
      </c>
      <c r="I1742" s="8"/>
      <c r="J1742" s="7"/>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c r="CG1742" s="7"/>
      <c r="CH1742" s="7"/>
      <c r="CI1742" s="7"/>
      <c r="CJ1742" s="7"/>
      <c r="CK1742" s="7"/>
      <c r="CL1742" s="7"/>
      <c r="CM1742" s="7"/>
      <c r="CN1742" s="7"/>
      <c r="CO1742" s="7"/>
      <c r="CP1742" s="7"/>
      <c r="CQ1742" s="7"/>
      <c r="CR1742" s="7"/>
      <c r="CS1742" s="7"/>
      <c r="CT1742" s="7"/>
      <c r="CU1742" s="7"/>
      <c r="CV1742" s="7"/>
      <c r="CW1742" s="7"/>
      <c r="CX1742" s="7"/>
      <c r="CY1742" s="7"/>
      <c r="CZ1742" s="7"/>
      <c r="DA1742" s="7"/>
      <c r="DB1742" s="7"/>
      <c r="DC1742" s="7"/>
      <c r="DD1742" s="7"/>
      <c r="DE1742" s="7"/>
      <c r="DF1742" s="7"/>
      <c r="DG1742" s="7"/>
      <c r="DH1742" s="7"/>
      <c r="DI1742" s="7"/>
      <c r="DJ1742" s="7"/>
      <c r="DK1742" s="7"/>
      <c r="DL1742" s="7"/>
      <c r="DM1742" s="7"/>
      <c r="DN1742" s="7"/>
      <c r="DO1742" s="7"/>
      <c r="DP1742" s="7"/>
      <c r="DQ1742" s="7"/>
      <c r="DR1742" s="7"/>
      <c r="DS1742" s="7"/>
      <c r="DT1742" s="181"/>
      <c r="DU1742" s="182"/>
      <c r="DV1742" s="182"/>
      <c r="DW1742" s="182"/>
      <c r="DX1742" s="182"/>
      <c r="DY1742" s="182"/>
      <c r="DZ1742" s="182"/>
      <c r="EA1742" s="182"/>
      <c r="EB1742" s="182"/>
      <c r="EC1742" s="182"/>
      <c r="ED1742" s="182"/>
      <c r="EE1742" s="182"/>
      <c r="EF1742" s="182"/>
      <c r="EG1742" s="182"/>
      <c r="EH1742" s="182"/>
      <c r="EI1742" s="182"/>
      <c r="EJ1742" s="182"/>
      <c r="EK1742" s="182"/>
      <c r="EL1742" s="182"/>
      <c r="EM1742" s="182"/>
      <c r="EN1742" s="182"/>
      <c r="EO1742" s="182"/>
      <c r="EP1742" s="182"/>
      <c r="EQ1742" s="182"/>
      <c r="ER1742" s="182"/>
      <c r="ES1742" s="182"/>
      <c r="ET1742" s="182"/>
      <c r="EU1742" s="182"/>
      <c r="EV1742" s="182"/>
      <c r="EW1742" s="182"/>
      <c r="EX1742" s="182"/>
      <c r="EY1742" s="182"/>
      <c r="EZ1742" s="182"/>
      <c r="FA1742" s="182"/>
      <c r="FB1742" s="182"/>
      <c r="FC1742" s="182"/>
      <c r="FD1742" s="182"/>
      <c r="FE1742" s="182"/>
      <c r="FF1742" s="182"/>
      <c r="FG1742" s="182"/>
      <c r="FH1742" s="182"/>
      <c r="FI1742" s="182"/>
      <c r="FJ1742" s="182"/>
      <c r="FK1742" s="182"/>
      <c r="FL1742" s="182"/>
      <c r="FM1742" s="182"/>
      <c r="FN1742" s="182"/>
      <c r="FO1742" s="182"/>
      <c r="FP1742" s="182"/>
      <c r="FQ1742" s="182"/>
      <c r="FR1742" s="182"/>
      <c r="FS1742" s="182"/>
      <c r="FT1742" s="182"/>
      <c r="FU1742" s="182"/>
      <c r="FV1742" s="182"/>
      <c r="FW1742" s="182"/>
      <c r="FX1742" s="182"/>
      <c r="FY1742" s="182"/>
      <c r="FZ1742" s="182"/>
      <c r="GA1742" s="182"/>
      <c r="GB1742" s="182"/>
      <c r="GC1742" s="182"/>
      <c r="GD1742" s="182"/>
      <c r="GE1742" s="182"/>
      <c r="GF1742" s="182"/>
      <c r="GG1742" s="182"/>
      <c r="GH1742" s="182"/>
      <c r="GI1742" s="182"/>
      <c r="GJ1742" s="182"/>
      <c r="GK1742" s="182"/>
      <c r="GL1742" s="182"/>
      <c r="GM1742" s="182"/>
      <c r="GN1742" s="182"/>
      <c r="GO1742" s="182"/>
      <c r="GP1742" s="182"/>
      <c r="GQ1742" s="182"/>
      <c r="GR1742" s="182"/>
      <c r="GS1742" s="182"/>
      <c r="GT1742" s="182"/>
      <c r="GU1742" s="182"/>
      <c r="GV1742" s="182"/>
      <c r="GW1742" s="182"/>
      <c r="GX1742" s="182"/>
      <c r="GY1742" s="182"/>
      <c r="GZ1742" s="182"/>
      <c r="HA1742" s="182"/>
      <c r="HB1742" s="182"/>
      <c r="HC1742" s="182"/>
      <c r="HD1742" s="182"/>
      <c r="HE1742" s="182"/>
      <c r="HF1742" s="182"/>
      <c r="HG1742" s="182"/>
      <c r="HH1742" s="182"/>
      <c r="HI1742" s="182"/>
      <c r="HJ1742" s="182"/>
      <c r="HK1742" s="182"/>
      <c r="HL1742" s="182"/>
      <c r="HM1742" s="182"/>
      <c r="HN1742" s="182"/>
      <c r="HO1742" s="182"/>
      <c r="HP1742" s="182"/>
      <c r="HQ1742" s="182"/>
      <c r="HR1742" s="182"/>
      <c r="HS1742" s="182"/>
      <c r="HT1742" s="182"/>
      <c r="HU1742" s="182"/>
      <c r="HV1742" s="182"/>
      <c r="HW1742" s="182"/>
      <c r="HX1742" s="182"/>
      <c r="HY1742" s="182"/>
      <c r="HZ1742" s="182"/>
      <c r="IA1742" s="182"/>
      <c r="IB1742" s="182"/>
      <c r="IC1742" s="182"/>
      <c r="ID1742" s="182"/>
      <c r="IE1742" s="182"/>
      <c r="IF1742" s="182"/>
      <c r="IG1742" s="182"/>
      <c r="IH1742" s="182"/>
    </row>
    <row r="1743" spans="1:242" s="183" customFormat="1" outlineLevel="1">
      <c r="A1743" s="151">
        <v>265</v>
      </c>
      <c r="B1743" s="33" t="s">
        <v>2447</v>
      </c>
      <c r="C1743" s="151"/>
      <c r="D1743" s="151" t="s">
        <v>1808</v>
      </c>
      <c r="E1743" s="36">
        <f t="shared" si="126"/>
        <v>17</v>
      </c>
      <c r="F1743" s="163">
        <v>5</v>
      </c>
      <c r="G1743" s="163">
        <v>6</v>
      </c>
      <c r="H1743" s="163">
        <v>6</v>
      </c>
      <c r="I1743" s="8"/>
      <c r="J1743" s="7"/>
      <c r="K1743" s="7"/>
      <c r="L1743" s="7"/>
      <c r="M1743" s="7"/>
      <c r="N1743" s="7"/>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c r="CG1743" s="7"/>
      <c r="CH1743" s="7"/>
      <c r="CI1743" s="7"/>
      <c r="CJ1743" s="7"/>
      <c r="CK1743" s="7"/>
      <c r="CL1743" s="7"/>
      <c r="CM1743" s="7"/>
      <c r="CN1743" s="7"/>
      <c r="CO1743" s="7"/>
      <c r="CP1743" s="7"/>
      <c r="CQ1743" s="7"/>
      <c r="CR1743" s="7"/>
      <c r="CS1743" s="7"/>
      <c r="CT1743" s="7"/>
      <c r="CU1743" s="7"/>
      <c r="CV1743" s="7"/>
      <c r="CW1743" s="7"/>
      <c r="CX1743" s="7"/>
      <c r="CY1743" s="7"/>
      <c r="CZ1743" s="7"/>
      <c r="DA1743" s="7"/>
      <c r="DB1743" s="7"/>
      <c r="DC1743" s="7"/>
      <c r="DD1743" s="7"/>
      <c r="DE1743" s="7"/>
      <c r="DF1743" s="7"/>
      <c r="DG1743" s="7"/>
      <c r="DH1743" s="7"/>
      <c r="DI1743" s="7"/>
      <c r="DJ1743" s="7"/>
      <c r="DK1743" s="7"/>
      <c r="DL1743" s="7"/>
      <c r="DM1743" s="7"/>
      <c r="DN1743" s="7"/>
      <c r="DO1743" s="7"/>
      <c r="DP1743" s="7"/>
      <c r="DQ1743" s="7"/>
      <c r="DR1743" s="7"/>
      <c r="DS1743" s="7"/>
      <c r="DT1743" s="181"/>
      <c r="DU1743" s="182"/>
      <c r="DV1743" s="182"/>
      <c r="DW1743" s="182"/>
      <c r="DX1743" s="182"/>
      <c r="DY1743" s="182"/>
      <c r="DZ1743" s="182"/>
      <c r="EA1743" s="182"/>
      <c r="EB1743" s="182"/>
      <c r="EC1743" s="182"/>
      <c r="ED1743" s="182"/>
      <c r="EE1743" s="182"/>
      <c r="EF1743" s="182"/>
      <c r="EG1743" s="182"/>
      <c r="EH1743" s="182"/>
      <c r="EI1743" s="182"/>
      <c r="EJ1743" s="182"/>
      <c r="EK1743" s="182"/>
      <c r="EL1743" s="182"/>
      <c r="EM1743" s="182"/>
      <c r="EN1743" s="182"/>
      <c r="EO1743" s="182"/>
      <c r="EP1743" s="182"/>
      <c r="EQ1743" s="182"/>
      <c r="ER1743" s="182"/>
      <c r="ES1743" s="182"/>
      <c r="ET1743" s="182"/>
      <c r="EU1743" s="182"/>
      <c r="EV1743" s="182"/>
      <c r="EW1743" s="182"/>
      <c r="EX1743" s="182"/>
      <c r="EY1743" s="182"/>
      <c r="EZ1743" s="182"/>
      <c r="FA1743" s="182"/>
      <c r="FB1743" s="182"/>
      <c r="FC1743" s="182"/>
      <c r="FD1743" s="182"/>
      <c r="FE1743" s="182"/>
      <c r="FF1743" s="182"/>
      <c r="FG1743" s="182"/>
      <c r="FH1743" s="182"/>
      <c r="FI1743" s="182"/>
      <c r="FJ1743" s="182"/>
      <c r="FK1743" s="182"/>
      <c r="FL1743" s="182"/>
      <c r="FM1743" s="182"/>
      <c r="FN1743" s="182"/>
      <c r="FO1743" s="182"/>
      <c r="FP1743" s="182"/>
      <c r="FQ1743" s="182"/>
      <c r="FR1743" s="182"/>
      <c r="FS1743" s="182"/>
      <c r="FT1743" s="182"/>
      <c r="FU1743" s="182"/>
      <c r="FV1743" s="182"/>
      <c r="FW1743" s="182"/>
      <c r="FX1743" s="182"/>
      <c r="FY1743" s="182"/>
      <c r="FZ1743" s="182"/>
      <c r="GA1743" s="182"/>
      <c r="GB1743" s="182"/>
      <c r="GC1743" s="182"/>
      <c r="GD1743" s="182"/>
      <c r="GE1743" s="182"/>
      <c r="GF1743" s="182"/>
      <c r="GG1743" s="182"/>
      <c r="GH1743" s="182"/>
      <c r="GI1743" s="182"/>
      <c r="GJ1743" s="182"/>
      <c r="GK1743" s="182"/>
      <c r="GL1743" s="182"/>
      <c r="GM1743" s="182"/>
      <c r="GN1743" s="182"/>
      <c r="GO1743" s="182"/>
      <c r="GP1743" s="182"/>
      <c r="GQ1743" s="182"/>
      <c r="GR1743" s="182"/>
      <c r="GS1743" s="182"/>
      <c r="GT1743" s="182"/>
      <c r="GU1743" s="182"/>
      <c r="GV1743" s="182"/>
      <c r="GW1743" s="182"/>
      <c r="GX1743" s="182"/>
      <c r="GY1743" s="182"/>
      <c r="GZ1743" s="182"/>
      <c r="HA1743" s="182"/>
      <c r="HB1743" s="182"/>
      <c r="HC1743" s="182"/>
      <c r="HD1743" s="182"/>
      <c r="HE1743" s="182"/>
      <c r="HF1743" s="182"/>
      <c r="HG1743" s="182"/>
      <c r="HH1743" s="182"/>
      <c r="HI1743" s="182"/>
      <c r="HJ1743" s="182"/>
      <c r="HK1743" s="182"/>
      <c r="HL1743" s="182"/>
      <c r="HM1743" s="182"/>
      <c r="HN1743" s="182"/>
      <c r="HO1743" s="182"/>
      <c r="HP1743" s="182"/>
      <c r="HQ1743" s="182"/>
      <c r="HR1743" s="182"/>
      <c r="HS1743" s="182"/>
      <c r="HT1743" s="182"/>
      <c r="HU1743" s="182"/>
      <c r="HV1743" s="182"/>
      <c r="HW1743" s="182"/>
      <c r="HX1743" s="182"/>
      <c r="HY1743" s="182"/>
      <c r="HZ1743" s="182"/>
      <c r="IA1743" s="182"/>
      <c r="IB1743" s="182"/>
      <c r="IC1743" s="182"/>
      <c r="ID1743" s="182"/>
      <c r="IE1743" s="182"/>
      <c r="IF1743" s="182"/>
      <c r="IG1743" s="182"/>
      <c r="IH1743" s="182"/>
    </row>
    <row r="1744" spans="1:242" s="183" customFormat="1" outlineLevel="1">
      <c r="A1744" s="151">
        <v>266</v>
      </c>
      <c r="B1744" s="33" t="s">
        <v>2448</v>
      </c>
      <c r="C1744" s="151"/>
      <c r="D1744" s="151" t="s">
        <v>1808</v>
      </c>
      <c r="E1744" s="36">
        <f t="shared" si="126"/>
        <v>47</v>
      </c>
      <c r="F1744" s="163">
        <v>15</v>
      </c>
      <c r="G1744" s="163">
        <v>16</v>
      </c>
      <c r="H1744" s="163">
        <v>16</v>
      </c>
      <c r="I1744" s="8"/>
      <c r="J1744" s="7"/>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c r="CG1744" s="7"/>
      <c r="CH1744" s="7"/>
      <c r="CI1744" s="7"/>
      <c r="CJ1744" s="7"/>
      <c r="CK1744" s="7"/>
      <c r="CL1744" s="7"/>
      <c r="CM1744" s="7"/>
      <c r="CN1744" s="7"/>
      <c r="CO1744" s="7"/>
      <c r="CP1744" s="7"/>
      <c r="CQ1744" s="7"/>
      <c r="CR1744" s="7"/>
      <c r="CS1744" s="7"/>
      <c r="CT1744" s="7"/>
      <c r="CU1744" s="7"/>
      <c r="CV1744" s="7"/>
      <c r="CW1744" s="7"/>
      <c r="CX1744" s="7"/>
      <c r="CY1744" s="7"/>
      <c r="CZ1744" s="7"/>
      <c r="DA1744" s="7"/>
      <c r="DB1744" s="7"/>
      <c r="DC1744" s="7"/>
      <c r="DD1744" s="7"/>
      <c r="DE1744" s="7"/>
      <c r="DF1744" s="7"/>
      <c r="DG1744" s="7"/>
      <c r="DH1744" s="7"/>
      <c r="DI1744" s="7"/>
      <c r="DJ1744" s="7"/>
      <c r="DK1744" s="7"/>
      <c r="DL1744" s="7"/>
      <c r="DM1744" s="7"/>
      <c r="DN1744" s="7"/>
      <c r="DO1744" s="7"/>
      <c r="DP1744" s="7"/>
      <c r="DQ1744" s="7"/>
      <c r="DR1744" s="7"/>
      <c r="DS1744" s="7"/>
      <c r="DT1744" s="181"/>
      <c r="DU1744" s="182"/>
      <c r="DV1744" s="182"/>
      <c r="DW1744" s="182"/>
      <c r="DX1744" s="182"/>
      <c r="DY1744" s="182"/>
      <c r="DZ1744" s="182"/>
      <c r="EA1744" s="182"/>
      <c r="EB1744" s="182"/>
      <c r="EC1744" s="182"/>
      <c r="ED1744" s="182"/>
      <c r="EE1744" s="182"/>
      <c r="EF1744" s="182"/>
      <c r="EG1744" s="182"/>
      <c r="EH1744" s="182"/>
      <c r="EI1744" s="182"/>
      <c r="EJ1744" s="182"/>
      <c r="EK1744" s="182"/>
      <c r="EL1744" s="182"/>
      <c r="EM1744" s="182"/>
      <c r="EN1744" s="182"/>
      <c r="EO1744" s="182"/>
      <c r="EP1744" s="182"/>
      <c r="EQ1744" s="182"/>
      <c r="ER1744" s="182"/>
      <c r="ES1744" s="182"/>
      <c r="ET1744" s="182"/>
      <c r="EU1744" s="182"/>
      <c r="EV1744" s="182"/>
      <c r="EW1744" s="182"/>
      <c r="EX1744" s="182"/>
      <c r="EY1744" s="182"/>
      <c r="EZ1744" s="182"/>
      <c r="FA1744" s="182"/>
      <c r="FB1744" s="182"/>
      <c r="FC1744" s="182"/>
      <c r="FD1744" s="182"/>
      <c r="FE1744" s="182"/>
      <c r="FF1744" s="182"/>
      <c r="FG1744" s="182"/>
      <c r="FH1744" s="182"/>
      <c r="FI1744" s="182"/>
      <c r="FJ1744" s="182"/>
      <c r="FK1744" s="182"/>
      <c r="FL1744" s="182"/>
      <c r="FM1744" s="182"/>
      <c r="FN1744" s="182"/>
      <c r="FO1744" s="182"/>
      <c r="FP1744" s="182"/>
      <c r="FQ1744" s="182"/>
      <c r="FR1744" s="182"/>
      <c r="FS1744" s="182"/>
      <c r="FT1744" s="182"/>
      <c r="FU1744" s="182"/>
      <c r="FV1744" s="182"/>
      <c r="FW1744" s="182"/>
      <c r="FX1744" s="182"/>
      <c r="FY1744" s="182"/>
      <c r="FZ1744" s="182"/>
      <c r="GA1744" s="182"/>
      <c r="GB1744" s="182"/>
      <c r="GC1744" s="182"/>
      <c r="GD1744" s="182"/>
      <c r="GE1744" s="182"/>
      <c r="GF1744" s="182"/>
      <c r="GG1744" s="182"/>
      <c r="GH1744" s="182"/>
      <c r="GI1744" s="182"/>
      <c r="GJ1744" s="182"/>
      <c r="GK1744" s="182"/>
      <c r="GL1744" s="182"/>
      <c r="GM1744" s="182"/>
      <c r="GN1744" s="182"/>
      <c r="GO1744" s="182"/>
      <c r="GP1744" s="182"/>
      <c r="GQ1744" s="182"/>
      <c r="GR1744" s="182"/>
      <c r="GS1744" s="182"/>
      <c r="GT1744" s="182"/>
      <c r="GU1744" s="182"/>
      <c r="GV1744" s="182"/>
      <c r="GW1744" s="182"/>
      <c r="GX1744" s="182"/>
      <c r="GY1744" s="182"/>
      <c r="GZ1744" s="182"/>
      <c r="HA1744" s="182"/>
      <c r="HB1744" s="182"/>
      <c r="HC1744" s="182"/>
      <c r="HD1744" s="182"/>
      <c r="HE1744" s="182"/>
      <c r="HF1744" s="182"/>
      <c r="HG1744" s="182"/>
      <c r="HH1744" s="182"/>
      <c r="HI1744" s="182"/>
      <c r="HJ1744" s="182"/>
      <c r="HK1744" s="182"/>
      <c r="HL1744" s="182"/>
      <c r="HM1744" s="182"/>
      <c r="HN1744" s="182"/>
      <c r="HO1744" s="182"/>
      <c r="HP1744" s="182"/>
      <c r="HQ1744" s="182"/>
      <c r="HR1744" s="182"/>
      <c r="HS1744" s="182"/>
      <c r="HT1744" s="182"/>
      <c r="HU1744" s="182"/>
      <c r="HV1744" s="182"/>
      <c r="HW1744" s="182"/>
      <c r="HX1744" s="182"/>
      <c r="HY1744" s="182"/>
      <c r="HZ1744" s="182"/>
      <c r="IA1744" s="182"/>
      <c r="IB1744" s="182"/>
      <c r="IC1744" s="182"/>
      <c r="ID1744" s="182"/>
      <c r="IE1744" s="182"/>
      <c r="IF1744" s="182"/>
      <c r="IG1744" s="182"/>
      <c r="IH1744" s="182"/>
    </row>
    <row r="1745" spans="1:242" s="183" customFormat="1" outlineLevel="1">
      <c r="A1745" s="151">
        <v>267</v>
      </c>
      <c r="B1745" s="33" t="s">
        <v>2449</v>
      </c>
      <c r="C1745" s="151" t="s">
        <v>2450</v>
      </c>
      <c r="D1745" s="151" t="s">
        <v>1808</v>
      </c>
      <c r="E1745" s="36">
        <f t="shared" si="126"/>
        <v>25</v>
      </c>
      <c r="F1745" s="163">
        <v>9</v>
      </c>
      <c r="G1745" s="163">
        <v>8</v>
      </c>
      <c r="H1745" s="163">
        <v>8</v>
      </c>
      <c r="I1745" s="8"/>
      <c r="J1745" s="7"/>
      <c r="K1745" s="7"/>
      <c r="L1745" s="7"/>
      <c r="M1745" s="7"/>
      <c r="N1745" s="7"/>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c r="CG1745" s="7"/>
      <c r="CH1745" s="7"/>
      <c r="CI1745" s="7"/>
      <c r="CJ1745" s="7"/>
      <c r="CK1745" s="7"/>
      <c r="CL1745" s="7"/>
      <c r="CM1745" s="7"/>
      <c r="CN1745" s="7"/>
      <c r="CO1745" s="7"/>
      <c r="CP1745" s="7"/>
      <c r="CQ1745" s="7"/>
      <c r="CR1745" s="7"/>
      <c r="CS1745" s="7"/>
      <c r="CT1745" s="7"/>
      <c r="CU1745" s="7"/>
      <c r="CV1745" s="7"/>
      <c r="CW1745" s="7"/>
      <c r="CX1745" s="7"/>
      <c r="CY1745" s="7"/>
      <c r="CZ1745" s="7"/>
      <c r="DA1745" s="7"/>
      <c r="DB1745" s="7"/>
      <c r="DC1745" s="7"/>
      <c r="DD1745" s="7"/>
      <c r="DE1745" s="7"/>
      <c r="DF1745" s="7"/>
      <c r="DG1745" s="7"/>
      <c r="DH1745" s="7"/>
      <c r="DI1745" s="7"/>
      <c r="DJ1745" s="7"/>
      <c r="DK1745" s="7"/>
      <c r="DL1745" s="7"/>
      <c r="DM1745" s="7"/>
      <c r="DN1745" s="7"/>
      <c r="DO1745" s="7"/>
      <c r="DP1745" s="7"/>
      <c r="DQ1745" s="7"/>
      <c r="DR1745" s="7"/>
      <c r="DS1745" s="7"/>
      <c r="DT1745" s="181"/>
      <c r="DU1745" s="182"/>
      <c r="DV1745" s="182"/>
      <c r="DW1745" s="182"/>
      <c r="DX1745" s="182"/>
      <c r="DY1745" s="182"/>
      <c r="DZ1745" s="182"/>
      <c r="EA1745" s="182"/>
      <c r="EB1745" s="182"/>
      <c r="EC1745" s="182"/>
      <c r="ED1745" s="182"/>
      <c r="EE1745" s="182"/>
      <c r="EF1745" s="182"/>
      <c r="EG1745" s="182"/>
      <c r="EH1745" s="182"/>
      <c r="EI1745" s="182"/>
      <c r="EJ1745" s="182"/>
      <c r="EK1745" s="182"/>
      <c r="EL1745" s="182"/>
      <c r="EM1745" s="182"/>
      <c r="EN1745" s="182"/>
      <c r="EO1745" s="182"/>
      <c r="EP1745" s="182"/>
      <c r="EQ1745" s="182"/>
      <c r="ER1745" s="182"/>
      <c r="ES1745" s="182"/>
      <c r="ET1745" s="182"/>
      <c r="EU1745" s="182"/>
      <c r="EV1745" s="182"/>
      <c r="EW1745" s="182"/>
      <c r="EX1745" s="182"/>
      <c r="EY1745" s="182"/>
      <c r="EZ1745" s="182"/>
      <c r="FA1745" s="182"/>
      <c r="FB1745" s="182"/>
      <c r="FC1745" s="182"/>
      <c r="FD1745" s="182"/>
      <c r="FE1745" s="182"/>
      <c r="FF1745" s="182"/>
      <c r="FG1745" s="182"/>
      <c r="FH1745" s="182"/>
      <c r="FI1745" s="182"/>
      <c r="FJ1745" s="182"/>
      <c r="FK1745" s="182"/>
      <c r="FL1745" s="182"/>
      <c r="FM1745" s="182"/>
      <c r="FN1745" s="182"/>
      <c r="FO1745" s="182"/>
      <c r="FP1745" s="182"/>
      <c r="FQ1745" s="182"/>
      <c r="FR1745" s="182"/>
      <c r="FS1745" s="182"/>
      <c r="FT1745" s="182"/>
      <c r="FU1745" s="182"/>
      <c r="FV1745" s="182"/>
      <c r="FW1745" s="182"/>
      <c r="FX1745" s="182"/>
      <c r="FY1745" s="182"/>
      <c r="FZ1745" s="182"/>
      <c r="GA1745" s="182"/>
      <c r="GB1745" s="182"/>
      <c r="GC1745" s="182"/>
      <c r="GD1745" s="182"/>
      <c r="GE1745" s="182"/>
      <c r="GF1745" s="182"/>
      <c r="GG1745" s="182"/>
      <c r="GH1745" s="182"/>
      <c r="GI1745" s="182"/>
      <c r="GJ1745" s="182"/>
      <c r="GK1745" s="182"/>
      <c r="GL1745" s="182"/>
      <c r="GM1745" s="182"/>
      <c r="GN1745" s="182"/>
      <c r="GO1745" s="182"/>
      <c r="GP1745" s="182"/>
      <c r="GQ1745" s="182"/>
      <c r="GR1745" s="182"/>
      <c r="GS1745" s="182"/>
      <c r="GT1745" s="182"/>
      <c r="GU1745" s="182"/>
      <c r="GV1745" s="182"/>
      <c r="GW1745" s="182"/>
      <c r="GX1745" s="182"/>
      <c r="GY1745" s="182"/>
      <c r="GZ1745" s="182"/>
      <c r="HA1745" s="182"/>
      <c r="HB1745" s="182"/>
      <c r="HC1745" s="182"/>
      <c r="HD1745" s="182"/>
      <c r="HE1745" s="182"/>
      <c r="HF1745" s="182"/>
      <c r="HG1745" s="182"/>
      <c r="HH1745" s="182"/>
      <c r="HI1745" s="182"/>
      <c r="HJ1745" s="182"/>
      <c r="HK1745" s="182"/>
      <c r="HL1745" s="182"/>
      <c r="HM1745" s="182"/>
      <c r="HN1745" s="182"/>
      <c r="HO1745" s="182"/>
      <c r="HP1745" s="182"/>
      <c r="HQ1745" s="182"/>
      <c r="HR1745" s="182"/>
      <c r="HS1745" s="182"/>
      <c r="HT1745" s="182"/>
      <c r="HU1745" s="182"/>
      <c r="HV1745" s="182"/>
      <c r="HW1745" s="182"/>
      <c r="HX1745" s="182"/>
      <c r="HY1745" s="182"/>
      <c r="HZ1745" s="182"/>
      <c r="IA1745" s="182"/>
      <c r="IB1745" s="182"/>
      <c r="IC1745" s="182"/>
      <c r="ID1745" s="182"/>
      <c r="IE1745" s="182"/>
      <c r="IF1745" s="182"/>
      <c r="IG1745" s="182"/>
      <c r="IH1745" s="182"/>
    </row>
    <row r="1746" spans="1:242" s="183" customFormat="1" ht="46.5" outlineLevel="1">
      <c r="A1746" s="151">
        <v>268</v>
      </c>
      <c r="B1746" s="33" t="s">
        <v>2451</v>
      </c>
      <c r="C1746" s="151" t="s">
        <v>2452</v>
      </c>
      <c r="D1746" s="151" t="s">
        <v>1808</v>
      </c>
      <c r="E1746" s="36">
        <f t="shared" si="126"/>
        <v>0</v>
      </c>
      <c r="F1746" s="163"/>
      <c r="G1746" s="163"/>
      <c r="H1746" s="163"/>
      <c r="I1746" s="8"/>
      <c r="J1746" s="7"/>
      <c r="K1746" s="7"/>
      <c r="L1746" s="7"/>
      <c r="M1746" s="7"/>
      <c r="N1746" s="7"/>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c r="CG1746" s="7"/>
      <c r="CH1746" s="7"/>
      <c r="CI1746" s="7"/>
      <c r="CJ1746" s="7"/>
      <c r="CK1746" s="7"/>
      <c r="CL1746" s="7"/>
      <c r="CM1746" s="7"/>
      <c r="CN1746" s="7"/>
      <c r="CO1746" s="7"/>
      <c r="CP1746" s="7"/>
      <c r="CQ1746" s="7"/>
      <c r="CR1746" s="7"/>
      <c r="CS1746" s="7"/>
      <c r="CT1746" s="7"/>
      <c r="CU1746" s="7"/>
      <c r="CV1746" s="7"/>
      <c r="CW1746" s="7"/>
      <c r="CX1746" s="7"/>
      <c r="CY1746" s="7"/>
      <c r="CZ1746" s="7"/>
      <c r="DA1746" s="7"/>
      <c r="DB1746" s="7"/>
      <c r="DC1746" s="7"/>
      <c r="DD1746" s="7"/>
      <c r="DE1746" s="7"/>
      <c r="DF1746" s="7"/>
      <c r="DG1746" s="7"/>
      <c r="DH1746" s="7"/>
      <c r="DI1746" s="7"/>
      <c r="DJ1746" s="7"/>
      <c r="DK1746" s="7"/>
      <c r="DL1746" s="7"/>
      <c r="DM1746" s="7"/>
      <c r="DN1746" s="7"/>
      <c r="DO1746" s="7"/>
      <c r="DP1746" s="7"/>
      <c r="DQ1746" s="7"/>
      <c r="DR1746" s="7"/>
      <c r="DS1746" s="7"/>
      <c r="DT1746" s="181"/>
      <c r="DU1746" s="182"/>
      <c r="DV1746" s="182"/>
      <c r="DW1746" s="182"/>
      <c r="DX1746" s="182"/>
      <c r="DY1746" s="182"/>
      <c r="DZ1746" s="182"/>
      <c r="EA1746" s="182"/>
      <c r="EB1746" s="182"/>
      <c r="EC1746" s="182"/>
      <c r="ED1746" s="182"/>
      <c r="EE1746" s="182"/>
      <c r="EF1746" s="182"/>
      <c r="EG1746" s="182"/>
      <c r="EH1746" s="182"/>
      <c r="EI1746" s="182"/>
      <c r="EJ1746" s="182"/>
      <c r="EK1746" s="182"/>
      <c r="EL1746" s="182"/>
      <c r="EM1746" s="182"/>
      <c r="EN1746" s="182"/>
      <c r="EO1746" s="182"/>
      <c r="EP1746" s="182"/>
      <c r="EQ1746" s="182"/>
      <c r="ER1746" s="182"/>
      <c r="ES1746" s="182"/>
      <c r="ET1746" s="182"/>
      <c r="EU1746" s="182"/>
      <c r="EV1746" s="182"/>
      <c r="EW1746" s="182"/>
      <c r="EX1746" s="182"/>
      <c r="EY1746" s="182"/>
      <c r="EZ1746" s="182"/>
      <c r="FA1746" s="182"/>
      <c r="FB1746" s="182"/>
      <c r="FC1746" s="182"/>
      <c r="FD1746" s="182"/>
      <c r="FE1746" s="182"/>
      <c r="FF1746" s="182"/>
      <c r="FG1746" s="182"/>
      <c r="FH1746" s="182"/>
      <c r="FI1746" s="182"/>
      <c r="FJ1746" s="182"/>
      <c r="FK1746" s="182"/>
      <c r="FL1746" s="182"/>
      <c r="FM1746" s="182"/>
      <c r="FN1746" s="182"/>
      <c r="FO1746" s="182"/>
      <c r="FP1746" s="182"/>
      <c r="FQ1746" s="182"/>
      <c r="FR1746" s="182"/>
      <c r="FS1746" s="182"/>
      <c r="FT1746" s="182"/>
      <c r="FU1746" s="182"/>
      <c r="FV1746" s="182"/>
      <c r="FW1746" s="182"/>
      <c r="FX1746" s="182"/>
      <c r="FY1746" s="182"/>
      <c r="FZ1746" s="182"/>
      <c r="GA1746" s="182"/>
      <c r="GB1746" s="182"/>
      <c r="GC1746" s="182"/>
      <c r="GD1746" s="182"/>
      <c r="GE1746" s="182"/>
      <c r="GF1746" s="182"/>
      <c r="GG1746" s="182"/>
      <c r="GH1746" s="182"/>
      <c r="GI1746" s="182"/>
      <c r="GJ1746" s="182"/>
      <c r="GK1746" s="182"/>
      <c r="GL1746" s="182"/>
      <c r="GM1746" s="182"/>
      <c r="GN1746" s="182"/>
      <c r="GO1746" s="182"/>
      <c r="GP1746" s="182"/>
      <c r="GQ1746" s="182"/>
      <c r="GR1746" s="182"/>
      <c r="GS1746" s="182"/>
      <c r="GT1746" s="182"/>
      <c r="GU1746" s="182"/>
      <c r="GV1746" s="182"/>
      <c r="GW1746" s="182"/>
      <c r="GX1746" s="182"/>
      <c r="GY1746" s="182"/>
      <c r="GZ1746" s="182"/>
      <c r="HA1746" s="182"/>
      <c r="HB1746" s="182"/>
      <c r="HC1746" s="182"/>
      <c r="HD1746" s="182"/>
      <c r="HE1746" s="182"/>
      <c r="HF1746" s="182"/>
      <c r="HG1746" s="182"/>
      <c r="HH1746" s="182"/>
      <c r="HI1746" s="182"/>
      <c r="HJ1746" s="182"/>
      <c r="HK1746" s="182"/>
      <c r="HL1746" s="182"/>
      <c r="HM1746" s="182"/>
      <c r="HN1746" s="182"/>
      <c r="HO1746" s="182"/>
      <c r="HP1746" s="182"/>
      <c r="HQ1746" s="182"/>
      <c r="HR1746" s="182"/>
      <c r="HS1746" s="182"/>
      <c r="HT1746" s="182"/>
      <c r="HU1746" s="182"/>
      <c r="HV1746" s="182"/>
      <c r="HW1746" s="182"/>
      <c r="HX1746" s="182"/>
      <c r="HY1746" s="182"/>
      <c r="HZ1746" s="182"/>
      <c r="IA1746" s="182"/>
      <c r="IB1746" s="182"/>
      <c r="IC1746" s="182"/>
      <c r="ID1746" s="182"/>
      <c r="IE1746" s="182"/>
      <c r="IF1746" s="182"/>
      <c r="IG1746" s="182"/>
      <c r="IH1746" s="182"/>
    </row>
    <row r="1747" spans="1:242" s="183" customFormat="1" ht="68.25" customHeight="1" outlineLevel="1">
      <c r="A1747" s="151">
        <v>269</v>
      </c>
      <c r="B1747" s="33" t="s">
        <v>2453</v>
      </c>
      <c r="C1747" s="830" t="s">
        <v>2454</v>
      </c>
      <c r="D1747" s="151" t="s">
        <v>1808</v>
      </c>
      <c r="E1747" s="36">
        <f t="shared" si="126"/>
        <v>0</v>
      </c>
      <c r="F1747" s="163"/>
      <c r="G1747" s="163"/>
      <c r="H1747" s="163"/>
      <c r="I1747" s="8"/>
      <c r="J1747" s="7"/>
      <c r="K1747" s="7"/>
      <c r="L1747" s="7"/>
      <c r="M1747" s="7"/>
      <c r="N1747" s="7"/>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c r="CG1747" s="7"/>
      <c r="CH1747" s="7"/>
      <c r="CI1747" s="7"/>
      <c r="CJ1747" s="7"/>
      <c r="CK1747" s="7"/>
      <c r="CL1747" s="7"/>
      <c r="CM1747" s="7"/>
      <c r="CN1747" s="7"/>
      <c r="CO1747" s="7"/>
      <c r="CP1747" s="7"/>
      <c r="CQ1747" s="7"/>
      <c r="CR1747" s="7"/>
      <c r="CS1747" s="7"/>
      <c r="CT1747" s="7"/>
      <c r="CU1747" s="7"/>
      <c r="CV1747" s="7"/>
      <c r="CW1747" s="7"/>
      <c r="CX1747" s="7"/>
      <c r="CY1747" s="7"/>
      <c r="CZ1747" s="7"/>
      <c r="DA1747" s="7"/>
      <c r="DB1747" s="7"/>
      <c r="DC1747" s="7"/>
      <c r="DD1747" s="7"/>
      <c r="DE1747" s="7"/>
      <c r="DF1747" s="7"/>
      <c r="DG1747" s="7"/>
      <c r="DH1747" s="7"/>
      <c r="DI1747" s="7"/>
      <c r="DJ1747" s="7"/>
      <c r="DK1747" s="7"/>
      <c r="DL1747" s="7"/>
      <c r="DM1747" s="7"/>
      <c r="DN1747" s="7"/>
      <c r="DO1747" s="7"/>
      <c r="DP1747" s="7"/>
      <c r="DQ1747" s="7"/>
      <c r="DR1747" s="7"/>
      <c r="DS1747" s="7"/>
      <c r="DT1747" s="181"/>
      <c r="DU1747" s="182"/>
      <c r="DV1747" s="182"/>
      <c r="DW1747" s="182"/>
      <c r="DX1747" s="182"/>
      <c r="DY1747" s="182"/>
      <c r="DZ1747" s="182"/>
      <c r="EA1747" s="182"/>
      <c r="EB1747" s="182"/>
      <c r="EC1747" s="182"/>
      <c r="ED1747" s="182"/>
      <c r="EE1747" s="182"/>
      <c r="EF1747" s="182"/>
      <c r="EG1747" s="182"/>
      <c r="EH1747" s="182"/>
      <c r="EI1747" s="182"/>
      <c r="EJ1747" s="182"/>
      <c r="EK1747" s="182"/>
      <c r="EL1747" s="182"/>
      <c r="EM1747" s="182"/>
      <c r="EN1747" s="182"/>
      <c r="EO1747" s="182"/>
      <c r="EP1747" s="182"/>
      <c r="EQ1747" s="182"/>
      <c r="ER1747" s="182"/>
      <c r="ES1747" s="182"/>
      <c r="ET1747" s="182"/>
      <c r="EU1747" s="182"/>
      <c r="EV1747" s="182"/>
      <c r="EW1747" s="182"/>
      <c r="EX1747" s="182"/>
      <c r="EY1747" s="182"/>
      <c r="EZ1747" s="182"/>
      <c r="FA1747" s="182"/>
      <c r="FB1747" s="182"/>
      <c r="FC1747" s="182"/>
      <c r="FD1747" s="182"/>
      <c r="FE1747" s="182"/>
      <c r="FF1747" s="182"/>
      <c r="FG1747" s="182"/>
      <c r="FH1747" s="182"/>
      <c r="FI1747" s="182"/>
      <c r="FJ1747" s="182"/>
      <c r="FK1747" s="182"/>
      <c r="FL1747" s="182"/>
      <c r="FM1747" s="182"/>
      <c r="FN1747" s="182"/>
      <c r="FO1747" s="182"/>
      <c r="FP1747" s="182"/>
      <c r="FQ1747" s="182"/>
      <c r="FR1747" s="182"/>
      <c r="FS1747" s="182"/>
      <c r="FT1747" s="182"/>
      <c r="FU1747" s="182"/>
      <c r="FV1747" s="182"/>
      <c r="FW1747" s="182"/>
      <c r="FX1747" s="182"/>
      <c r="FY1747" s="182"/>
      <c r="FZ1747" s="182"/>
      <c r="GA1747" s="182"/>
      <c r="GB1747" s="182"/>
      <c r="GC1747" s="182"/>
      <c r="GD1747" s="182"/>
      <c r="GE1747" s="182"/>
      <c r="GF1747" s="182"/>
      <c r="GG1747" s="182"/>
      <c r="GH1747" s="182"/>
      <c r="GI1747" s="182"/>
      <c r="GJ1747" s="182"/>
      <c r="GK1747" s="182"/>
      <c r="GL1747" s="182"/>
      <c r="GM1747" s="182"/>
      <c r="GN1747" s="182"/>
      <c r="GO1747" s="182"/>
      <c r="GP1747" s="182"/>
      <c r="GQ1747" s="182"/>
      <c r="GR1747" s="182"/>
      <c r="GS1747" s="182"/>
      <c r="GT1747" s="182"/>
      <c r="GU1747" s="182"/>
      <c r="GV1747" s="182"/>
      <c r="GW1747" s="182"/>
      <c r="GX1747" s="182"/>
      <c r="GY1747" s="182"/>
      <c r="GZ1747" s="182"/>
      <c r="HA1747" s="182"/>
      <c r="HB1747" s="182"/>
      <c r="HC1747" s="182"/>
      <c r="HD1747" s="182"/>
      <c r="HE1747" s="182"/>
      <c r="HF1747" s="182"/>
      <c r="HG1747" s="182"/>
      <c r="HH1747" s="182"/>
      <c r="HI1747" s="182"/>
      <c r="HJ1747" s="182"/>
      <c r="HK1747" s="182"/>
      <c r="HL1747" s="182"/>
      <c r="HM1747" s="182"/>
      <c r="HN1747" s="182"/>
      <c r="HO1747" s="182"/>
      <c r="HP1747" s="182"/>
      <c r="HQ1747" s="182"/>
      <c r="HR1747" s="182"/>
      <c r="HS1747" s="182"/>
      <c r="HT1747" s="182"/>
      <c r="HU1747" s="182"/>
      <c r="HV1747" s="182"/>
      <c r="HW1747" s="182"/>
      <c r="HX1747" s="182"/>
      <c r="HY1747" s="182"/>
      <c r="HZ1747" s="182"/>
      <c r="IA1747" s="182"/>
      <c r="IB1747" s="182"/>
      <c r="IC1747" s="182"/>
      <c r="ID1747" s="182"/>
      <c r="IE1747" s="182"/>
      <c r="IF1747" s="182"/>
      <c r="IG1747" s="182"/>
      <c r="IH1747" s="182"/>
    </row>
    <row r="1748" spans="1:242" s="183" customFormat="1" ht="64.5" customHeight="1" outlineLevel="1">
      <c r="A1748" s="151">
        <v>270</v>
      </c>
      <c r="B1748" s="33" t="s">
        <v>2455</v>
      </c>
      <c r="C1748" s="830" t="s">
        <v>2456</v>
      </c>
      <c r="D1748" s="151" t="s">
        <v>1808</v>
      </c>
      <c r="E1748" s="36">
        <f t="shared" si="126"/>
        <v>0</v>
      </c>
      <c r="F1748" s="163"/>
      <c r="G1748" s="163"/>
      <c r="H1748" s="163"/>
      <c r="I1748" s="8"/>
      <c r="J1748" s="7"/>
      <c r="K1748" s="7"/>
      <c r="L1748" s="7"/>
      <c r="M1748" s="7"/>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c r="CG1748" s="7"/>
      <c r="CH1748" s="7"/>
      <c r="CI1748" s="7"/>
      <c r="CJ1748" s="7"/>
      <c r="CK1748" s="7"/>
      <c r="CL1748" s="7"/>
      <c r="CM1748" s="7"/>
      <c r="CN1748" s="7"/>
      <c r="CO1748" s="7"/>
      <c r="CP1748" s="7"/>
      <c r="CQ1748" s="7"/>
      <c r="CR1748" s="7"/>
      <c r="CS1748" s="7"/>
      <c r="CT1748" s="7"/>
      <c r="CU1748" s="7"/>
      <c r="CV1748" s="7"/>
      <c r="CW1748" s="7"/>
      <c r="CX1748" s="7"/>
      <c r="CY1748" s="7"/>
      <c r="CZ1748" s="7"/>
      <c r="DA1748" s="7"/>
      <c r="DB1748" s="7"/>
      <c r="DC1748" s="7"/>
      <c r="DD1748" s="7"/>
      <c r="DE1748" s="7"/>
      <c r="DF1748" s="7"/>
      <c r="DG1748" s="7"/>
      <c r="DH1748" s="7"/>
      <c r="DI1748" s="7"/>
      <c r="DJ1748" s="7"/>
      <c r="DK1748" s="7"/>
      <c r="DL1748" s="7"/>
      <c r="DM1748" s="7"/>
      <c r="DN1748" s="7"/>
      <c r="DO1748" s="7"/>
      <c r="DP1748" s="7"/>
      <c r="DQ1748" s="7"/>
      <c r="DR1748" s="7"/>
      <c r="DS1748" s="7"/>
      <c r="DT1748" s="181"/>
      <c r="DU1748" s="182"/>
      <c r="DV1748" s="182"/>
      <c r="DW1748" s="182"/>
      <c r="DX1748" s="182"/>
      <c r="DY1748" s="182"/>
      <c r="DZ1748" s="182"/>
      <c r="EA1748" s="182"/>
      <c r="EB1748" s="182"/>
      <c r="EC1748" s="182"/>
      <c r="ED1748" s="182"/>
      <c r="EE1748" s="182"/>
      <c r="EF1748" s="182"/>
      <c r="EG1748" s="182"/>
      <c r="EH1748" s="182"/>
      <c r="EI1748" s="182"/>
      <c r="EJ1748" s="182"/>
      <c r="EK1748" s="182"/>
      <c r="EL1748" s="182"/>
      <c r="EM1748" s="182"/>
      <c r="EN1748" s="182"/>
      <c r="EO1748" s="182"/>
      <c r="EP1748" s="182"/>
      <c r="EQ1748" s="182"/>
      <c r="ER1748" s="182"/>
      <c r="ES1748" s="182"/>
      <c r="ET1748" s="182"/>
      <c r="EU1748" s="182"/>
      <c r="EV1748" s="182"/>
      <c r="EW1748" s="182"/>
      <c r="EX1748" s="182"/>
      <c r="EY1748" s="182"/>
      <c r="EZ1748" s="182"/>
      <c r="FA1748" s="182"/>
      <c r="FB1748" s="182"/>
      <c r="FC1748" s="182"/>
      <c r="FD1748" s="182"/>
      <c r="FE1748" s="182"/>
      <c r="FF1748" s="182"/>
      <c r="FG1748" s="182"/>
      <c r="FH1748" s="182"/>
      <c r="FI1748" s="182"/>
      <c r="FJ1748" s="182"/>
      <c r="FK1748" s="182"/>
      <c r="FL1748" s="182"/>
      <c r="FM1748" s="182"/>
      <c r="FN1748" s="182"/>
      <c r="FO1748" s="182"/>
      <c r="FP1748" s="182"/>
      <c r="FQ1748" s="182"/>
      <c r="FR1748" s="182"/>
      <c r="FS1748" s="182"/>
      <c r="FT1748" s="182"/>
      <c r="FU1748" s="182"/>
      <c r="FV1748" s="182"/>
      <c r="FW1748" s="182"/>
      <c r="FX1748" s="182"/>
      <c r="FY1748" s="182"/>
      <c r="FZ1748" s="182"/>
      <c r="GA1748" s="182"/>
      <c r="GB1748" s="182"/>
      <c r="GC1748" s="182"/>
      <c r="GD1748" s="182"/>
      <c r="GE1748" s="182"/>
      <c r="GF1748" s="182"/>
      <c r="GG1748" s="182"/>
      <c r="GH1748" s="182"/>
      <c r="GI1748" s="182"/>
      <c r="GJ1748" s="182"/>
      <c r="GK1748" s="182"/>
      <c r="GL1748" s="182"/>
      <c r="GM1748" s="182"/>
      <c r="GN1748" s="182"/>
      <c r="GO1748" s="182"/>
      <c r="GP1748" s="182"/>
      <c r="GQ1748" s="182"/>
      <c r="GR1748" s="182"/>
      <c r="GS1748" s="182"/>
      <c r="GT1748" s="182"/>
      <c r="GU1748" s="182"/>
      <c r="GV1748" s="182"/>
      <c r="GW1748" s="182"/>
      <c r="GX1748" s="182"/>
      <c r="GY1748" s="182"/>
      <c r="GZ1748" s="182"/>
      <c r="HA1748" s="182"/>
      <c r="HB1748" s="182"/>
      <c r="HC1748" s="182"/>
      <c r="HD1748" s="182"/>
      <c r="HE1748" s="182"/>
      <c r="HF1748" s="182"/>
      <c r="HG1748" s="182"/>
      <c r="HH1748" s="182"/>
      <c r="HI1748" s="182"/>
      <c r="HJ1748" s="182"/>
      <c r="HK1748" s="182"/>
      <c r="HL1748" s="182"/>
      <c r="HM1748" s="182"/>
      <c r="HN1748" s="182"/>
      <c r="HO1748" s="182"/>
      <c r="HP1748" s="182"/>
      <c r="HQ1748" s="182"/>
      <c r="HR1748" s="182"/>
      <c r="HS1748" s="182"/>
      <c r="HT1748" s="182"/>
      <c r="HU1748" s="182"/>
      <c r="HV1748" s="182"/>
      <c r="HW1748" s="182"/>
      <c r="HX1748" s="182"/>
      <c r="HY1748" s="182"/>
      <c r="HZ1748" s="182"/>
      <c r="IA1748" s="182"/>
      <c r="IB1748" s="182"/>
      <c r="IC1748" s="182"/>
      <c r="ID1748" s="182"/>
      <c r="IE1748" s="182"/>
      <c r="IF1748" s="182"/>
      <c r="IG1748" s="182"/>
      <c r="IH1748" s="182"/>
    </row>
    <row r="1749" spans="1:242" s="183" customFormat="1" outlineLevel="1">
      <c r="A1749" s="151">
        <v>271</v>
      </c>
      <c r="B1749" s="33" t="s">
        <v>2457</v>
      </c>
      <c r="C1749" s="151"/>
      <c r="D1749" s="151" t="s">
        <v>1808</v>
      </c>
      <c r="E1749" s="36">
        <f t="shared" si="126"/>
        <v>0</v>
      </c>
      <c r="F1749" s="163"/>
      <c r="G1749" s="163"/>
      <c r="H1749" s="163"/>
      <c r="I1749" s="8"/>
      <c r="J1749" s="7"/>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c r="CG1749" s="7"/>
      <c r="CH1749" s="7"/>
      <c r="CI1749" s="7"/>
      <c r="CJ1749" s="7"/>
      <c r="CK1749" s="7"/>
      <c r="CL1749" s="7"/>
      <c r="CM1749" s="7"/>
      <c r="CN1749" s="7"/>
      <c r="CO1749" s="7"/>
      <c r="CP1749" s="7"/>
      <c r="CQ1749" s="7"/>
      <c r="CR1749" s="7"/>
      <c r="CS1749" s="7"/>
      <c r="CT1749" s="7"/>
      <c r="CU1749" s="7"/>
      <c r="CV1749" s="7"/>
      <c r="CW1749" s="7"/>
      <c r="CX1749" s="7"/>
      <c r="CY1749" s="7"/>
      <c r="CZ1749" s="7"/>
      <c r="DA1749" s="7"/>
      <c r="DB1749" s="7"/>
      <c r="DC1749" s="7"/>
      <c r="DD1749" s="7"/>
      <c r="DE1749" s="7"/>
      <c r="DF1749" s="7"/>
      <c r="DG1749" s="7"/>
      <c r="DH1749" s="7"/>
      <c r="DI1749" s="7"/>
      <c r="DJ1749" s="7"/>
      <c r="DK1749" s="7"/>
      <c r="DL1749" s="7"/>
      <c r="DM1749" s="7"/>
      <c r="DN1749" s="7"/>
      <c r="DO1749" s="7"/>
      <c r="DP1749" s="7"/>
      <c r="DQ1749" s="7"/>
      <c r="DR1749" s="7"/>
      <c r="DS1749" s="7"/>
      <c r="DT1749" s="181"/>
      <c r="DU1749" s="182"/>
      <c r="DV1749" s="182"/>
      <c r="DW1749" s="182"/>
      <c r="DX1749" s="182"/>
      <c r="DY1749" s="182"/>
      <c r="DZ1749" s="182"/>
      <c r="EA1749" s="182"/>
      <c r="EB1749" s="182"/>
      <c r="EC1749" s="182"/>
      <c r="ED1749" s="182"/>
      <c r="EE1749" s="182"/>
      <c r="EF1749" s="182"/>
      <c r="EG1749" s="182"/>
      <c r="EH1749" s="182"/>
      <c r="EI1749" s="182"/>
      <c r="EJ1749" s="182"/>
      <c r="EK1749" s="182"/>
      <c r="EL1749" s="182"/>
      <c r="EM1749" s="182"/>
      <c r="EN1749" s="182"/>
      <c r="EO1749" s="182"/>
      <c r="EP1749" s="182"/>
      <c r="EQ1749" s="182"/>
      <c r="ER1749" s="182"/>
      <c r="ES1749" s="182"/>
      <c r="ET1749" s="182"/>
      <c r="EU1749" s="182"/>
      <c r="EV1749" s="182"/>
      <c r="EW1749" s="182"/>
      <c r="EX1749" s="182"/>
      <c r="EY1749" s="182"/>
      <c r="EZ1749" s="182"/>
      <c r="FA1749" s="182"/>
      <c r="FB1749" s="182"/>
      <c r="FC1749" s="182"/>
      <c r="FD1749" s="182"/>
      <c r="FE1749" s="182"/>
      <c r="FF1749" s="182"/>
      <c r="FG1749" s="182"/>
      <c r="FH1749" s="182"/>
      <c r="FI1749" s="182"/>
      <c r="FJ1749" s="182"/>
      <c r="FK1749" s="182"/>
      <c r="FL1749" s="182"/>
      <c r="FM1749" s="182"/>
      <c r="FN1749" s="182"/>
      <c r="FO1749" s="182"/>
      <c r="FP1749" s="182"/>
      <c r="FQ1749" s="182"/>
      <c r="FR1749" s="182"/>
      <c r="FS1749" s="182"/>
      <c r="FT1749" s="182"/>
      <c r="FU1749" s="182"/>
      <c r="FV1749" s="182"/>
      <c r="FW1749" s="182"/>
      <c r="FX1749" s="182"/>
      <c r="FY1749" s="182"/>
      <c r="FZ1749" s="182"/>
      <c r="GA1749" s="182"/>
      <c r="GB1749" s="182"/>
      <c r="GC1749" s="182"/>
      <c r="GD1749" s="182"/>
      <c r="GE1749" s="182"/>
      <c r="GF1749" s="182"/>
      <c r="GG1749" s="182"/>
      <c r="GH1749" s="182"/>
      <c r="GI1749" s="182"/>
      <c r="GJ1749" s="182"/>
      <c r="GK1749" s="182"/>
      <c r="GL1749" s="182"/>
      <c r="GM1749" s="182"/>
      <c r="GN1749" s="182"/>
      <c r="GO1749" s="182"/>
      <c r="GP1749" s="182"/>
      <c r="GQ1749" s="182"/>
      <c r="GR1749" s="182"/>
      <c r="GS1749" s="182"/>
      <c r="GT1749" s="182"/>
      <c r="GU1749" s="182"/>
      <c r="GV1749" s="182"/>
      <c r="GW1749" s="182"/>
      <c r="GX1749" s="182"/>
      <c r="GY1749" s="182"/>
      <c r="GZ1749" s="182"/>
      <c r="HA1749" s="182"/>
      <c r="HB1749" s="182"/>
      <c r="HC1749" s="182"/>
      <c r="HD1749" s="182"/>
      <c r="HE1749" s="182"/>
      <c r="HF1749" s="182"/>
      <c r="HG1749" s="182"/>
      <c r="HH1749" s="182"/>
      <c r="HI1749" s="182"/>
      <c r="HJ1749" s="182"/>
      <c r="HK1749" s="182"/>
      <c r="HL1749" s="182"/>
      <c r="HM1749" s="182"/>
      <c r="HN1749" s="182"/>
      <c r="HO1749" s="182"/>
      <c r="HP1749" s="182"/>
      <c r="HQ1749" s="182"/>
      <c r="HR1749" s="182"/>
      <c r="HS1749" s="182"/>
      <c r="HT1749" s="182"/>
      <c r="HU1749" s="182"/>
      <c r="HV1749" s="182"/>
      <c r="HW1749" s="182"/>
      <c r="HX1749" s="182"/>
      <c r="HY1749" s="182"/>
      <c r="HZ1749" s="182"/>
      <c r="IA1749" s="182"/>
      <c r="IB1749" s="182"/>
      <c r="IC1749" s="182"/>
      <c r="ID1749" s="182"/>
      <c r="IE1749" s="182"/>
      <c r="IF1749" s="182"/>
      <c r="IG1749" s="182"/>
      <c r="IH1749" s="182"/>
    </row>
    <row r="1750" spans="1:242" s="183" customFormat="1" outlineLevel="1">
      <c r="A1750" s="151">
        <v>272</v>
      </c>
      <c r="B1750" s="33" t="s">
        <v>2458</v>
      </c>
      <c r="C1750" s="151"/>
      <c r="D1750" s="151" t="s">
        <v>1808</v>
      </c>
      <c r="E1750" s="36">
        <f t="shared" si="126"/>
        <v>1.5</v>
      </c>
      <c r="F1750" s="185">
        <v>0.5</v>
      </c>
      <c r="G1750" s="185">
        <v>0.5</v>
      </c>
      <c r="H1750" s="185">
        <v>0.5</v>
      </c>
      <c r="I1750" s="8"/>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c r="CG1750" s="7"/>
      <c r="CH1750" s="7"/>
      <c r="CI1750" s="7"/>
      <c r="CJ1750" s="7"/>
      <c r="CK1750" s="7"/>
      <c r="CL1750" s="7"/>
      <c r="CM1750" s="7"/>
      <c r="CN1750" s="7"/>
      <c r="CO1750" s="7"/>
      <c r="CP1750" s="7"/>
      <c r="CQ1750" s="7"/>
      <c r="CR1750" s="7"/>
      <c r="CS1750" s="7"/>
      <c r="CT1750" s="7"/>
      <c r="CU1750" s="7"/>
      <c r="CV1750" s="7"/>
      <c r="CW1750" s="7"/>
      <c r="CX1750" s="7"/>
      <c r="CY1750" s="7"/>
      <c r="CZ1750" s="7"/>
      <c r="DA1750" s="7"/>
      <c r="DB1750" s="7"/>
      <c r="DC1750" s="7"/>
      <c r="DD1750" s="7"/>
      <c r="DE1750" s="7"/>
      <c r="DF1750" s="7"/>
      <c r="DG1750" s="7"/>
      <c r="DH1750" s="7"/>
      <c r="DI1750" s="7"/>
      <c r="DJ1750" s="7"/>
      <c r="DK1750" s="7"/>
      <c r="DL1750" s="7"/>
      <c r="DM1750" s="7"/>
      <c r="DN1750" s="7"/>
      <c r="DO1750" s="7"/>
      <c r="DP1750" s="7"/>
      <c r="DQ1750" s="7"/>
      <c r="DR1750" s="7"/>
      <c r="DS1750" s="7"/>
      <c r="DT1750" s="181"/>
      <c r="DU1750" s="182"/>
      <c r="DV1750" s="182"/>
      <c r="DW1750" s="182"/>
      <c r="DX1750" s="182"/>
      <c r="DY1750" s="182"/>
      <c r="DZ1750" s="182"/>
      <c r="EA1750" s="182"/>
      <c r="EB1750" s="182"/>
      <c r="EC1750" s="182"/>
      <c r="ED1750" s="182"/>
      <c r="EE1750" s="182"/>
      <c r="EF1750" s="182"/>
      <c r="EG1750" s="182"/>
      <c r="EH1750" s="182"/>
      <c r="EI1750" s="182"/>
      <c r="EJ1750" s="182"/>
      <c r="EK1750" s="182"/>
      <c r="EL1750" s="182"/>
      <c r="EM1750" s="182"/>
      <c r="EN1750" s="182"/>
      <c r="EO1750" s="182"/>
      <c r="EP1750" s="182"/>
      <c r="EQ1750" s="182"/>
      <c r="ER1750" s="182"/>
      <c r="ES1750" s="182"/>
      <c r="ET1750" s="182"/>
      <c r="EU1750" s="182"/>
      <c r="EV1750" s="182"/>
      <c r="EW1750" s="182"/>
      <c r="EX1750" s="182"/>
      <c r="EY1750" s="182"/>
      <c r="EZ1750" s="182"/>
      <c r="FA1750" s="182"/>
      <c r="FB1750" s="182"/>
      <c r="FC1750" s="182"/>
      <c r="FD1750" s="182"/>
      <c r="FE1750" s="182"/>
      <c r="FF1750" s="182"/>
      <c r="FG1750" s="182"/>
      <c r="FH1750" s="182"/>
      <c r="FI1750" s="182"/>
      <c r="FJ1750" s="182"/>
      <c r="FK1750" s="182"/>
      <c r="FL1750" s="182"/>
      <c r="FM1750" s="182"/>
      <c r="FN1750" s="182"/>
      <c r="FO1750" s="182"/>
      <c r="FP1750" s="182"/>
      <c r="FQ1750" s="182"/>
      <c r="FR1750" s="182"/>
      <c r="FS1750" s="182"/>
      <c r="FT1750" s="182"/>
      <c r="FU1750" s="182"/>
      <c r="FV1750" s="182"/>
      <c r="FW1750" s="182"/>
      <c r="FX1750" s="182"/>
      <c r="FY1750" s="182"/>
      <c r="FZ1750" s="182"/>
      <c r="GA1750" s="182"/>
      <c r="GB1750" s="182"/>
      <c r="GC1750" s="182"/>
      <c r="GD1750" s="182"/>
      <c r="GE1750" s="182"/>
      <c r="GF1750" s="182"/>
      <c r="GG1750" s="182"/>
      <c r="GH1750" s="182"/>
      <c r="GI1750" s="182"/>
      <c r="GJ1750" s="182"/>
      <c r="GK1750" s="182"/>
      <c r="GL1750" s="182"/>
      <c r="GM1750" s="182"/>
      <c r="GN1750" s="182"/>
      <c r="GO1750" s="182"/>
      <c r="GP1750" s="182"/>
      <c r="GQ1750" s="182"/>
      <c r="GR1750" s="182"/>
      <c r="GS1750" s="182"/>
      <c r="GT1750" s="182"/>
      <c r="GU1750" s="182"/>
      <c r="GV1750" s="182"/>
      <c r="GW1750" s="182"/>
      <c r="GX1750" s="182"/>
      <c r="GY1750" s="182"/>
      <c r="GZ1750" s="182"/>
      <c r="HA1750" s="182"/>
      <c r="HB1750" s="182"/>
      <c r="HC1750" s="182"/>
      <c r="HD1750" s="182"/>
      <c r="HE1750" s="182"/>
      <c r="HF1750" s="182"/>
      <c r="HG1750" s="182"/>
      <c r="HH1750" s="182"/>
      <c r="HI1750" s="182"/>
      <c r="HJ1750" s="182"/>
      <c r="HK1750" s="182"/>
      <c r="HL1750" s="182"/>
      <c r="HM1750" s="182"/>
      <c r="HN1750" s="182"/>
      <c r="HO1750" s="182"/>
      <c r="HP1750" s="182"/>
      <c r="HQ1750" s="182"/>
      <c r="HR1750" s="182"/>
      <c r="HS1750" s="182"/>
      <c r="HT1750" s="182"/>
      <c r="HU1750" s="182"/>
      <c r="HV1750" s="182"/>
      <c r="HW1750" s="182"/>
      <c r="HX1750" s="182"/>
      <c r="HY1750" s="182"/>
      <c r="HZ1750" s="182"/>
      <c r="IA1750" s="182"/>
      <c r="IB1750" s="182"/>
      <c r="IC1750" s="182"/>
      <c r="ID1750" s="182"/>
      <c r="IE1750" s="182"/>
      <c r="IF1750" s="182"/>
      <c r="IG1750" s="182"/>
      <c r="IH1750" s="182"/>
    </row>
    <row r="1751" spans="1:242" s="183" customFormat="1" outlineLevel="1">
      <c r="A1751" s="151">
        <v>273</v>
      </c>
      <c r="B1751" s="33" t="s">
        <v>2459</v>
      </c>
      <c r="C1751" s="151"/>
      <c r="D1751" s="151" t="s">
        <v>1808</v>
      </c>
      <c r="E1751" s="36">
        <f t="shared" si="126"/>
        <v>2</v>
      </c>
      <c r="F1751" s="185">
        <v>0.6</v>
      </c>
      <c r="G1751" s="185">
        <v>0.6</v>
      </c>
      <c r="H1751" s="185">
        <v>0.8</v>
      </c>
      <c r="I1751" s="8"/>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c r="CG1751" s="7"/>
      <c r="CH1751" s="7"/>
      <c r="CI1751" s="7"/>
      <c r="CJ1751" s="7"/>
      <c r="CK1751" s="7"/>
      <c r="CL1751" s="7"/>
      <c r="CM1751" s="7"/>
      <c r="CN1751" s="7"/>
      <c r="CO1751" s="7"/>
      <c r="CP1751" s="7"/>
      <c r="CQ1751" s="7"/>
      <c r="CR1751" s="7"/>
      <c r="CS1751" s="7"/>
      <c r="CT1751" s="7"/>
      <c r="CU1751" s="7"/>
      <c r="CV1751" s="7"/>
      <c r="CW1751" s="7"/>
      <c r="CX1751" s="7"/>
      <c r="CY1751" s="7"/>
      <c r="CZ1751" s="7"/>
      <c r="DA1751" s="7"/>
      <c r="DB1751" s="7"/>
      <c r="DC1751" s="7"/>
      <c r="DD1751" s="7"/>
      <c r="DE1751" s="7"/>
      <c r="DF1751" s="7"/>
      <c r="DG1751" s="7"/>
      <c r="DH1751" s="7"/>
      <c r="DI1751" s="7"/>
      <c r="DJ1751" s="7"/>
      <c r="DK1751" s="7"/>
      <c r="DL1751" s="7"/>
      <c r="DM1751" s="7"/>
      <c r="DN1751" s="7"/>
      <c r="DO1751" s="7"/>
      <c r="DP1751" s="7"/>
      <c r="DQ1751" s="7"/>
      <c r="DR1751" s="7"/>
      <c r="DS1751" s="7"/>
      <c r="DT1751" s="181"/>
      <c r="DU1751" s="182"/>
      <c r="DV1751" s="182"/>
      <c r="DW1751" s="182"/>
      <c r="DX1751" s="182"/>
      <c r="DY1751" s="182"/>
      <c r="DZ1751" s="182"/>
      <c r="EA1751" s="182"/>
      <c r="EB1751" s="182"/>
      <c r="EC1751" s="182"/>
      <c r="ED1751" s="182"/>
      <c r="EE1751" s="182"/>
      <c r="EF1751" s="182"/>
      <c r="EG1751" s="182"/>
      <c r="EH1751" s="182"/>
      <c r="EI1751" s="182"/>
      <c r="EJ1751" s="182"/>
      <c r="EK1751" s="182"/>
      <c r="EL1751" s="182"/>
      <c r="EM1751" s="182"/>
      <c r="EN1751" s="182"/>
      <c r="EO1751" s="182"/>
      <c r="EP1751" s="182"/>
      <c r="EQ1751" s="182"/>
      <c r="ER1751" s="182"/>
      <c r="ES1751" s="182"/>
      <c r="ET1751" s="182"/>
      <c r="EU1751" s="182"/>
      <c r="EV1751" s="182"/>
      <c r="EW1751" s="182"/>
      <c r="EX1751" s="182"/>
      <c r="EY1751" s="182"/>
      <c r="EZ1751" s="182"/>
      <c r="FA1751" s="182"/>
      <c r="FB1751" s="182"/>
      <c r="FC1751" s="182"/>
      <c r="FD1751" s="182"/>
      <c r="FE1751" s="182"/>
      <c r="FF1751" s="182"/>
      <c r="FG1751" s="182"/>
      <c r="FH1751" s="182"/>
      <c r="FI1751" s="182"/>
      <c r="FJ1751" s="182"/>
      <c r="FK1751" s="182"/>
      <c r="FL1751" s="182"/>
      <c r="FM1751" s="182"/>
      <c r="FN1751" s="182"/>
      <c r="FO1751" s="182"/>
      <c r="FP1751" s="182"/>
      <c r="FQ1751" s="182"/>
      <c r="FR1751" s="182"/>
      <c r="FS1751" s="182"/>
      <c r="FT1751" s="182"/>
      <c r="FU1751" s="182"/>
      <c r="FV1751" s="182"/>
      <c r="FW1751" s="182"/>
      <c r="FX1751" s="182"/>
      <c r="FY1751" s="182"/>
      <c r="FZ1751" s="182"/>
      <c r="GA1751" s="182"/>
      <c r="GB1751" s="182"/>
      <c r="GC1751" s="182"/>
      <c r="GD1751" s="182"/>
      <c r="GE1751" s="182"/>
      <c r="GF1751" s="182"/>
      <c r="GG1751" s="182"/>
      <c r="GH1751" s="182"/>
      <c r="GI1751" s="182"/>
      <c r="GJ1751" s="182"/>
      <c r="GK1751" s="182"/>
      <c r="GL1751" s="182"/>
      <c r="GM1751" s="182"/>
      <c r="GN1751" s="182"/>
      <c r="GO1751" s="182"/>
      <c r="GP1751" s="182"/>
      <c r="GQ1751" s="182"/>
      <c r="GR1751" s="182"/>
      <c r="GS1751" s="182"/>
      <c r="GT1751" s="182"/>
      <c r="GU1751" s="182"/>
      <c r="GV1751" s="182"/>
      <c r="GW1751" s="182"/>
      <c r="GX1751" s="182"/>
      <c r="GY1751" s="182"/>
      <c r="GZ1751" s="182"/>
      <c r="HA1751" s="182"/>
      <c r="HB1751" s="182"/>
      <c r="HC1751" s="182"/>
      <c r="HD1751" s="182"/>
      <c r="HE1751" s="182"/>
      <c r="HF1751" s="182"/>
      <c r="HG1751" s="182"/>
      <c r="HH1751" s="182"/>
      <c r="HI1751" s="182"/>
      <c r="HJ1751" s="182"/>
      <c r="HK1751" s="182"/>
      <c r="HL1751" s="182"/>
      <c r="HM1751" s="182"/>
      <c r="HN1751" s="182"/>
      <c r="HO1751" s="182"/>
      <c r="HP1751" s="182"/>
      <c r="HQ1751" s="182"/>
      <c r="HR1751" s="182"/>
      <c r="HS1751" s="182"/>
      <c r="HT1751" s="182"/>
      <c r="HU1751" s="182"/>
      <c r="HV1751" s="182"/>
      <c r="HW1751" s="182"/>
      <c r="HX1751" s="182"/>
      <c r="HY1751" s="182"/>
      <c r="HZ1751" s="182"/>
      <c r="IA1751" s="182"/>
      <c r="IB1751" s="182"/>
      <c r="IC1751" s="182"/>
      <c r="ID1751" s="182"/>
      <c r="IE1751" s="182"/>
      <c r="IF1751" s="182"/>
      <c r="IG1751" s="182"/>
      <c r="IH1751" s="182"/>
    </row>
    <row r="1752" spans="1:242" s="183" customFormat="1" outlineLevel="1">
      <c r="A1752" s="151">
        <v>274</v>
      </c>
      <c r="B1752" s="33" t="s">
        <v>2460</v>
      </c>
      <c r="C1752" s="151"/>
      <c r="D1752" s="151" t="s">
        <v>1808</v>
      </c>
      <c r="E1752" s="36">
        <f t="shared" si="126"/>
        <v>2</v>
      </c>
      <c r="F1752" s="185">
        <v>0.6</v>
      </c>
      <c r="G1752" s="185">
        <v>0.6</v>
      </c>
      <c r="H1752" s="185">
        <v>0.8</v>
      </c>
      <c r="I1752" s="8"/>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181"/>
      <c r="DU1752" s="182"/>
      <c r="DV1752" s="182"/>
      <c r="DW1752" s="182"/>
      <c r="DX1752" s="182"/>
      <c r="DY1752" s="182"/>
      <c r="DZ1752" s="182"/>
      <c r="EA1752" s="182"/>
      <c r="EB1752" s="182"/>
      <c r="EC1752" s="182"/>
      <c r="ED1752" s="182"/>
      <c r="EE1752" s="182"/>
      <c r="EF1752" s="182"/>
      <c r="EG1752" s="182"/>
      <c r="EH1752" s="182"/>
      <c r="EI1752" s="182"/>
      <c r="EJ1752" s="182"/>
      <c r="EK1752" s="182"/>
      <c r="EL1752" s="182"/>
      <c r="EM1752" s="182"/>
      <c r="EN1752" s="182"/>
      <c r="EO1752" s="182"/>
      <c r="EP1752" s="182"/>
      <c r="EQ1752" s="182"/>
      <c r="ER1752" s="182"/>
      <c r="ES1752" s="182"/>
      <c r="ET1752" s="182"/>
      <c r="EU1752" s="182"/>
      <c r="EV1752" s="182"/>
      <c r="EW1752" s="182"/>
      <c r="EX1752" s="182"/>
      <c r="EY1752" s="182"/>
      <c r="EZ1752" s="182"/>
      <c r="FA1752" s="182"/>
      <c r="FB1752" s="182"/>
      <c r="FC1752" s="182"/>
      <c r="FD1752" s="182"/>
      <c r="FE1752" s="182"/>
      <c r="FF1752" s="182"/>
      <c r="FG1752" s="182"/>
      <c r="FH1752" s="182"/>
      <c r="FI1752" s="182"/>
      <c r="FJ1752" s="182"/>
      <c r="FK1752" s="182"/>
      <c r="FL1752" s="182"/>
      <c r="FM1752" s="182"/>
      <c r="FN1752" s="182"/>
      <c r="FO1752" s="182"/>
      <c r="FP1752" s="182"/>
      <c r="FQ1752" s="182"/>
      <c r="FR1752" s="182"/>
      <c r="FS1752" s="182"/>
      <c r="FT1752" s="182"/>
      <c r="FU1752" s="182"/>
      <c r="FV1752" s="182"/>
      <c r="FW1752" s="182"/>
      <c r="FX1752" s="182"/>
      <c r="FY1752" s="182"/>
      <c r="FZ1752" s="182"/>
      <c r="GA1752" s="182"/>
      <c r="GB1752" s="182"/>
      <c r="GC1752" s="182"/>
      <c r="GD1752" s="182"/>
      <c r="GE1752" s="182"/>
      <c r="GF1752" s="182"/>
      <c r="GG1752" s="182"/>
      <c r="GH1752" s="182"/>
      <c r="GI1752" s="182"/>
      <c r="GJ1752" s="182"/>
      <c r="GK1752" s="182"/>
      <c r="GL1752" s="182"/>
      <c r="GM1752" s="182"/>
      <c r="GN1752" s="182"/>
      <c r="GO1752" s="182"/>
      <c r="GP1752" s="182"/>
      <c r="GQ1752" s="182"/>
      <c r="GR1752" s="182"/>
      <c r="GS1752" s="182"/>
      <c r="GT1752" s="182"/>
      <c r="GU1752" s="182"/>
      <c r="GV1752" s="182"/>
      <c r="GW1752" s="182"/>
      <c r="GX1752" s="182"/>
      <c r="GY1752" s="182"/>
      <c r="GZ1752" s="182"/>
      <c r="HA1752" s="182"/>
      <c r="HB1752" s="182"/>
      <c r="HC1752" s="182"/>
      <c r="HD1752" s="182"/>
      <c r="HE1752" s="182"/>
      <c r="HF1752" s="182"/>
      <c r="HG1752" s="182"/>
      <c r="HH1752" s="182"/>
      <c r="HI1752" s="182"/>
      <c r="HJ1752" s="182"/>
      <c r="HK1752" s="182"/>
      <c r="HL1752" s="182"/>
      <c r="HM1752" s="182"/>
      <c r="HN1752" s="182"/>
      <c r="HO1752" s="182"/>
      <c r="HP1752" s="182"/>
      <c r="HQ1752" s="182"/>
      <c r="HR1752" s="182"/>
      <c r="HS1752" s="182"/>
      <c r="HT1752" s="182"/>
      <c r="HU1752" s="182"/>
      <c r="HV1752" s="182"/>
      <c r="HW1752" s="182"/>
      <c r="HX1752" s="182"/>
      <c r="HY1752" s="182"/>
      <c r="HZ1752" s="182"/>
      <c r="IA1752" s="182"/>
      <c r="IB1752" s="182"/>
      <c r="IC1752" s="182"/>
      <c r="ID1752" s="182"/>
      <c r="IE1752" s="182"/>
      <c r="IF1752" s="182"/>
      <c r="IG1752" s="182"/>
      <c r="IH1752" s="182"/>
    </row>
    <row r="1753" spans="1:242" s="183" customFormat="1" outlineLevel="1">
      <c r="A1753" s="151">
        <v>275</v>
      </c>
      <c r="B1753" s="33" t="s">
        <v>2461</v>
      </c>
      <c r="C1753" s="151"/>
      <c r="D1753" s="151" t="s">
        <v>1808</v>
      </c>
      <c r="E1753" s="36">
        <f t="shared" si="126"/>
        <v>1.5</v>
      </c>
      <c r="F1753" s="185">
        <v>0.5</v>
      </c>
      <c r="G1753" s="185">
        <v>0.5</v>
      </c>
      <c r="H1753" s="185">
        <v>0.5</v>
      </c>
      <c r="I1753" s="8"/>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181"/>
      <c r="DU1753" s="182"/>
      <c r="DV1753" s="182"/>
      <c r="DW1753" s="182"/>
      <c r="DX1753" s="182"/>
      <c r="DY1753" s="182"/>
      <c r="DZ1753" s="182"/>
      <c r="EA1753" s="182"/>
      <c r="EB1753" s="182"/>
      <c r="EC1753" s="182"/>
      <c r="ED1753" s="182"/>
      <c r="EE1753" s="182"/>
      <c r="EF1753" s="182"/>
      <c r="EG1753" s="182"/>
      <c r="EH1753" s="182"/>
      <c r="EI1753" s="182"/>
      <c r="EJ1753" s="182"/>
      <c r="EK1753" s="182"/>
      <c r="EL1753" s="182"/>
      <c r="EM1753" s="182"/>
      <c r="EN1753" s="182"/>
      <c r="EO1753" s="182"/>
      <c r="EP1753" s="182"/>
      <c r="EQ1753" s="182"/>
      <c r="ER1753" s="182"/>
      <c r="ES1753" s="182"/>
      <c r="ET1753" s="182"/>
      <c r="EU1753" s="182"/>
      <c r="EV1753" s="182"/>
      <c r="EW1753" s="182"/>
      <c r="EX1753" s="182"/>
      <c r="EY1753" s="182"/>
      <c r="EZ1753" s="182"/>
      <c r="FA1753" s="182"/>
      <c r="FB1753" s="182"/>
      <c r="FC1753" s="182"/>
      <c r="FD1753" s="182"/>
      <c r="FE1753" s="182"/>
      <c r="FF1753" s="182"/>
      <c r="FG1753" s="182"/>
      <c r="FH1753" s="182"/>
      <c r="FI1753" s="182"/>
      <c r="FJ1753" s="182"/>
      <c r="FK1753" s="182"/>
      <c r="FL1753" s="182"/>
      <c r="FM1753" s="182"/>
      <c r="FN1753" s="182"/>
      <c r="FO1753" s="182"/>
      <c r="FP1753" s="182"/>
      <c r="FQ1753" s="182"/>
      <c r="FR1753" s="182"/>
      <c r="FS1753" s="182"/>
      <c r="FT1753" s="182"/>
      <c r="FU1753" s="182"/>
      <c r="FV1753" s="182"/>
      <c r="FW1753" s="182"/>
      <c r="FX1753" s="182"/>
      <c r="FY1753" s="182"/>
      <c r="FZ1753" s="182"/>
      <c r="GA1753" s="182"/>
      <c r="GB1753" s="182"/>
      <c r="GC1753" s="182"/>
      <c r="GD1753" s="182"/>
      <c r="GE1753" s="182"/>
      <c r="GF1753" s="182"/>
      <c r="GG1753" s="182"/>
      <c r="GH1753" s="182"/>
      <c r="GI1753" s="182"/>
      <c r="GJ1753" s="182"/>
      <c r="GK1753" s="182"/>
      <c r="GL1753" s="182"/>
      <c r="GM1753" s="182"/>
      <c r="GN1753" s="182"/>
      <c r="GO1753" s="182"/>
      <c r="GP1753" s="182"/>
      <c r="GQ1753" s="182"/>
      <c r="GR1753" s="182"/>
      <c r="GS1753" s="182"/>
      <c r="GT1753" s="182"/>
      <c r="GU1753" s="182"/>
      <c r="GV1753" s="182"/>
      <c r="GW1753" s="182"/>
      <c r="GX1753" s="182"/>
      <c r="GY1753" s="182"/>
      <c r="GZ1753" s="182"/>
      <c r="HA1753" s="182"/>
      <c r="HB1753" s="182"/>
      <c r="HC1753" s="182"/>
      <c r="HD1753" s="182"/>
      <c r="HE1753" s="182"/>
      <c r="HF1753" s="182"/>
      <c r="HG1753" s="182"/>
      <c r="HH1753" s="182"/>
      <c r="HI1753" s="182"/>
      <c r="HJ1753" s="182"/>
      <c r="HK1753" s="182"/>
      <c r="HL1753" s="182"/>
      <c r="HM1753" s="182"/>
      <c r="HN1753" s="182"/>
      <c r="HO1753" s="182"/>
      <c r="HP1753" s="182"/>
      <c r="HQ1753" s="182"/>
      <c r="HR1753" s="182"/>
      <c r="HS1753" s="182"/>
      <c r="HT1753" s="182"/>
      <c r="HU1753" s="182"/>
      <c r="HV1753" s="182"/>
      <c r="HW1753" s="182"/>
      <c r="HX1753" s="182"/>
      <c r="HY1753" s="182"/>
      <c r="HZ1753" s="182"/>
      <c r="IA1753" s="182"/>
      <c r="IB1753" s="182"/>
      <c r="IC1753" s="182"/>
      <c r="ID1753" s="182"/>
      <c r="IE1753" s="182"/>
      <c r="IF1753" s="182"/>
      <c r="IG1753" s="182"/>
      <c r="IH1753" s="182"/>
    </row>
    <row r="1754" spans="1:242" s="183" customFormat="1" outlineLevel="1">
      <c r="A1754" s="151">
        <v>276</v>
      </c>
      <c r="B1754" s="33" t="s">
        <v>2462</v>
      </c>
      <c r="C1754" s="151"/>
      <c r="D1754" s="151" t="s">
        <v>1808</v>
      </c>
      <c r="E1754" s="65">
        <f t="shared" si="126"/>
        <v>0.25</v>
      </c>
      <c r="F1754" s="185">
        <v>8.4000000000000005E-2</v>
      </c>
      <c r="G1754" s="185">
        <v>8.4000000000000005E-2</v>
      </c>
      <c r="H1754" s="185">
        <v>8.2000000000000003E-2</v>
      </c>
      <c r="I1754" s="8"/>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c r="CG1754" s="7"/>
      <c r="CH1754" s="7"/>
      <c r="CI1754" s="7"/>
      <c r="CJ1754" s="7"/>
      <c r="CK1754" s="7"/>
      <c r="CL1754" s="7"/>
      <c r="CM1754" s="7"/>
      <c r="CN1754" s="7"/>
      <c r="CO1754" s="7"/>
      <c r="CP1754" s="7"/>
      <c r="CQ1754" s="7"/>
      <c r="CR1754" s="7"/>
      <c r="CS1754" s="7"/>
      <c r="CT1754" s="7"/>
      <c r="CU1754" s="7"/>
      <c r="CV1754" s="7"/>
      <c r="CW1754" s="7"/>
      <c r="CX1754" s="7"/>
      <c r="CY1754" s="7"/>
      <c r="CZ1754" s="7"/>
      <c r="DA1754" s="7"/>
      <c r="DB1754" s="7"/>
      <c r="DC1754" s="7"/>
      <c r="DD1754" s="7"/>
      <c r="DE1754" s="7"/>
      <c r="DF1754" s="7"/>
      <c r="DG1754" s="7"/>
      <c r="DH1754" s="7"/>
      <c r="DI1754" s="7"/>
      <c r="DJ1754" s="7"/>
      <c r="DK1754" s="7"/>
      <c r="DL1754" s="7"/>
      <c r="DM1754" s="7"/>
      <c r="DN1754" s="7"/>
      <c r="DO1754" s="7"/>
      <c r="DP1754" s="7"/>
      <c r="DQ1754" s="7"/>
      <c r="DR1754" s="7"/>
      <c r="DS1754" s="7"/>
      <c r="DT1754" s="181"/>
      <c r="DU1754" s="182"/>
      <c r="DV1754" s="182"/>
      <c r="DW1754" s="182"/>
      <c r="DX1754" s="182"/>
      <c r="DY1754" s="182"/>
      <c r="DZ1754" s="182"/>
      <c r="EA1754" s="182"/>
      <c r="EB1754" s="182"/>
      <c r="EC1754" s="182"/>
      <c r="ED1754" s="182"/>
      <c r="EE1754" s="182"/>
      <c r="EF1754" s="182"/>
      <c r="EG1754" s="182"/>
      <c r="EH1754" s="182"/>
      <c r="EI1754" s="182"/>
      <c r="EJ1754" s="182"/>
      <c r="EK1754" s="182"/>
      <c r="EL1754" s="182"/>
      <c r="EM1754" s="182"/>
      <c r="EN1754" s="182"/>
      <c r="EO1754" s="182"/>
      <c r="EP1754" s="182"/>
      <c r="EQ1754" s="182"/>
      <c r="ER1754" s="182"/>
      <c r="ES1754" s="182"/>
      <c r="ET1754" s="182"/>
      <c r="EU1754" s="182"/>
      <c r="EV1754" s="182"/>
      <c r="EW1754" s="182"/>
      <c r="EX1754" s="182"/>
      <c r="EY1754" s="182"/>
      <c r="EZ1754" s="182"/>
      <c r="FA1754" s="182"/>
      <c r="FB1754" s="182"/>
      <c r="FC1754" s="182"/>
      <c r="FD1754" s="182"/>
      <c r="FE1754" s="182"/>
      <c r="FF1754" s="182"/>
      <c r="FG1754" s="182"/>
      <c r="FH1754" s="182"/>
      <c r="FI1754" s="182"/>
      <c r="FJ1754" s="182"/>
      <c r="FK1754" s="182"/>
      <c r="FL1754" s="182"/>
      <c r="FM1754" s="182"/>
      <c r="FN1754" s="182"/>
      <c r="FO1754" s="182"/>
      <c r="FP1754" s="182"/>
      <c r="FQ1754" s="182"/>
      <c r="FR1754" s="182"/>
      <c r="FS1754" s="182"/>
      <c r="FT1754" s="182"/>
      <c r="FU1754" s="182"/>
      <c r="FV1754" s="182"/>
      <c r="FW1754" s="182"/>
      <c r="FX1754" s="182"/>
      <c r="FY1754" s="182"/>
      <c r="FZ1754" s="182"/>
      <c r="GA1754" s="182"/>
      <c r="GB1754" s="182"/>
      <c r="GC1754" s="182"/>
      <c r="GD1754" s="182"/>
      <c r="GE1754" s="182"/>
      <c r="GF1754" s="182"/>
      <c r="GG1754" s="182"/>
      <c r="GH1754" s="182"/>
      <c r="GI1754" s="182"/>
      <c r="GJ1754" s="182"/>
      <c r="GK1754" s="182"/>
      <c r="GL1754" s="182"/>
      <c r="GM1754" s="182"/>
      <c r="GN1754" s="182"/>
      <c r="GO1754" s="182"/>
      <c r="GP1754" s="182"/>
      <c r="GQ1754" s="182"/>
      <c r="GR1754" s="182"/>
      <c r="GS1754" s="182"/>
      <c r="GT1754" s="182"/>
      <c r="GU1754" s="182"/>
      <c r="GV1754" s="182"/>
      <c r="GW1754" s="182"/>
      <c r="GX1754" s="182"/>
      <c r="GY1754" s="182"/>
      <c r="GZ1754" s="182"/>
      <c r="HA1754" s="182"/>
      <c r="HB1754" s="182"/>
      <c r="HC1754" s="182"/>
      <c r="HD1754" s="182"/>
      <c r="HE1754" s="182"/>
      <c r="HF1754" s="182"/>
      <c r="HG1754" s="182"/>
      <c r="HH1754" s="182"/>
      <c r="HI1754" s="182"/>
      <c r="HJ1754" s="182"/>
      <c r="HK1754" s="182"/>
      <c r="HL1754" s="182"/>
      <c r="HM1754" s="182"/>
      <c r="HN1754" s="182"/>
      <c r="HO1754" s="182"/>
      <c r="HP1754" s="182"/>
      <c r="HQ1754" s="182"/>
      <c r="HR1754" s="182"/>
      <c r="HS1754" s="182"/>
      <c r="HT1754" s="182"/>
      <c r="HU1754" s="182"/>
      <c r="HV1754" s="182"/>
      <c r="HW1754" s="182"/>
      <c r="HX1754" s="182"/>
      <c r="HY1754" s="182"/>
      <c r="HZ1754" s="182"/>
      <c r="IA1754" s="182"/>
      <c r="IB1754" s="182"/>
      <c r="IC1754" s="182"/>
      <c r="ID1754" s="182"/>
      <c r="IE1754" s="182"/>
      <c r="IF1754" s="182"/>
      <c r="IG1754" s="182"/>
      <c r="IH1754" s="182"/>
    </row>
    <row r="1755" spans="1:242" s="183" customFormat="1" outlineLevel="1">
      <c r="A1755" s="151">
        <v>277</v>
      </c>
      <c r="B1755" s="33" t="s">
        <v>2463</v>
      </c>
      <c r="C1755" s="151"/>
      <c r="D1755" s="151" t="s">
        <v>1808</v>
      </c>
      <c r="E1755" s="36">
        <f t="shared" si="126"/>
        <v>1.5</v>
      </c>
      <c r="F1755" s="185">
        <v>0.5</v>
      </c>
      <c r="G1755" s="185">
        <v>0.5</v>
      </c>
      <c r="H1755" s="185">
        <v>0.5</v>
      </c>
      <c r="I1755" s="8"/>
      <c r="J1755" s="7"/>
      <c r="K1755" s="7"/>
      <c r="L1755" s="7"/>
      <c r="M1755" s="7"/>
      <c r="N1755" s="7"/>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c r="CG1755" s="7"/>
      <c r="CH1755" s="7"/>
      <c r="CI1755" s="7"/>
      <c r="CJ1755" s="7"/>
      <c r="CK1755" s="7"/>
      <c r="CL1755" s="7"/>
      <c r="CM1755" s="7"/>
      <c r="CN1755" s="7"/>
      <c r="CO1755" s="7"/>
      <c r="CP1755" s="7"/>
      <c r="CQ1755" s="7"/>
      <c r="CR1755" s="7"/>
      <c r="CS1755" s="7"/>
      <c r="CT1755" s="7"/>
      <c r="CU1755" s="7"/>
      <c r="CV1755" s="7"/>
      <c r="CW1755" s="7"/>
      <c r="CX1755" s="7"/>
      <c r="CY1755" s="7"/>
      <c r="CZ1755" s="7"/>
      <c r="DA1755" s="7"/>
      <c r="DB1755" s="7"/>
      <c r="DC1755" s="7"/>
      <c r="DD1755" s="7"/>
      <c r="DE1755" s="7"/>
      <c r="DF1755" s="7"/>
      <c r="DG1755" s="7"/>
      <c r="DH1755" s="7"/>
      <c r="DI1755" s="7"/>
      <c r="DJ1755" s="7"/>
      <c r="DK1755" s="7"/>
      <c r="DL1755" s="7"/>
      <c r="DM1755" s="7"/>
      <c r="DN1755" s="7"/>
      <c r="DO1755" s="7"/>
      <c r="DP1755" s="7"/>
      <c r="DQ1755" s="7"/>
      <c r="DR1755" s="7"/>
      <c r="DS1755" s="7"/>
      <c r="DT1755" s="181"/>
      <c r="DU1755" s="182"/>
      <c r="DV1755" s="182"/>
      <c r="DW1755" s="182"/>
      <c r="DX1755" s="182"/>
      <c r="DY1755" s="182"/>
      <c r="DZ1755" s="182"/>
      <c r="EA1755" s="182"/>
      <c r="EB1755" s="182"/>
      <c r="EC1755" s="182"/>
      <c r="ED1755" s="182"/>
      <c r="EE1755" s="182"/>
      <c r="EF1755" s="182"/>
      <c r="EG1755" s="182"/>
      <c r="EH1755" s="182"/>
      <c r="EI1755" s="182"/>
      <c r="EJ1755" s="182"/>
      <c r="EK1755" s="182"/>
      <c r="EL1755" s="182"/>
      <c r="EM1755" s="182"/>
      <c r="EN1755" s="182"/>
      <c r="EO1755" s="182"/>
      <c r="EP1755" s="182"/>
      <c r="EQ1755" s="182"/>
      <c r="ER1755" s="182"/>
      <c r="ES1755" s="182"/>
      <c r="ET1755" s="182"/>
      <c r="EU1755" s="182"/>
      <c r="EV1755" s="182"/>
      <c r="EW1755" s="182"/>
      <c r="EX1755" s="182"/>
      <c r="EY1755" s="182"/>
      <c r="EZ1755" s="182"/>
      <c r="FA1755" s="182"/>
      <c r="FB1755" s="182"/>
      <c r="FC1755" s="182"/>
      <c r="FD1755" s="182"/>
      <c r="FE1755" s="182"/>
      <c r="FF1755" s="182"/>
      <c r="FG1755" s="182"/>
      <c r="FH1755" s="182"/>
      <c r="FI1755" s="182"/>
      <c r="FJ1755" s="182"/>
      <c r="FK1755" s="182"/>
      <c r="FL1755" s="182"/>
      <c r="FM1755" s="182"/>
      <c r="FN1755" s="182"/>
      <c r="FO1755" s="182"/>
      <c r="FP1755" s="182"/>
      <c r="FQ1755" s="182"/>
      <c r="FR1755" s="182"/>
      <c r="FS1755" s="182"/>
      <c r="FT1755" s="182"/>
      <c r="FU1755" s="182"/>
      <c r="FV1755" s="182"/>
      <c r="FW1755" s="182"/>
      <c r="FX1755" s="182"/>
      <c r="FY1755" s="182"/>
      <c r="FZ1755" s="182"/>
      <c r="GA1755" s="182"/>
      <c r="GB1755" s="182"/>
      <c r="GC1755" s="182"/>
      <c r="GD1755" s="182"/>
      <c r="GE1755" s="182"/>
      <c r="GF1755" s="182"/>
      <c r="GG1755" s="182"/>
      <c r="GH1755" s="182"/>
      <c r="GI1755" s="182"/>
      <c r="GJ1755" s="182"/>
      <c r="GK1755" s="182"/>
      <c r="GL1755" s="182"/>
      <c r="GM1755" s="182"/>
      <c r="GN1755" s="182"/>
      <c r="GO1755" s="182"/>
      <c r="GP1755" s="182"/>
      <c r="GQ1755" s="182"/>
      <c r="GR1755" s="182"/>
      <c r="GS1755" s="182"/>
      <c r="GT1755" s="182"/>
      <c r="GU1755" s="182"/>
      <c r="GV1755" s="182"/>
      <c r="GW1755" s="182"/>
      <c r="GX1755" s="182"/>
      <c r="GY1755" s="182"/>
      <c r="GZ1755" s="182"/>
      <c r="HA1755" s="182"/>
      <c r="HB1755" s="182"/>
      <c r="HC1755" s="182"/>
      <c r="HD1755" s="182"/>
      <c r="HE1755" s="182"/>
      <c r="HF1755" s="182"/>
      <c r="HG1755" s="182"/>
      <c r="HH1755" s="182"/>
      <c r="HI1755" s="182"/>
      <c r="HJ1755" s="182"/>
      <c r="HK1755" s="182"/>
      <c r="HL1755" s="182"/>
      <c r="HM1755" s="182"/>
      <c r="HN1755" s="182"/>
      <c r="HO1755" s="182"/>
      <c r="HP1755" s="182"/>
      <c r="HQ1755" s="182"/>
      <c r="HR1755" s="182"/>
      <c r="HS1755" s="182"/>
      <c r="HT1755" s="182"/>
      <c r="HU1755" s="182"/>
      <c r="HV1755" s="182"/>
      <c r="HW1755" s="182"/>
      <c r="HX1755" s="182"/>
      <c r="HY1755" s="182"/>
      <c r="HZ1755" s="182"/>
      <c r="IA1755" s="182"/>
      <c r="IB1755" s="182"/>
      <c r="IC1755" s="182"/>
      <c r="ID1755" s="182"/>
      <c r="IE1755" s="182"/>
      <c r="IF1755" s="182"/>
      <c r="IG1755" s="182"/>
      <c r="IH1755" s="182"/>
    </row>
    <row r="1756" spans="1:242" s="183" customFormat="1" outlineLevel="1">
      <c r="A1756" s="151">
        <v>278</v>
      </c>
      <c r="B1756" s="33" t="s">
        <v>2464</v>
      </c>
      <c r="C1756" s="151"/>
      <c r="D1756" s="151" t="s">
        <v>1808</v>
      </c>
      <c r="E1756" s="36">
        <f t="shared" si="126"/>
        <v>300</v>
      </c>
      <c r="F1756" s="163">
        <v>100</v>
      </c>
      <c r="G1756" s="163">
        <v>100</v>
      </c>
      <c r="H1756" s="163">
        <v>100</v>
      </c>
      <c r="I1756" s="8"/>
      <c r="J1756" s="7"/>
      <c r="K1756" s="7"/>
      <c r="L1756" s="7"/>
      <c r="M1756" s="7"/>
      <c r="N1756" s="7"/>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c r="CG1756" s="7"/>
      <c r="CH1756" s="7"/>
      <c r="CI1756" s="7"/>
      <c r="CJ1756" s="7"/>
      <c r="CK1756" s="7"/>
      <c r="CL1756" s="7"/>
      <c r="CM1756" s="7"/>
      <c r="CN1756" s="7"/>
      <c r="CO1756" s="7"/>
      <c r="CP1756" s="7"/>
      <c r="CQ1756" s="7"/>
      <c r="CR1756" s="7"/>
      <c r="CS1756" s="7"/>
      <c r="CT1756" s="7"/>
      <c r="CU1756" s="7"/>
      <c r="CV1756" s="7"/>
      <c r="CW1756" s="7"/>
      <c r="CX1756" s="7"/>
      <c r="CY1756" s="7"/>
      <c r="CZ1756" s="7"/>
      <c r="DA1756" s="7"/>
      <c r="DB1756" s="7"/>
      <c r="DC1756" s="7"/>
      <c r="DD1756" s="7"/>
      <c r="DE1756" s="7"/>
      <c r="DF1756" s="7"/>
      <c r="DG1756" s="7"/>
      <c r="DH1756" s="7"/>
      <c r="DI1756" s="7"/>
      <c r="DJ1756" s="7"/>
      <c r="DK1756" s="7"/>
      <c r="DL1756" s="7"/>
      <c r="DM1756" s="7"/>
      <c r="DN1756" s="7"/>
      <c r="DO1756" s="7"/>
      <c r="DP1756" s="7"/>
      <c r="DQ1756" s="7"/>
      <c r="DR1756" s="7"/>
      <c r="DS1756" s="7"/>
      <c r="DT1756" s="181"/>
      <c r="DU1756" s="182"/>
      <c r="DV1756" s="182"/>
      <c r="DW1756" s="182"/>
      <c r="DX1756" s="182"/>
      <c r="DY1756" s="182"/>
      <c r="DZ1756" s="182"/>
      <c r="EA1756" s="182"/>
      <c r="EB1756" s="182"/>
      <c r="EC1756" s="182"/>
      <c r="ED1756" s="182"/>
      <c r="EE1756" s="182"/>
      <c r="EF1756" s="182"/>
      <c r="EG1756" s="182"/>
      <c r="EH1756" s="182"/>
      <c r="EI1756" s="182"/>
      <c r="EJ1756" s="182"/>
      <c r="EK1756" s="182"/>
      <c r="EL1756" s="182"/>
      <c r="EM1756" s="182"/>
      <c r="EN1756" s="182"/>
      <c r="EO1756" s="182"/>
      <c r="EP1756" s="182"/>
      <c r="EQ1756" s="182"/>
      <c r="ER1756" s="182"/>
      <c r="ES1756" s="182"/>
      <c r="ET1756" s="182"/>
      <c r="EU1756" s="182"/>
      <c r="EV1756" s="182"/>
      <c r="EW1756" s="182"/>
      <c r="EX1756" s="182"/>
      <c r="EY1756" s="182"/>
      <c r="EZ1756" s="182"/>
      <c r="FA1756" s="182"/>
      <c r="FB1756" s="182"/>
      <c r="FC1756" s="182"/>
      <c r="FD1756" s="182"/>
      <c r="FE1756" s="182"/>
      <c r="FF1756" s="182"/>
      <c r="FG1756" s="182"/>
      <c r="FH1756" s="182"/>
      <c r="FI1756" s="182"/>
      <c r="FJ1756" s="182"/>
      <c r="FK1756" s="182"/>
      <c r="FL1756" s="182"/>
      <c r="FM1756" s="182"/>
      <c r="FN1756" s="182"/>
      <c r="FO1756" s="182"/>
      <c r="FP1756" s="182"/>
      <c r="FQ1756" s="182"/>
      <c r="FR1756" s="182"/>
      <c r="FS1756" s="182"/>
      <c r="FT1756" s="182"/>
      <c r="FU1756" s="182"/>
      <c r="FV1756" s="182"/>
      <c r="FW1756" s="182"/>
      <c r="FX1756" s="182"/>
      <c r="FY1756" s="182"/>
      <c r="FZ1756" s="182"/>
      <c r="GA1756" s="182"/>
      <c r="GB1756" s="182"/>
      <c r="GC1756" s="182"/>
      <c r="GD1756" s="182"/>
      <c r="GE1756" s="182"/>
      <c r="GF1756" s="182"/>
      <c r="GG1756" s="182"/>
      <c r="GH1756" s="182"/>
      <c r="GI1756" s="182"/>
      <c r="GJ1756" s="182"/>
      <c r="GK1756" s="182"/>
      <c r="GL1756" s="182"/>
      <c r="GM1756" s="182"/>
      <c r="GN1756" s="182"/>
      <c r="GO1756" s="182"/>
      <c r="GP1756" s="182"/>
      <c r="GQ1756" s="182"/>
      <c r="GR1756" s="182"/>
      <c r="GS1756" s="182"/>
      <c r="GT1756" s="182"/>
      <c r="GU1756" s="182"/>
      <c r="GV1756" s="182"/>
      <c r="GW1756" s="182"/>
      <c r="GX1756" s="182"/>
      <c r="GY1756" s="182"/>
      <c r="GZ1756" s="182"/>
      <c r="HA1756" s="182"/>
      <c r="HB1756" s="182"/>
      <c r="HC1756" s="182"/>
      <c r="HD1756" s="182"/>
      <c r="HE1756" s="182"/>
      <c r="HF1756" s="182"/>
      <c r="HG1756" s="182"/>
      <c r="HH1756" s="182"/>
      <c r="HI1756" s="182"/>
      <c r="HJ1756" s="182"/>
      <c r="HK1756" s="182"/>
      <c r="HL1756" s="182"/>
      <c r="HM1756" s="182"/>
      <c r="HN1756" s="182"/>
      <c r="HO1756" s="182"/>
      <c r="HP1756" s="182"/>
      <c r="HQ1756" s="182"/>
      <c r="HR1756" s="182"/>
      <c r="HS1756" s="182"/>
      <c r="HT1756" s="182"/>
      <c r="HU1756" s="182"/>
      <c r="HV1756" s="182"/>
      <c r="HW1756" s="182"/>
      <c r="HX1756" s="182"/>
      <c r="HY1756" s="182"/>
      <c r="HZ1756" s="182"/>
      <c r="IA1756" s="182"/>
      <c r="IB1756" s="182"/>
      <c r="IC1756" s="182"/>
      <c r="ID1756" s="182"/>
      <c r="IE1756" s="182"/>
      <c r="IF1756" s="182"/>
      <c r="IG1756" s="182"/>
      <c r="IH1756" s="182"/>
    </row>
    <row r="1757" spans="1:242" s="183" customFormat="1" outlineLevel="1">
      <c r="A1757" s="151">
        <v>279</v>
      </c>
      <c r="B1757" s="33" t="s">
        <v>592</v>
      </c>
      <c r="C1757" s="151"/>
      <c r="D1757" s="151" t="s">
        <v>1808</v>
      </c>
      <c r="E1757" s="36">
        <f t="shared" si="126"/>
        <v>900</v>
      </c>
      <c r="F1757" s="163">
        <v>300</v>
      </c>
      <c r="G1757" s="163">
        <v>300</v>
      </c>
      <c r="H1757" s="163">
        <v>300</v>
      </c>
      <c r="I1757" s="8"/>
      <c r="J1757" s="7"/>
      <c r="K1757" s="7"/>
      <c r="L1757" s="7"/>
      <c r="M1757" s="7"/>
      <c r="N1757" s="7"/>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c r="CG1757" s="7"/>
      <c r="CH1757" s="7"/>
      <c r="CI1757" s="7"/>
      <c r="CJ1757" s="7"/>
      <c r="CK1757" s="7"/>
      <c r="CL1757" s="7"/>
      <c r="CM1757" s="7"/>
      <c r="CN1757" s="7"/>
      <c r="CO1757" s="7"/>
      <c r="CP1757" s="7"/>
      <c r="CQ1757" s="7"/>
      <c r="CR1757" s="7"/>
      <c r="CS1757" s="7"/>
      <c r="CT1757" s="7"/>
      <c r="CU1757" s="7"/>
      <c r="CV1757" s="7"/>
      <c r="CW1757" s="7"/>
      <c r="CX1757" s="7"/>
      <c r="CY1757" s="7"/>
      <c r="CZ1757" s="7"/>
      <c r="DA1757" s="7"/>
      <c r="DB1757" s="7"/>
      <c r="DC1757" s="7"/>
      <c r="DD1757" s="7"/>
      <c r="DE1757" s="7"/>
      <c r="DF1757" s="7"/>
      <c r="DG1757" s="7"/>
      <c r="DH1757" s="7"/>
      <c r="DI1757" s="7"/>
      <c r="DJ1757" s="7"/>
      <c r="DK1757" s="7"/>
      <c r="DL1757" s="7"/>
      <c r="DM1757" s="7"/>
      <c r="DN1757" s="7"/>
      <c r="DO1757" s="7"/>
      <c r="DP1757" s="7"/>
      <c r="DQ1757" s="7"/>
      <c r="DR1757" s="7"/>
      <c r="DS1757" s="7"/>
      <c r="DT1757" s="181"/>
      <c r="DU1757" s="182"/>
      <c r="DV1757" s="182"/>
      <c r="DW1757" s="182"/>
      <c r="DX1757" s="182"/>
      <c r="DY1757" s="182"/>
      <c r="DZ1757" s="182"/>
      <c r="EA1757" s="182"/>
      <c r="EB1757" s="182"/>
      <c r="EC1757" s="182"/>
      <c r="ED1757" s="182"/>
      <c r="EE1757" s="182"/>
      <c r="EF1757" s="182"/>
      <c r="EG1757" s="182"/>
      <c r="EH1757" s="182"/>
      <c r="EI1757" s="182"/>
      <c r="EJ1757" s="182"/>
      <c r="EK1757" s="182"/>
      <c r="EL1757" s="182"/>
      <c r="EM1757" s="182"/>
      <c r="EN1757" s="182"/>
      <c r="EO1757" s="182"/>
      <c r="EP1757" s="182"/>
      <c r="EQ1757" s="182"/>
      <c r="ER1757" s="182"/>
      <c r="ES1757" s="182"/>
      <c r="ET1757" s="182"/>
      <c r="EU1757" s="182"/>
      <c r="EV1757" s="182"/>
      <c r="EW1757" s="182"/>
      <c r="EX1757" s="182"/>
      <c r="EY1757" s="182"/>
      <c r="EZ1757" s="182"/>
      <c r="FA1757" s="182"/>
      <c r="FB1757" s="182"/>
      <c r="FC1757" s="182"/>
      <c r="FD1757" s="182"/>
      <c r="FE1757" s="182"/>
      <c r="FF1757" s="182"/>
      <c r="FG1757" s="182"/>
      <c r="FH1757" s="182"/>
      <c r="FI1757" s="182"/>
      <c r="FJ1757" s="182"/>
      <c r="FK1757" s="182"/>
      <c r="FL1757" s="182"/>
      <c r="FM1757" s="182"/>
      <c r="FN1757" s="182"/>
      <c r="FO1757" s="182"/>
      <c r="FP1757" s="182"/>
      <c r="FQ1757" s="182"/>
      <c r="FR1757" s="182"/>
      <c r="FS1757" s="182"/>
      <c r="FT1757" s="182"/>
      <c r="FU1757" s="182"/>
      <c r="FV1757" s="182"/>
      <c r="FW1757" s="182"/>
      <c r="FX1757" s="182"/>
      <c r="FY1757" s="182"/>
      <c r="FZ1757" s="182"/>
      <c r="GA1757" s="182"/>
      <c r="GB1757" s="182"/>
      <c r="GC1757" s="182"/>
      <c r="GD1757" s="182"/>
      <c r="GE1757" s="182"/>
      <c r="GF1757" s="182"/>
      <c r="GG1757" s="182"/>
      <c r="GH1757" s="182"/>
      <c r="GI1757" s="182"/>
      <c r="GJ1757" s="182"/>
      <c r="GK1757" s="182"/>
      <c r="GL1757" s="182"/>
      <c r="GM1757" s="182"/>
      <c r="GN1757" s="182"/>
      <c r="GO1757" s="182"/>
      <c r="GP1757" s="182"/>
      <c r="GQ1757" s="182"/>
      <c r="GR1757" s="182"/>
      <c r="GS1757" s="182"/>
      <c r="GT1757" s="182"/>
      <c r="GU1757" s="182"/>
      <c r="GV1757" s="182"/>
      <c r="GW1757" s="182"/>
      <c r="GX1757" s="182"/>
      <c r="GY1757" s="182"/>
      <c r="GZ1757" s="182"/>
      <c r="HA1757" s="182"/>
      <c r="HB1757" s="182"/>
      <c r="HC1757" s="182"/>
      <c r="HD1757" s="182"/>
      <c r="HE1757" s="182"/>
      <c r="HF1757" s="182"/>
      <c r="HG1757" s="182"/>
      <c r="HH1757" s="182"/>
      <c r="HI1757" s="182"/>
      <c r="HJ1757" s="182"/>
      <c r="HK1757" s="182"/>
      <c r="HL1757" s="182"/>
      <c r="HM1757" s="182"/>
      <c r="HN1757" s="182"/>
      <c r="HO1757" s="182"/>
      <c r="HP1757" s="182"/>
      <c r="HQ1757" s="182"/>
      <c r="HR1757" s="182"/>
      <c r="HS1757" s="182"/>
      <c r="HT1757" s="182"/>
      <c r="HU1757" s="182"/>
      <c r="HV1757" s="182"/>
      <c r="HW1757" s="182"/>
      <c r="HX1757" s="182"/>
      <c r="HY1757" s="182"/>
      <c r="HZ1757" s="182"/>
      <c r="IA1757" s="182"/>
      <c r="IB1757" s="182"/>
      <c r="IC1757" s="182"/>
      <c r="ID1757" s="182"/>
      <c r="IE1757" s="182"/>
      <c r="IF1757" s="182"/>
      <c r="IG1757" s="182"/>
      <c r="IH1757" s="182"/>
    </row>
    <row r="1758" spans="1:242" s="183" customFormat="1" outlineLevel="1">
      <c r="A1758" s="151">
        <v>280</v>
      </c>
      <c r="B1758" s="33" t="s">
        <v>2465</v>
      </c>
      <c r="C1758" s="151"/>
      <c r="D1758" s="151" t="s">
        <v>1808</v>
      </c>
      <c r="E1758" s="65">
        <f t="shared" si="126"/>
        <v>0.5</v>
      </c>
      <c r="F1758" s="186">
        <v>0.16</v>
      </c>
      <c r="G1758" s="186">
        <v>0.16</v>
      </c>
      <c r="H1758" s="186">
        <v>0.18</v>
      </c>
      <c r="I1758" s="8"/>
      <c r="J1758" s="7"/>
      <c r="K1758" s="7"/>
      <c r="L1758" s="7"/>
      <c r="M1758" s="7"/>
      <c r="N1758" s="7"/>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c r="CG1758" s="7"/>
      <c r="CH1758" s="7"/>
      <c r="CI1758" s="7"/>
      <c r="CJ1758" s="7"/>
      <c r="CK1758" s="7"/>
      <c r="CL1758" s="7"/>
      <c r="CM1758" s="7"/>
      <c r="CN1758" s="7"/>
      <c r="CO1758" s="7"/>
      <c r="CP1758" s="7"/>
      <c r="CQ1758" s="7"/>
      <c r="CR1758" s="7"/>
      <c r="CS1758" s="7"/>
      <c r="CT1758" s="7"/>
      <c r="CU1758" s="7"/>
      <c r="CV1758" s="7"/>
      <c r="CW1758" s="7"/>
      <c r="CX1758" s="7"/>
      <c r="CY1758" s="7"/>
      <c r="CZ1758" s="7"/>
      <c r="DA1758" s="7"/>
      <c r="DB1758" s="7"/>
      <c r="DC1758" s="7"/>
      <c r="DD1758" s="7"/>
      <c r="DE1758" s="7"/>
      <c r="DF1758" s="7"/>
      <c r="DG1758" s="7"/>
      <c r="DH1758" s="7"/>
      <c r="DI1758" s="7"/>
      <c r="DJ1758" s="7"/>
      <c r="DK1758" s="7"/>
      <c r="DL1758" s="7"/>
      <c r="DM1758" s="7"/>
      <c r="DN1758" s="7"/>
      <c r="DO1758" s="7"/>
      <c r="DP1758" s="7"/>
      <c r="DQ1758" s="7"/>
      <c r="DR1758" s="7"/>
      <c r="DS1758" s="7"/>
      <c r="DT1758" s="181"/>
      <c r="DU1758" s="182"/>
      <c r="DV1758" s="182"/>
      <c r="DW1758" s="182"/>
      <c r="DX1758" s="182"/>
      <c r="DY1758" s="182"/>
      <c r="DZ1758" s="182"/>
      <c r="EA1758" s="182"/>
      <c r="EB1758" s="182"/>
      <c r="EC1758" s="182"/>
      <c r="ED1758" s="182"/>
      <c r="EE1758" s="182"/>
      <c r="EF1758" s="182"/>
      <c r="EG1758" s="182"/>
      <c r="EH1758" s="182"/>
      <c r="EI1758" s="182"/>
      <c r="EJ1758" s="182"/>
      <c r="EK1758" s="182"/>
      <c r="EL1758" s="182"/>
      <c r="EM1758" s="182"/>
      <c r="EN1758" s="182"/>
      <c r="EO1758" s="182"/>
      <c r="EP1758" s="182"/>
      <c r="EQ1758" s="182"/>
      <c r="ER1758" s="182"/>
      <c r="ES1758" s="182"/>
      <c r="ET1758" s="182"/>
      <c r="EU1758" s="182"/>
      <c r="EV1758" s="182"/>
      <c r="EW1758" s="182"/>
      <c r="EX1758" s="182"/>
      <c r="EY1758" s="182"/>
      <c r="EZ1758" s="182"/>
      <c r="FA1758" s="182"/>
      <c r="FB1758" s="182"/>
      <c r="FC1758" s="182"/>
      <c r="FD1758" s="182"/>
      <c r="FE1758" s="182"/>
      <c r="FF1758" s="182"/>
      <c r="FG1758" s="182"/>
      <c r="FH1758" s="182"/>
      <c r="FI1758" s="182"/>
      <c r="FJ1758" s="182"/>
      <c r="FK1758" s="182"/>
      <c r="FL1758" s="182"/>
      <c r="FM1758" s="182"/>
      <c r="FN1758" s="182"/>
      <c r="FO1758" s="182"/>
      <c r="FP1758" s="182"/>
      <c r="FQ1758" s="182"/>
      <c r="FR1758" s="182"/>
      <c r="FS1758" s="182"/>
      <c r="FT1758" s="182"/>
      <c r="FU1758" s="182"/>
      <c r="FV1758" s="182"/>
      <c r="FW1758" s="182"/>
      <c r="FX1758" s="182"/>
      <c r="FY1758" s="182"/>
      <c r="FZ1758" s="182"/>
      <c r="GA1758" s="182"/>
      <c r="GB1758" s="182"/>
      <c r="GC1758" s="182"/>
      <c r="GD1758" s="182"/>
      <c r="GE1758" s="182"/>
      <c r="GF1758" s="182"/>
      <c r="GG1758" s="182"/>
      <c r="GH1758" s="182"/>
      <c r="GI1758" s="182"/>
      <c r="GJ1758" s="182"/>
      <c r="GK1758" s="182"/>
      <c r="GL1758" s="182"/>
      <c r="GM1758" s="182"/>
      <c r="GN1758" s="182"/>
      <c r="GO1758" s="182"/>
      <c r="GP1758" s="182"/>
      <c r="GQ1758" s="182"/>
      <c r="GR1758" s="182"/>
      <c r="GS1758" s="182"/>
      <c r="GT1758" s="182"/>
      <c r="GU1758" s="182"/>
      <c r="GV1758" s="182"/>
      <c r="GW1758" s="182"/>
      <c r="GX1758" s="182"/>
      <c r="GY1758" s="182"/>
      <c r="GZ1758" s="182"/>
      <c r="HA1758" s="182"/>
      <c r="HB1758" s="182"/>
      <c r="HC1758" s="182"/>
      <c r="HD1758" s="182"/>
      <c r="HE1758" s="182"/>
      <c r="HF1758" s="182"/>
      <c r="HG1758" s="182"/>
      <c r="HH1758" s="182"/>
      <c r="HI1758" s="182"/>
      <c r="HJ1758" s="182"/>
      <c r="HK1758" s="182"/>
      <c r="HL1758" s="182"/>
      <c r="HM1758" s="182"/>
      <c r="HN1758" s="182"/>
      <c r="HO1758" s="182"/>
      <c r="HP1758" s="182"/>
      <c r="HQ1758" s="182"/>
      <c r="HR1758" s="182"/>
      <c r="HS1758" s="182"/>
      <c r="HT1758" s="182"/>
      <c r="HU1758" s="182"/>
      <c r="HV1758" s="182"/>
      <c r="HW1758" s="182"/>
      <c r="HX1758" s="182"/>
      <c r="HY1758" s="182"/>
      <c r="HZ1758" s="182"/>
      <c r="IA1758" s="182"/>
      <c r="IB1758" s="182"/>
      <c r="IC1758" s="182"/>
      <c r="ID1758" s="182"/>
      <c r="IE1758" s="182"/>
      <c r="IF1758" s="182"/>
      <c r="IG1758" s="182"/>
      <c r="IH1758" s="182"/>
    </row>
    <row r="1759" spans="1:242" s="183" customFormat="1" outlineLevel="1">
      <c r="A1759" s="151">
        <v>281</v>
      </c>
      <c r="B1759" s="33" t="s">
        <v>2466</v>
      </c>
      <c r="C1759" s="151"/>
      <c r="D1759" s="151" t="s">
        <v>1808</v>
      </c>
      <c r="E1759" s="65">
        <f t="shared" si="126"/>
        <v>0.26600000000000001</v>
      </c>
      <c r="F1759" s="186">
        <v>8.4000000000000005E-2</v>
      </c>
      <c r="G1759" s="186">
        <v>8.2000000000000003E-2</v>
      </c>
      <c r="H1759" s="186">
        <v>0.1</v>
      </c>
      <c r="I1759" s="8"/>
      <c r="J1759" s="7"/>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c r="CG1759" s="7"/>
      <c r="CH1759" s="7"/>
      <c r="CI1759" s="7"/>
      <c r="CJ1759" s="7"/>
      <c r="CK1759" s="7"/>
      <c r="CL1759" s="7"/>
      <c r="CM1759" s="7"/>
      <c r="CN1759" s="7"/>
      <c r="CO1759" s="7"/>
      <c r="CP1759" s="7"/>
      <c r="CQ1759" s="7"/>
      <c r="CR1759" s="7"/>
      <c r="CS1759" s="7"/>
      <c r="CT1759" s="7"/>
      <c r="CU1759" s="7"/>
      <c r="CV1759" s="7"/>
      <c r="CW1759" s="7"/>
      <c r="CX1759" s="7"/>
      <c r="CY1759" s="7"/>
      <c r="CZ1759" s="7"/>
      <c r="DA1759" s="7"/>
      <c r="DB1759" s="7"/>
      <c r="DC1759" s="7"/>
      <c r="DD1759" s="7"/>
      <c r="DE1759" s="7"/>
      <c r="DF1759" s="7"/>
      <c r="DG1759" s="7"/>
      <c r="DH1759" s="7"/>
      <c r="DI1759" s="7"/>
      <c r="DJ1759" s="7"/>
      <c r="DK1759" s="7"/>
      <c r="DL1759" s="7"/>
      <c r="DM1759" s="7"/>
      <c r="DN1759" s="7"/>
      <c r="DO1759" s="7"/>
      <c r="DP1759" s="7"/>
      <c r="DQ1759" s="7"/>
      <c r="DR1759" s="7"/>
      <c r="DS1759" s="7"/>
      <c r="DT1759" s="181"/>
      <c r="DU1759" s="182"/>
      <c r="DV1759" s="182"/>
      <c r="DW1759" s="182"/>
      <c r="DX1759" s="182"/>
      <c r="DY1759" s="182"/>
      <c r="DZ1759" s="182"/>
      <c r="EA1759" s="182"/>
      <c r="EB1759" s="182"/>
      <c r="EC1759" s="182"/>
      <c r="ED1759" s="182"/>
      <c r="EE1759" s="182"/>
      <c r="EF1759" s="182"/>
      <c r="EG1759" s="182"/>
      <c r="EH1759" s="182"/>
      <c r="EI1759" s="182"/>
      <c r="EJ1759" s="182"/>
      <c r="EK1759" s="182"/>
      <c r="EL1759" s="182"/>
      <c r="EM1759" s="182"/>
      <c r="EN1759" s="182"/>
      <c r="EO1759" s="182"/>
      <c r="EP1759" s="182"/>
      <c r="EQ1759" s="182"/>
      <c r="ER1759" s="182"/>
      <c r="ES1759" s="182"/>
      <c r="ET1759" s="182"/>
      <c r="EU1759" s="182"/>
      <c r="EV1759" s="182"/>
      <c r="EW1759" s="182"/>
      <c r="EX1759" s="182"/>
      <c r="EY1759" s="182"/>
      <c r="EZ1759" s="182"/>
      <c r="FA1759" s="182"/>
      <c r="FB1759" s="182"/>
      <c r="FC1759" s="182"/>
      <c r="FD1759" s="182"/>
      <c r="FE1759" s="182"/>
      <c r="FF1759" s="182"/>
      <c r="FG1759" s="182"/>
      <c r="FH1759" s="182"/>
      <c r="FI1759" s="182"/>
      <c r="FJ1759" s="182"/>
      <c r="FK1759" s="182"/>
      <c r="FL1759" s="182"/>
      <c r="FM1759" s="182"/>
      <c r="FN1759" s="182"/>
      <c r="FO1759" s="182"/>
      <c r="FP1759" s="182"/>
      <c r="FQ1759" s="182"/>
      <c r="FR1759" s="182"/>
      <c r="FS1759" s="182"/>
      <c r="FT1759" s="182"/>
      <c r="FU1759" s="182"/>
      <c r="FV1759" s="182"/>
      <c r="FW1759" s="182"/>
      <c r="FX1759" s="182"/>
      <c r="FY1759" s="182"/>
      <c r="FZ1759" s="182"/>
      <c r="GA1759" s="182"/>
      <c r="GB1759" s="182"/>
      <c r="GC1759" s="182"/>
      <c r="GD1759" s="182"/>
      <c r="GE1759" s="182"/>
      <c r="GF1759" s="182"/>
      <c r="GG1759" s="182"/>
      <c r="GH1759" s="182"/>
      <c r="GI1759" s="182"/>
      <c r="GJ1759" s="182"/>
      <c r="GK1759" s="182"/>
      <c r="GL1759" s="182"/>
      <c r="GM1759" s="182"/>
      <c r="GN1759" s="182"/>
      <c r="GO1759" s="182"/>
      <c r="GP1759" s="182"/>
      <c r="GQ1759" s="182"/>
      <c r="GR1759" s="182"/>
      <c r="GS1759" s="182"/>
      <c r="GT1759" s="182"/>
      <c r="GU1759" s="182"/>
      <c r="GV1759" s="182"/>
      <c r="GW1759" s="182"/>
      <c r="GX1759" s="182"/>
      <c r="GY1759" s="182"/>
      <c r="GZ1759" s="182"/>
      <c r="HA1759" s="182"/>
      <c r="HB1759" s="182"/>
      <c r="HC1759" s="182"/>
      <c r="HD1759" s="182"/>
      <c r="HE1759" s="182"/>
      <c r="HF1759" s="182"/>
      <c r="HG1759" s="182"/>
      <c r="HH1759" s="182"/>
      <c r="HI1759" s="182"/>
      <c r="HJ1759" s="182"/>
      <c r="HK1759" s="182"/>
      <c r="HL1759" s="182"/>
      <c r="HM1759" s="182"/>
      <c r="HN1759" s="182"/>
      <c r="HO1759" s="182"/>
      <c r="HP1759" s="182"/>
      <c r="HQ1759" s="182"/>
      <c r="HR1759" s="182"/>
      <c r="HS1759" s="182"/>
      <c r="HT1759" s="182"/>
      <c r="HU1759" s="182"/>
      <c r="HV1759" s="182"/>
      <c r="HW1759" s="182"/>
      <c r="HX1759" s="182"/>
      <c r="HY1759" s="182"/>
      <c r="HZ1759" s="182"/>
      <c r="IA1759" s="182"/>
      <c r="IB1759" s="182"/>
      <c r="IC1759" s="182"/>
      <c r="ID1759" s="182"/>
      <c r="IE1759" s="182"/>
      <c r="IF1759" s="182"/>
      <c r="IG1759" s="182"/>
      <c r="IH1759" s="182"/>
    </row>
    <row r="1760" spans="1:242" s="183" customFormat="1" outlineLevel="1">
      <c r="A1760" s="151">
        <v>282</v>
      </c>
      <c r="B1760" s="33" t="s">
        <v>2467</v>
      </c>
      <c r="C1760" s="151"/>
      <c r="D1760" s="151" t="s">
        <v>1808</v>
      </c>
      <c r="E1760" s="65">
        <f t="shared" si="126"/>
        <v>0.28400000000000003</v>
      </c>
      <c r="F1760" s="186">
        <v>8.4000000000000005E-2</v>
      </c>
      <c r="G1760" s="186">
        <v>0.1</v>
      </c>
      <c r="H1760" s="186">
        <v>0.1</v>
      </c>
      <c r="I1760" s="8"/>
      <c r="J1760" s="7"/>
      <c r="K1760" s="7"/>
      <c r="L1760" s="7"/>
      <c r="M1760" s="7"/>
      <c r="N1760" s="7"/>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c r="CG1760" s="7"/>
      <c r="CH1760" s="7"/>
      <c r="CI1760" s="7"/>
      <c r="CJ1760" s="7"/>
      <c r="CK1760" s="7"/>
      <c r="CL1760" s="7"/>
      <c r="CM1760" s="7"/>
      <c r="CN1760" s="7"/>
      <c r="CO1760" s="7"/>
      <c r="CP1760" s="7"/>
      <c r="CQ1760" s="7"/>
      <c r="CR1760" s="7"/>
      <c r="CS1760" s="7"/>
      <c r="CT1760" s="7"/>
      <c r="CU1760" s="7"/>
      <c r="CV1760" s="7"/>
      <c r="CW1760" s="7"/>
      <c r="CX1760" s="7"/>
      <c r="CY1760" s="7"/>
      <c r="CZ1760" s="7"/>
      <c r="DA1760" s="7"/>
      <c r="DB1760" s="7"/>
      <c r="DC1760" s="7"/>
      <c r="DD1760" s="7"/>
      <c r="DE1760" s="7"/>
      <c r="DF1760" s="7"/>
      <c r="DG1760" s="7"/>
      <c r="DH1760" s="7"/>
      <c r="DI1760" s="7"/>
      <c r="DJ1760" s="7"/>
      <c r="DK1760" s="7"/>
      <c r="DL1760" s="7"/>
      <c r="DM1760" s="7"/>
      <c r="DN1760" s="7"/>
      <c r="DO1760" s="7"/>
      <c r="DP1760" s="7"/>
      <c r="DQ1760" s="7"/>
      <c r="DR1760" s="7"/>
      <c r="DS1760" s="7"/>
      <c r="DT1760" s="181"/>
      <c r="DU1760" s="182"/>
      <c r="DV1760" s="182"/>
      <c r="DW1760" s="182"/>
      <c r="DX1760" s="182"/>
      <c r="DY1760" s="182"/>
      <c r="DZ1760" s="182"/>
      <c r="EA1760" s="182"/>
      <c r="EB1760" s="182"/>
      <c r="EC1760" s="182"/>
      <c r="ED1760" s="182"/>
      <c r="EE1760" s="182"/>
      <c r="EF1760" s="182"/>
      <c r="EG1760" s="182"/>
      <c r="EH1760" s="182"/>
      <c r="EI1760" s="182"/>
      <c r="EJ1760" s="182"/>
      <c r="EK1760" s="182"/>
      <c r="EL1760" s="182"/>
      <c r="EM1760" s="182"/>
      <c r="EN1760" s="182"/>
      <c r="EO1760" s="182"/>
      <c r="EP1760" s="182"/>
      <c r="EQ1760" s="182"/>
      <c r="ER1760" s="182"/>
      <c r="ES1760" s="182"/>
      <c r="ET1760" s="182"/>
      <c r="EU1760" s="182"/>
      <c r="EV1760" s="182"/>
      <c r="EW1760" s="182"/>
      <c r="EX1760" s="182"/>
      <c r="EY1760" s="182"/>
      <c r="EZ1760" s="182"/>
      <c r="FA1760" s="182"/>
      <c r="FB1760" s="182"/>
      <c r="FC1760" s="182"/>
      <c r="FD1760" s="182"/>
      <c r="FE1760" s="182"/>
      <c r="FF1760" s="182"/>
      <c r="FG1760" s="182"/>
      <c r="FH1760" s="182"/>
      <c r="FI1760" s="182"/>
      <c r="FJ1760" s="182"/>
      <c r="FK1760" s="182"/>
      <c r="FL1760" s="182"/>
      <c r="FM1760" s="182"/>
      <c r="FN1760" s="182"/>
      <c r="FO1760" s="182"/>
      <c r="FP1760" s="182"/>
      <c r="FQ1760" s="182"/>
      <c r="FR1760" s="182"/>
      <c r="FS1760" s="182"/>
      <c r="FT1760" s="182"/>
      <c r="FU1760" s="182"/>
      <c r="FV1760" s="182"/>
      <c r="FW1760" s="182"/>
      <c r="FX1760" s="182"/>
      <c r="FY1760" s="182"/>
      <c r="FZ1760" s="182"/>
      <c r="GA1760" s="182"/>
      <c r="GB1760" s="182"/>
      <c r="GC1760" s="182"/>
      <c r="GD1760" s="182"/>
      <c r="GE1760" s="182"/>
      <c r="GF1760" s="182"/>
      <c r="GG1760" s="182"/>
      <c r="GH1760" s="182"/>
      <c r="GI1760" s="182"/>
      <c r="GJ1760" s="182"/>
      <c r="GK1760" s="182"/>
      <c r="GL1760" s="182"/>
      <c r="GM1760" s="182"/>
      <c r="GN1760" s="182"/>
      <c r="GO1760" s="182"/>
      <c r="GP1760" s="182"/>
      <c r="GQ1760" s="182"/>
      <c r="GR1760" s="182"/>
      <c r="GS1760" s="182"/>
      <c r="GT1760" s="182"/>
      <c r="GU1760" s="182"/>
      <c r="GV1760" s="182"/>
      <c r="GW1760" s="182"/>
      <c r="GX1760" s="182"/>
      <c r="GY1760" s="182"/>
      <c r="GZ1760" s="182"/>
      <c r="HA1760" s="182"/>
      <c r="HB1760" s="182"/>
      <c r="HC1760" s="182"/>
      <c r="HD1760" s="182"/>
      <c r="HE1760" s="182"/>
      <c r="HF1760" s="182"/>
      <c r="HG1760" s="182"/>
      <c r="HH1760" s="182"/>
      <c r="HI1760" s="182"/>
      <c r="HJ1760" s="182"/>
      <c r="HK1760" s="182"/>
      <c r="HL1760" s="182"/>
      <c r="HM1760" s="182"/>
      <c r="HN1760" s="182"/>
      <c r="HO1760" s="182"/>
      <c r="HP1760" s="182"/>
      <c r="HQ1760" s="182"/>
      <c r="HR1760" s="182"/>
      <c r="HS1760" s="182"/>
      <c r="HT1760" s="182"/>
      <c r="HU1760" s="182"/>
      <c r="HV1760" s="182"/>
      <c r="HW1760" s="182"/>
      <c r="HX1760" s="182"/>
      <c r="HY1760" s="182"/>
      <c r="HZ1760" s="182"/>
      <c r="IA1760" s="182"/>
      <c r="IB1760" s="182"/>
      <c r="IC1760" s="182"/>
      <c r="ID1760" s="182"/>
      <c r="IE1760" s="182"/>
      <c r="IF1760" s="182"/>
      <c r="IG1760" s="182"/>
      <c r="IH1760" s="182"/>
    </row>
    <row r="1761" spans="1:242" s="183" customFormat="1" outlineLevel="1">
      <c r="A1761" s="151">
        <v>283</v>
      </c>
      <c r="B1761" s="33" t="s">
        <v>2468</v>
      </c>
      <c r="C1761" s="151"/>
      <c r="D1761" s="151" t="s">
        <v>1808</v>
      </c>
      <c r="E1761" s="65">
        <f t="shared" si="126"/>
        <v>1.0333329999999998</v>
      </c>
      <c r="F1761" s="186">
        <v>0.33333299999999999</v>
      </c>
      <c r="G1761" s="186">
        <v>0.3</v>
      </c>
      <c r="H1761" s="186">
        <v>0.4</v>
      </c>
      <c r="I1761" s="8"/>
      <c r="J1761" s="7"/>
      <c r="K1761" s="7"/>
      <c r="L1761" s="7"/>
      <c r="M1761" s="7"/>
      <c r="N1761" s="7"/>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c r="CG1761" s="7"/>
      <c r="CH1761" s="7"/>
      <c r="CI1761" s="7"/>
      <c r="CJ1761" s="7"/>
      <c r="CK1761" s="7"/>
      <c r="CL1761" s="7"/>
      <c r="CM1761" s="7"/>
      <c r="CN1761" s="7"/>
      <c r="CO1761" s="7"/>
      <c r="CP1761" s="7"/>
      <c r="CQ1761" s="7"/>
      <c r="CR1761" s="7"/>
      <c r="CS1761" s="7"/>
      <c r="CT1761" s="7"/>
      <c r="CU1761" s="7"/>
      <c r="CV1761" s="7"/>
      <c r="CW1761" s="7"/>
      <c r="CX1761" s="7"/>
      <c r="CY1761" s="7"/>
      <c r="CZ1761" s="7"/>
      <c r="DA1761" s="7"/>
      <c r="DB1761" s="7"/>
      <c r="DC1761" s="7"/>
      <c r="DD1761" s="7"/>
      <c r="DE1761" s="7"/>
      <c r="DF1761" s="7"/>
      <c r="DG1761" s="7"/>
      <c r="DH1761" s="7"/>
      <c r="DI1761" s="7"/>
      <c r="DJ1761" s="7"/>
      <c r="DK1761" s="7"/>
      <c r="DL1761" s="7"/>
      <c r="DM1761" s="7"/>
      <c r="DN1761" s="7"/>
      <c r="DO1761" s="7"/>
      <c r="DP1761" s="7"/>
      <c r="DQ1761" s="7"/>
      <c r="DR1761" s="7"/>
      <c r="DS1761" s="7"/>
      <c r="DT1761" s="181"/>
      <c r="DU1761" s="182"/>
      <c r="DV1761" s="182"/>
      <c r="DW1761" s="182"/>
      <c r="DX1761" s="182"/>
      <c r="DY1761" s="182"/>
      <c r="DZ1761" s="182"/>
      <c r="EA1761" s="182"/>
      <c r="EB1761" s="182"/>
      <c r="EC1761" s="182"/>
      <c r="ED1761" s="182"/>
      <c r="EE1761" s="182"/>
      <c r="EF1761" s="182"/>
      <c r="EG1761" s="182"/>
      <c r="EH1761" s="182"/>
      <c r="EI1761" s="182"/>
      <c r="EJ1761" s="182"/>
      <c r="EK1761" s="182"/>
      <c r="EL1761" s="182"/>
      <c r="EM1761" s="182"/>
      <c r="EN1761" s="182"/>
      <c r="EO1761" s="182"/>
      <c r="EP1761" s="182"/>
      <c r="EQ1761" s="182"/>
      <c r="ER1761" s="182"/>
      <c r="ES1761" s="182"/>
      <c r="ET1761" s="182"/>
      <c r="EU1761" s="182"/>
      <c r="EV1761" s="182"/>
      <c r="EW1761" s="182"/>
      <c r="EX1761" s="182"/>
      <c r="EY1761" s="182"/>
      <c r="EZ1761" s="182"/>
      <c r="FA1761" s="182"/>
      <c r="FB1761" s="182"/>
      <c r="FC1761" s="182"/>
      <c r="FD1761" s="182"/>
      <c r="FE1761" s="182"/>
      <c r="FF1761" s="182"/>
      <c r="FG1761" s="182"/>
      <c r="FH1761" s="182"/>
      <c r="FI1761" s="182"/>
      <c r="FJ1761" s="182"/>
      <c r="FK1761" s="182"/>
      <c r="FL1761" s="182"/>
      <c r="FM1761" s="182"/>
      <c r="FN1761" s="182"/>
      <c r="FO1761" s="182"/>
      <c r="FP1761" s="182"/>
      <c r="FQ1761" s="182"/>
      <c r="FR1761" s="182"/>
      <c r="FS1761" s="182"/>
      <c r="FT1761" s="182"/>
      <c r="FU1761" s="182"/>
      <c r="FV1761" s="182"/>
      <c r="FW1761" s="182"/>
      <c r="FX1761" s="182"/>
      <c r="FY1761" s="182"/>
      <c r="FZ1761" s="182"/>
      <c r="GA1761" s="182"/>
      <c r="GB1761" s="182"/>
      <c r="GC1761" s="182"/>
      <c r="GD1761" s="182"/>
      <c r="GE1761" s="182"/>
      <c r="GF1761" s="182"/>
      <c r="GG1761" s="182"/>
      <c r="GH1761" s="182"/>
      <c r="GI1761" s="182"/>
      <c r="GJ1761" s="182"/>
      <c r="GK1761" s="182"/>
      <c r="GL1761" s="182"/>
      <c r="GM1761" s="182"/>
      <c r="GN1761" s="182"/>
      <c r="GO1761" s="182"/>
      <c r="GP1761" s="182"/>
      <c r="GQ1761" s="182"/>
      <c r="GR1761" s="182"/>
      <c r="GS1761" s="182"/>
      <c r="GT1761" s="182"/>
      <c r="GU1761" s="182"/>
      <c r="GV1761" s="182"/>
      <c r="GW1761" s="182"/>
      <c r="GX1761" s="182"/>
      <c r="GY1761" s="182"/>
      <c r="GZ1761" s="182"/>
      <c r="HA1761" s="182"/>
      <c r="HB1761" s="182"/>
      <c r="HC1761" s="182"/>
      <c r="HD1761" s="182"/>
      <c r="HE1761" s="182"/>
      <c r="HF1761" s="182"/>
      <c r="HG1761" s="182"/>
      <c r="HH1761" s="182"/>
      <c r="HI1761" s="182"/>
      <c r="HJ1761" s="182"/>
      <c r="HK1761" s="182"/>
      <c r="HL1761" s="182"/>
      <c r="HM1761" s="182"/>
      <c r="HN1761" s="182"/>
      <c r="HO1761" s="182"/>
      <c r="HP1761" s="182"/>
      <c r="HQ1761" s="182"/>
      <c r="HR1761" s="182"/>
      <c r="HS1761" s="182"/>
      <c r="HT1761" s="182"/>
      <c r="HU1761" s="182"/>
      <c r="HV1761" s="182"/>
      <c r="HW1761" s="182"/>
      <c r="HX1761" s="182"/>
      <c r="HY1761" s="182"/>
      <c r="HZ1761" s="182"/>
      <c r="IA1761" s="182"/>
      <c r="IB1761" s="182"/>
      <c r="IC1761" s="182"/>
      <c r="ID1761" s="182"/>
      <c r="IE1761" s="182"/>
      <c r="IF1761" s="182"/>
      <c r="IG1761" s="182"/>
      <c r="IH1761" s="182"/>
    </row>
    <row r="1762" spans="1:242" s="183" customFormat="1" outlineLevel="1">
      <c r="A1762" s="151">
        <v>284</v>
      </c>
      <c r="B1762" s="33" t="s">
        <v>2469</v>
      </c>
      <c r="C1762" s="151"/>
      <c r="D1762" s="151" t="s">
        <v>1808</v>
      </c>
      <c r="E1762" s="65">
        <f t="shared" si="126"/>
        <v>0.5</v>
      </c>
      <c r="F1762" s="186">
        <v>0.16</v>
      </c>
      <c r="G1762" s="186">
        <v>0.16</v>
      </c>
      <c r="H1762" s="186">
        <v>0.18</v>
      </c>
      <c r="I1762" s="8"/>
      <c r="J1762" s="7"/>
      <c r="K1762" s="7"/>
      <c r="L1762" s="7"/>
      <c r="M1762" s="7"/>
      <c r="N1762" s="7"/>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c r="CG1762" s="7"/>
      <c r="CH1762" s="7"/>
      <c r="CI1762" s="7"/>
      <c r="CJ1762" s="7"/>
      <c r="CK1762" s="7"/>
      <c r="CL1762" s="7"/>
      <c r="CM1762" s="7"/>
      <c r="CN1762" s="7"/>
      <c r="CO1762" s="7"/>
      <c r="CP1762" s="7"/>
      <c r="CQ1762" s="7"/>
      <c r="CR1762" s="7"/>
      <c r="CS1762" s="7"/>
      <c r="CT1762" s="7"/>
      <c r="CU1762" s="7"/>
      <c r="CV1762" s="7"/>
      <c r="CW1762" s="7"/>
      <c r="CX1762" s="7"/>
      <c r="CY1762" s="7"/>
      <c r="CZ1762" s="7"/>
      <c r="DA1762" s="7"/>
      <c r="DB1762" s="7"/>
      <c r="DC1762" s="7"/>
      <c r="DD1762" s="7"/>
      <c r="DE1762" s="7"/>
      <c r="DF1762" s="7"/>
      <c r="DG1762" s="7"/>
      <c r="DH1762" s="7"/>
      <c r="DI1762" s="7"/>
      <c r="DJ1762" s="7"/>
      <c r="DK1762" s="7"/>
      <c r="DL1762" s="7"/>
      <c r="DM1762" s="7"/>
      <c r="DN1762" s="7"/>
      <c r="DO1762" s="7"/>
      <c r="DP1762" s="7"/>
      <c r="DQ1762" s="7"/>
      <c r="DR1762" s="7"/>
      <c r="DS1762" s="7"/>
      <c r="DT1762" s="181"/>
      <c r="DU1762" s="182"/>
      <c r="DV1762" s="182"/>
      <c r="DW1762" s="182"/>
      <c r="DX1762" s="182"/>
      <c r="DY1762" s="182"/>
      <c r="DZ1762" s="182"/>
      <c r="EA1762" s="182"/>
      <c r="EB1762" s="182"/>
      <c r="EC1762" s="182"/>
      <c r="ED1762" s="182"/>
      <c r="EE1762" s="182"/>
      <c r="EF1762" s="182"/>
      <c r="EG1762" s="182"/>
      <c r="EH1762" s="182"/>
      <c r="EI1762" s="182"/>
      <c r="EJ1762" s="182"/>
      <c r="EK1762" s="182"/>
      <c r="EL1762" s="182"/>
      <c r="EM1762" s="182"/>
      <c r="EN1762" s="182"/>
      <c r="EO1762" s="182"/>
      <c r="EP1762" s="182"/>
      <c r="EQ1762" s="182"/>
      <c r="ER1762" s="182"/>
      <c r="ES1762" s="182"/>
      <c r="ET1762" s="182"/>
      <c r="EU1762" s="182"/>
      <c r="EV1762" s="182"/>
      <c r="EW1762" s="182"/>
      <c r="EX1762" s="182"/>
      <c r="EY1762" s="182"/>
      <c r="EZ1762" s="182"/>
      <c r="FA1762" s="182"/>
      <c r="FB1762" s="182"/>
      <c r="FC1762" s="182"/>
      <c r="FD1762" s="182"/>
      <c r="FE1762" s="182"/>
      <c r="FF1762" s="182"/>
      <c r="FG1762" s="182"/>
      <c r="FH1762" s="182"/>
      <c r="FI1762" s="182"/>
      <c r="FJ1762" s="182"/>
      <c r="FK1762" s="182"/>
      <c r="FL1762" s="182"/>
      <c r="FM1762" s="182"/>
      <c r="FN1762" s="182"/>
      <c r="FO1762" s="182"/>
      <c r="FP1762" s="182"/>
      <c r="FQ1762" s="182"/>
      <c r="FR1762" s="182"/>
      <c r="FS1762" s="182"/>
      <c r="FT1762" s="182"/>
      <c r="FU1762" s="182"/>
      <c r="FV1762" s="182"/>
      <c r="FW1762" s="182"/>
      <c r="FX1762" s="182"/>
      <c r="FY1762" s="182"/>
      <c r="FZ1762" s="182"/>
      <c r="GA1762" s="182"/>
      <c r="GB1762" s="182"/>
      <c r="GC1762" s="182"/>
      <c r="GD1762" s="182"/>
      <c r="GE1762" s="182"/>
      <c r="GF1762" s="182"/>
      <c r="GG1762" s="182"/>
      <c r="GH1762" s="182"/>
      <c r="GI1762" s="182"/>
      <c r="GJ1762" s="182"/>
      <c r="GK1762" s="182"/>
      <c r="GL1762" s="182"/>
      <c r="GM1762" s="182"/>
      <c r="GN1762" s="182"/>
      <c r="GO1762" s="182"/>
      <c r="GP1762" s="182"/>
      <c r="GQ1762" s="182"/>
      <c r="GR1762" s="182"/>
      <c r="GS1762" s="182"/>
      <c r="GT1762" s="182"/>
      <c r="GU1762" s="182"/>
      <c r="GV1762" s="182"/>
      <c r="GW1762" s="182"/>
      <c r="GX1762" s="182"/>
      <c r="GY1762" s="182"/>
      <c r="GZ1762" s="182"/>
      <c r="HA1762" s="182"/>
      <c r="HB1762" s="182"/>
      <c r="HC1762" s="182"/>
      <c r="HD1762" s="182"/>
      <c r="HE1762" s="182"/>
      <c r="HF1762" s="182"/>
      <c r="HG1762" s="182"/>
      <c r="HH1762" s="182"/>
      <c r="HI1762" s="182"/>
      <c r="HJ1762" s="182"/>
      <c r="HK1762" s="182"/>
      <c r="HL1762" s="182"/>
      <c r="HM1762" s="182"/>
      <c r="HN1762" s="182"/>
      <c r="HO1762" s="182"/>
      <c r="HP1762" s="182"/>
      <c r="HQ1762" s="182"/>
      <c r="HR1762" s="182"/>
      <c r="HS1762" s="182"/>
      <c r="HT1762" s="182"/>
      <c r="HU1762" s="182"/>
      <c r="HV1762" s="182"/>
      <c r="HW1762" s="182"/>
      <c r="HX1762" s="182"/>
      <c r="HY1762" s="182"/>
      <c r="HZ1762" s="182"/>
      <c r="IA1762" s="182"/>
      <c r="IB1762" s="182"/>
      <c r="IC1762" s="182"/>
      <c r="ID1762" s="182"/>
      <c r="IE1762" s="182"/>
      <c r="IF1762" s="182"/>
      <c r="IG1762" s="182"/>
      <c r="IH1762" s="182"/>
    </row>
    <row r="1763" spans="1:242" s="183" customFormat="1" outlineLevel="1">
      <c r="A1763" s="151">
        <v>285</v>
      </c>
      <c r="B1763" s="33" t="s">
        <v>2470</v>
      </c>
      <c r="C1763" s="151"/>
      <c r="D1763" s="151" t="s">
        <v>1808</v>
      </c>
      <c r="E1763" s="65">
        <f t="shared" si="126"/>
        <v>1.2000000000000002</v>
      </c>
      <c r="F1763" s="186">
        <v>0.4</v>
      </c>
      <c r="G1763" s="186">
        <v>0.4</v>
      </c>
      <c r="H1763" s="186">
        <v>0.4</v>
      </c>
      <c r="I1763" s="8"/>
      <c r="J1763" s="7"/>
      <c r="K1763" s="7"/>
      <c r="L1763" s="7"/>
      <c r="M1763" s="7"/>
      <c r="N1763" s="7"/>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c r="CG1763" s="7"/>
      <c r="CH1763" s="7"/>
      <c r="CI1763" s="7"/>
      <c r="CJ1763" s="7"/>
      <c r="CK1763" s="7"/>
      <c r="CL1763" s="7"/>
      <c r="CM1763" s="7"/>
      <c r="CN1763" s="7"/>
      <c r="CO1763" s="7"/>
      <c r="CP1763" s="7"/>
      <c r="CQ1763" s="7"/>
      <c r="CR1763" s="7"/>
      <c r="CS1763" s="7"/>
      <c r="CT1763" s="7"/>
      <c r="CU1763" s="7"/>
      <c r="CV1763" s="7"/>
      <c r="CW1763" s="7"/>
      <c r="CX1763" s="7"/>
      <c r="CY1763" s="7"/>
      <c r="CZ1763" s="7"/>
      <c r="DA1763" s="7"/>
      <c r="DB1763" s="7"/>
      <c r="DC1763" s="7"/>
      <c r="DD1763" s="7"/>
      <c r="DE1763" s="7"/>
      <c r="DF1763" s="7"/>
      <c r="DG1763" s="7"/>
      <c r="DH1763" s="7"/>
      <c r="DI1763" s="7"/>
      <c r="DJ1763" s="7"/>
      <c r="DK1763" s="7"/>
      <c r="DL1763" s="7"/>
      <c r="DM1763" s="7"/>
      <c r="DN1763" s="7"/>
      <c r="DO1763" s="7"/>
      <c r="DP1763" s="7"/>
      <c r="DQ1763" s="7"/>
      <c r="DR1763" s="7"/>
      <c r="DS1763" s="7"/>
      <c r="DT1763" s="181"/>
      <c r="DU1763" s="182"/>
      <c r="DV1763" s="182"/>
      <c r="DW1763" s="182"/>
      <c r="DX1763" s="182"/>
      <c r="DY1763" s="182"/>
      <c r="DZ1763" s="182"/>
      <c r="EA1763" s="182"/>
      <c r="EB1763" s="182"/>
      <c r="EC1763" s="182"/>
      <c r="ED1763" s="182"/>
      <c r="EE1763" s="182"/>
      <c r="EF1763" s="182"/>
      <c r="EG1763" s="182"/>
      <c r="EH1763" s="182"/>
      <c r="EI1763" s="182"/>
      <c r="EJ1763" s="182"/>
      <c r="EK1763" s="182"/>
      <c r="EL1763" s="182"/>
      <c r="EM1763" s="182"/>
      <c r="EN1763" s="182"/>
      <c r="EO1763" s="182"/>
      <c r="EP1763" s="182"/>
      <c r="EQ1763" s="182"/>
      <c r="ER1763" s="182"/>
      <c r="ES1763" s="182"/>
      <c r="ET1763" s="182"/>
      <c r="EU1763" s="182"/>
      <c r="EV1763" s="182"/>
      <c r="EW1763" s="182"/>
      <c r="EX1763" s="182"/>
      <c r="EY1763" s="182"/>
      <c r="EZ1763" s="182"/>
      <c r="FA1763" s="182"/>
      <c r="FB1763" s="182"/>
      <c r="FC1763" s="182"/>
      <c r="FD1763" s="182"/>
      <c r="FE1763" s="182"/>
      <c r="FF1763" s="182"/>
      <c r="FG1763" s="182"/>
      <c r="FH1763" s="182"/>
      <c r="FI1763" s="182"/>
      <c r="FJ1763" s="182"/>
      <c r="FK1763" s="182"/>
      <c r="FL1763" s="182"/>
      <c r="FM1763" s="182"/>
      <c r="FN1763" s="182"/>
      <c r="FO1763" s="182"/>
      <c r="FP1763" s="182"/>
      <c r="FQ1763" s="182"/>
      <c r="FR1763" s="182"/>
      <c r="FS1763" s="182"/>
      <c r="FT1763" s="182"/>
      <c r="FU1763" s="182"/>
      <c r="FV1763" s="182"/>
      <c r="FW1763" s="182"/>
      <c r="FX1763" s="182"/>
      <c r="FY1763" s="182"/>
      <c r="FZ1763" s="182"/>
      <c r="GA1763" s="182"/>
      <c r="GB1763" s="182"/>
      <c r="GC1763" s="182"/>
      <c r="GD1763" s="182"/>
      <c r="GE1763" s="182"/>
      <c r="GF1763" s="182"/>
      <c r="GG1763" s="182"/>
      <c r="GH1763" s="182"/>
      <c r="GI1763" s="182"/>
      <c r="GJ1763" s="182"/>
      <c r="GK1763" s="182"/>
      <c r="GL1763" s="182"/>
      <c r="GM1763" s="182"/>
      <c r="GN1763" s="182"/>
      <c r="GO1763" s="182"/>
      <c r="GP1763" s="182"/>
      <c r="GQ1763" s="182"/>
      <c r="GR1763" s="182"/>
      <c r="GS1763" s="182"/>
      <c r="GT1763" s="182"/>
      <c r="GU1763" s="182"/>
      <c r="GV1763" s="182"/>
      <c r="GW1763" s="182"/>
      <c r="GX1763" s="182"/>
      <c r="GY1763" s="182"/>
      <c r="GZ1763" s="182"/>
      <c r="HA1763" s="182"/>
      <c r="HB1763" s="182"/>
      <c r="HC1763" s="182"/>
      <c r="HD1763" s="182"/>
      <c r="HE1763" s="182"/>
      <c r="HF1763" s="182"/>
      <c r="HG1763" s="182"/>
      <c r="HH1763" s="182"/>
      <c r="HI1763" s="182"/>
      <c r="HJ1763" s="182"/>
      <c r="HK1763" s="182"/>
      <c r="HL1763" s="182"/>
      <c r="HM1763" s="182"/>
      <c r="HN1763" s="182"/>
      <c r="HO1763" s="182"/>
      <c r="HP1763" s="182"/>
      <c r="HQ1763" s="182"/>
      <c r="HR1763" s="182"/>
      <c r="HS1763" s="182"/>
      <c r="HT1763" s="182"/>
      <c r="HU1763" s="182"/>
      <c r="HV1763" s="182"/>
      <c r="HW1763" s="182"/>
      <c r="HX1763" s="182"/>
      <c r="HY1763" s="182"/>
      <c r="HZ1763" s="182"/>
      <c r="IA1763" s="182"/>
      <c r="IB1763" s="182"/>
      <c r="IC1763" s="182"/>
      <c r="ID1763" s="182"/>
      <c r="IE1763" s="182"/>
      <c r="IF1763" s="182"/>
      <c r="IG1763" s="182"/>
      <c r="IH1763" s="182"/>
    </row>
    <row r="1764" spans="1:242" s="183" customFormat="1" outlineLevel="1">
      <c r="A1764" s="151">
        <v>286</v>
      </c>
      <c r="B1764" s="33" t="s">
        <v>2471</v>
      </c>
      <c r="C1764" s="151"/>
      <c r="D1764" s="151" t="s">
        <v>1808</v>
      </c>
      <c r="E1764" s="65">
        <f t="shared" si="126"/>
        <v>1.2000000000000002</v>
      </c>
      <c r="F1764" s="186">
        <v>0.4</v>
      </c>
      <c r="G1764" s="186">
        <v>0.4</v>
      </c>
      <c r="H1764" s="186">
        <v>0.4</v>
      </c>
      <c r="I1764" s="8"/>
      <c r="J1764" s="7"/>
      <c r="K1764" s="7"/>
      <c r="L1764" s="7"/>
      <c r="M1764" s="7"/>
      <c r="N1764" s="7"/>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c r="CG1764" s="7"/>
      <c r="CH1764" s="7"/>
      <c r="CI1764" s="7"/>
      <c r="CJ1764" s="7"/>
      <c r="CK1764" s="7"/>
      <c r="CL1764" s="7"/>
      <c r="CM1764" s="7"/>
      <c r="CN1764" s="7"/>
      <c r="CO1764" s="7"/>
      <c r="CP1764" s="7"/>
      <c r="CQ1764" s="7"/>
      <c r="CR1764" s="7"/>
      <c r="CS1764" s="7"/>
      <c r="CT1764" s="7"/>
      <c r="CU1764" s="7"/>
      <c r="CV1764" s="7"/>
      <c r="CW1764" s="7"/>
      <c r="CX1764" s="7"/>
      <c r="CY1764" s="7"/>
      <c r="CZ1764" s="7"/>
      <c r="DA1764" s="7"/>
      <c r="DB1764" s="7"/>
      <c r="DC1764" s="7"/>
      <c r="DD1764" s="7"/>
      <c r="DE1764" s="7"/>
      <c r="DF1764" s="7"/>
      <c r="DG1764" s="7"/>
      <c r="DH1764" s="7"/>
      <c r="DI1764" s="7"/>
      <c r="DJ1764" s="7"/>
      <c r="DK1764" s="7"/>
      <c r="DL1764" s="7"/>
      <c r="DM1764" s="7"/>
      <c r="DN1764" s="7"/>
      <c r="DO1764" s="7"/>
      <c r="DP1764" s="7"/>
      <c r="DQ1764" s="7"/>
      <c r="DR1764" s="7"/>
      <c r="DS1764" s="7"/>
      <c r="DT1764" s="181"/>
      <c r="DU1764" s="182"/>
      <c r="DV1764" s="182"/>
      <c r="DW1764" s="182"/>
      <c r="DX1764" s="182"/>
      <c r="DY1764" s="182"/>
      <c r="DZ1764" s="182"/>
      <c r="EA1764" s="182"/>
      <c r="EB1764" s="182"/>
      <c r="EC1764" s="182"/>
      <c r="ED1764" s="182"/>
      <c r="EE1764" s="182"/>
      <c r="EF1764" s="182"/>
      <c r="EG1764" s="182"/>
      <c r="EH1764" s="182"/>
      <c r="EI1764" s="182"/>
      <c r="EJ1764" s="182"/>
      <c r="EK1764" s="182"/>
      <c r="EL1764" s="182"/>
      <c r="EM1764" s="182"/>
      <c r="EN1764" s="182"/>
      <c r="EO1764" s="182"/>
      <c r="EP1764" s="182"/>
      <c r="EQ1764" s="182"/>
      <c r="ER1764" s="182"/>
      <c r="ES1764" s="182"/>
      <c r="ET1764" s="182"/>
      <c r="EU1764" s="182"/>
      <c r="EV1764" s="182"/>
      <c r="EW1764" s="182"/>
      <c r="EX1764" s="182"/>
      <c r="EY1764" s="182"/>
      <c r="EZ1764" s="182"/>
      <c r="FA1764" s="182"/>
      <c r="FB1764" s="182"/>
      <c r="FC1764" s="182"/>
      <c r="FD1764" s="182"/>
      <c r="FE1764" s="182"/>
      <c r="FF1764" s="182"/>
      <c r="FG1764" s="182"/>
      <c r="FH1764" s="182"/>
      <c r="FI1764" s="182"/>
      <c r="FJ1764" s="182"/>
      <c r="FK1764" s="182"/>
      <c r="FL1764" s="182"/>
      <c r="FM1764" s="182"/>
      <c r="FN1764" s="182"/>
      <c r="FO1764" s="182"/>
      <c r="FP1764" s="182"/>
      <c r="FQ1764" s="182"/>
      <c r="FR1764" s="182"/>
      <c r="FS1764" s="182"/>
      <c r="FT1764" s="182"/>
      <c r="FU1764" s="182"/>
      <c r="FV1764" s="182"/>
      <c r="FW1764" s="182"/>
      <c r="FX1764" s="182"/>
      <c r="FY1764" s="182"/>
      <c r="FZ1764" s="182"/>
      <c r="GA1764" s="182"/>
      <c r="GB1764" s="182"/>
      <c r="GC1764" s="182"/>
      <c r="GD1764" s="182"/>
      <c r="GE1764" s="182"/>
      <c r="GF1764" s="182"/>
      <c r="GG1764" s="182"/>
      <c r="GH1764" s="182"/>
      <c r="GI1764" s="182"/>
      <c r="GJ1764" s="182"/>
      <c r="GK1764" s="182"/>
      <c r="GL1764" s="182"/>
      <c r="GM1764" s="182"/>
      <c r="GN1764" s="182"/>
      <c r="GO1764" s="182"/>
      <c r="GP1764" s="182"/>
      <c r="GQ1764" s="182"/>
      <c r="GR1764" s="182"/>
      <c r="GS1764" s="182"/>
      <c r="GT1764" s="182"/>
      <c r="GU1764" s="182"/>
      <c r="GV1764" s="182"/>
      <c r="GW1764" s="182"/>
      <c r="GX1764" s="182"/>
      <c r="GY1764" s="182"/>
      <c r="GZ1764" s="182"/>
      <c r="HA1764" s="182"/>
      <c r="HB1764" s="182"/>
      <c r="HC1764" s="182"/>
      <c r="HD1764" s="182"/>
      <c r="HE1764" s="182"/>
      <c r="HF1764" s="182"/>
      <c r="HG1764" s="182"/>
      <c r="HH1764" s="182"/>
      <c r="HI1764" s="182"/>
      <c r="HJ1764" s="182"/>
      <c r="HK1764" s="182"/>
      <c r="HL1764" s="182"/>
      <c r="HM1764" s="182"/>
      <c r="HN1764" s="182"/>
      <c r="HO1764" s="182"/>
      <c r="HP1764" s="182"/>
      <c r="HQ1764" s="182"/>
      <c r="HR1764" s="182"/>
      <c r="HS1764" s="182"/>
      <c r="HT1764" s="182"/>
      <c r="HU1764" s="182"/>
      <c r="HV1764" s="182"/>
      <c r="HW1764" s="182"/>
      <c r="HX1764" s="182"/>
      <c r="HY1764" s="182"/>
      <c r="HZ1764" s="182"/>
      <c r="IA1764" s="182"/>
      <c r="IB1764" s="182"/>
      <c r="IC1764" s="182"/>
      <c r="ID1764" s="182"/>
      <c r="IE1764" s="182"/>
      <c r="IF1764" s="182"/>
      <c r="IG1764" s="182"/>
      <c r="IH1764" s="182"/>
    </row>
    <row r="1765" spans="1:242" s="183" customFormat="1" outlineLevel="1">
      <c r="A1765" s="151">
        <v>287</v>
      </c>
      <c r="B1765" s="33" t="s">
        <v>2472</v>
      </c>
      <c r="C1765" s="151"/>
      <c r="D1765" s="151" t="s">
        <v>1808</v>
      </c>
      <c r="E1765" s="65">
        <f t="shared" si="126"/>
        <v>1.2000000000000002</v>
      </c>
      <c r="F1765" s="186">
        <v>0.4</v>
      </c>
      <c r="G1765" s="186">
        <v>0.4</v>
      </c>
      <c r="H1765" s="186">
        <v>0.4</v>
      </c>
      <c r="I1765" s="8"/>
      <c r="J1765" s="7"/>
      <c r="K1765" s="7"/>
      <c r="L1765" s="7"/>
      <c r="M1765" s="7"/>
      <c r="N1765" s="7"/>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c r="CG1765" s="7"/>
      <c r="CH1765" s="7"/>
      <c r="CI1765" s="7"/>
      <c r="CJ1765" s="7"/>
      <c r="CK1765" s="7"/>
      <c r="CL1765" s="7"/>
      <c r="CM1765" s="7"/>
      <c r="CN1765" s="7"/>
      <c r="CO1765" s="7"/>
      <c r="CP1765" s="7"/>
      <c r="CQ1765" s="7"/>
      <c r="CR1765" s="7"/>
      <c r="CS1765" s="7"/>
      <c r="CT1765" s="7"/>
      <c r="CU1765" s="7"/>
      <c r="CV1765" s="7"/>
      <c r="CW1765" s="7"/>
      <c r="CX1765" s="7"/>
      <c r="CY1765" s="7"/>
      <c r="CZ1765" s="7"/>
      <c r="DA1765" s="7"/>
      <c r="DB1765" s="7"/>
      <c r="DC1765" s="7"/>
      <c r="DD1765" s="7"/>
      <c r="DE1765" s="7"/>
      <c r="DF1765" s="7"/>
      <c r="DG1765" s="7"/>
      <c r="DH1765" s="7"/>
      <c r="DI1765" s="7"/>
      <c r="DJ1765" s="7"/>
      <c r="DK1765" s="7"/>
      <c r="DL1765" s="7"/>
      <c r="DM1765" s="7"/>
      <c r="DN1765" s="7"/>
      <c r="DO1765" s="7"/>
      <c r="DP1765" s="7"/>
      <c r="DQ1765" s="7"/>
      <c r="DR1765" s="7"/>
      <c r="DS1765" s="7"/>
      <c r="DT1765" s="181"/>
      <c r="DU1765" s="182"/>
      <c r="DV1765" s="182"/>
      <c r="DW1765" s="182"/>
      <c r="DX1765" s="182"/>
      <c r="DY1765" s="182"/>
      <c r="DZ1765" s="182"/>
      <c r="EA1765" s="182"/>
      <c r="EB1765" s="182"/>
      <c r="EC1765" s="182"/>
      <c r="ED1765" s="182"/>
      <c r="EE1765" s="182"/>
      <c r="EF1765" s="182"/>
      <c r="EG1765" s="182"/>
      <c r="EH1765" s="182"/>
      <c r="EI1765" s="182"/>
      <c r="EJ1765" s="182"/>
      <c r="EK1765" s="182"/>
      <c r="EL1765" s="182"/>
      <c r="EM1765" s="182"/>
      <c r="EN1765" s="182"/>
      <c r="EO1765" s="182"/>
      <c r="EP1765" s="182"/>
      <c r="EQ1765" s="182"/>
      <c r="ER1765" s="182"/>
      <c r="ES1765" s="182"/>
      <c r="ET1765" s="182"/>
      <c r="EU1765" s="182"/>
      <c r="EV1765" s="182"/>
      <c r="EW1765" s="182"/>
      <c r="EX1765" s="182"/>
      <c r="EY1765" s="182"/>
      <c r="EZ1765" s="182"/>
      <c r="FA1765" s="182"/>
      <c r="FB1765" s="182"/>
      <c r="FC1765" s="182"/>
      <c r="FD1765" s="182"/>
      <c r="FE1765" s="182"/>
      <c r="FF1765" s="182"/>
      <c r="FG1765" s="182"/>
      <c r="FH1765" s="182"/>
      <c r="FI1765" s="182"/>
      <c r="FJ1765" s="182"/>
      <c r="FK1765" s="182"/>
      <c r="FL1765" s="182"/>
      <c r="FM1765" s="182"/>
      <c r="FN1765" s="182"/>
      <c r="FO1765" s="182"/>
      <c r="FP1765" s="182"/>
      <c r="FQ1765" s="182"/>
      <c r="FR1765" s="182"/>
      <c r="FS1765" s="182"/>
      <c r="FT1765" s="182"/>
      <c r="FU1765" s="182"/>
      <c r="FV1765" s="182"/>
      <c r="FW1765" s="182"/>
      <c r="FX1765" s="182"/>
      <c r="FY1765" s="182"/>
      <c r="FZ1765" s="182"/>
      <c r="GA1765" s="182"/>
      <c r="GB1765" s="182"/>
      <c r="GC1765" s="182"/>
      <c r="GD1765" s="182"/>
      <c r="GE1765" s="182"/>
      <c r="GF1765" s="182"/>
      <c r="GG1765" s="182"/>
      <c r="GH1765" s="182"/>
      <c r="GI1765" s="182"/>
      <c r="GJ1765" s="182"/>
      <c r="GK1765" s="182"/>
      <c r="GL1765" s="182"/>
      <c r="GM1765" s="182"/>
      <c r="GN1765" s="182"/>
      <c r="GO1765" s="182"/>
      <c r="GP1765" s="182"/>
      <c r="GQ1765" s="182"/>
      <c r="GR1765" s="182"/>
      <c r="GS1765" s="182"/>
      <c r="GT1765" s="182"/>
      <c r="GU1765" s="182"/>
      <c r="GV1765" s="182"/>
      <c r="GW1765" s="182"/>
      <c r="GX1765" s="182"/>
      <c r="GY1765" s="182"/>
      <c r="GZ1765" s="182"/>
      <c r="HA1765" s="182"/>
      <c r="HB1765" s="182"/>
      <c r="HC1765" s="182"/>
      <c r="HD1765" s="182"/>
      <c r="HE1765" s="182"/>
      <c r="HF1765" s="182"/>
      <c r="HG1765" s="182"/>
      <c r="HH1765" s="182"/>
      <c r="HI1765" s="182"/>
      <c r="HJ1765" s="182"/>
      <c r="HK1765" s="182"/>
      <c r="HL1765" s="182"/>
      <c r="HM1765" s="182"/>
      <c r="HN1765" s="182"/>
      <c r="HO1765" s="182"/>
      <c r="HP1765" s="182"/>
      <c r="HQ1765" s="182"/>
      <c r="HR1765" s="182"/>
      <c r="HS1765" s="182"/>
      <c r="HT1765" s="182"/>
      <c r="HU1765" s="182"/>
      <c r="HV1765" s="182"/>
      <c r="HW1765" s="182"/>
      <c r="HX1765" s="182"/>
      <c r="HY1765" s="182"/>
      <c r="HZ1765" s="182"/>
      <c r="IA1765" s="182"/>
      <c r="IB1765" s="182"/>
      <c r="IC1765" s="182"/>
      <c r="ID1765" s="182"/>
      <c r="IE1765" s="182"/>
      <c r="IF1765" s="182"/>
      <c r="IG1765" s="182"/>
      <c r="IH1765" s="182"/>
    </row>
    <row r="1766" spans="1:242" s="183" customFormat="1" outlineLevel="1">
      <c r="A1766" s="151">
        <v>288</v>
      </c>
      <c r="B1766" s="33" t="s">
        <v>2473</v>
      </c>
      <c r="C1766" s="151"/>
      <c r="D1766" s="151" t="s">
        <v>1808</v>
      </c>
      <c r="E1766" s="65">
        <f t="shared" si="126"/>
        <v>0.60000000000000009</v>
      </c>
      <c r="F1766" s="186">
        <v>0.2</v>
      </c>
      <c r="G1766" s="186">
        <v>0.2</v>
      </c>
      <c r="H1766" s="186">
        <v>0.2</v>
      </c>
      <c r="I1766" s="8"/>
      <c r="J1766" s="7"/>
      <c r="K1766" s="7"/>
      <c r="L1766" s="7"/>
      <c r="M1766" s="7"/>
      <c r="N1766" s="7"/>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c r="CG1766" s="7"/>
      <c r="CH1766" s="7"/>
      <c r="CI1766" s="7"/>
      <c r="CJ1766" s="7"/>
      <c r="CK1766" s="7"/>
      <c r="CL1766" s="7"/>
      <c r="CM1766" s="7"/>
      <c r="CN1766" s="7"/>
      <c r="CO1766" s="7"/>
      <c r="CP1766" s="7"/>
      <c r="CQ1766" s="7"/>
      <c r="CR1766" s="7"/>
      <c r="CS1766" s="7"/>
      <c r="CT1766" s="7"/>
      <c r="CU1766" s="7"/>
      <c r="CV1766" s="7"/>
      <c r="CW1766" s="7"/>
      <c r="CX1766" s="7"/>
      <c r="CY1766" s="7"/>
      <c r="CZ1766" s="7"/>
      <c r="DA1766" s="7"/>
      <c r="DB1766" s="7"/>
      <c r="DC1766" s="7"/>
      <c r="DD1766" s="7"/>
      <c r="DE1766" s="7"/>
      <c r="DF1766" s="7"/>
      <c r="DG1766" s="7"/>
      <c r="DH1766" s="7"/>
      <c r="DI1766" s="7"/>
      <c r="DJ1766" s="7"/>
      <c r="DK1766" s="7"/>
      <c r="DL1766" s="7"/>
      <c r="DM1766" s="7"/>
      <c r="DN1766" s="7"/>
      <c r="DO1766" s="7"/>
      <c r="DP1766" s="7"/>
      <c r="DQ1766" s="7"/>
      <c r="DR1766" s="7"/>
      <c r="DS1766" s="7"/>
      <c r="DT1766" s="181"/>
      <c r="DU1766" s="182"/>
      <c r="DV1766" s="182"/>
      <c r="DW1766" s="182"/>
      <c r="DX1766" s="182"/>
      <c r="DY1766" s="182"/>
      <c r="DZ1766" s="182"/>
      <c r="EA1766" s="182"/>
      <c r="EB1766" s="182"/>
      <c r="EC1766" s="182"/>
      <c r="ED1766" s="182"/>
      <c r="EE1766" s="182"/>
      <c r="EF1766" s="182"/>
      <c r="EG1766" s="182"/>
      <c r="EH1766" s="182"/>
      <c r="EI1766" s="182"/>
      <c r="EJ1766" s="182"/>
      <c r="EK1766" s="182"/>
      <c r="EL1766" s="182"/>
      <c r="EM1766" s="182"/>
      <c r="EN1766" s="182"/>
      <c r="EO1766" s="182"/>
      <c r="EP1766" s="182"/>
      <c r="EQ1766" s="182"/>
      <c r="ER1766" s="182"/>
      <c r="ES1766" s="182"/>
      <c r="ET1766" s="182"/>
      <c r="EU1766" s="182"/>
      <c r="EV1766" s="182"/>
      <c r="EW1766" s="182"/>
      <c r="EX1766" s="182"/>
      <c r="EY1766" s="182"/>
      <c r="EZ1766" s="182"/>
      <c r="FA1766" s="182"/>
      <c r="FB1766" s="182"/>
      <c r="FC1766" s="182"/>
      <c r="FD1766" s="182"/>
      <c r="FE1766" s="182"/>
      <c r="FF1766" s="182"/>
      <c r="FG1766" s="182"/>
      <c r="FH1766" s="182"/>
      <c r="FI1766" s="182"/>
      <c r="FJ1766" s="182"/>
      <c r="FK1766" s="182"/>
      <c r="FL1766" s="182"/>
      <c r="FM1766" s="182"/>
      <c r="FN1766" s="182"/>
      <c r="FO1766" s="182"/>
      <c r="FP1766" s="182"/>
      <c r="FQ1766" s="182"/>
      <c r="FR1766" s="182"/>
      <c r="FS1766" s="182"/>
      <c r="FT1766" s="182"/>
      <c r="FU1766" s="182"/>
      <c r="FV1766" s="182"/>
      <c r="FW1766" s="182"/>
      <c r="FX1766" s="182"/>
      <c r="FY1766" s="182"/>
      <c r="FZ1766" s="182"/>
      <c r="GA1766" s="182"/>
      <c r="GB1766" s="182"/>
      <c r="GC1766" s="182"/>
      <c r="GD1766" s="182"/>
      <c r="GE1766" s="182"/>
      <c r="GF1766" s="182"/>
      <c r="GG1766" s="182"/>
      <c r="GH1766" s="182"/>
      <c r="GI1766" s="182"/>
      <c r="GJ1766" s="182"/>
      <c r="GK1766" s="182"/>
      <c r="GL1766" s="182"/>
      <c r="GM1766" s="182"/>
      <c r="GN1766" s="182"/>
      <c r="GO1766" s="182"/>
      <c r="GP1766" s="182"/>
      <c r="GQ1766" s="182"/>
      <c r="GR1766" s="182"/>
      <c r="GS1766" s="182"/>
      <c r="GT1766" s="182"/>
      <c r="GU1766" s="182"/>
      <c r="GV1766" s="182"/>
      <c r="GW1766" s="182"/>
      <c r="GX1766" s="182"/>
      <c r="GY1766" s="182"/>
      <c r="GZ1766" s="182"/>
      <c r="HA1766" s="182"/>
      <c r="HB1766" s="182"/>
      <c r="HC1766" s="182"/>
      <c r="HD1766" s="182"/>
      <c r="HE1766" s="182"/>
      <c r="HF1766" s="182"/>
      <c r="HG1766" s="182"/>
      <c r="HH1766" s="182"/>
      <c r="HI1766" s="182"/>
      <c r="HJ1766" s="182"/>
      <c r="HK1766" s="182"/>
      <c r="HL1766" s="182"/>
      <c r="HM1766" s="182"/>
      <c r="HN1766" s="182"/>
      <c r="HO1766" s="182"/>
      <c r="HP1766" s="182"/>
      <c r="HQ1766" s="182"/>
      <c r="HR1766" s="182"/>
      <c r="HS1766" s="182"/>
      <c r="HT1766" s="182"/>
      <c r="HU1766" s="182"/>
      <c r="HV1766" s="182"/>
      <c r="HW1766" s="182"/>
      <c r="HX1766" s="182"/>
      <c r="HY1766" s="182"/>
      <c r="HZ1766" s="182"/>
      <c r="IA1766" s="182"/>
      <c r="IB1766" s="182"/>
      <c r="IC1766" s="182"/>
      <c r="ID1766" s="182"/>
      <c r="IE1766" s="182"/>
      <c r="IF1766" s="182"/>
      <c r="IG1766" s="182"/>
      <c r="IH1766" s="182"/>
    </row>
    <row r="1767" spans="1:242" s="183" customFormat="1" outlineLevel="1">
      <c r="A1767" s="151">
        <v>289</v>
      </c>
      <c r="B1767" s="33" t="s">
        <v>2474</v>
      </c>
      <c r="C1767" s="151"/>
      <c r="D1767" s="151" t="s">
        <v>1808</v>
      </c>
      <c r="E1767" s="36">
        <f t="shared" si="126"/>
        <v>3</v>
      </c>
      <c r="F1767" s="163">
        <v>1</v>
      </c>
      <c r="G1767" s="163">
        <v>1</v>
      </c>
      <c r="H1767" s="163">
        <v>1</v>
      </c>
      <c r="I1767" s="8"/>
      <c r="J1767" s="7"/>
      <c r="K1767" s="7"/>
      <c r="L1767" s="7"/>
      <c r="M1767" s="7"/>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c r="CG1767" s="7"/>
      <c r="CH1767" s="7"/>
      <c r="CI1767" s="7"/>
      <c r="CJ1767" s="7"/>
      <c r="CK1767" s="7"/>
      <c r="CL1767" s="7"/>
      <c r="CM1767" s="7"/>
      <c r="CN1767" s="7"/>
      <c r="CO1767" s="7"/>
      <c r="CP1767" s="7"/>
      <c r="CQ1767" s="7"/>
      <c r="CR1767" s="7"/>
      <c r="CS1767" s="7"/>
      <c r="CT1767" s="7"/>
      <c r="CU1767" s="7"/>
      <c r="CV1767" s="7"/>
      <c r="CW1767" s="7"/>
      <c r="CX1767" s="7"/>
      <c r="CY1767" s="7"/>
      <c r="CZ1767" s="7"/>
      <c r="DA1767" s="7"/>
      <c r="DB1767" s="7"/>
      <c r="DC1767" s="7"/>
      <c r="DD1767" s="7"/>
      <c r="DE1767" s="7"/>
      <c r="DF1767" s="7"/>
      <c r="DG1767" s="7"/>
      <c r="DH1767" s="7"/>
      <c r="DI1767" s="7"/>
      <c r="DJ1767" s="7"/>
      <c r="DK1767" s="7"/>
      <c r="DL1767" s="7"/>
      <c r="DM1767" s="7"/>
      <c r="DN1767" s="7"/>
      <c r="DO1767" s="7"/>
      <c r="DP1767" s="7"/>
      <c r="DQ1767" s="7"/>
      <c r="DR1767" s="7"/>
      <c r="DS1767" s="7"/>
      <c r="DT1767" s="181"/>
      <c r="DU1767" s="182"/>
      <c r="DV1767" s="182"/>
      <c r="DW1767" s="182"/>
      <c r="DX1767" s="182"/>
      <c r="DY1767" s="182"/>
      <c r="DZ1767" s="182"/>
      <c r="EA1767" s="182"/>
      <c r="EB1767" s="182"/>
      <c r="EC1767" s="182"/>
      <c r="ED1767" s="182"/>
      <c r="EE1767" s="182"/>
      <c r="EF1767" s="182"/>
      <c r="EG1767" s="182"/>
      <c r="EH1767" s="182"/>
      <c r="EI1767" s="182"/>
      <c r="EJ1767" s="182"/>
      <c r="EK1767" s="182"/>
      <c r="EL1767" s="182"/>
      <c r="EM1767" s="182"/>
      <c r="EN1767" s="182"/>
      <c r="EO1767" s="182"/>
      <c r="EP1767" s="182"/>
      <c r="EQ1767" s="182"/>
      <c r="ER1767" s="182"/>
      <c r="ES1767" s="182"/>
      <c r="ET1767" s="182"/>
      <c r="EU1767" s="182"/>
      <c r="EV1767" s="182"/>
      <c r="EW1767" s="182"/>
      <c r="EX1767" s="182"/>
      <c r="EY1767" s="182"/>
      <c r="EZ1767" s="182"/>
      <c r="FA1767" s="182"/>
      <c r="FB1767" s="182"/>
      <c r="FC1767" s="182"/>
      <c r="FD1767" s="182"/>
      <c r="FE1767" s="182"/>
      <c r="FF1767" s="182"/>
      <c r="FG1767" s="182"/>
      <c r="FH1767" s="182"/>
      <c r="FI1767" s="182"/>
      <c r="FJ1767" s="182"/>
      <c r="FK1767" s="182"/>
      <c r="FL1767" s="182"/>
      <c r="FM1767" s="182"/>
      <c r="FN1767" s="182"/>
      <c r="FO1767" s="182"/>
      <c r="FP1767" s="182"/>
      <c r="FQ1767" s="182"/>
      <c r="FR1767" s="182"/>
      <c r="FS1767" s="182"/>
      <c r="FT1767" s="182"/>
      <c r="FU1767" s="182"/>
      <c r="FV1767" s="182"/>
      <c r="FW1767" s="182"/>
      <c r="FX1767" s="182"/>
      <c r="FY1767" s="182"/>
      <c r="FZ1767" s="182"/>
      <c r="GA1767" s="182"/>
      <c r="GB1767" s="182"/>
      <c r="GC1767" s="182"/>
      <c r="GD1767" s="182"/>
      <c r="GE1767" s="182"/>
      <c r="GF1767" s="182"/>
      <c r="GG1767" s="182"/>
      <c r="GH1767" s="182"/>
      <c r="GI1767" s="182"/>
      <c r="GJ1767" s="182"/>
      <c r="GK1767" s="182"/>
      <c r="GL1767" s="182"/>
      <c r="GM1767" s="182"/>
      <c r="GN1767" s="182"/>
      <c r="GO1767" s="182"/>
      <c r="GP1767" s="182"/>
      <c r="GQ1767" s="182"/>
      <c r="GR1767" s="182"/>
      <c r="GS1767" s="182"/>
      <c r="GT1767" s="182"/>
      <c r="GU1767" s="182"/>
      <c r="GV1767" s="182"/>
      <c r="GW1767" s="182"/>
      <c r="GX1767" s="182"/>
      <c r="GY1767" s="182"/>
      <c r="GZ1767" s="182"/>
      <c r="HA1767" s="182"/>
      <c r="HB1767" s="182"/>
      <c r="HC1767" s="182"/>
      <c r="HD1767" s="182"/>
      <c r="HE1767" s="182"/>
      <c r="HF1767" s="182"/>
      <c r="HG1767" s="182"/>
      <c r="HH1767" s="182"/>
      <c r="HI1767" s="182"/>
      <c r="HJ1767" s="182"/>
      <c r="HK1767" s="182"/>
      <c r="HL1767" s="182"/>
      <c r="HM1767" s="182"/>
      <c r="HN1767" s="182"/>
      <c r="HO1767" s="182"/>
      <c r="HP1767" s="182"/>
      <c r="HQ1767" s="182"/>
      <c r="HR1767" s="182"/>
      <c r="HS1767" s="182"/>
      <c r="HT1767" s="182"/>
      <c r="HU1767" s="182"/>
      <c r="HV1767" s="182"/>
      <c r="HW1767" s="182"/>
      <c r="HX1767" s="182"/>
      <c r="HY1767" s="182"/>
      <c r="HZ1767" s="182"/>
      <c r="IA1767" s="182"/>
      <c r="IB1767" s="182"/>
      <c r="IC1767" s="182"/>
      <c r="ID1767" s="182"/>
      <c r="IE1767" s="182"/>
      <c r="IF1767" s="182"/>
      <c r="IG1767" s="182"/>
      <c r="IH1767" s="182"/>
    </row>
    <row r="1768" spans="1:242" ht="32.25" customHeight="1">
      <c r="A1768" s="178"/>
      <c r="B1768" s="904" t="s">
        <v>2475</v>
      </c>
      <c r="C1768" s="905"/>
      <c r="D1768" s="905"/>
      <c r="E1768" s="905"/>
      <c r="F1768" s="905"/>
      <c r="G1768" s="905"/>
      <c r="H1768" s="905"/>
    </row>
    <row r="1769" spans="1:242" outlineLevel="1">
      <c r="A1769" s="187">
        <v>290</v>
      </c>
      <c r="B1769" s="188" t="s">
        <v>2476</v>
      </c>
      <c r="C1769" s="189" t="s">
        <v>2477</v>
      </c>
      <c r="D1769" s="187" t="s">
        <v>1808</v>
      </c>
      <c r="E1769" s="190">
        <f>F1769+G1769+H1769</f>
        <v>0</v>
      </c>
      <c r="F1769" s="187"/>
      <c r="G1769" s="187"/>
      <c r="H1769" s="187"/>
      <c r="I1769" s="8">
        <v>24</v>
      </c>
    </row>
    <row r="1770" spans="1:242" outlineLevel="1">
      <c r="A1770" s="187">
        <v>291</v>
      </c>
      <c r="B1770" s="188" t="s">
        <v>2478</v>
      </c>
      <c r="C1770" s="189" t="s">
        <v>2479</v>
      </c>
      <c r="D1770" s="187" t="s">
        <v>1808</v>
      </c>
      <c r="E1770" s="36">
        <f>F1770+G1770+H1770</f>
        <v>0</v>
      </c>
      <c r="F1770" s="187"/>
      <c r="G1770" s="187"/>
      <c r="H1770" s="187"/>
    </row>
    <row r="1771" spans="1:242" outlineLevel="1">
      <c r="A1771" s="187">
        <v>292</v>
      </c>
      <c r="B1771" s="191" t="s">
        <v>2480</v>
      </c>
      <c r="C1771" s="832" t="s">
        <v>2481</v>
      </c>
      <c r="D1771" s="187" t="s">
        <v>1808</v>
      </c>
      <c r="E1771" s="190">
        <f>F1771+G1771+H1771</f>
        <v>0</v>
      </c>
      <c r="F1771" s="187"/>
      <c r="G1771" s="187"/>
      <c r="H1771" s="187"/>
      <c r="I1771" s="8">
        <v>60</v>
      </c>
    </row>
    <row r="1772" spans="1:242" outlineLevel="1">
      <c r="A1772" s="187">
        <v>293</v>
      </c>
      <c r="B1772" s="191" t="s">
        <v>2480</v>
      </c>
      <c r="C1772" s="832" t="s">
        <v>2482</v>
      </c>
      <c r="D1772" s="187" t="s">
        <v>1808</v>
      </c>
      <c r="E1772" s="190">
        <f>F1772+G1772+H1772</f>
        <v>0</v>
      </c>
      <c r="F1772" s="187"/>
      <c r="G1772" s="187"/>
      <c r="H1772" s="187"/>
      <c r="I1772" s="8">
        <v>60</v>
      </c>
    </row>
    <row r="1773" spans="1:242" ht="32.25" customHeight="1">
      <c r="A1773" s="178"/>
      <c r="B1773" s="904" t="s">
        <v>2483</v>
      </c>
      <c r="C1773" s="905"/>
      <c r="D1773" s="905"/>
      <c r="E1773" s="905"/>
      <c r="F1773" s="905"/>
      <c r="G1773" s="905"/>
      <c r="H1773" s="905"/>
    </row>
    <row r="1774" spans="1:242" outlineLevel="1">
      <c r="A1774" s="187">
        <v>294</v>
      </c>
      <c r="B1774" s="193" t="s">
        <v>2484</v>
      </c>
      <c r="C1774" s="187"/>
      <c r="D1774" s="151" t="s">
        <v>1808</v>
      </c>
      <c r="E1774" s="195"/>
      <c r="F1774" s="159"/>
      <c r="G1774" s="159"/>
      <c r="H1774" s="159"/>
      <c r="I1774" s="8">
        <v>60</v>
      </c>
    </row>
    <row r="1775" spans="1:242" outlineLevel="1">
      <c r="A1775" s="187">
        <v>295</v>
      </c>
      <c r="B1775" s="193" t="s">
        <v>2485</v>
      </c>
      <c r="C1775" s="187"/>
      <c r="D1775" s="151" t="s">
        <v>1808</v>
      </c>
      <c r="E1775" s="195"/>
      <c r="F1775" s="159"/>
      <c r="G1775" s="159"/>
      <c r="H1775" s="159"/>
    </row>
    <row r="1776" spans="1:242" outlineLevel="1">
      <c r="A1776" s="187">
        <v>296</v>
      </c>
      <c r="B1776" s="193" t="s">
        <v>2486</v>
      </c>
      <c r="C1776" s="187"/>
      <c r="D1776" s="151" t="s">
        <v>1808</v>
      </c>
      <c r="E1776" s="195"/>
      <c r="F1776" s="159"/>
      <c r="G1776" s="159"/>
      <c r="H1776" s="159"/>
      <c r="I1776" s="8">
        <v>36</v>
      </c>
    </row>
    <row r="1777" spans="1:9" outlineLevel="1">
      <c r="A1777" s="187">
        <v>297</v>
      </c>
      <c r="B1777" s="193" t="s">
        <v>2487</v>
      </c>
      <c r="C1777" s="187"/>
      <c r="D1777" s="151" t="s">
        <v>1808</v>
      </c>
      <c r="E1777" s="195"/>
      <c r="F1777" s="159"/>
      <c r="G1777" s="159"/>
      <c r="H1777" s="159"/>
      <c r="I1777" s="8">
        <v>36</v>
      </c>
    </row>
    <row r="1778" spans="1:9" outlineLevel="1">
      <c r="A1778" s="187">
        <v>298</v>
      </c>
      <c r="B1778" s="193" t="s">
        <v>2488</v>
      </c>
      <c r="C1778" s="187"/>
      <c r="D1778" s="151" t="s">
        <v>1808</v>
      </c>
      <c r="E1778" s="195"/>
      <c r="F1778" s="159"/>
      <c r="G1778" s="159"/>
      <c r="H1778" s="159"/>
      <c r="I1778" s="8">
        <v>36</v>
      </c>
    </row>
    <row r="1779" spans="1:9" outlineLevel="1">
      <c r="A1779" s="187">
        <v>299</v>
      </c>
      <c r="B1779" s="193" t="s">
        <v>2489</v>
      </c>
      <c r="C1779" s="187"/>
      <c r="D1779" s="151" t="s">
        <v>1808</v>
      </c>
      <c r="E1779" s="195"/>
      <c r="F1779" s="159"/>
      <c r="G1779" s="159"/>
      <c r="H1779" s="159"/>
    </row>
    <row r="1780" spans="1:9" outlineLevel="1">
      <c r="A1780" s="187">
        <v>300</v>
      </c>
      <c r="B1780" s="193" t="s">
        <v>2490</v>
      </c>
      <c r="C1780" s="187"/>
      <c r="D1780" s="151" t="s">
        <v>1808</v>
      </c>
      <c r="E1780" s="195"/>
      <c r="F1780" s="159"/>
      <c r="G1780" s="159"/>
      <c r="H1780" s="159"/>
    </row>
    <row r="1781" spans="1:9" outlineLevel="1">
      <c r="A1781" s="187">
        <v>301</v>
      </c>
      <c r="B1781" s="193" t="s">
        <v>2491</v>
      </c>
      <c r="C1781" s="187"/>
      <c r="D1781" s="151" t="s">
        <v>1808</v>
      </c>
      <c r="E1781" s="195"/>
      <c r="F1781" s="159"/>
      <c r="G1781" s="159"/>
      <c r="H1781" s="159"/>
    </row>
    <row r="1782" spans="1:9" outlineLevel="1">
      <c r="A1782" s="187">
        <v>302</v>
      </c>
      <c r="B1782" s="193" t="s">
        <v>2492</v>
      </c>
      <c r="C1782" s="187"/>
      <c r="D1782" s="151" t="s">
        <v>1808</v>
      </c>
      <c r="E1782" s="195"/>
      <c r="F1782" s="159"/>
      <c r="G1782" s="159"/>
      <c r="H1782" s="159"/>
    </row>
    <row r="1783" spans="1:9" outlineLevel="1">
      <c r="A1783" s="187">
        <v>303</v>
      </c>
      <c r="B1783" s="193" t="s">
        <v>2493</v>
      </c>
      <c r="C1783" s="187"/>
      <c r="D1783" s="151" t="s">
        <v>1808</v>
      </c>
      <c r="E1783" s="195"/>
      <c r="F1783" s="159"/>
      <c r="G1783" s="159"/>
      <c r="H1783" s="159"/>
    </row>
    <row r="1784" spans="1:9" outlineLevel="1">
      <c r="A1784" s="187">
        <v>304</v>
      </c>
      <c r="B1784" s="193" t="s">
        <v>2494</v>
      </c>
      <c r="C1784" s="187"/>
      <c r="D1784" s="151" t="s">
        <v>1808</v>
      </c>
      <c r="E1784" s="195"/>
      <c r="F1784" s="159"/>
      <c r="G1784" s="159"/>
      <c r="H1784" s="159"/>
    </row>
    <row r="1785" spans="1:9" outlineLevel="1">
      <c r="A1785" s="187">
        <v>305</v>
      </c>
      <c r="B1785" s="193" t="s">
        <v>2495</v>
      </c>
      <c r="C1785" s="187"/>
      <c r="D1785" s="151" t="s">
        <v>1808</v>
      </c>
      <c r="E1785" s="195"/>
      <c r="F1785" s="159"/>
      <c r="G1785" s="159"/>
      <c r="H1785" s="159"/>
    </row>
    <row r="1786" spans="1:9" outlineLevel="1">
      <c r="A1786" s="187">
        <v>306</v>
      </c>
      <c r="B1786" s="193" t="s">
        <v>2496</v>
      </c>
      <c r="C1786" s="187"/>
      <c r="D1786" s="151" t="s">
        <v>1808</v>
      </c>
      <c r="E1786" s="195"/>
      <c r="F1786" s="159"/>
      <c r="G1786" s="159"/>
      <c r="H1786" s="159"/>
    </row>
    <row r="1787" spans="1:9" ht="34.5" customHeight="1">
      <c r="A1787" s="178"/>
      <c r="B1787" s="904" t="s">
        <v>2497</v>
      </c>
      <c r="C1787" s="905"/>
      <c r="D1787" s="905"/>
      <c r="E1787" s="905"/>
      <c r="F1787" s="905"/>
      <c r="G1787" s="905"/>
      <c r="H1787" s="905"/>
    </row>
    <row r="1788" spans="1:9" outlineLevel="1">
      <c r="A1788" s="187">
        <v>307</v>
      </c>
      <c r="B1788" s="33" t="s">
        <v>2498</v>
      </c>
      <c r="C1788" s="159"/>
      <c r="D1788" s="151" t="s">
        <v>1808</v>
      </c>
      <c r="E1788" s="36">
        <f t="shared" ref="E1788:E1819" si="127">+F1788+G1788+H1788</f>
        <v>20</v>
      </c>
      <c r="F1788" s="154">
        <v>7</v>
      </c>
      <c r="G1788" s="180">
        <v>7</v>
      </c>
      <c r="H1788" s="180">
        <v>6</v>
      </c>
    </row>
    <row r="1789" spans="1:9" outlineLevel="1">
      <c r="A1789" s="187">
        <v>308</v>
      </c>
      <c r="B1789" s="33" t="s">
        <v>2499</v>
      </c>
      <c r="C1789" s="159"/>
      <c r="D1789" s="151" t="s">
        <v>1808</v>
      </c>
      <c r="E1789" s="36">
        <f t="shared" si="127"/>
        <v>10</v>
      </c>
      <c r="F1789" s="154">
        <v>4</v>
      </c>
      <c r="G1789" s="180">
        <v>4</v>
      </c>
      <c r="H1789" s="180">
        <v>2</v>
      </c>
    </row>
    <row r="1790" spans="1:9" outlineLevel="1">
      <c r="A1790" s="187">
        <v>309</v>
      </c>
      <c r="B1790" s="33" t="s">
        <v>2500</v>
      </c>
      <c r="C1790" s="159"/>
      <c r="D1790" s="151" t="s">
        <v>1808</v>
      </c>
      <c r="E1790" s="36">
        <f t="shared" si="127"/>
        <v>15</v>
      </c>
      <c r="F1790" s="154">
        <v>5</v>
      </c>
      <c r="G1790" s="180">
        <v>5</v>
      </c>
      <c r="H1790" s="180">
        <v>5</v>
      </c>
    </row>
    <row r="1791" spans="1:9" outlineLevel="1">
      <c r="A1791" s="187">
        <v>310</v>
      </c>
      <c r="B1791" s="33" t="s">
        <v>2501</v>
      </c>
      <c r="C1791" s="159"/>
      <c r="D1791" s="151" t="s">
        <v>1808</v>
      </c>
      <c r="E1791" s="36">
        <f t="shared" si="127"/>
        <v>10</v>
      </c>
      <c r="F1791" s="154">
        <v>3</v>
      </c>
      <c r="G1791" s="180">
        <v>3</v>
      </c>
      <c r="H1791" s="180">
        <v>4</v>
      </c>
    </row>
    <row r="1792" spans="1:9" outlineLevel="1">
      <c r="A1792" s="187">
        <v>311</v>
      </c>
      <c r="B1792" s="33" t="s">
        <v>2502</v>
      </c>
      <c r="C1792" s="159"/>
      <c r="D1792" s="151" t="s">
        <v>1808</v>
      </c>
      <c r="E1792" s="36">
        <f t="shared" si="127"/>
        <v>15</v>
      </c>
      <c r="F1792" s="154">
        <v>5</v>
      </c>
      <c r="G1792" s="180">
        <v>5</v>
      </c>
      <c r="H1792" s="180">
        <v>5</v>
      </c>
    </row>
    <row r="1793" spans="1:8" outlineLevel="1">
      <c r="A1793" s="187">
        <v>312</v>
      </c>
      <c r="B1793" s="33" t="s">
        <v>2503</v>
      </c>
      <c r="C1793" s="159"/>
      <c r="D1793" s="151" t="s">
        <v>1808</v>
      </c>
      <c r="E1793" s="36">
        <f t="shared" si="127"/>
        <v>10</v>
      </c>
      <c r="F1793" s="154">
        <v>2</v>
      </c>
      <c r="G1793" s="180">
        <v>3</v>
      </c>
      <c r="H1793" s="180">
        <v>5</v>
      </c>
    </row>
    <row r="1794" spans="1:8" outlineLevel="1">
      <c r="A1794" s="187">
        <v>313</v>
      </c>
      <c r="B1794" s="33" t="s">
        <v>2504</v>
      </c>
      <c r="C1794" s="159"/>
      <c r="D1794" s="151" t="s">
        <v>1808</v>
      </c>
      <c r="E1794" s="36">
        <f t="shared" si="127"/>
        <v>300</v>
      </c>
      <c r="F1794" s="154">
        <v>100</v>
      </c>
      <c r="G1794" s="180">
        <v>100</v>
      </c>
      <c r="H1794" s="180">
        <v>100</v>
      </c>
    </row>
    <row r="1795" spans="1:8" outlineLevel="1">
      <c r="A1795" s="187">
        <v>314</v>
      </c>
      <c r="B1795" s="33" t="s">
        <v>2505</v>
      </c>
      <c r="C1795" s="159"/>
      <c r="D1795" s="151" t="s">
        <v>1808</v>
      </c>
      <c r="E1795" s="36">
        <f t="shared" si="127"/>
        <v>200</v>
      </c>
      <c r="F1795" s="154">
        <v>100</v>
      </c>
      <c r="G1795" s="180">
        <v>100</v>
      </c>
      <c r="H1795" s="180"/>
    </row>
    <row r="1796" spans="1:8" outlineLevel="1">
      <c r="A1796" s="187">
        <v>315</v>
      </c>
      <c r="B1796" s="33" t="s">
        <v>2506</v>
      </c>
      <c r="C1796" s="159"/>
      <c r="D1796" s="151" t="s">
        <v>1808</v>
      </c>
      <c r="E1796" s="36">
        <f t="shared" si="127"/>
        <v>100</v>
      </c>
      <c r="F1796" s="154">
        <v>100</v>
      </c>
      <c r="G1796" s="180"/>
      <c r="H1796" s="180"/>
    </row>
    <row r="1797" spans="1:8" outlineLevel="1">
      <c r="A1797" s="187">
        <v>316</v>
      </c>
      <c r="B1797" s="33" t="s">
        <v>2507</v>
      </c>
      <c r="C1797" s="159"/>
      <c r="D1797" s="151" t="s">
        <v>1808</v>
      </c>
      <c r="E1797" s="36">
        <f t="shared" si="127"/>
        <v>100</v>
      </c>
      <c r="F1797" s="154"/>
      <c r="G1797" s="180">
        <v>100</v>
      </c>
      <c r="H1797" s="180"/>
    </row>
    <row r="1798" spans="1:8" outlineLevel="1">
      <c r="A1798" s="187">
        <v>317</v>
      </c>
      <c r="B1798" s="33" t="s">
        <v>2508</v>
      </c>
      <c r="C1798" s="159"/>
      <c r="D1798" s="151" t="s">
        <v>1808</v>
      </c>
      <c r="E1798" s="36">
        <f t="shared" si="127"/>
        <v>800</v>
      </c>
      <c r="F1798" s="154">
        <v>400</v>
      </c>
      <c r="G1798" s="180">
        <v>400</v>
      </c>
      <c r="H1798" s="180"/>
    </row>
    <row r="1799" spans="1:8" outlineLevel="1">
      <c r="A1799" s="187">
        <v>318</v>
      </c>
      <c r="B1799" s="33" t="s">
        <v>2509</v>
      </c>
      <c r="C1799" s="159"/>
      <c r="D1799" s="151" t="s">
        <v>1808</v>
      </c>
      <c r="E1799" s="36">
        <f t="shared" si="127"/>
        <v>200</v>
      </c>
      <c r="F1799" s="154">
        <v>200</v>
      </c>
      <c r="G1799" s="180"/>
      <c r="H1799" s="180"/>
    </row>
    <row r="1800" spans="1:8" outlineLevel="1">
      <c r="A1800" s="187">
        <v>319</v>
      </c>
      <c r="B1800" s="33" t="s">
        <v>2510</v>
      </c>
      <c r="C1800" s="159"/>
      <c r="D1800" s="151" t="s">
        <v>1808</v>
      </c>
      <c r="E1800" s="36">
        <f t="shared" si="127"/>
        <v>5</v>
      </c>
      <c r="F1800" s="154">
        <v>5</v>
      </c>
      <c r="G1800" s="180"/>
      <c r="H1800" s="180"/>
    </row>
    <row r="1801" spans="1:8" outlineLevel="1">
      <c r="A1801" s="187">
        <v>320</v>
      </c>
      <c r="B1801" s="33" t="s">
        <v>2511</v>
      </c>
      <c r="C1801" s="159"/>
      <c r="D1801" s="151" t="s">
        <v>1808</v>
      </c>
      <c r="E1801" s="36">
        <f t="shared" si="127"/>
        <v>5</v>
      </c>
      <c r="F1801" s="154"/>
      <c r="G1801" s="180">
        <v>5</v>
      </c>
      <c r="H1801" s="180"/>
    </row>
    <row r="1802" spans="1:8" outlineLevel="1">
      <c r="A1802" s="187">
        <v>321</v>
      </c>
      <c r="B1802" s="33" t="s">
        <v>2512</v>
      </c>
      <c r="C1802" s="159"/>
      <c r="D1802" s="151" t="s">
        <v>1808</v>
      </c>
      <c r="E1802" s="36">
        <f t="shared" si="127"/>
        <v>5</v>
      </c>
      <c r="F1802" s="154"/>
      <c r="G1802" s="180"/>
      <c r="H1802" s="180">
        <v>5</v>
      </c>
    </row>
    <row r="1803" spans="1:8" outlineLevel="1">
      <c r="A1803" s="187">
        <v>322</v>
      </c>
      <c r="B1803" s="33" t="s">
        <v>2513</v>
      </c>
      <c r="C1803" s="159"/>
      <c r="D1803" s="151" t="s">
        <v>1808</v>
      </c>
      <c r="E1803" s="36">
        <f t="shared" si="127"/>
        <v>2</v>
      </c>
      <c r="F1803" s="154">
        <v>2</v>
      </c>
      <c r="G1803" s="180"/>
      <c r="H1803" s="180"/>
    </row>
    <row r="1804" spans="1:8" outlineLevel="1">
      <c r="A1804" s="187">
        <v>323</v>
      </c>
      <c r="B1804" s="33" t="s">
        <v>2514</v>
      </c>
      <c r="C1804" s="159"/>
      <c r="D1804" s="151" t="s">
        <v>1808</v>
      </c>
      <c r="E1804" s="36">
        <f t="shared" si="127"/>
        <v>0</v>
      </c>
      <c r="F1804" s="154"/>
      <c r="G1804" s="180"/>
      <c r="H1804" s="180"/>
    </row>
    <row r="1805" spans="1:8" outlineLevel="1">
      <c r="A1805" s="187">
        <v>324</v>
      </c>
      <c r="B1805" s="33" t="s">
        <v>2515</v>
      </c>
      <c r="C1805" s="159"/>
      <c r="D1805" s="151" t="s">
        <v>1808</v>
      </c>
      <c r="E1805" s="36">
        <f t="shared" si="127"/>
        <v>0</v>
      </c>
      <c r="F1805" s="154"/>
      <c r="G1805" s="180"/>
      <c r="H1805" s="180"/>
    </row>
    <row r="1806" spans="1:8" outlineLevel="1">
      <c r="A1806" s="187">
        <v>325</v>
      </c>
      <c r="B1806" s="33" t="s">
        <v>2516</v>
      </c>
      <c r="C1806" s="159"/>
      <c r="D1806" s="151" t="s">
        <v>1808</v>
      </c>
      <c r="E1806" s="36">
        <f t="shared" si="127"/>
        <v>10</v>
      </c>
      <c r="F1806" s="154">
        <v>10</v>
      </c>
      <c r="G1806" s="180"/>
      <c r="H1806" s="180"/>
    </row>
    <row r="1807" spans="1:8" outlineLevel="1">
      <c r="A1807" s="187">
        <v>326</v>
      </c>
      <c r="B1807" s="33" t="s">
        <v>2517</v>
      </c>
      <c r="C1807" s="159"/>
      <c r="D1807" s="151" t="s">
        <v>1808</v>
      </c>
      <c r="E1807" s="36">
        <f t="shared" si="127"/>
        <v>10</v>
      </c>
      <c r="F1807" s="154"/>
      <c r="G1807" s="180">
        <v>10</v>
      </c>
      <c r="H1807" s="180"/>
    </row>
    <row r="1808" spans="1:8" outlineLevel="1">
      <c r="A1808" s="187">
        <v>327</v>
      </c>
      <c r="B1808" s="33" t="s">
        <v>2518</v>
      </c>
      <c r="C1808" s="159"/>
      <c r="D1808" s="151" t="s">
        <v>1808</v>
      </c>
      <c r="E1808" s="36">
        <f t="shared" si="127"/>
        <v>5</v>
      </c>
      <c r="F1808" s="154"/>
      <c r="G1808" s="180"/>
      <c r="H1808" s="180">
        <v>5</v>
      </c>
    </row>
    <row r="1809" spans="1:8" outlineLevel="1">
      <c r="A1809" s="187">
        <v>328</v>
      </c>
      <c r="B1809" s="33" t="s">
        <v>2519</v>
      </c>
      <c r="C1809" s="159"/>
      <c r="D1809" s="151" t="s">
        <v>1808</v>
      </c>
      <c r="E1809" s="36">
        <f t="shared" si="127"/>
        <v>5</v>
      </c>
      <c r="F1809" s="154">
        <v>5</v>
      </c>
      <c r="G1809" s="180"/>
      <c r="H1809" s="180"/>
    </row>
    <row r="1810" spans="1:8" outlineLevel="1">
      <c r="A1810" s="187">
        <v>329</v>
      </c>
      <c r="B1810" s="33" t="s">
        <v>2520</v>
      </c>
      <c r="C1810" s="159"/>
      <c r="D1810" s="151" t="s">
        <v>1808</v>
      </c>
      <c r="E1810" s="36">
        <f t="shared" si="127"/>
        <v>20</v>
      </c>
      <c r="F1810" s="154"/>
      <c r="G1810" s="180">
        <v>20</v>
      </c>
      <c r="H1810" s="180"/>
    </row>
    <row r="1811" spans="1:8" outlineLevel="1">
      <c r="A1811" s="187">
        <v>330</v>
      </c>
      <c r="B1811" s="33" t="s">
        <v>2521</v>
      </c>
      <c r="C1811" s="159"/>
      <c r="D1811" s="151" t="s">
        <v>1808</v>
      </c>
      <c r="E1811" s="36">
        <f t="shared" si="127"/>
        <v>10</v>
      </c>
      <c r="F1811" s="154"/>
      <c r="G1811" s="180"/>
      <c r="H1811" s="180">
        <v>10</v>
      </c>
    </row>
    <row r="1812" spans="1:8" outlineLevel="1">
      <c r="A1812" s="187">
        <v>331</v>
      </c>
      <c r="B1812" s="33" t="s">
        <v>2522</v>
      </c>
      <c r="C1812" s="159"/>
      <c r="D1812" s="151" t="s">
        <v>1808</v>
      </c>
      <c r="E1812" s="36">
        <f t="shared" si="127"/>
        <v>5</v>
      </c>
      <c r="F1812" s="154">
        <v>5</v>
      </c>
      <c r="G1812" s="180"/>
      <c r="H1812" s="180"/>
    </row>
    <row r="1813" spans="1:8" outlineLevel="1">
      <c r="A1813" s="187">
        <v>332</v>
      </c>
      <c r="B1813" s="33" t="s">
        <v>2523</v>
      </c>
      <c r="C1813" s="159"/>
      <c r="D1813" s="151" t="s">
        <v>1808</v>
      </c>
      <c r="E1813" s="36">
        <f t="shared" si="127"/>
        <v>5</v>
      </c>
      <c r="F1813" s="154"/>
      <c r="G1813" s="180">
        <v>5</v>
      </c>
      <c r="H1813" s="180"/>
    </row>
    <row r="1814" spans="1:8" outlineLevel="1">
      <c r="A1814" s="187">
        <v>333</v>
      </c>
      <c r="B1814" s="33" t="s">
        <v>2524</v>
      </c>
      <c r="C1814" s="159"/>
      <c r="D1814" s="151" t="s">
        <v>1808</v>
      </c>
      <c r="E1814" s="36">
        <f t="shared" si="127"/>
        <v>5</v>
      </c>
      <c r="F1814" s="154"/>
      <c r="G1814" s="180"/>
      <c r="H1814" s="180">
        <v>5</v>
      </c>
    </row>
    <row r="1815" spans="1:8" outlineLevel="1">
      <c r="A1815" s="187">
        <v>334</v>
      </c>
      <c r="B1815" s="33" t="s">
        <v>2525</v>
      </c>
      <c r="C1815" s="159"/>
      <c r="D1815" s="151" t="s">
        <v>1808</v>
      </c>
      <c r="E1815" s="36">
        <f t="shared" si="127"/>
        <v>100</v>
      </c>
      <c r="F1815" s="154">
        <v>100</v>
      </c>
      <c r="G1815" s="180"/>
      <c r="H1815" s="180"/>
    </row>
    <row r="1816" spans="1:8" outlineLevel="1">
      <c r="A1816" s="187">
        <v>335</v>
      </c>
      <c r="B1816" s="33" t="s">
        <v>2526</v>
      </c>
      <c r="C1816" s="159"/>
      <c r="D1816" s="151" t="s">
        <v>1808</v>
      </c>
      <c r="E1816" s="36">
        <f t="shared" si="127"/>
        <v>200</v>
      </c>
      <c r="F1816" s="154"/>
      <c r="G1816" s="180">
        <v>100</v>
      </c>
      <c r="H1816" s="180">
        <v>100</v>
      </c>
    </row>
    <row r="1817" spans="1:8" outlineLevel="1">
      <c r="A1817" s="187">
        <v>336</v>
      </c>
      <c r="B1817" s="33" t="s">
        <v>2527</v>
      </c>
      <c r="C1817" s="159"/>
      <c r="D1817" s="151" t="s">
        <v>1808</v>
      </c>
      <c r="E1817" s="36">
        <f t="shared" si="127"/>
        <v>0</v>
      </c>
      <c r="F1817" s="154"/>
      <c r="G1817" s="180"/>
      <c r="H1817" s="180"/>
    </row>
    <row r="1818" spans="1:8" outlineLevel="1">
      <c r="A1818" s="187">
        <v>337</v>
      </c>
      <c r="B1818" s="33" t="s">
        <v>2528</v>
      </c>
      <c r="C1818" s="159"/>
      <c r="D1818" s="151" t="s">
        <v>1808</v>
      </c>
      <c r="E1818" s="36">
        <f t="shared" si="127"/>
        <v>0</v>
      </c>
      <c r="F1818" s="154"/>
      <c r="G1818" s="180"/>
      <c r="H1818" s="180"/>
    </row>
    <row r="1819" spans="1:8" outlineLevel="1">
      <c r="A1819" s="187">
        <v>338</v>
      </c>
      <c r="B1819" s="33" t="s">
        <v>2529</v>
      </c>
      <c r="C1819" s="159"/>
      <c r="D1819" s="151" t="s">
        <v>1808</v>
      </c>
      <c r="E1819" s="36">
        <f t="shared" si="127"/>
        <v>0</v>
      </c>
      <c r="F1819" s="154"/>
      <c r="G1819" s="180"/>
      <c r="H1819" s="180"/>
    </row>
    <row r="1820" spans="1:8" outlineLevel="1">
      <c r="A1820" s="187">
        <v>339</v>
      </c>
      <c r="B1820" s="33" t="s">
        <v>2530</v>
      </c>
      <c r="C1820" s="159"/>
      <c r="D1820" s="151" t="s">
        <v>1808</v>
      </c>
      <c r="E1820" s="36">
        <f t="shared" ref="E1820:E1836" si="128">+F1820+G1820+H1820</f>
        <v>0</v>
      </c>
      <c r="F1820" s="154"/>
      <c r="G1820" s="180"/>
      <c r="H1820" s="180"/>
    </row>
    <row r="1821" spans="1:8" outlineLevel="1">
      <c r="A1821" s="187">
        <v>340</v>
      </c>
      <c r="B1821" s="33" t="s">
        <v>2531</v>
      </c>
      <c r="C1821" s="159"/>
      <c r="D1821" s="151" t="s">
        <v>1808</v>
      </c>
      <c r="E1821" s="36">
        <f t="shared" si="128"/>
        <v>0</v>
      </c>
      <c r="F1821" s="154"/>
      <c r="G1821" s="180"/>
      <c r="H1821" s="180"/>
    </row>
    <row r="1822" spans="1:8" outlineLevel="1">
      <c r="A1822" s="187">
        <v>341</v>
      </c>
      <c r="B1822" s="33" t="s">
        <v>2532</v>
      </c>
      <c r="C1822" s="159"/>
      <c r="D1822" s="151" t="s">
        <v>1808</v>
      </c>
      <c r="E1822" s="36">
        <f t="shared" si="128"/>
        <v>0</v>
      </c>
      <c r="F1822" s="154"/>
      <c r="G1822" s="180"/>
      <c r="H1822" s="180"/>
    </row>
    <row r="1823" spans="1:8" outlineLevel="1">
      <c r="A1823" s="187">
        <v>342</v>
      </c>
      <c r="B1823" s="33" t="s">
        <v>2533</v>
      </c>
      <c r="C1823" s="159"/>
      <c r="D1823" s="151" t="s">
        <v>1808</v>
      </c>
      <c r="E1823" s="36">
        <f t="shared" si="128"/>
        <v>0</v>
      </c>
      <c r="F1823" s="154"/>
      <c r="G1823" s="180"/>
      <c r="H1823" s="180"/>
    </row>
    <row r="1824" spans="1:8" outlineLevel="1">
      <c r="A1824" s="187">
        <v>343</v>
      </c>
      <c r="B1824" s="33" t="s">
        <v>2534</v>
      </c>
      <c r="C1824" s="159"/>
      <c r="D1824" s="151" t="s">
        <v>1808</v>
      </c>
      <c r="E1824" s="36">
        <f t="shared" si="128"/>
        <v>0</v>
      </c>
      <c r="F1824" s="154"/>
      <c r="G1824" s="180"/>
      <c r="H1824" s="180"/>
    </row>
    <row r="1825" spans="1:8" outlineLevel="1">
      <c r="A1825" s="187">
        <v>344</v>
      </c>
      <c r="B1825" s="33" t="s">
        <v>2535</v>
      </c>
      <c r="C1825" s="159"/>
      <c r="D1825" s="151" t="s">
        <v>1808</v>
      </c>
      <c r="E1825" s="36">
        <f t="shared" si="128"/>
        <v>0</v>
      </c>
      <c r="F1825" s="154"/>
      <c r="G1825" s="180"/>
      <c r="H1825" s="180"/>
    </row>
    <row r="1826" spans="1:8" outlineLevel="1">
      <c r="A1826" s="187">
        <v>345</v>
      </c>
      <c r="B1826" s="33" t="s">
        <v>2536</v>
      </c>
      <c r="C1826" s="159"/>
      <c r="D1826" s="151" t="s">
        <v>1808</v>
      </c>
      <c r="E1826" s="36">
        <f t="shared" si="128"/>
        <v>0</v>
      </c>
      <c r="F1826" s="154"/>
      <c r="G1826" s="180"/>
      <c r="H1826" s="180"/>
    </row>
    <row r="1827" spans="1:8" outlineLevel="1">
      <c r="A1827" s="187">
        <v>346</v>
      </c>
      <c r="B1827" s="33" t="s">
        <v>2537</v>
      </c>
      <c r="C1827" s="159"/>
      <c r="D1827" s="151" t="s">
        <v>1808</v>
      </c>
      <c r="E1827" s="36">
        <f t="shared" si="128"/>
        <v>0</v>
      </c>
      <c r="F1827" s="154"/>
      <c r="G1827" s="180"/>
      <c r="H1827" s="180"/>
    </row>
    <row r="1828" spans="1:8" outlineLevel="1">
      <c r="A1828" s="187">
        <v>347</v>
      </c>
      <c r="B1828" s="33" t="s">
        <v>2538</v>
      </c>
      <c r="C1828" s="159"/>
      <c r="D1828" s="151" t="s">
        <v>1808</v>
      </c>
      <c r="E1828" s="36">
        <f t="shared" si="128"/>
        <v>0</v>
      </c>
      <c r="F1828" s="154"/>
      <c r="G1828" s="180"/>
      <c r="H1828" s="180"/>
    </row>
    <row r="1829" spans="1:8" outlineLevel="1">
      <c r="A1829" s="187">
        <v>348</v>
      </c>
      <c r="B1829" s="33" t="s">
        <v>2539</v>
      </c>
      <c r="C1829" s="159"/>
      <c r="D1829" s="151" t="s">
        <v>1808</v>
      </c>
      <c r="E1829" s="36">
        <f t="shared" si="128"/>
        <v>0</v>
      </c>
      <c r="F1829" s="154"/>
      <c r="G1829" s="180"/>
      <c r="H1829" s="180"/>
    </row>
    <row r="1830" spans="1:8" outlineLevel="1">
      <c r="A1830" s="187">
        <v>349</v>
      </c>
      <c r="B1830" s="33" t="s">
        <v>2540</v>
      </c>
      <c r="C1830" s="159"/>
      <c r="D1830" s="151" t="s">
        <v>1808</v>
      </c>
      <c r="E1830" s="36">
        <f t="shared" si="128"/>
        <v>0</v>
      </c>
      <c r="F1830" s="154"/>
      <c r="G1830" s="180"/>
      <c r="H1830" s="180"/>
    </row>
    <row r="1831" spans="1:8" outlineLevel="1">
      <c r="A1831" s="187">
        <v>350</v>
      </c>
      <c r="B1831" s="33" t="s">
        <v>2541</v>
      </c>
      <c r="C1831" s="159"/>
      <c r="D1831" s="151" t="s">
        <v>2034</v>
      </c>
      <c r="E1831" s="36">
        <f t="shared" si="128"/>
        <v>0</v>
      </c>
      <c r="F1831" s="154"/>
      <c r="G1831" s="180"/>
      <c r="H1831" s="180"/>
    </row>
    <row r="1832" spans="1:8" outlineLevel="1">
      <c r="A1832" s="187">
        <v>351</v>
      </c>
      <c r="B1832" s="33" t="s">
        <v>2542</v>
      </c>
      <c r="C1832" s="159"/>
      <c r="D1832" s="151" t="s">
        <v>2034</v>
      </c>
      <c r="E1832" s="36">
        <f t="shared" si="128"/>
        <v>50</v>
      </c>
      <c r="F1832" s="154">
        <v>50</v>
      </c>
      <c r="G1832" s="180"/>
      <c r="H1832" s="180"/>
    </row>
    <row r="1833" spans="1:8" outlineLevel="1">
      <c r="A1833" s="187">
        <v>352</v>
      </c>
      <c r="B1833" s="33" t="s">
        <v>2543</v>
      </c>
      <c r="C1833" s="159"/>
      <c r="D1833" s="151" t="s">
        <v>2034</v>
      </c>
      <c r="E1833" s="36">
        <f t="shared" si="128"/>
        <v>0</v>
      </c>
      <c r="F1833" s="154"/>
      <c r="G1833" s="180"/>
      <c r="H1833" s="180"/>
    </row>
    <row r="1834" spans="1:8" outlineLevel="1">
      <c r="A1834" s="187">
        <v>353</v>
      </c>
      <c r="B1834" s="33" t="s">
        <v>2544</v>
      </c>
      <c r="C1834" s="159"/>
      <c r="D1834" s="151" t="s">
        <v>2034</v>
      </c>
      <c r="E1834" s="36">
        <f t="shared" si="128"/>
        <v>0</v>
      </c>
      <c r="F1834" s="154"/>
      <c r="G1834" s="180"/>
      <c r="H1834" s="180"/>
    </row>
    <row r="1835" spans="1:8" outlineLevel="1">
      <c r="A1835" s="187">
        <v>354</v>
      </c>
      <c r="B1835" s="33" t="s">
        <v>2545</v>
      </c>
      <c r="C1835" s="159"/>
      <c r="D1835" s="151" t="s">
        <v>2034</v>
      </c>
      <c r="E1835" s="36">
        <f t="shared" si="128"/>
        <v>0</v>
      </c>
      <c r="F1835" s="154"/>
      <c r="G1835" s="180"/>
      <c r="H1835" s="180"/>
    </row>
    <row r="1836" spans="1:8" outlineLevel="1">
      <c r="A1836" s="187">
        <v>355</v>
      </c>
      <c r="B1836" s="33" t="s">
        <v>2546</v>
      </c>
      <c r="C1836" s="159"/>
      <c r="D1836" s="151" t="s">
        <v>2034</v>
      </c>
      <c r="E1836" s="36">
        <f t="shared" si="128"/>
        <v>0</v>
      </c>
      <c r="F1836" s="154"/>
      <c r="G1836" s="180"/>
      <c r="H1836" s="180"/>
    </row>
    <row r="1837" spans="1:8" outlineLevel="1">
      <c r="A1837" s="187">
        <v>356</v>
      </c>
      <c r="B1837" s="33" t="s">
        <v>2547</v>
      </c>
      <c r="C1837" s="159"/>
      <c r="D1837" s="151" t="s">
        <v>2034</v>
      </c>
      <c r="E1837" s="36"/>
      <c r="F1837" s="154"/>
      <c r="G1837" s="180"/>
      <c r="H1837" s="180"/>
    </row>
    <row r="1838" spans="1:8" outlineLevel="1">
      <c r="A1838" s="187">
        <v>357</v>
      </c>
      <c r="B1838" s="33" t="s">
        <v>2548</v>
      </c>
      <c r="C1838" s="159"/>
      <c r="D1838" s="151" t="s">
        <v>2034</v>
      </c>
      <c r="E1838" s="36"/>
      <c r="F1838" s="154"/>
      <c r="G1838" s="180"/>
      <c r="H1838" s="180"/>
    </row>
    <row r="1839" spans="1:8" outlineLevel="1">
      <c r="A1839" s="187">
        <v>358</v>
      </c>
      <c r="B1839" s="33" t="s">
        <v>2549</v>
      </c>
      <c r="C1839" s="159"/>
      <c r="D1839" s="151" t="s">
        <v>1808</v>
      </c>
      <c r="E1839" s="36"/>
      <c r="F1839" s="154"/>
      <c r="G1839" s="180"/>
      <c r="H1839" s="180"/>
    </row>
    <row r="1840" spans="1:8" outlineLevel="1">
      <c r="A1840" s="187">
        <v>359</v>
      </c>
      <c r="B1840" s="33" t="s">
        <v>2550</v>
      </c>
      <c r="C1840" s="159"/>
      <c r="D1840" s="151" t="s">
        <v>1808</v>
      </c>
      <c r="E1840" s="36">
        <f t="shared" ref="E1840:E1871" si="129">+F1840+G1840+H1840</f>
        <v>0</v>
      </c>
      <c r="F1840" s="154"/>
      <c r="G1840" s="180"/>
      <c r="H1840" s="180"/>
    </row>
    <row r="1841" spans="1:8" outlineLevel="1">
      <c r="A1841" s="187">
        <v>360</v>
      </c>
      <c r="B1841" s="33" t="s">
        <v>2551</v>
      </c>
      <c r="C1841" s="159"/>
      <c r="D1841" s="151" t="s">
        <v>1808</v>
      </c>
      <c r="E1841" s="36">
        <f t="shared" si="129"/>
        <v>0</v>
      </c>
      <c r="F1841" s="154"/>
      <c r="G1841" s="180"/>
      <c r="H1841" s="180"/>
    </row>
    <row r="1842" spans="1:8" outlineLevel="1">
      <c r="A1842" s="187">
        <v>361</v>
      </c>
      <c r="B1842" s="33" t="s">
        <v>2552</v>
      </c>
      <c r="C1842" s="159"/>
      <c r="D1842" s="151" t="s">
        <v>1808</v>
      </c>
      <c r="E1842" s="36">
        <f t="shared" si="129"/>
        <v>0</v>
      </c>
      <c r="F1842" s="154"/>
      <c r="G1842" s="180"/>
      <c r="H1842" s="180"/>
    </row>
    <row r="1843" spans="1:8" outlineLevel="1">
      <c r="A1843" s="187">
        <v>362</v>
      </c>
      <c r="B1843" s="33" t="s">
        <v>2553</v>
      </c>
      <c r="C1843" s="159"/>
      <c r="D1843" s="151" t="s">
        <v>1808</v>
      </c>
      <c r="E1843" s="36">
        <f t="shared" si="129"/>
        <v>0</v>
      </c>
      <c r="F1843" s="154"/>
      <c r="G1843" s="180"/>
      <c r="H1843" s="180"/>
    </row>
    <row r="1844" spans="1:8" outlineLevel="1">
      <c r="A1844" s="187">
        <v>363</v>
      </c>
      <c r="B1844" s="33" t="s">
        <v>2554</v>
      </c>
      <c r="C1844" s="159"/>
      <c r="D1844" s="151" t="s">
        <v>1808</v>
      </c>
      <c r="E1844" s="36">
        <f t="shared" si="129"/>
        <v>0</v>
      </c>
      <c r="F1844" s="154"/>
      <c r="G1844" s="180"/>
      <c r="H1844" s="180"/>
    </row>
    <row r="1845" spans="1:8" outlineLevel="1">
      <c r="A1845" s="187">
        <v>364</v>
      </c>
      <c r="B1845" s="33" t="s">
        <v>2555</v>
      </c>
      <c r="C1845" s="159"/>
      <c r="D1845" s="151" t="s">
        <v>1808</v>
      </c>
      <c r="E1845" s="36">
        <f t="shared" si="129"/>
        <v>0</v>
      </c>
      <c r="F1845" s="154"/>
      <c r="G1845" s="180"/>
      <c r="H1845" s="180"/>
    </row>
    <row r="1846" spans="1:8" outlineLevel="1">
      <c r="A1846" s="187">
        <v>365</v>
      </c>
      <c r="B1846" s="33" t="s">
        <v>2556</v>
      </c>
      <c r="C1846" s="159"/>
      <c r="D1846" s="151" t="s">
        <v>1808</v>
      </c>
      <c r="E1846" s="36">
        <f t="shared" si="129"/>
        <v>20</v>
      </c>
      <c r="F1846" s="180">
        <v>20</v>
      </c>
      <c r="G1846" s="180"/>
      <c r="H1846" s="180"/>
    </row>
    <row r="1847" spans="1:8" outlineLevel="1">
      <c r="A1847" s="187">
        <v>366</v>
      </c>
      <c r="B1847" s="33" t="s">
        <v>2557</v>
      </c>
      <c r="C1847" s="159"/>
      <c r="D1847" s="151" t="s">
        <v>1808</v>
      </c>
      <c r="E1847" s="36">
        <f t="shared" si="129"/>
        <v>25</v>
      </c>
      <c r="F1847" s="154">
        <v>10</v>
      </c>
      <c r="G1847" s="180">
        <v>15</v>
      </c>
      <c r="H1847" s="180"/>
    </row>
    <row r="1848" spans="1:8" outlineLevel="1">
      <c r="A1848" s="187">
        <v>367</v>
      </c>
      <c r="B1848" s="33" t="s">
        <v>2558</v>
      </c>
      <c r="C1848" s="159"/>
      <c r="D1848" s="151" t="s">
        <v>1808</v>
      </c>
      <c r="E1848" s="36">
        <f t="shared" si="129"/>
        <v>25</v>
      </c>
      <c r="F1848" s="154">
        <v>10</v>
      </c>
      <c r="G1848" s="180">
        <v>15</v>
      </c>
      <c r="H1848" s="180"/>
    </row>
    <row r="1849" spans="1:8" outlineLevel="1">
      <c r="A1849" s="187">
        <v>368</v>
      </c>
      <c r="B1849" s="33" t="s">
        <v>2559</v>
      </c>
      <c r="C1849" s="159"/>
      <c r="D1849" s="151" t="s">
        <v>1808</v>
      </c>
      <c r="E1849" s="36">
        <f t="shared" si="129"/>
        <v>0</v>
      </c>
      <c r="F1849" s="154"/>
      <c r="G1849" s="180"/>
      <c r="H1849" s="180"/>
    </row>
    <row r="1850" spans="1:8" outlineLevel="1">
      <c r="A1850" s="187">
        <v>369</v>
      </c>
      <c r="B1850" s="33" t="s">
        <v>2560</v>
      </c>
      <c r="C1850" s="159"/>
      <c r="D1850" s="151" t="s">
        <v>1808</v>
      </c>
      <c r="E1850" s="36">
        <f t="shared" si="129"/>
        <v>0</v>
      </c>
      <c r="F1850" s="154"/>
      <c r="G1850" s="180"/>
      <c r="H1850" s="180"/>
    </row>
    <row r="1851" spans="1:8" outlineLevel="1">
      <c r="A1851" s="187">
        <v>370</v>
      </c>
      <c r="B1851" s="33" t="s">
        <v>2561</v>
      </c>
      <c r="C1851" s="159"/>
      <c r="D1851" s="151" t="s">
        <v>1808</v>
      </c>
      <c r="E1851" s="36">
        <f t="shared" si="129"/>
        <v>0</v>
      </c>
      <c r="F1851" s="154"/>
      <c r="G1851" s="180"/>
      <c r="H1851" s="180"/>
    </row>
    <row r="1852" spans="1:8" outlineLevel="1">
      <c r="A1852" s="187">
        <v>371</v>
      </c>
      <c r="B1852" s="33" t="s">
        <v>2562</v>
      </c>
      <c r="C1852" s="159"/>
      <c r="D1852" s="151" t="s">
        <v>1808</v>
      </c>
      <c r="E1852" s="36">
        <f t="shared" si="129"/>
        <v>30</v>
      </c>
      <c r="F1852" s="154">
        <v>10</v>
      </c>
      <c r="G1852" s="180">
        <v>10</v>
      </c>
      <c r="H1852" s="180">
        <v>10</v>
      </c>
    </row>
    <row r="1853" spans="1:8" outlineLevel="1">
      <c r="A1853" s="187">
        <v>372</v>
      </c>
      <c r="B1853" s="33" t="s">
        <v>2563</v>
      </c>
      <c r="C1853" s="159"/>
      <c r="D1853" s="151" t="s">
        <v>1808</v>
      </c>
      <c r="E1853" s="36">
        <f t="shared" si="129"/>
        <v>10</v>
      </c>
      <c r="F1853" s="154">
        <v>10</v>
      </c>
      <c r="G1853" s="180"/>
      <c r="H1853" s="180"/>
    </row>
    <row r="1854" spans="1:8" outlineLevel="1">
      <c r="A1854" s="187">
        <v>373</v>
      </c>
      <c r="B1854" s="33" t="s">
        <v>2564</v>
      </c>
      <c r="C1854" s="159"/>
      <c r="D1854" s="151" t="s">
        <v>1808</v>
      </c>
      <c r="E1854" s="36">
        <f t="shared" si="129"/>
        <v>20</v>
      </c>
      <c r="F1854" s="154">
        <v>10</v>
      </c>
      <c r="G1854" s="180">
        <v>10</v>
      </c>
      <c r="H1854" s="180"/>
    </row>
    <row r="1855" spans="1:8" outlineLevel="1">
      <c r="A1855" s="187">
        <v>374</v>
      </c>
      <c r="B1855" s="33" t="s">
        <v>2565</v>
      </c>
      <c r="C1855" s="159"/>
      <c r="D1855" s="151" t="s">
        <v>1808</v>
      </c>
      <c r="E1855" s="36">
        <f t="shared" si="129"/>
        <v>0</v>
      </c>
      <c r="F1855" s="154"/>
      <c r="G1855" s="180"/>
      <c r="H1855" s="180"/>
    </row>
    <row r="1856" spans="1:8" outlineLevel="1">
      <c r="A1856" s="187">
        <v>375</v>
      </c>
      <c r="B1856" s="33" t="s">
        <v>2566</v>
      </c>
      <c r="C1856" s="159"/>
      <c r="D1856" s="151" t="s">
        <v>1808</v>
      </c>
      <c r="E1856" s="36">
        <f t="shared" si="129"/>
        <v>20</v>
      </c>
      <c r="F1856" s="154">
        <v>10</v>
      </c>
      <c r="G1856" s="180">
        <v>10</v>
      </c>
      <c r="H1856" s="180"/>
    </row>
    <row r="1857" spans="1:8" outlineLevel="1">
      <c r="A1857" s="187">
        <v>376</v>
      </c>
      <c r="B1857" s="33" t="s">
        <v>2567</v>
      </c>
      <c r="C1857" s="159"/>
      <c r="D1857" s="151" t="s">
        <v>1808</v>
      </c>
      <c r="E1857" s="36">
        <f t="shared" si="129"/>
        <v>0</v>
      </c>
      <c r="F1857" s="154"/>
      <c r="G1857" s="180"/>
      <c r="H1857" s="180"/>
    </row>
    <row r="1858" spans="1:8" outlineLevel="1">
      <c r="A1858" s="187">
        <v>377</v>
      </c>
      <c r="B1858" s="33" t="s">
        <v>2568</v>
      </c>
      <c r="C1858" s="159"/>
      <c r="D1858" s="151" t="s">
        <v>1808</v>
      </c>
      <c r="E1858" s="36">
        <f t="shared" si="129"/>
        <v>6</v>
      </c>
      <c r="F1858" s="154">
        <v>2</v>
      </c>
      <c r="G1858" s="180">
        <v>2</v>
      </c>
      <c r="H1858" s="180">
        <v>2</v>
      </c>
    </row>
    <row r="1859" spans="1:8" outlineLevel="1">
      <c r="A1859" s="187">
        <v>378</v>
      </c>
      <c r="B1859" s="33" t="s">
        <v>2569</v>
      </c>
      <c r="C1859" s="159"/>
      <c r="D1859" s="151" t="s">
        <v>1808</v>
      </c>
      <c r="E1859" s="36">
        <f t="shared" si="129"/>
        <v>2</v>
      </c>
      <c r="F1859" s="154">
        <v>2</v>
      </c>
      <c r="G1859" s="180"/>
      <c r="H1859" s="180"/>
    </row>
    <row r="1860" spans="1:8" outlineLevel="1">
      <c r="A1860" s="187">
        <v>379</v>
      </c>
      <c r="B1860" s="33" t="s">
        <v>2570</v>
      </c>
      <c r="C1860" s="159"/>
      <c r="D1860" s="151" t="s">
        <v>1808</v>
      </c>
      <c r="E1860" s="36">
        <f t="shared" si="129"/>
        <v>0</v>
      </c>
      <c r="F1860" s="154"/>
      <c r="G1860" s="180"/>
      <c r="H1860" s="180"/>
    </row>
    <row r="1861" spans="1:8" outlineLevel="1">
      <c r="A1861" s="187">
        <v>380</v>
      </c>
      <c r="B1861" s="33" t="s">
        <v>2571</v>
      </c>
      <c r="C1861" s="159"/>
      <c r="D1861" s="151" t="s">
        <v>1808</v>
      </c>
      <c r="E1861" s="36">
        <f t="shared" si="129"/>
        <v>0</v>
      </c>
      <c r="F1861" s="154"/>
      <c r="G1861" s="180"/>
      <c r="H1861" s="180"/>
    </row>
    <row r="1862" spans="1:8" outlineLevel="1">
      <c r="A1862" s="187">
        <v>381</v>
      </c>
      <c r="B1862" s="33" t="s">
        <v>2572</v>
      </c>
      <c r="C1862" s="159"/>
      <c r="D1862" s="151" t="s">
        <v>1808</v>
      </c>
      <c r="E1862" s="36">
        <f t="shared" si="129"/>
        <v>0</v>
      </c>
      <c r="F1862" s="154"/>
      <c r="G1862" s="180"/>
      <c r="H1862" s="180"/>
    </row>
    <row r="1863" spans="1:8" outlineLevel="1">
      <c r="A1863" s="187">
        <v>382</v>
      </c>
      <c r="B1863" s="33" t="s">
        <v>2573</v>
      </c>
      <c r="C1863" s="159"/>
      <c r="D1863" s="151" t="s">
        <v>1808</v>
      </c>
      <c r="E1863" s="36">
        <f t="shared" si="129"/>
        <v>0</v>
      </c>
      <c r="F1863" s="154"/>
      <c r="G1863" s="180"/>
      <c r="H1863" s="180"/>
    </row>
    <row r="1864" spans="1:8" outlineLevel="1">
      <c r="A1864" s="187">
        <v>383</v>
      </c>
      <c r="B1864" s="33" t="s">
        <v>2574</v>
      </c>
      <c r="C1864" s="159"/>
      <c r="D1864" s="151" t="s">
        <v>1808</v>
      </c>
      <c r="E1864" s="36">
        <f t="shared" si="129"/>
        <v>0</v>
      </c>
      <c r="F1864" s="154"/>
      <c r="G1864" s="180"/>
      <c r="H1864" s="180"/>
    </row>
    <row r="1865" spans="1:8" outlineLevel="1">
      <c r="A1865" s="187">
        <v>384</v>
      </c>
      <c r="B1865" s="33" t="s">
        <v>2575</v>
      </c>
      <c r="C1865" s="159"/>
      <c r="D1865" s="151" t="s">
        <v>1808</v>
      </c>
      <c r="E1865" s="36">
        <f t="shared" si="129"/>
        <v>2</v>
      </c>
      <c r="F1865" s="154">
        <v>2</v>
      </c>
      <c r="G1865" s="180"/>
      <c r="H1865" s="180"/>
    </row>
    <row r="1866" spans="1:8" outlineLevel="1">
      <c r="A1866" s="187">
        <v>385</v>
      </c>
      <c r="B1866" s="33" t="s">
        <v>2576</v>
      </c>
      <c r="C1866" s="159"/>
      <c r="D1866" s="151" t="s">
        <v>1808</v>
      </c>
      <c r="E1866" s="36">
        <f t="shared" si="129"/>
        <v>4</v>
      </c>
      <c r="F1866" s="154"/>
      <c r="G1866" s="180">
        <v>2</v>
      </c>
      <c r="H1866" s="180">
        <v>2</v>
      </c>
    </row>
    <row r="1867" spans="1:8" outlineLevel="1">
      <c r="A1867" s="187">
        <v>386</v>
      </c>
      <c r="B1867" s="33" t="s">
        <v>2577</v>
      </c>
      <c r="C1867" s="159"/>
      <c r="D1867" s="151" t="s">
        <v>1808</v>
      </c>
      <c r="E1867" s="36">
        <f t="shared" si="129"/>
        <v>0</v>
      </c>
      <c r="F1867" s="154"/>
      <c r="G1867" s="180"/>
      <c r="H1867" s="180"/>
    </row>
    <row r="1868" spans="1:8" outlineLevel="1">
      <c r="A1868" s="187">
        <v>387</v>
      </c>
      <c r="B1868" s="33" t="s">
        <v>2578</v>
      </c>
      <c r="C1868" s="159"/>
      <c r="D1868" s="151" t="s">
        <v>1808</v>
      </c>
      <c r="E1868" s="36">
        <f t="shared" si="129"/>
        <v>0</v>
      </c>
      <c r="F1868" s="154"/>
      <c r="G1868" s="180"/>
      <c r="H1868" s="180"/>
    </row>
    <row r="1869" spans="1:8" outlineLevel="1">
      <c r="A1869" s="187">
        <v>388</v>
      </c>
      <c r="B1869" s="33" t="s">
        <v>2579</v>
      </c>
      <c r="C1869" s="159"/>
      <c r="D1869" s="151" t="s">
        <v>1808</v>
      </c>
      <c r="E1869" s="36">
        <f t="shared" si="129"/>
        <v>1</v>
      </c>
      <c r="F1869" s="154">
        <v>1</v>
      </c>
      <c r="G1869" s="180"/>
      <c r="H1869" s="180"/>
    </row>
    <row r="1870" spans="1:8" outlineLevel="1">
      <c r="A1870" s="187">
        <v>389</v>
      </c>
      <c r="B1870" s="33" t="s">
        <v>2580</v>
      </c>
      <c r="C1870" s="159"/>
      <c r="D1870" s="151" t="s">
        <v>2581</v>
      </c>
      <c r="E1870" s="36">
        <f t="shared" si="129"/>
        <v>0</v>
      </c>
      <c r="F1870" s="154"/>
      <c r="G1870" s="180"/>
      <c r="H1870" s="180"/>
    </row>
    <row r="1871" spans="1:8" outlineLevel="1">
      <c r="A1871" s="187">
        <v>390</v>
      </c>
      <c r="B1871" s="33" t="s">
        <v>2582</v>
      </c>
      <c r="C1871" s="159"/>
      <c r="D1871" s="151" t="s">
        <v>1808</v>
      </c>
      <c r="E1871" s="36">
        <f t="shared" si="129"/>
        <v>800</v>
      </c>
      <c r="F1871" s="154">
        <v>200</v>
      </c>
      <c r="G1871" s="180">
        <v>400</v>
      </c>
      <c r="H1871" s="180">
        <v>200</v>
      </c>
    </row>
    <row r="1872" spans="1:8" outlineLevel="1">
      <c r="A1872" s="187">
        <v>391</v>
      </c>
      <c r="B1872" s="33" t="s">
        <v>2583</v>
      </c>
      <c r="C1872" s="159"/>
      <c r="D1872" s="151" t="s">
        <v>1808</v>
      </c>
      <c r="E1872" s="36">
        <f t="shared" ref="E1872:E1903" si="130">+F1872+G1872+H1872</f>
        <v>0</v>
      </c>
      <c r="F1872" s="154"/>
      <c r="G1872" s="180"/>
      <c r="H1872" s="180"/>
    </row>
    <row r="1873" spans="1:8" outlineLevel="1">
      <c r="A1873" s="187">
        <v>392</v>
      </c>
      <c r="B1873" s="33" t="s">
        <v>2584</v>
      </c>
      <c r="C1873" s="159"/>
      <c r="D1873" s="151" t="s">
        <v>2581</v>
      </c>
      <c r="E1873" s="36">
        <f t="shared" si="130"/>
        <v>0</v>
      </c>
      <c r="F1873" s="154"/>
      <c r="G1873" s="180"/>
      <c r="H1873" s="180"/>
    </row>
    <row r="1874" spans="1:8" outlineLevel="1">
      <c r="A1874" s="187">
        <v>393</v>
      </c>
      <c r="B1874" s="33" t="s">
        <v>2585</v>
      </c>
      <c r="C1874" s="159"/>
      <c r="D1874" s="151" t="s">
        <v>1808</v>
      </c>
      <c r="E1874" s="36">
        <f t="shared" si="130"/>
        <v>0</v>
      </c>
      <c r="F1874" s="154"/>
      <c r="G1874" s="180"/>
      <c r="H1874" s="180"/>
    </row>
    <row r="1875" spans="1:8" outlineLevel="1">
      <c r="A1875" s="187">
        <v>394</v>
      </c>
      <c r="B1875" s="33" t="s">
        <v>2586</v>
      </c>
      <c r="C1875" s="159"/>
      <c r="D1875" s="151" t="s">
        <v>1808</v>
      </c>
      <c r="E1875" s="36">
        <f t="shared" si="130"/>
        <v>0</v>
      </c>
      <c r="F1875" s="154"/>
      <c r="G1875" s="180"/>
      <c r="H1875" s="180"/>
    </row>
    <row r="1876" spans="1:8" outlineLevel="1">
      <c r="A1876" s="187">
        <v>395</v>
      </c>
      <c r="B1876" s="33" t="s">
        <v>2587</v>
      </c>
      <c r="C1876" s="159"/>
      <c r="D1876" s="151" t="s">
        <v>1808</v>
      </c>
      <c r="E1876" s="36">
        <f t="shared" si="130"/>
        <v>5</v>
      </c>
      <c r="F1876" s="154">
        <v>5</v>
      </c>
      <c r="G1876" s="180"/>
      <c r="H1876" s="180"/>
    </row>
    <row r="1877" spans="1:8" outlineLevel="1">
      <c r="A1877" s="187">
        <v>396</v>
      </c>
      <c r="B1877" s="33" t="s">
        <v>2566</v>
      </c>
      <c r="C1877" s="159"/>
      <c r="D1877" s="151" t="s">
        <v>1808</v>
      </c>
      <c r="E1877" s="36">
        <f t="shared" si="130"/>
        <v>15</v>
      </c>
      <c r="F1877" s="154"/>
      <c r="G1877" s="180">
        <v>15</v>
      </c>
      <c r="H1877" s="180"/>
    </row>
    <row r="1878" spans="1:8" outlineLevel="1">
      <c r="A1878" s="187">
        <v>397</v>
      </c>
      <c r="B1878" s="33" t="s">
        <v>2588</v>
      </c>
      <c r="C1878" s="159"/>
      <c r="D1878" s="151" t="s">
        <v>1808</v>
      </c>
      <c r="E1878" s="36">
        <f t="shared" si="130"/>
        <v>5</v>
      </c>
      <c r="F1878" s="154"/>
      <c r="G1878" s="180"/>
      <c r="H1878" s="180">
        <v>5</v>
      </c>
    </row>
    <row r="1879" spans="1:8" outlineLevel="1">
      <c r="A1879" s="187">
        <v>398</v>
      </c>
      <c r="B1879" s="33" t="s">
        <v>2589</v>
      </c>
      <c r="C1879" s="159"/>
      <c r="D1879" s="151" t="s">
        <v>1808</v>
      </c>
      <c r="E1879" s="36">
        <f t="shared" si="130"/>
        <v>4</v>
      </c>
      <c r="F1879" s="154"/>
      <c r="G1879" s="180">
        <v>2</v>
      </c>
      <c r="H1879" s="180">
        <v>2</v>
      </c>
    </row>
    <row r="1880" spans="1:8" outlineLevel="1">
      <c r="A1880" s="187">
        <v>399</v>
      </c>
      <c r="B1880" s="33" t="s">
        <v>2590</v>
      </c>
      <c r="C1880" s="159"/>
      <c r="D1880" s="151" t="s">
        <v>1808</v>
      </c>
      <c r="E1880" s="36">
        <f t="shared" si="130"/>
        <v>4</v>
      </c>
      <c r="F1880" s="154">
        <v>2</v>
      </c>
      <c r="G1880" s="180"/>
      <c r="H1880" s="180">
        <v>2</v>
      </c>
    </row>
    <row r="1881" spans="1:8" outlineLevel="1">
      <c r="A1881" s="187">
        <v>400</v>
      </c>
      <c r="B1881" s="33" t="s">
        <v>2591</v>
      </c>
      <c r="C1881" s="159"/>
      <c r="D1881" s="151" t="s">
        <v>1808</v>
      </c>
      <c r="E1881" s="36">
        <f t="shared" si="130"/>
        <v>4</v>
      </c>
      <c r="F1881" s="154">
        <v>2</v>
      </c>
      <c r="G1881" s="180"/>
      <c r="H1881" s="180">
        <v>2</v>
      </c>
    </row>
    <row r="1882" spans="1:8" outlineLevel="1">
      <c r="A1882" s="187">
        <v>401</v>
      </c>
      <c r="B1882" s="33" t="s">
        <v>2592</v>
      </c>
      <c r="C1882" s="159"/>
      <c r="D1882" s="151" t="s">
        <v>1808</v>
      </c>
      <c r="E1882" s="36">
        <f t="shared" si="130"/>
        <v>0</v>
      </c>
      <c r="F1882" s="154"/>
      <c r="G1882" s="180"/>
      <c r="H1882" s="180"/>
    </row>
    <row r="1883" spans="1:8" outlineLevel="1">
      <c r="A1883" s="187">
        <v>402</v>
      </c>
      <c r="B1883" s="33" t="s">
        <v>2593</v>
      </c>
      <c r="C1883" s="159"/>
      <c r="D1883" s="151" t="s">
        <v>1811</v>
      </c>
      <c r="E1883" s="36">
        <f t="shared" si="130"/>
        <v>0</v>
      </c>
      <c r="F1883" s="154"/>
      <c r="G1883" s="180"/>
      <c r="H1883" s="180"/>
    </row>
    <row r="1884" spans="1:8" outlineLevel="1">
      <c r="A1884" s="187">
        <v>403</v>
      </c>
      <c r="B1884" s="33" t="s">
        <v>8889</v>
      </c>
      <c r="C1884" s="159"/>
      <c r="D1884" s="151" t="s">
        <v>1808</v>
      </c>
      <c r="E1884" s="36">
        <f t="shared" si="130"/>
        <v>140</v>
      </c>
      <c r="F1884" s="154">
        <v>80</v>
      </c>
      <c r="G1884" s="180">
        <v>60</v>
      </c>
      <c r="H1884" s="180"/>
    </row>
    <row r="1885" spans="1:8" outlineLevel="1">
      <c r="A1885" s="187">
        <v>404</v>
      </c>
      <c r="B1885" s="33" t="s">
        <v>2594</v>
      </c>
      <c r="C1885" s="159"/>
      <c r="D1885" s="151" t="s">
        <v>1808</v>
      </c>
      <c r="E1885" s="36">
        <f t="shared" si="130"/>
        <v>0</v>
      </c>
      <c r="F1885" s="154"/>
      <c r="G1885" s="180"/>
      <c r="H1885" s="180"/>
    </row>
    <row r="1886" spans="1:8" outlineLevel="1">
      <c r="A1886" s="187">
        <v>405</v>
      </c>
      <c r="B1886" s="33" t="s">
        <v>2595</v>
      </c>
      <c r="C1886" s="159"/>
      <c r="D1886" s="151" t="s">
        <v>1808</v>
      </c>
      <c r="E1886" s="36">
        <f t="shared" si="130"/>
        <v>10</v>
      </c>
      <c r="F1886" s="154">
        <v>5</v>
      </c>
      <c r="G1886" s="180"/>
      <c r="H1886" s="180">
        <v>5</v>
      </c>
    </row>
    <row r="1887" spans="1:8" outlineLevel="1">
      <c r="A1887" s="187">
        <v>406</v>
      </c>
      <c r="B1887" s="33" t="s">
        <v>2596</v>
      </c>
      <c r="C1887" s="159"/>
      <c r="D1887" s="151" t="s">
        <v>1808</v>
      </c>
      <c r="E1887" s="36">
        <f t="shared" si="130"/>
        <v>2</v>
      </c>
      <c r="F1887" s="154">
        <v>2</v>
      </c>
      <c r="G1887" s="180"/>
      <c r="H1887" s="180"/>
    </row>
    <row r="1888" spans="1:8" outlineLevel="1">
      <c r="A1888" s="187">
        <v>407</v>
      </c>
      <c r="B1888" s="33" t="s">
        <v>2597</v>
      </c>
      <c r="C1888" s="159"/>
      <c r="D1888" s="151" t="s">
        <v>1808</v>
      </c>
      <c r="E1888" s="36">
        <f t="shared" si="130"/>
        <v>2</v>
      </c>
      <c r="F1888" s="154"/>
      <c r="G1888" s="180">
        <v>2</v>
      </c>
      <c r="H1888" s="180"/>
    </row>
    <row r="1889" spans="1:8" outlineLevel="1">
      <c r="A1889" s="187">
        <v>408</v>
      </c>
      <c r="B1889" s="33" t="s">
        <v>2598</v>
      </c>
      <c r="C1889" s="159"/>
      <c r="D1889" s="151" t="s">
        <v>2581</v>
      </c>
      <c r="E1889" s="36">
        <f t="shared" si="130"/>
        <v>4</v>
      </c>
      <c r="F1889" s="154">
        <v>2</v>
      </c>
      <c r="G1889" s="180">
        <v>2</v>
      </c>
      <c r="H1889" s="180"/>
    </row>
    <row r="1890" spans="1:8" outlineLevel="1">
      <c r="A1890" s="187">
        <v>409</v>
      </c>
      <c r="B1890" s="33" t="s">
        <v>2599</v>
      </c>
      <c r="C1890" s="159"/>
      <c r="D1890" s="151" t="s">
        <v>2581</v>
      </c>
      <c r="E1890" s="36">
        <f t="shared" si="130"/>
        <v>0</v>
      </c>
      <c r="F1890" s="154"/>
      <c r="G1890" s="180"/>
      <c r="H1890" s="180"/>
    </row>
    <row r="1891" spans="1:8" outlineLevel="1">
      <c r="A1891" s="187">
        <v>410</v>
      </c>
      <c r="B1891" s="33" t="s">
        <v>2600</v>
      </c>
      <c r="C1891" s="159"/>
      <c r="D1891" s="151" t="s">
        <v>2581</v>
      </c>
      <c r="E1891" s="36">
        <f t="shared" si="130"/>
        <v>0</v>
      </c>
      <c r="F1891" s="154"/>
      <c r="G1891" s="180"/>
      <c r="H1891" s="180"/>
    </row>
    <row r="1892" spans="1:8" outlineLevel="1">
      <c r="A1892" s="187">
        <v>411</v>
      </c>
      <c r="B1892" s="33" t="s">
        <v>2601</v>
      </c>
      <c r="C1892" s="159"/>
      <c r="D1892" s="151" t="s">
        <v>2581</v>
      </c>
      <c r="E1892" s="36">
        <f t="shared" si="130"/>
        <v>0</v>
      </c>
      <c r="F1892" s="154"/>
      <c r="G1892" s="180"/>
      <c r="H1892" s="180"/>
    </row>
    <row r="1893" spans="1:8" outlineLevel="1">
      <c r="A1893" s="187">
        <v>412</v>
      </c>
      <c r="B1893" s="33" t="s">
        <v>2602</v>
      </c>
      <c r="C1893" s="159"/>
      <c r="D1893" s="151" t="s">
        <v>1808</v>
      </c>
      <c r="E1893" s="36">
        <f t="shared" si="130"/>
        <v>0</v>
      </c>
      <c r="F1893" s="154"/>
      <c r="G1893" s="180"/>
      <c r="H1893" s="180"/>
    </row>
    <row r="1894" spans="1:8" outlineLevel="1">
      <c r="A1894" s="187">
        <v>413</v>
      </c>
      <c r="B1894" s="33" t="s">
        <v>2603</v>
      </c>
      <c r="C1894" s="159"/>
      <c r="D1894" s="151" t="s">
        <v>1808</v>
      </c>
      <c r="E1894" s="36">
        <f t="shared" si="130"/>
        <v>0</v>
      </c>
      <c r="F1894" s="154"/>
      <c r="G1894" s="180"/>
      <c r="H1894" s="180"/>
    </row>
    <row r="1895" spans="1:8" outlineLevel="1">
      <c r="A1895" s="187">
        <v>414</v>
      </c>
      <c r="B1895" s="33" t="s">
        <v>2604</v>
      </c>
      <c r="C1895" s="159"/>
      <c r="D1895" s="151" t="s">
        <v>1808</v>
      </c>
      <c r="E1895" s="36">
        <f t="shared" si="130"/>
        <v>0</v>
      </c>
      <c r="F1895" s="154"/>
      <c r="G1895" s="180"/>
      <c r="H1895" s="180"/>
    </row>
    <row r="1896" spans="1:8" outlineLevel="1">
      <c r="A1896" s="187">
        <v>415</v>
      </c>
      <c r="B1896" s="33" t="s">
        <v>2605</v>
      </c>
      <c r="C1896" s="159"/>
      <c r="D1896" s="151" t="s">
        <v>1808</v>
      </c>
      <c r="E1896" s="36">
        <f t="shared" si="130"/>
        <v>0</v>
      </c>
      <c r="F1896" s="154"/>
      <c r="G1896" s="180"/>
      <c r="H1896" s="180"/>
    </row>
    <row r="1897" spans="1:8" outlineLevel="1">
      <c r="A1897" s="187">
        <v>416</v>
      </c>
      <c r="B1897" s="33" t="s">
        <v>2606</v>
      </c>
      <c r="C1897" s="159"/>
      <c r="D1897" s="151" t="s">
        <v>1808</v>
      </c>
      <c r="E1897" s="36">
        <f t="shared" si="130"/>
        <v>0</v>
      </c>
      <c r="F1897" s="154"/>
      <c r="G1897" s="180"/>
      <c r="H1897" s="180"/>
    </row>
    <row r="1898" spans="1:8" outlineLevel="1">
      <c r="A1898" s="187">
        <v>417</v>
      </c>
      <c r="B1898" s="33" t="s">
        <v>2607</v>
      </c>
      <c r="C1898" s="159"/>
      <c r="D1898" s="151" t="s">
        <v>1808</v>
      </c>
      <c r="E1898" s="36">
        <f t="shared" si="130"/>
        <v>0</v>
      </c>
      <c r="F1898" s="154"/>
      <c r="G1898" s="180"/>
      <c r="H1898" s="180"/>
    </row>
    <row r="1899" spans="1:8" outlineLevel="1">
      <c r="A1899" s="187">
        <v>418</v>
      </c>
      <c r="B1899" s="33" t="s">
        <v>2608</v>
      </c>
      <c r="C1899" s="159"/>
      <c r="D1899" s="151" t="s">
        <v>1808</v>
      </c>
      <c r="E1899" s="36">
        <f t="shared" si="130"/>
        <v>0</v>
      </c>
      <c r="F1899" s="154"/>
      <c r="G1899" s="180"/>
      <c r="H1899" s="180"/>
    </row>
    <row r="1900" spans="1:8" outlineLevel="1">
      <c r="A1900" s="187">
        <v>419</v>
      </c>
      <c r="B1900" s="33" t="s">
        <v>2609</v>
      </c>
      <c r="C1900" s="159"/>
      <c r="D1900" s="151" t="s">
        <v>1808</v>
      </c>
      <c r="E1900" s="36">
        <f t="shared" si="130"/>
        <v>0</v>
      </c>
      <c r="F1900" s="154"/>
      <c r="G1900" s="180"/>
      <c r="H1900" s="180"/>
    </row>
    <row r="1901" spans="1:8" outlineLevel="1">
      <c r="A1901" s="187">
        <v>420</v>
      </c>
      <c r="B1901" s="33" t="s">
        <v>2610</v>
      </c>
      <c r="C1901" s="159"/>
      <c r="D1901" s="151" t="s">
        <v>1808</v>
      </c>
      <c r="E1901" s="36">
        <f t="shared" si="130"/>
        <v>0</v>
      </c>
      <c r="F1901" s="154"/>
      <c r="G1901" s="180"/>
      <c r="H1901" s="180"/>
    </row>
    <row r="1902" spans="1:8" outlineLevel="1">
      <c r="A1902" s="187">
        <v>421</v>
      </c>
      <c r="B1902" s="33" t="s">
        <v>2611</v>
      </c>
      <c r="C1902" s="159"/>
      <c r="D1902" s="151" t="s">
        <v>1808</v>
      </c>
      <c r="E1902" s="36">
        <f t="shared" si="130"/>
        <v>1</v>
      </c>
      <c r="F1902" s="154">
        <v>1</v>
      </c>
      <c r="G1902" s="180"/>
      <c r="H1902" s="180"/>
    </row>
    <row r="1903" spans="1:8" outlineLevel="1">
      <c r="A1903" s="187">
        <v>422</v>
      </c>
      <c r="B1903" s="33" t="s">
        <v>2612</v>
      </c>
      <c r="C1903" s="159"/>
      <c r="D1903" s="151" t="s">
        <v>2581</v>
      </c>
      <c r="E1903" s="36">
        <f t="shared" si="130"/>
        <v>0</v>
      </c>
      <c r="F1903" s="154"/>
      <c r="G1903" s="180"/>
      <c r="H1903" s="180"/>
    </row>
    <row r="1904" spans="1:8" outlineLevel="1">
      <c r="A1904" s="187">
        <v>423</v>
      </c>
      <c r="B1904" s="33" t="s">
        <v>2613</v>
      </c>
      <c r="C1904" s="159"/>
      <c r="D1904" s="151" t="s">
        <v>1808</v>
      </c>
      <c r="E1904" s="36">
        <f t="shared" ref="E1904" si="131">+F1904+G1904+H1904</f>
        <v>0</v>
      </c>
      <c r="F1904" s="154"/>
      <c r="G1904" s="180"/>
      <c r="H1904" s="180"/>
    </row>
    <row r="1905" spans="1:9" ht="30.75" customHeight="1">
      <c r="A1905" s="178"/>
      <c r="B1905" s="904" t="s">
        <v>2614</v>
      </c>
      <c r="C1905" s="905"/>
      <c r="D1905" s="905"/>
      <c r="E1905" s="905"/>
      <c r="F1905" s="905"/>
      <c r="G1905" s="905"/>
      <c r="H1905" s="905"/>
    </row>
    <row r="1906" spans="1:9" outlineLevel="1">
      <c r="A1906" s="187">
        <v>424</v>
      </c>
      <c r="B1906" s="33" t="s">
        <v>2615</v>
      </c>
      <c r="C1906" s="187" t="s">
        <v>2616</v>
      </c>
      <c r="D1906" s="151" t="s">
        <v>1808</v>
      </c>
      <c r="E1906" s="36">
        <f>F1906+G1906+H1906</f>
        <v>150</v>
      </c>
      <c r="F1906" s="180">
        <v>50</v>
      </c>
      <c r="G1906" s="180">
        <v>50</v>
      </c>
      <c r="H1906" s="180">
        <v>50</v>
      </c>
    </row>
    <row r="1907" spans="1:9" outlineLevel="1">
      <c r="A1907" s="187">
        <v>425</v>
      </c>
      <c r="B1907" s="33" t="s">
        <v>2615</v>
      </c>
      <c r="C1907" s="187" t="s">
        <v>2617</v>
      </c>
      <c r="D1907" s="151" t="s">
        <v>1808</v>
      </c>
      <c r="E1907" s="36">
        <f>F1907+G1907+H1907</f>
        <v>25</v>
      </c>
      <c r="F1907" s="180">
        <v>8</v>
      </c>
      <c r="G1907" s="180">
        <v>8</v>
      </c>
      <c r="H1907" s="180">
        <v>9</v>
      </c>
    </row>
    <row r="1908" spans="1:9" outlineLevel="1">
      <c r="A1908" s="187">
        <v>426</v>
      </c>
      <c r="B1908" s="33" t="s">
        <v>2615</v>
      </c>
      <c r="C1908" s="187" t="s">
        <v>2618</v>
      </c>
      <c r="D1908" s="151" t="s">
        <v>1808</v>
      </c>
      <c r="E1908" s="36">
        <f>F1908+G1908+H1908</f>
        <v>50</v>
      </c>
      <c r="F1908" s="180">
        <v>17</v>
      </c>
      <c r="G1908" s="180">
        <v>17</v>
      </c>
      <c r="H1908" s="180">
        <v>16</v>
      </c>
    </row>
    <row r="1909" spans="1:9" outlineLevel="1">
      <c r="A1909" s="187">
        <v>427</v>
      </c>
      <c r="B1909" s="33" t="s">
        <v>2619</v>
      </c>
      <c r="C1909" s="159"/>
      <c r="D1909" s="151" t="s">
        <v>1808</v>
      </c>
      <c r="E1909" s="36">
        <f>F1909+G1909+H1909</f>
        <v>0</v>
      </c>
      <c r="F1909" s="159"/>
      <c r="G1909" s="159"/>
      <c r="H1909" s="159"/>
      <c r="I1909" s="8">
        <v>60</v>
      </c>
    </row>
    <row r="1910" spans="1:9" outlineLevel="1">
      <c r="A1910" s="187">
        <v>428</v>
      </c>
      <c r="B1910" s="33" t="s">
        <v>2620</v>
      </c>
      <c r="C1910" s="159"/>
      <c r="D1910" s="151" t="s">
        <v>1808</v>
      </c>
      <c r="E1910" s="36">
        <f>F1910+G1910+H1910</f>
        <v>0</v>
      </c>
      <c r="F1910" s="159"/>
      <c r="G1910" s="159"/>
      <c r="H1910" s="159"/>
    </row>
    <row r="1911" spans="1:9" ht="30.75" customHeight="1">
      <c r="A1911" s="178"/>
      <c r="B1911" s="904" t="s">
        <v>2621</v>
      </c>
      <c r="C1911" s="905"/>
      <c r="D1911" s="905"/>
      <c r="E1911" s="905"/>
      <c r="F1911" s="905"/>
      <c r="G1911" s="905"/>
      <c r="H1911" s="905"/>
    </row>
    <row r="1912" spans="1:9" outlineLevel="1">
      <c r="A1912" s="151">
        <v>429</v>
      </c>
      <c r="B1912" s="197" t="s">
        <v>2622</v>
      </c>
      <c r="C1912" s="151" t="s">
        <v>2623</v>
      </c>
      <c r="D1912" s="151" t="s">
        <v>2037</v>
      </c>
      <c r="E1912" s="190">
        <f t="shared" ref="E1912:E1917" si="132">F1912+G1912+H1912</f>
        <v>0</v>
      </c>
      <c r="F1912" s="163"/>
      <c r="G1912" s="163"/>
      <c r="H1912" s="163"/>
      <c r="I1912" s="8">
        <v>18</v>
      </c>
    </row>
    <row r="1913" spans="1:9" outlineLevel="1">
      <c r="A1913" s="151">
        <v>430</v>
      </c>
      <c r="B1913" s="197" t="s">
        <v>2624</v>
      </c>
      <c r="C1913" s="151" t="s">
        <v>2625</v>
      </c>
      <c r="D1913" s="151" t="s">
        <v>1808</v>
      </c>
      <c r="E1913" s="190">
        <f t="shared" si="132"/>
        <v>0</v>
      </c>
      <c r="F1913" s="163"/>
      <c r="G1913" s="163"/>
      <c r="H1913" s="163"/>
      <c r="I1913" s="8">
        <v>18</v>
      </c>
    </row>
    <row r="1914" spans="1:9" outlineLevel="1">
      <c r="A1914" s="151">
        <v>431</v>
      </c>
      <c r="B1914" s="197" t="s">
        <v>2626</v>
      </c>
      <c r="C1914" s="151" t="s">
        <v>2627</v>
      </c>
      <c r="D1914" s="151" t="s">
        <v>1808</v>
      </c>
      <c r="E1914" s="190">
        <f t="shared" si="132"/>
        <v>9</v>
      </c>
      <c r="F1914" s="163">
        <v>3</v>
      </c>
      <c r="G1914" s="163">
        <v>3</v>
      </c>
      <c r="H1914" s="163">
        <v>3</v>
      </c>
      <c r="I1914" s="8">
        <v>18</v>
      </c>
    </row>
    <row r="1915" spans="1:9" outlineLevel="1">
      <c r="A1915" s="151">
        <v>432</v>
      </c>
      <c r="B1915" s="197" t="s">
        <v>2628</v>
      </c>
      <c r="C1915" s="34" t="s">
        <v>2629</v>
      </c>
      <c r="D1915" s="151" t="s">
        <v>1808</v>
      </c>
      <c r="E1915" s="190">
        <f t="shared" si="132"/>
        <v>0</v>
      </c>
      <c r="F1915" s="163"/>
      <c r="G1915" s="163"/>
      <c r="H1915" s="163"/>
      <c r="I1915" s="8">
        <v>18</v>
      </c>
    </row>
    <row r="1916" spans="1:9" outlineLevel="1">
      <c r="A1916" s="151">
        <v>433</v>
      </c>
      <c r="B1916" s="197" t="s">
        <v>2630</v>
      </c>
      <c r="C1916" s="34" t="s">
        <v>2631</v>
      </c>
      <c r="D1916" s="151" t="s">
        <v>1808</v>
      </c>
      <c r="E1916" s="190">
        <f t="shared" si="132"/>
        <v>0</v>
      </c>
      <c r="F1916" s="163"/>
      <c r="G1916" s="163"/>
      <c r="H1916" s="163"/>
      <c r="I1916" s="8">
        <v>18</v>
      </c>
    </row>
    <row r="1917" spans="1:9" outlineLevel="1">
      <c r="A1917" s="151">
        <v>434</v>
      </c>
      <c r="B1917" s="197" t="s">
        <v>2632</v>
      </c>
      <c r="C1917" s="34" t="s">
        <v>2633</v>
      </c>
      <c r="D1917" s="151"/>
      <c r="E1917" s="190">
        <f t="shared" si="132"/>
        <v>3</v>
      </c>
      <c r="F1917" s="163">
        <v>1</v>
      </c>
      <c r="G1917" s="163">
        <v>1</v>
      </c>
      <c r="H1917" s="163">
        <v>1</v>
      </c>
      <c r="I1917" s="8">
        <v>18</v>
      </c>
    </row>
    <row r="1918" spans="1:9" ht="30.75" customHeight="1">
      <c r="A1918" s="178"/>
      <c r="B1918" s="904" t="s">
        <v>2634</v>
      </c>
      <c r="C1918" s="905"/>
      <c r="D1918" s="905"/>
      <c r="E1918" s="905"/>
      <c r="F1918" s="905"/>
      <c r="G1918" s="905"/>
      <c r="H1918" s="905"/>
    </row>
    <row r="1919" spans="1:9" ht="25.5" customHeight="1" outlineLevel="1">
      <c r="A1919" s="151">
        <v>435</v>
      </c>
      <c r="B1919" s="33" t="s">
        <v>2635</v>
      </c>
      <c r="C1919" s="785" t="s">
        <v>2636</v>
      </c>
      <c r="D1919" s="34" t="s">
        <v>1808</v>
      </c>
      <c r="E1919" s="198">
        <v>72</v>
      </c>
      <c r="F1919" s="163">
        <f t="shared" ref="F1919:F1950" si="133">E1919/3</f>
        <v>24</v>
      </c>
      <c r="G1919" s="163">
        <f t="shared" ref="G1919:G1950" si="134">E1919/3</f>
        <v>24</v>
      </c>
      <c r="H1919" s="163">
        <f t="shared" ref="H1919:H1950" si="135">E1919-F1919-G1919</f>
        <v>24</v>
      </c>
    </row>
    <row r="1920" spans="1:9" ht="44.25" customHeight="1" outlineLevel="1">
      <c r="A1920" s="151">
        <v>436</v>
      </c>
      <c r="B1920" s="33" t="s">
        <v>2635</v>
      </c>
      <c r="C1920" s="785" t="s">
        <v>2637</v>
      </c>
      <c r="D1920" s="34" t="s">
        <v>1808</v>
      </c>
      <c r="E1920" s="198"/>
      <c r="F1920" s="163">
        <f t="shared" si="133"/>
        <v>0</v>
      </c>
      <c r="G1920" s="163">
        <f t="shared" si="134"/>
        <v>0</v>
      </c>
      <c r="H1920" s="163">
        <f t="shared" si="135"/>
        <v>0</v>
      </c>
    </row>
    <row r="1921" spans="1:8" outlineLevel="1">
      <c r="A1921" s="151">
        <v>437</v>
      </c>
      <c r="B1921" s="33" t="s">
        <v>2638</v>
      </c>
      <c r="C1921" s="785" t="s">
        <v>2639</v>
      </c>
      <c r="D1921" s="34" t="s">
        <v>1808</v>
      </c>
      <c r="E1921" s="198">
        <v>48</v>
      </c>
      <c r="F1921" s="163">
        <f t="shared" si="133"/>
        <v>16</v>
      </c>
      <c r="G1921" s="163">
        <f t="shared" si="134"/>
        <v>16</v>
      </c>
      <c r="H1921" s="163">
        <f t="shared" si="135"/>
        <v>16</v>
      </c>
    </row>
    <row r="1922" spans="1:8" outlineLevel="1">
      <c r="A1922" s="151">
        <v>438</v>
      </c>
      <c r="B1922" s="33" t="s">
        <v>2640</v>
      </c>
      <c r="C1922" s="34" t="s">
        <v>2641</v>
      </c>
      <c r="D1922" s="34" t="s">
        <v>1808</v>
      </c>
      <c r="E1922" s="198">
        <v>8</v>
      </c>
      <c r="F1922" s="163">
        <f t="shared" si="133"/>
        <v>2.6666666666666665</v>
      </c>
      <c r="G1922" s="163">
        <f t="shared" si="134"/>
        <v>2.6666666666666665</v>
      </c>
      <c r="H1922" s="163">
        <f t="shared" si="135"/>
        <v>2.6666666666666674</v>
      </c>
    </row>
    <row r="1923" spans="1:8" outlineLevel="1">
      <c r="A1923" s="151">
        <v>439</v>
      </c>
      <c r="B1923" s="33" t="s">
        <v>2642</v>
      </c>
      <c r="C1923" s="34"/>
      <c r="D1923" s="34" t="s">
        <v>1808</v>
      </c>
      <c r="E1923" s="200">
        <v>4</v>
      </c>
      <c r="F1923" s="163">
        <f t="shared" si="133"/>
        <v>1.3333333333333333</v>
      </c>
      <c r="G1923" s="163">
        <f t="shared" si="134"/>
        <v>1.3333333333333333</v>
      </c>
      <c r="H1923" s="163">
        <f t="shared" si="135"/>
        <v>1.3333333333333337</v>
      </c>
    </row>
    <row r="1924" spans="1:8" outlineLevel="1">
      <c r="A1924" s="151">
        <v>440</v>
      </c>
      <c r="B1924" s="33" t="s">
        <v>2643</v>
      </c>
      <c r="C1924" s="34"/>
      <c r="D1924" s="34" t="s">
        <v>1808</v>
      </c>
      <c r="E1924" s="200">
        <v>4</v>
      </c>
      <c r="F1924" s="163">
        <f t="shared" si="133"/>
        <v>1.3333333333333333</v>
      </c>
      <c r="G1924" s="163">
        <f t="shared" si="134"/>
        <v>1.3333333333333333</v>
      </c>
      <c r="H1924" s="163">
        <f t="shared" si="135"/>
        <v>1.3333333333333337</v>
      </c>
    </row>
    <row r="1925" spans="1:8" outlineLevel="1">
      <c r="A1925" s="151">
        <v>441</v>
      </c>
      <c r="B1925" s="33" t="s">
        <v>2644</v>
      </c>
      <c r="C1925" s="34"/>
      <c r="D1925" s="34" t="s">
        <v>1808</v>
      </c>
      <c r="E1925" s="200">
        <v>8</v>
      </c>
      <c r="F1925" s="163">
        <f t="shared" si="133"/>
        <v>2.6666666666666665</v>
      </c>
      <c r="G1925" s="163">
        <f t="shared" si="134"/>
        <v>2.6666666666666665</v>
      </c>
      <c r="H1925" s="163">
        <f t="shared" si="135"/>
        <v>2.6666666666666674</v>
      </c>
    </row>
    <row r="1926" spans="1:8" outlineLevel="1">
      <c r="A1926" s="151">
        <v>442</v>
      </c>
      <c r="B1926" s="33" t="s">
        <v>2645</v>
      </c>
      <c r="C1926" s="34"/>
      <c r="D1926" s="34" t="s">
        <v>1808</v>
      </c>
      <c r="E1926" s="200">
        <v>10</v>
      </c>
      <c r="F1926" s="163">
        <f t="shared" si="133"/>
        <v>3.3333333333333335</v>
      </c>
      <c r="G1926" s="163">
        <f t="shared" si="134"/>
        <v>3.3333333333333335</v>
      </c>
      <c r="H1926" s="163">
        <f t="shared" si="135"/>
        <v>3.3333333333333326</v>
      </c>
    </row>
    <row r="1927" spans="1:8" outlineLevel="1">
      <c r="A1927" s="151">
        <v>443</v>
      </c>
      <c r="B1927" s="33" t="s">
        <v>2646</v>
      </c>
      <c r="C1927" s="34"/>
      <c r="D1927" s="201" t="s">
        <v>2115</v>
      </c>
      <c r="E1927" s="200">
        <v>2</v>
      </c>
      <c r="F1927" s="163">
        <f t="shared" si="133"/>
        <v>0.66666666666666663</v>
      </c>
      <c r="G1927" s="163">
        <f t="shared" si="134"/>
        <v>0.66666666666666663</v>
      </c>
      <c r="H1927" s="163">
        <f t="shared" si="135"/>
        <v>0.66666666666666685</v>
      </c>
    </row>
    <row r="1928" spans="1:8" outlineLevel="1">
      <c r="A1928" s="151">
        <v>444</v>
      </c>
      <c r="B1928" s="33" t="s">
        <v>2647</v>
      </c>
      <c r="C1928" s="34"/>
      <c r="D1928" s="34" t="s">
        <v>1808</v>
      </c>
      <c r="E1928" s="198">
        <v>25</v>
      </c>
      <c r="F1928" s="163">
        <f t="shared" si="133"/>
        <v>8.3333333333333339</v>
      </c>
      <c r="G1928" s="163">
        <f t="shared" si="134"/>
        <v>8.3333333333333339</v>
      </c>
      <c r="H1928" s="163">
        <f t="shared" si="135"/>
        <v>8.3333333333333304</v>
      </c>
    </row>
    <row r="1929" spans="1:8" outlineLevel="1">
      <c r="A1929" s="151">
        <v>445</v>
      </c>
      <c r="B1929" s="33" t="s">
        <v>2648</v>
      </c>
      <c r="C1929" s="34" t="s">
        <v>2649</v>
      </c>
      <c r="D1929" s="34" t="s">
        <v>1808</v>
      </c>
      <c r="E1929" s="198">
        <v>100</v>
      </c>
      <c r="F1929" s="163">
        <f t="shared" si="133"/>
        <v>33.333333333333336</v>
      </c>
      <c r="G1929" s="163">
        <f t="shared" si="134"/>
        <v>33.333333333333336</v>
      </c>
      <c r="H1929" s="163">
        <f t="shared" si="135"/>
        <v>33.333333333333321</v>
      </c>
    </row>
    <row r="1930" spans="1:8" outlineLevel="1">
      <c r="A1930" s="151">
        <v>446</v>
      </c>
      <c r="B1930" s="33" t="s">
        <v>2650</v>
      </c>
      <c r="C1930" s="34" t="s">
        <v>2651</v>
      </c>
      <c r="D1930" s="34" t="s">
        <v>1808</v>
      </c>
      <c r="E1930" s="198">
        <v>125</v>
      </c>
      <c r="F1930" s="163">
        <f t="shared" si="133"/>
        <v>41.666666666666664</v>
      </c>
      <c r="G1930" s="163">
        <f t="shared" si="134"/>
        <v>41.666666666666664</v>
      </c>
      <c r="H1930" s="163">
        <f t="shared" si="135"/>
        <v>41.666666666666679</v>
      </c>
    </row>
    <row r="1931" spans="1:8" outlineLevel="1">
      <c r="A1931" s="151">
        <v>447</v>
      </c>
      <c r="B1931" s="33" t="s">
        <v>2652</v>
      </c>
      <c r="C1931" s="34" t="s">
        <v>2653</v>
      </c>
      <c r="D1931" s="34" t="s">
        <v>1808</v>
      </c>
      <c r="E1931" s="198">
        <v>25</v>
      </c>
      <c r="F1931" s="163">
        <f t="shared" si="133"/>
        <v>8.3333333333333339</v>
      </c>
      <c r="G1931" s="163">
        <f t="shared" si="134"/>
        <v>8.3333333333333339</v>
      </c>
      <c r="H1931" s="163">
        <f t="shared" si="135"/>
        <v>8.3333333333333304</v>
      </c>
    </row>
    <row r="1932" spans="1:8" outlineLevel="1">
      <c r="A1932" s="151">
        <v>448</v>
      </c>
      <c r="B1932" s="33" t="s">
        <v>2654</v>
      </c>
      <c r="C1932" s="34" t="s">
        <v>2655</v>
      </c>
      <c r="D1932" s="34" t="s">
        <v>1808</v>
      </c>
      <c r="E1932" s="198">
        <v>100</v>
      </c>
      <c r="F1932" s="163">
        <f t="shared" si="133"/>
        <v>33.333333333333336</v>
      </c>
      <c r="G1932" s="163">
        <f t="shared" si="134"/>
        <v>33.333333333333336</v>
      </c>
      <c r="H1932" s="163">
        <f t="shared" si="135"/>
        <v>33.333333333333321</v>
      </c>
    </row>
    <row r="1933" spans="1:8" outlineLevel="1">
      <c r="A1933" s="151">
        <v>449</v>
      </c>
      <c r="B1933" s="33" t="s">
        <v>2656</v>
      </c>
      <c r="C1933" s="34"/>
      <c r="D1933" s="34" t="s">
        <v>2657</v>
      </c>
      <c r="E1933" s="198">
        <v>35</v>
      </c>
      <c r="F1933" s="163">
        <f t="shared" si="133"/>
        <v>11.666666666666666</v>
      </c>
      <c r="G1933" s="163">
        <f t="shared" si="134"/>
        <v>11.666666666666666</v>
      </c>
      <c r="H1933" s="163">
        <f t="shared" si="135"/>
        <v>11.66666666666667</v>
      </c>
    </row>
    <row r="1934" spans="1:8" outlineLevel="1">
      <c r="A1934" s="151">
        <v>450</v>
      </c>
      <c r="B1934" s="33" t="s">
        <v>2658</v>
      </c>
      <c r="C1934" s="34" t="s">
        <v>2659</v>
      </c>
      <c r="D1934" s="34" t="s">
        <v>2657</v>
      </c>
      <c r="E1934" s="198">
        <v>20</v>
      </c>
      <c r="F1934" s="163">
        <f t="shared" si="133"/>
        <v>6.666666666666667</v>
      </c>
      <c r="G1934" s="163">
        <f t="shared" si="134"/>
        <v>6.666666666666667</v>
      </c>
      <c r="H1934" s="163">
        <f t="shared" si="135"/>
        <v>6.6666666666666652</v>
      </c>
    </row>
    <row r="1935" spans="1:8" outlineLevel="1">
      <c r="A1935" s="151">
        <v>451</v>
      </c>
      <c r="B1935" s="33" t="s">
        <v>2660</v>
      </c>
      <c r="C1935" s="34" t="s">
        <v>2661</v>
      </c>
      <c r="D1935" s="34" t="s">
        <v>1808</v>
      </c>
      <c r="E1935" s="198">
        <v>5</v>
      </c>
      <c r="F1935" s="163">
        <f t="shared" si="133"/>
        <v>1.6666666666666667</v>
      </c>
      <c r="G1935" s="163">
        <f t="shared" si="134"/>
        <v>1.6666666666666667</v>
      </c>
      <c r="H1935" s="163">
        <f t="shared" si="135"/>
        <v>1.6666666666666663</v>
      </c>
    </row>
    <row r="1936" spans="1:8" outlineLevel="1">
      <c r="A1936" s="151">
        <v>452</v>
      </c>
      <c r="B1936" s="33" t="s">
        <v>2660</v>
      </c>
      <c r="C1936" s="34" t="s">
        <v>2662</v>
      </c>
      <c r="D1936" s="34" t="s">
        <v>1808</v>
      </c>
      <c r="E1936" s="198">
        <v>5</v>
      </c>
      <c r="F1936" s="163">
        <f t="shared" si="133"/>
        <v>1.6666666666666667</v>
      </c>
      <c r="G1936" s="163">
        <f t="shared" si="134"/>
        <v>1.6666666666666667</v>
      </c>
      <c r="H1936" s="163">
        <f t="shared" si="135"/>
        <v>1.6666666666666663</v>
      </c>
    </row>
    <row r="1937" spans="1:8" outlineLevel="1">
      <c r="A1937" s="151">
        <v>453</v>
      </c>
      <c r="B1937" s="33" t="s">
        <v>2660</v>
      </c>
      <c r="C1937" s="34" t="s">
        <v>2663</v>
      </c>
      <c r="D1937" s="34" t="s">
        <v>1808</v>
      </c>
      <c r="E1937" s="198">
        <v>5</v>
      </c>
      <c r="F1937" s="163">
        <f t="shared" si="133"/>
        <v>1.6666666666666667</v>
      </c>
      <c r="G1937" s="163">
        <f t="shared" si="134"/>
        <v>1.6666666666666667</v>
      </c>
      <c r="H1937" s="163">
        <f t="shared" si="135"/>
        <v>1.6666666666666663</v>
      </c>
    </row>
    <row r="1938" spans="1:8" outlineLevel="1">
      <c r="A1938" s="151">
        <v>454</v>
      </c>
      <c r="B1938" s="33" t="s">
        <v>2664</v>
      </c>
      <c r="C1938" s="34" t="s">
        <v>2665</v>
      </c>
      <c r="D1938" s="34" t="s">
        <v>1808</v>
      </c>
      <c r="E1938" s="198">
        <v>6</v>
      </c>
      <c r="F1938" s="163">
        <f t="shared" si="133"/>
        <v>2</v>
      </c>
      <c r="G1938" s="163">
        <f t="shared" si="134"/>
        <v>2</v>
      </c>
      <c r="H1938" s="163">
        <f t="shared" si="135"/>
        <v>2</v>
      </c>
    </row>
    <row r="1939" spans="1:8" outlineLevel="1">
      <c r="A1939" s="151">
        <v>455</v>
      </c>
      <c r="B1939" s="33" t="s">
        <v>2666</v>
      </c>
      <c r="C1939" s="34" t="s">
        <v>2667</v>
      </c>
      <c r="D1939" s="34" t="s">
        <v>1808</v>
      </c>
      <c r="E1939" s="198">
        <v>35</v>
      </c>
      <c r="F1939" s="163">
        <f t="shared" si="133"/>
        <v>11.666666666666666</v>
      </c>
      <c r="G1939" s="163">
        <f t="shared" si="134"/>
        <v>11.666666666666666</v>
      </c>
      <c r="H1939" s="163">
        <f t="shared" si="135"/>
        <v>11.66666666666667</v>
      </c>
    </row>
    <row r="1940" spans="1:8" outlineLevel="1">
      <c r="A1940" s="151">
        <v>456</v>
      </c>
      <c r="B1940" s="33" t="s">
        <v>2668</v>
      </c>
      <c r="C1940" s="34" t="s">
        <v>2667</v>
      </c>
      <c r="D1940" s="34" t="s">
        <v>1808</v>
      </c>
      <c r="E1940" s="198">
        <v>6</v>
      </c>
      <c r="F1940" s="163">
        <f t="shared" si="133"/>
        <v>2</v>
      </c>
      <c r="G1940" s="163">
        <f t="shared" si="134"/>
        <v>2</v>
      </c>
      <c r="H1940" s="163">
        <f t="shared" si="135"/>
        <v>2</v>
      </c>
    </row>
    <row r="1941" spans="1:8" ht="46.5" outlineLevel="1">
      <c r="A1941" s="151">
        <v>457</v>
      </c>
      <c r="B1941" s="33" t="s">
        <v>2669</v>
      </c>
      <c r="C1941" s="202" t="s">
        <v>2670</v>
      </c>
      <c r="D1941" s="34" t="s">
        <v>1808</v>
      </c>
      <c r="E1941" s="198">
        <v>2</v>
      </c>
      <c r="F1941" s="163">
        <f t="shared" si="133"/>
        <v>0.66666666666666663</v>
      </c>
      <c r="G1941" s="163">
        <f t="shared" si="134"/>
        <v>0.66666666666666663</v>
      </c>
      <c r="H1941" s="163">
        <f t="shared" si="135"/>
        <v>0.66666666666666685</v>
      </c>
    </row>
    <row r="1942" spans="1:8" outlineLevel="1">
      <c r="A1942" s="151">
        <v>458</v>
      </c>
      <c r="B1942" s="33" t="s">
        <v>2671</v>
      </c>
      <c r="C1942" s="34"/>
      <c r="D1942" s="34" t="s">
        <v>1808</v>
      </c>
      <c r="E1942" s="203">
        <v>10</v>
      </c>
      <c r="F1942" s="163">
        <f t="shared" si="133"/>
        <v>3.3333333333333335</v>
      </c>
      <c r="G1942" s="163">
        <f t="shared" si="134"/>
        <v>3.3333333333333335</v>
      </c>
      <c r="H1942" s="163">
        <f t="shared" si="135"/>
        <v>3.3333333333333326</v>
      </c>
    </row>
    <row r="1943" spans="1:8" outlineLevel="1">
      <c r="A1943" s="151">
        <v>459</v>
      </c>
      <c r="B1943" s="33" t="s">
        <v>2672</v>
      </c>
      <c r="C1943" s="202" t="s">
        <v>2673</v>
      </c>
      <c r="D1943" s="34" t="s">
        <v>1808</v>
      </c>
      <c r="E1943" s="198">
        <v>80</v>
      </c>
      <c r="F1943" s="163">
        <f t="shared" si="133"/>
        <v>26.666666666666668</v>
      </c>
      <c r="G1943" s="163">
        <f t="shared" si="134"/>
        <v>26.666666666666668</v>
      </c>
      <c r="H1943" s="163">
        <f t="shared" si="135"/>
        <v>26.666666666666661</v>
      </c>
    </row>
    <row r="1944" spans="1:8" outlineLevel="1">
      <c r="A1944" s="151">
        <v>460</v>
      </c>
      <c r="B1944" s="33" t="s">
        <v>2674</v>
      </c>
      <c r="C1944" s="202" t="s">
        <v>2675</v>
      </c>
      <c r="D1944" s="34" t="s">
        <v>1808</v>
      </c>
      <c r="E1944" s="198">
        <v>16</v>
      </c>
      <c r="F1944" s="163">
        <f t="shared" si="133"/>
        <v>5.333333333333333</v>
      </c>
      <c r="G1944" s="163">
        <f t="shared" si="134"/>
        <v>5.333333333333333</v>
      </c>
      <c r="H1944" s="163">
        <f t="shared" si="135"/>
        <v>5.3333333333333348</v>
      </c>
    </row>
    <row r="1945" spans="1:8" outlineLevel="1">
      <c r="A1945" s="151">
        <v>461</v>
      </c>
      <c r="B1945" s="33" t="s">
        <v>2676</v>
      </c>
      <c r="C1945" s="202"/>
      <c r="D1945" s="34" t="s">
        <v>2037</v>
      </c>
      <c r="E1945" s="198">
        <v>5000</v>
      </c>
      <c r="F1945" s="163">
        <f t="shared" si="133"/>
        <v>1666.6666666666667</v>
      </c>
      <c r="G1945" s="163">
        <f t="shared" si="134"/>
        <v>1666.6666666666667</v>
      </c>
      <c r="H1945" s="163">
        <f t="shared" si="135"/>
        <v>1666.6666666666663</v>
      </c>
    </row>
    <row r="1946" spans="1:8" outlineLevel="1">
      <c r="A1946" s="151">
        <v>462</v>
      </c>
      <c r="B1946" s="33" t="s">
        <v>2677</v>
      </c>
      <c r="C1946" s="202"/>
      <c r="D1946" s="34" t="s">
        <v>1811</v>
      </c>
      <c r="E1946" s="198">
        <v>1000</v>
      </c>
      <c r="F1946" s="163">
        <f t="shared" si="133"/>
        <v>333.33333333333331</v>
      </c>
      <c r="G1946" s="163">
        <f t="shared" si="134"/>
        <v>333.33333333333331</v>
      </c>
      <c r="H1946" s="163">
        <f t="shared" si="135"/>
        <v>333.33333333333343</v>
      </c>
    </row>
    <row r="1947" spans="1:8" outlineLevel="1">
      <c r="A1947" s="151">
        <v>463</v>
      </c>
      <c r="B1947" s="33" t="s">
        <v>2678</v>
      </c>
      <c r="C1947" s="202"/>
      <c r="D1947" s="34" t="s">
        <v>1811</v>
      </c>
      <c r="E1947" s="198">
        <v>2000</v>
      </c>
      <c r="F1947" s="163">
        <f t="shared" si="133"/>
        <v>666.66666666666663</v>
      </c>
      <c r="G1947" s="163">
        <f t="shared" si="134"/>
        <v>666.66666666666663</v>
      </c>
      <c r="H1947" s="163">
        <f t="shared" si="135"/>
        <v>666.66666666666686</v>
      </c>
    </row>
    <row r="1948" spans="1:8" outlineLevel="1">
      <c r="A1948" s="151">
        <v>464</v>
      </c>
      <c r="B1948" s="33" t="s">
        <v>592</v>
      </c>
      <c r="C1948" s="202"/>
      <c r="D1948" s="34" t="s">
        <v>2100</v>
      </c>
      <c r="E1948" s="198">
        <v>5000</v>
      </c>
      <c r="F1948" s="163">
        <f t="shared" si="133"/>
        <v>1666.6666666666667</v>
      </c>
      <c r="G1948" s="163">
        <f t="shared" si="134"/>
        <v>1666.6666666666667</v>
      </c>
      <c r="H1948" s="163">
        <f t="shared" si="135"/>
        <v>1666.6666666666663</v>
      </c>
    </row>
    <row r="1949" spans="1:8" outlineLevel="1">
      <c r="A1949" s="151">
        <v>465</v>
      </c>
      <c r="B1949" s="33" t="s">
        <v>2679</v>
      </c>
      <c r="C1949" s="202" t="s">
        <v>2680</v>
      </c>
      <c r="D1949" s="34" t="s">
        <v>2657</v>
      </c>
      <c r="E1949" s="198">
        <v>4.5</v>
      </c>
      <c r="F1949" s="163">
        <f t="shared" si="133"/>
        <v>1.5</v>
      </c>
      <c r="G1949" s="163">
        <f t="shared" si="134"/>
        <v>1.5</v>
      </c>
      <c r="H1949" s="163">
        <f t="shared" si="135"/>
        <v>1.5</v>
      </c>
    </row>
    <row r="1950" spans="1:8" outlineLevel="1">
      <c r="A1950" s="151">
        <v>466</v>
      </c>
      <c r="B1950" s="33" t="s">
        <v>2679</v>
      </c>
      <c r="C1950" s="202" t="s">
        <v>2681</v>
      </c>
      <c r="D1950" s="34" t="s">
        <v>2657</v>
      </c>
      <c r="E1950" s="198">
        <v>2</v>
      </c>
      <c r="F1950" s="163">
        <f t="shared" si="133"/>
        <v>0.66666666666666663</v>
      </c>
      <c r="G1950" s="163">
        <f t="shared" si="134"/>
        <v>0.66666666666666663</v>
      </c>
      <c r="H1950" s="163">
        <f t="shared" si="135"/>
        <v>0.66666666666666685</v>
      </c>
    </row>
    <row r="1951" spans="1:8" outlineLevel="1">
      <c r="A1951" s="151">
        <v>467</v>
      </c>
      <c r="B1951" s="33" t="s">
        <v>2682</v>
      </c>
      <c r="C1951" s="202" t="s">
        <v>2683</v>
      </c>
      <c r="D1951" s="34" t="s">
        <v>2657</v>
      </c>
      <c r="E1951" s="198">
        <v>0.25</v>
      </c>
      <c r="F1951" s="163">
        <f t="shared" ref="F1951:F1982" si="136">E1951/3</f>
        <v>8.3333333333333329E-2</v>
      </c>
      <c r="G1951" s="163">
        <f t="shared" ref="G1951:G1987" si="137">E1951/3</f>
        <v>8.3333333333333329E-2</v>
      </c>
      <c r="H1951" s="163">
        <f t="shared" ref="H1951:H1982" si="138">E1951-F1951-G1951</f>
        <v>8.3333333333333356E-2</v>
      </c>
    </row>
    <row r="1952" spans="1:8" outlineLevel="1">
      <c r="A1952" s="151">
        <v>468</v>
      </c>
      <c r="B1952" s="33" t="s">
        <v>2684</v>
      </c>
      <c r="C1952" s="202"/>
      <c r="D1952" s="34" t="s">
        <v>2657</v>
      </c>
      <c r="E1952" s="198">
        <v>5</v>
      </c>
      <c r="F1952" s="163">
        <f t="shared" si="136"/>
        <v>1.6666666666666667</v>
      </c>
      <c r="G1952" s="163">
        <f t="shared" si="137"/>
        <v>1.6666666666666667</v>
      </c>
      <c r="H1952" s="163">
        <f t="shared" si="138"/>
        <v>1.6666666666666663</v>
      </c>
    </row>
    <row r="1953" spans="1:8" outlineLevel="1">
      <c r="A1953" s="151">
        <v>469</v>
      </c>
      <c r="B1953" s="33" t="s">
        <v>2685</v>
      </c>
      <c r="C1953" s="202"/>
      <c r="D1953" s="34" t="s">
        <v>1811</v>
      </c>
      <c r="E1953" s="198">
        <v>6</v>
      </c>
      <c r="F1953" s="163">
        <f t="shared" si="136"/>
        <v>2</v>
      </c>
      <c r="G1953" s="163">
        <f t="shared" si="137"/>
        <v>2</v>
      </c>
      <c r="H1953" s="163">
        <f t="shared" si="138"/>
        <v>2</v>
      </c>
    </row>
    <row r="1954" spans="1:8" outlineLevel="1">
      <c r="A1954" s="151">
        <v>470</v>
      </c>
      <c r="B1954" s="33" t="s">
        <v>2686</v>
      </c>
      <c r="C1954" s="202"/>
      <c r="D1954" s="34" t="s">
        <v>1808</v>
      </c>
      <c r="E1954" s="198">
        <v>12</v>
      </c>
      <c r="F1954" s="163">
        <f t="shared" si="136"/>
        <v>4</v>
      </c>
      <c r="G1954" s="163">
        <f t="shared" si="137"/>
        <v>4</v>
      </c>
      <c r="H1954" s="163">
        <f t="shared" si="138"/>
        <v>4</v>
      </c>
    </row>
    <row r="1955" spans="1:8" outlineLevel="1">
      <c r="A1955" s="151">
        <v>471</v>
      </c>
      <c r="B1955" s="33" t="s">
        <v>2687</v>
      </c>
      <c r="C1955" s="202"/>
      <c r="D1955" s="34" t="s">
        <v>2688</v>
      </c>
      <c r="E1955" s="198">
        <v>5</v>
      </c>
      <c r="F1955" s="163">
        <f t="shared" si="136"/>
        <v>1.6666666666666667</v>
      </c>
      <c r="G1955" s="163">
        <f t="shared" si="137"/>
        <v>1.6666666666666667</v>
      </c>
      <c r="H1955" s="163">
        <f t="shared" si="138"/>
        <v>1.6666666666666663</v>
      </c>
    </row>
    <row r="1956" spans="1:8" outlineLevel="1">
      <c r="A1956" s="151">
        <v>472</v>
      </c>
      <c r="B1956" s="33" t="s">
        <v>2689</v>
      </c>
      <c r="C1956" s="34"/>
      <c r="D1956" s="34" t="s">
        <v>1808</v>
      </c>
      <c r="E1956" s="198">
        <v>3</v>
      </c>
      <c r="F1956" s="163">
        <f t="shared" si="136"/>
        <v>1</v>
      </c>
      <c r="G1956" s="163">
        <f t="shared" si="137"/>
        <v>1</v>
      </c>
      <c r="H1956" s="163">
        <f t="shared" si="138"/>
        <v>1</v>
      </c>
    </row>
    <row r="1957" spans="1:8" outlineLevel="1">
      <c r="A1957" s="151">
        <v>473</v>
      </c>
      <c r="B1957" s="33" t="s">
        <v>2690</v>
      </c>
      <c r="C1957" s="34"/>
      <c r="D1957" s="34" t="s">
        <v>2657</v>
      </c>
      <c r="E1957" s="198">
        <v>0.1</v>
      </c>
      <c r="F1957" s="163">
        <f t="shared" si="136"/>
        <v>3.3333333333333333E-2</v>
      </c>
      <c r="G1957" s="163">
        <f t="shared" si="137"/>
        <v>3.3333333333333333E-2</v>
      </c>
      <c r="H1957" s="163">
        <f t="shared" si="138"/>
        <v>3.3333333333333347E-2</v>
      </c>
    </row>
    <row r="1958" spans="1:8" outlineLevel="1">
      <c r="A1958" s="151">
        <v>474</v>
      </c>
      <c r="B1958" s="33" t="s">
        <v>2691</v>
      </c>
      <c r="C1958" s="34"/>
      <c r="D1958" s="34" t="s">
        <v>1819</v>
      </c>
      <c r="E1958" s="198"/>
      <c r="F1958" s="163">
        <f t="shared" si="136"/>
        <v>0</v>
      </c>
      <c r="G1958" s="163">
        <f t="shared" si="137"/>
        <v>0</v>
      </c>
      <c r="H1958" s="163">
        <f t="shared" si="138"/>
        <v>0</v>
      </c>
    </row>
    <row r="1959" spans="1:8" outlineLevel="1">
      <c r="A1959" s="151">
        <v>475</v>
      </c>
      <c r="B1959" s="33" t="s">
        <v>2692</v>
      </c>
      <c r="C1959" s="34" t="s">
        <v>2693</v>
      </c>
      <c r="D1959" s="34" t="s">
        <v>1811</v>
      </c>
      <c r="E1959" s="198">
        <v>40</v>
      </c>
      <c r="F1959" s="163">
        <f t="shared" si="136"/>
        <v>13.333333333333334</v>
      </c>
      <c r="G1959" s="163">
        <f t="shared" si="137"/>
        <v>13.333333333333334</v>
      </c>
      <c r="H1959" s="163">
        <f t="shared" si="138"/>
        <v>13.33333333333333</v>
      </c>
    </row>
    <row r="1960" spans="1:8" outlineLevel="1">
      <c r="A1960" s="151">
        <v>476</v>
      </c>
      <c r="B1960" s="33" t="s">
        <v>2694</v>
      </c>
      <c r="C1960" s="34"/>
      <c r="D1960" s="34" t="s">
        <v>2657</v>
      </c>
      <c r="E1960" s="198">
        <v>50</v>
      </c>
      <c r="F1960" s="163">
        <f t="shared" si="136"/>
        <v>16.666666666666668</v>
      </c>
      <c r="G1960" s="163">
        <f t="shared" si="137"/>
        <v>16.666666666666668</v>
      </c>
      <c r="H1960" s="163">
        <f t="shared" si="138"/>
        <v>16.666666666666661</v>
      </c>
    </row>
    <row r="1961" spans="1:8" outlineLevel="1">
      <c r="A1961" s="151">
        <v>477</v>
      </c>
      <c r="B1961" s="33" t="s">
        <v>2695</v>
      </c>
      <c r="C1961" s="34"/>
      <c r="D1961" s="34" t="s">
        <v>1808</v>
      </c>
      <c r="E1961" s="198">
        <v>300</v>
      </c>
      <c r="F1961" s="163">
        <f t="shared" si="136"/>
        <v>100</v>
      </c>
      <c r="G1961" s="163">
        <f t="shared" si="137"/>
        <v>100</v>
      </c>
      <c r="H1961" s="163">
        <f t="shared" si="138"/>
        <v>100</v>
      </c>
    </row>
    <row r="1962" spans="1:8" outlineLevel="1">
      <c r="A1962" s="151">
        <v>478</v>
      </c>
      <c r="B1962" s="33" t="s">
        <v>2696</v>
      </c>
      <c r="C1962" s="202" t="s">
        <v>2683</v>
      </c>
      <c r="D1962" s="34" t="s">
        <v>1808</v>
      </c>
      <c r="E1962" s="198">
        <v>0.5</v>
      </c>
      <c r="F1962" s="163">
        <f t="shared" si="136"/>
        <v>0.16666666666666666</v>
      </c>
      <c r="G1962" s="163">
        <f t="shared" si="137"/>
        <v>0.16666666666666666</v>
      </c>
      <c r="H1962" s="163">
        <f t="shared" si="138"/>
        <v>0.16666666666666671</v>
      </c>
    </row>
    <row r="1963" spans="1:8" outlineLevel="1">
      <c r="A1963" s="151">
        <v>479</v>
      </c>
      <c r="B1963" s="33" t="s">
        <v>2697</v>
      </c>
      <c r="C1963" s="34" t="s">
        <v>2698</v>
      </c>
      <c r="D1963" s="34" t="s">
        <v>1808</v>
      </c>
      <c r="E1963" s="198">
        <v>3</v>
      </c>
      <c r="F1963" s="163">
        <f t="shared" si="136"/>
        <v>1</v>
      </c>
      <c r="G1963" s="163">
        <f t="shared" si="137"/>
        <v>1</v>
      </c>
      <c r="H1963" s="163">
        <f t="shared" si="138"/>
        <v>1</v>
      </c>
    </row>
    <row r="1964" spans="1:8" outlineLevel="1">
      <c r="A1964" s="151">
        <v>480</v>
      </c>
      <c r="B1964" s="33" t="s">
        <v>2697</v>
      </c>
      <c r="C1964" s="34" t="s">
        <v>2699</v>
      </c>
      <c r="D1964" s="34" t="s">
        <v>1808</v>
      </c>
      <c r="E1964" s="198">
        <v>2</v>
      </c>
      <c r="F1964" s="163">
        <f t="shared" si="136"/>
        <v>0.66666666666666663</v>
      </c>
      <c r="G1964" s="163">
        <f t="shared" si="137"/>
        <v>0.66666666666666663</v>
      </c>
      <c r="H1964" s="163">
        <f t="shared" si="138"/>
        <v>0.66666666666666685</v>
      </c>
    </row>
    <row r="1965" spans="1:8" outlineLevel="1">
      <c r="A1965" s="151">
        <v>481</v>
      </c>
      <c r="B1965" s="33" t="s">
        <v>2700</v>
      </c>
      <c r="C1965" s="34"/>
      <c r="D1965" s="34" t="s">
        <v>2657</v>
      </c>
      <c r="E1965" s="198">
        <v>0.6</v>
      </c>
      <c r="F1965" s="163">
        <f t="shared" si="136"/>
        <v>0.19999999999999998</v>
      </c>
      <c r="G1965" s="163">
        <f t="shared" si="137"/>
        <v>0.19999999999999998</v>
      </c>
      <c r="H1965" s="163">
        <f t="shared" si="138"/>
        <v>0.20000000000000004</v>
      </c>
    </row>
    <row r="1966" spans="1:8" outlineLevel="1">
      <c r="A1966" s="151">
        <v>482</v>
      </c>
      <c r="B1966" s="33" t="s">
        <v>2701</v>
      </c>
      <c r="C1966" s="34"/>
      <c r="D1966" s="34" t="s">
        <v>2657</v>
      </c>
      <c r="E1966" s="203">
        <v>0.5</v>
      </c>
      <c r="F1966" s="163">
        <f t="shared" si="136"/>
        <v>0.16666666666666666</v>
      </c>
      <c r="G1966" s="163">
        <f t="shared" si="137"/>
        <v>0.16666666666666666</v>
      </c>
      <c r="H1966" s="163">
        <f t="shared" si="138"/>
        <v>0.16666666666666671</v>
      </c>
    </row>
    <row r="1967" spans="1:8" outlineLevel="1">
      <c r="A1967" s="151">
        <v>483</v>
      </c>
      <c r="B1967" s="33" t="s">
        <v>2702</v>
      </c>
      <c r="C1967" s="34"/>
      <c r="D1967" s="34" t="s">
        <v>2657</v>
      </c>
      <c r="E1967" s="198">
        <v>0.125</v>
      </c>
      <c r="F1967" s="163">
        <f t="shared" si="136"/>
        <v>4.1666666666666664E-2</v>
      </c>
      <c r="G1967" s="163">
        <f t="shared" si="137"/>
        <v>4.1666666666666664E-2</v>
      </c>
      <c r="H1967" s="163">
        <f t="shared" si="138"/>
        <v>4.1666666666666678E-2</v>
      </c>
    </row>
    <row r="1968" spans="1:8" outlineLevel="1">
      <c r="A1968" s="151">
        <v>484</v>
      </c>
      <c r="B1968" s="33" t="s">
        <v>2703</v>
      </c>
      <c r="C1968" s="34"/>
      <c r="D1968" s="34" t="s">
        <v>2657</v>
      </c>
      <c r="E1968" s="198">
        <v>0.5</v>
      </c>
      <c r="F1968" s="163">
        <f t="shared" si="136"/>
        <v>0.16666666666666666</v>
      </c>
      <c r="G1968" s="163">
        <f t="shared" si="137"/>
        <v>0.16666666666666666</v>
      </c>
      <c r="H1968" s="163">
        <f t="shared" si="138"/>
        <v>0.16666666666666671</v>
      </c>
    </row>
    <row r="1969" spans="1:8" outlineLevel="1">
      <c r="A1969" s="151">
        <v>485</v>
      </c>
      <c r="B1969" s="33" t="s">
        <v>2704</v>
      </c>
      <c r="C1969" s="34"/>
      <c r="D1969" s="34" t="s">
        <v>2657</v>
      </c>
      <c r="E1969" s="198">
        <v>0.05</v>
      </c>
      <c r="F1969" s="163">
        <f t="shared" si="136"/>
        <v>1.6666666666666666E-2</v>
      </c>
      <c r="G1969" s="163">
        <f t="shared" si="137"/>
        <v>1.6666666666666666E-2</v>
      </c>
      <c r="H1969" s="163">
        <f t="shared" si="138"/>
        <v>1.6666666666666673E-2</v>
      </c>
    </row>
    <row r="1970" spans="1:8" outlineLevel="1">
      <c r="A1970" s="151">
        <v>486</v>
      </c>
      <c r="B1970" s="33" t="s">
        <v>2705</v>
      </c>
      <c r="C1970" s="34"/>
      <c r="D1970" s="34" t="s">
        <v>2657</v>
      </c>
      <c r="E1970" s="198">
        <v>0.25</v>
      </c>
      <c r="F1970" s="163">
        <f t="shared" si="136"/>
        <v>8.3333333333333329E-2</v>
      </c>
      <c r="G1970" s="163">
        <f t="shared" si="137"/>
        <v>8.3333333333333329E-2</v>
      </c>
      <c r="H1970" s="163">
        <f t="shared" si="138"/>
        <v>8.3333333333333356E-2</v>
      </c>
    </row>
    <row r="1971" spans="1:8" outlineLevel="1">
      <c r="A1971" s="151">
        <v>487</v>
      </c>
      <c r="B1971" s="33" t="s">
        <v>2706</v>
      </c>
      <c r="C1971" s="34"/>
      <c r="D1971" s="34" t="s">
        <v>2657</v>
      </c>
      <c r="E1971" s="198">
        <v>0.04</v>
      </c>
      <c r="F1971" s="163">
        <f t="shared" si="136"/>
        <v>1.3333333333333334E-2</v>
      </c>
      <c r="G1971" s="163">
        <f t="shared" si="137"/>
        <v>1.3333333333333334E-2</v>
      </c>
      <c r="H1971" s="163">
        <f t="shared" si="138"/>
        <v>1.3333333333333331E-2</v>
      </c>
    </row>
    <row r="1972" spans="1:8" outlineLevel="1">
      <c r="A1972" s="151">
        <v>488</v>
      </c>
      <c r="B1972" s="33" t="s">
        <v>2707</v>
      </c>
      <c r="C1972" s="34"/>
      <c r="D1972" s="34" t="s">
        <v>2657</v>
      </c>
      <c r="E1972" s="198">
        <v>0.04</v>
      </c>
      <c r="F1972" s="163">
        <f t="shared" si="136"/>
        <v>1.3333333333333334E-2</v>
      </c>
      <c r="G1972" s="163">
        <f t="shared" si="137"/>
        <v>1.3333333333333334E-2</v>
      </c>
      <c r="H1972" s="163">
        <f t="shared" si="138"/>
        <v>1.3333333333333331E-2</v>
      </c>
    </row>
    <row r="1973" spans="1:8" outlineLevel="1">
      <c r="A1973" s="151">
        <v>489</v>
      </c>
      <c r="B1973" s="33" t="s">
        <v>2708</v>
      </c>
      <c r="C1973" s="34" t="s">
        <v>2709</v>
      </c>
      <c r="D1973" s="34" t="s">
        <v>2657</v>
      </c>
      <c r="E1973" s="198">
        <v>0.16500000000000001</v>
      </c>
      <c r="F1973" s="163">
        <f t="shared" si="136"/>
        <v>5.5E-2</v>
      </c>
      <c r="G1973" s="163">
        <f t="shared" si="137"/>
        <v>5.5E-2</v>
      </c>
      <c r="H1973" s="163">
        <f t="shared" si="138"/>
        <v>5.5000000000000014E-2</v>
      </c>
    </row>
    <row r="1974" spans="1:8" outlineLevel="1">
      <c r="A1974" s="151">
        <v>490</v>
      </c>
      <c r="B1974" s="33" t="s">
        <v>2710</v>
      </c>
      <c r="C1974" s="34"/>
      <c r="D1974" s="34" t="s">
        <v>2657</v>
      </c>
      <c r="E1974" s="198">
        <v>0.04</v>
      </c>
      <c r="F1974" s="163">
        <f t="shared" si="136"/>
        <v>1.3333333333333334E-2</v>
      </c>
      <c r="G1974" s="163">
        <f t="shared" si="137"/>
        <v>1.3333333333333334E-2</v>
      </c>
      <c r="H1974" s="163">
        <f t="shared" si="138"/>
        <v>1.3333333333333331E-2</v>
      </c>
    </row>
    <row r="1975" spans="1:8" outlineLevel="1">
      <c r="A1975" s="151">
        <v>491</v>
      </c>
      <c r="B1975" s="33" t="s">
        <v>2711</v>
      </c>
      <c r="C1975" s="34"/>
      <c r="D1975" s="34" t="s">
        <v>2657</v>
      </c>
      <c r="E1975" s="198">
        <v>0.05</v>
      </c>
      <c r="F1975" s="163">
        <f t="shared" si="136"/>
        <v>1.6666666666666666E-2</v>
      </c>
      <c r="G1975" s="163">
        <f t="shared" si="137"/>
        <v>1.6666666666666666E-2</v>
      </c>
      <c r="H1975" s="163">
        <f t="shared" si="138"/>
        <v>1.6666666666666673E-2</v>
      </c>
    </row>
    <row r="1976" spans="1:8" outlineLevel="1">
      <c r="A1976" s="151">
        <v>492</v>
      </c>
      <c r="B1976" s="33" t="s">
        <v>2712</v>
      </c>
      <c r="C1976" s="34"/>
      <c r="D1976" s="34" t="s">
        <v>2657</v>
      </c>
      <c r="E1976" s="198">
        <v>0.5</v>
      </c>
      <c r="F1976" s="163">
        <f t="shared" si="136"/>
        <v>0.16666666666666666</v>
      </c>
      <c r="G1976" s="163">
        <f t="shared" si="137"/>
        <v>0.16666666666666666</v>
      </c>
      <c r="H1976" s="163">
        <f t="shared" si="138"/>
        <v>0.16666666666666671</v>
      </c>
    </row>
    <row r="1977" spans="1:8" outlineLevel="1">
      <c r="A1977" s="151">
        <v>493</v>
      </c>
      <c r="B1977" s="33" t="s">
        <v>2713</v>
      </c>
      <c r="C1977" s="34"/>
      <c r="D1977" s="34" t="s">
        <v>2657</v>
      </c>
      <c r="E1977" s="198">
        <v>0.25</v>
      </c>
      <c r="F1977" s="163">
        <f t="shared" si="136"/>
        <v>8.3333333333333329E-2</v>
      </c>
      <c r="G1977" s="163">
        <f t="shared" si="137"/>
        <v>8.3333333333333329E-2</v>
      </c>
      <c r="H1977" s="163">
        <f t="shared" si="138"/>
        <v>8.3333333333333356E-2</v>
      </c>
    </row>
    <row r="1978" spans="1:8" outlineLevel="1">
      <c r="A1978" s="151">
        <v>494</v>
      </c>
      <c r="B1978" s="33" t="s">
        <v>2714</v>
      </c>
      <c r="C1978" s="34"/>
      <c r="D1978" s="34" t="s">
        <v>2657</v>
      </c>
      <c r="E1978" s="198">
        <v>0.25</v>
      </c>
      <c r="F1978" s="163">
        <f t="shared" si="136"/>
        <v>8.3333333333333329E-2</v>
      </c>
      <c r="G1978" s="163">
        <f t="shared" si="137"/>
        <v>8.3333333333333329E-2</v>
      </c>
      <c r="H1978" s="163">
        <f t="shared" si="138"/>
        <v>8.3333333333333356E-2</v>
      </c>
    </row>
    <row r="1979" spans="1:8" outlineLevel="1">
      <c r="A1979" s="151">
        <v>495</v>
      </c>
      <c r="B1979" s="33" t="s">
        <v>2715</v>
      </c>
      <c r="C1979" s="34"/>
      <c r="D1979" s="34" t="s">
        <v>2657</v>
      </c>
      <c r="E1979" s="198">
        <v>0.12</v>
      </c>
      <c r="F1979" s="163">
        <f t="shared" si="136"/>
        <v>0.04</v>
      </c>
      <c r="G1979" s="163">
        <f t="shared" si="137"/>
        <v>0.04</v>
      </c>
      <c r="H1979" s="163">
        <f t="shared" si="138"/>
        <v>3.9999999999999987E-2</v>
      </c>
    </row>
    <row r="1980" spans="1:8" outlineLevel="1">
      <c r="A1980" s="151">
        <v>496</v>
      </c>
      <c r="B1980" s="33" t="s">
        <v>2716</v>
      </c>
      <c r="C1980" s="34"/>
      <c r="D1980" s="34" t="s">
        <v>2657</v>
      </c>
      <c r="E1980" s="198">
        <v>0.12</v>
      </c>
      <c r="F1980" s="163">
        <f t="shared" si="136"/>
        <v>0.04</v>
      </c>
      <c r="G1980" s="163">
        <f t="shared" si="137"/>
        <v>0.04</v>
      </c>
      <c r="H1980" s="163">
        <f t="shared" si="138"/>
        <v>3.9999999999999987E-2</v>
      </c>
    </row>
    <row r="1981" spans="1:8" outlineLevel="1">
      <c r="A1981" s="151">
        <v>497</v>
      </c>
      <c r="B1981" s="33" t="s">
        <v>2717</v>
      </c>
      <c r="C1981" s="34" t="s">
        <v>2718</v>
      </c>
      <c r="D1981" s="34" t="s">
        <v>1808</v>
      </c>
      <c r="E1981" s="198">
        <v>60</v>
      </c>
      <c r="F1981" s="163">
        <f t="shared" si="136"/>
        <v>20</v>
      </c>
      <c r="G1981" s="163">
        <f t="shared" si="137"/>
        <v>20</v>
      </c>
      <c r="H1981" s="163">
        <f t="shared" si="138"/>
        <v>20</v>
      </c>
    </row>
    <row r="1982" spans="1:8" outlineLevel="1">
      <c r="A1982" s="151">
        <v>498</v>
      </c>
      <c r="B1982" s="33" t="s">
        <v>2719</v>
      </c>
      <c r="C1982" s="34"/>
      <c r="D1982" s="34" t="s">
        <v>2657</v>
      </c>
      <c r="E1982" s="203">
        <v>0.24</v>
      </c>
      <c r="F1982" s="163">
        <f t="shared" si="136"/>
        <v>0.08</v>
      </c>
      <c r="G1982" s="163">
        <f t="shared" si="137"/>
        <v>0.08</v>
      </c>
      <c r="H1982" s="163">
        <f t="shared" si="138"/>
        <v>7.9999999999999974E-2</v>
      </c>
    </row>
    <row r="1983" spans="1:8" outlineLevel="1">
      <c r="A1983" s="151">
        <v>499</v>
      </c>
      <c r="B1983" s="33" t="s">
        <v>2720</v>
      </c>
      <c r="C1983" s="34"/>
      <c r="D1983" s="34" t="s">
        <v>2034</v>
      </c>
      <c r="E1983" s="203">
        <v>9</v>
      </c>
      <c r="F1983" s="163">
        <f t="shared" ref="F1983:F1987" si="139">E1983/3</f>
        <v>3</v>
      </c>
      <c r="G1983" s="163">
        <f t="shared" si="137"/>
        <v>3</v>
      </c>
      <c r="H1983" s="163">
        <f t="shared" ref="H1983:H2001" si="140">E1983-F1983-G1983</f>
        <v>3</v>
      </c>
    </row>
    <row r="1984" spans="1:8" outlineLevel="1">
      <c r="A1984" s="151">
        <v>500</v>
      </c>
      <c r="B1984" s="33" t="s">
        <v>2721</v>
      </c>
      <c r="C1984" s="34"/>
      <c r="D1984" s="34" t="s">
        <v>2657</v>
      </c>
      <c r="E1984" s="203">
        <v>0.05</v>
      </c>
      <c r="F1984" s="163">
        <f t="shared" si="139"/>
        <v>1.6666666666666666E-2</v>
      </c>
      <c r="G1984" s="163">
        <f t="shared" si="137"/>
        <v>1.6666666666666666E-2</v>
      </c>
      <c r="H1984" s="163">
        <f t="shared" si="140"/>
        <v>1.6666666666666673E-2</v>
      </c>
    </row>
    <row r="1985" spans="1:8" outlineLevel="1">
      <c r="A1985" s="151">
        <v>501</v>
      </c>
      <c r="B1985" s="33" t="s">
        <v>2722</v>
      </c>
      <c r="C1985" s="34"/>
      <c r="D1985" s="34" t="s">
        <v>2034</v>
      </c>
      <c r="E1985" s="203">
        <v>50</v>
      </c>
      <c r="F1985" s="163">
        <f t="shared" si="139"/>
        <v>16.666666666666668</v>
      </c>
      <c r="G1985" s="163">
        <f t="shared" si="137"/>
        <v>16.666666666666668</v>
      </c>
      <c r="H1985" s="163">
        <f t="shared" si="140"/>
        <v>16.666666666666661</v>
      </c>
    </row>
    <row r="1986" spans="1:8" outlineLevel="1">
      <c r="A1986" s="151">
        <v>502</v>
      </c>
      <c r="B1986" s="33" t="s">
        <v>2723</v>
      </c>
      <c r="C1986" s="34"/>
      <c r="D1986" s="34" t="s">
        <v>2657</v>
      </c>
      <c r="E1986" s="203">
        <v>0.05</v>
      </c>
      <c r="F1986" s="163">
        <f t="shared" si="139"/>
        <v>1.6666666666666666E-2</v>
      </c>
      <c r="G1986" s="163">
        <f t="shared" si="137"/>
        <v>1.6666666666666666E-2</v>
      </c>
      <c r="H1986" s="163">
        <f t="shared" si="140"/>
        <v>1.6666666666666673E-2</v>
      </c>
    </row>
    <row r="1987" spans="1:8" outlineLevel="1">
      <c r="A1987" s="151">
        <v>503</v>
      </c>
      <c r="B1987" s="33" t="s">
        <v>2724</v>
      </c>
      <c r="C1987" s="34"/>
      <c r="D1987" s="34" t="s">
        <v>2657</v>
      </c>
      <c r="E1987" s="203">
        <v>2.5000000000000001E-2</v>
      </c>
      <c r="F1987" s="163">
        <f t="shared" si="139"/>
        <v>8.3333333333333332E-3</v>
      </c>
      <c r="G1987" s="163">
        <f t="shared" si="137"/>
        <v>8.3333333333333332E-3</v>
      </c>
      <c r="H1987" s="163">
        <f t="shared" si="140"/>
        <v>8.3333333333333367E-3</v>
      </c>
    </row>
    <row r="1988" spans="1:8" outlineLevel="1">
      <c r="A1988" s="151">
        <v>504</v>
      </c>
      <c r="B1988" s="33" t="s">
        <v>2725</v>
      </c>
      <c r="C1988" s="34"/>
      <c r="D1988" s="34" t="s">
        <v>1811</v>
      </c>
      <c r="E1988" s="203">
        <v>15</v>
      </c>
      <c r="F1988" s="163">
        <f t="shared" ref="F1988:F2001" si="141">ROUND(E1988/3,0)</f>
        <v>5</v>
      </c>
      <c r="G1988" s="163">
        <f t="shared" ref="G1988:G2001" si="142">ROUND(E1988/3,0)</f>
        <v>5</v>
      </c>
      <c r="H1988" s="163">
        <f t="shared" si="140"/>
        <v>5</v>
      </c>
    </row>
    <row r="1989" spans="1:8" outlineLevel="1">
      <c r="A1989" s="151">
        <v>505</v>
      </c>
      <c r="B1989" s="33" t="s">
        <v>2726</v>
      </c>
      <c r="C1989" s="34"/>
      <c r="D1989" s="34" t="s">
        <v>2657</v>
      </c>
      <c r="E1989" s="203">
        <v>1</v>
      </c>
      <c r="F1989" s="163">
        <f t="shared" si="141"/>
        <v>0</v>
      </c>
      <c r="G1989" s="163">
        <f t="shared" si="142"/>
        <v>0</v>
      </c>
      <c r="H1989" s="163">
        <f t="shared" si="140"/>
        <v>1</v>
      </c>
    </row>
    <row r="1990" spans="1:8" outlineLevel="1">
      <c r="A1990" s="151">
        <v>506</v>
      </c>
      <c r="B1990" s="33" t="s">
        <v>2727</v>
      </c>
      <c r="C1990" s="204" t="s">
        <v>2728</v>
      </c>
      <c r="D1990" s="204" t="s">
        <v>2034</v>
      </c>
      <c r="E1990" s="205"/>
      <c r="F1990" s="163">
        <f t="shared" si="141"/>
        <v>0</v>
      </c>
      <c r="G1990" s="163">
        <f t="shared" si="142"/>
        <v>0</v>
      </c>
      <c r="H1990" s="163">
        <f t="shared" si="140"/>
        <v>0</v>
      </c>
    </row>
    <row r="1991" spans="1:8" outlineLevel="1">
      <c r="A1991" s="151">
        <v>507</v>
      </c>
      <c r="B1991" s="33" t="s">
        <v>2729</v>
      </c>
      <c r="C1991" s="204" t="s">
        <v>2728</v>
      </c>
      <c r="D1991" s="204" t="s">
        <v>2034</v>
      </c>
      <c r="E1991" s="205"/>
      <c r="F1991" s="163">
        <f t="shared" si="141"/>
        <v>0</v>
      </c>
      <c r="G1991" s="163">
        <f t="shared" si="142"/>
        <v>0</v>
      </c>
      <c r="H1991" s="163">
        <f t="shared" si="140"/>
        <v>0</v>
      </c>
    </row>
    <row r="1992" spans="1:8" outlineLevel="1">
      <c r="A1992" s="151">
        <v>508</v>
      </c>
      <c r="B1992" s="33" t="s">
        <v>2730</v>
      </c>
      <c r="C1992" s="34"/>
      <c r="D1992" s="34" t="s">
        <v>2657</v>
      </c>
      <c r="E1992" s="198">
        <v>0.25</v>
      </c>
      <c r="F1992" s="163">
        <f t="shared" si="141"/>
        <v>0</v>
      </c>
      <c r="G1992" s="163">
        <f t="shared" si="142"/>
        <v>0</v>
      </c>
      <c r="H1992" s="163">
        <f t="shared" si="140"/>
        <v>0.25</v>
      </c>
    </row>
    <row r="1993" spans="1:8" outlineLevel="1">
      <c r="A1993" s="151">
        <v>509</v>
      </c>
      <c r="B1993" s="33" t="s">
        <v>2731</v>
      </c>
      <c r="C1993" s="34"/>
      <c r="D1993" s="34" t="s">
        <v>2037</v>
      </c>
      <c r="E1993" s="198"/>
      <c r="F1993" s="163">
        <f t="shared" si="141"/>
        <v>0</v>
      </c>
      <c r="G1993" s="163">
        <f t="shared" si="142"/>
        <v>0</v>
      </c>
      <c r="H1993" s="163">
        <f t="shared" si="140"/>
        <v>0</v>
      </c>
    </row>
    <row r="1994" spans="1:8" outlineLevel="1">
      <c r="A1994" s="151">
        <v>510</v>
      </c>
      <c r="B1994" s="33" t="s">
        <v>2732</v>
      </c>
      <c r="C1994" s="34" t="s">
        <v>2733</v>
      </c>
      <c r="D1994" s="34" t="s">
        <v>1808</v>
      </c>
      <c r="E1994" s="198"/>
      <c r="F1994" s="163">
        <f t="shared" si="141"/>
        <v>0</v>
      </c>
      <c r="G1994" s="163">
        <f t="shared" si="142"/>
        <v>0</v>
      </c>
      <c r="H1994" s="163">
        <f t="shared" si="140"/>
        <v>0</v>
      </c>
    </row>
    <row r="1995" spans="1:8" outlineLevel="1">
      <c r="A1995" s="151">
        <v>511</v>
      </c>
      <c r="B1995" s="33" t="s">
        <v>2734</v>
      </c>
      <c r="C1995" s="34" t="s">
        <v>2735</v>
      </c>
      <c r="D1995" s="34" t="s">
        <v>1808</v>
      </c>
      <c r="E1995" s="198">
        <v>1</v>
      </c>
      <c r="F1995" s="163">
        <f t="shared" si="141"/>
        <v>0</v>
      </c>
      <c r="G1995" s="163">
        <f t="shared" si="142"/>
        <v>0</v>
      </c>
      <c r="H1995" s="163">
        <f t="shared" si="140"/>
        <v>1</v>
      </c>
    </row>
    <row r="1996" spans="1:8" outlineLevel="1">
      <c r="A1996" s="151">
        <v>512</v>
      </c>
      <c r="B1996" s="33" t="s">
        <v>2736</v>
      </c>
      <c r="C1996" s="34"/>
      <c r="D1996" s="34" t="s">
        <v>2688</v>
      </c>
      <c r="E1996" s="198">
        <v>150</v>
      </c>
      <c r="F1996" s="163">
        <f t="shared" si="141"/>
        <v>50</v>
      </c>
      <c r="G1996" s="163">
        <f t="shared" si="142"/>
        <v>50</v>
      </c>
      <c r="H1996" s="163">
        <f t="shared" si="140"/>
        <v>50</v>
      </c>
    </row>
    <row r="1997" spans="1:8" outlineLevel="1">
      <c r="A1997" s="151">
        <v>513</v>
      </c>
      <c r="B1997" s="33" t="s">
        <v>2737</v>
      </c>
      <c r="C1997" s="34" t="s">
        <v>2738</v>
      </c>
      <c r="D1997" s="34" t="s">
        <v>1808</v>
      </c>
      <c r="E1997" s="198"/>
      <c r="F1997" s="163">
        <f t="shared" si="141"/>
        <v>0</v>
      </c>
      <c r="G1997" s="163">
        <f t="shared" si="142"/>
        <v>0</v>
      </c>
      <c r="H1997" s="163">
        <f t="shared" si="140"/>
        <v>0</v>
      </c>
    </row>
    <row r="1998" spans="1:8" outlineLevel="1">
      <c r="A1998" s="151">
        <v>514</v>
      </c>
      <c r="B1998" s="33" t="s">
        <v>2739</v>
      </c>
      <c r="C1998" s="34"/>
      <c r="D1998" s="34" t="s">
        <v>1808</v>
      </c>
      <c r="E1998" s="198"/>
      <c r="F1998" s="163">
        <f t="shared" si="141"/>
        <v>0</v>
      </c>
      <c r="G1998" s="163">
        <f t="shared" si="142"/>
        <v>0</v>
      </c>
      <c r="H1998" s="163">
        <f t="shared" si="140"/>
        <v>0</v>
      </c>
    </row>
    <row r="1999" spans="1:8" outlineLevel="1">
      <c r="A1999" s="151">
        <v>515</v>
      </c>
      <c r="B1999" s="33" t="s">
        <v>2740</v>
      </c>
      <c r="C1999" s="34"/>
      <c r="D1999" s="34" t="s">
        <v>1811</v>
      </c>
      <c r="E1999" s="198">
        <v>20</v>
      </c>
      <c r="F1999" s="163">
        <f t="shared" si="141"/>
        <v>7</v>
      </c>
      <c r="G1999" s="163">
        <f t="shared" si="142"/>
        <v>7</v>
      </c>
      <c r="H1999" s="163">
        <f t="shared" si="140"/>
        <v>6</v>
      </c>
    </row>
    <row r="2000" spans="1:8" outlineLevel="1">
      <c r="A2000" s="151">
        <v>516</v>
      </c>
      <c r="B2000" s="33" t="s">
        <v>2741</v>
      </c>
      <c r="C2000" s="34"/>
      <c r="D2000" s="34" t="s">
        <v>2657</v>
      </c>
      <c r="E2000" s="206">
        <v>1.25</v>
      </c>
      <c r="F2000" s="163">
        <f t="shared" si="141"/>
        <v>0</v>
      </c>
      <c r="G2000" s="163">
        <f t="shared" si="142"/>
        <v>0</v>
      </c>
      <c r="H2000" s="163">
        <f t="shared" si="140"/>
        <v>1.25</v>
      </c>
    </row>
    <row r="2001" spans="1:242" outlineLevel="1">
      <c r="A2001" s="151">
        <v>517</v>
      </c>
      <c r="B2001" s="33" t="s">
        <v>2742</v>
      </c>
      <c r="C2001" s="34"/>
      <c r="D2001" s="34" t="s">
        <v>2657</v>
      </c>
      <c r="E2001" s="206">
        <v>1.25</v>
      </c>
      <c r="F2001" s="163">
        <f t="shared" si="141"/>
        <v>0</v>
      </c>
      <c r="G2001" s="163">
        <f t="shared" si="142"/>
        <v>0</v>
      </c>
      <c r="H2001" s="163">
        <f t="shared" si="140"/>
        <v>1.25</v>
      </c>
    </row>
    <row r="2002" spans="1:242" ht="34.5" customHeight="1">
      <c r="A2002" s="178"/>
      <c r="B2002" s="904" t="s">
        <v>2743</v>
      </c>
      <c r="C2002" s="905"/>
      <c r="D2002" s="905"/>
      <c r="E2002" s="905"/>
      <c r="F2002" s="905"/>
      <c r="G2002" s="905"/>
      <c r="H2002" s="905"/>
    </row>
    <row r="2003" spans="1:242" outlineLevel="1">
      <c r="A2003" s="151">
        <v>518</v>
      </c>
      <c r="B2003" s="33" t="s">
        <v>2744</v>
      </c>
      <c r="C2003" s="151"/>
      <c r="D2003" s="104" t="s">
        <v>1808</v>
      </c>
      <c r="E2003" s="198">
        <v>30</v>
      </c>
      <c r="F2003" s="163">
        <f t="shared" ref="F2003:F2034" si="143">ROUND(E2003/3,0)</f>
        <v>10</v>
      </c>
      <c r="G2003" s="163">
        <f t="shared" ref="G2003:G2034" si="144">ROUND(E2003/3,0)</f>
        <v>10</v>
      </c>
      <c r="H2003" s="163">
        <f t="shared" ref="H2003:H2034" si="145">E2003-F2003-G2003</f>
        <v>10</v>
      </c>
      <c r="I2003" s="130"/>
      <c r="J2003" s="131"/>
      <c r="K2003" s="131"/>
      <c r="L2003" s="131"/>
      <c r="M2003" s="131"/>
      <c r="N2003" s="131"/>
      <c r="O2003" s="131"/>
      <c r="P2003" s="131"/>
      <c r="Q2003" s="131"/>
      <c r="R2003" s="131"/>
      <c r="S2003" s="131"/>
      <c r="T2003" s="131"/>
      <c r="U2003" s="131"/>
      <c r="V2003" s="131"/>
      <c r="W2003" s="131"/>
      <c r="X2003" s="131"/>
      <c r="Y2003" s="131"/>
      <c r="Z2003" s="131"/>
      <c r="AA2003" s="131"/>
      <c r="AB2003" s="131"/>
      <c r="AC2003" s="131"/>
      <c r="AD2003" s="131"/>
      <c r="AE2003" s="131"/>
      <c r="AF2003" s="131"/>
      <c r="AG2003" s="131"/>
      <c r="AH2003" s="131"/>
      <c r="AI2003" s="131"/>
      <c r="AJ2003" s="131"/>
      <c r="AK2003" s="131"/>
      <c r="AL2003" s="131"/>
      <c r="AM2003" s="131"/>
      <c r="AN2003" s="131"/>
      <c r="AO2003" s="131"/>
      <c r="AP2003" s="131"/>
      <c r="AQ2003" s="131"/>
      <c r="AR2003" s="131"/>
      <c r="AS2003" s="131"/>
      <c r="AT2003" s="131"/>
      <c r="AU2003" s="131"/>
      <c r="AV2003" s="131"/>
      <c r="AW2003" s="131"/>
      <c r="AX2003" s="131"/>
      <c r="AY2003" s="131"/>
      <c r="AZ2003" s="131"/>
      <c r="BA2003" s="131"/>
      <c r="BB2003" s="131"/>
      <c r="BC2003" s="131"/>
      <c r="BD2003" s="131"/>
      <c r="BE2003" s="131"/>
      <c r="BF2003" s="131"/>
      <c r="BG2003" s="131"/>
      <c r="BH2003" s="131"/>
      <c r="BI2003" s="131"/>
      <c r="BJ2003" s="131"/>
      <c r="BK2003" s="131"/>
      <c r="BL2003" s="131"/>
      <c r="BM2003" s="131"/>
      <c r="BN2003" s="131"/>
      <c r="BO2003" s="131"/>
      <c r="BP2003" s="131"/>
      <c r="BQ2003" s="131"/>
      <c r="BR2003" s="131"/>
      <c r="BS2003" s="131"/>
      <c r="BT2003" s="131"/>
      <c r="BU2003" s="131"/>
      <c r="BV2003" s="131"/>
      <c r="BW2003" s="131"/>
      <c r="BX2003" s="131"/>
      <c r="BY2003" s="131"/>
      <c r="BZ2003" s="131"/>
      <c r="CA2003" s="131"/>
      <c r="CB2003" s="131"/>
      <c r="CC2003" s="131"/>
      <c r="CD2003" s="131"/>
      <c r="CE2003" s="131"/>
      <c r="CF2003" s="131"/>
      <c r="CG2003" s="131"/>
      <c r="CH2003" s="131"/>
      <c r="CI2003" s="131"/>
      <c r="CJ2003" s="131"/>
      <c r="CK2003" s="131"/>
      <c r="CL2003" s="131"/>
      <c r="CM2003" s="131"/>
      <c r="CN2003" s="131"/>
      <c r="CO2003" s="131"/>
      <c r="CP2003" s="131"/>
      <c r="CQ2003" s="131"/>
      <c r="CR2003" s="131"/>
      <c r="CS2003" s="131"/>
      <c r="CT2003" s="131"/>
      <c r="CU2003" s="131"/>
      <c r="CV2003" s="131"/>
      <c r="CW2003" s="131"/>
      <c r="CX2003" s="131"/>
      <c r="CY2003" s="131"/>
      <c r="CZ2003" s="131"/>
      <c r="DA2003" s="131"/>
      <c r="DB2003" s="131"/>
      <c r="DC2003" s="131"/>
      <c r="DD2003" s="131"/>
      <c r="DE2003" s="131"/>
      <c r="DF2003" s="131"/>
      <c r="DG2003" s="131"/>
      <c r="DH2003" s="131"/>
      <c r="DI2003" s="131"/>
      <c r="DJ2003" s="131"/>
      <c r="DK2003" s="131"/>
      <c r="DL2003" s="131"/>
      <c r="DM2003" s="131"/>
      <c r="DN2003" s="131"/>
      <c r="DO2003" s="131"/>
      <c r="DP2003" s="131"/>
      <c r="DQ2003" s="131"/>
      <c r="DR2003" s="131"/>
      <c r="DS2003" s="131"/>
      <c r="DT2003" s="131"/>
      <c r="DU2003" s="131"/>
      <c r="DV2003" s="131"/>
      <c r="DW2003" s="131"/>
      <c r="DX2003" s="131"/>
      <c r="DY2003" s="131"/>
      <c r="DZ2003" s="131"/>
      <c r="EA2003" s="131"/>
      <c r="EB2003" s="131"/>
      <c r="EC2003" s="131"/>
      <c r="ED2003" s="131"/>
      <c r="EE2003" s="131"/>
      <c r="EF2003" s="131"/>
      <c r="EG2003" s="131"/>
      <c r="EH2003" s="131"/>
      <c r="EI2003" s="131"/>
      <c r="EJ2003" s="131"/>
      <c r="EK2003" s="131"/>
      <c r="EL2003" s="131"/>
      <c r="EM2003" s="131"/>
      <c r="EN2003" s="131"/>
      <c r="EO2003" s="131"/>
      <c r="EP2003" s="131"/>
      <c r="EQ2003" s="131"/>
      <c r="ER2003" s="131"/>
      <c r="ES2003" s="131"/>
      <c r="ET2003" s="131"/>
      <c r="EU2003" s="131"/>
      <c r="EV2003" s="131"/>
      <c r="EW2003" s="131"/>
      <c r="EX2003" s="131"/>
      <c r="EY2003" s="131"/>
      <c r="EZ2003" s="131"/>
      <c r="FA2003" s="131"/>
      <c r="FB2003" s="131"/>
      <c r="FC2003" s="131"/>
      <c r="FD2003" s="131"/>
      <c r="FE2003" s="131"/>
      <c r="FF2003" s="131"/>
      <c r="FG2003" s="131"/>
      <c r="FH2003" s="131"/>
      <c r="FI2003" s="131"/>
      <c r="FJ2003" s="131"/>
      <c r="FK2003" s="131"/>
      <c r="FL2003" s="131"/>
      <c r="FM2003" s="131"/>
      <c r="FN2003" s="131"/>
      <c r="FO2003" s="131"/>
      <c r="FP2003" s="131"/>
      <c r="FQ2003" s="131"/>
      <c r="FR2003" s="131"/>
      <c r="FS2003" s="131"/>
      <c r="FT2003" s="131"/>
      <c r="FU2003" s="131"/>
      <c r="FV2003" s="131"/>
      <c r="FW2003" s="131"/>
      <c r="FX2003" s="131"/>
      <c r="FY2003" s="131"/>
      <c r="FZ2003" s="131"/>
      <c r="GA2003" s="131"/>
      <c r="GB2003" s="131"/>
      <c r="GC2003" s="131"/>
      <c r="GD2003" s="131"/>
      <c r="GE2003" s="131"/>
      <c r="GF2003" s="131"/>
      <c r="GG2003" s="131"/>
      <c r="GH2003" s="131"/>
      <c r="GI2003" s="131"/>
      <c r="GJ2003" s="131"/>
      <c r="GK2003" s="131"/>
      <c r="GL2003" s="131"/>
      <c r="GM2003" s="131"/>
      <c r="GN2003" s="131"/>
      <c r="GO2003" s="131"/>
      <c r="GP2003" s="131"/>
      <c r="GQ2003" s="131"/>
      <c r="GR2003" s="131"/>
      <c r="GS2003" s="131"/>
      <c r="GT2003" s="131"/>
      <c r="GU2003" s="131"/>
      <c r="GV2003" s="131"/>
      <c r="GW2003" s="131"/>
      <c r="GX2003" s="131"/>
      <c r="GY2003" s="131"/>
      <c r="GZ2003" s="131"/>
      <c r="HA2003" s="131"/>
      <c r="HB2003" s="131"/>
      <c r="HC2003" s="131"/>
      <c r="HD2003" s="131"/>
      <c r="HE2003" s="131"/>
      <c r="HF2003" s="131"/>
      <c r="HG2003" s="131"/>
      <c r="HH2003" s="131"/>
      <c r="HI2003" s="131"/>
      <c r="HJ2003" s="131"/>
      <c r="HK2003" s="131"/>
      <c r="HL2003" s="131"/>
      <c r="HM2003" s="131"/>
      <c r="HN2003" s="131"/>
      <c r="HO2003" s="131"/>
      <c r="HP2003" s="131"/>
      <c r="HQ2003" s="131"/>
      <c r="HR2003" s="131"/>
      <c r="HS2003" s="131"/>
      <c r="HT2003" s="131"/>
      <c r="HU2003" s="131"/>
      <c r="HV2003" s="131"/>
      <c r="HW2003" s="131"/>
      <c r="HX2003" s="131"/>
      <c r="HY2003" s="131"/>
      <c r="HZ2003" s="131"/>
      <c r="IA2003" s="131"/>
      <c r="IB2003" s="131"/>
      <c r="IC2003" s="131"/>
      <c r="ID2003" s="131"/>
      <c r="IE2003" s="131"/>
      <c r="IF2003" s="131"/>
      <c r="IG2003" s="131"/>
      <c r="IH2003" s="131"/>
    </row>
    <row r="2004" spans="1:242" outlineLevel="1">
      <c r="A2004" s="151">
        <v>519</v>
      </c>
      <c r="B2004" s="33" t="s">
        <v>2745</v>
      </c>
      <c r="C2004" s="151"/>
      <c r="D2004" s="104" t="s">
        <v>1808</v>
      </c>
      <c r="E2004" s="198">
        <v>200</v>
      </c>
      <c r="F2004" s="163">
        <f t="shared" si="143"/>
        <v>67</v>
      </c>
      <c r="G2004" s="163">
        <f t="shared" si="144"/>
        <v>67</v>
      </c>
      <c r="H2004" s="163">
        <f t="shared" si="145"/>
        <v>66</v>
      </c>
    </row>
    <row r="2005" spans="1:242" outlineLevel="1">
      <c r="A2005" s="151">
        <v>520</v>
      </c>
      <c r="B2005" s="33" t="s">
        <v>2746</v>
      </c>
      <c r="C2005" s="151"/>
      <c r="D2005" s="104" t="s">
        <v>1808</v>
      </c>
      <c r="E2005" s="198">
        <v>5</v>
      </c>
      <c r="F2005" s="163">
        <f t="shared" si="143"/>
        <v>2</v>
      </c>
      <c r="G2005" s="163">
        <f t="shared" si="144"/>
        <v>2</v>
      </c>
      <c r="H2005" s="163">
        <f t="shared" si="145"/>
        <v>1</v>
      </c>
    </row>
    <row r="2006" spans="1:242" outlineLevel="1">
      <c r="A2006" s="151">
        <v>521</v>
      </c>
      <c r="B2006" s="33" t="s">
        <v>2747</v>
      </c>
      <c r="C2006" s="151"/>
      <c r="D2006" s="104" t="s">
        <v>1808</v>
      </c>
      <c r="E2006" s="198">
        <v>5</v>
      </c>
      <c r="F2006" s="163">
        <f t="shared" si="143"/>
        <v>2</v>
      </c>
      <c r="G2006" s="163">
        <f t="shared" si="144"/>
        <v>2</v>
      </c>
      <c r="H2006" s="163">
        <f t="shared" si="145"/>
        <v>1</v>
      </c>
    </row>
    <row r="2007" spans="1:242" outlineLevel="1">
      <c r="A2007" s="151">
        <v>522</v>
      </c>
      <c r="B2007" s="33" t="s">
        <v>2748</v>
      </c>
      <c r="C2007" s="151"/>
      <c r="D2007" s="104" t="s">
        <v>1808</v>
      </c>
      <c r="E2007" s="198">
        <v>5</v>
      </c>
      <c r="F2007" s="163">
        <f t="shared" si="143"/>
        <v>2</v>
      </c>
      <c r="G2007" s="163">
        <f t="shared" si="144"/>
        <v>2</v>
      </c>
      <c r="H2007" s="163">
        <f t="shared" si="145"/>
        <v>1</v>
      </c>
    </row>
    <row r="2008" spans="1:242" outlineLevel="1">
      <c r="A2008" s="151">
        <v>523</v>
      </c>
      <c r="B2008" s="33" t="s">
        <v>2749</v>
      </c>
      <c r="C2008" s="151"/>
      <c r="D2008" s="104" t="s">
        <v>1808</v>
      </c>
      <c r="E2008" s="198">
        <v>26</v>
      </c>
      <c r="F2008" s="163">
        <f t="shared" si="143"/>
        <v>9</v>
      </c>
      <c r="G2008" s="163">
        <f t="shared" si="144"/>
        <v>9</v>
      </c>
      <c r="H2008" s="163">
        <f t="shared" si="145"/>
        <v>8</v>
      </c>
    </row>
    <row r="2009" spans="1:242" outlineLevel="1">
      <c r="A2009" s="151">
        <v>524</v>
      </c>
      <c r="B2009" s="33" t="s">
        <v>2750</v>
      </c>
      <c r="C2009" s="151"/>
      <c r="D2009" s="104" t="s">
        <v>1808</v>
      </c>
      <c r="E2009" s="198">
        <v>20</v>
      </c>
      <c r="F2009" s="163">
        <f t="shared" si="143"/>
        <v>7</v>
      </c>
      <c r="G2009" s="163">
        <f t="shared" si="144"/>
        <v>7</v>
      </c>
      <c r="H2009" s="163">
        <f t="shared" si="145"/>
        <v>6</v>
      </c>
    </row>
    <row r="2010" spans="1:242" outlineLevel="1">
      <c r="A2010" s="151">
        <v>525</v>
      </c>
      <c r="B2010" s="33" t="s">
        <v>2751</v>
      </c>
      <c r="C2010" s="151"/>
      <c r="D2010" s="104" t="s">
        <v>1808</v>
      </c>
      <c r="E2010" s="198">
        <v>5</v>
      </c>
      <c r="F2010" s="163">
        <f t="shared" si="143"/>
        <v>2</v>
      </c>
      <c r="G2010" s="163">
        <f t="shared" si="144"/>
        <v>2</v>
      </c>
      <c r="H2010" s="163">
        <f t="shared" si="145"/>
        <v>1</v>
      </c>
    </row>
    <row r="2011" spans="1:242" outlineLevel="1">
      <c r="A2011" s="151">
        <v>526</v>
      </c>
      <c r="B2011" s="33" t="s">
        <v>2752</v>
      </c>
      <c r="C2011" s="151"/>
      <c r="D2011" s="104" t="s">
        <v>1808</v>
      </c>
      <c r="E2011" s="198">
        <v>25</v>
      </c>
      <c r="F2011" s="163">
        <f t="shared" si="143"/>
        <v>8</v>
      </c>
      <c r="G2011" s="163">
        <f t="shared" si="144"/>
        <v>8</v>
      </c>
      <c r="H2011" s="163">
        <f t="shared" si="145"/>
        <v>9</v>
      </c>
    </row>
    <row r="2012" spans="1:242" outlineLevel="1">
      <c r="A2012" s="151">
        <v>527</v>
      </c>
      <c r="B2012" s="33" t="s">
        <v>2753</v>
      </c>
      <c r="C2012" s="151"/>
      <c r="D2012" s="104" t="s">
        <v>1808</v>
      </c>
      <c r="E2012" s="198">
        <v>13</v>
      </c>
      <c r="F2012" s="163">
        <f t="shared" si="143"/>
        <v>4</v>
      </c>
      <c r="G2012" s="163">
        <f t="shared" si="144"/>
        <v>4</v>
      </c>
      <c r="H2012" s="163">
        <f t="shared" si="145"/>
        <v>5</v>
      </c>
    </row>
    <row r="2013" spans="1:242" outlineLevel="1">
      <c r="A2013" s="151">
        <v>528</v>
      </c>
      <c r="B2013" s="33" t="s">
        <v>2754</v>
      </c>
      <c r="C2013" s="151"/>
      <c r="D2013" s="104" t="s">
        <v>1808</v>
      </c>
      <c r="E2013" s="198">
        <v>13</v>
      </c>
      <c r="F2013" s="163">
        <f t="shared" si="143"/>
        <v>4</v>
      </c>
      <c r="G2013" s="163">
        <f t="shared" si="144"/>
        <v>4</v>
      </c>
      <c r="H2013" s="163">
        <f t="shared" si="145"/>
        <v>5</v>
      </c>
    </row>
    <row r="2014" spans="1:242" outlineLevel="1">
      <c r="A2014" s="151">
        <v>529</v>
      </c>
      <c r="B2014" s="33" t="s">
        <v>2755</v>
      </c>
      <c r="C2014" s="151"/>
      <c r="D2014" s="104" t="s">
        <v>1808</v>
      </c>
      <c r="E2014" s="198">
        <v>30</v>
      </c>
      <c r="F2014" s="163">
        <f t="shared" si="143"/>
        <v>10</v>
      </c>
      <c r="G2014" s="163">
        <f t="shared" si="144"/>
        <v>10</v>
      </c>
      <c r="H2014" s="163">
        <f t="shared" si="145"/>
        <v>10</v>
      </c>
    </row>
    <row r="2015" spans="1:242" ht="46.5" outlineLevel="1">
      <c r="A2015" s="151">
        <v>530</v>
      </c>
      <c r="B2015" s="33" t="s">
        <v>2756</v>
      </c>
      <c r="C2015" s="151"/>
      <c r="D2015" s="104" t="s">
        <v>1808</v>
      </c>
      <c r="E2015" s="198">
        <v>100</v>
      </c>
      <c r="F2015" s="163">
        <f t="shared" si="143"/>
        <v>33</v>
      </c>
      <c r="G2015" s="163">
        <f t="shared" si="144"/>
        <v>33</v>
      </c>
      <c r="H2015" s="163">
        <f t="shared" si="145"/>
        <v>34</v>
      </c>
    </row>
    <row r="2016" spans="1:242" outlineLevel="1">
      <c r="A2016" s="151">
        <v>531</v>
      </c>
      <c r="B2016" s="33" t="s">
        <v>2757</v>
      </c>
      <c r="C2016" s="151"/>
      <c r="D2016" s="104" t="s">
        <v>1808</v>
      </c>
      <c r="E2016" s="198">
        <v>250</v>
      </c>
      <c r="F2016" s="163">
        <f t="shared" si="143"/>
        <v>83</v>
      </c>
      <c r="G2016" s="163">
        <f t="shared" si="144"/>
        <v>83</v>
      </c>
      <c r="H2016" s="163">
        <f t="shared" si="145"/>
        <v>84</v>
      </c>
    </row>
    <row r="2017" spans="1:8" outlineLevel="1">
      <c r="A2017" s="151">
        <v>532</v>
      </c>
      <c r="B2017" s="33" t="s">
        <v>2758</v>
      </c>
      <c r="C2017" s="151"/>
      <c r="D2017" s="104" t="s">
        <v>1808</v>
      </c>
      <c r="E2017" s="198">
        <v>50</v>
      </c>
      <c r="F2017" s="163">
        <f t="shared" si="143"/>
        <v>17</v>
      </c>
      <c r="G2017" s="163">
        <f t="shared" si="144"/>
        <v>17</v>
      </c>
      <c r="H2017" s="163">
        <f t="shared" si="145"/>
        <v>16</v>
      </c>
    </row>
    <row r="2018" spans="1:8" outlineLevel="1">
      <c r="A2018" s="151">
        <v>533</v>
      </c>
      <c r="B2018" s="33" t="s">
        <v>1687</v>
      </c>
      <c r="C2018" s="151"/>
      <c r="D2018" s="104" t="s">
        <v>1808</v>
      </c>
      <c r="E2018" s="198">
        <v>5</v>
      </c>
      <c r="F2018" s="163">
        <f t="shared" si="143"/>
        <v>2</v>
      </c>
      <c r="G2018" s="163">
        <f t="shared" si="144"/>
        <v>2</v>
      </c>
      <c r="H2018" s="163">
        <f t="shared" si="145"/>
        <v>1</v>
      </c>
    </row>
    <row r="2019" spans="1:8" outlineLevel="1">
      <c r="A2019" s="151">
        <v>534</v>
      </c>
      <c r="B2019" s="33" t="s">
        <v>2759</v>
      </c>
      <c r="C2019" s="151"/>
      <c r="D2019" s="104" t="s">
        <v>1808</v>
      </c>
      <c r="E2019" s="198">
        <v>25</v>
      </c>
      <c r="F2019" s="163">
        <f t="shared" si="143"/>
        <v>8</v>
      </c>
      <c r="G2019" s="163">
        <f t="shared" si="144"/>
        <v>8</v>
      </c>
      <c r="H2019" s="163">
        <f t="shared" si="145"/>
        <v>9</v>
      </c>
    </row>
    <row r="2020" spans="1:8" outlineLevel="1">
      <c r="A2020" s="151">
        <v>535</v>
      </c>
      <c r="B2020" s="33" t="s">
        <v>2760</v>
      </c>
      <c r="C2020" s="151"/>
      <c r="D2020" s="104" t="s">
        <v>1808</v>
      </c>
      <c r="E2020" s="198">
        <v>10</v>
      </c>
      <c r="F2020" s="163">
        <f t="shared" si="143"/>
        <v>3</v>
      </c>
      <c r="G2020" s="163">
        <f t="shared" si="144"/>
        <v>3</v>
      </c>
      <c r="H2020" s="163">
        <f t="shared" si="145"/>
        <v>4</v>
      </c>
    </row>
    <row r="2021" spans="1:8" outlineLevel="1">
      <c r="A2021" s="151">
        <v>536</v>
      </c>
      <c r="B2021" s="33" t="s">
        <v>1691</v>
      </c>
      <c r="C2021" s="151"/>
      <c r="D2021" s="104" t="s">
        <v>1808</v>
      </c>
      <c r="E2021" s="198">
        <v>1500</v>
      </c>
      <c r="F2021" s="163">
        <f t="shared" si="143"/>
        <v>500</v>
      </c>
      <c r="G2021" s="163">
        <f t="shared" si="144"/>
        <v>500</v>
      </c>
      <c r="H2021" s="163">
        <f t="shared" si="145"/>
        <v>500</v>
      </c>
    </row>
    <row r="2022" spans="1:8" outlineLevel="1">
      <c r="A2022" s="151">
        <v>537</v>
      </c>
      <c r="B2022" s="33" t="s">
        <v>1701</v>
      </c>
      <c r="C2022" s="151"/>
      <c r="D2022" s="104" t="s">
        <v>1808</v>
      </c>
      <c r="E2022" s="198">
        <v>1000</v>
      </c>
      <c r="F2022" s="163">
        <f t="shared" si="143"/>
        <v>333</v>
      </c>
      <c r="G2022" s="163">
        <f t="shared" si="144"/>
        <v>333</v>
      </c>
      <c r="H2022" s="163">
        <f t="shared" si="145"/>
        <v>334</v>
      </c>
    </row>
    <row r="2023" spans="1:8" ht="46.5" outlineLevel="1">
      <c r="A2023" s="151">
        <v>538</v>
      </c>
      <c r="B2023" s="33" t="s">
        <v>2761</v>
      </c>
      <c r="C2023" s="151"/>
      <c r="D2023" s="104" t="s">
        <v>1808</v>
      </c>
      <c r="E2023" s="198"/>
      <c r="F2023" s="163">
        <f t="shared" si="143"/>
        <v>0</v>
      </c>
      <c r="G2023" s="163">
        <f t="shared" si="144"/>
        <v>0</v>
      </c>
      <c r="H2023" s="163">
        <f t="shared" si="145"/>
        <v>0</v>
      </c>
    </row>
    <row r="2024" spans="1:8" ht="46.5" outlineLevel="1">
      <c r="A2024" s="151">
        <v>539</v>
      </c>
      <c r="B2024" s="33" t="s">
        <v>1694</v>
      </c>
      <c r="C2024" s="151"/>
      <c r="D2024" s="104" t="s">
        <v>1808</v>
      </c>
      <c r="E2024" s="198"/>
      <c r="F2024" s="163">
        <f t="shared" si="143"/>
        <v>0</v>
      </c>
      <c r="G2024" s="163">
        <f t="shared" si="144"/>
        <v>0</v>
      </c>
      <c r="H2024" s="163">
        <f t="shared" si="145"/>
        <v>0</v>
      </c>
    </row>
    <row r="2025" spans="1:8" ht="46.5" outlineLevel="1">
      <c r="A2025" s="151">
        <v>540</v>
      </c>
      <c r="B2025" s="33" t="s">
        <v>2762</v>
      </c>
      <c r="C2025" s="151"/>
      <c r="D2025" s="104" t="s">
        <v>1808</v>
      </c>
      <c r="E2025" s="198"/>
      <c r="F2025" s="163">
        <f t="shared" si="143"/>
        <v>0</v>
      </c>
      <c r="G2025" s="163">
        <f t="shared" si="144"/>
        <v>0</v>
      </c>
      <c r="H2025" s="163">
        <f t="shared" si="145"/>
        <v>0</v>
      </c>
    </row>
    <row r="2026" spans="1:8" outlineLevel="1">
      <c r="A2026" s="151">
        <v>541</v>
      </c>
      <c r="B2026" s="33" t="s">
        <v>2763</v>
      </c>
      <c r="C2026" s="151"/>
      <c r="D2026" s="104" t="s">
        <v>1808</v>
      </c>
      <c r="E2026" s="198">
        <v>1</v>
      </c>
      <c r="F2026" s="163">
        <f t="shared" si="143"/>
        <v>0</v>
      </c>
      <c r="G2026" s="163">
        <f t="shared" si="144"/>
        <v>0</v>
      </c>
      <c r="H2026" s="163">
        <f t="shared" si="145"/>
        <v>1</v>
      </c>
    </row>
    <row r="2027" spans="1:8" outlineLevel="1">
      <c r="A2027" s="151">
        <v>542</v>
      </c>
      <c r="B2027" s="33" t="s">
        <v>2764</v>
      </c>
      <c r="C2027" s="151"/>
      <c r="D2027" s="104" t="s">
        <v>1808</v>
      </c>
      <c r="E2027" s="198">
        <v>5</v>
      </c>
      <c r="F2027" s="163">
        <f t="shared" si="143"/>
        <v>2</v>
      </c>
      <c r="G2027" s="163">
        <f t="shared" si="144"/>
        <v>2</v>
      </c>
      <c r="H2027" s="163">
        <f t="shared" si="145"/>
        <v>1</v>
      </c>
    </row>
    <row r="2028" spans="1:8" outlineLevel="1">
      <c r="A2028" s="151">
        <v>543</v>
      </c>
      <c r="B2028" s="33" t="s">
        <v>2765</v>
      </c>
      <c r="C2028" s="151"/>
      <c r="D2028" s="104" t="s">
        <v>1808</v>
      </c>
      <c r="E2028" s="198"/>
      <c r="F2028" s="163">
        <f t="shared" si="143"/>
        <v>0</v>
      </c>
      <c r="G2028" s="163">
        <f t="shared" si="144"/>
        <v>0</v>
      </c>
      <c r="H2028" s="163">
        <f t="shared" si="145"/>
        <v>0</v>
      </c>
    </row>
    <row r="2029" spans="1:8" outlineLevel="1">
      <c r="A2029" s="151">
        <v>544</v>
      </c>
      <c r="B2029" s="33" t="s">
        <v>2766</v>
      </c>
      <c r="C2029" s="151"/>
      <c r="D2029" s="104" t="s">
        <v>1808</v>
      </c>
      <c r="E2029" s="198"/>
      <c r="F2029" s="163">
        <f t="shared" si="143"/>
        <v>0</v>
      </c>
      <c r="G2029" s="163">
        <f t="shared" si="144"/>
        <v>0</v>
      </c>
      <c r="H2029" s="163">
        <f t="shared" si="145"/>
        <v>0</v>
      </c>
    </row>
    <row r="2030" spans="1:8" ht="46.5" outlineLevel="1">
      <c r="A2030" s="151">
        <v>545</v>
      </c>
      <c r="B2030" s="33" t="s">
        <v>2767</v>
      </c>
      <c r="C2030" s="151"/>
      <c r="D2030" s="104" t="s">
        <v>1808</v>
      </c>
      <c r="E2030" s="198"/>
      <c r="F2030" s="163">
        <f t="shared" si="143"/>
        <v>0</v>
      </c>
      <c r="G2030" s="163">
        <f t="shared" si="144"/>
        <v>0</v>
      </c>
      <c r="H2030" s="163">
        <f t="shared" si="145"/>
        <v>0</v>
      </c>
    </row>
    <row r="2031" spans="1:8" ht="46.5" outlineLevel="1">
      <c r="A2031" s="151">
        <v>546</v>
      </c>
      <c r="B2031" s="33" t="s">
        <v>2768</v>
      </c>
      <c r="C2031" s="151"/>
      <c r="D2031" s="104" t="s">
        <v>1808</v>
      </c>
      <c r="E2031" s="198"/>
      <c r="F2031" s="163">
        <f t="shared" si="143"/>
        <v>0</v>
      </c>
      <c r="G2031" s="163">
        <f t="shared" si="144"/>
        <v>0</v>
      </c>
      <c r="H2031" s="163">
        <f t="shared" si="145"/>
        <v>0</v>
      </c>
    </row>
    <row r="2032" spans="1:8" outlineLevel="1">
      <c r="A2032" s="151">
        <v>547</v>
      </c>
      <c r="B2032" s="33" t="s">
        <v>2769</v>
      </c>
      <c r="C2032" s="151"/>
      <c r="D2032" s="104" t="s">
        <v>1808</v>
      </c>
      <c r="E2032" s="198"/>
      <c r="F2032" s="163">
        <f t="shared" si="143"/>
        <v>0</v>
      </c>
      <c r="G2032" s="163">
        <f t="shared" si="144"/>
        <v>0</v>
      </c>
      <c r="H2032" s="163">
        <f t="shared" si="145"/>
        <v>0</v>
      </c>
    </row>
    <row r="2033" spans="1:8" outlineLevel="1">
      <c r="A2033" s="151">
        <v>548</v>
      </c>
      <c r="B2033" s="33" t="s">
        <v>2770</v>
      </c>
      <c r="C2033" s="151"/>
      <c r="D2033" s="104" t="s">
        <v>1808</v>
      </c>
      <c r="E2033" s="198"/>
      <c r="F2033" s="163">
        <f t="shared" si="143"/>
        <v>0</v>
      </c>
      <c r="G2033" s="163">
        <f t="shared" si="144"/>
        <v>0</v>
      </c>
      <c r="H2033" s="163">
        <f t="shared" si="145"/>
        <v>0</v>
      </c>
    </row>
    <row r="2034" spans="1:8" outlineLevel="1">
      <c r="A2034" s="151">
        <v>549</v>
      </c>
      <c r="B2034" s="33" t="s">
        <v>2771</v>
      </c>
      <c r="C2034" s="151"/>
      <c r="D2034" s="104" t="s">
        <v>1808</v>
      </c>
      <c r="E2034" s="198"/>
      <c r="F2034" s="163">
        <f t="shared" si="143"/>
        <v>0</v>
      </c>
      <c r="G2034" s="163">
        <f t="shared" si="144"/>
        <v>0</v>
      </c>
      <c r="H2034" s="163">
        <f t="shared" si="145"/>
        <v>0</v>
      </c>
    </row>
    <row r="2035" spans="1:8" outlineLevel="1">
      <c r="A2035" s="151">
        <v>550</v>
      </c>
      <c r="B2035" s="33" t="s">
        <v>2772</v>
      </c>
      <c r="C2035" s="151"/>
      <c r="D2035" s="104" t="s">
        <v>1808</v>
      </c>
      <c r="E2035" s="198">
        <v>375</v>
      </c>
      <c r="F2035" s="163">
        <f t="shared" ref="F2035:F2066" si="146">ROUND(E2035/3,0)</f>
        <v>125</v>
      </c>
      <c r="G2035" s="163">
        <f t="shared" ref="G2035:G2066" si="147">ROUND(E2035/3,0)</f>
        <v>125</v>
      </c>
      <c r="H2035" s="163">
        <f t="shared" ref="H2035:H2066" si="148">E2035-F2035-G2035</f>
        <v>125</v>
      </c>
    </row>
    <row r="2036" spans="1:8" outlineLevel="1">
      <c r="A2036" s="151">
        <v>551</v>
      </c>
      <c r="B2036" s="33" t="s">
        <v>2773</v>
      </c>
      <c r="C2036" s="151"/>
      <c r="D2036" s="104" t="s">
        <v>1808</v>
      </c>
      <c r="E2036" s="198">
        <v>18</v>
      </c>
      <c r="F2036" s="163">
        <f t="shared" si="146"/>
        <v>6</v>
      </c>
      <c r="G2036" s="163">
        <f t="shared" si="147"/>
        <v>6</v>
      </c>
      <c r="H2036" s="163">
        <f t="shared" si="148"/>
        <v>6</v>
      </c>
    </row>
    <row r="2037" spans="1:8" outlineLevel="1">
      <c r="A2037" s="151">
        <v>552</v>
      </c>
      <c r="B2037" s="33" t="s">
        <v>2774</v>
      </c>
      <c r="C2037" s="151"/>
      <c r="D2037" s="104" t="s">
        <v>1808</v>
      </c>
      <c r="E2037" s="198">
        <v>10</v>
      </c>
      <c r="F2037" s="163">
        <f t="shared" si="146"/>
        <v>3</v>
      </c>
      <c r="G2037" s="163">
        <f t="shared" si="147"/>
        <v>3</v>
      </c>
      <c r="H2037" s="163">
        <f t="shared" si="148"/>
        <v>4</v>
      </c>
    </row>
    <row r="2038" spans="1:8" outlineLevel="1">
      <c r="A2038" s="151">
        <v>553</v>
      </c>
      <c r="B2038" s="33" t="s">
        <v>2775</v>
      </c>
      <c r="C2038" s="151"/>
      <c r="D2038" s="104" t="s">
        <v>1808</v>
      </c>
      <c r="E2038" s="198">
        <v>20</v>
      </c>
      <c r="F2038" s="163">
        <f t="shared" si="146"/>
        <v>7</v>
      </c>
      <c r="G2038" s="163">
        <f t="shared" si="147"/>
        <v>7</v>
      </c>
      <c r="H2038" s="163">
        <f t="shared" si="148"/>
        <v>6</v>
      </c>
    </row>
    <row r="2039" spans="1:8" outlineLevel="1">
      <c r="A2039" s="151">
        <v>554</v>
      </c>
      <c r="B2039" s="33" t="s">
        <v>2776</v>
      </c>
      <c r="C2039" s="151"/>
      <c r="D2039" s="104" t="s">
        <v>1808</v>
      </c>
      <c r="E2039" s="198">
        <v>12</v>
      </c>
      <c r="F2039" s="163">
        <f t="shared" si="146"/>
        <v>4</v>
      </c>
      <c r="G2039" s="163">
        <f t="shared" si="147"/>
        <v>4</v>
      </c>
      <c r="H2039" s="163">
        <f t="shared" si="148"/>
        <v>4</v>
      </c>
    </row>
    <row r="2040" spans="1:8" outlineLevel="1">
      <c r="A2040" s="151">
        <v>555</v>
      </c>
      <c r="B2040" s="33" t="s">
        <v>2777</v>
      </c>
      <c r="C2040" s="151"/>
      <c r="D2040" s="104" t="s">
        <v>1808</v>
      </c>
      <c r="E2040" s="198">
        <v>5</v>
      </c>
      <c r="F2040" s="163">
        <f t="shared" si="146"/>
        <v>2</v>
      </c>
      <c r="G2040" s="163">
        <f t="shared" si="147"/>
        <v>2</v>
      </c>
      <c r="H2040" s="163">
        <f t="shared" si="148"/>
        <v>1</v>
      </c>
    </row>
    <row r="2041" spans="1:8" outlineLevel="1">
      <c r="A2041" s="151">
        <v>556</v>
      </c>
      <c r="B2041" s="33" t="s">
        <v>2778</v>
      </c>
      <c r="C2041" s="151"/>
      <c r="D2041" s="104" t="s">
        <v>1808</v>
      </c>
      <c r="E2041" s="198">
        <v>10</v>
      </c>
      <c r="F2041" s="163">
        <f t="shared" si="146"/>
        <v>3</v>
      </c>
      <c r="G2041" s="163">
        <f t="shared" si="147"/>
        <v>3</v>
      </c>
      <c r="H2041" s="163">
        <f t="shared" si="148"/>
        <v>4</v>
      </c>
    </row>
    <row r="2042" spans="1:8" outlineLevel="1">
      <c r="A2042" s="151">
        <v>557</v>
      </c>
      <c r="B2042" s="33" t="s">
        <v>2779</v>
      </c>
      <c r="C2042" s="151"/>
      <c r="D2042" s="104" t="s">
        <v>1808</v>
      </c>
      <c r="E2042" s="198">
        <v>650</v>
      </c>
      <c r="F2042" s="163">
        <f t="shared" si="146"/>
        <v>217</v>
      </c>
      <c r="G2042" s="163">
        <f t="shared" si="147"/>
        <v>217</v>
      </c>
      <c r="H2042" s="163">
        <f t="shared" si="148"/>
        <v>216</v>
      </c>
    </row>
    <row r="2043" spans="1:8" outlineLevel="1">
      <c r="A2043" s="151">
        <v>558</v>
      </c>
      <c r="B2043" s="33" t="s">
        <v>2780</v>
      </c>
      <c r="C2043" s="151"/>
      <c r="D2043" s="104" t="s">
        <v>1808</v>
      </c>
      <c r="E2043" s="198">
        <v>100</v>
      </c>
      <c r="F2043" s="163">
        <f t="shared" si="146"/>
        <v>33</v>
      </c>
      <c r="G2043" s="163">
        <f t="shared" si="147"/>
        <v>33</v>
      </c>
      <c r="H2043" s="163">
        <f t="shared" si="148"/>
        <v>34</v>
      </c>
    </row>
    <row r="2044" spans="1:8" outlineLevel="1">
      <c r="A2044" s="151">
        <v>559</v>
      </c>
      <c r="B2044" s="33" t="s">
        <v>2781</v>
      </c>
      <c r="C2044" s="151"/>
      <c r="D2044" s="104" t="s">
        <v>1808</v>
      </c>
      <c r="E2044" s="198">
        <v>100</v>
      </c>
      <c r="F2044" s="163">
        <f t="shared" si="146"/>
        <v>33</v>
      </c>
      <c r="G2044" s="163">
        <f t="shared" si="147"/>
        <v>33</v>
      </c>
      <c r="H2044" s="163">
        <f t="shared" si="148"/>
        <v>34</v>
      </c>
    </row>
    <row r="2045" spans="1:8" outlineLevel="1">
      <c r="A2045" s="151">
        <v>560</v>
      </c>
      <c r="B2045" s="33" t="s">
        <v>2782</v>
      </c>
      <c r="C2045" s="151"/>
      <c r="D2045" s="104" t="s">
        <v>1808</v>
      </c>
      <c r="E2045" s="198">
        <v>12</v>
      </c>
      <c r="F2045" s="163">
        <f t="shared" si="146"/>
        <v>4</v>
      </c>
      <c r="G2045" s="163">
        <f t="shared" si="147"/>
        <v>4</v>
      </c>
      <c r="H2045" s="163">
        <f t="shared" si="148"/>
        <v>4</v>
      </c>
    </row>
    <row r="2046" spans="1:8" outlineLevel="1">
      <c r="A2046" s="151">
        <v>561</v>
      </c>
      <c r="B2046" s="33" t="s">
        <v>2783</v>
      </c>
      <c r="C2046" s="151"/>
      <c r="D2046" s="104" t="s">
        <v>1808</v>
      </c>
      <c r="E2046" s="198">
        <v>2</v>
      </c>
      <c r="F2046" s="163">
        <f t="shared" si="146"/>
        <v>1</v>
      </c>
      <c r="G2046" s="163">
        <f t="shared" si="147"/>
        <v>1</v>
      </c>
      <c r="H2046" s="163">
        <f t="shared" si="148"/>
        <v>0</v>
      </c>
    </row>
    <row r="2047" spans="1:8" outlineLevel="1">
      <c r="A2047" s="151">
        <v>562</v>
      </c>
      <c r="B2047" s="33" t="s">
        <v>2784</v>
      </c>
      <c r="C2047" s="151"/>
      <c r="D2047" s="104" t="s">
        <v>1808</v>
      </c>
      <c r="E2047" s="198">
        <v>2</v>
      </c>
      <c r="F2047" s="163">
        <f t="shared" si="146"/>
        <v>1</v>
      </c>
      <c r="G2047" s="163">
        <f t="shared" si="147"/>
        <v>1</v>
      </c>
      <c r="H2047" s="163">
        <f t="shared" si="148"/>
        <v>0</v>
      </c>
    </row>
    <row r="2048" spans="1:8" outlineLevel="1">
      <c r="A2048" s="151">
        <v>563</v>
      </c>
      <c r="B2048" s="33" t="s">
        <v>2785</v>
      </c>
      <c r="C2048" s="151"/>
      <c r="D2048" s="104" t="s">
        <v>1808</v>
      </c>
      <c r="E2048" s="198">
        <v>100</v>
      </c>
      <c r="F2048" s="163">
        <f t="shared" si="146"/>
        <v>33</v>
      </c>
      <c r="G2048" s="163">
        <f t="shared" si="147"/>
        <v>33</v>
      </c>
      <c r="H2048" s="163">
        <f t="shared" si="148"/>
        <v>34</v>
      </c>
    </row>
    <row r="2049" spans="1:8" outlineLevel="1">
      <c r="A2049" s="151">
        <v>564</v>
      </c>
      <c r="B2049" s="33" t="s">
        <v>2786</v>
      </c>
      <c r="C2049" s="151"/>
      <c r="D2049" s="104" t="s">
        <v>1808</v>
      </c>
      <c r="E2049" s="198">
        <v>1000</v>
      </c>
      <c r="F2049" s="163">
        <f t="shared" si="146"/>
        <v>333</v>
      </c>
      <c r="G2049" s="163">
        <f t="shared" si="147"/>
        <v>333</v>
      </c>
      <c r="H2049" s="163">
        <f t="shared" si="148"/>
        <v>334</v>
      </c>
    </row>
    <row r="2050" spans="1:8" outlineLevel="1">
      <c r="A2050" s="151">
        <v>565</v>
      </c>
      <c r="B2050" s="33" t="s">
        <v>2787</v>
      </c>
      <c r="C2050" s="151"/>
      <c r="D2050" s="104" t="s">
        <v>1808</v>
      </c>
      <c r="E2050" s="198">
        <v>1500</v>
      </c>
      <c r="F2050" s="163">
        <f t="shared" si="146"/>
        <v>500</v>
      </c>
      <c r="G2050" s="163">
        <f t="shared" si="147"/>
        <v>500</v>
      </c>
      <c r="H2050" s="163">
        <f t="shared" si="148"/>
        <v>500</v>
      </c>
    </row>
    <row r="2051" spans="1:8" outlineLevel="1">
      <c r="A2051" s="151">
        <v>566</v>
      </c>
      <c r="B2051" s="33" t="s">
        <v>2788</v>
      </c>
      <c r="C2051" s="151"/>
      <c r="D2051" s="104" t="s">
        <v>1808</v>
      </c>
      <c r="E2051" s="198">
        <v>1500</v>
      </c>
      <c r="F2051" s="163">
        <f t="shared" si="146"/>
        <v>500</v>
      </c>
      <c r="G2051" s="163">
        <f t="shared" si="147"/>
        <v>500</v>
      </c>
      <c r="H2051" s="163">
        <f t="shared" si="148"/>
        <v>500</v>
      </c>
    </row>
    <row r="2052" spans="1:8" ht="46.5" outlineLevel="1">
      <c r="A2052" s="151">
        <v>567</v>
      </c>
      <c r="B2052" s="33" t="s">
        <v>2789</v>
      </c>
      <c r="C2052" s="151"/>
      <c r="D2052" s="104" t="s">
        <v>1808</v>
      </c>
      <c r="E2052" s="198">
        <v>10</v>
      </c>
      <c r="F2052" s="163">
        <f t="shared" si="146"/>
        <v>3</v>
      </c>
      <c r="G2052" s="163">
        <f t="shared" si="147"/>
        <v>3</v>
      </c>
      <c r="H2052" s="163">
        <f t="shared" si="148"/>
        <v>4</v>
      </c>
    </row>
    <row r="2053" spans="1:8" outlineLevel="1">
      <c r="A2053" s="151">
        <v>568</v>
      </c>
      <c r="B2053" s="33" t="s">
        <v>2790</v>
      </c>
      <c r="C2053" s="151"/>
      <c r="D2053" s="104" t="s">
        <v>1808</v>
      </c>
      <c r="E2053" s="198">
        <v>2500</v>
      </c>
      <c r="F2053" s="163">
        <f t="shared" si="146"/>
        <v>833</v>
      </c>
      <c r="G2053" s="163">
        <f t="shared" si="147"/>
        <v>833</v>
      </c>
      <c r="H2053" s="163">
        <f t="shared" si="148"/>
        <v>834</v>
      </c>
    </row>
    <row r="2054" spans="1:8" outlineLevel="1">
      <c r="A2054" s="151">
        <v>569</v>
      </c>
      <c r="B2054" s="33" t="s">
        <v>2791</v>
      </c>
      <c r="C2054" s="151"/>
      <c r="D2054" s="104" t="s">
        <v>1808</v>
      </c>
      <c r="E2054" s="198">
        <v>50</v>
      </c>
      <c r="F2054" s="163">
        <f t="shared" si="146"/>
        <v>17</v>
      </c>
      <c r="G2054" s="163">
        <f t="shared" si="147"/>
        <v>17</v>
      </c>
      <c r="H2054" s="163">
        <f t="shared" si="148"/>
        <v>16</v>
      </c>
    </row>
    <row r="2055" spans="1:8" outlineLevel="1">
      <c r="A2055" s="151">
        <v>570</v>
      </c>
      <c r="B2055" s="33" t="s">
        <v>2792</v>
      </c>
      <c r="C2055" s="151"/>
      <c r="D2055" s="104" t="s">
        <v>1808</v>
      </c>
      <c r="E2055" s="198">
        <v>2500</v>
      </c>
      <c r="F2055" s="163">
        <f t="shared" si="146"/>
        <v>833</v>
      </c>
      <c r="G2055" s="163">
        <f t="shared" si="147"/>
        <v>833</v>
      </c>
      <c r="H2055" s="163">
        <f t="shared" si="148"/>
        <v>834</v>
      </c>
    </row>
    <row r="2056" spans="1:8" outlineLevel="1">
      <c r="A2056" s="151">
        <v>571</v>
      </c>
      <c r="B2056" s="33" t="s">
        <v>2793</v>
      </c>
      <c r="C2056" s="151"/>
      <c r="D2056" s="104" t="s">
        <v>1808</v>
      </c>
      <c r="E2056" s="198">
        <v>2500</v>
      </c>
      <c r="F2056" s="163">
        <f t="shared" si="146"/>
        <v>833</v>
      </c>
      <c r="G2056" s="163">
        <f t="shared" si="147"/>
        <v>833</v>
      </c>
      <c r="H2056" s="163">
        <f t="shared" si="148"/>
        <v>834</v>
      </c>
    </row>
    <row r="2057" spans="1:8" outlineLevel="1">
      <c r="A2057" s="151">
        <v>572</v>
      </c>
      <c r="B2057" s="33" t="s">
        <v>1622</v>
      </c>
      <c r="C2057" s="151"/>
      <c r="D2057" s="104" t="s">
        <v>1808</v>
      </c>
      <c r="E2057" s="198">
        <v>5000</v>
      </c>
      <c r="F2057" s="163">
        <f t="shared" si="146"/>
        <v>1667</v>
      </c>
      <c r="G2057" s="163">
        <f t="shared" si="147"/>
        <v>1667</v>
      </c>
      <c r="H2057" s="163">
        <f t="shared" si="148"/>
        <v>1666</v>
      </c>
    </row>
    <row r="2058" spans="1:8" outlineLevel="1">
      <c r="A2058" s="151">
        <v>573</v>
      </c>
      <c r="B2058" s="33" t="s">
        <v>2794</v>
      </c>
      <c r="C2058" s="151"/>
      <c r="D2058" s="104" t="s">
        <v>1808</v>
      </c>
      <c r="E2058" s="198">
        <v>3000</v>
      </c>
      <c r="F2058" s="163">
        <f t="shared" si="146"/>
        <v>1000</v>
      </c>
      <c r="G2058" s="163">
        <f t="shared" si="147"/>
        <v>1000</v>
      </c>
      <c r="H2058" s="163">
        <f t="shared" si="148"/>
        <v>1000</v>
      </c>
    </row>
    <row r="2059" spans="1:8" outlineLevel="1">
      <c r="A2059" s="151">
        <v>574</v>
      </c>
      <c r="B2059" s="33" t="s">
        <v>2795</v>
      </c>
      <c r="C2059" s="151"/>
      <c r="D2059" s="104" t="s">
        <v>1808</v>
      </c>
      <c r="E2059" s="198">
        <v>500</v>
      </c>
      <c r="F2059" s="163">
        <f t="shared" si="146"/>
        <v>167</v>
      </c>
      <c r="G2059" s="163">
        <f t="shared" si="147"/>
        <v>167</v>
      </c>
      <c r="H2059" s="163">
        <f t="shared" si="148"/>
        <v>166</v>
      </c>
    </row>
    <row r="2060" spans="1:8" outlineLevel="1">
      <c r="A2060" s="151">
        <v>575</v>
      </c>
      <c r="B2060" s="33" t="s">
        <v>2796</v>
      </c>
      <c r="C2060" s="151"/>
      <c r="D2060" s="104" t="s">
        <v>1808</v>
      </c>
      <c r="E2060" s="198">
        <v>500</v>
      </c>
      <c r="F2060" s="163">
        <f t="shared" si="146"/>
        <v>167</v>
      </c>
      <c r="G2060" s="163">
        <f t="shared" si="147"/>
        <v>167</v>
      </c>
      <c r="H2060" s="163">
        <f t="shared" si="148"/>
        <v>166</v>
      </c>
    </row>
    <row r="2061" spans="1:8" outlineLevel="1">
      <c r="A2061" s="151">
        <v>576</v>
      </c>
      <c r="B2061" s="33" t="s">
        <v>2797</v>
      </c>
      <c r="C2061" s="151"/>
      <c r="D2061" s="104" t="s">
        <v>1808</v>
      </c>
      <c r="E2061" s="198">
        <v>4000</v>
      </c>
      <c r="F2061" s="163">
        <f t="shared" si="146"/>
        <v>1333</v>
      </c>
      <c r="G2061" s="163">
        <f t="shared" si="147"/>
        <v>1333</v>
      </c>
      <c r="H2061" s="163">
        <f t="shared" si="148"/>
        <v>1334</v>
      </c>
    </row>
    <row r="2062" spans="1:8" outlineLevel="1">
      <c r="A2062" s="151">
        <v>577</v>
      </c>
      <c r="B2062" s="33" t="s">
        <v>2798</v>
      </c>
      <c r="C2062" s="151"/>
      <c r="D2062" s="104" t="s">
        <v>1808</v>
      </c>
      <c r="E2062" s="198">
        <v>500</v>
      </c>
      <c r="F2062" s="163">
        <f t="shared" si="146"/>
        <v>167</v>
      </c>
      <c r="G2062" s="163">
        <f t="shared" si="147"/>
        <v>167</v>
      </c>
      <c r="H2062" s="163">
        <f t="shared" si="148"/>
        <v>166</v>
      </c>
    </row>
    <row r="2063" spans="1:8" outlineLevel="1">
      <c r="A2063" s="151">
        <v>578</v>
      </c>
      <c r="B2063" s="33" t="s">
        <v>2799</v>
      </c>
      <c r="C2063" s="151"/>
      <c r="D2063" s="104" t="s">
        <v>1808</v>
      </c>
      <c r="E2063" s="198">
        <v>2500</v>
      </c>
      <c r="F2063" s="163">
        <f t="shared" si="146"/>
        <v>833</v>
      </c>
      <c r="G2063" s="163">
        <f t="shared" si="147"/>
        <v>833</v>
      </c>
      <c r="H2063" s="163">
        <f t="shared" si="148"/>
        <v>834</v>
      </c>
    </row>
    <row r="2064" spans="1:8" outlineLevel="1">
      <c r="A2064" s="151">
        <v>579</v>
      </c>
      <c r="B2064" s="33" t="s">
        <v>2800</v>
      </c>
      <c r="C2064" s="151"/>
      <c r="D2064" s="104" t="s">
        <v>1808</v>
      </c>
      <c r="E2064" s="198">
        <v>2500</v>
      </c>
      <c r="F2064" s="163">
        <f t="shared" si="146"/>
        <v>833</v>
      </c>
      <c r="G2064" s="163">
        <f t="shared" si="147"/>
        <v>833</v>
      </c>
      <c r="H2064" s="163">
        <f t="shared" si="148"/>
        <v>834</v>
      </c>
    </row>
    <row r="2065" spans="1:8" outlineLevel="1">
      <c r="A2065" s="151">
        <v>580</v>
      </c>
      <c r="B2065" s="33" t="s">
        <v>2801</v>
      </c>
      <c r="C2065" s="151"/>
      <c r="D2065" s="104" t="s">
        <v>1808</v>
      </c>
      <c r="E2065" s="198">
        <v>2500</v>
      </c>
      <c r="F2065" s="163">
        <f t="shared" si="146"/>
        <v>833</v>
      </c>
      <c r="G2065" s="163">
        <f t="shared" si="147"/>
        <v>833</v>
      </c>
      <c r="H2065" s="163">
        <f t="shared" si="148"/>
        <v>834</v>
      </c>
    </row>
    <row r="2066" spans="1:8" outlineLevel="1">
      <c r="A2066" s="151">
        <v>581</v>
      </c>
      <c r="B2066" s="33" t="s">
        <v>2802</v>
      </c>
      <c r="C2066" s="151"/>
      <c r="D2066" s="104" t="s">
        <v>1808</v>
      </c>
      <c r="E2066" s="198">
        <v>5000</v>
      </c>
      <c r="F2066" s="163">
        <f t="shared" si="146"/>
        <v>1667</v>
      </c>
      <c r="G2066" s="163">
        <f t="shared" si="147"/>
        <v>1667</v>
      </c>
      <c r="H2066" s="163">
        <f t="shared" si="148"/>
        <v>1666</v>
      </c>
    </row>
    <row r="2067" spans="1:8" outlineLevel="1">
      <c r="A2067" s="151">
        <v>582</v>
      </c>
      <c r="B2067" s="33" t="s">
        <v>2803</v>
      </c>
      <c r="C2067" s="151"/>
      <c r="D2067" s="104" t="s">
        <v>1808</v>
      </c>
      <c r="E2067" s="198">
        <v>60</v>
      </c>
      <c r="F2067" s="163">
        <f t="shared" ref="F2067:F2098" si="149">ROUND(E2067/3,0)</f>
        <v>20</v>
      </c>
      <c r="G2067" s="163">
        <f t="shared" ref="G2067:G2098" si="150">ROUND(E2067/3,0)</f>
        <v>20</v>
      </c>
      <c r="H2067" s="163">
        <f t="shared" ref="H2067:H2098" si="151">E2067-F2067-G2067</f>
        <v>20</v>
      </c>
    </row>
    <row r="2068" spans="1:8" outlineLevel="1">
      <c r="A2068" s="151">
        <v>583</v>
      </c>
      <c r="B2068" s="33" t="s">
        <v>2804</v>
      </c>
      <c r="C2068" s="151"/>
      <c r="D2068" s="104" t="s">
        <v>1808</v>
      </c>
      <c r="E2068" s="198">
        <v>2</v>
      </c>
      <c r="F2068" s="163">
        <f t="shared" si="149"/>
        <v>1</v>
      </c>
      <c r="G2068" s="163">
        <f t="shared" si="150"/>
        <v>1</v>
      </c>
      <c r="H2068" s="163">
        <f t="shared" si="151"/>
        <v>0</v>
      </c>
    </row>
    <row r="2069" spans="1:8" outlineLevel="1">
      <c r="A2069" s="151">
        <v>584</v>
      </c>
      <c r="B2069" s="33" t="s">
        <v>2805</v>
      </c>
      <c r="C2069" s="151"/>
      <c r="D2069" s="104" t="s">
        <v>1808</v>
      </c>
      <c r="E2069" s="198">
        <v>1</v>
      </c>
      <c r="F2069" s="163">
        <f t="shared" si="149"/>
        <v>0</v>
      </c>
      <c r="G2069" s="163">
        <f t="shared" si="150"/>
        <v>0</v>
      </c>
      <c r="H2069" s="163">
        <f t="shared" si="151"/>
        <v>1</v>
      </c>
    </row>
    <row r="2070" spans="1:8" outlineLevel="1">
      <c r="A2070" s="151">
        <v>585</v>
      </c>
      <c r="B2070" s="33" t="s">
        <v>2806</v>
      </c>
      <c r="C2070" s="151"/>
      <c r="D2070" s="104" t="s">
        <v>1808</v>
      </c>
      <c r="E2070" s="198">
        <v>1</v>
      </c>
      <c r="F2070" s="163">
        <f t="shared" si="149"/>
        <v>0</v>
      </c>
      <c r="G2070" s="163">
        <f t="shared" si="150"/>
        <v>0</v>
      </c>
      <c r="H2070" s="163">
        <f t="shared" si="151"/>
        <v>1</v>
      </c>
    </row>
    <row r="2071" spans="1:8" outlineLevel="1">
      <c r="A2071" s="151">
        <v>586</v>
      </c>
      <c r="B2071" s="33" t="s">
        <v>2807</v>
      </c>
      <c r="C2071" s="151"/>
      <c r="D2071" s="104" t="s">
        <v>1808</v>
      </c>
      <c r="E2071" s="198">
        <v>10000</v>
      </c>
      <c r="F2071" s="163">
        <f t="shared" si="149"/>
        <v>3333</v>
      </c>
      <c r="G2071" s="163">
        <f t="shared" si="150"/>
        <v>3333</v>
      </c>
      <c r="H2071" s="163">
        <f t="shared" si="151"/>
        <v>3334</v>
      </c>
    </row>
    <row r="2072" spans="1:8" outlineLevel="1">
      <c r="A2072" s="151">
        <v>587</v>
      </c>
      <c r="B2072" s="33" t="s">
        <v>2808</v>
      </c>
      <c r="C2072" s="151"/>
      <c r="D2072" s="104" t="s">
        <v>1808</v>
      </c>
      <c r="E2072" s="198">
        <v>3</v>
      </c>
      <c r="F2072" s="163">
        <f t="shared" si="149"/>
        <v>1</v>
      </c>
      <c r="G2072" s="163">
        <f t="shared" si="150"/>
        <v>1</v>
      </c>
      <c r="H2072" s="163">
        <f t="shared" si="151"/>
        <v>1</v>
      </c>
    </row>
    <row r="2073" spans="1:8" outlineLevel="1">
      <c r="A2073" s="151">
        <v>588</v>
      </c>
      <c r="B2073" s="33" t="s">
        <v>2809</v>
      </c>
      <c r="C2073" s="151"/>
      <c r="D2073" s="104" t="s">
        <v>1808</v>
      </c>
      <c r="E2073" s="198">
        <v>5</v>
      </c>
      <c r="F2073" s="163">
        <f t="shared" si="149"/>
        <v>2</v>
      </c>
      <c r="G2073" s="163">
        <f t="shared" si="150"/>
        <v>2</v>
      </c>
      <c r="H2073" s="163">
        <f t="shared" si="151"/>
        <v>1</v>
      </c>
    </row>
    <row r="2074" spans="1:8" outlineLevel="1">
      <c r="A2074" s="151">
        <v>589</v>
      </c>
      <c r="B2074" s="33" t="s">
        <v>2810</v>
      </c>
      <c r="C2074" s="151"/>
      <c r="D2074" s="104" t="s">
        <v>1808</v>
      </c>
      <c r="E2074" s="198">
        <v>3</v>
      </c>
      <c r="F2074" s="163">
        <f t="shared" si="149"/>
        <v>1</v>
      </c>
      <c r="G2074" s="163">
        <f t="shared" si="150"/>
        <v>1</v>
      </c>
      <c r="H2074" s="163">
        <f t="shared" si="151"/>
        <v>1</v>
      </c>
    </row>
    <row r="2075" spans="1:8" outlineLevel="1">
      <c r="A2075" s="151">
        <v>590</v>
      </c>
      <c r="B2075" s="33" t="s">
        <v>2811</v>
      </c>
      <c r="C2075" s="151"/>
      <c r="D2075" s="104" t="s">
        <v>1808</v>
      </c>
      <c r="E2075" s="198">
        <v>2500</v>
      </c>
      <c r="F2075" s="163">
        <f t="shared" si="149"/>
        <v>833</v>
      </c>
      <c r="G2075" s="163">
        <f t="shared" si="150"/>
        <v>833</v>
      </c>
      <c r="H2075" s="163">
        <f t="shared" si="151"/>
        <v>834</v>
      </c>
    </row>
    <row r="2076" spans="1:8" outlineLevel="1">
      <c r="A2076" s="151">
        <v>591</v>
      </c>
      <c r="B2076" s="33" t="s">
        <v>2812</v>
      </c>
      <c r="C2076" s="151"/>
      <c r="D2076" s="104" t="s">
        <v>1808</v>
      </c>
      <c r="E2076" s="198">
        <v>2500</v>
      </c>
      <c r="F2076" s="163">
        <f t="shared" si="149"/>
        <v>833</v>
      </c>
      <c r="G2076" s="163">
        <f t="shared" si="150"/>
        <v>833</v>
      </c>
      <c r="H2076" s="163">
        <f t="shared" si="151"/>
        <v>834</v>
      </c>
    </row>
    <row r="2077" spans="1:8" outlineLevel="1">
      <c r="A2077" s="151">
        <v>592</v>
      </c>
      <c r="B2077" s="33" t="s">
        <v>2813</v>
      </c>
      <c r="C2077" s="151"/>
      <c r="D2077" s="104" t="s">
        <v>1808</v>
      </c>
      <c r="E2077" s="198">
        <v>2500</v>
      </c>
      <c r="F2077" s="163">
        <f t="shared" si="149"/>
        <v>833</v>
      </c>
      <c r="G2077" s="163">
        <f t="shared" si="150"/>
        <v>833</v>
      </c>
      <c r="H2077" s="163">
        <f t="shared" si="151"/>
        <v>834</v>
      </c>
    </row>
    <row r="2078" spans="1:8" outlineLevel="1">
      <c r="A2078" s="151">
        <v>593</v>
      </c>
      <c r="B2078" s="33" t="s">
        <v>2814</v>
      </c>
      <c r="C2078" s="151"/>
      <c r="D2078" s="34" t="s">
        <v>2581</v>
      </c>
      <c r="E2078" s="198">
        <v>30</v>
      </c>
      <c r="F2078" s="163">
        <f t="shared" si="149"/>
        <v>10</v>
      </c>
      <c r="G2078" s="163">
        <f t="shared" si="150"/>
        <v>10</v>
      </c>
      <c r="H2078" s="163">
        <f t="shared" si="151"/>
        <v>10</v>
      </c>
    </row>
    <row r="2079" spans="1:8" outlineLevel="1">
      <c r="A2079" s="151">
        <v>594</v>
      </c>
      <c r="B2079" s="33" t="s">
        <v>2815</v>
      </c>
      <c r="C2079" s="151"/>
      <c r="D2079" s="34" t="s">
        <v>1808</v>
      </c>
      <c r="E2079" s="198">
        <v>120</v>
      </c>
      <c r="F2079" s="163">
        <f t="shared" si="149"/>
        <v>40</v>
      </c>
      <c r="G2079" s="163">
        <f t="shared" si="150"/>
        <v>40</v>
      </c>
      <c r="H2079" s="163">
        <f t="shared" si="151"/>
        <v>40</v>
      </c>
    </row>
    <row r="2080" spans="1:8" outlineLevel="1">
      <c r="A2080" s="151">
        <v>595</v>
      </c>
      <c r="B2080" s="33" t="s">
        <v>2816</v>
      </c>
      <c r="C2080" s="151"/>
      <c r="D2080" s="34" t="s">
        <v>1808</v>
      </c>
      <c r="E2080" s="198">
        <v>6</v>
      </c>
      <c r="F2080" s="163">
        <f t="shared" si="149"/>
        <v>2</v>
      </c>
      <c r="G2080" s="163">
        <f t="shared" si="150"/>
        <v>2</v>
      </c>
      <c r="H2080" s="163">
        <f t="shared" si="151"/>
        <v>2</v>
      </c>
    </row>
    <row r="2081" spans="1:8" outlineLevel="1">
      <c r="A2081" s="151">
        <v>596</v>
      </c>
      <c r="B2081" s="33" t="s">
        <v>2817</v>
      </c>
      <c r="C2081" s="151"/>
      <c r="D2081" s="34" t="s">
        <v>1808</v>
      </c>
      <c r="E2081" s="198">
        <v>50</v>
      </c>
      <c r="F2081" s="163">
        <f t="shared" si="149"/>
        <v>17</v>
      </c>
      <c r="G2081" s="163">
        <f t="shared" si="150"/>
        <v>17</v>
      </c>
      <c r="H2081" s="163">
        <f t="shared" si="151"/>
        <v>16</v>
      </c>
    </row>
    <row r="2082" spans="1:8" outlineLevel="1">
      <c r="A2082" s="151">
        <v>597</v>
      </c>
      <c r="B2082" s="33" t="s">
        <v>2818</v>
      </c>
      <c r="C2082" s="151"/>
      <c r="D2082" s="34" t="s">
        <v>1808</v>
      </c>
      <c r="E2082" s="198">
        <v>20</v>
      </c>
      <c r="F2082" s="163">
        <f t="shared" si="149"/>
        <v>7</v>
      </c>
      <c r="G2082" s="163">
        <f t="shared" si="150"/>
        <v>7</v>
      </c>
      <c r="H2082" s="163">
        <f t="shared" si="151"/>
        <v>6</v>
      </c>
    </row>
    <row r="2083" spans="1:8" outlineLevel="1">
      <c r="A2083" s="151">
        <v>598</v>
      </c>
      <c r="B2083" s="33" t="s">
        <v>2819</v>
      </c>
      <c r="C2083" s="151"/>
      <c r="D2083" s="34" t="s">
        <v>1808</v>
      </c>
      <c r="E2083" s="198">
        <v>12</v>
      </c>
      <c r="F2083" s="163">
        <f t="shared" si="149"/>
        <v>4</v>
      </c>
      <c r="G2083" s="163">
        <f t="shared" si="150"/>
        <v>4</v>
      </c>
      <c r="H2083" s="163">
        <f t="shared" si="151"/>
        <v>4</v>
      </c>
    </row>
    <row r="2084" spans="1:8" outlineLevel="1">
      <c r="A2084" s="151">
        <v>599</v>
      </c>
      <c r="B2084" s="33" t="s">
        <v>1678</v>
      </c>
      <c r="C2084" s="151"/>
      <c r="D2084" s="34" t="s">
        <v>1808</v>
      </c>
      <c r="E2084" s="198">
        <v>8</v>
      </c>
      <c r="F2084" s="163">
        <f t="shared" si="149"/>
        <v>3</v>
      </c>
      <c r="G2084" s="163">
        <f t="shared" si="150"/>
        <v>3</v>
      </c>
      <c r="H2084" s="163">
        <f t="shared" si="151"/>
        <v>2</v>
      </c>
    </row>
    <row r="2085" spans="1:8" outlineLevel="1">
      <c r="A2085" s="151">
        <v>600</v>
      </c>
      <c r="B2085" s="33" t="s">
        <v>2820</v>
      </c>
      <c r="C2085" s="151"/>
      <c r="D2085" s="34" t="s">
        <v>2581</v>
      </c>
      <c r="E2085" s="198"/>
      <c r="F2085" s="163">
        <f t="shared" si="149"/>
        <v>0</v>
      </c>
      <c r="G2085" s="163">
        <f t="shared" si="150"/>
        <v>0</v>
      </c>
      <c r="H2085" s="163">
        <f t="shared" si="151"/>
        <v>0</v>
      </c>
    </row>
    <row r="2086" spans="1:8" outlineLevel="1">
      <c r="A2086" s="151">
        <v>601</v>
      </c>
      <c r="B2086" s="33" t="s">
        <v>2821</v>
      </c>
      <c r="C2086" s="151"/>
      <c r="D2086" s="34" t="s">
        <v>1808</v>
      </c>
      <c r="E2086" s="198">
        <v>8</v>
      </c>
      <c r="F2086" s="163">
        <f t="shared" si="149"/>
        <v>3</v>
      </c>
      <c r="G2086" s="163">
        <f t="shared" si="150"/>
        <v>3</v>
      </c>
      <c r="H2086" s="163">
        <f t="shared" si="151"/>
        <v>2</v>
      </c>
    </row>
    <row r="2087" spans="1:8" outlineLevel="1">
      <c r="A2087" s="151">
        <v>602</v>
      </c>
      <c r="B2087" s="33" t="s">
        <v>2822</v>
      </c>
      <c r="C2087" s="151"/>
      <c r="D2087" s="34" t="s">
        <v>1808</v>
      </c>
      <c r="E2087" s="198">
        <v>4</v>
      </c>
      <c r="F2087" s="163">
        <f t="shared" si="149"/>
        <v>1</v>
      </c>
      <c r="G2087" s="163">
        <f t="shared" si="150"/>
        <v>1</v>
      </c>
      <c r="H2087" s="163">
        <f t="shared" si="151"/>
        <v>2</v>
      </c>
    </row>
    <row r="2088" spans="1:8" outlineLevel="1">
      <c r="A2088" s="151">
        <v>603</v>
      </c>
      <c r="B2088" s="33" t="s">
        <v>2823</v>
      </c>
      <c r="C2088" s="151"/>
      <c r="D2088" s="34" t="s">
        <v>2581</v>
      </c>
      <c r="E2088" s="198">
        <v>10</v>
      </c>
      <c r="F2088" s="163">
        <f t="shared" si="149"/>
        <v>3</v>
      </c>
      <c r="G2088" s="163">
        <f t="shared" si="150"/>
        <v>3</v>
      </c>
      <c r="H2088" s="163">
        <f t="shared" si="151"/>
        <v>4</v>
      </c>
    </row>
    <row r="2089" spans="1:8" outlineLevel="1">
      <c r="A2089" s="151">
        <v>604</v>
      </c>
      <c r="B2089" s="33" t="s">
        <v>2824</v>
      </c>
      <c r="C2089" s="151"/>
      <c r="D2089" s="34" t="s">
        <v>2581</v>
      </c>
      <c r="E2089" s="198">
        <v>10</v>
      </c>
      <c r="F2089" s="163">
        <f t="shared" si="149"/>
        <v>3</v>
      </c>
      <c r="G2089" s="163">
        <f t="shared" si="150"/>
        <v>3</v>
      </c>
      <c r="H2089" s="163">
        <f t="shared" si="151"/>
        <v>4</v>
      </c>
    </row>
    <row r="2090" spans="1:8" outlineLevel="1">
      <c r="A2090" s="151">
        <v>605</v>
      </c>
      <c r="B2090" s="33" t="s">
        <v>2825</v>
      </c>
      <c r="C2090" s="151"/>
      <c r="D2090" s="34" t="s">
        <v>1808</v>
      </c>
      <c r="E2090" s="198"/>
      <c r="F2090" s="163">
        <f t="shared" si="149"/>
        <v>0</v>
      </c>
      <c r="G2090" s="163">
        <f t="shared" si="150"/>
        <v>0</v>
      </c>
      <c r="H2090" s="163">
        <f t="shared" si="151"/>
        <v>0</v>
      </c>
    </row>
    <row r="2091" spans="1:8" outlineLevel="1">
      <c r="A2091" s="151">
        <v>606</v>
      </c>
      <c r="B2091" s="33" t="s">
        <v>2826</v>
      </c>
      <c r="C2091" s="151"/>
      <c r="D2091" s="34" t="s">
        <v>1808</v>
      </c>
      <c r="E2091" s="198">
        <v>4</v>
      </c>
      <c r="F2091" s="163">
        <f t="shared" si="149"/>
        <v>1</v>
      </c>
      <c r="G2091" s="163">
        <f t="shared" si="150"/>
        <v>1</v>
      </c>
      <c r="H2091" s="163">
        <f t="shared" si="151"/>
        <v>2</v>
      </c>
    </row>
    <row r="2092" spans="1:8" outlineLevel="1">
      <c r="A2092" s="151">
        <v>607</v>
      </c>
      <c r="B2092" s="33" t="s">
        <v>2827</v>
      </c>
      <c r="C2092" s="151"/>
      <c r="D2092" s="34" t="s">
        <v>1808</v>
      </c>
      <c r="E2092" s="198"/>
      <c r="F2092" s="163">
        <f t="shared" si="149"/>
        <v>0</v>
      </c>
      <c r="G2092" s="163">
        <f t="shared" si="150"/>
        <v>0</v>
      </c>
      <c r="H2092" s="163">
        <f t="shared" si="151"/>
        <v>0</v>
      </c>
    </row>
    <row r="2093" spans="1:8" outlineLevel="1">
      <c r="A2093" s="151">
        <v>608</v>
      </c>
      <c r="B2093" s="33" t="s">
        <v>2828</v>
      </c>
      <c r="C2093" s="151"/>
      <c r="D2093" s="34" t="s">
        <v>1808</v>
      </c>
      <c r="E2093" s="198">
        <v>3</v>
      </c>
      <c r="F2093" s="163">
        <f t="shared" si="149"/>
        <v>1</v>
      </c>
      <c r="G2093" s="163">
        <f t="shared" si="150"/>
        <v>1</v>
      </c>
      <c r="H2093" s="163">
        <f t="shared" si="151"/>
        <v>1</v>
      </c>
    </row>
    <row r="2094" spans="1:8" outlineLevel="1">
      <c r="A2094" s="151">
        <v>609</v>
      </c>
      <c r="B2094" s="33" t="s">
        <v>2829</v>
      </c>
      <c r="C2094" s="151"/>
      <c r="D2094" s="34" t="s">
        <v>1808</v>
      </c>
      <c r="E2094" s="198">
        <v>20</v>
      </c>
      <c r="F2094" s="163">
        <f t="shared" si="149"/>
        <v>7</v>
      </c>
      <c r="G2094" s="163">
        <f t="shared" si="150"/>
        <v>7</v>
      </c>
      <c r="H2094" s="163">
        <f t="shared" si="151"/>
        <v>6</v>
      </c>
    </row>
    <row r="2095" spans="1:8" outlineLevel="1">
      <c r="A2095" s="151">
        <v>610</v>
      </c>
      <c r="B2095" s="33" t="s">
        <v>2830</v>
      </c>
      <c r="C2095" s="151"/>
      <c r="D2095" s="34" t="s">
        <v>1808</v>
      </c>
      <c r="E2095" s="198">
        <v>5</v>
      </c>
      <c r="F2095" s="163">
        <f t="shared" si="149"/>
        <v>2</v>
      </c>
      <c r="G2095" s="163">
        <f t="shared" si="150"/>
        <v>2</v>
      </c>
      <c r="H2095" s="163">
        <f t="shared" si="151"/>
        <v>1</v>
      </c>
    </row>
    <row r="2096" spans="1:8" outlineLevel="1">
      <c r="A2096" s="151">
        <v>611</v>
      </c>
      <c r="B2096" s="33" t="s">
        <v>2831</v>
      </c>
      <c r="C2096" s="151"/>
      <c r="D2096" s="34" t="s">
        <v>1808</v>
      </c>
      <c r="E2096" s="198">
        <v>20</v>
      </c>
      <c r="F2096" s="163">
        <f t="shared" si="149"/>
        <v>7</v>
      </c>
      <c r="G2096" s="163">
        <f t="shared" si="150"/>
        <v>7</v>
      </c>
      <c r="H2096" s="163">
        <f t="shared" si="151"/>
        <v>6</v>
      </c>
    </row>
    <row r="2097" spans="1:8" outlineLevel="1">
      <c r="A2097" s="151">
        <v>612</v>
      </c>
      <c r="B2097" s="33" t="s">
        <v>2832</v>
      </c>
      <c r="C2097" s="151"/>
      <c r="D2097" s="34" t="s">
        <v>1808</v>
      </c>
      <c r="E2097" s="198">
        <v>5</v>
      </c>
      <c r="F2097" s="163">
        <f t="shared" si="149"/>
        <v>2</v>
      </c>
      <c r="G2097" s="163">
        <f t="shared" si="150"/>
        <v>2</v>
      </c>
      <c r="H2097" s="163">
        <f t="shared" si="151"/>
        <v>1</v>
      </c>
    </row>
    <row r="2098" spans="1:8" outlineLevel="1">
      <c r="A2098" s="151">
        <v>613</v>
      </c>
      <c r="B2098" s="33" t="s">
        <v>2833</v>
      </c>
      <c r="C2098" s="151"/>
      <c r="D2098" s="34" t="s">
        <v>2581</v>
      </c>
      <c r="E2098" s="198">
        <v>4</v>
      </c>
      <c r="F2098" s="163">
        <f t="shared" si="149"/>
        <v>1</v>
      </c>
      <c r="G2098" s="163">
        <f t="shared" si="150"/>
        <v>1</v>
      </c>
      <c r="H2098" s="163">
        <f t="shared" si="151"/>
        <v>2</v>
      </c>
    </row>
    <row r="2099" spans="1:8" outlineLevel="1">
      <c r="A2099" s="151">
        <v>614</v>
      </c>
      <c r="B2099" s="33" t="s">
        <v>2834</v>
      </c>
      <c r="C2099" s="151"/>
      <c r="D2099" s="34" t="s">
        <v>1808</v>
      </c>
      <c r="E2099" s="198"/>
      <c r="F2099" s="163">
        <f t="shared" ref="F2099:F2105" si="152">ROUND(E2099/3,0)</f>
        <v>0</v>
      </c>
      <c r="G2099" s="163">
        <f t="shared" ref="G2099:G2105" si="153">ROUND(E2099/3,0)</f>
        <v>0</v>
      </c>
      <c r="H2099" s="163">
        <f t="shared" ref="H2099:H2105" si="154">E2099-F2099-G2099</f>
        <v>0</v>
      </c>
    </row>
    <row r="2100" spans="1:8" outlineLevel="1">
      <c r="A2100" s="151">
        <v>615</v>
      </c>
      <c r="B2100" s="33" t="s">
        <v>2835</v>
      </c>
      <c r="C2100" s="151"/>
      <c r="D2100" s="34" t="s">
        <v>1808</v>
      </c>
      <c r="E2100" s="198"/>
      <c r="F2100" s="163">
        <f t="shared" si="152"/>
        <v>0</v>
      </c>
      <c r="G2100" s="163">
        <f t="shared" si="153"/>
        <v>0</v>
      </c>
      <c r="H2100" s="163">
        <f t="shared" si="154"/>
        <v>0</v>
      </c>
    </row>
    <row r="2101" spans="1:8" outlineLevel="1">
      <c r="A2101" s="151">
        <v>616</v>
      </c>
      <c r="B2101" s="33" t="s">
        <v>2836</v>
      </c>
      <c r="C2101" s="151"/>
      <c r="D2101" s="34" t="s">
        <v>1808</v>
      </c>
      <c r="E2101" s="198"/>
      <c r="F2101" s="163">
        <f t="shared" si="152"/>
        <v>0</v>
      </c>
      <c r="G2101" s="163">
        <f t="shared" si="153"/>
        <v>0</v>
      </c>
      <c r="H2101" s="163">
        <f t="shared" si="154"/>
        <v>0</v>
      </c>
    </row>
    <row r="2102" spans="1:8" outlineLevel="1">
      <c r="A2102" s="151">
        <v>617</v>
      </c>
      <c r="B2102" s="33" t="s">
        <v>2837</v>
      </c>
      <c r="C2102" s="151"/>
      <c r="D2102" s="34" t="s">
        <v>1808</v>
      </c>
      <c r="E2102" s="198">
        <v>7</v>
      </c>
      <c r="F2102" s="163">
        <f t="shared" si="152"/>
        <v>2</v>
      </c>
      <c r="G2102" s="163">
        <f t="shared" si="153"/>
        <v>2</v>
      </c>
      <c r="H2102" s="163">
        <f t="shared" si="154"/>
        <v>3</v>
      </c>
    </row>
    <row r="2103" spans="1:8" outlineLevel="1">
      <c r="A2103" s="151">
        <v>618</v>
      </c>
      <c r="B2103" s="33" t="s">
        <v>2838</v>
      </c>
      <c r="C2103" s="151"/>
      <c r="D2103" s="34" t="s">
        <v>1808</v>
      </c>
      <c r="E2103" s="198"/>
      <c r="F2103" s="163">
        <f t="shared" si="152"/>
        <v>0</v>
      </c>
      <c r="G2103" s="163">
        <f t="shared" si="153"/>
        <v>0</v>
      </c>
      <c r="H2103" s="163">
        <f t="shared" si="154"/>
        <v>0</v>
      </c>
    </row>
    <row r="2104" spans="1:8" outlineLevel="1">
      <c r="A2104" s="151">
        <v>619</v>
      </c>
      <c r="B2104" s="33" t="s">
        <v>2839</v>
      </c>
      <c r="C2104" s="151"/>
      <c r="D2104" s="34" t="s">
        <v>1808</v>
      </c>
      <c r="E2104" s="198"/>
      <c r="F2104" s="163">
        <f t="shared" si="152"/>
        <v>0</v>
      </c>
      <c r="G2104" s="163">
        <f t="shared" si="153"/>
        <v>0</v>
      </c>
      <c r="H2104" s="163">
        <f t="shared" si="154"/>
        <v>0</v>
      </c>
    </row>
    <row r="2105" spans="1:8" outlineLevel="1">
      <c r="A2105" s="151">
        <v>620</v>
      </c>
      <c r="B2105" s="33" t="s">
        <v>2840</v>
      </c>
      <c r="C2105" s="151"/>
      <c r="D2105" s="34" t="s">
        <v>1808</v>
      </c>
      <c r="E2105" s="198"/>
      <c r="F2105" s="163">
        <f t="shared" si="152"/>
        <v>0</v>
      </c>
      <c r="G2105" s="163">
        <f t="shared" si="153"/>
        <v>0</v>
      </c>
      <c r="H2105" s="163">
        <f t="shared" si="154"/>
        <v>0</v>
      </c>
    </row>
    <row r="2106" spans="1:8" ht="34.5" customHeight="1">
      <c r="A2106" s="178"/>
      <c r="B2106" s="904" t="s">
        <v>2841</v>
      </c>
      <c r="C2106" s="905"/>
      <c r="D2106" s="905"/>
      <c r="E2106" s="905"/>
      <c r="F2106" s="905"/>
      <c r="G2106" s="905"/>
      <c r="H2106" s="905"/>
    </row>
    <row r="2107" spans="1:8" outlineLevel="1">
      <c r="A2107" s="151">
        <v>621</v>
      </c>
      <c r="B2107" s="33" t="s">
        <v>2842</v>
      </c>
      <c r="C2107" s="151"/>
      <c r="D2107" s="207" t="s">
        <v>1808</v>
      </c>
      <c r="E2107" s="198"/>
      <c r="F2107" s="163">
        <f t="shared" ref="F2107:F2138" si="155">ROUND(E2107/3,0)</f>
        <v>0</v>
      </c>
      <c r="G2107" s="163">
        <f t="shared" ref="G2107:G2138" si="156">ROUND(E2107/3,0)</f>
        <v>0</v>
      </c>
      <c r="H2107" s="163">
        <f t="shared" ref="H2107:H2138" si="157">E2107-F2107-G2107</f>
        <v>0</v>
      </c>
    </row>
    <row r="2108" spans="1:8" outlineLevel="1">
      <c r="A2108" s="151">
        <v>622</v>
      </c>
      <c r="B2108" s="33" t="s">
        <v>2843</v>
      </c>
      <c r="C2108" s="151"/>
      <c r="D2108" s="207" t="s">
        <v>1808</v>
      </c>
      <c r="E2108" s="198"/>
      <c r="F2108" s="163">
        <f t="shared" si="155"/>
        <v>0</v>
      </c>
      <c r="G2108" s="163">
        <f t="shared" si="156"/>
        <v>0</v>
      </c>
      <c r="H2108" s="163">
        <f t="shared" si="157"/>
        <v>0</v>
      </c>
    </row>
    <row r="2109" spans="1:8" outlineLevel="1">
      <c r="A2109" s="151">
        <v>623</v>
      </c>
      <c r="B2109" s="33" t="s">
        <v>2843</v>
      </c>
      <c r="C2109" s="151"/>
      <c r="D2109" s="207" t="s">
        <v>1808</v>
      </c>
      <c r="E2109" s="198"/>
      <c r="F2109" s="163">
        <f t="shared" si="155"/>
        <v>0</v>
      </c>
      <c r="G2109" s="163">
        <f t="shared" si="156"/>
        <v>0</v>
      </c>
      <c r="H2109" s="163">
        <f t="shared" si="157"/>
        <v>0</v>
      </c>
    </row>
    <row r="2110" spans="1:8" outlineLevel="1">
      <c r="A2110" s="151">
        <v>624</v>
      </c>
      <c r="B2110" s="33" t="s">
        <v>2844</v>
      </c>
      <c r="C2110" s="151"/>
      <c r="D2110" s="207" t="s">
        <v>1808</v>
      </c>
      <c r="E2110" s="205">
        <v>100</v>
      </c>
      <c r="F2110" s="163">
        <f t="shared" si="155"/>
        <v>33</v>
      </c>
      <c r="G2110" s="163">
        <f t="shared" si="156"/>
        <v>33</v>
      </c>
      <c r="H2110" s="163">
        <f t="shared" si="157"/>
        <v>34</v>
      </c>
    </row>
    <row r="2111" spans="1:8" outlineLevel="1">
      <c r="A2111" s="151">
        <v>625</v>
      </c>
      <c r="B2111" s="33" t="s">
        <v>2845</v>
      </c>
      <c r="C2111" s="151"/>
      <c r="D2111" s="207" t="s">
        <v>1808</v>
      </c>
      <c r="E2111" s="205">
        <v>100</v>
      </c>
      <c r="F2111" s="163">
        <f t="shared" si="155"/>
        <v>33</v>
      </c>
      <c r="G2111" s="163">
        <f t="shared" si="156"/>
        <v>33</v>
      </c>
      <c r="H2111" s="163">
        <f t="shared" si="157"/>
        <v>34</v>
      </c>
    </row>
    <row r="2112" spans="1:8" outlineLevel="1">
      <c r="A2112" s="151">
        <v>626</v>
      </c>
      <c r="B2112" s="33" t="s">
        <v>2846</v>
      </c>
      <c r="C2112" s="151"/>
      <c r="D2112" s="207" t="s">
        <v>2034</v>
      </c>
      <c r="E2112" s="205">
        <v>40</v>
      </c>
      <c r="F2112" s="163">
        <f t="shared" si="155"/>
        <v>13</v>
      </c>
      <c r="G2112" s="163">
        <f t="shared" si="156"/>
        <v>13</v>
      </c>
      <c r="H2112" s="163">
        <f t="shared" si="157"/>
        <v>14</v>
      </c>
    </row>
    <row r="2113" spans="1:8" outlineLevel="1">
      <c r="A2113" s="151">
        <v>627</v>
      </c>
      <c r="B2113" s="33" t="s">
        <v>2847</v>
      </c>
      <c r="C2113" s="151"/>
      <c r="D2113" s="207" t="s">
        <v>1808</v>
      </c>
      <c r="E2113" s="208"/>
      <c r="F2113" s="163">
        <f t="shared" si="155"/>
        <v>0</v>
      </c>
      <c r="G2113" s="163">
        <f t="shared" si="156"/>
        <v>0</v>
      </c>
      <c r="H2113" s="163">
        <f t="shared" si="157"/>
        <v>0</v>
      </c>
    </row>
    <row r="2114" spans="1:8" outlineLevel="1">
      <c r="A2114" s="151">
        <v>628</v>
      </c>
      <c r="B2114" s="33" t="s">
        <v>2848</v>
      </c>
      <c r="C2114" s="151"/>
      <c r="D2114" s="207" t="s">
        <v>1808</v>
      </c>
      <c r="E2114" s="208"/>
      <c r="F2114" s="163">
        <f t="shared" si="155"/>
        <v>0</v>
      </c>
      <c r="G2114" s="163">
        <f t="shared" si="156"/>
        <v>0</v>
      </c>
      <c r="H2114" s="163">
        <f t="shared" si="157"/>
        <v>0</v>
      </c>
    </row>
    <row r="2115" spans="1:8" outlineLevel="1">
      <c r="A2115" s="151">
        <v>629</v>
      </c>
      <c r="B2115" s="33" t="s">
        <v>2849</v>
      </c>
      <c r="C2115" s="151"/>
      <c r="D2115" s="207" t="s">
        <v>1808</v>
      </c>
      <c r="E2115" s="205">
        <v>1</v>
      </c>
      <c r="F2115" s="163">
        <f t="shared" si="155"/>
        <v>0</v>
      </c>
      <c r="G2115" s="163">
        <f t="shared" si="156"/>
        <v>0</v>
      </c>
      <c r="H2115" s="163">
        <f t="shared" si="157"/>
        <v>1</v>
      </c>
    </row>
    <row r="2116" spans="1:8" outlineLevel="1">
      <c r="A2116" s="151">
        <v>630</v>
      </c>
      <c r="B2116" s="33" t="s">
        <v>2850</v>
      </c>
      <c r="C2116" s="151"/>
      <c r="D2116" s="207" t="s">
        <v>1808</v>
      </c>
      <c r="E2116" s="205">
        <v>45</v>
      </c>
      <c r="F2116" s="163">
        <f t="shared" si="155"/>
        <v>15</v>
      </c>
      <c r="G2116" s="163">
        <f t="shared" si="156"/>
        <v>15</v>
      </c>
      <c r="H2116" s="163">
        <f t="shared" si="157"/>
        <v>15</v>
      </c>
    </row>
    <row r="2117" spans="1:8" outlineLevel="1">
      <c r="A2117" s="151">
        <v>631</v>
      </c>
      <c r="B2117" s="33" t="s">
        <v>2851</v>
      </c>
      <c r="C2117" s="151"/>
      <c r="D2117" s="207" t="s">
        <v>1808</v>
      </c>
      <c r="E2117" s="205">
        <v>45</v>
      </c>
      <c r="F2117" s="163">
        <f t="shared" si="155"/>
        <v>15</v>
      </c>
      <c r="G2117" s="163">
        <f t="shared" si="156"/>
        <v>15</v>
      </c>
      <c r="H2117" s="163">
        <f t="shared" si="157"/>
        <v>15</v>
      </c>
    </row>
    <row r="2118" spans="1:8" outlineLevel="1">
      <c r="A2118" s="151">
        <v>632</v>
      </c>
      <c r="B2118" s="33" t="s">
        <v>2852</v>
      </c>
      <c r="C2118" s="151"/>
      <c r="D2118" s="207" t="s">
        <v>2037</v>
      </c>
      <c r="E2118" s="205">
        <v>3</v>
      </c>
      <c r="F2118" s="163">
        <f t="shared" si="155"/>
        <v>1</v>
      </c>
      <c r="G2118" s="163">
        <f t="shared" si="156"/>
        <v>1</v>
      </c>
      <c r="H2118" s="163">
        <f t="shared" si="157"/>
        <v>1</v>
      </c>
    </row>
    <row r="2119" spans="1:8" outlineLevel="1">
      <c r="A2119" s="151">
        <v>633</v>
      </c>
      <c r="B2119" s="33" t="s">
        <v>2853</v>
      </c>
      <c r="C2119" s="151"/>
      <c r="D2119" s="104" t="s">
        <v>1808</v>
      </c>
      <c r="E2119" s="209">
        <v>5</v>
      </c>
      <c r="F2119" s="163">
        <f t="shared" si="155"/>
        <v>2</v>
      </c>
      <c r="G2119" s="163">
        <f t="shared" si="156"/>
        <v>2</v>
      </c>
      <c r="H2119" s="163">
        <f t="shared" si="157"/>
        <v>1</v>
      </c>
    </row>
    <row r="2120" spans="1:8" outlineLevel="1">
      <c r="A2120" s="151">
        <v>634</v>
      </c>
      <c r="B2120" s="33" t="s">
        <v>2854</v>
      </c>
      <c r="C2120" s="151"/>
      <c r="D2120" s="104" t="s">
        <v>1808</v>
      </c>
      <c r="E2120" s="209">
        <v>6</v>
      </c>
      <c r="F2120" s="163">
        <f t="shared" si="155"/>
        <v>2</v>
      </c>
      <c r="G2120" s="163">
        <f t="shared" si="156"/>
        <v>2</v>
      </c>
      <c r="H2120" s="163">
        <f t="shared" si="157"/>
        <v>2</v>
      </c>
    </row>
    <row r="2121" spans="1:8" outlineLevel="1">
      <c r="A2121" s="151">
        <v>635</v>
      </c>
      <c r="B2121" s="33" t="s">
        <v>2855</v>
      </c>
      <c r="C2121" s="151"/>
      <c r="D2121" s="104" t="s">
        <v>1808</v>
      </c>
      <c r="E2121" s="209">
        <v>4</v>
      </c>
      <c r="F2121" s="163">
        <f t="shared" si="155"/>
        <v>1</v>
      </c>
      <c r="G2121" s="163">
        <f t="shared" si="156"/>
        <v>1</v>
      </c>
      <c r="H2121" s="163">
        <f t="shared" si="157"/>
        <v>2</v>
      </c>
    </row>
    <row r="2122" spans="1:8" outlineLevel="1">
      <c r="A2122" s="151">
        <v>636</v>
      </c>
      <c r="B2122" s="33" t="s">
        <v>2856</v>
      </c>
      <c r="C2122" s="151"/>
      <c r="D2122" s="104" t="s">
        <v>1808</v>
      </c>
      <c r="E2122" s="209">
        <v>2</v>
      </c>
      <c r="F2122" s="163">
        <f t="shared" si="155"/>
        <v>1</v>
      </c>
      <c r="G2122" s="163">
        <f t="shared" si="156"/>
        <v>1</v>
      </c>
      <c r="H2122" s="163">
        <f t="shared" si="157"/>
        <v>0</v>
      </c>
    </row>
    <row r="2123" spans="1:8" outlineLevel="1">
      <c r="A2123" s="151">
        <v>637</v>
      </c>
      <c r="B2123" s="33" t="s">
        <v>2857</v>
      </c>
      <c r="C2123" s="151"/>
      <c r="D2123" s="104" t="s">
        <v>1808</v>
      </c>
      <c r="E2123" s="209">
        <v>10</v>
      </c>
      <c r="F2123" s="163">
        <f t="shared" si="155"/>
        <v>3</v>
      </c>
      <c r="G2123" s="163">
        <f t="shared" si="156"/>
        <v>3</v>
      </c>
      <c r="H2123" s="163">
        <f t="shared" si="157"/>
        <v>4</v>
      </c>
    </row>
    <row r="2124" spans="1:8" outlineLevel="1">
      <c r="A2124" s="151">
        <v>638</v>
      </c>
      <c r="B2124" s="33" t="s">
        <v>2858</v>
      </c>
      <c r="C2124" s="151"/>
      <c r="D2124" s="104" t="s">
        <v>1808</v>
      </c>
      <c r="E2124" s="209">
        <v>1</v>
      </c>
      <c r="F2124" s="163">
        <f t="shared" si="155"/>
        <v>0</v>
      </c>
      <c r="G2124" s="163">
        <f t="shared" si="156"/>
        <v>0</v>
      </c>
      <c r="H2124" s="163">
        <f t="shared" si="157"/>
        <v>1</v>
      </c>
    </row>
    <row r="2125" spans="1:8" outlineLevel="1">
      <c r="A2125" s="151">
        <v>639</v>
      </c>
      <c r="B2125" s="33" t="s">
        <v>2859</v>
      </c>
      <c r="C2125" s="151"/>
      <c r="D2125" s="104" t="s">
        <v>1808</v>
      </c>
      <c r="E2125" s="209">
        <v>4</v>
      </c>
      <c r="F2125" s="163">
        <f t="shared" si="155"/>
        <v>1</v>
      </c>
      <c r="G2125" s="163">
        <f t="shared" si="156"/>
        <v>1</v>
      </c>
      <c r="H2125" s="163">
        <f t="shared" si="157"/>
        <v>2</v>
      </c>
    </row>
    <row r="2126" spans="1:8" outlineLevel="1">
      <c r="A2126" s="151">
        <v>640</v>
      </c>
      <c r="B2126" s="33" t="s">
        <v>2860</v>
      </c>
      <c r="C2126" s="151"/>
      <c r="D2126" s="104" t="s">
        <v>1808</v>
      </c>
      <c r="E2126" s="209">
        <v>2</v>
      </c>
      <c r="F2126" s="163">
        <f t="shared" si="155"/>
        <v>1</v>
      </c>
      <c r="G2126" s="163">
        <f t="shared" si="156"/>
        <v>1</v>
      </c>
      <c r="H2126" s="163">
        <f t="shared" si="157"/>
        <v>0</v>
      </c>
    </row>
    <row r="2127" spans="1:8" outlineLevel="1">
      <c r="A2127" s="151">
        <v>641</v>
      </c>
      <c r="B2127" s="33" t="s">
        <v>2861</v>
      </c>
      <c r="C2127" s="151"/>
      <c r="D2127" s="104" t="s">
        <v>1808</v>
      </c>
      <c r="E2127" s="209">
        <v>25</v>
      </c>
      <c r="F2127" s="163">
        <f t="shared" si="155"/>
        <v>8</v>
      </c>
      <c r="G2127" s="163">
        <f t="shared" si="156"/>
        <v>8</v>
      </c>
      <c r="H2127" s="163">
        <f t="shared" si="157"/>
        <v>9</v>
      </c>
    </row>
    <row r="2128" spans="1:8" outlineLevel="1">
      <c r="A2128" s="151">
        <v>642</v>
      </c>
      <c r="B2128" s="33" t="s">
        <v>2862</v>
      </c>
      <c r="C2128" s="151"/>
      <c r="D2128" s="104" t="s">
        <v>1808</v>
      </c>
      <c r="E2128" s="209">
        <v>25</v>
      </c>
      <c r="F2128" s="163">
        <f t="shared" si="155"/>
        <v>8</v>
      </c>
      <c r="G2128" s="163">
        <f t="shared" si="156"/>
        <v>8</v>
      </c>
      <c r="H2128" s="163">
        <f t="shared" si="157"/>
        <v>9</v>
      </c>
    </row>
    <row r="2129" spans="1:8" outlineLevel="1">
      <c r="A2129" s="151">
        <v>643</v>
      </c>
      <c r="B2129" s="33" t="s">
        <v>2863</v>
      </c>
      <c r="C2129" s="151"/>
      <c r="D2129" s="104" t="s">
        <v>1808</v>
      </c>
      <c r="E2129" s="209">
        <v>10</v>
      </c>
      <c r="F2129" s="163">
        <f t="shared" si="155"/>
        <v>3</v>
      </c>
      <c r="G2129" s="163">
        <f t="shared" si="156"/>
        <v>3</v>
      </c>
      <c r="H2129" s="163">
        <f t="shared" si="157"/>
        <v>4</v>
      </c>
    </row>
    <row r="2130" spans="1:8" outlineLevel="1">
      <c r="A2130" s="151">
        <v>644</v>
      </c>
      <c r="B2130" s="33" t="s">
        <v>2864</v>
      </c>
      <c r="C2130" s="151"/>
      <c r="D2130" s="104" t="s">
        <v>1808</v>
      </c>
      <c r="E2130" s="209">
        <v>10</v>
      </c>
      <c r="F2130" s="163">
        <f t="shared" si="155"/>
        <v>3</v>
      </c>
      <c r="G2130" s="163">
        <f t="shared" si="156"/>
        <v>3</v>
      </c>
      <c r="H2130" s="163">
        <f t="shared" si="157"/>
        <v>4</v>
      </c>
    </row>
    <row r="2131" spans="1:8" outlineLevel="1">
      <c r="A2131" s="151">
        <v>645</v>
      </c>
      <c r="B2131" s="33" t="s">
        <v>2865</v>
      </c>
      <c r="C2131" s="151"/>
      <c r="D2131" s="104" t="s">
        <v>1808</v>
      </c>
      <c r="E2131" s="209">
        <v>10</v>
      </c>
      <c r="F2131" s="163">
        <f t="shared" si="155"/>
        <v>3</v>
      </c>
      <c r="G2131" s="163">
        <f t="shared" si="156"/>
        <v>3</v>
      </c>
      <c r="H2131" s="163">
        <f t="shared" si="157"/>
        <v>4</v>
      </c>
    </row>
    <row r="2132" spans="1:8" outlineLevel="1">
      <c r="A2132" s="151">
        <v>646</v>
      </c>
      <c r="B2132" s="33" t="s">
        <v>2866</v>
      </c>
      <c r="C2132" s="151"/>
      <c r="D2132" s="104" t="s">
        <v>1808</v>
      </c>
      <c r="E2132" s="209">
        <v>2</v>
      </c>
      <c r="F2132" s="163">
        <f t="shared" si="155"/>
        <v>1</v>
      </c>
      <c r="G2132" s="163">
        <f t="shared" si="156"/>
        <v>1</v>
      </c>
      <c r="H2132" s="163">
        <f t="shared" si="157"/>
        <v>0</v>
      </c>
    </row>
    <row r="2133" spans="1:8" outlineLevel="1">
      <c r="A2133" s="151">
        <v>647</v>
      </c>
      <c r="B2133" s="33" t="s">
        <v>2867</v>
      </c>
      <c r="C2133" s="151"/>
      <c r="D2133" s="104" t="s">
        <v>1808</v>
      </c>
      <c r="E2133" s="209">
        <v>2</v>
      </c>
      <c r="F2133" s="163">
        <f t="shared" si="155"/>
        <v>1</v>
      </c>
      <c r="G2133" s="163">
        <f t="shared" si="156"/>
        <v>1</v>
      </c>
      <c r="H2133" s="163">
        <f t="shared" si="157"/>
        <v>0</v>
      </c>
    </row>
    <row r="2134" spans="1:8" outlineLevel="1">
      <c r="A2134" s="151">
        <v>648</v>
      </c>
      <c r="B2134" s="33" t="s">
        <v>2868</v>
      </c>
      <c r="C2134" s="151"/>
      <c r="D2134" s="104" t="s">
        <v>1808</v>
      </c>
      <c r="E2134" s="209">
        <v>5</v>
      </c>
      <c r="F2134" s="163">
        <f t="shared" si="155"/>
        <v>2</v>
      </c>
      <c r="G2134" s="163">
        <f t="shared" si="156"/>
        <v>2</v>
      </c>
      <c r="H2134" s="163">
        <f t="shared" si="157"/>
        <v>1</v>
      </c>
    </row>
    <row r="2135" spans="1:8" outlineLevel="1">
      <c r="A2135" s="151">
        <v>649</v>
      </c>
      <c r="B2135" s="33" t="s">
        <v>2869</v>
      </c>
      <c r="C2135" s="151"/>
      <c r="D2135" s="104" t="s">
        <v>1808</v>
      </c>
      <c r="E2135" s="209">
        <v>2</v>
      </c>
      <c r="F2135" s="163">
        <f t="shared" si="155"/>
        <v>1</v>
      </c>
      <c r="G2135" s="163">
        <f t="shared" si="156"/>
        <v>1</v>
      </c>
      <c r="H2135" s="163">
        <f t="shared" si="157"/>
        <v>0</v>
      </c>
    </row>
    <row r="2136" spans="1:8" outlineLevel="1">
      <c r="A2136" s="151">
        <v>650</v>
      </c>
      <c r="B2136" s="33" t="s">
        <v>2870</v>
      </c>
      <c r="C2136" s="151"/>
      <c r="D2136" s="104" t="s">
        <v>1808</v>
      </c>
      <c r="E2136" s="209">
        <v>15</v>
      </c>
      <c r="F2136" s="163">
        <f t="shared" si="155"/>
        <v>5</v>
      </c>
      <c r="G2136" s="163">
        <f t="shared" si="156"/>
        <v>5</v>
      </c>
      <c r="H2136" s="163">
        <f t="shared" si="157"/>
        <v>5</v>
      </c>
    </row>
    <row r="2137" spans="1:8" outlineLevel="1">
      <c r="A2137" s="151">
        <v>651</v>
      </c>
      <c r="B2137" s="33" t="s">
        <v>2871</v>
      </c>
      <c r="C2137" s="151"/>
      <c r="D2137" s="104" t="s">
        <v>1808</v>
      </c>
      <c r="E2137" s="209">
        <v>15</v>
      </c>
      <c r="F2137" s="163">
        <f t="shared" si="155"/>
        <v>5</v>
      </c>
      <c r="G2137" s="163">
        <f t="shared" si="156"/>
        <v>5</v>
      </c>
      <c r="H2137" s="163">
        <f t="shared" si="157"/>
        <v>5</v>
      </c>
    </row>
    <row r="2138" spans="1:8" outlineLevel="1">
      <c r="A2138" s="151">
        <v>652</v>
      </c>
      <c r="B2138" s="33" t="s">
        <v>2872</v>
      </c>
      <c r="C2138" s="151"/>
      <c r="D2138" s="104" t="s">
        <v>1808</v>
      </c>
      <c r="E2138" s="209">
        <v>15</v>
      </c>
      <c r="F2138" s="163">
        <f t="shared" si="155"/>
        <v>5</v>
      </c>
      <c r="G2138" s="163">
        <f t="shared" si="156"/>
        <v>5</v>
      </c>
      <c r="H2138" s="163">
        <f t="shared" si="157"/>
        <v>5</v>
      </c>
    </row>
    <row r="2139" spans="1:8" outlineLevel="1">
      <c r="A2139" s="151">
        <v>653</v>
      </c>
      <c r="B2139" s="33" t="s">
        <v>2873</v>
      </c>
      <c r="C2139" s="151"/>
      <c r="D2139" s="104" t="s">
        <v>1808</v>
      </c>
      <c r="E2139" s="209">
        <v>15</v>
      </c>
      <c r="F2139" s="163">
        <f t="shared" ref="F2139:F2158" si="158">ROUND(E2139/3,0)</f>
        <v>5</v>
      </c>
      <c r="G2139" s="163">
        <f t="shared" ref="G2139:G2158" si="159">ROUND(E2139/3,0)</f>
        <v>5</v>
      </c>
      <c r="H2139" s="163">
        <f t="shared" ref="H2139:H2158" si="160">E2139-F2139-G2139</f>
        <v>5</v>
      </c>
    </row>
    <row r="2140" spans="1:8" outlineLevel="1">
      <c r="A2140" s="151">
        <v>654</v>
      </c>
      <c r="B2140" s="33" t="s">
        <v>2874</v>
      </c>
      <c r="C2140" s="151"/>
      <c r="D2140" s="104" t="s">
        <v>1808</v>
      </c>
      <c r="E2140" s="209">
        <v>15</v>
      </c>
      <c r="F2140" s="163">
        <f t="shared" si="158"/>
        <v>5</v>
      </c>
      <c r="G2140" s="163">
        <f t="shared" si="159"/>
        <v>5</v>
      </c>
      <c r="H2140" s="163">
        <f t="shared" si="160"/>
        <v>5</v>
      </c>
    </row>
    <row r="2141" spans="1:8" outlineLevel="1">
      <c r="A2141" s="151">
        <v>655</v>
      </c>
      <c r="B2141" s="33" t="s">
        <v>2875</v>
      </c>
      <c r="C2141" s="151"/>
      <c r="D2141" s="104" t="s">
        <v>1808</v>
      </c>
      <c r="E2141" s="209">
        <v>1</v>
      </c>
      <c r="F2141" s="163">
        <f t="shared" si="158"/>
        <v>0</v>
      </c>
      <c r="G2141" s="163">
        <f t="shared" si="159"/>
        <v>0</v>
      </c>
      <c r="H2141" s="163">
        <f t="shared" si="160"/>
        <v>1</v>
      </c>
    </row>
    <row r="2142" spans="1:8" outlineLevel="1">
      <c r="A2142" s="151">
        <v>656</v>
      </c>
      <c r="B2142" s="33" t="s">
        <v>2876</v>
      </c>
      <c r="C2142" s="151"/>
      <c r="D2142" s="104" t="s">
        <v>1808</v>
      </c>
      <c r="E2142" s="209"/>
      <c r="F2142" s="163">
        <f t="shared" si="158"/>
        <v>0</v>
      </c>
      <c r="G2142" s="163">
        <f t="shared" si="159"/>
        <v>0</v>
      </c>
      <c r="H2142" s="163">
        <f t="shared" si="160"/>
        <v>0</v>
      </c>
    </row>
    <row r="2143" spans="1:8" outlineLevel="1">
      <c r="A2143" s="151">
        <v>657</v>
      </c>
      <c r="B2143" s="33" t="s">
        <v>2877</v>
      </c>
      <c r="C2143" s="151"/>
      <c r="D2143" s="104" t="s">
        <v>1808</v>
      </c>
      <c r="E2143" s="209">
        <v>15</v>
      </c>
      <c r="F2143" s="163">
        <f t="shared" si="158"/>
        <v>5</v>
      </c>
      <c r="G2143" s="163">
        <f t="shared" si="159"/>
        <v>5</v>
      </c>
      <c r="H2143" s="163">
        <f t="shared" si="160"/>
        <v>5</v>
      </c>
    </row>
    <row r="2144" spans="1:8" outlineLevel="1">
      <c r="A2144" s="151">
        <v>658</v>
      </c>
      <c r="B2144" s="33" t="s">
        <v>2878</v>
      </c>
      <c r="C2144" s="151"/>
      <c r="D2144" s="104" t="s">
        <v>1808</v>
      </c>
      <c r="E2144" s="209">
        <v>15</v>
      </c>
      <c r="F2144" s="163">
        <f t="shared" si="158"/>
        <v>5</v>
      </c>
      <c r="G2144" s="163">
        <f t="shared" si="159"/>
        <v>5</v>
      </c>
      <c r="H2144" s="163">
        <f t="shared" si="160"/>
        <v>5</v>
      </c>
    </row>
    <row r="2145" spans="1:9" outlineLevel="1">
      <c r="A2145" s="151">
        <v>659</v>
      </c>
      <c r="B2145" s="33" t="s">
        <v>2879</v>
      </c>
      <c r="C2145" s="151"/>
      <c r="D2145" s="104" t="s">
        <v>1808</v>
      </c>
      <c r="E2145" s="209">
        <v>15</v>
      </c>
      <c r="F2145" s="163">
        <f t="shared" si="158"/>
        <v>5</v>
      </c>
      <c r="G2145" s="163">
        <f t="shared" si="159"/>
        <v>5</v>
      </c>
      <c r="H2145" s="163">
        <f t="shared" si="160"/>
        <v>5</v>
      </c>
    </row>
    <row r="2146" spans="1:9" outlineLevel="1">
      <c r="A2146" s="151">
        <v>660</v>
      </c>
      <c r="B2146" s="33" t="s">
        <v>2880</v>
      </c>
      <c r="C2146" s="151"/>
      <c r="D2146" s="104" t="s">
        <v>1811</v>
      </c>
      <c r="E2146" s="209"/>
      <c r="F2146" s="163">
        <f t="shared" si="158"/>
        <v>0</v>
      </c>
      <c r="G2146" s="163">
        <f t="shared" si="159"/>
        <v>0</v>
      </c>
      <c r="H2146" s="163">
        <f t="shared" si="160"/>
        <v>0</v>
      </c>
    </row>
    <row r="2147" spans="1:9" outlineLevel="1">
      <c r="A2147" s="151">
        <v>661</v>
      </c>
      <c r="B2147" s="33" t="s">
        <v>2881</v>
      </c>
      <c r="C2147" s="151"/>
      <c r="D2147" s="104" t="s">
        <v>1808</v>
      </c>
      <c r="E2147" s="209">
        <v>16</v>
      </c>
      <c r="F2147" s="163">
        <f t="shared" si="158"/>
        <v>5</v>
      </c>
      <c r="G2147" s="163">
        <f t="shared" si="159"/>
        <v>5</v>
      </c>
      <c r="H2147" s="163">
        <f t="shared" si="160"/>
        <v>6</v>
      </c>
    </row>
    <row r="2148" spans="1:9" outlineLevel="1">
      <c r="A2148" s="151">
        <v>662</v>
      </c>
      <c r="B2148" s="33" t="s">
        <v>2882</v>
      </c>
      <c r="C2148" s="151"/>
      <c r="D2148" s="104" t="s">
        <v>1808</v>
      </c>
      <c r="E2148" s="209">
        <v>16</v>
      </c>
      <c r="F2148" s="163">
        <f t="shared" si="158"/>
        <v>5</v>
      </c>
      <c r="G2148" s="163">
        <f t="shared" si="159"/>
        <v>5</v>
      </c>
      <c r="H2148" s="163">
        <f t="shared" si="160"/>
        <v>6</v>
      </c>
    </row>
    <row r="2149" spans="1:9" outlineLevel="1">
      <c r="A2149" s="151">
        <v>663</v>
      </c>
      <c r="B2149" s="33" t="s">
        <v>2883</v>
      </c>
      <c r="C2149" s="151"/>
      <c r="D2149" s="104" t="s">
        <v>1808</v>
      </c>
      <c r="E2149" s="209">
        <v>16</v>
      </c>
      <c r="F2149" s="163">
        <f t="shared" si="158"/>
        <v>5</v>
      </c>
      <c r="G2149" s="163">
        <f t="shared" si="159"/>
        <v>5</v>
      </c>
      <c r="H2149" s="163">
        <f t="shared" si="160"/>
        <v>6</v>
      </c>
    </row>
    <row r="2150" spans="1:9" outlineLevel="1">
      <c r="A2150" s="151">
        <v>664</v>
      </c>
      <c r="B2150" s="33" t="s">
        <v>2884</v>
      </c>
      <c r="C2150" s="151"/>
      <c r="D2150" s="104" t="s">
        <v>1808</v>
      </c>
      <c r="E2150" s="209">
        <v>16</v>
      </c>
      <c r="F2150" s="163">
        <f t="shared" si="158"/>
        <v>5</v>
      </c>
      <c r="G2150" s="163">
        <f t="shared" si="159"/>
        <v>5</v>
      </c>
      <c r="H2150" s="163">
        <f t="shared" si="160"/>
        <v>6</v>
      </c>
    </row>
    <row r="2151" spans="1:9" outlineLevel="1">
      <c r="A2151" s="151">
        <v>665</v>
      </c>
      <c r="B2151" s="33" t="s">
        <v>2885</v>
      </c>
      <c r="C2151" s="151"/>
      <c r="D2151" s="104" t="s">
        <v>1808</v>
      </c>
      <c r="E2151" s="209">
        <v>16</v>
      </c>
      <c r="F2151" s="163">
        <f t="shared" si="158"/>
        <v>5</v>
      </c>
      <c r="G2151" s="163">
        <f t="shared" si="159"/>
        <v>5</v>
      </c>
      <c r="H2151" s="163">
        <f t="shared" si="160"/>
        <v>6</v>
      </c>
    </row>
    <row r="2152" spans="1:9" outlineLevel="1">
      <c r="A2152" s="151">
        <v>666</v>
      </c>
      <c r="B2152" s="33" t="s">
        <v>2886</v>
      </c>
      <c r="C2152" s="151"/>
      <c r="D2152" s="104" t="s">
        <v>1808</v>
      </c>
      <c r="E2152" s="209">
        <v>16</v>
      </c>
      <c r="F2152" s="163">
        <f t="shared" si="158"/>
        <v>5</v>
      </c>
      <c r="G2152" s="163">
        <f t="shared" si="159"/>
        <v>5</v>
      </c>
      <c r="H2152" s="163">
        <f t="shared" si="160"/>
        <v>6</v>
      </c>
    </row>
    <row r="2153" spans="1:9" outlineLevel="1">
      <c r="A2153" s="151">
        <v>667</v>
      </c>
      <c r="B2153" s="33" t="s">
        <v>2887</v>
      </c>
      <c r="C2153" s="151"/>
      <c r="D2153" s="104" t="s">
        <v>1808</v>
      </c>
      <c r="E2153" s="209">
        <v>16</v>
      </c>
      <c r="F2153" s="163">
        <f t="shared" si="158"/>
        <v>5</v>
      </c>
      <c r="G2153" s="163">
        <f t="shared" si="159"/>
        <v>5</v>
      </c>
      <c r="H2153" s="163">
        <f t="shared" si="160"/>
        <v>6</v>
      </c>
    </row>
    <row r="2154" spans="1:9" outlineLevel="1">
      <c r="A2154" s="151">
        <v>668</v>
      </c>
      <c r="B2154" s="33" t="s">
        <v>2888</v>
      </c>
      <c r="C2154" s="151"/>
      <c r="D2154" s="104" t="s">
        <v>1808</v>
      </c>
      <c r="E2154" s="209">
        <v>16</v>
      </c>
      <c r="F2154" s="163">
        <f t="shared" si="158"/>
        <v>5</v>
      </c>
      <c r="G2154" s="163">
        <f t="shared" si="159"/>
        <v>5</v>
      </c>
      <c r="H2154" s="163">
        <f t="shared" si="160"/>
        <v>6</v>
      </c>
    </row>
    <row r="2155" spans="1:9" outlineLevel="1">
      <c r="A2155" s="151">
        <v>669</v>
      </c>
      <c r="B2155" s="33" t="s">
        <v>2889</v>
      </c>
      <c r="C2155" s="151"/>
      <c r="D2155" s="104" t="s">
        <v>1808</v>
      </c>
      <c r="E2155" s="209">
        <v>16</v>
      </c>
      <c r="F2155" s="163">
        <f t="shared" si="158"/>
        <v>5</v>
      </c>
      <c r="G2155" s="163">
        <f t="shared" si="159"/>
        <v>5</v>
      </c>
      <c r="H2155" s="163">
        <f t="shared" si="160"/>
        <v>6</v>
      </c>
    </row>
    <row r="2156" spans="1:9" outlineLevel="1">
      <c r="A2156" s="151">
        <v>670</v>
      </c>
      <c r="B2156" s="33" t="s">
        <v>2890</v>
      </c>
      <c r="C2156" s="151"/>
      <c r="D2156" s="104" t="s">
        <v>1808</v>
      </c>
      <c r="E2156" s="209">
        <v>16</v>
      </c>
      <c r="F2156" s="163">
        <f t="shared" si="158"/>
        <v>5</v>
      </c>
      <c r="G2156" s="163">
        <f t="shared" si="159"/>
        <v>5</v>
      </c>
      <c r="H2156" s="163">
        <f t="shared" si="160"/>
        <v>6</v>
      </c>
    </row>
    <row r="2157" spans="1:9" outlineLevel="1">
      <c r="A2157" s="151">
        <v>671</v>
      </c>
      <c r="B2157" s="33" t="s">
        <v>2891</v>
      </c>
      <c r="C2157" s="151"/>
      <c r="D2157" s="104" t="s">
        <v>1808</v>
      </c>
      <c r="E2157" s="209">
        <v>3</v>
      </c>
      <c r="F2157" s="163">
        <f t="shared" si="158"/>
        <v>1</v>
      </c>
      <c r="G2157" s="163">
        <f t="shared" si="159"/>
        <v>1</v>
      </c>
      <c r="H2157" s="163">
        <f t="shared" si="160"/>
        <v>1</v>
      </c>
    </row>
    <row r="2158" spans="1:9" outlineLevel="1">
      <c r="A2158" s="151">
        <v>672</v>
      </c>
      <c r="B2158" s="33" t="s">
        <v>2892</v>
      </c>
      <c r="C2158" s="151"/>
      <c r="D2158" s="104" t="s">
        <v>1808</v>
      </c>
      <c r="E2158" s="209">
        <v>50</v>
      </c>
      <c r="F2158" s="163">
        <f t="shared" si="158"/>
        <v>17</v>
      </c>
      <c r="G2158" s="163">
        <f t="shared" si="159"/>
        <v>17</v>
      </c>
      <c r="H2158" s="163">
        <f t="shared" si="160"/>
        <v>16</v>
      </c>
    </row>
    <row r="2159" spans="1:9" ht="34.5" customHeight="1" outlineLevel="1">
      <c r="A2159" s="178"/>
      <c r="B2159" s="904" t="s">
        <v>2893</v>
      </c>
      <c r="C2159" s="905"/>
      <c r="D2159" s="905"/>
      <c r="E2159" s="905"/>
      <c r="F2159" s="905"/>
      <c r="G2159" s="905"/>
      <c r="H2159" s="905"/>
    </row>
    <row r="2160" spans="1:9" outlineLevel="1">
      <c r="A2160" s="151">
        <v>673</v>
      </c>
      <c r="B2160" s="33" t="s">
        <v>2894</v>
      </c>
      <c r="C2160" s="151"/>
      <c r="D2160" s="104" t="s">
        <v>1808</v>
      </c>
      <c r="E2160" s="209"/>
      <c r="F2160" s="163"/>
      <c r="G2160" s="163"/>
      <c r="H2160" s="163"/>
      <c r="I2160" s="8">
        <v>24</v>
      </c>
    </row>
    <row r="2161" spans="1:9" outlineLevel="1">
      <c r="A2161" s="151">
        <v>674</v>
      </c>
      <c r="B2161" s="33" t="s">
        <v>2895</v>
      </c>
      <c r="C2161" s="151" t="s">
        <v>2896</v>
      </c>
      <c r="D2161" s="104" t="s">
        <v>1808</v>
      </c>
      <c r="E2161" s="209"/>
      <c r="F2161" s="163"/>
      <c r="G2161" s="163"/>
      <c r="H2161" s="163"/>
      <c r="I2161" s="8">
        <v>24</v>
      </c>
    </row>
    <row r="2162" spans="1:9" outlineLevel="1">
      <c r="A2162" s="151">
        <v>675</v>
      </c>
      <c r="B2162" s="33" t="s">
        <v>2897</v>
      </c>
      <c r="C2162" s="151"/>
      <c r="D2162" s="104" t="s">
        <v>1808</v>
      </c>
      <c r="E2162" s="209"/>
      <c r="F2162" s="163"/>
      <c r="G2162" s="163"/>
      <c r="H2162" s="163"/>
    </row>
    <row r="2163" spans="1:9" outlineLevel="1">
      <c r="A2163" s="151">
        <v>676</v>
      </c>
      <c r="B2163" s="33" t="s">
        <v>2898</v>
      </c>
      <c r="C2163" s="151" t="s">
        <v>2899</v>
      </c>
      <c r="D2163" s="104" t="s">
        <v>1808</v>
      </c>
      <c r="E2163" s="209"/>
      <c r="F2163" s="163"/>
      <c r="G2163" s="163"/>
      <c r="H2163" s="163"/>
      <c r="I2163" s="8">
        <v>24</v>
      </c>
    </row>
    <row r="2164" spans="1:9" ht="46.5" outlineLevel="1">
      <c r="A2164" s="151">
        <v>677</v>
      </c>
      <c r="B2164" s="33" t="s">
        <v>2900</v>
      </c>
      <c r="C2164" s="151" t="s">
        <v>2901</v>
      </c>
      <c r="D2164" s="104" t="s">
        <v>1808</v>
      </c>
      <c r="E2164" s="209"/>
      <c r="F2164" s="163"/>
      <c r="G2164" s="163"/>
      <c r="H2164" s="163"/>
      <c r="I2164" s="8">
        <v>24</v>
      </c>
    </row>
    <row r="2165" spans="1:9" ht="34.5" customHeight="1">
      <c r="A2165" s="178"/>
      <c r="B2165" s="904" t="s">
        <v>2902</v>
      </c>
      <c r="C2165" s="905"/>
      <c r="D2165" s="905"/>
      <c r="E2165" s="905"/>
      <c r="F2165" s="905"/>
      <c r="G2165" s="905"/>
      <c r="H2165" s="905"/>
    </row>
    <row r="2166" spans="1:9" ht="46.5" outlineLevel="1">
      <c r="A2166" s="151">
        <v>678</v>
      </c>
      <c r="B2166" s="210" t="s">
        <v>2903</v>
      </c>
      <c r="C2166" s="32" t="s">
        <v>2904</v>
      </c>
      <c r="D2166" s="211" t="s">
        <v>1808</v>
      </c>
      <c r="E2166" s="212">
        <v>7.21875</v>
      </c>
      <c r="F2166" s="163">
        <f t="shared" ref="F2166:F2188" si="161">ROUND(E2166/3,0)</f>
        <v>2</v>
      </c>
      <c r="G2166" s="163">
        <f t="shared" ref="G2166:G2188" si="162">ROUND(E2166/3,0)</f>
        <v>2</v>
      </c>
      <c r="H2166" s="163">
        <f t="shared" ref="H2166:H2188" si="163">E2166-F2166-G2166</f>
        <v>3.21875</v>
      </c>
    </row>
    <row r="2167" spans="1:9" ht="46.5" outlineLevel="1">
      <c r="A2167" s="151">
        <v>679</v>
      </c>
      <c r="B2167" s="210" t="s">
        <v>2903</v>
      </c>
      <c r="C2167" s="32" t="s">
        <v>2905</v>
      </c>
      <c r="D2167" s="211" t="s">
        <v>1808</v>
      </c>
      <c r="E2167" s="212">
        <v>32.5</v>
      </c>
      <c r="F2167" s="163">
        <f t="shared" si="161"/>
        <v>11</v>
      </c>
      <c r="G2167" s="163">
        <f t="shared" si="162"/>
        <v>11</v>
      </c>
      <c r="H2167" s="163">
        <f t="shared" si="163"/>
        <v>10.5</v>
      </c>
    </row>
    <row r="2168" spans="1:9" ht="46.5" outlineLevel="1">
      <c r="A2168" s="151">
        <v>680</v>
      </c>
      <c r="B2168" s="210" t="s">
        <v>2903</v>
      </c>
      <c r="C2168" s="32" t="s">
        <v>2905</v>
      </c>
      <c r="D2168" s="211" t="s">
        <v>1808</v>
      </c>
      <c r="E2168" s="212">
        <v>2</v>
      </c>
      <c r="F2168" s="163">
        <f t="shared" si="161"/>
        <v>1</v>
      </c>
      <c r="G2168" s="163">
        <f t="shared" si="162"/>
        <v>1</v>
      </c>
      <c r="H2168" s="163">
        <f t="shared" si="163"/>
        <v>0</v>
      </c>
    </row>
    <row r="2169" spans="1:9" ht="46.5" outlineLevel="1">
      <c r="A2169" s="151">
        <v>681</v>
      </c>
      <c r="B2169" s="210" t="s">
        <v>2906</v>
      </c>
      <c r="C2169" s="32" t="s">
        <v>2907</v>
      </c>
      <c r="D2169" s="211" t="s">
        <v>1808</v>
      </c>
      <c r="E2169" s="212">
        <v>7.21875</v>
      </c>
      <c r="F2169" s="163">
        <f t="shared" si="161"/>
        <v>2</v>
      </c>
      <c r="G2169" s="163">
        <f t="shared" si="162"/>
        <v>2</v>
      </c>
      <c r="H2169" s="163">
        <f t="shared" si="163"/>
        <v>3.21875</v>
      </c>
    </row>
    <row r="2170" spans="1:9" outlineLevel="1">
      <c r="A2170" s="151">
        <v>682</v>
      </c>
      <c r="B2170" s="210" t="s">
        <v>2906</v>
      </c>
      <c r="C2170" s="32" t="s">
        <v>2908</v>
      </c>
      <c r="D2170" s="211" t="s">
        <v>1808</v>
      </c>
      <c r="E2170" s="212">
        <v>18.25</v>
      </c>
      <c r="F2170" s="163">
        <f t="shared" si="161"/>
        <v>6</v>
      </c>
      <c r="G2170" s="163">
        <f t="shared" si="162"/>
        <v>6</v>
      </c>
      <c r="H2170" s="163">
        <f t="shared" si="163"/>
        <v>6.25</v>
      </c>
    </row>
    <row r="2171" spans="1:9" outlineLevel="1">
      <c r="A2171" s="151">
        <v>683</v>
      </c>
      <c r="B2171" s="210" t="s">
        <v>2906</v>
      </c>
      <c r="C2171" s="32" t="s">
        <v>2908</v>
      </c>
      <c r="D2171" s="211" t="s">
        <v>1808</v>
      </c>
      <c r="E2171" s="212">
        <v>4.0555555555555554</v>
      </c>
      <c r="F2171" s="163">
        <f t="shared" si="161"/>
        <v>1</v>
      </c>
      <c r="G2171" s="163">
        <f t="shared" si="162"/>
        <v>1</v>
      </c>
      <c r="H2171" s="163">
        <f t="shared" si="163"/>
        <v>2.0555555555555554</v>
      </c>
    </row>
    <row r="2172" spans="1:9" outlineLevel="1">
      <c r="A2172" s="151">
        <v>684</v>
      </c>
      <c r="B2172" s="210" t="s">
        <v>2906</v>
      </c>
      <c r="C2172" s="32" t="s">
        <v>2909</v>
      </c>
      <c r="D2172" s="211" t="s">
        <v>1808</v>
      </c>
      <c r="E2172" s="212">
        <v>13</v>
      </c>
      <c r="F2172" s="163">
        <f t="shared" si="161"/>
        <v>4</v>
      </c>
      <c r="G2172" s="163">
        <f t="shared" si="162"/>
        <v>4</v>
      </c>
      <c r="H2172" s="163">
        <f t="shared" si="163"/>
        <v>5</v>
      </c>
    </row>
    <row r="2173" spans="1:9" outlineLevel="1">
      <c r="A2173" s="151">
        <v>685</v>
      </c>
      <c r="B2173" s="210" t="s">
        <v>2906</v>
      </c>
      <c r="C2173" s="32" t="s">
        <v>2910</v>
      </c>
      <c r="D2173" s="211" t="s">
        <v>1808</v>
      </c>
      <c r="E2173" s="212">
        <v>16.222222222222221</v>
      </c>
      <c r="F2173" s="163">
        <f t="shared" si="161"/>
        <v>5</v>
      </c>
      <c r="G2173" s="163">
        <f t="shared" si="162"/>
        <v>5</v>
      </c>
      <c r="H2173" s="163">
        <f t="shared" si="163"/>
        <v>6.2222222222222214</v>
      </c>
    </row>
    <row r="2174" spans="1:9" outlineLevel="1">
      <c r="A2174" s="151">
        <v>686</v>
      </c>
      <c r="B2174" s="210" t="s">
        <v>2911</v>
      </c>
      <c r="C2174" s="211">
        <v>944429</v>
      </c>
      <c r="D2174" s="211" t="s">
        <v>1808</v>
      </c>
      <c r="E2174" s="212">
        <v>1.203125</v>
      </c>
      <c r="F2174" s="163">
        <f t="shared" si="161"/>
        <v>0</v>
      </c>
      <c r="G2174" s="163">
        <f t="shared" si="162"/>
        <v>0</v>
      </c>
      <c r="H2174" s="163">
        <f t="shared" si="163"/>
        <v>1.203125</v>
      </c>
    </row>
    <row r="2175" spans="1:9" outlineLevel="1">
      <c r="A2175" s="151">
        <v>687</v>
      </c>
      <c r="B2175" s="210" t="s">
        <v>2903</v>
      </c>
      <c r="C2175" s="32" t="s">
        <v>2912</v>
      </c>
      <c r="D2175" s="211" t="s">
        <v>1808</v>
      </c>
      <c r="E2175" s="36">
        <v>37.632000000000005</v>
      </c>
      <c r="F2175" s="163">
        <f t="shared" si="161"/>
        <v>13</v>
      </c>
      <c r="G2175" s="163">
        <f t="shared" si="162"/>
        <v>13</v>
      </c>
      <c r="H2175" s="163">
        <f t="shared" si="163"/>
        <v>11.632000000000005</v>
      </c>
    </row>
    <row r="2176" spans="1:9" outlineLevel="1">
      <c r="A2176" s="151">
        <v>688</v>
      </c>
      <c r="B2176" s="210" t="s">
        <v>2903</v>
      </c>
      <c r="C2176" s="32" t="s">
        <v>2913</v>
      </c>
      <c r="D2176" s="211" t="s">
        <v>1808</v>
      </c>
      <c r="E2176" s="36">
        <v>21.968</v>
      </c>
      <c r="F2176" s="163">
        <f t="shared" si="161"/>
        <v>7</v>
      </c>
      <c r="G2176" s="163">
        <f t="shared" si="162"/>
        <v>7</v>
      </c>
      <c r="H2176" s="163">
        <f t="shared" si="163"/>
        <v>7.968</v>
      </c>
    </row>
    <row r="2177" spans="1:8" outlineLevel="1">
      <c r="A2177" s="151">
        <v>689</v>
      </c>
      <c r="B2177" s="210" t="s">
        <v>2903</v>
      </c>
      <c r="C2177" s="32" t="s">
        <v>2914</v>
      </c>
      <c r="D2177" s="211" t="s">
        <v>1808</v>
      </c>
      <c r="E2177" s="36">
        <v>5.84</v>
      </c>
      <c r="F2177" s="163">
        <f t="shared" si="161"/>
        <v>2</v>
      </c>
      <c r="G2177" s="163">
        <f t="shared" si="162"/>
        <v>2</v>
      </c>
      <c r="H2177" s="163">
        <f t="shared" si="163"/>
        <v>1.8399999999999999</v>
      </c>
    </row>
    <row r="2178" spans="1:8" outlineLevel="1">
      <c r="A2178" s="151">
        <v>690</v>
      </c>
      <c r="B2178" s="210" t="s">
        <v>2906</v>
      </c>
      <c r="C2178" s="32" t="s">
        <v>2915</v>
      </c>
      <c r="D2178" s="211" t="s">
        <v>1808</v>
      </c>
      <c r="E2178" s="36">
        <v>17.472000000000001</v>
      </c>
      <c r="F2178" s="163">
        <f t="shared" si="161"/>
        <v>6</v>
      </c>
      <c r="G2178" s="163">
        <f t="shared" si="162"/>
        <v>6</v>
      </c>
      <c r="H2178" s="163">
        <f t="shared" si="163"/>
        <v>5.4720000000000013</v>
      </c>
    </row>
    <row r="2179" spans="1:8" outlineLevel="1">
      <c r="A2179" s="151">
        <v>691</v>
      </c>
      <c r="B2179" s="210" t="s">
        <v>2906</v>
      </c>
      <c r="C2179" s="32" t="s">
        <v>2916</v>
      </c>
      <c r="D2179" s="211" t="s">
        <v>1808</v>
      </c>
      <c r="E2179" s="36">
        <v>18.816000000000003</v>
      </c>
      <c r="F2179" s="163">
        <f t="shared" si="161"/>
        <v>6</v>
      </c>
      <c r="G2179" s="163">
        <f t="shared" si="162"/>
        <v>6</v>
      </c>
      <c r="H2179" s="163">
        <f t="shared" si="163"/>
        <v>6.8160000000000025</v>
      </c>
    </row>
    <row r="2180" spans="1:8" outlineLevel="1">
      <c r="A2180" s="151">
        <v>692</v>
      </c>
      <c r="B2180" s="210" t="s">
        <v>2906</v>
      </c>
      <c r="C2180" s="32" t="s">
        <v>2917</v>
      </c>
      <c r="D2180" s="211" t="s">
        <v>1808</v>
      </c>
      <c r="E2180" s="36">
        <v>10.984</v>
      </c>
      <c r="F2180" s="163">
        <f t="shared" si="161"/>
        <v>4</v>
      </c>
      <c r="G2180" s="163">
        <f t="shared" si="162"/>
        <v>4</v>
      </c>
      <c r="H2180" s="163">
        <f t="shared" si="163"/>
        <v>2.984</v>
      </c>
    </row>
    <row r="2181" spans="1:8" ht="46.5" outlineLevel="1">
      <c r="A2181" s="151">
        <v>693</v>
      </c>
      <c r="B2181" s="210" t="s">
        <v>2906</v>
      </c>
      <c r="C2181" s="32" t="s">
        <v>2918</v>
      </c>
      <c r="D2181" s="211" t="s">
        <v>1808</v>
      </c>
      <c r="E2181" s="36">
        <v>10.984</v>
      </c>
      <c r="F2181" s="163">
        <f t="shared" si="161"/>
        <v>4</v>
      </c>
      <c r="G2181" s="163">
        <f t="shared" si="162"/>
        <v>4</v>
      </c>
      <c r="H2181" s="163">
        <f t="shared" si="163"/>
        <v>2.984</v>
      </c>
    </row>
    <row r="2182" spans="1:8" outlineLevel="1">
      <c r="A2182" s="151">
        <v>694</v>
      </c>
      <c r="B2182" s="210" t="s">
        <v>2906</v>
      </c>
      <c r="C2182" s="32" t="s">
        <v>2919</v>
      </c>
      <c r="D2182" s="211" t="s">
        <v>1808</v>
      </c>
      <c r="E2182" s="36">
        <v>1.3440000000000001</v>
      </c>
      <c r="F2182" s="163">
        <f t="shared" si="161"/>
        <v>0</v>
      </c>
      <c r="G2182" s="163">
        <f t="shared" si="162"/>
        <v>0</v>
      </c>
      <c r="H2182" s="163">
        <f t="shared" si="163"/>
        <v>1.3440000000000001</v>
      </c>
    </row>
    <row r="2183" spans="1:8" outlineLevel="1">
      <c r="A2183" s="151">
        <v>695</v>
      </c>
      <c r="B2183" s="210" t="s">
        <v>2906</v>
      </c>
      <c r="C2183" s="32" t="s">
        <v>2920</v>
      </c>
      <c r="D2183" s="211" t="s">
        <v>1808</v>
      </c>
      <c r="E2183" s="36">
        <v>2.92</v>
      </c>
      <c r="F2183" s="163">
        <f t="shared" si="161"/>
        <v>1</v>
      </c>
      <c r="G2183" s="163">
        <f t="shared" si="162"/>
        <v>1</v>
      </c>
      <c r="H2183" s="163">
        <f t="shared" si="163"/>
        <v>0.91999999999999993</v>
      </c>
    </row>
    <row r="2184" spans="1:8" outlineLevel="1">
      <c r="A2184" s="151">
        <v>696</v>
      </c>
      <c r="B2184" s="210" t="s">
        <v>2906</v>
      </c>
      <c r="C2184" s="32" t="s">
        <v>2921</v>
      </c>
      <c r="D2184" s="211" t="s">
        <v>1808</v>
      </c>
      <c r="E2184" s="36">
        <v>2.92</v>
      </c>
      <c r="F2184" s="163">
        <f t="shared" si="161"/>
        <v>1</v>
      </c>
      <c r="G2184" s="163">
        <f t="shared" si="162"/>
        <v>1</v>
      </c>
      <c r="H2184" s="163">
        <f t="shared" si="163"/>
        <v>0.91999999999999993</v>
      </c>
    </row>
    <row r="2185" spans="1:8" outlineLevel="1">
      <c r="A2185" s="151">
        <v>697</v>
      </c>
      <c r="B2185" s="210" t="s">
        <v>2922</v>
      </c>
      <c r="C2185" s="211" t="s">
        <v>2923</v>
      </c>
      <c r="D2185" s="211" t="s">
        <v>1808</v>
      </c>
      <c r="E2185" s="36">
        <v>8.7360000000000007</v>
      </c>
      <c r="F2185" s="163">
        <f t="shared" si="161"/>
        <v>3</v>
      </c>
      <c r="G2185" s="163">
        <f t="shared" si="162"/>
        <v>3</v>
      </c>
      <c r="H2185" s="163">
        <f t="shared" si="163"/>
        <v>2.7360000000000007</v>
      </c>
    </row>
    <row r="2186" spans="1:8" outlineLevel="1">
      <c r="A2186" s="151">
        <v>698</v>
      </c>
      <c r="B2186" s="210" t="s">
        <v>2922</v>
      </c>
      <c r="C2186" s="211" t="s">
        <v>2924</v>
      </c>
      <c r="D2186" s="211" t="s">
        <v>1808</v>
      </c>
      <c r="E2186" s="36">
        <v>5.492</v>
      </c>
      <c r="F2186" s="163">
        <f t="shared" si="161"/>
        <v>2</v>
      </c>
      <c r="G2186" s="163">
        <f t="shared" si="162"/>
        <v>2</v>
      </c>
      <c r="H2186" s="163">
        <f t="shared" si="163"/>
        <v>1.492</v>
      </c>
    </row>
    <row r="2187" spans="1:8" outlineLevel="1">
      <c r="A2187" s="151">
        <v>699</v>
      </c>
      <c r="B2187" s="210" t="s">
        <v>2922</v>
      </c>
      <c r="C2187" s="211" t="s">
        <v>2925</v>
      </c>
      <c r="D2187" s="211" t="s">
        <v>1808</v>
      </c>
      <c r="E2187" s="36">
        <v>0.67200000000000004</v>
      </c>
      <c r="F2187" s="163">
        <f t="shared" si="161"/>
        <v>0</v>
      </c>
      <c r="G2187" s="163">
        <f t="shared" si="162"/>
        <v>0</v>
      </c>
      <c r="H2187" s="163">
        <f t="shared" si="163"/>
        <v>0.67200000000000004</v>
      </c>
    </row>
    <row r="2188" spans="1:8" ht="24" outlineLevel="1" thickBot="1">
      <c r="A2188" s="151">
        <v>700</v>
      </c>
      <c r="B2188" s="210" t="s">
        <v>2922</v>
      </c>
      <c r="C2188" s="211" t="s">
        <v>2926</v>
      </c>
      <c r="D2188" s="211" t="s">
        <v>1808</v>
      </c>
      <c r="E2188" s="36">
        <v>1.46</v>
      </c>
      <c r="F2188" s="163">
        <f t="shared" si="161"/>
        <v>0</v>
      </c>
      <c r="G2188" s="163">
        <f t="shared" si="162"/>
        <v>0</v>
      </c>
      <c r="H2188" s="163">
        <f t="shared" si="163"/>
        <v>1.46</v>
      </c>
    </row>
    <row r="2189" spans="1:8" ht="35.25" customHeight="1" thickBot="1">
      <c r="A2189" s="938" t="s">
        <v>7268</v>
      </c>
      <c r="B2189" s="939"/>
      <c r="C2189" s="939"/>
      <c r="D2189" s="939"/>
      <c r="E2189" s="939"/>
      <c r="F2189" s="939"/>
      <c r="G2189" s="939"/>
      <c r="H2189" s="939"/>
    </row>
    <row r="2190" spans="1:8" s="215" customFormat="1" ht="33" customHeight="1">
      <c r="A2190" s="214"/>
      <c r="B2190" s="941" t="s">
        <v>2927</v>
      </c>
      <c r="C2190" s="942"/>
      <c r="D2190" s="942"/>
      <c r="E2190" s="942"/>
      <c r="F2190" s="942"/>
      <c r="G2190" s="942"/>
      <c r="H2190" s="942"/>
    </row>
    <row r="2191" spans="1:8" s="215" customFormat="1">
      <c r="A2191" s="216">
        <v>1</v>
      </c>
      <c r="B2191" s="217" t="s">
        <v>2928</v>
      </c>
      <c r="C2191" s="218">
        <v>3627084</v>
      </c>
      <c r="D2191" s="219" t="s">
        <v>1808</v>
      </c>
      <c r="E2191" s="220">
        <f t="shared" ref="E2191:E2222" si="164">+F2191+G2191+H2191</f>
        <v>5</v>
      </c>
      <c r="F2191" s="221">
        <v>5</v>
      </c>
      <c r="G2191" s="92"/>
      <c r="H2191" s="92"/>
    </row>
    <row r="2192" spans="1:8" s="215" customFormat="1">
      <c r="A2192" s="216">
        <v>2</v>
      </c>
      <c r="B2192" s="217" t="s">
        <v>2929</v>
      </c>
      <c r="C2192" s="222" t="s">
        <v>2930</v>
      </c>
      <c r="D2192" s="219" t="s">
        <v>1808</v>
      </c>
      <c r="E2192" s="220">
        <f t="shared" si="164"/>
        <v>6</v>
      </c>
      <c r="F2192" s="221">
        <v>6</v>
      </c>
      <c r="G2192" s="92"/>
      <c r="H2192" s="92"/>
    </row>
    <row r="2193" spans="1:8" s="215" customFormat="1">
      <c r="A2193" s="216">
        <v>3</v>
      </c>
      <c r="B2193" s="217" t="s">
        <v>2931</v>
      </c>
      <c r="C2193" s="222" t="s">
        <v>2932</v>
      </c>
      <c r="D2193" s="219" t="s">
        <v>1808</v>
      </c>
      <c r="E2193" s="220">
        <f t="shared" si="164"/>
        <v>0</v>
      </c>
      <c r="F2193" s="221"/>
      <c r="G2193" s="92"/>
      <c r="H2193" s="92"/>
    </row>
    <row r="2194" spans="1:8" s="215" customFormat="1">
      <c r="A2194" s="216">
        <v>4</v>
      </c>
      <c r="B2194" s="217" t="s">
        <v>2933</v>
      </c>
      <c r="C2194" s="222">
        <v>3279798</v>
      </c>
      <c r="D2194" s="219" t="s">
        <v>1808</v>
      </c>
      <c r="E2194" s="220">
        <f t="shared" si="164"/>
        <v>2</v>
      </c>
      <c r="F2194" s="221">
        <v>2</v>
      </c>
      <c r="G2194" s="92"/>
      <c r="H2194" s="92"/>
    </row>
    <row r="2195" spans="1:8" s="215" customFormat="1">
      <c r="A2195" s="216">
        <v>5</v>
      </c>
      <c r="B2195" s="217" t="s">
        <v>2934</v>
      </c>
      <c r="C2195" s="222" t="s">
        <v>2935</v>
      </c>
      <c r="D2195" s="219" t="s">
        <v>1808</v>
      </c>
      <c r="E2195" s="220">
        <f t="shared" si="164"/>
        <v>4</v>
      </c>
      <c r="F2195" s="221">
        <v>4</v>
      </c>
      <c r="G2195" s="92"/>
      <c r="H2195" s="92"/>
    </row>
    <row r="2196" spans="1:8" s="215" customFormat="1">
      <c r="A2196" s="216">
        <v>6</v>
      </c>
      <c r="B2196" s="217" t="s">
        <v>2936</v>
      </c>
      <c r="C2196" s="222" t="s">
        <v>2937</v>
      </c>
      <c r="D2196" s="219" t="s">
        <v>1808</v>
      </c>
      <c r="E2196" s="220">
        <f t="shared" si="164"/>
        <v>2</v>
      </c>
      <c r="F2196" s="221">
        <v>2</v>
      </c>
      <c r="G2196" s="92"/>
      <c r="H2196" s="92"/>
    </row>
    <row r="2197" spans="1:8" s="215" customFormat="1">
      <c r="A2197" s="216">
        <v>7</v>
      </c>
      <c r="B2197" s="217" t="s">
        <v>2938</v>
      </c>
      <c r="C2197" s="222">
        <v>3039376</v>
      </c>
      <c r="D2197" s="219" t="s">
        <v>1808</v>
      </c>
      <c r="E2197" s="220">
        <f t="shared" si="164"/>
        <v>8</v>
      </c>
      <c r="F2197" s="221">
        <v>8</v>
      </c>
      <c r="G2197" s="92"/>
      <c r="H2197" s="92"/>
    </row>
    <row r="2198" spans="1:8" s="215" customFormat="1">
      <c r="A2198" s="216">
        <v>8</v>
      </c>
      <c r="B2198" s="217" t="s">
        <v>2939</v>
      </c>
      <c r="C2198" s="222">
        <v>342409</v>
      </c>
      <c r="D2198" s="219" t="s">
        <v>1808</v>
      </c>
      <c r="E2198" s="220">
        <f t="shared" si="164"/>
        <v>90</v>
      </c>
      <c r="F2198" s="221">
        <v>90</v>
      </c>
      <c r="G2198" s="92"/>
      <c r="H2198" s="92"/>
    </row>
    <row r="2199" spans="1:8" s="215" customFormat="1">
      <c r="A2199" s="216">
        <v>9</v>
      </c>
      <c r="B2199" s="217" t="s">
        <v>2940</v>
      </c>
      <c r="C2199" s="222">
        <v>341289</v>
      </c>
      <c r="D2199" s="219" t="s">
        <v>1808</v>
      </c>
      <c r="E2199" s="220">
        <f t="shared" si="164"/>
        <v>90</v>
      </c>
      <c r="F2199" s="221">
        <v>90</v>
      </c>
      <c r="G2199" s="92"/>
      <c r="H2199" s="92"/>
    </row>
    <row r="2200" spans="1:8" s="215" customFormat="1" ht="46.5">
      <c r="A2200" s="216">
        <v>10</v>
      </c>
      <c r="B2200" s="217" t="s">
        <v>2941</v>
      </c>
      <c r="C2200" s="222" t="s">
        <v>2942</v>
      </c>
      <c r="D2200" s="219" t="s">
        <v>1808</v>
      </c>
      <c r="E2200" s="220">
        <f t="shared" si="164"/>
        <v>1</v>
      </c>
      <c r="F2200" s="221">
        <v>1</v>
      </c>
      <c r="G2200" s="92"/>
      <c r="H2200" s="92"/>
    </row>
    <row r="2201" spans="1:8" s="215" customFormat="1">
      <c r="A2201" s="216">
        <v>11</v>
      </c>
      <c r="B2201" s="217" t="s">
        <v>2943</v>
      </c>
      <c r="C2201" s="223" t="s">
        <v>2944</v>
      </c>
      <c r="D2201" s="219" t="s">
        <v>1808</v>
      </c>
      <c r="E2201" s="220">
        <f t="shared" si="164"/>
        <v>40</v>
      </c>
      <c r="F2201" s="221">
        <v>40</v>
      </c>
      <c r="G2201" s="92"/>
      <c r="H2201" s="92"/>
    </row>
    <row r="2202" spans="1:8" s="215" customFormat="1">
      <c r="A2202" s="216">
        <v>12</v>
      </c>
      <c r="B2202" s="217" t="s">
        <v>2943</v>
      </c>
      <c r="C2202" s="223" t="s">
        <v>2945</v>
      </c>
      <c r="D2202" s="219" t="s">
        <v>1808</v>
      </c>
      <c r="E2202" s="220">
        <f t="shared" si="164"/>
        <v>40</v>
      </c>
      <c r="F2202" s="221">
        <v>40</v>
      </c>
      <c r="G2202" s="92"/>
      <c r="H2202" s="92"/>
    </row>
    <row r="2203" spans="1:8" s="215" customFormat="1">
      <c r="A2203" s="216">
        <v>13</v>
      </c>
      <c r="B2203" s="217" t="s">
        <v>2946</v>
      </c>
      <c r="C2203" s="222" t="s">
        <v>2947</v>
      </c>
      <c r="D2203" s="219" t="s">
        <v>1808</v>
      </c>
      <c r="E2203" s="220">
        <f t="shared" si="164"/>
        <v>20</v>
      </c>
      <c r="F2203" s="221">
        <v>20</v>
      </c>
      <c r="G2203" s="92"/>
      <c r="H2203" s="92"/>
    </row>
    <row r="2204" spans="1:8" s="215" customFormat="1">
      <c r="A2204" s="216">
        <v>14</v>
      </c>
      <c r="B2204" s="217" t="s">
        <v>2948</v>
      </c>
      <c r="C2204" s="222" t="s">
        <v>2949</v>
      </c>
      <c r="D2204" s="219" t="s">
        <v>1808</v>
      </c>
      <c r="E2204" s="220">
        <f t="shared" si="164"/>
        <v>40</v>
      </c>
      <c r="F2204" s="221">
        <v>40</v>
      </c>
      <c r="G2204" s="92"/>
      <c r="H2204" s="92"/>
    </row>
    <row r="2205" spans="1:8" s="215" customFormat="1">
      <c r="A2205" s="216">
        <v>15</v>
      </c>
      <c r="B2205" s="217" t="s">
        <v>2950</v>
      </c>
      <c r="C2205" s="222" t="s">
        <v>2951</v>
      </c>
      <c r="D2205" s="219" t="s">
        <v>1808</v>
      </c>
      <c r="E2205" s="220">
        <f t="shared" si="164"/>
        <v>0</v>
      </c>
      <c r="F2205" s="221"/>
      <c r="G2205" s="92"/>
      <c r="H2205" s="92"/>
    </row>
    <row r="2206" spans="1:8" s="215" customFormat="1">
      <c r="A2206" s="216">
        <v>16</v>
      </c>
      <c r="B2206" s="217" t="s">
        <v>2952</v>
      </c>
      <c r="C2206" s="222" t="s">
        <v>2953</v>
      </c>
      <c r="D2206" s="219" t="s">
        <v>1808</v>
      </c>
      <c r="E2206" s="220">
        <f t="shared" si="164"/>
        <v>12</v>
      </c>
      <c r="F2206" s="221">
        <v>12</v>
      </c>
      <c r="G2206" s="92"/>
      <c r="H2206" s="92"/>
    </row>
    <row r="2207" spans="1:8" s="215" customFormat="1">
      <c r="A2207" s="216">
        <v>17</v>
      </c>
      <c r="B2207" s="217" t="s">
        <v>2954</v>
      </c>
      <c r="C2207" s="222" t="s">
        <v>2955</v>
      </c>
      <c r="D2207" s="219" t="s">
        <v>1808</v>
      </c>
      <c r="E2207" s="220">
        <f t="shared" si="164"/>
        <v>10</v>
      </c>
      <c r="F2207" s="221">
        <v>10</v>
      </c>
      <c r="G2207" s="92"/>
      <c r="H2207" s="92"/>
    </row>
    <row r="2208" spans="1:8" s="215" customFormat="1">
      <c r="A2208" s="216">
        <v>18</v>
      </c>
      <c r="B2208" s="217" t="s">
        <v>2320</v>
      </c>
      <c r="C2208" s="222" t="s">
        <v>2956</v>
      </c>
      <c r="D2208" s="219" t="s">
        <v>1808</v>
      </c>
      <c r="E2208" s="220">
        <f t="shared" si="164"/>
        <v>6</v>
      </c>
      <c r="F2208" s="221">
        <v>6</v>
      </c>
      <c r="G2208" s="92"/>
      <c r="H2208" s="92"/>
    </row>
    <row r="2209" spans="1:8" s="215" customFormat="1">
      <c r="A2209" s="216">
        <v>19</v>
      </c>
      <c r="B2209" s="217" t="s">
        <v>2957</v>
      </c>
      <c r="C2209" s="224" t="s">
        <v>2958</v>
      </c>
      <c r="D2209" s="219" t="s">
        <v>1808</v>
      </c>
      <c r="E2209" s="220">
        <f t="shared" si="164"/>
        <v>0</v>
      </c>
      <c r="F2209" s="221"/>
      <c r="G2209" s="92"/>
      <c r="H2209" s="92"/>
    </row>
    <row r="2210" spans="1:8" s="215" customFormat="1">
      <c r="A2210" s="216">
        <v>20</v>
      </c>
      <c r="B2210" s="217" t="s">
        <v>2959</v>
      </c>
      <c r="C2210" s="224" t="s">
        <v>2960</v>
      </c>
      <c r="D2210" s="219" t="s">
        <v>1808</v>
      </c>
      <c r="E2210" s="220">
        <f t="shared" si="164"/>
        <v>10</v>
      </c>
      <c r="F2210" s="221">
        <v>10</v>
      </c>
      <c r="G2210" s="92"/>
      <c r="H2210" s="92"/>
    </row>
    <row r="2211" spans="1:8" s="215" customFormat="1">
      <c r="A2211" s="216">
        <v>21</v>
      </c>
      <c r="B2211" s="217" t="s">
        <v>2961</v>
      </c>
      <c r="C2211" s="224" t="s">
        <v>2962</v>
      </c>
      <c r="D2211" s="219" t="s">
        <v>1808</v>
      </c>
      <c r="E2211" s="220">
        <f t="shared" si="164"/>
        <v>5</v>
      </c>
      <c r="F2211" s="221">
        <v>5</v>
      </c>
      <c r="G2211" s="92"/>
      <c r="H2211" s="92"/>
    </row>
    <row r="2212" spans="1:8" s="215" customFormat="1">
      <c r="A2212" s="216">
        <v>22</v>
      </c>
      <c r="B2212" s="217" t="s">
        <v>2963</v>
      </c>
      <c r="C2212" s="224" t="s">
        <v>2964</v>
      </c>
      <c r="D2212" s="219" t="s">
        <v>1808</v>
      </c>
      <c r="E2212" s="220">
        <f t="shared" si="164"/>
        <v>5</v>
      </c>
      <c r="F2212" s="221">
        <v>5</v>
      </c>
      <c r="G2212" s="92"/>
      <c r="H2212" s="92"/>
    </row>
    <row r="2213" spans="1:8" s="215" customFormat="1">
      <c r="A2213" s="216">
        <v>23</v>
      </c>
      <c r="B2213" s="225" t="s">
        <v>2965</v>
      </c>
      <c r="C2213" s="223" t="s">
        <v>2966</v>
      </c>
      <c r="D2213" s="219" t="s">
        <v>1808</v>
      </c>
      <c r="E2213" s="220">
        <f t="shared" si="164"/>
        <v>2</v>
      </c>
      <c r="F2213" s="221">
        <v>2</v>
      </c>
      <c r="G2213" s="92"/>
      <c r="H2213" s="92"/>
    </row>
    <row r="2214" spans="1:8" s="215" customFormat="1">
      <c r="A2214" s="216">
        <v>24</v>
      </c>
      <c r="B2214" s="225" t="s">
        <v>2967</v>
      </c>
      <c r="C2214" s="223" t="s">
        <v>2968</v>
      </c>
      <c r="D2214" s="219" t="s">
        <v>1808</v>
      </c>
      <c r="E2214" s="220">
        <f t="shared" si="164"/>
        <v>2</v>
      </c>
      <c r="F2214" s="221">
        <v>2</v>
      </c>
      <c r="G2214" s="92"/>
      <c r="H2214" s="92"/>
    </row>
    <row r="2215" spans="1:8" s="215" customFormat="1">
      <c r="A2215" s="216">
        <v>25</v>
      </c>
      <c r="B2215" s="217" t="s">
        <v>2969</v>
      </c>
      <c r="C2215" s="222" t="s">
        <v>2970</v>
      </c>
      <c r="D2215" s="219" t="s">
        <v>1808</v>
      </c>
      <c r="E2215" s="220">
        <f t="shared" si="164"/>
        <v>2</v>
      </c>
      <c r="F2215" s="221">
        <v>2</v>
      </c>
      <c r="G2215" s="92"/>
      <c r="H2215" s="92"/>
    </row>
    <row r="2216" spans="1:8" s="215" customFormat="1">
      <c r="A2216" s="216">
        <v>26</v>
      </c>
      <c r="B2216" s="217" t="s">
        <v>2969</v>
      </c>
      <c r="C2216" s="222" t="s">
        <v>2971</v>
      </c>
      <c r="D2216" s="219" t="s">
        <v>1808</v>
      </c>
      <c r="E2216" s="220">
        <f t="shared" si="164"/>
        <v>2</v>
      </c>
      <c r="F2216" s="221">
        <v>2</v>
      </c>
      <c r="G2216" s="92"/>
      <c r="H2216" s="92"/>
    </row>
    <row r="2217" spans="1:8" s="215" customFormat="1">
      <c r="A2217" s="216">
        <v>27</v>
      </c>
      <c r="B2217" s="217" t="s">
        <v>2969</v>
      </c>
      <c r="C2217" s="222" t="s">
        <v>2972</v>
      </c>
      <c r="D2217" s="219" t="s">
        <v>1808</v>
      </c>
      <c r="E2217" s="220">
        <f t="shared" si="164"/>
        <v>2</v>
      </c>
      <c r="F2217" s="221">
        <v>2</v>
      </c>
      <c r="G2217" s="92"/>
      <c r="H2217" s="92"/>
    </row>
    <row r="2218" spans="1:8" s="215" customFormat="1">
      <c r="A2218" s="216">
        <v>28</v>
      </c>
      <c r="B2218" s="217" t="s">
        <v>2973</v>
      </c>
      <c r="C2218" s="222" t="s">
        <v>2974</v>
      </c>
      <c r="D2218" s="219" t="s">
        <v>1808</v>
      </c>
      <c r="E2218" s="220">
        <f t="shared" si="164"/>
        <v>2</v>
      </c>
      <c r="F2218" s="221">
        <v>2</v>
      </c>
      <c r="G2218" s="92"/>
      <c r="H2218" s="92"/>
    </row>
    <row r="2219" spans="1:8" s="215" customFormat="1">
      <c r="A2219" s="216">
        <v>29</v>
      </c>
      <c r="B2219" s="217" t="s">
        <v>2975</v>
      </c>
      <c r="C2219" s="222" t="s">
        <v>2976</v>
      </c>
      <c r="D2219" s="219" t="s">
        <v>1808</v>
      </c>
      <c r="E2219" s="220">
        <f t="shared" si="164"/>
        <v>1</v>
      </c>
      <c r="F2219" s="221">
        <v>1</v>
      </c>
      <c r="G2219" s="92"/>
      <c r="H2219" s="92"/>
    </row>
    <row r="2220" spans="1:8" s="215" customFormat="1">
      <c r="A2220" s="216">
        <v>30</v>
      </c>
      <c r="B2220" s="217" t="s">
        <v>2977</v>
      </c>
      <c r="C2220" s="224">
        <v>3803338</v>
      </c>
      <c r="D2220" s="219" t="s">
        <v>1808</v>
      </c>
      <c r="E2220" s="220">
        <f t="shared" si="164"/>
        <v>4</v>
      </c>
      <c r="F2220" s="221">
        <v>4</v>
      </c>
      <c r="G2220" s="92"/>
      <c r="H2220" s="92"/>
    </row>
    <row r="2221" spans="1:8" s="215" customFormat="1">
      <c r="A2221" s="216">
        <v>31</v>
      </c>
      <c r="B2221" s="217" t="s">
        <v>2978</v>
      </c>
      <c r="C2221" s="224">
        <v>3069211</v>
      </c>
      <c r="D2221" s="219" t="s">
        <v>1808</v>
      </c>
      <c r="E2221" s="220">
        <f t="shared" si="164"/>
        <v>2</v>
      </c>
      <c r="F2221" s="221">
        <v>2</v>
      </c>
      <c r="G2221" s="92"/>
      <c r="H2221" s="92"/>
    </row>
    <row r="2222" spans="1:8" s="215" customFormat="1">
      <c r="A2222" s="216">
        <v>32</v>
      </c>
      <c r="B2222" s="217" t="s">
        <v>2979</v>
      </c>
      <c r="C2222" s="224" t="s">
        <v>2980</v>
      </c>
      <c r="D2222" s="219" t="s">
        <v>1808</v>
      </c>
      <c r="E2222" s="220">
        <f t="shared" si="164"/>
        <v>0</v>
      </c>
      <c r="F2222" s="221"/>
      <c r="G2222" s="92"/>
      <c r="H2222" s="92"/>
    </row>
    <row r="2223" spans="1:8" s="215" customFormat="1">
      <c r="A2223" s="216">
        <v>33</v>
      </c>
      <c r="B2223" s="225" t="s">
        <v>2981</v>
      </c>
      <c r="C2223" s="224" t="s">
        <v>2982</v>
      </c>
      <c r="D2223" s="219" t="s">
        <v>1808</v>
      </c>
      <c r="E2223" s="220">
        <f t="shared" ref="E2223:E2254" si="165">+F2223+G2223+H2223</f>
        <v>2</v>
      </c>
      <c r="F2223" s="221">
        <v>2</v>
      </c>
      <c r="G2223" s="92"/>
      <c r="H2223" s="92"/>
    </row>
    <row r="2224" spans="1:8" s="215" customFormat="1">
      <c r="A2224" s="216">
        <v>34</v>
      </c>
      <c r="B2224" s="225" t="s">
        <v>2983</v>
      </c>
      <c r="C2224" s="224" t="s">
        <v>2984</v>
      </c>
      <c r="D2224" s="219" t="s">
        <v>1808</v>
      </c>
      <c r="E2224" s="220">
        <f t="shared" si="165"/>
        <v>1</v>
      </c>
      <c r="F2224" s="221">
        <v>1</v>
      </c>
      <c r="G2224" s="92"/>
      <c r="H2224" s="92"/>
    </row>
    <row r="2225" spans="1:8" s="215" customFormat="1">
      <c r="A2225" s="216">
        <v>35</v>
      </c>
      <c r="B2225" s="225" t="s">
        <v>2985</v>
      </c>
      <c r="C2225" s="226">
        <v>3279711</v>
      </c>
      <c r="D2225" s="219" t="s">
        <v>1808</v>
      </c>
      <c r="E2225" s="220">
        <f t="shared" si="165"/>
        <v>0</v>
      </c>
      <c r="F2225" s="221"/>
      <c r="G2225" s="92"/>
      <c r="H2225" s="92"/>
    </row>
    <row r="2226" spans="1:8" s="215" customFormat="1">
      <c r="A2226" s="216">
        <v>36</v>
      </c>
      <c r="B2226" s="217" t="s">
        <v>2986</v>
      </c>
      <c r="C2226" s="224" t="s">
        <v>2987</v>
      </c>
      <c r="D2226" s="219" t="s">
        <v>1808</v>
      </c>
      <c r="E2226" s="220">
        <f t="shared" si="165"/>
        <v>5</v>
      </c>
      <c r="F2226" s="221">
        <v>5</v>
      </c>
      <c r="G2226" s="92"/>
      <c r="H2226" s="92"/>
    </row>
    <row r="2227" spans="1:8" s="215" customFormat="1">
      <c r="A2227" s="216">
        <v>37</v>
      </c>
      <c r="B2227" s="217" t="s">
        <v>2988</v>
      </c>
      <c r="C2227" s="224" t="s">
        <v>2989</v>
      </c>
      <c r="D2227" s="219" t="s">
        <v>1808</v>
      </c>
      <c r="E2227" s="220">
        <f t="shared" si="165"/>
        <v>5</v>
      </c>
      <c r="F2227" s="221">
        <v>5</v>
      </c>
      <c r="G2227" s="92"/>
      <c r="H2227" s="92"/>
    </row>
    <row r="2228" spans="1:8" s="215" customFormat="1">
      <c r="A2228" s="216">
        <v>38</v>
      </c>
      <c r="B2228" s="217" t="s">
        <v>2990</v>
      </c>
      <c r="C2228" s="224" t="s">
        <v>2989</v>
      </c>
      <c r="D2228" s="219" t="s">
        <v>1808</v>
      </c>
      <c r="E2228" s="220">
        <f t="shared" si="165"/>
        <v>5</v>
      </c>
      <c r="F2228" s="221">
        <v>5</v>
      </c>
      <c r="G2228" s="92"/>
      <c r="H2228" s="92"/>
    </row>
    <row r="2229" spans="1:8" s="215" customFormat="1">
      <c r="A2229" s="216">
        <v>39</v>
      </c>
      <c r="B2229" s="217" t="s">
        <v>2991</v>
      </c>
      <c r="C2229" s="224" t="s">
        <v>2992</v>
      </c>
      <c r="D2229" s="219" t="s">
        <v>1808</v>
      </c>
      <c r="E2229" s="220">
        <f t="shared" si="165"/>
        <v>15</v>
      </c>
      <c r="F2229" s="221">
        <v>15</v>
      </c>
      <c r="G2229" s="92"/>
      <c r="H2229" s="92"/>
    </row>
    <row r="2230" spans="1:8" s="215" customFormat="1">
      <c r="A2230" s="216">
        <v>40</v>
      </c>
      <c r="B2230" s="217" t="s">
        <v>2993</v>
      </c>
      <c r="C2230" s="224" t="s">
        <v>2994</v>
      </c>
      <c r="D2230" s="219" t="s">
        <v>1808</v>
      </c>
      <c r="E2230" s="220">
        <f t="shared" si="165"/>
        <v>4</v>
      </c>
      <c r="F2230" s="221">
        <v>4</v>
      </c>
      <c r="G2230" s="92"/>
      <c r="H2230" s="92"/>
    </row>
    <row r="2231" spans="1:8" s="215" customFormat="1">
      <c r="A2231" s="216">
        <v>41</v>
      </c>
      <c r="B2231" s="217" t="s">
        <v>2995</v>
      </c>
      <c r="C2231" s="222" t="s">
        <v>2996</v>
      </c>
      <c r="D2231" s="219" t="s">
        <v>1808</v>
      </c>
      <c r="E2231" s="220">
        <f t="shared" si="165"/>
        <v>15</v>
      </c>
      <c r="F2231" s="221">
        <v>15</v>
      </c>
      <c r="G2231" s="92"/>
      <c r="H2231" s="92"/>
    </row>
    <row r="2232" spans="1:8" s="215" customFormat="1">
      <c r="A2232" s="216">
        <v>42</v>
      </c>
      <c r="B2232" s="217" t="s">
        <v>2997</v>
      </c>
      <c r="C2232" s="224" t="s">
        <v>2998</v>
      </c>
      <c r="D2232" s="219" t="s">
        <v>1808</v>
      </c>
      <c r="E2232" s="220">
        <f t="shared" si="165"/>
        <v>15</v>
      </c>
      <c r="F2232" s="221">
        <v>15</v>
      </c>
      <c r="G2232" s="92"/>
      <c r="H2232" s="92"/>
    </row>
    <row r="2233" spans="1:8" s="215" customFormat="1">
      <c r="A2233" s="216">
        <v>43</v>
      </c>
      <c r="B2233" s="217" t="s">
        <v>2999</v>
      </c>
      <c r="C2233" s="224" t="s">
        <v>3000</v>
      </c>
      <c r="D2233" s="219" t="s">
        <v>1808</v>
      </c>
      <c r="E2233" s="220">
        <f t="shared" si="165"/>
        <v>2</v>
      </c>
      <c r="F2233" s="221">
        <v>2</v>
      </c>
      <c r="G2233" s="92"/>
      <c r="H2233" s="92"/>
    </row>
    <row r="2234" spans="1:8" s="215" customFormat="1">
      <c r="A2234" s="216">
        <v>44</v>
      </c>
      <c r="B2234" s="217" t="s">
        <v>3001</v>
      </c>
      <c r="C2234" s="224" t="s">
        <v>3002</v>
      </c>
      <c r="D2234" s="219" t="s">
        <v>1808</v>
      </c>
      <c r="E2234" s="220">
        <f t="shared" si="165"/>
        <v>2</v>
      </c>
      <c r="F2234" s="221">
        <v>2</v>
      </c>
      <c r="G2234" s="92"/>
      <c r="H2234" s="92"/>
    </row>
    <row r="2235" spans="1:8" s="215" customFormat="1">
      <c r="A2235" s="216">
        <v>45</v>
      </c>
      <c r="B2235" s="217" t="s">
        <v>3003</v>
      </c>
      <c r="C2235" s="223">
        <v>3176459</v>
      </c>
      <c r="D2235" s="219" t="s">
        <v>1808</v>
      </c>
      <c r="E2235" s="220">
        <f t="shared" si="165"/>
        <v>5</v>
      </c>
      <c r="F2235" s="221">
        <v>5</v>
      </c>
      <c r="G2235" s="92"/>
      <c r="H2235" s="92"/>
    </row>
    <row r="2236" spans="1:8" s="215" customFormat="1">
      <c r="A2236" s="216">
        <v>46</v>
      </c>
      <c r="B2236" s="217" t="s">
        <v>3004</v>
      </c>
      <c r="C2236" s="223">
        <v>3042770</v>
      </c>
      <c r="D2236" s="219" t="s">
        <v>1808</v>
      </c>
      <c r="E2236" s="220">
        <f t="shared" si="165"/>
        <v>0</v>
      </c>
      <c r="F2236" s="221"/>
      <c r="G2236" s="92"/>
      <c r="H2236" s="92"/>
    </row>
    <row r="2237" spans="1:8" s="215" customFormat="1">
      <c r="A2237" s="216">
        <v>47</v>
      </c>
      <c r="B2237" s="217" t="s">
        <v>3005</v>
      </c>
      <c r="C2237" s="223">
        <v>3178698</v>
      </c>
      <c r="D2237" s="219" t="s">
        <v>1808</v>
      </c>
      <c r="E2237" s="220">
        <f t="shared" si="165"/>
        <v>0</v>
      </c>
      <c r="F2237" s="221">
        <v>0</v>
      </c>
      <c r="G2237" s="92"/>
      <c r="H2237" s="92"/>
    </row>
    <row r="2238" spans="1:8" s="215" customFormat="1">
      <c r="A2238" s="216">
        <v>48</v>
      </c>
      <c r="B2238" s="217" t="s">
        <v>3006</v>
      </c>
      <c r="C2238" s="223" t="s">
        <v>3007</v>
      </c>
      <c r="D2238" s="219" t="s">
        <v>1808</v>
      </c>
      <c r="E2238" s="220">
        <f t="shared" si="165"/>
        <v>2</v>
      </c>
      <c r="F2238" s="221">
        <v>2</v>
      </c>
      <c r="G2238" s="92"/>
      <c r="H2238" s="92"/>
    </row>
    <row r="2239" spans="1:8" s="215" customFormat="1">
      <c r="A2239" s="216">
        <v>49</v>
      </c>
      <c r="B2239" s="217" t="s">
        <v>3008</v>
      </c>
      <c r="C2239" s="223" t="s">
        <v>3009</v>
      </c>
      <c r="D2239" s="219" t="s">
        <v>1808</v>
      </c>
      <c r="E2239" s="220">
        <f t="shared" si="165"/>
        <v>0</v>
      </c>
      <c r="F2239" s="221"/>
      <c r="G2239" s="92"/>
      <c r="H2239" s="92"/>
    </row>
    <row r="2240" spans="1:8" s="215" customFormat="1">
      <c r="A2240" s="216">
        <v>50</v>
      </c>
      <c r="B2240" s="217" t="s">
        <v>3010</v>
      </c>
      <c r="C2240" s="223" t="s">
        <v>3011</v>
      </c>
      <c r="D2240" s="219" t="s">
        <v>1808</v>
      </c>
      <c r="E2240" s="220">
        <f t="shared" si="165"/>
        <v>2</v>
      </c>
      <c r="F2240" s="221">
        <v>2</v>
      </c>
      <c r="G2240" s="92"/>
      <c r="H2240" s="92"/>
    </row>
    <row r="2241" spans="1:8" s="215" customFormat="1">
      <c r="A2241" s="216">
        <v>51</v>
      </c>
      <c r="B2241" s="217" t="s">
        <v>3012</v>
      </c>
      <c r="C2241" s="224" t="s">
        <v>3013</v>
      </c>
      <c r="D2241" s="219" t="s">
        <v>1808</v>
      </c>
      <c r="E2241" s="220">
        <f t="shared" si="165"/>
        <v>0</v>
      </c>
      <c r="F2241" s="221"/>
      <c r="G2241" s="92"/>
      <c r="H2241" s="92"/>
    </row>
    <row r="2242" spans="1:8" s="215" customFormat="1">
      <c r="A2242" s="216">
        <v>52</v>
      </c>
      <c r="B2242" s="217" t="s">
        <v>3014</v>
      </c>
      <c r="C2242" s="224" t="s">
        <v>3015</v>
      </c>
      <c r="D2242" s="219" t="s">
        <v>1808</v>
      </c>
      <c r="E2242" s="220">
        <f t="shared" si="165"/>
        <v>0</v>
      </c>
      <c r="F2242" s="221"/>
      <c r="G2242" s="92"/>
      <c r="H2242" s="92"/>
    </row>
    <row r="2243" spans="1:8" s="215" customFormat="1">
      <c r="A2243" s="216">
        <v>53</v>
      </c>
      <c r="B2243" s="217" t="s">
        <v>3016</v>
      </c>
      <c r="C2243" s="224" t="s">
        <v>3017</v>
      </c>
      <c r="D2243" s="219" t="s">
        <v>1808</v>
      </c>
      <c r="E2243" s="220">
        <f t="shared" si="165"/>
        <v>0</v>
      </c>
      <c r="F2243" s="221"/>
      <c r="G2243" s="92"/>
      <c r="H2243" s="92"/>
    </row>
    <row r="2244" spans="1:8" s="215" customFormat="1">
      <c r="A2244" s="216">
        <v>54</v>
      </c>
      <c r="B2244" s="217" t="s">
        <v>3018</v>
      </c>
      <c r="C2244" s="224" t="s">
        <v>3019</v>
      </c>
      <c r="D2244" s="219" t="s">
        <v>1808</v>
      </c>
      <c r="E2244" s="220">
        <f t="shared" si="165"/>
        <v>3</v>
      </c>
      <c r="F2244" s="221">
        <v>3</v>
      </c>
      <c r="G2244" s="92"/>
      <c r="H2244" s="92"/>
    </row>
    <row r="2245" spans="1:8" s="215" customFormat="1">
      <c r="A2245" s="216">
        <v>55</v>
      </c>
      <c r="B2245" s="217" t="s">
        <v>3020</v>
      </c>
      <c r="C2245" s="224" t="s">
        <v>3021</v>
      </c>
      <c r="D2245" s="219" t="s">
        <v>1808</v>
      </c>
      <c r="E2245" s="220">
        <f t="shared" si="165"/>
        <v>4</v>
      </c>
      <c r="F2245" s="221">
        <v>4</v>
      </c>
      <c r="G2245" s="92"/>
      <c r="H2245" s="92"/>
    </row>
    <row r="2246" spans="1:8" s="215" customFormat="1">
      <c r="A2246" s="216">
        <v>56</v>
      </c>
      <c r="B2246" s="217" t="s">
        <v>3022</v>
      </c>
      <c r="C2246" s="224" t="s">
        <v>3023</v>
      </c>
      <c r="D2246" s="219" t="s">
        <v>1808</v>
      </c>
      <c r="E2246" s="220">
        <f t="shared" si="165"/>
        <v>4</v>
      </c>
      <c r="F2246" s="221">
        <v>4</v>
      </c>
      <c r="G2246" s="92"/>
      <c r="H2246" s="92"/>
    </row>
    <row r="2247" spans="1:8" s="215" customFormat="1" ht="46.5">
      <c r="A2247" s="216">
        <v>57</v>
      </c>
      <c r="B2247" s="217" t="s">
        <v>2954</v>
      </c>
      <c r="C2247" s="224" t="s">
        <v>3024</v>
      </c>
      <c r="D2247" s="219" t="s">
        <v>1808</v>
      </c>
      <c r="E2247" s="220">
        <f t="shared" si="165"/>
        <v>0</v>
      </c>
      <c r="F2247" s="221"/>
      <c r="G2247" s="92"/>
      <c r="H2247" s="92"/>
    </row>
    <row r="2248" spans="1:8" s="215" customFormat="1">
      <c r="A2248" s="216">
        <v>58</v>
      </c>
      <c r="B2248" s="217" t="s">
        <v>3025</v>
      </c>
      <c r="C2248" s="224" t="s">
        <v>3026</v>
      </c>
      <c r="D2248" s="219" t="s">
        <v>1808</v>
      </c>
      <c r="E2248" s="220">
        <f t="shared" si="165"/>
        <v>0</v>
      </c>
      <c r="F2248" s="221"/>
      <c r="G2248" s="92"/>
      <c r="H2248" s="92"/>
    </row>
    <row r="2249" spans="1:8" s="215" customFormat="1">
      <c r="A2249" s="216">
        <v>59</v>
      </c>
      <c r="B2249" s="217" t="s">
        <v>3027</v>
      </c>
      <c r="C2249" s="224" t="s">
        <v>3028</v>
      </c>
      <c r="D2249" s="219" t="s">
        <v>1808</v>
      </c>
      <c r="E2249" s="220">
        <f t="shared" si="165"/>
        <v>0</v>
      </c>
      <c r="F2249" s="221"/>
      <c r="G2249" s="92"/>
      <c r="H2249" s="92"/>
    </row>
    <row r="2250" spans="1:8" s="215" customFormat="1">
      <c r="A2250" s="216">
        <v>60</v>
      </c>
      <c r="B2250" s="217" t="s">
        <v>3027</v>
      </c>
      <c r="C2250" s="224" t="s">
        <v>3029</v>
      </c>
      <c r="D2250" s="219" t="s">
        <v>1808</v>
      </c>
      <c r="E2250" s="220">
        <f t="shared" si="165"/>
        <v>0</v>
      </c>
      <c r="F2250" s="221"/>
      <c r="G2250" s="92"/>
      <c r="H2250" s="92"/>
    </row>
    <row r="2251" spans="1:8" s="215" customFormat="1">
      <c r="A2251" s="216">
        <v>61</v>
      </c>
      <c r="B2251" s="217" t="s">
        <v>2954</v>
      </c>
      <c r="C2251" s="224" t="s">
        <v>3030</v>
      </c>
      <c r="D2251" s="219" t="s">
        <v>1808</v>
      </c>
      <c r="E2251" s="220">
        <f t="shared" si="165"/>
        <v>2</v>
      </c>
      <c r="F2251" s="221">
        <v>2</v>
      </c>
      <c r="G2251" s="92"/>
      <c r="H2251" s="92"/>
    </row>
    <row r="2252" spans="1:8" s="215" customFormat="1">
      <c r="A2252" s="216">
        <v>62</v>
      </c>
      <c r="B2252" s="217" t="s">
        <v>2954</v>
      </c>
      <c r="C2252" s="224" t="s">
        <v>3031</v>
      </c>
      <c r="D2252" s="219" t="s">
        <v>1808</v>
      </c>
      <c r="E2252" s="220">
        <f t="shared" si="165"/>
        <v>2</v>
      </c>
      <c r="F2252" s="221">
        <v>2</v>
      </c>
      <c r="G2252" s="92"/>
      <c r="H2252" s="92"/>
    </row>
    <row r="2253" spans="1:8" s="215" customFormat="1">
      <c r="A2253" s="216">
        <v>63</v>
      </c>
      <c r="B2253" s="217" t="s">
        <v>3032</v>
      </c>
      <c r="C2253" s="224" t="s">
        <v>3033</v>
      </c>
      <c r="D2253" s="219" t="s">
        <v>1808</v>
      </c>
      <c r="E2253" s="220">
        <f t="shared" si="165"/>
        <v>2</v>
      </c>
      <c r="F2253" s="221">
        <v>2</v>
      </c>
      <c r="G2253" s="92"/>
      <c r="H2253" s="92"/>
    </row>
    <row r="2254" spans="1:8" s="215" customFormat="1">
      <c r="A2254" s="216">
        <v>64</v>
      </c>
      <c r="B2254" s="217" t="s">
        <v>3034</v>
      </c>
      <c r="C2254" s="224" t="s">
        <v>3035</v>
      </c>
      <c r="D2254" s="219" t="s">
        <v>1808</v>
      </c>
      <c r="E2254" s="220">
        <f t="shared" si="165"/>
        <v>2</v>
      </c>
      <c r="F2254" s="221">
        <v>2</v>
      </c>
      <c r="G2254" s="92"/>
      <c r="H2254" s="92"/>
    </row>
    <row r="2255" spans="1:8" s="215" customFormat="1">
      <c r="A2255" s="216">
        <v>65</v>
      </c>
      <c r="B2255" s="217" t="s">
        <v>3036</v>
      </c>
      <c r="C2255" s="224" t="s">
        <v>3037</v>
      </c>
      <c r="D2255" s="219" t="s">
        <v>1808</v>
      </c>
      <c r="E2255" s="220">
        <f t="shared" ref="E2255:E2259" si="166">+F2255+G2255+H2255</f>
        <v>6</v>
      </c>
      <c r="F2255" s="221">
        <v>6</v>
      </c>
      <c r="G2255" s="92"/>
      <c r="H2255" s="92"/>
    </row>
    <row r="2256" spans="1:8" s="215" customFormat="1" ht="46.5">
      <c r="A2256" s="216">
        <v>66</v>
      </c>
      <c r="B2256" s="217" t="s">
        <v>3038</v>
      </c>
      <c r="C2256" s="224" t="s">
        <v>3039</v>
      </c>
      <c r="D2256" s="219" t="s">
        <v>1808</v>
      </c>
      <c r="E2256" s="220">
        <f t="shared" si="166"/>
        <v>0</v>
      </c>
      <c r="F2256" s="221"/>
      <c r="G2256" s="92"/>
      <c r="H2256" s="92"/>
    </row>
    <row r="2257" spans="1:56" s="215" customFormat="1">
      <c r="A2257" s="216">
        <v>67</v>
      </c>
      <c r="B2257" s="217" t="s">
        <v>3040</v>
      </c>
      <c r="C2257" s="224" t="s">
        <v>3041</v>
      </c>
      <c r="D2257" s="219" t="s">
        <v>1808</v>
      </c>
      <c r="E2257" s="220">
        <f t="shared" si="166"/>
        <v>40</v>
      </c>
      <c r="F2257" s="221">
        <v>40</v>
      </c>
      <c r="G2257" s="92"/>
      <c r="H2257" s="92"/>
    </row>
    <row r="2258" spans="1:56" s="215" customFormat="1">
      <c r="A2258" s="216">
        <v>68</v>
      </c>
      <c r="B2258" s="217" t="s">
        <v>3042</v>
      </c>
      <c r="C2258" s="224" t="s">
        <v>3043</v>
      </c>
      <c r="D2258" s="219" t="s">
        <v>1808</v>
      </c>
      <c r="E2258" s="220">
        <f t="shared" si="166"/>
        <v>0</v>
      </c>
      <c r="F2258" s="221"/>
      <c r="G2258" s="92"/>
      <c r="H2258" s="92"/>
    </row>
    <row r="2259" spans="1:56" s="215" customFormat="1">
      <c r="A2259" s="216">
        <v>69</v>
      </c>
      <c r="B2259" s="217" t="s">
        <v>3044</v>
      </c>
      <c r="C2259" s="224" t="s">
        <v>3045</v>
      </c>
      <c r="D2259" s="219" t="s">
        <v>1808</v>
      </c>
      <c r="E2259" s="220">
        <f t="shared" si="166"/>
        <v>1</v>
      </c>
      <c r="F2259" s="221">
        <v>1</v>
      </c>
      <c r="G2259" s="92"/>
      <c r="H2259" s="92"/>
    </row>
    <row r="2260" spans="1:56" s="215" customFormat="1" ht="33" customHeight="1">
      <c r="A2260" s="227"/>
      <c r="B2260" s="919" t="s">
        <v>3046</v>
      </c>
      <c r="C2260" s="920"/>
      <c r="D2260" s="920"/>
      <c r="E2260" s="920"/>
      <c r="F2260" s="920"/>
      <c r="G2260" s="920"/>
      <c r="H2260" s="920"/>
    </row>
    <row r="2261" spans="1:56" s="215" customFormat="1">
      <c r="A2261" s="216">
        <v>70</v>
      </c>
      <c r="B2261" s="217" t="s">
        <v>3047</v>
      </c>
      <c r="C2261" s="222">
        <v>3279715</v>
      </c>
      <c r="D2261" s="219" t="s">
        <v>1808</v>
      </c>
      <c r="E2261" s="220">
        <f>+F2261+G2261+H2261</f>
        <v>0</v>
      </c>
      <c r="F2261" s="229"/>
      <c r="G2261" s="92"/>
      <c r="H2261" s="92"/>
    </row>
    <row r="2262" spans="1:56" s="215" customFormat="1">
      <c r="A2262" s="216">
        <v>71</v>
      </c>
      <c r="B2262" s="225" t="s">
        <v>3048</v>
      </c>
      <c r="C2262" s="224" t="s">
        <v>3049</v>
      </c>
      <c r="D2262" s="219" t="s">
        <v>1808</v>
      </c>
      <c r="E2262" s="220">
        <f>+F2262+G2262+H2262</f>
        <v>0</v>
      </c>
      <c r="F2262" s="229"/>
      <c r="G2262" s="92"/>
      <c r="H2262" s="92"/>
    </row>
    <row r="2263" spans="1:56" s="215" customFormat="1">
      <c r="A2263" s="216">
        <v>72</v>
      </c>
      <c r="B2263" s="217" t="s">
        <v>3027</v>
      </c>
      <c r="C2263" s="223" t="s">
        <v>3050</v>
      </c>
      <c r="D2263" s="219" t="s">
        <v>1808</v>
      </c>
      <c r="E2263" s="220">
        <f>+F2263+G2263+H2263</f>
        <v>0</v>
      </c>
      <c r="F2263" s="229"/>
      <c r="G2263" s="92"/>
      <c r="H2263" s="92"/>
    </row>
    <row r="2264" spans="1:56" s="234" customFormat="1">
      <c r="A2264" s="216">
        <v>73</v>
      </c>
      <c r="B2264" s="230" t="s">
        <v>3008</v>
      </c>
      <c r="C2264" s="231"/>
      <c r="D2264" s="232" t="s">
        <v>1808</v>
      </c>
      <c r="E2264" s="220"/>
      <c r="F2264" s="129"/>
      <c r="G2264" s="70"/>
      <c r="H2264" s="70"/>
      <c r="I2264" s="233"/>
      <c r="J2264" s="233"/>
      <c r="K2264" s="233"/>
      <c r="L2264" s="233"/>
      <c r="M2264" s="233"/>
      <c r="N2264" s="233"/>
      <c r="O2264" s="233"/>
      <c r="P2264" s="233"/>
      <c r="Q2264" s="233"/>
      <c r="R2264" s="233"/>
      <c r="S2264" s="233"/>
      <c r="T2264" s="233"/>
      <c r="U2264" s="233"/>
      <c r="V2264" s="233"/>
      <c r="W2264" s="233"/>
      <c r="X2264" s="233"/>
      <c r="Y2264" s="233"/>
      <c r="Z2264" s="233"/>
      <c r="AA2264" s="233"/>
      <c r="AB2264" s="233"/>
      <c r="AC2264" s="233"/>
      <c r="AD2264" s="233"/>
      <c r="AE2264" s="233"/>
      <c r="AF2264" s="233"/>
      <c r="AG2264" s="233"/>
      <c r="AH2264" s="233"/>
      <c r="AI2264" s="233"/>
      <c r="AJ2264" s="233"/>
      <c r="AK2264" s="233"/>
      <c r="AL2264" s="233"/>
      <c r="AM2264" s="233"/>
      <c r="AN2264" s="233"/>
      <c r="AO2264" s="233"/>
      <c r="AP2264" s="233"/>
      <c r="AQ2264" s="233"/>
      <c r="AR2264" s="233"/>
      <c r="AS2264" s="233"/>
      <c r="AT2264" s="233"/>
      <c r="AU2264" s="233"/>
      <c r="AV2264" s="233"/>
      <c r="AW2264" s="233"/>
      <c r="AX2264" s="233"/>
      <c r="AY2264" s="233"/>
      <c r="AZ2264" s="233"/>
      <c r="BA2264" s="233"/>
      <c r="BB2264" s="233"/>
      <c r="BC2264" s="233"/>
      <c r="BD2264" s="233"/>
    </row>
    <row r="2265" spans="1:56" s="234" customFormat="1" ht="46.5">
      <c r="A2265" s="216">
        <v>74</v>
      </c>
      <c r="B2265" s="230" t="s">
        <v>2999</v>
      </c>
      <c r="C2265" s="222" t="s">
        <v>3051</v>
      </c>
      <c r="D2265" s="232" t="s">
        <v>1808</v>
      </c>
      <c r="E2265" s="220"/>
      <c r="F2265" s="129"/>
      <c r="G2265" s="70"/>
      <c r="H2265" s="70"/>
      <c r="I2265" s="233"/>
      <c r="J2265" s="233"/>
      <c r="K2265" s="233"/>
      <c r="L2265" s="233"/>
      <c r="M2265" s="233"/>
      <c r="N2265" s="233"/>
      <c r="O2265" s="233"/>
      <c r="P2265" s="233"/>
      <c r="Q2265" s="233"/>
      <c r="R2265" s="233"/>
      <c r="S2265" s="233"/>
      <c r="T2265" s="233"/>
      <c r="U2265" s="233"/>
      <c r="V2265" s="233"/>
      <c r="W2265" s="233"/>
      <c r="X2265" s="233"/>
      <c r="Y2265" s="233"/>
      <c r="Z2265" s="233"/>
      <c r="AA2265" s="233"/>
      <c r="AB2265" s="233"/>
      <c r="AC2265" s="233"/>
      <c r="AD2265" s="233"/>
      <c r="AE2265" s="233"/>
      <c r="AF2265" s="233"/>
      <c r="AG2265" s="233"/>
      <c r="AH2265" s="233"/>
      <c r="AI2265" s="233"/>
      <c r="AJ2265" s="233"/>
      <c r="AK2265" s="233"/>
      <c r="AL2265" s="233"/>
      <c r="AM2265" s="233"/>
      <c r="AN2265" s="233"/>
      <c r="AO2265" s="233"/>
      <c r="AP2265" s="233"/>
      <c r="AQ2265" s="233"/>
      <c r="AR2265" s="233"/>
      <c r="AS2265" s="233"/>
      <c r="AT2265" s="233"/>
      <c r="AU2265" s="233"/>
      <c r="AV2265" s="233"/>
      <c r="AW2265" s="233"/>
      <c r="AX2265" s="233"/>
      <c r="AY2265" s="233"/>
      <c r="AZ2265" s="233"/>
      <c r="BA2265" s="233"/>
      <c r="BB2265" s="233"/>
      <c r="BC2265" s="233"/>
      <c r="BD2265" s="233"/>
    </row>
    <row r="2266" spans="1:56" s="234" customFormat="1" ht="46.5">
      <c r="A2266" s="216">
        <v>75</v>
      </c>
      <c r="B2266" s="230" t="s">
        <v>3001</v>
      </c>
      <c r="C2266" s="222" t="s">
        <v>3052</v>
      </c>
      <c r="D2266" s="232" t="s">
        <v>1808</v>
      </c>
      <c r="E2266" s="220"/>
      <c r="F2266" s="129"/>
      <c r="G2266" s="70"/>
      <c r="H2266" s="70"/>
      <c r="I2266" s="233"/>
      <c r="J2266" s="233"/>
      <c r="K2266" s="233"/>
      <c r="L2266" s="233"/>
      <c r="M2266" s="233"/>
      <c r="N2266" s="233"/>
      <c r="O2266" s="233"/>
      <c r="P2266" s="233"/>
      <c r="Q2266" s="233"/>
      <c r="R2266" s="233"/>
      <c r="S2266" s="233"/>
      <c r="T2266" s="233"/>
      <c r="U2266" s="233"/>
      <c r="V2266" s="233"/>
      <c r="W2266" s="233"/>
      <c r="X2266" s="233"/>
      <c r="Y2266" s="233"/>
      <c r="Z2266" s="233"/>
      <c r="AA2266" s="233"/>
      <c r="AB2266" s="233"/>
      <c r="AC2266" s="233"/>
      <c r="AD2266" s="233"/>
      <c r="AE2266" s="233"/>
      <c r="AF2266" s="233"/>
      <c r="AG2266" s="233"/>
      <c r="AH2266" s="233"/>
      <c r="AI2266" s="233"/>
      <c r="AJ2266" s="233"/>
      <c r="AK2266" s="233"/>
      <c r="AL2266" s="233"/>
      <c r="AM2266" s="233"/>
      <c r="AN2266" s="233"/>
      <c r="AO2266" s="233"/>
      <c r="AP2266" s="233"/>
      <c r="AQ2266" s="233"/>
      <c r="AR2266" s="233"/>
      <c r="AS2266" s="233"/>
      <c r="AT2266" s="233"/>
      <c r="AU2266" s="233"/>
      <c r="AV2266" s="233"/>
      <c r="AW2266" s="233"/>
      <c r="AX2266" s="233"/>
      <c r="AY2266" s="233"/>
      <c r="AZ2266" s="233"/>
      <c r="BA2266" s="233"/>
      <c r="BB2266" s="233"/>
      <c r="BC2266" s="233"/>
      <c r="BD2266" s="233"/>
    </row>
    <row r="2267" spans="1:56" s="234" customFormat="1">
      <c r="A2267" s="216">
        <v>76</v>
      </c>
      <c r="B2267" s="230" t="s">
        <v>3053</v>
      </c>
      <c r="C2267" s="222">
        <v>3635807</v>
      </c>
      <c r="D2267" s="232" t="s">
        <v>1808</v>
      </c>
      <c r="E2267" s="220"/>
      <c r="F2267" s="129"/>
      <c r="G2267" s="70"/>
      <c r="H2267" s="70"/>
      <c r="I2267" s="233"/>
      <c r="J2267" s="233"/>
      <c r="K2267" s="233"/>
      <c r="L2267" s="233"/>
      <c r="M2267" s="233"/>
      <c r="N2267" s="233"/>
      <c r="O2267" s="233"/>
      <c r="P2267" s="233"/>
      <c r="Q2267" s="233"/>
      <c r="R2267" s="233"/>
      <c r="S2267" s="233"/>
      <c r="T2267" s="233"/>
      <c r="U2267" s="233"/>
      <c r="V2267" s="233"/>
      <c r="W2267" s="233"/>
      <c r="X2267" s="233"/>
      <c r="Y2267" s="233"/>
      <c r="Z2267" s="233"/>
      <c r="AA2267" s="233"/>
      <c r="AB2267" s="233"/>
      <c r="AC2267" s="233"/>
      <c r="AD2267" s="233"/>
      <c r="AE2267" s="233"/>
      <c r="AF2267" s="233"/>
      <c r="AG2267" s="233"/>
      <c r="AH2267" s="233"/>
      <c r="AI2267" s="233"/>
      <c r="AJ2267" s="233"/>
      <c r="AK2267" s="233"/>
      <c r="AL2267" s="233"/>
      <c r="AM2267" s="233"/>
      <c r="AN2267" s="233"/>
      <c r="AO2267" s="233"/>
      <c r="AP2267" s="233"/>
      <c r="AQ2267" s="233"/>
      <c r="AR2267" s="233"/>
      <c r="AS2267" s="233"/>
      <c r="AT2267" s="233"/>
      <c r="AU2267" s="233"/>
      <c r="AV2267" s="233"/>
      <c r="AW2267" s="233"/>
      <c r="AX2267" s="233"/>
      <c r="AY2267" s="233"/>
      <c r="AZ2267" s="233"/>
      <c r="BA2267" s="233"/>
      <c r="BB2267" s="233"/>
      <c r="BC2267" s="233"/>
      <c r="BD2267" s="233"/>
    </row>
    <row r="2268" spans="1:56" s="215" customFormat="1" ht="33" customHeight="1">
      <c r="A2268" s="227"/>
      <c r="B2268" s="919" t="s">
        <v>3054</v>
      </c>
      <c r="C2268" s="920"/>
      <c r="D2268" s="920"/>
      <c r="E2268" s="920"/>
      <c r="F2268" s="920"/>
      <c r="G2268" s="920"/>
      <c r="H2268" s="920"/>
    </row>
    <row r="2269" spans="1:56" s="215" customFormat="1">
      <c r="A2269" s="216">
        <v>77</v>
      </c>
      <c r="B2269" s="217" t="s">
        <v>3055</v>
      </c>
      <c r="C2269" s="222">
        <v>3007525</v>
      </c>
      <c r="D2269" s="219" t="s">
        <v>1808</v>
      </c>
      <c r="E2269" s="220">
        <f t="shared" ref="E2269:E2310" si="167">+F2269+G2269+H2269</f>
        <v>0</v>
      </c>
      <c r="F2269" s="229"/>
      <c r="G2269" s="92"/>
      <c r="H2269" s="92"/>
    </row>
    <row r="2270" spans="1:56" s="215" customFormat="1">
      <c r="A2270" s="216">
        <v>78</v>
      </c>
      <c r="B2270" s="217" t="s">
        <v>3056</v>
      </c>
      <c r="C2270" s="222">
        <v>3047390</v>
      </c>
      <c r="D2270" s="219" t="s">
        <v>1808</v>
      </c>
      <c r="E2270" s="220">
        <f t="shared" si="167"/>
        <v>0</v>
      </c>
      <c r="F2270" s="229"/>
      <c r="G2270" s="92"/>
      <c r="H2270" s="92"/>
    </row>
    <row r="2271" spans="1:56" s="215" customFormat="1">
      <c r="A2271" s="216">
        <v>79</v>
      </c>
      <c r="B2271" s="217" t="s">
        <v>1864</v>
      </c>
      <c r="C2271" s="222">
        <v>3018210</v>
      </c>
      <c r="D2271" s="222" t="s">
        <v>2115</v>
      </c>
      <c r="E2271" s="220">
        <f t="shared" si="167"/>
        <v>0</v>
      </c>
      <c r="F2271" s="229"/>
      <c r="G2271" s="92"/>
      <c r="H2271" s="92"/>
    </row>
    <row r="2272" spans="1:56" s="215" customFormat="1">
      <c r="A2272" s="216">
        <v>80</v>
      </c>
      <c r="B2272" s="217" t="s">
        <v>3057</v>
      </c>
      <c r="C2272" s="222">
        <v>3628407</v>
      </c>
      <c r="D2272" s="219" t="s">
        <v>1808</v>
      </c>
      <c r="E2272" s="220">
        <f t="shared" si="167"/>
        <v>0</v>
      </c>
      <c r="F2272" s="229"/>
      <c r="G2272" s="92"/>
      <c r="H2272" s="92"/>
    </row>
    <row r="2273" spans="1:8" s="215" customFormat="1">
      <c r="A2273" s="216">
        <v>81</v>
      </c>
      <c r="B2273" s="217" t="s">
        <v>3058</v>
      </c>
      <c r="C2273" s="222">
        <v>3803315</v>
      </c>
      <c r="D2273" s="219" t="s">
        <v>1808</v>
      </c>
      <c r="E2273" s="220">
        <f t="shared" si="167"/>
        <v>0</v>
      </c>
      <c r="F2273" s="229"/>
      <c r="G2273" s="92"/>
      <c r="H2273" s="92"/>
    </row>
    <row r="2274" spans="1:8" s="215" customFormat="1">
      <c r="A2274" s="216">
        <v>82</v>
      </c>
      <c r="B2274" s="217" t="s">
        <v>3059</v>
      </c>
      <c r="C2274" s="222">
        <v>3803472</v>
      </c>
      <c r="D2274" s="222" t="s">
        <v>2115</v>
      </c>
      <c r="E2274" s="220">
        <f t="shared" si="167"/>
        <v>0</v>
      </c>
      <c r="F2274" s="229"/>
      <c r="G2274" s="92"/>
      <c r="H2274" s="92"/>
    </row>
    <row r="2275" spans="1:8" s="215" customFormat="1">
      <c r="A2275" s="216">
        <v>83</v>
      </c>
      <c r="B2275" s="217" t="s">
        <v>3060</v>
      </c>
      <c r="C2275" s="222">
        <v>3016792</v>
      </c>
      <c r="D2275" s="219" t="s">
        <v>1808</v>
      </c>
      <c r="E2275" s="220">
        <f t="shared" si="167"/>
        <v>0</v>
      </c>
      <c r="F2275" s="229"/>
      <c r="G2275" s="92"/>
      <c r="H2275" s="92"/>
    </row>
    <row r="2276" spans="1:8" s="215" customFormat="1">
      <c r="A2276" s="216">
        <v>84</v>
      </c>
      <c r="B2276" s="217" t="s">
        <v>3061</v>
      </c>
      <c r="C2276" s="222">
        <v>3016793</v>
      </c>
      <c r="D2276" s="219" t="s">
        <v>1808</v>
      </c>
      <c r="E2276" s="220">
        <f t="shared" si="167"/>
        <v>0</v>
      </c>
      <c r="F2276" s="229"/>
      <c r="G2276" s="92"/>
      <c r="H2276" s="92"/>
    </row>
    <row r="2277" spans="1:8" s="215" customFormat="1">
      <c r="A2277" s="216">
        <v>85</v>
      </c>
      <c r="B2277" s="217" t="s">
        <v>3062</v>
      </c>
      <c r="C2277" s="223">
        <v>3058802</v>
      </c>
      <c r="D2277" s="219" t="s">
        <v>1808</v>
      </c>
      <c r="E2277" s="220">
        <f t="shared" si="167"/>
        <v>0</v>
      </c>
      <c r="F2277" s="229"/>
      <c r="G2277" s="92"/>
      <c r="H2277" s="92"/>
    </row>
    <row r="2278" spans="1:8" s="215" customFormat="1">
      <c r="A2278" s="216">
        <v>86</v>
      </c>
      <c r="B2278" s="217" t="s">
        <v>3063</v>
      </c>
      <c r="C2278" s="222">
        <v>206709</v>
      </c>
      <c r="D2278" s="219" t="s">
        <v>1808</v>
      </c>
      <c r="E2278" s="220">
        <f t="shared" si="167"/>
        <v>0</v>
      </c>
      <c r="F2278" s="229"/>
      <c r="G2278" s="92"/>
      <c r="H2278" s="92"/>
    </row>
    <row r="2279" spans="1:8" s="215" customFormat="1">
      <c r="A2279" s="216">
        <v>87</v>
      </c>
      <c r="B2279" s="217" t="s">
        <v>3063</v>
      </c>
      <c r="C2279" s="222">
        <v>3002956</v>
      </c>
      <c r="D2279" s="219" t="s">
        <v>1808</v>
      </c>
      <c r="E2279" s="220">
        <f t="shared" si="167"/>
        <v>0</v>
      </c>
      <c r="F2279" s="229"/>
      <c r="G2279" s="92"/>
      <c r="H2279" s="92"/>
    </row>
    <row r="2280" spans="1:8" s="215" customFormat="1">
      <c r="A2280" s="216">
        <v>88</v>
      </c>
      <c r="B2280" s="217" t="s">
        <v>3063</v>
      </c>
      <c r="C2280" s="222">
        <v>3642036</v>
      </c>
      <c r="D2280" s="219" t="s">
        <v>1808</v>
      </c>
      <c r="E2280" s="220">
        <f t="shared" si="167"/>
        <v>0</v>
      </c>
      <c r="F2280" s="229"/>
      <c r="G2280" s="92"/>
      <c r="H2280" s="92"/>
    </row>
    <row r="2281" spans="1:8" s="215" customFormat="1">
      <c r="A2281" s="216">
        <v>89</v>
      </c>
      <c r="B2281" s="217" t="s">
        <v>3064</v>
      </c>
      <c r="C2281" s="222">
        <v>3626494</v>
      </c>
      <c r="D2281" s="219" t="s">
        <v>1808</v>
      </c>
      <c r="E2281" s="220">
        <f t="shared" si="167"/>
        <v>0</v>
      </c>
      <c r="F2281" s="229"/>
      <c r="G2281" s="92"/>
      <c r="H2281" s="92"/>
    </row>
    <row r="2282" spans="1:8" s="215" customFormat="1">
      <c r="A2282" s="216">
        <v>90</v>
      </c>
      <c r="B2282" s="217" t="s">
        <v>3065</v>
      </c>
      <c r="C2282" s="222">
        <v>3629205</v>
      </c>
      <c r="D2282" s="219" t="s">
        <v>1808</v>
      </c>
      <c r="E2282" s="220">
        <f t="shared" si="167"/>
        <v>0</v>
      </c>
      <c r="F2282" s="229"/>
      <c r="G2282" s="92"/>
      <c r="H2282" s="92"/>
    </row>
    <row r="2283" spans="1:8" s="215" customFormat="1">
      <c r="A2283" s="216">
        <v>91</v>
      </c>
      <c r="B2283" s="217" t="s">
        <v>3066</v>
      </c>
      <c r="C2283" s="222">
        <v>3627295</v>
      </c>
      <c r="D2283" s="219" t="s">
        <v>1808</v>
      </c>
      <c r="E2283" s="220">
        <f t="shared" si="167"/>
        <v>0</v>
      </c>
      <c r="F2283" s="229"/>
      <c r="G2283" s="92"/>
      <c r="H2283" s="92"/>
    </row>
    <row r="2284" spans="1:8" s="215" customFormat="1">
      <c r="A2284" s="216">
        <v>92</v>
      </c>
      <c r="B2284" s="217" t="s">
        <v>3067</v>
      </c>
      <c r="C2284" s="222">
        <v>207244</v>
      </c>
      <c r="D2284" s="219" t="s">
        <v>1808</v>
      </c>
      <c r="E2284" s="220">
        <f t="shared" si="167"/>
        <v>0</v>
      </c>
      <c r="F2284" s="229"/>
      <c r="G2284" s="92"/>
      <c r="H2284" s="92"/>
    </row>
    <row r="2285" spans="1:8" s="215" customFormat="1">
      <c r="A2285" s="216">
        <v>93</v>
      </c>
      <c r="B2285" s="217" t="s">
        <v>3068</v>
      </c>
      <c r="C2285" s="222">
        <v>212161</v>
      </c>
      <c r="D2285" s="219" t="s">
        <v>1808</v>
      </c>
      <c r="E2285" s="220">
        <f t="shared" si="167"/>
        <v>0</v>
      </c>
      <c r="F2285" s="229"/>
      <c r="G2285" s="92"/>
      <c r="H2285" s="92"/>
    </row>
    <row r="2286" spans="1:8" s="215" customFormat="1">
      <c r="A2286" s="216">
        <v>94</v>
      </c>
      <c r="B2286" s="217" t="s">
        <v>3069</v>
      </c>
      <c r="C2286" s="222">
        <v>216187</v>
      </c>
      <c r="D2286" s="219" t="s">
        <v>1808</v>
      </c>
      <c r="E2286" s="220">
        <f t="shared" si="167"/>
        <v>0</v>
      </c>
      <c r="F2286" s="229"/>
      <c r="G2286" s="92"/>
      <c r="H2286" s="92"/>
    </row>
    <row r="2287" spans="1:8" s="215" customFormat="1">
      <c r="A2287" s="216">
        <v>95</v>
      </c>
      <c r="B2287" s="217" t="s">
        <v>3070</v>
      </c>
      <c r="C2287" s="222">
        <v>3070789</v>
      </c>
      <c r="D2287" s="219" t="s">
        <v>1808</v>
      </c>
      <c r="E2287" s="220">
        <f t="shared" si="167"/>
        <v>0</v>
      </c>
      <c r="F2287" s="229"/>
      <c r="G2287" s="92"/>
      <c r="H2287" s="92"/>
    </row>
    <row r="2288" spans="1:8" s="215" customFormat="1">
      <c r="A2288" s="216">
        <v>96</v>
      </c>
      <c r="B2288" s="217" t="s">
        <v>3071</v>
      </c>
      <c r="C2288" s="222">
        <v>3175318</v>
      </c>
      <c r="D2288" s="219" t="s">
        <v>1808</v>
      </c>
      <c r="E2288" s="220">
        <f t="shared" si="167"/>
        <v>0</v>
      </c>
      <c r="F2288" s="229"/>
      <c r="G2288" s="92"/>
      <c r="H2288" s="92"/>
    </row>
    <row r="2289" spans="1:8" s="215" customFormat="1">
      <c r="A2289" s="216">
        <v>97</v>
      </c>
      <c r="B2289" s="217" t="s">
        <v>3072</v>
      </c>
      <c r="C2289" s="222">
        <v>3175810</v>
      </c>
      <c r="D2289" s="219" t="s">
        <v>1808</v>
      </c>
      <c r="E2289" s="220">
        <f t="shared" si="167"/>
        <v>0</v>
      </c>
      <c r="F2289" s="229"/>
      <c r="G2289" s="92"/>
      <c r="H2289" s="92"/>
    </row>
    <row r="2290" spans="1:8" s="215" customFormat="1">
      <c r="A2290" s="216">
        <v>98</v>
      </c>
      <c r="B2290" s="217" t="s">
        <v>3073</v>
      </c>
      <c r="C2290" s="222">
        <v>3177046</v>
      </c>
      <c r="D2290" s="219" t="s">
        <v>1808</v>
      </c>
      <c r="E2290" s="220">
        <f t="shared" si="167"/>
        <v>0</v>
      </c>
      <c r="F2290" s="229"/>
      <c r="G2290" s="92"/>
      <c r="H2290" s="92"/>
    </row>
    <row r="2291" spans="1:8" s="215" customFormat="1">
      <c r="A2291" s="216">
        <v>99</v>
      </c>
      <c r="B2291" s="217" t="s">
        <v>3072</v>
      </c>
      <c r="C2291" s="222">
        <v>3632336</v>
      </c>
      <c r="D2291" s="219" t="s">
        <v>1808</v>
      </c>
      <c r="E2291" s="220">
        <f t="shared" si="167"/>
        <v>0</v>
      </c>
      <c r="F2291" s="229"/>
      <c r="G2291" s="92"/>
      <c r="H2291" s="92"/>
    </row>
    <row r="2292" spans="1:8" s="215" customFormat="1">
      <c r="A2292" s="216">
        <v>100</v>
      </c>
      <c r="B2292" s="217" t="s">
        <v>3072</v>
      </c>
      <c r="C2292" s="222">
        <v>3632337</v>
      </c>
      <c r="D2292" s="219" t="s">
        <v>1808</v>
      </c>
      <c r="E2292" s="220">
        <f t="shared" si="167"/>
        <v>0</v>
      </c>
      <c r="F2292" s="229"/>
      <c r="G2292" s="92"/>
      <c r="H2292" s="92"/>
    </row>
    <row r="2293" spans="1:8" s="215" customFormat="1">
      <c r="A2293" s="216">
        <v>101</v>
      </c>
      <c r="B2293" s="217" t="s">
        <v>3074</v>
      </c>
      <c r="C2293" s="222">
        <v>3630874</v>
      </c>
      <c r="D2293" s="219" t="s">
        <v>1808</v>
      </c>
      <c r="E2293" s="220">
        <f t="shared" si="167"/>
        <v>0</v>
      </c>
      <c r="F2293" s="229"/>
      <c r="G2293" s="92"/>
      <c r="H2293" s="92"/>
    </row>
    <row r="2294" spans="1:8" s="215" customFormat="1">
      <c r="A2294" s="216">
        <v>102</v>
      </c>
      <c r="B2294" s="217" t="s">
        <v>3075</v>
      </c>
      <c r="C2294" s="222">
        <v>3178320</v>
      </c>
      <c r="D2294" s="219" t="s">
        <v>1808</v>
      </c>
      <c r="E2294" s="220">
        <f t="shared" si="167"/>
        <v>0</v>
      </c>
      <c r="F2294" s="229"/>
      <c r="G2294" s="92"/>
      <c r="H2294" s="92"/>
    </row>
    <row r="2295" spans="1:8" s="215" customFormat="1">
      <c r="A2295" s="216">
        <v>103</v>
      </c>
      <c r="B2295" s="217" t="s">
        <v>3076</v>
      </c>
      <c r="C2295" s="222">
        <v>3001340</v>
      </c>
      <c r="D2295" s="222" t="s">
        <v>3077</v>
      </c>
      <c r="E2295" s="220">
        <f t="shared" si="167"/>
        <v>0</v>
      </c>
      <c r="F2295" s="229"/>
      <c r="G2295" s="92"/>
      <c r="H2295" s="92"/>
    </row>
    <row r="2296" spans="1:8" s="215" customFormat="1">
      <c r="A2296" s="216">
        <v>104</v>
      </c>
      <c r="B2296" s="217" t="s">
        <v>3078</v>
      </c>
      <c r="C2296" s="222">
        <v>3014304</v>
      </c>
      <c r="D2296" s="219" t="s">
        <v>1808</v>
      </c>
      <c r="E2296" s="220">
        <f t="shared" si="167"/>
        <v>0</v>
      </c>
      <c r="F2296" s="229"/>
      <c r="G2296" s="92"/>
      <c r="H2296" s="92"/>
    </row>
    <row r="2297" spans="1:8" s="215" customFormat="1">
      <c r="A2297" s="216">
        <v>105</v>
      </c>
      <c r="B2297" s="217" t="s">
        <v>3079</v>
      </c>
      <c r="C2297" s="222">
        <v>3178076</v>
      </c>
      <c r="D2297" s="219" t="s">
        <v>1808</v>
      </c>
      <c r="E2297" s="220">
        <f t="shared" si="167"/>
        <v>0</v>
      </c>
      <c r="F2297" s="229"/>
      <c r="G2297" s="92"/>
      <c r="H2297" s="92"/>
    </row>
    <row r="2298" spans="1:8" s="215" customFormat="1">
      <c r="A2298" s="216">
        <v>106</v>
      </c>
      <c r="B2298" s="217" t="s">
        <v>3080</v>
      </c>
      <c r="C2298" s="222">
        <v>3177160</v>
      </c>
      <c r="D2298" s="219" t="s">
        <v>1808</v>
      </c>
      <c r="E2298" s="220">
        <f t="shared" si="167"/>
        <v>0</v>
      </c>
      <c r="F2298" s="229"/>
      <c r="G2298" s="92"/>
      <c r="H2298" s="92"/>
    </row>
    <row r="2299" spans="1:8" s="215" customFormat="1">
      <c r="A2299" s="216">
        <v>107</v>
      </c>
      <c r="B2299" s="217" t="s">
        <v>3081</v>
      </c>
      <c r="C2299" s="222"/>
      <c r="D2299" s="219" t="s">
        <v>1808</v>
      </c>
      <c r="E2299" s="220">
        <f t="shared" si="167"/>
        <v>0</v>
      </c>
      <c r="F2299" s="229"/>
      <c r="G2299" s="92"/>
      <c r="H2299" s="92"/>
    </row>
    <row r="2300" spans="1:8" s="215" customFormat="1">
      <c r="A2300" s="216">
        <v>108</v>
      </c>
      <c r="B2300" s="217" t="s">
        <v>3070</v>
      </c>
      <c r="C2300" s="222">
        <v>206277</v>
      </c>
      <c r="D2300" s="219" t="s">
        <v>1808</v>
      </c>
      <c r="E2300" s="220">
        <f t="shared" si="167"/>
        <v>0</v>
      </c>
      <c r="F2300" s="229"/>
      <c r="G2300" s="92"/>
      <c r="H2300" s="92"/>
    </row>
    <row r="2301" spans="1:8" s="215" customFormat="1">
      <c r="A2301" s="216">
        <v>109</v>
      </c>
      <c r="B2301" s="217" t="s">
        <v>3070</v>
      </c>
      <c r="C2301" s="222">
        <v>3009323</v>
      </c>
      <c r="D2301" s="219" t="s">
        <v>1808</v>
      </c>
      <c r="E2301" s="220">
        <f t="shared" si="167"/>
        <v>0</v>
      </c>
      <c r="F2301" s="229"/>
      <c r="G2301" s="92"/>
      <c r="H2301" s="92"/>
    </row>
    <row r="2302" spans="1:8" s="215" customFormat="1">
      <c r="A2302" s="216">
        <v>110</v>
      </c>
      <c r="B2302" s="217" t="s">
        <v>3070</v>
      </c>
      <c r="C2302" s="222">
        <v>3009324</v>
      </c>
      <c r="D2302" s="219" t="s">
        <v>1808</v>
      </c>
      <c r="E2302" s="220">
        <f t="shared" si="167"/>
        <v>0</v>
      </c>
      <c r="F2302" s="229"/>
      <c r="G2302" s="92"/>
      <c r="H2302" s="92"/>
    </row>
    <row r="2303" spans="1:8" s="215" customFormat="1">
      <c r="A2303" s="216">
        <v>111</v>
      </c>
      <c r="B2303" s="235" t="s">
        <v>3082</v>
      </c>
      <c r="C2303" s="222" t="s">
        <v>3083</v>
      </c>
      <c r="D2303" s="219" t="s">
        <v>1808</v>
      </c>
      <c r="E2303" s="220">
        <f t="shared" si="167"/>
        <v>0</v>
      </c>
      <c r="F2303" s="229"/>
      <c r="G2303" s="92"/>
      <c r="H2303" s="92"/>
    </row>
    <row r="2304" spans="1:8" s="215" customFormat="1">
      <c r="A2304" s="216">
        <v>112</v>
      </c>
      <c r="B2304" s="235" t="s">
        <v>3084</v>
      </c>
      <c r="C2304" s="222">
        <v>3028291</v>
      </c>
      <c r="D2304" s="219" t="s">
        <v>1808</v>
      </c>
      <c r="E2304" s="220">
        <f t="shared" si="167"/>
        <v>0</v>
      </c>
      <c r="F2304" s="229"/>
      <c r="G2304" s="92"/>
      <c r="H2304" s="92"/>
    </row>
    <row r="2305" spans="1:8" s="215" customFormat="1">
      <c r="A2305" s="216">
        <v>113</v>
      </c>
      <c r="B2305" s="235" t="s">
        <v>3085</v>
      </c>
      <c r="C2305" s="222">
        <v>3040710</v>
      </c>
      <c r="D2305" s="219" t="s">
        <v>1808</v>
      </c>
      <c r="E2305" s="220">
        <f t="shared" si="167"/>
        <v>0</v>
      </c>
      <c r="F2305" s="229"/>
      <c r="G2305" s="92"/>
      <c r="H2305" s="92"/>
    </row>
    <row r="2306" spans="1:8" s="215" customFormat="1">
      <c r="A2306" s="216">
        <v>114</v>
      </c>
      <c r="B2306" s="217" t="s">
        <v>3086</v>
      </c>
      <c r="C2306" s="222">
        <v>3016788</v>
      </c>
      <c r="D2306" s="219" t="s">
        <v>1808</v>
      </c>
      <c r="E2306" s="220">
        <f t="shared" si="167"/>
        <v>0</v>
      </c>
      <c r="F2306" s="229"/>
      <c r="G2306" s="92"/>
      <c r="H2306" s="92"/>
    </row>
    <row r="2307" spans="1:8" s="215" customFormat="1">
      <c r="A2307" s="216">
        <v>115</v>
      </c>
      <c r="B2307" s="217" t="s">
        <v>3087</v>
      </c>
      <c r="C2307" s="222">
        <v>3046200</v>
      </c>
      <c r="D2307" s="219" t="s">
        <v>1808</v>
      </c>
      <c r="E2307" s="220">
        <f t="shared" si="167"/>
        <v>0</v>
      </c>
      <c r="F2307" s="229"/>
      <c r="G2307" s="92"/>
      <c r="H2307" s="92"/>
    </row>
    <row r="2308" spans="1:8" s="215" customFormat="1">
      <c r="A2308" s="216">
        <v>116</v>
      </c>
      <c r="B2308" s="217" t="s">
        <v>3088</v>
      </c>
      <c r="C2308" s="222">
        <v>3026925</v>
      </c>
      <c r="D2308" s="219" t="s">
        <v>1808</v>
      </c>
      <c r="E2308" s="220">
        <f t="shared" si="167"/>
        <v>0</v>
      </c>
      <c r="F2308" s="229"/>
      <c r="G2308" s="92"/>
      <c r="H2308" s="92"/>
    </row>
    <row r="2309" spans="1:8" s="215" customFormat="1">
      <c r="A2309" s="216">
        <v>117</v>
      </c>
      <c r="B2309" s="217" t="s">
        <v>3089</v>
      </c>
      <c r="C2309" s="222">
        <v>190397</v>
      </c>
      <c r="D2309" s="219" t="s">
        <v>1808</v>
      </c>
      <c r="E2309" s="220">
        <f t="shared" si="167"/>
        <v>0</v>
      </c>
      <c r="F2309" s="229"/>
      <c r="G2309" s="92"/>
      <c r="H2309" s="92"/>
    </row>
    <row r="2310" spans="1:8" s="215" customFormat="1">
      <c r="A2310" s="216">
        <v>118</v>
      </c>
      <c r="B2310" s="225" t="s">
        <v>414</v>
      </c>
      <c r="C2310" s="224">
        <v>3629387</v>
      </c>
      <c r="D2310" s="219" t="s">
        <v>1808</v>
      </c>
      <c r="E2310" s="220">
        <f t="shared" si="167"/>
        <v>0</v>
      </c>
      <c r="F2310" s="229"/>
      <c r="G2310" s="92"/>
      <c r="H2310" s="92"/>
    </row>
    <row r="2311" spans="1:8" s="215" customFormat="1" ht="33" customHeight="1">
      <c r="A2311" s="227"/>
      <c r="B2311" s="919" t="s">
        <v>3090</v>
      </c>
      <c r="C2311" s="920"/>
      <c r="D2311" s="920"/>
      <c r="E2311" s="920"/>
      <c r="F2311" s="920"/>
      <c r="G2311" s="920"/>
      <c r="H2311" s="920"/>
    </row>
    <row r="2312" spans="1:8" s="215" customFormat="1">
      <c r="A2312" s="216">
        <v>1</v>
      </c>
      <c r="B2312" s="225" t="s">
        <v>3091</v>
      </c>
      <c r="C2312" s="224" t="s">
        <v>3092</v>
      </c>
      <c r="D2312" s="219" t="s">
        <v>1808</v>
      </c>
      <c r="E2312" s="220">
        <f t="shared" ref="E2312:E2343" si="168">+F2312+G2312+H2312</f>
        <v>0</v>
      </c>
      <c r="F2312" s="229"/>
      <c r="G2312" s="92"/>
      <c r="H2312" s="92"/>
    </row>
    <row r="2313" spans="1:8" s="215" customFormat="1">
      <c r="A2313" s="216">
        <v>2</v>
      </c>
      <c r="B2313" s="225" t="s">
        <v>3093</v>
      </c>
      <c r="C2313" s="224" t="s">
        <v>3094</v>
      </c>
      <c r="D2313" s="219" t="s">
        <v>1808</v>
      </c>
      <c r="E2313" s="220">
        <f t="shared" si="168"/>
        <v>0</v>
      </c>
      <c r="F2313" s="229"/>
      <c r="G2313" s="92"/>
      <c r="H2313" s="92"/>
    </row>
    <row r="2314" spans="1:8" s="215" customFormat="1">
      <c r="A2314" s="216">
        <v>3</v>
      </c>
      <c r="B2314" s="225" t="s">
        <v>3093</v>
      </c>
      <c r="C2314" s="224" t="s">
        <v>3095</v>
      </c>
      <c r="D2314" s="219" t="s">
        <v>1808</v>
      </c>
      <c r="E2314" s="220">
        <f t="shared" si="168"/>
        <v>0</v>
      </c>
      <c r="F2314" s="229"/>
      <c r="G2314" s="92"/>
      <c r="H2314" s="92"/>
    </row>
    <row r="2315" spans="1:8" s="215" customFormat="1">
      <c r="A2315" s="216">
        <v>4</v>
      </c>
      <c r="B2315" s="225" t="s">
        <v>3093</v>
      </c>
      <c r="C2315" s="224" t="s">
        <v>3096</v>
      </c>
      <c r="D2315" s="219" t="s">
        <v>1808</v>
      </c>
      <c r="E2315" s="220">
        <f t="shared" si="168"/>
        <v>0</v>
      </c>
      <c r="F2315" s="229"/>
      <c r="G2315" s="92"/>
      <c r="H2315" s="92"/>
    </row>
    <row r="2316" spans="1:8" s="215" customFormat="1">
      <c r="A2316" s="216">
        <v>5</v>
      </c>
      <c r="B2316" s="225" t="s">
        <v>3097</v>
      </c>
      <c r="C2316" s="224" t="s">
        <v>3098</v>
      </c>
      <c r="D2316" s="219" t="s">
        <v>1808</v>
      </c>
      <c r="E2316" s="220">
        <f t="shared" si="168"/>
        <v>0</v>
      </c>
      <c r="F2316" s="229"/>
      <c r="G2316" s="92"/>
      <c r="H2316" s="92"/>
    </row>
    <row r="2317" spans="1:8" s="215" customFormat="1">
      <c r="A2317" s="216">
        <v>6</v>
      </c>
      <c r="B2317" s="225" t="s">
        <v>3099</v>
      </c>
      <c r="C2317" s="224" t="s">
        <v>3100</v>
      </c>
      <c r="D2317" s="219" t="s">
        <v>1808</v>
      </c>
      <c r="E2317" s="220">
        <f t="shared" si="168"/>
        <v>0</v>
      </c>
      <c r="F2317" s="229"/>
      <c r="G2317" s="92"/>
      <c r="H2317" s="92"/>
    </row>
    <row r="2318" spans="1:8" s="215" customFormat="1">
      <c r="A2318" s="216">
        <v>7</v>
      </c>
      <c r="B2318" s="225" t="s">
        <v>3101</v>
      </c>
      <c r="C2318" s="224" t="s">
        <v>3102</v>
      </c>
      <c r="D2318" s="219" t="s">
        <v>1808</v>
      </c>
      <c r="E2318" s="220">
        <f t="shared" si="168"/>
        <v>0</v>
      </c>
      <c r="F2318" s="229"/>
      <c r="G2318" s="92"/>
      <c r="H2318" s="92"/>
    </row>
    <row r="2319" spans="1:8" s="215" customFormat="1">
      <c r="A2319" s="216">
        <v>8</v>
      </c>
      <c r="B2319" s="225" t="s">
        <v>3103</v>
      </c>
      <c r="C2319" s="224" t="s">
        <v>3104</v>
      </c>
      <c r="D2319" s="219" t="s">
        <v>1808</v>
      </c>
      <c r="E2319" s="220">
        <f t="shared" si="168"/>
        <v>0</v>
      </c>
      <c r="F2319" s="229"/>
      <c r="G2319" s="92"/>
      <c r="H2319" s="92"/>
    </row>
    <row r="2320" spans="1:8" s="215" customFormat="1">
      <c r="A2320" s="216">
        <v>9</v>
      </c>
      <c r="B2320" s="225" t="s">
        <v>3105</v>
      </c>
      <c r="C2320" s="224" t="s">
        <v>3106</v>
      </c>
      <c r="D2320" s="219" t="s">
        <v>1808</v>
      </c>
      <c r="E2320" s="220">
        <f t="shared" si="168"/>
        <v>0</v>
      </c>
      <c r="F2320" s="229"/>
      <c r="G2320" s="92"/>
      <c r="H2320" s="92"/>
    </row>
    <row r="2321" spans="1:8" s="215" customFormat="1">
      <c r="A2321" s="216">
        <v>10</v>
      </c>
      <c r="B2321" s="225" t="s">
        <v>3107</v>
      </c>
      <c r="C2321" s="224" t="s">
        <v>3108</v>
      </c>
      <c r="D2321" s="219" t="s">
        <v>2115</v>
      </c>
      <c r="E2321" s="220">
        <f t="shared" si="168"/>
        <v>0</v>
      </c>
      <c r="F2321" s="229"/>
      <c r="G2321" s="92"/>
      <c r="H2321" s="92"/>
    </row>
    <row r="2322" spans="1:8" s="215" customFormat="1">
      <c r="A2322" s="216">
        <v>11</v>
      </c>
      <c r="B2322" s="225" t="s">
        <v>3109</v>
      </c>
      <c r="C2322" s="224" t="s">
        <v>3110</v>
      </c>
      <c r="D2322" s="219" t="s">
        <v>1808</v>
      </c>
      <c r="E2322" s="220">
        <f t="shared" si="168"/>
        <v>0</v>
      </c>
      <c r="F2322" s="229"/>
      <c r="G2322" s="92"/>
      <c r="H2322" s="92"/>
    </row>
    <row r="2323" spans="1:8" s="215" customFormat="1">
      <c r="A2323" s="216">
        <v>12</v>
      </c>
      <c r="B2323" s="225" t="s">
        <v>3111</v>
      </c>
      <c r="C2323" s="224" t="s">
        <v>3112</v>
      </c>
      <c r="D2323" s="219" t="s">
        <v>1808</v>
      </c>
      <c r="E2323" s="220">
        <f t="shared" si="168"/>
        <v>0</v>
      </c>
      <c r="F2323" s="229"/>
      <c r="G2323" s="92"/>
      <c r="H2323" s="92"/>
    </row>
    <row r="2324" spans="1:8" s="215" customFormat="1">
      <c r="A2324" s="216">
        <v>13</v>
      </c>
      <c r="B2324" s="225" t="s">
        <v>3113</v>
      </c>
      <c r="C2324" s="224" t="s">
        <v>3114</v>
      </c>
      <c r="D2324" s="219" t="s">
        <v>1808</v>
      </c>
      <c r="E2324" s="220">
        <f t="shared" si="168"/>
        <v>0</v>
      </c>
      <c r="F2324" s="229"/>
      <c r="G2324" s="92"/>
      <c r="H2324" s="92"/>
    </row>
    <row r="2325" spans="1:8" s="215" customFormat="1">
      <c r="A2325" s="216">
        <v>14</v>
      </c>
      <c r="B2325" s="225" t="s">
        <v>3115</v>
      </c>
      <c r="C2325" s="224" t="s">
        <v>3116</v>
      </c>
      <c r="D2325" s="219" t="s">
        <v>2115</v>
      </c>
      <c r="E2325" s="220">
        <f t="shared" si="168"/>
        <v>0</v>
      </c>
      <c r="F2325" s="229"/>
      <c r="G2325" s="92"/>
      <c r="H2325" s="92"/>
    </row>
    <row r="2326" spans="1:8" s="215" customFormat="1">
      <c r="A2326" s="216">
        <v>15</v>
      </c>
      <c r="B2326" s="225" t="s">
        <v>8984</v>
      </c>
      <c r="C2326" s="224" t="s">
        <v>3117</v>
      </c>
      <c r="D2326" s="219" t="s">
        <v>1808</v>
      </c>
      <c r="E2326" s="220">
        <f t="shared" si="168"/>
        <v>0</v>
      </c>
      <c r="F2326" s="229"/>
      <c r="G2326" s="92"/>
      <c r="H2326" s="92"/>
    </row>
    <row r="2327" spans="1:8" s="215" customFormat="1">
      <c r="A2327" s="216">
        <v>16</v>
      </c>
      <c r="B2327" s="225" t="s">
        <v>8984</v>
      </c>
      <c r="C2327" s="224" t="s">
        <v>3118</v>
      </c>
      <c r="D2327" s="219" t="s">
        <v>1808</v>
      </c>
      <c r="E2327" s="220">
        <f t="shared" si="168"/>
        <v>0</v>
      </c>
      <c r="F2327" s="229"/>
      <c r="G2327" s="92"/>
      <c r="H2327" s="92"/>
    </row>
    <row r="2328" spans="1:8" s="215" customFormat="1">
      <c r="A2328" s="216">
        <v>17</v>
      </c>
      <c r="B2328" s="225" t="s">
        <v>3119</v>
      </c>
      <c r="C2328" s="224" t="s">
        <v>3120</v>
      </c>
      <c r="D2328" s="219" t="s">
        <v>1808</v>
      </c>
      <c r="E2328" s="220">
        <f t="shared" si="168"/>
        <v>0</v>
      </c>
      <c r="F2328" s="229"/>
      <c r="G2328" s="92"/>
      <c r="H2328" s="92"/>
    </row>
    <row r="2329" spans="1:8" s="215" customFormat="1">
      <c r="A2329" s="216">
        <v>18</v>
      </c>
      <c r="B2329" s="225" t="s">
        <v>3121</v>
      </c>
      <c r="C2329" s="224" t="s">
        <v>3122</v>
      </c>
      <c r="D2329" s="219" t="s">
        <v>1808</v>
      </c>
      <c r="E2329" s="220">
        <f t="shared" si="168"/>
        <v>0</v>
      </c>
      <c r="F2329" s="229"/>
      <c r="G2329" s="92"/>
      <c r="H2329" s="92"/>
    </row>
    <row r="2330" spans="1:8" s="215" customFormat="1">
      <c r="A2330" s="216">
        <v>19</v>
      </c>
      <c r="B2330" s="225" t="s">
        <v>3123</v>
      </c>
      <c r="C2330" s="224" t="s">
        <v>3124</v>
      </c>
      <c r="D2330" s="219" t="s">
        <v>1808</v>
      </c>
      <c r="E2330" s="220">
        <f t="shared" si="168"/>
        <v>0</v>
      </c>
      <c r="F2330" s="229"/>
      <c r="G2330" s="92"/>
      <c r="H2330" s="92"/>
    </row>
    <row r="2331" spans="1:8" s="215" customFormat="1">
      <c r="A2331" s="216">
        <v>20</v>
      </c>
      <c r="B2331" s="225" t="s">
        <v>3123</v>
      </c>
      <c r="C2331" s="224" t="s">
        <v>3125</v>
      </c>
      <c r="D2331" s="219" t="s">
        <v>1808</v>
      </c>
      <c r="E2331" s="220">
        <f t="shared" si="168"/>
        <v>0</v>
      </c>
      <c r="F2331" s="229"/>
      <c r="G2331" s="92"/>
      <c r="H2331" s="92"/>
    </row>
    <row r="2332" spans="1:8" s="215" customFormat="1">
      <c r="A2332" s="216">
        <v>21</v>
      </c>
      <c r="B2332" s="225" t="s">
        <v>3126</v>
      </c>
      <c r="C2332" s="224" t="s">
        <v>3127</v>
      </c>
      <c r="D2332" s="219" t="s">
        <v>1808</v>
      </c>
      <c r="E2332" s="220">
        <f t="shared" si="168"/>
        <v>0</v>
      </c>
      <c r="F2332" s="229"/>
      <c r="G2332" s="92"/>
      <c r="H2332" s="92"/>
    </row>
    <row r="2333" spans="1:8" s="215" customFormat="1">
      <c r="A2333" s="216">
        <v>22</v>
      </c>
      <c r="B2333" s="225" t="s">
        <v>3128</v>
      </c>
      <c r="C2333" s="224" t="s">
        <v>3129</v>
      </c>
      <c r="D2333" s="219" t="s">
        <v>1808</v>
      </c>
      <c r="E2333" s="220">
        <f t="shared" si="168"/>
        <v>0</v>
      </c>
      <c r="F2333" s="229"/>
      <c r="G2333" s="92"/>
      <c r="H2333" s="92"/>
    </row>
    <row r="2334" spans="1:8" s="215" customFormat="1">
      <c r="A2334" s="216">
        <v>23</v>
      </c>
      <c r="B2334" s="225" t="s">
        <v>3126</v>
      </c>
      <c r="C2334" s="224" t="s">
        <v>3130</v>
      </c>
      <c r="D2334" s="219" t="s">
        <v>1808</v>
      </c>
      <c r="E2334" s="220">
        <f t="shared" si="168"/>
        <v>0</v>
      </c>
      <c r="F2334" s="229"/>
      <c r="G2334" s="92"/>
      <c r="H2334" s="92"/>
    </row>
    <row r="2335" spans="1:8" s="215" customFormat="1">
      <c r="A2335" s="216">
        <v>24</v>
      </c>
      <c r="B2335" s="225" t="s">
        <v>3128</v>
      </c>
      <c r="C2335" s="224" t="s">
        <v>3131</v>
      </c>
      <c r="D2335" s="219" t="s">
        <v>1808</v>
      </c>
      <c r="E2335" s="220">
        <f t="shared" si="168"/>
        <v>0</v>
      </c>
      <c r="F2335" s="229"/>
      <c r="G2335" s="92"/>
      <c r="H2335" s="92"/>
    </row>
    <row r="2336" spans="1:8" s="215" customFormat="1">
      <c r="A2336" s="216">
        <v>25</v>
      </c>
      <c r="B2336" s="225" t="s">
        <v>3132</v>
      </c>
      <c r="C2336" s="224" t="s">
        <v>3133</v>
      </c>
      <c r="D2336" s="219" t="s">
        <v>1808</v>
      </c>
      <c r="E2336" s="220">
        <f t="shared" si="168"/>
        <v>0</v>
      </c>
      <c r="F2336" s="229"/>
      <c r="G2336" s="92"/>
      <c r="H2336" s="92"/>
    </row>
    <row r="2337" spans="1:8" s="215" customFormat="1">
      <c r="A2337" s="216">
        <v>26</v>
      </c>
      <c r="B2337" s="225" t="s">
        <v>3126</v>
      </c>
      <c r="C2337" s="224" t="s">
        <v>3134</v>
      </c>
      <c r="D2337" s="219" t="s">
        <v>1808</v>
      </c>
      <c r="E2337" s="220">
        <f t="shared" si="168"/>
        <v>0</v>
      </c>
      <c r="F2337" s="229"/>
      <c r="G2337" s="92"/>
      <c r="H2337" s="92"/>
    </row>
    <row r="2338" spans="1:8" s="215" customFormat="1">
      <c r="A2338" s="216">
        <v>27</v>
      </c>
      <c r="B2338" s="225" t="s">
        <v>3126</v>
      </c>
      <c r="C2338" s="224" t="s">
        <v>3135</v>
      </c>
      <c r="D2338" s="219" t="s">
        <v>1808</v>
      </c>
      <c r="E2338" s="220">
        <f t="shared" si="168"/>
        <v>0</v>
      </c>
      <c r="F2338" s="229"/>
      <c r="G2338" s="92"/>
      <c r="H2338" s="92"/>
    </row>
    <row r="2339" spans="1:8" s="215" customFormat="1">
      <c r="A2339" s="216">
        <v>28</v>
      </c>
      <c r="B2339" s="225" t="s">
        <v>3136</v>
      </c>
      <c r="C2339" s="224" t="s">
        <v>3137</v>
      </c>
      <c r="D2339" s="219" t="s">
        <v>1808</v>
      </c>
      <c r="E2339" s="220">
        <f t="shared" si="168"/>
        <v>0</v>
      </c>
      <c r="F2339" s="229"/>
      <c r="G2339" s="92"/>
      <c r="H2339" s="92"/>
    </row>
    <row r="2340" spans="1:8" s="215" customFormat="1">
      <c r="A2340" s="216">
        <v>29</v>
      </c>
      <c r="B2340" s="225" t="s">
        <v>3138</v>
      </c>
      <c r="C2340" s="224" t="s">
        <v>3139</v>
      </c>
      <c r="D2340" s="219" t="s">
        <v>1808</v>
      </c>
      <c r="E2340" s="220">
        <f t="shared" si="168"/>
        <v>0</v>
      </c>
      <c r="F2340" s="229"/>
      <c r="G2340" s="92"/>
      <c r="H2340" s="92"/>
    </row>
    <row r="2341" spans="1:8" s="215" customFormat="1">
      <c r="A2341" s="216">
        <v>30</v>
      </c>
      <c r="B2341" s="225" t="s">
        <v>3126</v>
      </c>
      <c r="C2341" s="224" t="s">
        <v>3140</v>
      </c>
      <c r="D2341" s="219" t="s">
        <v>1808</v>
      </c>
      <c r="E2341" s="220">
        <f t="shared" si="168"/>
        <v>0</v>
      </c>
      <c r="F2341" s="229"/>
      <c r="G2341" s="92"/>
      <c r="H2341" s="92"/>
    </row>
    <row r="2342" spans="1:8" s="215" customFormat="1">
      <c r="A2342" s="216">
        <v>31</v>
      </c>
      <c r="B2342" s="225" t="s">
        <v>3141</v>
      </c>
      <c r="C2342" s="224" t="s">
        <v>3142</v>
      </c>
      <c r="D2342" s="219" t="s">
        <v>1808</v>
      </c>
      <c r="E2342" s="220">
        <f t="shared" si="168"/>
        <v>0</v>
      </c>
      <c r="F2342" s="229"/>
      <c r="G2342" s="92"/>
      <c r="H2342" s="92"/>
    </row>
    <row r="2343" spans="1:8" s="215" customFormat="1">
      <c r="A2343" s="216">
        <v>32</v>
      </c>
      <c r="B2343" s="225" t="s">
        <v>3143</v>
      </c>
      <c r="C2343" s="224" t="s">
        <v>3144</v>
      </c>
      <c r="D2343" s="219" t="s">
        <v>1808</v>
      </c>
      <c r="E2343" s="220">
        <f t="shared" si="168"/>
        <v>0</v>
      </c>
      <c r="F2343" s="229"/>
      <c r="G2343" s="92"/>
      <c r="H2343" s="92"/>
    </row>
    <row r="2344" spans="1:8" s="215" customFormat="1">
      <c r="A2344" s="216">
        <v>33</v>
      </c>
      <c r="B2344" s="225" t="s">
        <v>3141</v>
      </c>
      <c r="C2344" s="224" t="s">
        <v>3145</v>
      </c>
      <c r="D2344" s="219" t="s">
        <v>1808</v>
      </c>
      <c r="E2344" s="220">
        <f t="shared" ref="E2344:E2375" si="169">+F2344+G2344+H2344</f>
        <v>0</v>
      </c>
      <c r="F2344" s="229"/>
      <c r="G2344" s="92"/>
      <c r="H2344" s="92"/>
    </row>
    <row r="2345" spans="1:8" s="215" customFormat="1">
      <c r="A2345" s="216">
        <v>34</v>
      </c>
      <c r="B2345" s="225" t="s">
        <v>3141</v>
      </c>
      <c r="C2345" s="224" t="s">
        <v>3146</v>
      </c>
      <c r="D2345" s="219" t="s">
        <v>1808</v>
      </c>
      <c r="E2345" s="220">
        <f t="shared" si="169"/>
        <v>0</v>
      </c>
      <c r="F2345" s="229"/>
      <c r="G2345" s="92"/>
      <c r="H2345" s="92"/>
    </row>
    <row r="2346" spans="1:8" s="215" customFormat="1">
      <c r="A2346" s="216">
        <v>35</v>
      </c>
      <c r="B2346" s="225" t="s">
        <v>3126</v>
      </c>
      <c r="C2346" s="224" t="s">
        <v>3147</v>
      </c>
      <c r="D2346" s="219" t="s">
        <v>1808</v>
      </c>
      <c r="E2346" s="220">
        <f t="shared" si="169"/>
        <v>0</v>
      </c>
      <c r="F2346" s="229"/>
      <c r="G2346" s="92"/>
      <c r="H2346" s="92"/>
    </row>
    <row r="2347" spans="1:8" s="215" customFormat="1">
      <c r="A2347" s="216">
        <v>36</v>
      </c>
      <c r="B2347" s="225" t="s">
        <v>3126</v>
      </c>
      <c r="C2347" s="224" t="s">
        <v>3148</v>
      </c>
      <c r="D2347" s="219" t="s">
        <v>1808</v>
      </c>
      <c r="E2347" s="220">
        <f t="shared" si="169"/>
        <v>0</v>
      </c>
      <c r="F2347" s="229"/>
      <c r="G2347" s="92"/>
      <c r="H2347" s="92"/>
    </row>
    <row r="2348" spans="1:8" s="215" customFormat="1">
      <c r="A2348" s="216">
        <v>37</v>
      </c>
      <c r="B2348" s="225" t="s">
        <v>3141</v>
      </c>
      <c r="C2348" s="224" t="s">
        <v>3149</v>
      </c>
      <c r="D2348" s="219" t="s">
        <v>1808</v>
      </c>
      <c r="E2348" s="220">
        <f t="shared" si="169"/>
        <v>0</v>
      </c>
      <c r="F2348" s="229"/>
      <c r="G2348" s="92"/>
      <c r="H2348" s="92"/>
    </row>
    <row r="2349" spans="1:8" s="215" customFormat="1">
      <c r="A2349" s="216">
        <v>38</v>
      </c>
      <c r="B2349" s="225" t="s">
        <v>3141</v>
      </c>
      <c r="C2349" s="224" t="s">
        <v>3150</v>
      </c>
      <c r="D2349" s="219" t="s">
        <v>1808</v>
      </c>
      <c r="E2349" s="220">
        <f t="shared" si="169"/>
        <v>0</v>
      </c>
      <c r="F2349" s="229"/>
      <c r="G2349" s="92"/>
      <c r="H2349" s="92"/>
    </row>
    <row r="2350" spans="1:8" s="215" customFormat="1">
      <c r="A2350" s="216">
        <v>39</v>
      </c>
      <c r="B2350" s="225" t="s">
        <v>3151</v>
      </c>
      <c r="C2350" s="224" t="s">
        <v>3152</v>
      </c>
      <c r="D2350" s="219" t="s">
        <v>1808</v>
      </c>
      <c r="E2350" s="220">
        <f t="shared" si="169"/>
        <v>0</v>
      </c>
      <c r="F2350" s="229"/>
      <c r="G2350" s="92"/>
      <c r="H2350" s="92"/>
    </row>
    <row r="2351" spans="1:8" s="215" customFormat="1">
      <c r="A2351" s="216">
        <v>40</v>
      </c>
      <c r="B2351" s="225" t="s">
        <v>3153</v>
      </c>
      <c r="C2351" s="224" t="s">
        <v>3154</v>
      </c>
      <c r="D2351" s="219" t="s">
        <v>1808</v>
      </c>
      <c r="E2351" s="220">
        <f t="shared" si="169"/>
        <v>0</v>
      </c>
      <c r="F2351" s="229"/>
      <c r="G2351" s="92"/>
      <c r="H2351" s="92"/>
    </row>
    <row r="2352" spans="1:8" s="215" customFormat="1">
      <c r="A2352" s="216">
        <v>41</v>
      </c>
      <c r="B2352" s="225" t="s">
        <v>3155</v>
      </c>
      <c r="C2352" s="224" t="s">
        <v>3156</v>
      </c>
      <c r="D2352" s="219" t="s">
        <v>1808</v>
      </c>
      <c r="E2352" s="220">
        <f t="shared" si="169"/>
        <v>0</v>
      </c>
      <c r="F2352" s="229"/>
      <c r="G2352" s="92"/>
      <c r="H2352" s="92"/>
    </row>
    <row r="2353" spans="1:8" s="215" customFormat="1">
      <c r="A2353" s="216">
        <v>42</v>
      </c>
      <c r="B2353" s="225" t="s">
        <v>3136</v>
      </c>
      <c r="C2353" s="224" t="s">
        <v>3157</v>
      </c>
      <c r="D2353" s="219" t="s">
        <v>1808</v>
      </c>
      <c r="E2353" s="220">
        <f t="shared" si="169"/>
        <v>0</v>
      </c>
      <c r="F2353" s="229"/>
      <c r="G2353" s="92"/>
      <c r="H2353" s="92"/>
    </row>
    <row r="2354" spans="1:8" s="215" customFormat="1">
      <c r="A2354" s="216">
        <v>43</v>
      </c>
      <c r="B2354" s="225" t="s">
        <v>3158</v>
      </c>
      <c r="C2354" s="224" t="s">
        <v>3159</v>
      </c>
      <c r="D2354" s="219" t="s">
        <v>1808</v>
      </c>
      <c r="E2354" s="220">
        <f t="shared" si="169"/>
        <v>0</v>
      </c>
      <c r="F2354" s="229"/>
      <c r="G2354" s="92"/>
      <c r="H2354" s="92"/>
    </row>
    <row r="2355" spans="1:8" s="215" customFormat="1">
      <c r="A2355" s="216">
        <v>44</v>
      </c>
      <c r="B2355" s="225" t="s">
        <v>3160</v>
      </c>
      <c r="C2355" s="224" t="s">
        <v>3161</v>
      </c>
      <c r="D2355" s="219" t="s">
        <v>1808</v>
      </c>
      <c r="E2355" s="220">
        <f t="shared" si="169"/>
        <v>0</v>
      </c>
      <c r="F2355" s="229"/>
      <c r="G2355" s="92"/>
      <c r="H2355" s="92"/>
    </row>
    <row r="2356" spans="1:8" s="215" customFormat="1">
      <c r="A2356" s="216">
        <v>45</v>
      </c>
      <c r="B2356" s="225" t="s">
        <v>3141</v>
      </c>
      <c r="C2356" s="224" t="s">
        <v>3162</v>
      </c>
      <c r="D2356" s="219" t="s">
        <v>1808</v>
      </c>
      <c r="E2356" s="220">
        <f t="shared" si="169"/>
        <v>0</v>
      </c>
      <c r="F2356" s="229"/>
      <c r="G2356" s="92"/>
      <c r="H2356" s="92"/>
    </row>
    <row r="2357" spans="1:8" s="215" customFormat="1">
      <c r="A2357" s="216">
        <v>46</v>
      </c>
      <c r="B2357" s="225" t="s">
        <v>3126</v>
      </c>
      <c r="C2357" s="224" t="s">
        <v>3163</v>
      </c>
      <c r="D2357" s="219" t="s">
        <v>1808</v>
      </c>
      <c r="E2357" s="220">
        <f t="shared" si="169"/>
        <v>0</v>
      </c>
      <c r="F2357" s="229"/>
      <c r="G2357" s="92"/>
      <c r="H2357" s="92"/>
    </row>
    <row r="2358" spans="1:8" s="215" customFormat="1">
      <c r="A2358" s="216">
        <v>47</v>
      </c>
      <c r="B2358" s="225" t="s">
        <v>3126</v>
      </c>
      <c r="C2358" s="224" t="s">
        <v>3164</v>
      </c>
      <c r="D2358" s="219" t="s">
        <v>1808</v>
      </c>
      <c r="E2358" s="220">
        <f t="shared" si="169"/>
        <v>0</v>
      </c>
      <c r="F2358" s="229"/>
      <c r="G2358" s="92"/>
      <c r="H2358" s="92"/>
    </row>
    <row r="2359" spans="1:8" s="215" customFormat="1">
      <c r="A2359" s="216">
        <v>48</v>
      </c>
      <c r="B2359" s="225" t="s">
        <v>3141</v>
      </c>
      <c r="C2359" s="224" t="s">
        <v>3165</v>
      </c>
      <c r="D2359" s="219" t="s">
        <v>1808</v>
      </c>
      <c r="E2359" s="220">
        <f t="shared" si="169"/>
        <v>0</v>
      </c>
      <c r="F2359" s="229"/>
      <c r="G2359" s="92"/>
      <c r="H2359" s="92"/>
    </row>
    <row r="2360" spans="1:8" s="215" customFormat="1">
      <c r="A2360" s="216">
        <v>49</v>
      </c>
      <c r="B2360" s="225" t="s">
        <v>3126</v>
      </c>
      <c r="C2360" s="224" t="s">
        <v>3166</v>
      </c>
      <c r="D2360" s="219" t="s">
        <v>1808</v>
      </c>
      <c r="E2360" s="220">
        <f t="shared" si="169"/>
        <v>0</v>
      </c>
      <c r="F2360" s="229"/>
      <c r="G2360" s="92"/>
      <c r="H2360" s="92"/>
    </row>
    <row r="2361" spans="1:8" s="215" customFormat="1">
      <c r="A2361" s="216">
        <v>50</v>
      </c>
      <c r="B2361" s="225" t="s">
        <v>3167</v>
      </c>
      <c r="C2361" s="224" t="s">
        <v>3168</v>
      </c>
      <c r="D2361" s="219" t="s">
        <v>1808</v>
      </c>
      <c r="E2361" s="220">
        <f t="shared" si="169"/>
        <v>0</v>
      </c>
      <c r="F2361" s="229"/>
      <c r="G2361" s="92"/>
      <c r="H2361" s="92"/>
    </row>
    <row r="2362" spans="1:8" s="215" customFormat="1">
      <c r="A2362" s="216">
        <v>51</v>
      </c>
      <c r="B2362" s="225" t="s">
        <v>3167</v>
      </c>
      <c r="C2362" s="224" t="s">
        <v>3169</v>
      </c>
      <c r="D2362" s="219" t="s">
        <v>1808</v>
      </c>
      <c r="E2362" s="220">
        <f t="shared" si="169"/>
        <v>0</v>
      </c>
      <c r="F2362" s="229"/>
      <c r="G2362" s="92"/>
      <c r="H2362" s="92"/>
    </row>
    <row r="2363" spans="1:8" s="215" customFormat="1">
      <c r="A2363" s="216">
        <v>52</v>
      </c>
      <c r="B2363" s="225" t="s">
        <v>3126</v>
      </c>
      <c r="C2363" s="224" t="s">
        <v>3170</v>
      </c>
      <c r="D2363" s="219" t="s">
        <v>1808</v>
      </c>
      <c r="E2363" s="220">
        <f t="shared" si="169"/>
        <v>0</v>
      </c>
      <c r="F2363" s="229"/>
      <c r="G2363" s="92"/>
      <c r="H2363" s="92"/>
    </row>
    <row r="2364" spans="1:8" s="215" customFormat="1">
      <c r="A2364" s="216">
        <v>53</v>
      </c>
      <c r="B2364" s="225" t="s">
        <v>3167</v>
      </c>
      <c r="C2364" s="224" t="s">
        <v>3171</v>
      </c>
      <c r="D2364" s="219" t="s">
        <v>1808</v>
      </c>
      <c r="E2364" s="220">
        <f t="shared" si="169"/>
        <v>0</v>
      </c>
      <c r="F2364" s="229"/>
      <c r="G2364" s="92"/>
      <c r="H2364" s="92"/>
    </row>
    <row r="2365" spans="1:8" s="215" customFormat="1">
      <c r="A2365" s="216">
        <v>54</v>
      </c>
      <c r="B2365" s="225" t="s">
        <v>3141</v>
      </c>
      <c r="C2365" s="224" t="s">
        <v>3172</v>
      </c>
      <c r="D2365" s="219" t="s">
        <v>1808</v>
      </c>
      <c r="E2365" s="220">
        <f t="shared" si="169"/>
        <v>0</v>
      </c>
      <c r="F2365" s="229"/>
      <c r="G2365" s="92"/>
      <c r="H2365" s="92"/>
    </row>
    <row r="2366" spans="1:8" s="215" customFormat="1">
      <c r="A2366" s="216">
        <v>55</v>
      </c>
      <c r="B2366" s="225" t="s">
        <v>3167</v>
      </c>
      <c r="C2366" s="224" t="s">
        <v>3173</v>
      </c>
      <c r="D2366" s="219" t="s">
        <v>1808</v>
      </c>
      <c r="E2366" s="220">
        <f t="shared" si="169"/>
        <v>0</v>
      </c>
      <c r="F2366" s="229"/>
      <c r="G2366" s="92"/>
      <c r="H2366" s="92"/>
    </row>
    <row r="2367" spans="1:8" s="215" customFormat="1">
      <c r="A2367" s="216">
        <v>56</v>
      </c>
      <c r="B2367" s="225" t="s">
        <v>3167</v>
      </c>
      <c r="C2367" s="224" t="s">
        <v>3174</v>
      </c>
      <c r="D2367" s="219" t="s">
        <v>1808</v>
      </c>
      <c r="E2367" s="220">
        <f t="shared" si="169"/>
        <v>0</v>
      </c>
      <c r="F2367" s="229"/>
      <c r="G2367" s="92"/>
      <c r="H2367" s="92"/>
    </row>
    <row r="2368" spans="1:8" s="215" customFormat="1">
      <c r="A2368" s="216">
        <v>57</v>
      </c>
      <c r="B2368" s="225" t="s">
        <v>3167</v>
      </c>
      <c r="C2368" s="224" t="s">
        <v>3175</v>
      </c>
      <c r="D2368" s="219" t="s">
        <v>1808</v>
      </c>
      <c r="E2368" s="220">
        <f t="shared" si="169"/>
        <v>0</v>
      </c>
      <c r="F2368" s="229"/>
      <c r="G2368" s="92"/>
      <c r="H2368" s="92"/>
    </row>
    <row r="2369" spans="1:8" s="215" customFormat="1">
      <c r="A2369" s="216">
        <v>58</v>
      </c>
      <c r="B2369" s="225" t="s">
        <v>3167</v>
      </c>
      <c r="C2369" s="224" t="s">
        <v>3176</v>
      </c>
      <c r="D2369" s="219" t="s">
        <v>1808</v>
      </c>
      <c r="E2369" s="220">
        <f t="shared" si="169"/>
        <v>0</v>
      </c>
      <c r="F2369" s="229"/>
      <c r="G2369" s="92"/>
      <c r="H2369" s="92"/>
    </row>
    <row r="2370" spans="1:8" s="215" customFormat="1">
      <c r="A2370" s="216">
        <v>59</v>
      </c>
      <c r="B2370" s="225" t="s">
        <v>3167</v>
      </c>
      <c r="C2370" s="224" t="s">
        <v>3177</v>
      </c>
      <c r="D2370" s="219" t="s">
        <v>1808</v>
      </c>
      <c r="E2370" s="220">
        <f t="shared" si="169"/>
        <v>0</v>
      </c>
      <c r="F2370" s="229"/>
      <c r="G2370" s="92"/>
      <c r="H2370" s="92"/>
    </row>
    <row r="2371" spans="1:8" s="215" customFormat="1">
      <c r="A2371" s="216">
        <v>60</v>
      </c>
      <c r="B2371" s="225" t="s">
        <v>3141</v>
      </c>
      <c r="C2371" s="224" t="s">
        <v>3178</v>
      </c>
      <c r="D2371" s="219" t="s">
        <v>1808</v>
      </c>
      <c r="E2371" s="220">
        <f t="shared" si="169"/>
        <v>0</v>
      </c>
      <c r="F2371" s="229"/>
      <c r="G2371" s="92"/>
      <c r="H2371" s="92"/>
    </row>
    <row r="2372" spans="1:8" s="215" customFormat="1">
      <c r="A2372" s="216">
        <v>61</v>
      </c>
      <c r="B2372" s="225" t="s">
        <v>3167</v>
      </c>
      <c r="C2372" s="224" t="s">
        <v>3179</v>
      </c>
      <c r="D2372" s="219" t="s">
        <v>1808</v>
      </c>
      <c r="E2372" s="220">
        <f t="shared" si="169"/>
        <v>0</v>
      </c>
      <c r="F2372" s="229"/>
      <c r="G2372" s="92"/>
      <c r="H2372" s="92"/>
    </row>
    <row r="2373" spans="1:8" s="215" customFormat="1">
      <c r="A2373" s="216">
        <v>62</v>
      </c>
      <c r="B2373" s="225" t="s">
        <v>3126</v>
      </c>
      <c r="C2373" s="224" t="s">
        <v>3180</v>
      </c>
      <c r="D2373" s="219" t="s">
        <v>1808</v>
      </c>
      <c r="E2373" s="220">
        <f t="shared" si="169"/>
        <v>0</v>
      </c>
      <c r="F2373" s="229"/>
      <c r="G2373" s="92"/>
      <c r="H2373" s="92"/>
    </row>
    <row r="2374" spans="1:8" s="215" customFormat="1">
      <c r="A2374" s="216">
        <v>63</v>
      </c>
      <c r="B2374" s="225" t="s">
        <v>3158</v>
      </c>
      <c r="C2374" s="224" t="s">
        <v>3181</v>
      </c>
      <c r="D2374" s="219" t="s">
        <v>1808</v>
      </c>
      <c r="E2374" s="220">
        <f t="shared" si="169"/>
        <v>0</v>
      </c>
      <c r="F2374" s="229"/>
      <c r="G2374" s="92"/>
      <c r="H2374" s="92"/>
    </row>
    <row r="2375" spans="1:8" s="215" customFormat="1">
      <c r="A2375" s="216">
        <v>64</v>
      </c>
      <c r="B2375" s="225" t="s">
        <v>3182</v>
      </c>
      <c r="C2375" s="224" t="s">
        <v>3183</v>
      </c>
      <c r="D2375" s="219" t="s">
        <v>1808</v>
      </c>
      <c r="E2375" s="220">
        <f t="shared" si="169"/>
        <v>0</v>
      </c>
      <c r="F2375" s="229"/>
      <c r="G2375" s="92"/>
      <c r="H2375" s="92"/>
    </row>
    <row r="2376" spans="1:8" s="215" customFormat="1">
      <c r="A2376" s="216">
        <v>65</v>
      </c>
      <c r="B2376" s="225" t="s">
        <v>3184</v>
      </c>
      <c r="C2376" s="224" t="s">
        <v>3185</v>
      </c>
      <c r="D2376" s="219" t="s">
        <v>1808</v>
      </c>
      <c r="E2376" s="220">
        <f t="shared" ref="E2376:E2407" si="170">+F2376+G2376+H2376</f>
        <v>0</v>
      </c>
      <c r="F2376" s="229"/>
      <c r="G2376" s="92"/>
      <c r="H2376" s="92"/>
    </row>
    <row r="2377" spans="1:8" s="215" customFormat="1">
      <c r="A2377" s="216">
        <v>66</v>
      </c>
      <c r="B2377" s="225" t="s">
        <v>3126</v>
      </c>
      <c r="C2377" s="224" t="s">
        <v>3186</v>
      </c>
      <c r="D2377" s="219" t="s">
        <v>1808</v>
      </c>
      <c r="E2377" s="220">
        <f t="shared" si="170"/>
        <v>0</v>
      </c>
      <c r="F2377" s="229"/>
      <c r="G2377" s="92"/>
      <c r="H2377" s="92"/>
    </row>
    <row r="2378" spans="1:8" s="215" customFormat="1">
      <c r="A2378" s="216">
        <v>67</v>
      </c>
      <c r="B2378" s="225" t="s">
        <v>3126</v>
      </c>
      <c r="C2378" s="224" t="s">
        <v>3187</v>
      </c>
      <c r="D2378" s="219" t="s">
        <v>1808</v>
      </c>
      <c r="E2378" s="220">
        <f t="shared" si="170"/>
        <v>0</v>
      </c>
      <c r="F2378" s="229"/>
      <c r="G2378" s="92"/>
      <c r="H2378" s="92"/>
    </row>
    <row r="2379" spans="1:8" s="215" customFormat="1">
      <c r="A2379" s="216">
        <v>68</v>
      </c>
      <c r="B2379" s="225" t="s">
        <v>3184</v>
      </c>
      <c r="C2379" s="224" t="s">
        <v>3188</v>
      </c>
      <c r="D2379" s="219" t="s">
        <v>1808</v>
      </c>
      <c r="E2379" s="220">
        <f t="shared" si="170"/>
        <v>0</v>
      </c>
      <c r="F2379" s="229"/>
      <c r="G2379" s="92"/>
      <c r="H2379" s="92"/>
    </row>
    <row r="2380" spans="1:8" s="215" customFormat="1">
      <c r="A2380" s="216">
        <v>69</v>
      </c>
      <c r="B2380" s="225" t="s">
        <v>3126</v>
      </c>
      <c r="C2380" s="224" t="s">
        <v>3189</v>
      </c>
      <c r="D2380" s="219" t="s">
        <v>1808</v>
      </c>
      <c r="E2380" s="220">
        <f t="shared" si="170"/>
        <v>0</v>
      </c>
      <c r="F2380" s="229"/>
      <c r="G2380" s="92"/>
      <c r="H2380" s="92"/>
    </row>
    <row r="2381" spans="1:8" s="215" customFormat="1">
      <c r="A2381" s="216">
        <v>70</v>
      </c>
      <c r="B2381" s="225" t="s">
        <v>3126</v>
      </c>
      <c r="C2381" s="224" t="s">
        <v>3190</v>
      </c>
      <c r="D2381" s="219" t="s">
        <v>1808</v>
      </c>
      <c r="E2381" s="220">
        <f t="shared" si="170"/>
        <v>0</v>
      </c>
      <c r="F2381" s="229"/>
      <c r="G2381" s="92"/>
      <c r="H2381" s="92"/>
    </row>
    <row r="2382" spans="1:8" s="215" customFormat="1">
      <c r="A2382" s="216">
        <v>71</v>
      </c>
      <c r="B2382" s="225" t="s">
        <v>3126</v>
      </c>
      <c r="C2382" s="224" t="s">
        <v>3191</v>
      </c>
      <c r="D2382" s="219" t="s">
        <v>1808</v>
      </c>
      <c r="E2382" s="220">
        <f t="shared" si="170"/>
        <v>0</v>
      </c>
      <c r="F2382" s="229"/>
      <c r="G2382" s="92"/>
      <c r="H2382" s="92"/>
    </row>
    <row r="2383" spans="1:8" s="215" customFormat="1">
      <c r="A2383" s="216">
        <v>72</v>
      </c>
      <c r="B2383" s="225" t="s">
        <v>3126</v>
      </c>
      <c r="C2383" s="224" t="s">
        <v>3192</v>
      </c>
      <c r="D2383" s="219" t="s">
        <v>1808</v>
      </c>
      <c r="E2383" s="220">
        <f t="shared" si="170"/>
        <v>0</v>
      </c>
      <c r="F2383" s="229"/>
      <c r="G2383" s="92"/>
      <c r="H2383" s="92"/>
    </row>
    <row r="2384" spans="1:8" s="215" customFormat="1">
      <c r="A2384" s="216">
        <v>73</v>
      </c>
      <c r="B2384" s="225" t="s">
        <v>3141</v>
      </c>
      <c r="C2384" s="224" t="s">
        <v>3193</v>
      </c>
      <c r="D2384" s="219" t="s">
        <v>1808</v>
      </c>
      <c r="E2384" s="220">
        <f t="shared" si="170"/>
        <v>0</v>
      </c>
      <c r="F2384" s="229"/>
      <c r="G2384" s="92"/>
      <c r="H2384" s="92"/>
    </row>
    <row r="2385" spans="1:8" s="215" customFormat="1">
      <c r="A2385" s="216">
        <v>74</v>
      </c>
      <c r="B2385" s="225" t="s">
        <v>3141</v>
      </c>
      <c r="C2385" s="224" t="s">
        <v>3194</v>
      </c>
      <c r="D2385" s="219" t="s">
        <v>1808</v>
      </c>
      <c r="E2385" s="220">
        <f t="shared" si="170"/>
        <v>0</v>
      </c>
      <c r="F2385" s="229"/>
      <c r="G2385" s="92"/>
      <c r="H2385" s="92"/>
    </row>
    <row r="2386" spans="1:8" s="215" customFormat="1">
      <c r="A2386" s="216">
        <v>75</v>
      </c>
      <c r="B2386" s="225" t="s">
        <v>3141</v>
      </c>
      <c r="C2386" s="224" t="s">
        <v>3195</v>
      </c>
      <c r="D2386" s="219" t="s">
        <v>1808</v>
      </c>
      <c r="E2386" s="220">
        <f t="shared" si="170"/>
        <v>0</v>
      </c>
      <c r="F2386" s="229"/>
      <c r="G2386" s="92"/>
      <c r="H2386" s="92"/>
    </row>
    <row r="2387" spans="1:8" s="215" customFormat="1">
      <c r="A2387" s="216">
        <v>76</v>
      </c>
      <c r="B2387" s="225" t="s">
        <v>3196</v>
      </c>
      <c r="C2387" s="224" t="s">
        <v>3197</v>
      </c>
      <c r="D2387" s="219" t="s">
        <v>1808</v>
      </c>
      <c r="E2387" s="220">
        <f t="shared" si="170"/>
        <v>0</v>
      </c>
      <c r="F2387" s="229"/>
      <c r="G2387" s="92"/>
      <c r="H2387" s="92"/>
    </row>
    <row r="2388" spans="1:8" s="215" customFormat="1">
      <c r="A2388" s="216">
        <v>77</v>
      </c>
      <c r="B2388" s="225" t="s">
        <v>3126</v>
      </c>
      <c r="C2388" s="224" t="s">
        <v>3198</v>
      </c>
      <c r="D2388" s="219" t="s">
        <v>1808</v>
      </c>
      <c r="E2388" s="220">
        <f t="shared" si="170"/>
        <v>0</v>
      </c>
      <c r="F2388" s="229"/>
      <c r="G2388" s="92"/>
      <c r="H2388" s="92"/>
    </row>
    <row r="2389" spans="1:8" s="215" customFormat="1">
      <c r="A2389" s="216">
        <v>78</v>
      </c>
      <c r="B2389" s="225" t="s">
        <v>3141</v>
      </c>
      <c r="C2389" s="224" t="s">
        <v>3199</v>
      </c>
      <c r="D2389" s="219" t="s">
        <v>1808</v>
      </c>
      <c r="E2389" s="220">
        <f t="shared" si="170"/>
        <v>0</v>
      </c>
      <c r="F2389" s="229"/>
      <c r="G2389" s="92"/>
      <c r="H2389" s="92"/>
    </row>
    <row r="2390" spans="1:8" s="215" customFormat="1">
      <c r="A2390" s="216">
        <v>79</v>
      </c>
      <c r="B2390" s="225" t="s">
        <v>3200</v>
      </c>
      <c r="C2390" s="224" t="s">
        <v>3201</v>
      </c>
      <c r="D2390" s="219" t="s">
        <v>1808</v>
      </c>
      <c r="E2390" s="220">
        <f t="shared" si="170"/>
        <v>0</v>
      </c>
      <c r="F2390" s="229"/>
      <c r="G2390" s="92"/>
      <c r="H2390" s="92"/>
    </row>
    <row r="2391" spans="1:8" s="215" customFormat="1">
      <c r="A2391" s="216">
        <v>80</v>
      </c>
      <c r="B2391" s="225" t="s">
        <v>3200</v>
      </c>
      <c r="C2391" s="224" t="s">
        <v>3202</v>
      </c>
      <c r="D2391" s="219" t="s">
        <v>1808</v>
      </c>
      <c r="E2391" s="220">
        <f t="shared" si="170"/>
        <v>0</v>
      </c>
      <c r="F2391" s="229"/>
      <c r="G2391" s="92"/>
      <c r="H2391" s="92"/>
    </row>
    <row r="2392" spans="1:8" s="215" customFormat="1">
      <c r="A2392" s="216">
        <v>81</v>
      </c>
      <c r="B2392" s="225" t="s">
        <v>3200</v>
      </c>
      <c r="C2392" s="224" t="s">
        <v>3203</v>
      </c>
      <c r="D2392" s="219" t="s">
        <v>1808</v>
      </c>
      <c r="E2392" s="220">
        <f t="shared" si="170"/>
        <v>0</v>
      </c>
      <c r="F2392" s="229"/>
      <c r="G2392" s="92"/>
      <c r="H2392" s="92"/>
    </row>
    <row r="2393" spans="1:8" s="215" customFormat="1">
      <c r="A2393" s="216">
        <v>82</v>
      </c>
      <c r="B2393" s="225" t="s">
        <v>3126</v>
      </c>
      <c r="C2393" s="224" t="s">
        <v>3204</v>
      </c>
      <c r="D2393" s="219" t="s">
        <v>1808</v>
      </c>
      <c r="E2393" s="220">
        <f t="shared" si="170"/>
        <v>0</v>
      </c>
      <c r="F2393" s="229"/>
      <c r="G2393" s="92"/>
      <c r="H2393" s="92"/>
    </row>
    <row r="2394" spans="1:8" s="215" customFormat="1">
      <c r="A2394" s="216">
        <v>83</v>
      </c>
      <c r="B2394" s="225" t="s">
        <v>3126</v>
      </c>
      <c r="C2394" s="224" t="s">
        <v>3205</v>
      </c>
      <c r="D2394" s="219" t="s">
        <v>1808</v>
      </c>
      <c r="E2394" s="220">
        <f t="shared" si="170"/>
        <v>0</v>
      </c>
      <c r="F2394" s="229"/>
      <c r="G2394" s="92"/>
      <c r="H2394" s="92"/>
    </row>
    <row r="2395" spans="1:8" s="215" customFormat="1">
      <c r="A2395" s="216">
        <v>84</v>
      </c>
      <c r="B2395" s="225" t="s">
        <v>3141</v>
      </c>
      <c r="C2395" s="224" t="s">
        <v>3206</v>
      </c>
      <c r="D2395" s="219" t="s">
        <v>1808</v>
      </c>
      <c r="E2395" s="220">
        <f t="shared" si="170"/>
        <v>0</v>
      </c>
      <c r="F2395" s="229"/>
      <c r="G2395" s="92"/>
      <c r="H2395" s="92"/>
    </row>
    <row r="2396" spans="1:8" s="215" customFormat="1">
      <c r="A2396" s="216">
        <v>85</v>
      </c>
      <c r="B2396" s="225" t="s">
        <v>3207</v>
      </c>
      <c r="C2396" s="224" t="s">
        <v>3208</v>
      </c>
      <c r="D2396" s="219" t="s">
        <v>1808</v>
      </c>
      <c r="E2396" s="220">
        <f t="shared" si="170"/>
        <v>0</v>
      </c>
      <c r="F2396" s="229"/>
      <c r="G2396" s="92"/>
      <c r="H2396" s="92"/>
    </row>
    <row r="2397" spans="1:8" s="215" customFormat="1">
      <c r="A2397" s="216">
        <v>86</v>
      </c>
      <c r="B2397" s="225" t="s">
        <v>3209</v>
      </c>
      <c r="C2397" s="224" t="s">
        <v>3210</v>
      </c>
      <c r="D2397" s="219" t="s">
        <v>1808</v>
      </c>
      <c r="E2397" s="220">
        <f t="shared" si="170"/>
        <v>0</v>
      </c>
      <c r="F2397" s="229"/>
      <c r="G2397" s="92"/>
      <c r="H2397" s="92"/>
    </row>
    <row r="2398" spans="1:8" s="215" customFormat="1">
      <c r="A2398" s="216">
        <v>87</v>
      </c>
      <c r="B2398" s="225" t="s">
        <v>3209</v>
      </c>
      <c r="C2398" s="224" t="s">
        <v>3211</v>
      </c>
      <c r="D2398" s="219" t="s">
        <v>1808</v>
      </c>
      <c r="E2398" s="220">
        <f t="shared" si="170"/>
        <v>0</v>
      </c>
      <c r="F2398" s="229"/>
      <c r="G2398" s="92"/>
      <c r="H2398" s="92"/>
    </row>
    <row r="2399" spans="1:8" s="215" customFormat="1">
      <c r="A2399" s="216">
        <v>88</v>
      </c>
      <c r="B2399" s="225" t="s">
        <v>3212</v>
      </c>
      <c r="C2399" s="224" t="s">
        <v>3213</v>
      </c>
      <c r="D2399" s="219" t="s">
        <v>1808</v>
      </c>
      <c r="E2399" s="220">
        <f t="shared" si="170"/>
        <v>0</v>
      </c>
      <c r="F2399" s="229"/>
      <c r="G2399" s="92"/>
      <c r="H2399" s="92"/>
    </row>
    <row r="2400" spans="1:8" s="215" customFormat="1">
      <c r="A2400" s="216">
        <v>89</v>
      </c>
      <c r="B2400" s="225" t="s">
        <v>3200</v>
      </c>
      <c r="C2400" s="224" t="s">
        <v>3214</v>
      </c>
      <c r="D2400" s="219" t="s">
        <v>1808</v>
      </c>
      <c r="E2400" s="220">
        <f t="shared" si="170"/>
        <v>0</v>
      </c>
      <c r="F2400" s="229"/>
      <c r="G2400" s="92"/>
      <c r="H2400" s="92"/>
    </row>
    <row r="2401" spans="1:8" s="215" customFormat="1">
      <c r="A2401" s="216">
        <v>90</v>
      </c>
      <c r="B2401" s="225" t="s">
        <v>3215</v>
      </c>
      <c r="C2401" s="224" t="s">
        <v>3216</v>
      </c>
      <c r="D2401" s="219" t="s">
        <v>1808</v>
      </c>
      <c r="E2401" s="220">
        <f t="shared" si="170"/>
        <v>0</v>
      </c>
      <c r="F2401" s="229"/>
      <c r="G2401" s="92"/>
      <c r="H2401" s="92"/>
    </row>
    <row r="2402" spans="1:8" s="215" customFormat="1">
      <c r="A2402" s="216">
        <v>91</v>
      </c>
      <c r="B2402" s="225" t="s">
        <v>3217</v>
      </c>
      <c r="C2402" s="224" t="s">
        <v>3218</v>
      </c>
      <c r="D2402" s="219" t="s">
        <v>1808</v>
      </c>
      <c r="E2402" s="220">
        <f t="shared" si="170"/>
        <v>0</v>
      </c>
      <c r="F2402" s="229"/>
      <c r="G2402" s="92"/>
      <c r="H2402" s="92"/>
    </row>
    <row r="2403" spans="1:8" s="215" customFormat="1">
      <c r="A2403" s="216">
        <v>92</v>
      </c>
      <c r="B2403" s="225" t="s">
        <v>3219</v>
      </c>
      <c r="C2403" s="224" t="s">
        <v>3220</v>
      </c>
      <c r="D2403" s="219" t="s">
        <v>1808</v>
      </c>
      <c r="E2403" s="220">
        <f t="shared" si="170"/>
        <v>0</v>
      </c>
      <c r="F2403" s="229"/>
      <c r="G2403" s="92"/>
      <c r="H2403" s="92"/>
    </row>
    <row r="2404" spans="1:8" s="215" customFormat="1">
      <c r="A2404" s="216">
        <v>93</v>
      </c>
      <c r="B2404" s="225" t="s">
        <v>3221</v>
      </c>
      <c r="C2404" s="224" t="s">
        <v>3222</v>
      </c>
      <c r="D2404" s="219" t="s">
        <v>1808</v>
      </c>
      <c r="E2404" s="220">
        <f t="shared" si="170"/>
        <v>24</v>
      </c>
      <c r="F2404" s="229"/>
      <c r="G2404" s="92">
        <v>24</v>
      </c>
      <c r="H2404" s="92"/>
    </row>
    <row r="2405" spans="1:8" s="215" customFormat="1">
      <c r="A2405" s="216">
        <v>94</v>
      </c>
      <c r="B2405" s="225" t="s">
        <v>3221</v>
      </c>
      <c r="C2405" s="224" t="s">
        <v>3223</v>
      </c>
      <c r="D2405" s="219" t="s">
        <v>1808</v>
      </c>
      <c r="E2405" s="220">
        <f t="shared" si="170"/>
        <v>24</v>
      </c>
      <c r="F2405" s="229"/>
      <c r="G2405" s="92">
        <v>24</v>
      </c>
      <c r="H2405" s="92"/>
    </row>
    <row r="2406" spans="1:8" s="215" customFormat="1">
      <c r="A2406" s="216">
        <v>95</v>
      </c>
      <c r="B2406" s="225" t="s">
        <v>3224</v>
      </c>
      <c r="C2406" s="224" t="s">
        <v>3225</v>
      </c>
      <c r="D2406" s="219" t="s">
        <v>1808</v>
      </c>
      <c r="E2406" s="220">
        <f t="shared" si="170"/>
        <v>26</v>
      </c>
      <c r="F2406" s="229"/>
      <c r="G2406" s="92">
        <v>26</v>
      </c>
      <c r="H2406" s="92"/>
    </row>
    <row r="2407" spans="1:8" s="215" customFormat="1">
      <c r="A2407" s="216">
        <v>96</v>
      </c>
      <c r="B2407" s="225" t="s">
        <v>3224</v>
      </c>
      <c r="C2407" s="224" t="s">
        <v>3226</v>
      </c>
      <c r="D2407" s="219" t="s">
        <v>1808</v>
      </c>
      <c r="E2407" s="220">
        <f t="shared" si="170"/>
        <v>26</v>
      </c>
      <c r="F2407" s="229"/>
      <c r="G2407" s="92">
        <v>26</v>
      </c>
      <c r="H2407" s="92"/>
    </row>
    <row r="2408" spans="1:8" s="215" customFormat="1">
      <c r="A2408" s="216">
        <v>97</v>
      </c>
      <c r="B2408" s="225" t="s">
        <v>8985</v>
      </c>
      <c r="C2408" s="224" t="s">
        <v>3227</v>
      </c>
      <c r="D2408" s="219" t="s">
        <v>1808</v>
      </c>
      <c r="E2408" s="220">
        <v>60</v>
      </c>
      <c r="F2408" s="229"/>
      <c r="G2408" s="92">
        <v>60</v>
      </c>
      <c r="H2408" s="92"/>
    </row>
    <row r="2409" spans="1:8" s="215" customFormat="1">
      <c r="A2409" s="216">
        <v>98</v>
      </c>
      <c r="B2409" s="225" t="s">
        <v>3228</v>
      </c>
      <c r="C2409" s="224" t="s">
        <v>3229</v>
      </c>
      <c r="D2409" s="219" t="s">
        <v>1808</v>
      </c>
      <c r="E2409" s="220">
        <f t="shared" ref="E2409:E2440" si="171">+F2409+G2409+H2409</f>
        <v>26</v>
      </c>
      <c r="F2409" s="229"/>
      <c r="G2409" s="92">
        <v>26</v>
      </c>
      <c r="H2409" s="92"/>
    </row>
    <row r="2410" spans="1:8" s="215" customFormat="1">
      <c r="A2410" s="216">
        <v>99</v>
      </c>
      <c r="B2410" s="225" t="s">
        <v>3230</v>
      </c>
      <c r="C2410" s="224" t="s">
        <v>3231</v>
      </c>
      <c r="D2410" s="219" t="s">
        <v>1808</v>
      </c>
      <c r="E2410" s="220">
        <f t="shared" si="171"/>
        <v>26</v>
      </c>
      <c r="F2410" s="229"/>
      <c r="G2410" s="92">
        <v>26</v>
      </c>
      <c r="H2410" s="92"/>
    </row>
    <row r="2411" spans="1:8" s="215" customFormat="1">
      <c r="A2411" s="216">
        <v>100</v>
      </c>
      <c r="B2411" s="225" t="s">
        <v>3232</v>
      </c>
      <c r="C2411" s="224" t="s">
        <v>3233</v>
      </c>
      <c r="D2411" s="219" t="s">
        <v>1808</v>
      </c>
      <c r="E2411" s="220">
        <f t="shared" si="171"/>
        <v>26</v>
      </c>
      <c r="F2411" s="229"/>
      <c r="G2411" s="92">
        <v>26</v>
      </c>
      <c r="H2411" s="92"/>
    </row>
    <row r="2412" spans="1:8" s="215" customFormat="1">
      <c r="A2412" s="216">
        <v>101</v>
      </c>
      <c r="B2412" s="225" t="s">
        <v>3234</v>
      </c>
      <c r="C2412" s="224" t="s">
        <v>3235</v>
      </c>
      <c r="D2412" s="219" t="s">
        <v>1808</v>
      </c>
      <c r="E2412" s="220">
        <f t="shared" si="171"/>
        <v>26</v>
      </c>
      <c r="F2412" s="229"/>
      <c r="G2412" s="92">
        <v>26</v>
      </c>
      <c r="H2412" s="92"/>
    </row>
    <row r="2413" spans="1:8" s="215" customFormat="1">
      <c r="A2413" s="216">
        <v>102</v>
      </c>
      <c r="B2413" s="225" t="s">
        <v>3236</v>
      </c>
      <c r="C2413" s="224" t="s">
        <v>3237</v>
      </c>
      <c r="D2413" s="219" t="s">
        <v>1808</v>
      </c>
      <c r="E2413" s="220">
        <f t="shared" si="171"/>
        <v>120</v>
      </c>
      <c r="F2413" s="229"/>
      <c r="G2413" s="92">
        <v>120</v>
      </c>
      <c r="H2413" s="92"/>
    </row>
    <row r="2414" spans="1:8" s="215" customFormat="1">
      <c r="A2414" s="216">
        <v>103</v>
      </c>
      <c r="B2414" s="225" t="s">
        <v>3236</v>
      </c>
      <c r="C2414" s="224" t="s">
        <v>3238</v>
      </c>
      <c r="D2414" s="219" t="s">
        <v>1808</v>
      </c>
      <c r="E2414" s="220">
        <f t="shared" si="171"/>
        <v>50</v>
      </c>
      <c r="F2414" s="229"/>
      <c r="G2414" s="92">
        <v>50</v>
      </c>
      <c r="H2414" s="92"/>
    </row>
    <row r="2415" spans="1:8" s="215" customFormat="1">
      <c r="A2415" s="216">
        <v>104</v>
      </c>
      <c r="B2415" s="225" t="s">
        <v>3239</v>
      </c>
      <c r="C2415" s="224" t="s">
        <v>3240</v>
      </c>
      <c r="D2415" s="219" t="s">
        <v>1808</v>
      </c>
      <c r="E2415" s="220">
        <f t="shared" si="171"/>
        <v>240</v>
      </c>
      <c r="F2415" s="229"/>
      <c r="G2415" s="92">
        <v>240</v>
      </c>
      <c r="H2415" s="92"/>
    </row>
    <row r="2416" spans="1:8" s="215" customFormat="1">
      <c r="A2416" s="216">
        <v>105</v>
      </c>
      <c r="B2416" s="225" t="s">
        <v>3236</v>
      </c>
      <c r="C2416" s="224" t="s">
        <v>3241</v>
      </c>
      <c r="D2416" s="219" t="s">
        <v>1808</v>
      </c>
      <c r="E2416" s="220">
        <f t="shared" si="171"/>
        <v>100</v>
      </c>
      <c r="F2416" s="229"/>
      <c r="G2416" s="92">
        <v>100</v>
      </c>
      <c r="H2416" s="92"/>
    </row>
    <row r="2417" spans="1:8" s="215" customFormat="1">
      <c r="A2417" s="216">
        <v>106</v>
      </c>
      <c r="B2417" s="225" t="s">
        <v>3236</v>
      </c>
      <c r="C2417" s="224" t="s">
        <v>3242</v>
      </c>
      <c r="D2417" s="219" t="s">
        <v>1808</v>
      </c>
      <c r="E2417" s="220">
        <f t="shared" si="171"/>
        <v>20</v>
      </c>
      <c r="F2417" s="229"/>
      <c r="G2417" s="92">
        <v>20</v>
      </c>
      <c r="H2417" s="92"/>
    </row>
    <row r="2418" spans="1:8" s="215" customFormat="1">
      <c r="A2418" s="216">
        <v>107</v>
      </c>
      <c r="B2418" s="225" t="s">
        <v>3236</v>
      </c>
      <c r="C2418" s="224" t="s">
        <v>3243</v>
      </c>
      <c r="D2418" s="219" t="s">
        <v>1808</v>
      </c>
      <c r="E2418" s="220">
        <f t="shared" si="171"/>
        <v>20</v>
      </c>
      <c r="F2418" s="229"/>
      <c r="G2418" s="92">
        <v>20</v>
      </c>
      <c r="H2418" s="92"/>
    </row>
    <row r="2419" spans="1:8" s="215" customFormat="1">
      <c r="A2419" s="216">
        <v>108</v>
      </c>
      <c r="B2419" s="225" t="s">
        <v>3244</v>
      </c>
      <c r="C2419" s="224" t="s">
        <v>3245</v>
      </c>
      <c r="D2419" s="219" t="s">
        <v>1808</v>
      </c>
      <c r="E2419" s="220">
        <f t="shared" si="171"/>
        <v>120</v>
      </c>
      <c r="F2419" s="229"/>
      <c r="G2419" s="92">
        <v>120</v>
      </c>
      <c r="H2419" s="92"/>
    </row>
    <row r="2420" spans="1:8" s="215" customFormat="1">
      <c r="A2420" s="216">
        <v>109</v>
      </c>
      <c r="B2420" s="225" t="s">
        <v>3244</v>
      </c>
      <c r="C2420" s="224" t="s">
        <v>3246</v>
      </c>
      <c r="D2420" s="219" t="s">
        <v>1808</v>
      </c>
      <c r="E2420" s="220">
        <f t="shared" si="171"/>
        <v>160</v>
      </c>
      <c r="F2420" s="229"/>
      <c r="G2420" s="92">
        <v>160</v>
      </c>
      <c r="H2420" s="92"/>
    </row>
    <row r="2421" spans="1:8" s="215" customFormat="1">
      <c r="A2421" s="216">
        <v>110</v>
      </c>
      <c r="B2421" s="225" t="s">
        <v>3247</v>
      </c>
      <c r="C2421" s="224" t="s">
        <v>3248</v>
      </c>
      <c r="D2421" s="219" t="s">
        <v>1808</v>
      </c>
      <c r="E2421" s="220">
        <f t="shared" si="171"/>
        <v>40</v>
      </c>
      <c r="F2421" s="229"/>
      <c r="G2421" s="92">
        <v>40</v>
      </c>
      <c r="H2421" s="92"/>
    </row>
    <row r="2422" spans="1:8" s="215" customFormat="1">
      <c r="A2422" s="216">
        <v>111</v>
      </c>
      <c r="B2422" s="225" t="s">
        <v>3249</v>
      </c>
      <c r="C2422" s="224" t="s">
        <v>3250</v>
      </c>
      <c r="D2422" s="219" t="s">
        <v>1808</v>
      </c>
      <c r="E2422" s="220">
        <f t="shared" si="171"/>
        <v>10</v>
      </c>
      <c r="F2422" s="229"/>
      <c r="G2422" s="92">
        <v>10</v>
      </c>
      <c r="H2422" s="92"/>
    </row>
    <row r="2423" spans="1:8" s="215" customFormat="1">
      <c r="A2423" s="216">
        <v>112</v>
      </c>
      <c r="B2423" s="225" t="s">
        <v>3065</v>
      </c>
      <c r="C2423" s="224" t="s">
        <v>3251</v>
      </c>
      <c r="D2423" s="219" t="s">
        <v>1808</v>
      </c>
      <c r="E2423" s="220">
        <f t="shared" si="171"/>
        <v>60</v>
      </c>
      <c r="F2423" s="229"/>
      <c r="G2423" s="92">
        <v>60</v>
      </c>
      <c r="H2423" s="92"/>
    </row>
    <row r="2424" spans="1:8" s="215" customFormat="1" ht="46.5">
      <c r="A2424" s="216">
        <v>113</v>
      </c>
      <c r="B2424" s="225" t="s">
        <v>3252</v>
      </c>
      <c r="C2424" s="224" t="s">
        <v>8986</v>
      </c>
      <c r="D2424" s="219" t="s">
        <v>1808</v>
      </c>
      <c r="E2424" s="220">
        <f t="shared" si="171"/>
        <v>20</v>
      </c>
      <c r="F2424" s="229"/>
      <c r="G2424" s="92">
        <v>20</v>
      </c>
      <c r="H2424" s="92"/>
    </row>
    <row r="2425" spans="1:8" s="215" customFormat="1">
      <c r="A2425" s="216">
        <v>114</v>
      </c>
      <c r="B2425" s="225" t="s">
        <v>2287</v>
      </c>
      <c r="C2425" s="224" t="s">
        <v>3253</v>
      </c>
      <c r="D2425" s="219" t="s">
        <v>1808</v>
      </c>
      <c r="E2425" s="220">
        <f t="shared" si="171"/>
        <v>30</v>
      </c>
      <c r="F2425" s="229"/>
      <c r="G2425" s="92">
        <v>30</v>
      </c>
      <c r="H2425" s="92"/>
    </row>
    <row r="2426" spans="1:8" s="215" customFormat="1">
      <c r="A2426" s="216">
        <v>115</v>
      </c>
      <c r="B2426" s="225" t="s">
        <v>3254</v>
      </c>
      <c r="C2426" s="224" t="s">
        <v>3255</v>
      </c>
      <c r="D2426" s="219" t="s">
        <v>1808</v>
      </c>
      <c r="E2426" s="220">
        <f t="shared" si="171"/>
        <v>10</v>
      </c>
      <c r="F2426" s="229"/>
      <c r="G2426" s="92">
        <v>10</v>
      </c>
      <c r="H2426" s="92"/>
    </row>
    <row r="2427" spans="1:8" s="215" customFormat="1">
      <c r="A2427" s="216">
        <v>116</v>
      </c>
      <c r="B2427" s="225" t="s">
        <v>3254</v>
      </c>
      <c r="C2427" s="224" t="s">
        <v>3256</v>
      </c>
      <c r="D2427" s="219" t="s">
        <v>1808</v>
      </c>
      <c r="E2427" s="220">
        <f t="shared" si="171"/>
        <v>20</v>
      </c>
      <c r="F2427" s="229"/>
      <c r="G2427" s="92">
        <v>20</v>
      </c>
      <c r="H2427" s="92"/>
    </row>
    <row r="2428" spans="1:8" s="215" customFormat="1">
      <c r="A2428" s="216">
        <v>117</v>
      </c>
      <c r="B2428" s="225" t="s">
        <v>3257</v>
      </c>
      <c r="C2428" s="224" t="s">
        <v>3258</v>
      </c>
      <c r="D2428" s="219" t="s">
        <v>1808</v>
      </c>
      <c r="E2428" s="220">
        <f t="shared" si="171"/>
        <v>10</v>
      </c>
      <c r="F2428" s="229"/>
      <c r="G2428" s="92">
        <v>10</v>
      </c>
      <c r="H2428" s="92"/>
    </row>
    <row r="2429" spans="1:8" s="215" customFormat="1">
      <c r="A2429" s="216">
        <v>118</v>
      </c>
      <c r="B2429" s="225" t="s">
        <v>3259</v>
      </c>
      <c r="C2429" s="224" t="s">
        <v>3260</v>
      </c>
      <c r="D2429" s="219" t="s">
        <v>1808</v>
      </c>
      <c r="E2429" s="220">
        <f t="shared" si="171"/>
        <v>20</v>
      </c>
      <c r="F2429" s="229"/>
      <c r="G2429" s="92">
        <v>20</v>
      </c>
      <c r="H2429" s="92"/>
    </row>
    <row r="2430" spans="1:8" s="215" customFormat="1">
      <c r="A2430" s="216">
        <v>119</v>
      </c>
      <c r="B2430" s="225" t="s">
        <v>3254</v>
      </c>
      <c r="C2430" s="224" t="s">
        <v>3261</v>
      </c>
      <c r="D2430" s="219" t="s">
        <v>1808</v>
      </c>
      <c r="E2430" s="220">
        <f t="shared" si="171"/>
        <v>20</v>
      </c>
      <c r="F2430" s="229"/>
      <c r="G2430" s="92">
        <v>20</v>
      </c>
      <c r="H2430" s="92"/>
    </row>
    <row r="2431" spans="1:8" s="215" customFormat="1">
      <c r="A2431" s="216">
        <v>120</v>
      </c>
      <c r="B2431" s="225" t="s">
        <v>3254</v>
      </c>
      <c r="C2431" s="224" t="s">
        <v>3262</v>
      </c>
      <c r="D2431" s="219" t="s">
        <v>1808</v>
      </c>
      <c r="E2431" s="220">
        <f t="shared" si="171"/>
        <v>10</v>
      </c>
      <c r="F2431" s="229"/>
      <c r="G2431" s="92">
        <v>10</v>
      </c>
      <c r="H2431" s="92"/>
    </row>
    <row r="2432" spans="1:8" s="215" customFormat="1">
      <c r="A2432" s="216">
        <v>121</v>
      </c>
      <c r="B2432" s="225" t="s">
        <v>3254</v>
      </c>
      <c r="C2432" s="224" t="s">
        <v>3263</v>
      </c>
      <c r="D2432" s="219" t="s">
        <v>1808</v>
      </c>
      <c r="E2432" s="220">
        <f t="shared" si="171"/>
        <v>20</v>
      </c>
      <c r="F2432" s="229"/>
      <c r="G2432" s="92">
        <v>20</v>
      </c>
      <c r="H2432" s="92"/>
    </row>
    <row r="2433" spans="1:8" s="215" customFormat="1">
      <c r="A2433" s="216">
        <v>122</v>
      </c>
      <c r="B2433" s="225" t="s">
        <v>3259</v>
      </c>
      <c r="C2433" s="224" t="s">
        <v>3260</v>
      </c>
      <c r="D2433" s="219" t="s">
        <v>1808</v>
      </c>
      <c r="E2433" s="220">
        <f t="shared" si="171"/>
        <v>20</v>
      </c>
      <c r="F2433" s="229"/>
      <c r="G2433" s="92">
        <v>20</v>
      </c>
      <c r="H2433" s="92"/>
    </row>
    <row r="2434" spans="1:8" s="215" customFormat="1">
      <c r="A2434" s="216">
        <v>123</v>
      </c>
      <c r="B2434" s="225" t="s">
        <v>3254</v>
      </c>
      <c r="C2434" s="224" t="s">
        <v>3261</v>
      </c>
      <c r="D2434" s="219" t="s">
        <v>1808</v>
      </c>
      <c r="E2434" s="220">
        <f t="shared" si="171"/>
        <v>20</v>
      </c>
      <c r="F2434" s="229"/>
      <c r="G2434" s="92">
        <v>20</v>
      </c>
      <c r="H2434" s="92"/>
    </row>
    <row r="2435" spans="1:8" s="215" customFormat="1">
      <c r="A2435" s="216">
        <v>124</v>
      </c>
      <c r="B2435" s="225" t="s">
        <v>3264</v>
      </c>
      <c r="C2435" s="224" t="s">
        <v>3265</v>
      </c>
      <c r="D2435" s="219" t="s">
        <v>1808</v>
      </c>
      <c r="E2435" s="220">
        <f t="shared" si="171"/>
        <v>10</v>
      </c>
      <c r="F2435" s="229"/>
      <c r="G2435" s="92">
        <v>10</v>
      </c>
      <c r="H2435" s="92"/>
    </row>
    <row r="2436" spans="1:8" s="215" customFormat="1">
      <c r="A2436" s="216">
        <v>125</v>
      </c>
      <c r="B2436" s="225" t="s">
        <v>3264</v>
      </c>
      <c r="C2436" s="224" t="s">
        <v>3266</v>
      </c>
      <c r="D2436" s="219" t="s">
        <v>1808</v>
      </c>
      <c r="E2436" s="220">
        <f t="shared" si="171"/>
        <v>10</v>
      </c>
      <c r="F2436" s="229"/>
      <c r="G2436" s="92">
        <v>10</v>
      </c>
      <c r="H2436" s="92"/>
    </row>
    <row r="2437" spans="1:8" s="215" customFormat="1">
      <c r="A2437" s="216">
        <v>126</v>
      </c>
      <c r="B2437" s="225" t="s">
        <v>3264</v>
      </c>
      <c r="C2437" s="224" t="s">
        <v>3267</v>
      </c>
      <c r="D2437" s="219" t="s">
        <v>1808</v>
      </c>
      <c r="E2437" s="220">
        <f t="shared" si="171"/>
        <v>10</v>
      </c>
      <c r="F2437" s="229"/>
      <c r="G2437" s="92">
        <v>10</v>
      </c>
      <c r="H2437" s="92"/>
    </row>
    <row r="2438" spans="1:8" s="215" customFormat="1">
      <c r="A2438" s="216">
        <v>127</v>
      </c>
      <c r="B2438" s="225" t="s">
        <v>3264</v>
      </c>
      <c r="C2438" s="224" t="s">
        <v>3268</v>
      </c>
      <c r="D2438" s="219" t="s">
        <v>1808</v>
      </c>
      <c r="E2438" s="220">
        <f t="shared" si="171"/>
        <v>10</v>
      </c>
      <c r="F2438" s="229"/>
      <c r="G2438" s="92">
        <v>10</v>
      </c>
      <c r="H2438" s="92"/>
    </row>
    <row r="2439" spans="1:8" s="215" customFormat="1">
      <c r="A2439" s="216">
        <v>128</v>
      </c>
      <c r="B2439" s="225" t="s">
        <v>3264</v>
      </c>
      <c r="C2439" s="224" t="s">
        <v>3269</v>
      </c>
      <c r="D2439" s="219" t="s">
        <v>1808</v>
      </c>
      <c r="E2439" s="220">
        <f t="shared" si="171"/>
        <v>10</v>
      </c>
      <c r="F2439" s="229"/>
      <c r="G2439" s="92">
        <v>10</v>
      </c>
      <c r="H2439" s="92"/>
    </row>
    <row r="2440" spans="1:8" s="215" customFormat="1">
      <c r="A2440" s="216">
        <v>129</v>
      </c>
      <c r="B2440" s="225" t="s">
        <v>3264</v>
      </c>
      <c r="C2440" s="224" t="s">
        <v>3270</v>
      </c>
      <c r="D2440" s="219" t="s">
        <v>1808</v>
      </c>
      <c r="E2440" s="220">
        <f t="shared" si="171"/>
        <v>10</v>
      </c>
      <c r="F2440" s="229"/>
      <c r="G2440" s="92">
        <v>10</v>
      </c>
      <c r="H2440" s="92"/>
    </row>
    <row r="2441" spans="1:8" s="215" customFormat="1">
      <c r="A2441" s="216">
        <v>130</v>
      </c>
      <c r="B2441" s="225" t="s">
        <v>3264</v>
      </c>
      <c r="C2441" s="224" t="s">
        <v>3271</v>
      </c>
      <c r="D2441" s="219" t="s">
        <v>1808</v>
      </c>
      <c r="E2441" s="220">
        <f t="shared" ref="E2441:E2472" si="172">+F2441+G2441+H2441</f>
        <v>10</v>
      </c>
      <c r="F2441" s="229"/>
      <c r="G2441" s="92">
        <v>10</v>
      </c>
      <c r="H2441" s="92"/>
    </row>
    <row r="2442" spans="1:8" s="215" customFormat="1">
      <c r="A2442" s="216">
        <v>131</v>
      </c>
      <c r="B2442" s="225" t="s">
        <v>3264</v>
      </c>
      <c r="C2442" s="224" t="s">
        <v>3272</v>
      </c>
      <c r="D2442" s="219" t="s">
        <v>1808</v>
      </c>
      <c r="E2442" s="220">
        <f t="shared" si="172"/>
        <v>10</v>
      </c>
      <c r="F2442" s="229"/>
      <c r="G2442" s="92">
        <v>10</v>
      </c>
      <c r="H2442" s="92"/>
    </row>
    <row r="2443" spans="1:8" s="215" customFormat="1">
      <c r="A2443" s="216">
        <v>132</v>
      </c>
      <c r="B2443" s="225" t="s">
        <v>3264</v>
      </c>
      <c r="C2443" s="224" t="s">
        <v>3273</v>
      </c>
      <c r="D2443" s="219" t="s">
        <v>1808</v>
      </c>
      <c r="E2443" s="220">
        <f t="shared" si="172"/>
        <v>20</v>
      </c>
      <c r="F2443" s="229"/>
      <c r="G2443" s="92">
        <v>20</v>
      </c>
      <c r="H2443" s="92"/>
    </row>
    <row r="2444" spans="1:8" s="215" customFormat="1">
      <c r="A2444" s="216">
        <v>133</v>
      </c>
      <c r="B2444" s="225" t="s">
        <v>3264</v>
      </c>
      <c r="C2444" s="224" t="s">
        <v>3274</v>
      </c>
      <c r="D2444" s="219" t="s">
        <v>1808</v>
      </c>
      <c r="E2444" s="220">
        <f t="shared" si="172"/>
        <v>10</v>
      </c>
      <c r="F2444" s="229"/>
      <c r="G2444" s="92">
        <v>10</v>
      </c>
      <c r="H2444" s="92"/>
    </row>
    <row r="2445" spans="1:8" s="215" customFormat="1">
      <c r="A2445" s="216">
        <v>134</v>
      </c>
      <c r="B2445" s="225" t="s">
        <v>3264</v>
      </c>
      <c r="C2445" s="224" t="s">
        <v>3275</v>
      </c>
      <c r="D2445" s="219" t="s">
        <v>1808</v>
      </c>
      <c r="E2445" s="220">
        <f t="shared" si="172"/>
        <v>10</v>
      </c>
      <c r="F2445" s="229"/>
      <c r="G2445" s="92">
        <v>10</v>
      </c>
      <c r="H2445" s="92"/>
    </row>
    <row r="2446" spans="1:8" s="215" customFormat="1">
      <c r="A2446" s="216">
        <v>135</v>
      </c>
      <c r="B2446" s="225" t="s">
        <v>3264</v>
      </c>
      <c r="C2446" s="224" t="s">
        <v>3276</v>
      </c>
      <c r="D2446" s="219" t="s">
        <v>1808</v>
      </c>
      <c r="E2446" s="220">
        <f t="shared" si="172"/>
        <v>10</v>
      </c>
      <c r="F2446" s="229"/>
      <c r="G2446" s="92">
        <v>10</v>
      </c>
      <c r="H2446" s="92"/>
    </row>
    <row r="2447" spans="1:8" s="215" customFormat="1">
      <c r="A2447" s="216">
        <v>136</v>
      </c>
      <c r="B2447" s="225" t="s">
        <v>3264</v>
      </c>
      <c r="C2447" s="224" t="s">
        <v>3277</v>
      </c>
      <c r="D2447" s="219" t="s">
        <v>1808</v>
      </c>
      <c r="E2447" s="220">
        <f t="shared" si="172"/>
        <v>10</v>
      </c>
      <c r="F2447" s="229"/>
      <c r="G2447" s="92">
        <v>10</v>
      </c>
      <c r="H2447" s="92"/>
    </row>
    <row r="2448" spans="1:8" s="215" customFormat="1">
      <c r="A2448" s="216">
        <v>137</v>
      </c>
      <c r="B2448" s="225" t="s">
        <v>3264</v>
      </c>
      <c r="C2448" s="224" t="s">
        <v>3278</v>
      </c>
      <c r="D2448" s="219" t="s">
        <v>1808</v>
      </c>
      <c r="E2448" s="220">
        <f t="shared" si="172"/>
        <v>10</v>
      </c>
      <c r="F2448" s="229"/>
      <c r="G2448" s="92">
        <v>10</v>
      </c>
      <c r="H2448" s="92"/>
    </row>
    <row r="2449" spans="1:8" s="215" customFormat="1">
      <c r="A2449" s="216">
        <v>138</v>
      </c>
      <c r="B2449" s="225" t="s">
        <v>3264</v>
      </c>
      <c r="C2449" s="224" t="s">
        <v>3279</v>
      </c>
      <c r="D2449" s="219" t="s">
        <v>1808</v>
      </c>
      <c r="E2449" s="220">
        <f t="shared" si="172"/>
        <v>10</v>
      </c>
      <c r="F2449" s="229"/>
      <c r="G2449" s="92">
        <v>10</v>
      </c>
      <c r="H2449" s="92"/>
    </row>
    <row r="2450" spans="1:8" s="215" customFormat="1">
      <c r="A2450" s="216">
        <v>139</v>
      </c>
      <c r="B2450" s="225" t="s">
        <v>3264</v>
      </c>
      <c r="C2450" s="224" t="s">
        <v>3280</v>
      </c>
      <c r="D2450" s="219" t="s">
        <v>1808</v>
      </c>
      <c r="E2450" s="220">
        <f t="shared" si="172"/>
        <v>10</v>
      </c>
      <c r="F2450" s="229"/>
      <c r="G2450" s="92">
        <v>10</v>
      </c>
      <c r="H2450" s="92"/>
    </row>
    <row r="2451" spans="1:8" s="215" customFormat="1">
      <c r="A2451" s="216">
        <v>140</v>
      </c>
      <c r="B2451" s="225" t="s">
        <v>3264</v>
      </c>
      <c r="C2451" s="224" t="s">
        <v>3272</v>
      </c>
      <c r="D2451" s="219" t="s">
        <v>1808</v>
      </c>
      <c r="E2451" s="220">
        <f t="shared" si="172"/>
        <v>20</v>
      </c>
      <c r="F2451" s="229"/>
      <c r="G2451" s="92">
        <v>20</v>
      </c>
      <c r="H2451" s="92"/>
    </row>
    <row r="2452" spans="1:8" s="215" customFormat="1">
      <c r="A2452" s="216">
        <v>141</v>
      </c>
      <c r="B2452" s="225" t="s">
        <v>3264</v>
      </c>
      <c r="C2452" s="224" t="s">
        <v>3281</v>
      </c>
      <c r="D2452" s="219" t="s">
        <v>1808</v>
      </c>
      <c r="E2452" s="220">
        <f t="shared" si="172"/>
        <v>10</v>
      </c>
      <c r="F2452" s="229"/>
      <c r="G2452" s="92">
        <v>10</v>
      </c>
      <c r="H2452" s="92"/>
    </row>
    <row r="2453" spans="1:8" s="215" customFormat="1">
      <c r="A2453" s="216">
        <v>142</v>
      </c>
      <c r="B2453" s="225" t="s">
        <v>3264</v>
      </c>
      <c r="C2453" s="224" t="s">
        <v>3282</v>
      </c>
      <c r="D2453" s="219" t="s">
        <v>1808</v>
      </c>
      <c r="E2453" s="220">
        <f t="shared" si="172"/>
        <v>10</v>
      </c>
      <c r="F2453" s="229"/>
      <c r="G2453" s="92">
        <v>10</v>
      </c>
      <c r="H2453" s="92"/>
    </row>
    <row r="2454" spans="1:8" s="215" customFormat="1">
      <c r="A2454" s="216">
        <v>143</v>
      </c>
      <c r="B2454" s="225" t="s">
        <v>3264</v>
      </c>
      <c r="C2454" s="224" t="s">
        <v>3283</v>
      </c>
      <c r="D2454" s="219" t="s">
        <v>1808</v>
      </c>
      <c r="E2454" s="220">
        <f t="shared" si="172"/>
        <v>10</v>
      </c>
      <c r="F2454" s="229"/>
      <c r="G2454" s="92">
        <v>10</v>
      </c>
      <c r="H2454" s="92"/>
    </row>
    <row r="2455" spans="1:8" s="215" customFormat="1">
      <c r="A2455" s="216">
        <v>144</v>
      </c>
      <c r="B2455" s="225" t="s">
        <v>3264</v>
      </c>
      <c r="C2455" s="224" t="s">
        <v>3284</v>
      </c>
      <c r="D2455" s="219" t="s">
        <v>1808</v>
      </c>
      <c r="E2455" s="220">
        <f t="shared" si="172"/>
        <v>10</v>
      </c>
      <c r="F2455" s="229"/>
      <c r="G2455" s="92">
        <v>10</v>
      </c>
      <c r="H2455" s="92"/>
    </row>
    <row r="2456" spans="1:8" s="215" customFormat="1">
      <c r="A2456" s="216">
        <v>145</v>
      </c>
      <c r="B2456" s="225" t="s">
        <v>3264</v>
      </c>
      <c r="C2456" s="224" t="s">
        <v>3285</v>
      </c>
      <c r="D2456" s="219" t="s">
        <v>1808</v>
      </c>
      <c r="E2456" s="220">
        <f t="shared" si="172"/>
        <v>10</v>
      </c>
      <c r="F2456" s="229"/>
      <c r="G2456" s="92">
        <v>10</v>
      </c>
      <c r="H2456" s="92"/>
    </row>
    <row r="2457" spans="1:8" s="215" customFormat="1">
      <c r="A2457" s="216">
        <v>146</v>
      </c>
      <c r="B2457" s="225" t="s">
        <v>3264</v>
      </c>
      <c r="C2457" s="224" t="s">
        <v>3286</v>
      </c>
      <c r="D2457" s="219" t="s">
        <v>1808</v>
      </c>
      <c r="E2457" s="220">
        <f t="shared" si="172"/>
        <v>10</v>
      </c>
      <c r="F2457" s="229"/>
      <c r="G2457" s="92">
        <v>10</v>
      </c>
      <c r="H2457" s="92"/>
    </row>
    <row r="2458" spans="1:8" s="215" customFormat="1">
      <c r="A2458" s="216">
        <v>147</v>
      </c>
      <c r="B2458" s="225" t="s">
        <v>3264</v>
      </c>
      <c r="C2458" s="224" t="s">
        <v>3287</v>
      </c>
      <c r="D2458" s="219" t="s">
        <v>1808</v>
      </c>
      <c r="E2458" s="220">
        <f t="shared" si="172"/>
        <v>10</v>
      </c>
      <c r="F2458" s="229"/>
      <c r="G2458" s="92">
        <v>10</v>
      </c>
      <c r="H2458" s="92"/>
    </row>
    <row r="2459" spans="1:8" s="215" customFormat="1">
      <c r="A2459" s="216">
        <v>148</v>
      </c>
      <c r="B2459" s="225" t="s">
        <v>3264</v>
      </c>
      <c r="C2459" s="224" t="s">
        <v>3288</v>
      </c>
      <c r="D2459" s="219" t="s">
        <v>1808</v>
      </c>
      <c r="E2459" s="220">
        <f t="shared" si="172"/>
        <v>10</v>
      </c>
      <c r="F2459" s="229"/>
      <c r="G2459" s="92">
        <v>10</v>
      </c>
      <c r="H2459" s="92"/>
    </row>
    <row r="2460" spans="1:8" s="215" customFormat="1">
      <c r="A2460" s="216">
        <v>149</v>
      </c>
      <c r="B2460" s="225" t="s">
        <v>3264</v>
      </c>
      <c r="C2460" s="224" t="s">
        <v>3289</v>
      </c>
      <c r="D2460" s="219" t="s">
        <v>1808</v>
      </c>
      <c r="E2460" s="220">
        <f t="shared" si="172"/>
        <v>30</v>
      </c>
      <c r="F2460" s="229"/>
      <c r="G2460" s="92">
        <v>30</v>
      </c>
      <c r="H2460" s="92"/>
    </row>
    <row r="2461" spans="1:8" s="215" customFormat="1">
      <c r="A2461" s="216">
        <v>150</v>
      </c>
      <c r="B2461" s="225" t="s">
        <v>3264</v>
      </c>
      <c r="C2461" s="224" t="s">
        <v>3290</v>
      </c>
      <c r="D2461" s="219" t="s">
        <v>1808</v>
      </c>
      <c r="E2461" s="220">
        <f t="shared" si="172"/>
        <v>30</v>
      </c>
      <c r="F2461" s="229"/>
      <c r="G2461" s="92">
        <v>30</v>
      </c>
      <c r="H2461" s="92"/>
    </row>
    <row r="2462" spans="1:8" s="215" customFormat="1">
      <c r="A2462" s="216">
        <v>151</v>
      </c>
      <c r="B2462" s="225" t="s">
        <v>3264</v>
      </c>
      <c r="C2462" s="224" t="s">
        <v>3291</v>
      </c>
      <c r="D2462" s="219" t="s">
        <v>1808</v>
      </c>
      <c r="E2462" s="220">
        <f t="shared" si="172"/>
        <v>10</v>
      </c>
      <c r="F2462" s="229"/>
      <c r="G2462" s="92">
        <v>10</v>
      </c>
      <c r="H2462" s="92"/>
    </row>
    <row r="2463" spans="1:8" s="215" customFormat="1">
      <c r="A2463" s="216">
        <v>152</v>
      </c>
      <c r="B2463" s="225" t="s">
        <v>3264</v>
      </c>
      <c r="C2463" s="224" t="s">
        <v>3292</v>
      </c>
      <c r="D2463" s="219" t="s">
        <v>1808</v>
      </c>
      <c r="E2463" s="220">
        <f t="shared" si="172"/>
        <v>10</v>
      </c>
      <c r="F2463" s="229"/>
      <c r="G2463" s="92">
        <v>10</v>
      </c>
      <c r="H2463" s="92"/>
    </row>
    <row r="2464" spans="1:8" s="215" customFormat="1">
      <c r="A2464" s="216">
        <v>153</v>
      </c>
      <c r="B2464" s="225" t="s">
        <v>3264</v>
      </c>
      <c r="C2464" s="224" t="s">
        <v>3293</v>
      </c>
      <c r="D2464" s="219" t="s">
        <v>1808</v>
      </c>
      <c r="E2464" s="220">
        <f t="shared" si="172"/>
        <v>10</v>
      </c>
      <c r="F2464" s="229"/>
      <c r="G2464" s="92">
        <v>10</v>
      </c>
      <c r="H2464" s="92"/>
    </row>
    <row r="2465" spans="1:8" s="215" customFormat="1">
      <c r="A2465" s="216">
        <v>154</v>
      </c>
      <c r="B2465" s="225" t="s">
        <v>3264</v>
      </c>
      <c r="C2465" s="224" t="s">
        <v>3294</v>
      </c>
      <c r="D2465" s="219" t="s">
        <v>1808</v>
      </c>
      <c r="E2465" s="220">
        <f t="shared" si="172"/>
        <v>10</v>
      </c>
      <c r="F2465" s="229"/>
      <c r="G2465" s="92">
        <v>10</v>
      </c>
      <c r="H2465" s="92"/>
    </row>
    <row r="2466" spans="1:8" s="215" customFormat="1">
      <c r="A2466" s="216">
        <v>155</v>
      </c>
      <c r="B2466" s="225" t="s">
        <v>3264</v>
      </c>
      <c r="C2466" s="224" t="s">
        <v>3295</v>
      </c>
      <c r="D2466" s="219" t="s">
        <v>1808</v>
      </c>
      <c r="E2466" s="220">
        <f t="shared" si="172"/>
        <v>10</v>
      </c>
      <c r="F2466" s="229"/>
      <c r="G2466" s="92">
        <v>10</v>
      </c>
      <c r="H2466" s="92"/>
    </row>
    <row r="2467" spans="1:8" s="215" customFormat="1">
      <c r="A2467" s="216">
        <v>156</v>
      </c>
      <c r="B2467" s="225" t="s">
        <v>3264</v>
      </c>
      <c r="C2467" s="224" t="s">
        <v>3296</v>
      </c>
      <c r="D2467" s="219" t="s">
        <v>1808</v>
      </c>
      <c r="E2467" s="220">
        <f t="shared" si="172"/>
        <v>10</v>
      </c>
      <c r="F2467" s="229"/>
      <c r="G2467" s="92">
        <v>10</v>
      </c>
      <c r="H2467" s="92"/>
    </row>
    <row r="2468" spans="1:8" s="215" customFormat="1">
      <c r="A2468" s="216">
        <v>157</v>
      </c>
      <c r="B2468" s="225" t="s">
        <v>3264</v>
      </c>
      <c r="C2468" s="224" t="s">
        <v>3297</v>
      </c>
      <c r="D2468" s="219" t="s">
        <v>1808</v>
      </c>
      <c r="E2468" s="220">
        <f t="shared" si="172"/>
        <v>20</v>
      </c>
      <c r="F2468" s="229"/>
      <c r="G2468" s="92">
        <v>20</v>
      </c>
      <c r="H2468" s="92"/>
    </row>
    <row r="2469" spans="1:8" s="215" customFormat="1">
      <c r="A2469" s="216">
        <v>158</v>
      </c>
      <c r="B2469" s="225" t="s">
        <v>3264</v>
      </c>
      <c r="C2469" s="224" t="s">
        <v>3298</v>
      </c>
      <c r="D2469" s="219" t="s">
        <v>1808</v>
      </c>
      <c r="E2469" s="220">
        <f t="shared" si="172"/>
        <v>10</v>
      </c>
      <c r="F2469" s="229"/>
      <c r="G2469" s="92">
        <v>10</v>
      </c>
      <c r="H2469" s="92"/>
    </row>
    <row r="2470" spans="1:8" s="215" customFormat="1">
      <c r="A2470" s="216">
        <v>159</v>
      </c>
      <c r="B2470" s="225" t="s">
        <v>3264</v>
      </c>
      <c r="C2470" s="224" t="s">
        <v>3299</v>
      </c>
      <c r="D2470" s="219" t="s">
        <v>1808</v>
      </c>
      <c r="E2470" s="220">
        <f t="shared" si="172"/>
        <v>10</v>
      </c>
      <c r="F2470" s="229"/>
      <c r="G2470" s="92">
        <v>10</v>
      </c>
      <c r="H2470" s="92"/>
    </row>
    <row r="2471" spans="1:8" s="215" customFormat="1">
      <c r="A2471" s="216">
        <v>160</v>
      </c>
      <c r="B2471" s="225" t="s">
        <v>3264</v>
      </c>
      <c r="C2471" s="224" t="s">
        <v>3300</v>
      </c>
      <c r="D2471" s="219" t="s">
        <v>1808</v>
      </c>
      <c r="E2471" s="220">
        <f t="shared" si="172"/>
        <v>10</v>
      </c>
      <c r="F2471" s="229"/>
      <c r="G2471" s="92">
        <v>10</v>
      </c>
      <c r="H2471" s="92"/>
    </row>
    <row r="2472" spans="1:8" s="215" customFormat="1">
      <c r="A2472" s="216">
        <v>161</v>
      </c>
      <c r="B2472" s="225" t="s">
        <v>3264</v>
      </c>
      <c r="C2472" s="224" t="s">
        <v>3301</v>
      </c>
      <c r="D2472" s="219" t="s">
        <v>1808</v>
      </c>
      <c r="E2472" s="220">
        <f t="shared" si="172"/>
        <v>10</v>
      </c>
      <c r="F2472" s="229"/>
      <c r="G2472" s="92">
        <v>10</v>
      </c>
      <c r="H2472" s="92"/>
    </row>
    <row r="2473" spans="1:8" s="215" customFormat="1">
      <c r="A2473" s="216">
        <v>162</v>
      </c>
      <c r="B2473" s="225" t="s">
        <v>3264</v>
      </c>
      <c r="C2473" s="224" t="s">
        <v>3302</v>
      </c>
      <c r="D2473" s="219" t="s">
        <v>1808</v>
      </c>
      <c r="E2473" s="220">
        <f t="shared" ref="E2473:E2504" si="173">+F2473+G2473+H2473</f>
        <v>10</v>
      </c>
      <c r="F2473" s="229"/>
      <c r="G2473" s="92">
        <v>10</v>
      </c>
      <c r="H2473" s="92"/>
    </row>
    <row r="2474" spans="1:8" s="215" customFormat="1">
      <c r="A2474" s="216">
        <v>163</v>
      </c>
      <c r="B2474" s="225" t="s">
        <v>3264</v>
      </c>
      <c r="C2474" s="224" t="s">
        <v>3303</v>
      </c>
      <c r="D2474" s="219" t="s">
        <v>1808</v>
      </c>
      <c r="E2474" s="220">
        <f t="shared" si="173"/>
        <v>10</v>
      </c>
      <c r="F2474" s="229"/>
      <c r="G2474" s="92">
        <v>10</v>
      </c>
      <c r="H2474" s="92"/>
    </row>
    <row r="2475" spans="1:8" s="215" customFormat="1">
      <c r="A2475" s="216">
        <v>164</v>
      </c>
      <c r="B2475" s="225" t="s">
        <v>3264</v>
      </c>
      <c r="C2475" s="224" t="s">
        <v>3304</v>
      </c>
      <c r="D2475" s="219" t="s">
        <v>1808</v>
      </c>
      <c r="E2475" s="220">
        <f t="shared" si="173"/>
        <v>30</v>
      </c>
      <c r="F2475" s="229"/>
      <c r="G2475" s="92">
        <v>30</v>
      </c>
      <c r="H2475" s="92"/>
    </row>
    <row r="2476" spans="1:8" s="215" customFormat="1">
      <c r="A2476" s="216">
        <v>165</v>
      </c>
      <c r="B2476" s="225" t="s">
        <v>3264</v>
      </c>
      <c r="C2476" s="224" t="s">
        <v>3305</v>
      </c>
      <c r="D2476" s="219" t="s">
        <v>1808</v>
      </c>
      <c r="E2476" s="220">
        <f t="shared" si="173"/>
        <v>10</v>
      </c>
      <c r="F2476" s="229"/>
      <c r="G2476" s="92">
        <v>10</v>
      </c>
      <c r="H2476" s="92"/>
    </row>
    <row r="2477" spans="1:8" s="215" customFormat="1">
      <c r="A2477" s="216">
        <v>166</v>
      </c>
      <c r="B2477" s="225" t="s">
        <v>3264</v>
      </c>
      <c r="C2477" s="224" t="s">
        <v>3306</v>
      </c>
      <c r="D2477" s="219" t="s">
        <v>1808</v>
      </c>
      <c r="E2477" s="220">
        <f t="shared" si="173"/>
        <v>10</v>
      </c>
      <c r="F2477" s="229"/>
      <c r="G2477" s="92">
        <v>10</v>
      </c>
      <c r="H2477" s="92"/>
    </row>
    <row r="2478" spans="1:8" s="215" customFormat="1">
      <c r="A2478" s="216">
        <v>167</v>
      </c>
      <c r="B2478" s="225" t="s">
        <v>3264</v>
      </c>
      <c r="C2478" s="224" t="s">
        <v>3307</v>
      </c>
      <c r="D2478" s="219" t="s">
        <v>1808</v>
      </c>
      <c r="E2478" s="220">
        <f t="shared" si="173"/>
        <v>10</v>
      </c>
      <c r="F2478" s="229"/>
      <c r="G2478" s="92">
        <v>10</v>
      </c>
      <c r="H2478" s="92"/>
    </row>
    <row r="2479" spans="1:8" s="215" customFormat="1">
      <c r="A2479" s="216">
        <v>168</v>
      </c>
      <c r="B2479" s="225" t="s">
        <v>3264</v>
      </c>
      <c r="C2479" s="224" t="s">
        <v>3308</v>
      </c>
      <c r="D2479" s="219" t="s">
        <v>1808</v>
      </c>
      <c r="E2479" s="220">
        <f t="shared" si="173"/>
        <v>10</v>
      </c>
      <c r="F2479" s="229"/>
      <c r="G2479" s="92">
        <v>10</v>
      </c>
      <c r="H2479" s="92"/>
    </row>
    <row r="2480" spans="1:8" s="215" customFormat="1">
      <c r="A2480" s="216">
        <v>169</v>
      </c>
      <c r="B2480" s="225" t="s">
        <v>3264</v>
      </c>
      <c r="C2480" s="224" t="s">
        <v>3309</v>
      </c>
      <c r="D2480" s="219" t="s">
        <v>1808</v>
      </c>
      <c r="E2480" s="220">
        <f t="shared" si="173"/>
        <v>10</v>
      </c>
      <c r="F2480" s="229"/>
      <c r="G2480" s="92">
        <v>10</v>
      </c>
      <c r="H2480" s="92"/>
    </row>
    <row r="2481" spans="1:8" s="215" customFormat="1">
      <c r="A2481" s="216">
        <v>170</v>
      </c>
      <c r="B2481" s="225" t="s">
        <v>3264</v>
      </c>
      <c r="C2481" s="224" t="s">
        <v>3310</v>
      </c>
      <c r="D2481" s="219" t="s">
        <v>1808</v>
      </c>
      <c r="E2481" s="220">
        <f t="shared" si="173"/>
        <v>10</v>
      </c>
      <c r="F2481" s="229"/>
      <c r="G2481" s="92">
        <v>10</v>
      </c>
      <c r="H2481" s="92"/>
    </row>
    <row r="2482" spans="1:8" s="215" customFormat="1">
      <c r="A2482" s="216">
        <v>171</v>
      </c>
      <c r="B2482" s="225" t="s">
        <v>3264</v>
      </c>
      <c r="C2482" s="224" t="s">
        <v>3311</v>
      </c>
      <c r="D2482" s="219" t="s">
        <v>1808</v>
      </c>
      <c r="E2482" s="220">
        <f t="shared" si="173"/>
        <v>10</v>
      </c>
      <c r="F2482" s="229"/>
      <c r="G2482" s="92">
        <v>10</v>
      </c>
      <c r="H2482" s="92"/>
    </row>
    <row r="2483" spans="1:8" s="215" customFormat="1">
      <c r="A2483" s="216">
        <v>172</v>
      </c>
      <c r="B2483" s="225" t="s">
        <v>3264</v>
      </c>
      <c r="C2483" s="224" t="s">
        <v>3312</v>
      </c>
      <c r="D2483" s="219" t="s">
        <v>1808</v>
      </c>
      <c r="E2483" s="220">
        <f t="shared" si="173"/>
        <v>10</v>
      </c>
      <c r="F2483" s="229"/>
      <c r="G2483" s="92">
        <v>10</v>
      </c>
      <c r="H2483" s="92"/>
    </row>
    <row r="2484" spans="1:8" s="215" customFormat="1">
      <c r="A2484" s="216">
        <v>173</v>
      </c>
      <c r="B2484" s="225" t="s">
        <v>3264</v>
      </c>
      <c r="C2484" s="224" t="s">
        <v>3313</v>
      </c>
      <c r="D2484" s="219" t="s">
        <v>1808</v>
      </c>
      <c r="E2484" s="220">
        <f t="shared" si="173"/>
        <v>10</v>
      </c>
      <c r="F2484" s="229"/>
      <c r="G2484" s="92">
        <v>10</v>
      </c>
      <c r="H2484" s="92"/>
    </row>
    <row r="2485" spans="1:8" s="215" customFormat="1">
      <c r="A2485" s="216">
        <v>174</v>
      </c>
      <c r="B2485" s="225" t="s">
        <v>3264</v>
      </c>
      <c r="C2485" s="224" t="s">
        <v>3314</v>
      </c>
      <c r="D2485" s="219" t="s">
        <v>1808</v>
      </c>
      <c r="E2485" s="220">
        <f t="shared" si="173"/>
        <v>10</v>
      </c>
      <c r="F2485" s="229"/>
      <c r="G2485" s="92">
        <v>10</v>
      </c>
      <c r="H2485" s="92"/>
    </row>
    <row r="2486" spans="1:8" s="215" customFormat="1">
      <c r="A2486" s="216">
        <v>175</v>
      </c>
      <c r="B2486" s="225" t="s">
        <v>3264</v>
      </c>
      <c r="C2486" s="224" t="s">
        <v>3315</v>
      </c>
      <c r="D2486" s="219" t="s">
        <v>1808</v>
      </c>
      <c r="E2486" s="220">
        <f t="shared" si="173"/>
        <v>10</v>
      </c>
      <c r="F2486" s="229"/>
      <c r="G2486" s="92">
        <v>10</v>
      </c>
      <c r="H2486" s="92"/>
    </row>
    <row r="2487" spans="1:8" s="215" customFormat="1">
      <c r="A2487" s="216">
        <v>176</v>
      </c>
      <c r="B2487" s="225" t="s">
        <v>3264</v>
      </c>
      <c r="C2487" s="224" t="s">
        <v>3316</v>
      </c>
      <c r="D2487" s="219" t="s">
        <v>1808</v>
      </c>
      <c r="E2487" s="220">
        <f t="shared" si="173"/>
        <v>10</v>
      </c>
      <c r="F2487" s="229"/>
      <c r="G2487" s="92">
        <v>10</v>
      </c>
      <c r="H2487" s="92"/>
    </row>
    <row r="2488" spans="1:8" s="215" customFormat="1">
      <c r="A2488" s="216">
        <v>177</v>
      </c>
      <c r="B2488" s="225" t="s">
        <v>3264</v>
      </c>
      <c r="C2488" s="224" t="s">
        <v>3317</v>
      </c>
      <c r="D2488" s="219" t="s">
        <v>1808</v>
      </c>
      <c r="E2488" s="220">
        <f t="shared" si="173"/>
        <v>10</v>
      </c>
      <c r="F2488" s="229"/>
      <c r="G2488" s="92">
        <v>10</v>
      </c>
      <c r="H2488" s="92"/>
    </row>
    <row r="2489" spans="1:8" s="215" customFormat="1">
      <c r="A2489" s="216">
        <v>178</v>
      </c>
      <c r="B2489" s="225" t="s">
        <v>3264</v>
      </c>
      <c r="C2489" s="224" t="s">
        <v>3316</v>
      </c>
      <c r="D2489" s="219" t="s">
        <v>1808</v>
      </c>
      <c r="E2489" s="220">
        <f t="shared" si="173"/>
        <v>10</v>
      </c>
      <c r="F2489" s="229"/>
      <c r="G2489" s="92">
        <v>10</v>
      </c>
      <c r="H2489" s="92"/>
    </row>
    <row r="2490" spans="1:8" s="215" customFormat="1">
      <c r="A2490" s="216">
        <v>179</v>
      </c>
      <c r="B2490" s="225" t="s">
        <v>3264</v>
      </c>
      <c r="C2490" s="224" t="s">
        <v>3318</v>
      </c>
      <c r="D2490" s="219" t="s">
        <v>1808</v>
      </c>
      <c r="E2490" s="220">
        <f t="shared" si="173"/>
        <v>20</v>
      </c>
      <c r="F2490" s="229"/>
      <c r="G2490" s="92">
        <v>20</v>
      </c>
      <c r="H2490" s="92"/>
    </row>
    <row r="2491" spans="1:8" s="215" customFormat="1">
      <c r="A2491" s="216">
        <v>180</v>
      </c>
      <c r="B2491" s="225" t="s">
        <v>3264</v>
      </c>
      <c r="C2491" s="224" t="s">
        <v>3319</v>
      </c>
      <c r="D2491" s="219" t="s">
        <v>1808</v>
      </c>
      <c r="E2491" s="220">
        <f t="shared" si="173"/>
        <v>10</v>
      </c>
      <c r="F2491" s="229"/>
      <c r="G2491" s="92">
        <v>10</v>
      </c>
      <c r="H2491" s="92"/>
    </row>
    <row r="2492" spans="1:8" s="215" customFormat="1">
      <c r="A2492" s="216">
        <v>181</v>
      </c>
      <c r="B2492" s="225" t="s">
        <v>3264</v>
      </c>
      <c r="C2492" s="224" t="s">
        <v>3320</v>
      </c>
      <c r="D2492" s="219" t="s">
        <v>1808</v>
      </c>
      <c r="E2492" s="220">
        <f t="shared" si="173"/>
        <v>10</v>
      </c>
      <c r="F2492" s="229"/>
      <c r="G2492" s="92">
        <v>10</v>
      </c>
      <c r="H2492" s="92"/>
    </row>
    <row r="2493" spans="1:8" s="215" customFormat="1">
      <c r="A2493" s="216">
        <v>182</v>
      </c>
      <c r="B2493" s="225" t="s">
        <v>3264</v>
      </c>
      <c r="C2493" s="224" t="s">
        <v>3321</v>
      </c>
      <c r="D2493" s="219" t="s">
        <v>1808</v>
      </c>
      <c r="E2493" s="220">
        <f t="shared" si="173"/>
        <v>10</v>
      </c>
      <c r="F2493" s="229"/>
      <c r="G2493" s="92">
        <v>10</v>
      </c>
      <c r="H2493" s="92"/>
    </row>
    <row r="2494" spans="1:8" s="215" customFormat="1">
      <c r="A2494" s="216">
        <v>183</v>
      </c>
      <c r="B2494" s="225" t="s">
        <v>3264</v>
      </c>
      <c r="C2494" s="224" t="s">
        <v>3322</v>
      </c>
      <c r="D2494" s="219" t="s">
        <v>1808</v>
      </c>
      <c r="E2494" s="220">
        <f t="shared" si="173"/>
        <v>10</v>
      </c>
      <c r="F2494" s="229"/>
      <c r="G2494" s="92">
        <v>10</v>
      </c>
      <c r="H2494" s="92"/>
    </row>
    <row r="2495" spans="1:8" s="215" customFormat="1">
      <c r="A2495" s="216">
        <v>184</v>
      </c>
      <c r="B2495" s="225" t="s">
        <v>3264</v>
      </c>
      <c r="C2495" s="224" t="s">
        <v>3323</v>
      </c>
      <c r="D2495" s="219" t="s">
        <v>1808</v>
      </c>
      <c r="E2495" s="220">
        <f t="shared" si="173"/>
        <v>10</v>
      </c>
      <c r="F2495" s="229"/>
      <c r="G2495" s="92">
        <v>10</v>
      </c>
      <c r="H2495" s="92"/>
    </row>
    <row r="2496" spans="1:8" s="215" customFormat="1">
      <c r="A2496" s="216">
        <v>185</v>
      </c>
      <c r="B2496" s="225" t="s">
        <v>3264</v>
      </c>
      <c r="C2496" s="224" t="s">
        <v>3324</v>
      </c>
      <c r="D2496" s="219" t="s">
        <v>1808</v>
      </c>
      <c r="E2496" s="220">
        <f t="shared" si="173"/>
        <v>10</v>
      </c>
      <c r="F2496" s="229"/>
      <c r="G2496" s="92">
        <v>10</v>
      </c>
      <c r="H2496" s="92"/>
    </row>
    <row r="2497" spans="1:8" s="215" customFormat="1">
      <c r="A2497" s="216">
        <v>186</v>
      </c>
      <c r="B2497" s="225" t="s">
        <v>3264</v>
      </c>
      <c r="C2497" s="224" t="s">
        <v>3325</v>
      </c>
      <c r="D2497" s="219" t="s">
        <v>1808</v>
      </c>
      <c r="E2497" s="220">
        <f t="shared" si="173"/>
        <v>10</v>
      </c>
      <c r="F2497" s="229"/>
      <c r="G2497" s="92">
        <v>10</v>
      </c>
      <c r="H2497" s="92"/>
    </row>
    <row r="2498" spans="1:8" s="215" customFormat="1">
      <c r="A2498" s="216">
        <v>187</v>
      </c>
      <c r="B2498" s="225" t="s">
        <v>3264</v>
      </c>
      <c r="C2498" s="224" t="s">
        <v>3326</v>
      </c>
      <c r="D2498" s="219" t="s">
        <v>1808</v>
      </c>
      <c r="E2498" s="220">
        <f t="shared" si="173"/>
        <v>10</v>
      </c>
      <c r="F2498" s="229"/>
      <c r="G2498" s="92">
        <v>10</v>
      </c>
      <c r="H2498" s="92"/>
    </row>
    <row r="2499" spans="1:8" s="215" customFormat="1">
      <c r="A2499" s="216">
        <v>188</v>
      </c>
      <c r="B2499" s="225" t="s">
        <v>3264</v>
      </c>
      <c r="C2499" s="224" t="s">
        <v>3327</v>
      </c>
      <c r="D2499" s="219" t="s">
        <v>1808</v>
      </c>
      <c r="E2499" s="220">
        <f t="shared" si="173"/>
        <v>10</v>
      </c>
      <c r="F2499" s="229"/>
      <c r="G2499" s="92">
        <v>10</v>
      </c>
      <c r="H2499" s="92"/>
    </row>
    <row r="2500" spans="1:8" s="215" customFormat="1">
      <c r="A2500" s="216">
        <v>189</v>
      </c>
      <c r="B2500" s="225" t="s">
        <v>3264</v>
      </c>
      <c r="C2500" s="224" t="s">
        <v>3328</v>
      </c>
      <c r="D2500" s="219" t="s">
        <v>1808</v>
      </c>
      <c r="E2500" s="220">
        <f t="shared" si="173"/>
        <v>10</v>
      </c>
      <c r="F2500" s="229"/>
      <c r="G2500" s="92">
        <v>10</v>
      </c>
      <c r="H2500" s="92"/>
    </row>
    <row r="2501" spans="1:8" s="215" customFormat="1">
      <c r="A2501" s="216">
        <v>190</v>
      </c>
      <c r="B2501" s="225" t="s">
        <v>3264</v>
      </c>
      <c r="C2501" s="224" t="s">
        <v>3329</v>
      </c>
      <c r="D2501" s="219" t="s">
        <v>1808</v>
      </c>
      <c r="E2501" s="220">
        <f t="shared" si="173"/>
        <v>10</v>
      </c>
      <c r="F2501" s="229"/>
      <c r="G2501" s="92">
        <v>10</v>
      </c>
      <c r="H2501" s="92"/>
    </row>
    <row r="2502" spans="1:8" s="215" customFormat="1">
      <c r="A2502" s="216">
        <v>191</v>
      </c>
      <c r="B2502" s="225" t="s">
        <v>3264</v>
      </c>
      <c r="C2502" s="224" t="s">
        <v>3330</v>
      </c>
      <c r="D2502" s="219" t="s">
        <v>1808</v>
      </c>
      <c r="E2502" s="220">
        <f t="shared" si="173"/>
        <v>10</v>
      </c>
      <c r="F2502" s="229"/>
      <c r="G2502" s="92">
        <v>10</v>
      </c>
      <c r="H2502" s="92"/>
    </row>
    <row r="2503" spans="1:8" s="215" customFormat="1">
      <c r="A2503" s="216">
        <v>192</v>
      </c>
      <c r="B2503" s="225" t="s">
        <v>3264</v>
      </c>
      <c r="C2503" s="224" t="s">
        <v>3331</v>
      </c>
      <c r="D2503" s="219" t="s">
        <v>1808</v>
      </c>
      <c r="E2503" s="220">
        <f t="shared" si="173"/>
        <v>20</v>
      </c>
      <c r="F2503" s="229"/>
      <c r="G2503" s="92">
        <v>20</v>
      </c>
      <c r="H2503" s="92"/>
    </row>
    <row r="2504" spans="1:8" s="215" customFormat="1">
      <c r="A2504" s="216">
        <v>193</v>
      </c>
      <c r="B2504" s="225" t="s">
        <v>3264</v>
      </c>
      <c r="C2504" s="224" t="s">
        <v>3332</v>
      </c>
      <c r="D2504" s="219" t="s">
        <v>1808</v>
      </c>
      <c r="E2504" s="220">
        <f t="shared" si="173"/>
        <v>20</v>
      </c>
      <c r="F2504" s="229"/>
      <c r="G2504" s="92">
        <v>20</v>
      </c>
      <c r="H2504" s="92"/>
    </row>
    <row r="2505" spans="1:8" s="215" customFormat="1">
      <c r="A2505" s="216">
        <v>194</v>
      </c>
      <c r="B2505" s="225" t="s">
        <v>3264</v>
      </c>
      <c r="C2505" s="224" t="s">
        <v>3333</v>
      </c>
      <c r="D2505" s="219" t="s">
        <v>1808</v>
      </c>
      <c r="E2505" s="220">
        <f t="shared" ref="E2505:E2536" si="174">+F2505+G2505+H2505</f>
        <v>10</v>
      </c>
      <c r="F2505" s="229"/>
      <c r="G2505" s="92">
        <v>10</v>
      </c>
      <c r="H2505" s="92"/>
    </row>
    <row r="2506" spans="1:8" s="215" customFormat="1">
      <c r="A2506" s="216">
        <v>195</v>
      </c>
      <c r="B2506" s="225" t="s">
        <v>3264</v>
      </c>
      <c r="C2506" s="224" t="s">
        <v>3334</v>
      </c>
      <c r="D2506" s="219" t="s">
        <v>1808</v>
      </c>
      <c r="E2506" s="220">
        <f t="shared" si="174"/>
        <v>10</v>
      </c>
      <c r="F2506" s="229"/>
      <c r="G2506" s="92">
        <v>10</v>
      </c>
      <c r="H2506" s="92"/>
    </row>
    <row r="2507" spans="1:8" s="215" customFormat="1">
      <c r="A2507" s="216">
        <v>196</v>
      </c>
      <c r="B2507" s="225" t="s">
        <v>3264</v>
      </c>
      <c r="C2507" s="224" t="s">
        <v>3335</v>
      </c>
      <c r="D2507" s="219" t="s">
        <v>1808</v>
      </c>
      <c r="E2507" s="220">
        <f t="shared" si="174"/>
        <v>10</v>
      </c>
      <c r="F2507" s="229"/>
      <c r="G2507" s="92">
        <v>10</v>
      </c>
      <c r="H2507" s="92"/>
    </row>
    <row r="2508" spans="1:8" s="215" customFormat="1">
      <c r="A2508" s="216">
        <v>197</v>
      </c>
      <c r="B2508" s="225" t="s">
        <v>3264</v>
      </c>
      <c r="C2508" s="224" t="s">
        <v>3336</v>
      </c>
      <c r="D2508" s="219" t="s">
        <v>1808</v>
      </c>
      <c r="E2508" s="220">
        <f t="shared" si="174"/>
        <v>10</v>
      </c>
      <c r="F2508" s="229"/>
      <c r="G2508" s="92">
        <v>10</v>
      </c>
      <c r="H2508" s="92"/>
    </row>
    <row r="2509" spans="1:8" s="215" customFormat="1">
      <c r="A2509" s="216">
        <v>198</v>
      </c>
      <c r="B2509" s="225" t="s">
        <v>3264</v>
      </c>
      <c r="C2509" s="224" t="s">
        <v>3337</v>
      </c>
      <c r="D2509" s="219" t="s">
        <v>1808</v>
      </c>
      <c r="E2509" s="220">
        <f t="shared" si="174"/>
        <v>10</v>
      </c>
      <c r="F2509" s="229"/>
      <c r="G2509" s="92">
        <v>10</v>
      </c>
      <c r="H2509" s="92"/>
    </row>
    <row r="2510" spans="1:8" s="215" customFormat="1">
      <c r="A2510" s="216">
        <v>199</v>
      </c>
      <c r="B2510" s="225" t="s">
        <v>3264</v>
      </c>
      <c r="C2510" s="224" t="s">
        <v>3338</v>
      </c>
      <c r="D2510" s="219" t="s">
        <v>1808</v>
      </c>
      <c r="E2510" s="220">
        <f t="shared" si="174"/>
        <v>10</v>
      </c>
      <c r="F2510" s="229"/>
      <c r="G2510" s="92">
        <v>10</v>
      </c>
      <c r="H2510" s="92"/>
    </row>
    <row r="2511" spans="1:8" s="215" customFormat="1">
      <c r="A2511" s="216">
        <v>200</v>
      </c>
      <c r="B2511" s="225" t="s">
        <v>3264</v>
      </c>
      <c r="C2511" s="224" t="s">
        <v>3339</v>
      </c>
      <c r="D2511" s="219" t="s">
        <v>1808</v>
      </c>
      <c r="E2511" s="220">
        <f t="shared" si="174"/>
        <v>10</v>
      </c>
      <c r="F2511" s="229"/>
      <c r="G2511" s="92">
        <v>10</v>
      </c>
      <c r="H2511" s="92"/>
    </row>
    <row r="2512" spans="1:8" s="215" customFormat="1">
      <c r="A2512" s="216">
        <v>201</v>
      </c>
      <c r="B2512" s="225" t="s">
        <v>3264</v>
      </c>
      <c r="C2512" s="224" t="s">
        <v>3340</v>
      </c>
      <c r="D2512" s="219" t="s">
        <v>1808</v>
      </c>
      <c r="E2512" s="220">
        <f t="shared" si="174"/>
        <v>10</v>
      </c>
      <c r="F2512" s="229"/>
      <c r="G2512" s="92">
        <v>10</v>
      </c>
      <c r="H2512" s="92"/>
    </row>
    <row r="2513" spans="1:8" s="215" customFormat="1">
      <c r="A2513" s="216">
        <v>202</v>
      </c>
      <c r="B2513" s="225" t="s">
        <v>3264</v>
      </c>
      <c r="C2513" s="224" t="s">
        <v>3341</v>
      </c>
      <c r="D2513" s="219" t="s">
        <v>1808</v>
      </c>
      <c r="E2513" s="220">
        <f t="shared" si="174"/>
        <v>10</v>
      </c>
      <c r="F2513" s="229"/>
      <c r="G2513" s="92">
        <v>10</v>
      </c>
      <c r="H2513" s="92"/>
    </row>
    <row r="2514" spans="1:8" s="215" customFormat="1">
      <c r="A2514" s="216">
        <v>203</v>
      </c>
      <c r="B2514" s="225" t="s">
        <v>3264</v>
      </c>
      <c r="C2514" s="224" t="s">
        <v>3342</v>
      </c>
      <c r="D2514" s="219" t="s">
        <v>1808</v>
      </c>
      <c r="E2514" s="220">
        <f t="shared" si="174"/>
        <v>10</v>
      </c>
      <c r="F2514" s="229"/>
      <c r="G2514" s="92">
        <v>10</v>
      </c>
      <c r="H2514" s="92"/>
    </row>
    <row r="2515" spans="1:8" s="215" customFormat="1">
      <c r="A2515" s="216">
        <v>204</v>
      </c>
      <c r="B2515" s="225" t="s">
        <v>3264</v>
      </c>
      <c r="C2515" s="224" t="s">
        <v>3343</v>
      </c>
      <c r="D2515" s="219" t="s">
        <v>1808</v>
      </c>
      <c r="E2515" s="220">
        <f t="shared" si="174"/>
        <v>10</v>
      </c>
      <c r="F2515" s="229"/>
      <c r="G2515" s="92">
        <v>10</v>
      </c>
      <c r="H2515" s="92"/>
    </row>
    <row r="2516" spans="1:8" s="215" customFormat="1">
      <c r="A2516" s="216">
        <v>205</v>
      </c>
      <c r="B2516" s="225" t="s">
        <v>3264</v>
      </c>
      <c r="C2516" s="224" t="s">
        <v>3344</v>
      </c>
      <c r="D2516" s="219" t="s">
        <v>1808</v>
      </c>
      <c r="E2516" s="220">
        <f t="shared" si="174"/>
        <v>10</v>
      </c>
      <c r="F2516" s="229"/>
      <c r="G2516" s="92">
        <v>10</v>
      </c>
      <c r="H2516" s="92"/>
    </row>
    <row r="2517" spans="1:8" s="215" customFormat="1">
      <c r="A2517" s="216">
        <v>206</v>
      </c>
      <c r="B2517" s="225" t="s">
        <v>3264</v>
      </c>
      <c r="C2517" s="224" t="s">
        <v>3345</v>
      </c>
      <c r="D2517" s="219" t="s">
        <v>1808</v>
      </c>
      <c r="E2517" s="220">
        <f t="shared" si="174"/>
        <v>10</v>
      </c>
      <c r="F2517" s="229"/>
      <c r="G2517" s="92">
        <v>10</v>
      </c>
      <c r="H2517" s="92"/>
    </row>
    <row r="2518" spans="1:8" s="215" customFormat="1">
      <c r="A2518" s="216">
        <v>207</v>
      </c>
      <c r="B2518" s="225" t="s">
        <v>3346</v>
      </c>
      <c r="C2518" s="224" t="s">
        <v>3347</v>
      </c>
      <c r="D2518" s="219" t="s">
        <v>1808</v>
      </c>
      <c r="E2518" s="220">
        <f t="shared" si="174"/>
        <v>20</v>
      </c>
      <c r="F2518" s="229"/>
      <c r="G2518" s="92">
        <v>20</v>
      </c>
      <c r="H2518" s="92"/>
    </row>
    <row r="2519" spans="1:8" s="215" customFormat="1">
      <c r="A2519" s="216">
        <v>208</v>
      </c>
      <c r="B2519" s="225" t="s">
        <v>3348</v>
      </c>
      <c r="C2519" s="224" t="s">
        <v>3349</v>
      </c>
      <c r="D2519" s="219" t="s">
        <v>1808</v>
      </c>
      <c r="E2519" s="220">
        <f t="shared" si="174"/>
        <v>20</v>
      </c>
      <c r="F2519" s="229"/>
      <c r="G2519" s="92">
        <v>20</v>
      </c>
      <c r="H2519" s="92"/>
    </row>
    <row r="2520" spans="1:8" s="215" customFormat="1">
      <c r="A2520" s="216">
        <v>209</v>
      </c>
      <c r="B2520" s="225" t="s">
        <v>3350</v>
      </c>
      <c r="C2520" s="224" t="s">
        <v>3351</v>
      </c>
      <c r="D2520" s="219" t="s">
        <v>1808</v>
      </c>
      <c r="E2520" s="220">
        <f t="shared" si="174"/>
        <v>20</v>
      </c>
      <c r="F2520" s="229"/>
      <c r="G2520" s="92">
        <v>20</v>
      </c>
      <c r="H2520" s="92"/>
    </row>
    <row r="2521" spans="1:8" s="215" customFormat="1">
      <c r="A2521" s="216">
        <v>210</v>
      </c>
      <c r="B2521" s="225" t="s">
        <v>3352</v>
      </c>
      <c r="C2521" s="224" t="s">
        <v>3353</v>
      </c>
      <c r="D2521" s="219" t="s">
        <v>1808</v>
      </c>
      <c r="E2521" s="220">
        <f t="shared" si="174"/>
        <v>20</v>
      </c>
      <c r="F2521" s="229"/>
      <c r="G2521" s="92">
        <v>20</v>
      </c>
      <c r="H2521" s="92"/>
    </row>
    <row r="2522" spans="1:8" s="215" customFormat="1">
      <c r="A2522" s="216">
        <v>211</v>
      </c>
      <c r="B2522" s="225" t="s">
        <v>3354</v>
      </c>
      <c r="C2522" s="224" t="s">
        <v>3355</v>
      </c>
      <c r="D2522" s="219" t="s">
        <v>1808</v>
      </c>
      <c r="E2522" s="220">
        <f t="shared" si="174"/>
        <v>20</v>
      </c>
      <c r="F2522" s="229"/>
      <c r="G2522" s="92">
        <v>20</v>
      </c>
      <c r="H2522" s="92"/>
    </row>
    <row r="2523" spans="1:8" s="215" customFormat="1">
      <c r="A2523" s="216">
        <v>212</v>
      </c>
      <c r="B2523" s="225" t="s">
        <v>3354</v>
      </c>
      <c r="C2523" s="224" t="s">
        <v>3356</v>
      </c>
      <c r="D2523" s="219" t="s">
        <v>1808</v>
      </c>
      <c r="E2523" s="220">
        <f t="shared" si="174"/>
        <v>20</v>
      </c>
      <c r="F2523" s="229"/>
      <c r="G2523" s="92">
        <v>20</v>
      </c>
      <c r="H2523" s="92"/>
    </row>
    <row r="2524" spans="1:8" s="215" customFormat="1">
      <c r="A2524" s="216">
        <v>213</v>
      </c>
      <c r="B2524" s="225" t="s">
        <v>3357</v>
      </c>
      <c r="C2524" s="224" t="s">
        <v>3358</v>
      </c>
      <c r="D2524" s="219" t="s">
        <v>1808</v>
      </c>
      <c r="E2524" s="220">
        <f t="shared" si="174"/>
        <v>40</v>
      </c>
      <c r="F2524" s="229"/>
      <c r="G2524" s="92">
        <v>40</v>
      </c>
      <c r="H2524" s="92"/>
    </row>
    <row r="2525" spans="1:8" s="215" customFormat="1">
      <c r="A2525" s="216">
        <v>214</v>
      </c>
      <c r="B2525" s="225" t="s">
        <v>3357</v>
      </c>
      <c r="C2525" s="224" t="s">
        <v>3359</v>
      </c>
      <c r="D2525" s="219" t="s">
        <v>1808</v>
      </c>
      <c r="E2525" s="220">
        <f t="shared" si="174"/>
        <v>40</v>
      </c>
      <c r="F2525" s="229"/>
      <c r="G2525" s="92">
        <v>40</v>
      </c>
      <c r="H2525" s="92"/>
    </row>
    <row r="2526" spans="1:8" s="215" customFormat="1">
      <c r="A2526" s="216">
        <v>215</v>
      </c>
      <c r="B2526" s="225" t="s">
        <v>3357</v>
      </c>
      <c r="C2526" s="224" t="s">
        <v>3360</v>
      </c>
      <c r="D2526" s="219" t="s">
        <v>1808</v>
      </c>
      <c r="E2526" s="220">
        <f t="shared" si="174"/>
        <v>40</v>
      </c>
      <c r="F2526" s="229"/>
      <c r="G2526" s="92">
        <v>40</v>
      </c>
      <c r="H2526" s="92"/>
    </row>
    <row r="2527" spans="1:8" s="215" customFormat="1">
      <c r="A2527" s="216">
        <v>216</v>
      </c>
      <c r="B2527" s="225" t="s">
        <v>3357</v>
      </c>
      <c r="C2527" s="224" t="s">
        <v>3361</v>
      </c>
      <c r="D2527" s="219" t="s">
        <v>1808</v>
      </c>
      <c r="E2527" s="220">
        <f t="shared" si="174"/>
        <v>40</v>
      </c>
      <c r="F2527" s="229"/>
      <c r="G2527" s="92">
        <v>40</v>
      </c>
      <c r="H2527" s="92"/>
    </row>
    <row r="2528" spans="1:8" s="215" customFormat="1">
      <c r="A2528" s="216">
        <v>217</v>
      </c>
      <c r="B2528" s="225" t="s">
        <v>3357</v>
      </c>
      <c r="C2528" s="224" t="s">
        <v>3362</v>
      </c>
      <c r="D2528" s="219" t="s">
        <v>1808</v>
      </c>
      <c r="E2528" s="220">
        <f t="shared" si="174"/>
        <v>40</v>
      </c>
      <c r="F2528" s="229"/>
      <c r="G2528" s="92">
        <v>40</v>
      </c>
      <c r="H2528" s="92"/>
    </row>
    <row r="2529" spans="1:8" s="215" customFormat="1">
      <c r="A2529" s="216">
        <v>218</v>
      </c>
      <c r="B2529" s="225" t="s">
        <v>3357</v>
      </c>
      <c r="C2529" s="224" t="s">
        <v>3363</v>
      </c>
      <c r="D2529" s="219" t="s">
        <v>1808</v>
      </c>
      <c r="E2529" s="220">
        <f t="shared" si="174"/>
        <v>40</v>
      </c>
      <c r="F2529" s="229"/>
      <c r="G2529" s="92">
        <v>40</v>
      </c>
      <c r="H2529" s="92"/>
    </row>
    <row r="2530" spans="1:8" s="215" customFormat="1">
      <c r="A2530" s="216">
        <v>219</v>
      </c>
      <c r="B2530" s="225" t="s">
        <v>3357</v>
      </c>
      <c r="C2530" s="224" t="s">
        <v>3358</v>
      </c>
      <c r="D2530" s="219" t="s">
        <v>1808</v>
      </c>
      <c r="E2530" s="220">
        <f t="shared" si="174"/>
        <v>40</v>
      </c>
      <c r="F2530" s="229"/>
      <c r="G2530" s="92">
        <v>40</v>
      </c>
      <c r="H2530" s="92"/>
    </row>
    <row r="2531" spans="1:8" s="215" customFormat="1">
      <c r="A2531" s="216">
        <v>220</v>
      </c>
      <c r="B2531" s="225" t="s">
        <v>3357</v>
      </c>
      <c r="C2531" s="224" t="s">
        <v>3364</v>
      </c>
      <c r="D2531" s="219" t="s">
        <v>1808</v>
      </c>
      <c r="E2531" s="220">
        <f t="shared" si="174"/>
        <v>40</v>
      </c>
      <c r="F2531" s="229"/>
      <c r="G2531" s="92">
        <v>40</v>
      </c>
      <c r="H2531" s="92"/>
    </row>
    <row r="2532" spans="1:8" s="215" customFormat="1">
      <c r="A2532" s="216">
        <v>221</v>
      </c>
      <c r="B2532" s="225" t="s">
        <v>3365</v>
      </c>
      <c r="C2532" s="224" t="s">
        <v>3366</v>
      </c>
      <c r="D2532" s="219" t="s">
        <v>1808</v>
      </c>
      <c r="E2532" s="220">
        <f t="shared" si="174"/>
        <v>40</v>
      </c>
      <c r="F2532" s="229"/>
      <c r="G2532" s="92">
        <v>40</v>
      </c>
      <c r="H2532" s="92"/>
    </row>
    <row r="2533" spans="1:8" s="215" customFormat="1">
      <c r="A2533" s="216">
        <v>222</v>
      </c>
      <c r="B2533" s="225" t="s">
        <v>3367</v>
      </c>
      <c r="C2533" s="224" t="s">
        <v>3368</v>
      </c>
      <c r="D2533" s="219" t="s">
        <v>1808</v>
      </c>
      <c r="E2533" s="220">
        <f t="shared" si="174"/>
        <v>30</v>
      </c>
      <c r="F2533" s="229"/>
      <c r="G2533" s="92">
        <v>30</v>
      </c>
      <c r="H2533" s="92"/>
    </row>
    <row r="2534" spans="1:8" s="215" customFormat="1">
      <c r="A2534" s="216">
        <v>223</v>
      </c>
      <c r="B2534" s="225" t="s">
        <v>3367</v>
      </c>
      <c r="C2534" s="224" t="s">
        <v>3369</v>
      </c>
      <c r="D2534" s="219" t="s">
        <v>1808</v>
      </c>
      <c r="E2534" s="220">
        <f t="shared" si="174"/>
        <v>50</v>
      </c>
      <c r="F2534" s="229"/>
      <c r="G2534" s="92">
        <v>50</v>
      </c>
      <c r="H2534" s="92"/>
    </row>
    <row r="2535" spans="1:8" s="215" customFormat="1">
      <c r="A2535" s="216">
        <v>224</v>
      </c>
      <c r="B2535" s="225" t="s">
        <v>3370</v>
      </c>
      <c r="C2535" s="224" t="s">
        <v>3371</v>
      </c>
      <c r="D2535" s="219" t="s">
        <v>1808</v>
      </c>
      <c r="E2535" s="220">
        <f t="shared" si="174"/>
        <v>40</v>
      </c>
      <c r="F2535" s="229"/>
      <c r="G2535" s="92">
        <v>40</v>
      </c>
      <c r="H2535" s="92"/>
    </row>
    <row r="2536" spans="1:8" s="215" customFormat="1">
      <c r="A2536" s="216">
        <v>225</v>
      </c>
      <c r="B2536" s="225" t="s">
        <v>3372</v>
      </c>
      <c r="C2536" s="224" t="s">
        <v>3373</v>
      </c>
      <c r="D2536" s="219" t="s">
        <v>1808</v>
      </c>
      <c r="E2536" s="220">
        <f t="shared" si="174"/>
        <v>40</v>
      </c>
      <c r="F2536" s="229"/>
      <c r="G2536" s="92">
        <v>40</v>
      </c>
      <c r="H2536" s="92"/>
    </row>
    <row r="2537" spans="1:8" s="215" customFormat="1">
      <c r="A2537" s="216">
        <v>226</v>
      </c>
      <c r="B2537" s="225" t="s">
        <v>3374</v>
      </c>
      <c r="C2537" s="224" t="s">
        <v>3375</v>
      </c>
      <c r="D2537" s="219" t="s">
        <v>1808</v>
      </c>
      <c r="E2537" s="220">
        <f t="shared" ref="E2537:E2562" si="175">+F2537+G2537+H2537</f>
        <v>40</v>
      </c>
      <c r="F2537" s="229"/>
      <c r="G2537" s="92">
        <v>40</v>
      </c>
      <c r="H2537" s="92"/>
    </row>
    <row r="2538" spans="1:8" s="215" customFormat="1">
      <c r="A2538" s="216">
        <v>227</v>
      </c>
      <c r="B2538" s="225" t="s">
        <v>3376</v>
      </c>
      <c r="C2538" s="224" t="s">
        <v>3377</v>
      </c>
      <c r="D2538" s="219" t="s">
        <v>1808</v>
      </c>
      <c r="E2538" s="220">
        <f t="shared" si="175"/>
        <v>40</v>
      </c>
      <c r="F2538" s="229"/>
      <c r="G2538" s="92">
        <v>40</v>
      </c>
      <c r="H2538" s="92"/>
    </row>
    <row r="2539" spans="1:8" s="215" customFormat="1">
      <c r="A2539" s="216">
        <v>228</v>
      </c>
      <c r="B2539" s="225" t="s">
        <v>3378</v>
      </c>
      <c r="C2539" s="224" t="s">
        <v>3379</v>
      </c>
      <c r="D2539" s="219" t="s">
        <v>1808</v>
      </c>
      <c r="E2539" s="220">
        <f t="shared" si="175"/>
        <v>40</v>
      </c>
      <c r="F2539" s="229"/>
      <c r="G2539" s="92">
        <v>40</v>
      </c>
      <c r="H2539" s="92"/>
    </row>
    <row r="2540" spans="1:8" s="215" customFormat="1">
      <c r="A2540" s="216">
        <v>229</v>
      </c>
      <c r="B2540" s="225" t="s">
        <v>3380</v>
      </c>
      <c r="C2540" s="224" t="s">
        <v>3381</v>
      </c>
      <c r="D2540" s="219" t="s">
        <v>1808</v>
      </c>
      <c r="E2540" s="220">
        <f t="shared" si="175"/>
        <v>40</v>
      </c>
      <c r="F2540" s="229"/>
      <c r="G2540" s="92">
        <v>40</v>
      </c>
      <c r="H2540" s="92"/>
    </row>
    <row r="2541" spans="1:8" s="215" customFormat="1">
      <c r="A2541" s="216">
        <v>230</v>
      </c>
      <c r="B2541" s="225" t="s">
        <v>8987</v>
      </c>
      <c r="C2541" s="224" t="s">
        <v>8988</v>
      </c>
      <c r="D2541" s="219" t="s">
        <v>1808</v>
      </c>
      <c r="E2541" s="220">
        <f t="shared" si="175"/>
        <v>50</v>
      </c>
      <c r="F2541" s="229"/>
      <c r="G2541" s="92">
        <v>50</v>
      </c>
      <c r="H2541" s="92"/>
    </row>
    <row r="2542" spans="1:8" s="215" customFormat="1">
      <c r="A2542" s="216">
        <v>231</v>
      </c>
      <c r="B2542" s="225" t="s">
        <v>8987</v>
      </c>
      <c r="C2542" s="224" t="s">
        <v>8989</v>
      </c>
      <c r="D2542" s="219" t="s">
        <v>1808</v>
      </c>
      <c r="E2542" s="220">
        <f t="shared" si="175"/>
        <v>50</v>
      </c>
      <c r="F2542" s="229"/>
      <c r="G2542" s="92">
        <v>50</v>
      </c>
      <c r="H2542" s="92"/>
    </row>
    <row r="2543" spans="1:8" s="215" customFormat="1">
      <c r="A2543" s="216">
        <v>232</v>
      </c>
      <c r="B2543" s="225" t="s">
        <v>8990</v>
      </c>
      <c r="C2543" s="224" t="s">
        <v>8991</v>
      </c>
      <c r="D2543" s="219" t="s">
        <v>1808</v>
      </c>
      <c r="E2543" s="220">
        <f t="shared" si="175"/>
        <v>50</v>
      </c>
      <c r="F2543" s="229"/>
      <c r="G2543" s="92">
        <v>50</v>
      </c>
      <c r="H2543" s="92"/>
    </row>
    <row r="2544" spans="1:8" s="215" customFormat="1">
      <c r="A2544" s="216">
        <v>233</v>
      </c>
      <c r="B2544" s="225" t="s">
        <v>8992</v>
      </c>
      <c r="C2544" s="224" t="s">
        <v>8993</v>
      </c>
      <c r="D2544" s="219" t="s">
        <v>1808</v>
      </c>
      <c r="E2544" s="220">
        <f t="shared" si="175"/>
        <v>50</v>
      </c>
      <c r="F2544" s="229"/>
      <c r="G2544" s="92">
        <v>50</v>
      </c>
      <c r="H2544" s="92"/>
    </row>
    <row r="2545" spans="1:8" s="215" customFormat="1">
      <c r="A2545" s="216">
        <v>234</v>
      </c>
      <c r="B2545" s="225" t="s">
        <v>8994</v>
      </c>
      <c r="C2545" s="224" t="s">
        <v>8995</v>
      </c>
      <c r="D2545" s="219" t="s">
        <v>1808</v>
      </c>
      <c r="E2545" s="220">
        <f t="shared" si="175"/>
        <v>15</v>
      </c>
      <c r="F2545" s="229"/>
      <c r="G2545" s="92">
        <v>15</v>
      </c>
      <c r="H2545" s="92"/>
    </row>
    <row r="2546" spans="1:8" s="215" customFormat="1">
      <c r="A2546" s="216">
        <v>235</v>
      </c>
      <c r="B2546" s="225" t="s">
        <v>8996</v>
      </c>
      <c r="C2546" s="224" t="s">
        <v>8997</v>
      </c>
      <c r="D2546" s="219" t="s">
        <v>1808</v>
      </c>
      <c r="E2546" s="220">
        <f t="shared" si="175"/>
        <v>80</v>
      </c>
      <c r="F2546" s="229"/>
      <c r="G2546" s="92">
        <v>80</v>
      </c>
      <c r="H2546" s="92"/>
    </row>
    <row r="2547" spans="1:8" s="215" customFormat="1">
      <c r="A2547" s="216">
        <v>236</v>
      </c>
      <c r="B2547" s="225" t="s">
        <v>4138</v>
      </c>
      <c r="C2547" s="224" t="s">
        <v>8998</v>
      </c>
      <c r="D2547" s="219" t="s">
        <v>1808</v>
      </c>
      <c r="E2547" s="220">
        <f t="shared" si="175"/>
        <v>80</v>
      </c>
      <c r="F2547" s="229"/>
      <c r="G2547" s="92">
        <v>80</v>
      </c>
      <c r="H2547" s="92"/>
    </row>
    <row r="2548" spans="1:8" s="215" customFormat="1">
      <c r="A2548" s="216">
        <v>237</v>
      </c>
      <c r="B2548" s="225" t="s">
        <v>8999</v>
      </c>
      <c r="C2548" s="224" t="s">
        <v>9000</v>
      </c>
      <c r="D2548" s="219" t="s">
        <v>1808</v>
      </c>
      <c r="E2548" s="220">
        <f t="shared" si="175"/>
        <v>80</v>
      </c>
      <c r="F2548" s="229"/>
      <c r="G2548" s="92">
        <v>80</v>
      </c>
      <c r="H2548" s="92"/>
    </row>
    <row r="2549" spans="1:8" s="215" customFormat="1">
      <c r="A2549" s="216">
        <v>238</v>
      </c>
      <c r="B2549" s="225" t="s">
        <v>9001</v>
      </c>
      <c r="C2549" s="224" t="s">
        <v>9002</v>
      </c>
      <c r="D2549" s="219" t="s">
        <v>1808</v>
      </c>
      <c r="E2549" s="220">
        <f t="shared" si="175"/>
        <v>80</v>
      </c>
      <c r="F2549" s="229"/>
      <c r="G2549" s="92">
        <v>80</v>
      </c>
      <c r="H2549" s="92"/>
    </row>
    <row r="2550" spans="1:8" s="215" customFormat="1">
      <c r="A2550" s="216">
        <v>239</v>
      </c>
      <c r="B2550" s="225" t="s">
        <v>4138</v>
      </c>
      <c r="C2550" s="224" t="s">
        <v>9003</v>
      </c>
      <c r="D2550" s="219" t="s">
        <v>1808</v>
      </c>
      <c r="E2550" s="220">
        <f t="shared" si="175"/>
        <v>80</v>
      </c>
      <c r="F2550" s="229"/>
      <c r="G2550" s="92">
        <v>80</v>
      </c>
      <c r="H2550" s="92"/>
    </row>
    <row r="2551" spans="1:8" s="215" customFormat="1">
      <c r="A2551" s="216">
        <v>240</v>
      </c>
      <c r="B2551" s="225" t="s">
        <v>9004</v>
      </c>
      <c r="C2551" s="224" t="s">
        <v>9005</v>
      </c>
      <c r="D2551" s="219" t="s">
        <v>1808</v>
      </c>
      <c r="E2551" s="220">
        <f t="shared" si="175"/>
        <v>20</v>
      </c>
      <c r="F2551" s="229"/>
      <c r="G2551" s="92">
        <v>20</v>
      </c>
      <c r="H2551" s="92"/>
    </row>
    <row r="2552" spans="1:8" s="215" customFormat="1">
      <c r="A2552" s="216">
        <v>241</v>
      </c>
      <c r="B2552" s="225" t="s">
        <v>9006</v>
      </c>
      <c r="C2552" s="224" t="s">
        <v>9007</v>
      </c>
      <c r="D2552" s="219" t="s">
        <v>1808</v>
      </c>
      <c r="E2552" s="220">
        <f t="shared" si="175"/>
        <v>5</v>
      </c>
      <c r="F2552" s="229"/>
      <c r="G2552" s="92">
        <v>5</v>
      </c>
      <c r="H2552" s="92"/>
    </row>
    <row r="2553" spans="1:8" s="215" customFormat="1">
      <c r="A2553" s="216">
        <v>242</v>
      </c>
      <c r="B2553" s="225" t="s">
        <v>3382</v>
      </c>
      <c r="C2553" s="224" t="s">
        <v>3383</v>
      </c>
      <c r="D2553" s="219" t="s">
        <v>1808</v>
      </c>
      <c r="E2553" s="220">
        <f t="shared" si="175"/>
        <v>5</v>
      </c>
      <c r="F2553" s="229"/>
      <c r="G2553" s="92">
        <v>5</v>
      </c>
      <c r="H2553" s="92"/>
    </row>
    <row r="2554" spans="1:8" s="215" customFormat="1">
      <c r="A2554" s="216">
        <v>243</v>
      </c>
      <c r="B2554" s="225" t="s">
        <v>9008</v>
      </c>
      <c r="C2554" s="224" t="s">
        <v>9009</v>
      </c>
      <c r="D2554" s="219" t="s">
        <v>1808</v>
      </c>
      <c r="E2554" s="220">
        <f t="shared" si="175"/>
        <v>40</v>
      </c>
      <c r="F2554" s="229"/>
      <c r="G2554" s="92">
        <v>40</v>
      </c>
      <c r="H2554" s="92"/>
    </row>
    <row r="2555" spans="1:8" s="215" customFormat="1">
      <c r="A2555" s="216">
        <v>244</v>
      </c>
      <c r="B2555" s="225" t="s">
        <v>3384</v>
      </c>
      <c r="C2555" s="224" t="s">
        <v>3385</v>
      </c>
      <c r="D2555" s="219" t="s">
        <v>1808</v>
      </c>
      <c r="E2555" s="220">
        <f t="shared" si="175"/>
        <v>5</v>
      </c>
      <c r="F2555" s="229"/>
      <c r="G2555" s="92">
        <v>5</v>
      </c>
      <c r="H2555" s="92"/>
    </row>
    <row r="2556" spans="1:8" s="215" customFormat="1">
      <c r="A2556" s="216">
        <v>245</v>
      </c>
      <c r="B2556" s="225" t="s">
        <v>3384</v>
      </c>
      <c r="C2556" s="224" t="s">
        <v>9010</v>
      </c>
      <c r="D2556" s="219" t="s">
        <v>1808</v>
      </c>
      <c r="E2556" s="220">
        <f t="shared" si="175"/>
        <v>15</v>
      </c>
      <c r="F2556" s="229"/>
      <c r="G2556" s="92">
        <v>15</v>
      </c>
      <c r="H2556" s="92"/>
    </row>
    <row r="2557" spans="1:8" s="215" customFormat="1">
      <c r="A2557" s="216">
        <v>246</v>
      </c>
      <c r="B2557" s="225" t="s">
        <v>3384</v>
      </c>
      <c r="C2557" s="224" t="s">
        <v>9011</v>
      </c>
      <c r="D2557" s="219" t="s">
        <v>1808</v>
      </c>
      <c r="E2557" s="220">
        <f t="shared" si="175"/>
        <v>15</v>
      </c>
      <c r="F2557" s="229"/>
      <c r="G2557" s="92">
        <v>15</v>
      </c>
      <c r="H2557" s="92"/>
    </row>
    <row r="2558" spans="1:8" s="215" customFormat="1">
      <c r="A2558" s="216">
        <v>247</v>
      </c>
      <c r="B2558" s="225" t="s">
        <v>9012</v>
      </c>
      <c r="C2558" s="224" t="s">
        <v>9013</v>
      </c>
      <c r="D2558" s="219" t="s">
        <v>1808</v>
      </c>
      <c r="E2558" s="220">
        <f t="shared" si="175"/>
        <v>20</v>
      </c>
      <c r="F2558" s="229"/>
      <c r="G2558" s="92">
        <v>20</v>
      </c>
      <c r="H2558" s="92"/>
    </row>
    <row r="2559" spans="1:8" s="215" customFormat="1">
      <c r="A2559" s="216">
        <v>248</v>
      </c>
      <c r="B2559" s="225" t="s">
        <v>3386</v>
      </c>
      <c r="C2559" s="224" t="s">
        <v>9014</v>
      </c>
      <c r="D2559" s="219" t="s">
        <v>1808</v>
      </c>
      <c r="E2559" s="220">
        <f t="shared" si="175"/>
        <v>5</v>
      </c>
      <c r="F2559" s="229"/>
      <c r="G2559" s="92">
        <v>5</v>
      </c>
      <c r="H2559" s="92"/>
    </row>
    <row r="2560" spans="1:8" s="215" customFormat="1">
      <c r="A2560" s="216">
        <v>249</v>
      </c>
      <c r="B2560" s="225" t="s">
        <v>3386</v>
      </c>
      <c r="C2560" s="224" t="s">
        <v>9015</v>
      </c>
      <c r="D2560" s="219" t="s">
        <v>1808</v>
      </c>
      <c r="E2560" s="220">
        <f t="shared" si="175"/>
        <v>5</v>
      </c>
      <c r="F2560" s="229"/>
      <c r="G2560" s="92">
        <v>5</v>
      </c>
      <c r="H2560" s="92"/>
    </row>
    <row r="2561" spans="1:8" s="215" customFormat="1">
      <c r="A2561" s="216">
        <v>250</v>
      </c>
      <c r="B2561" s="225" t="s">
        <v>3387</v>
      </c>
      <c r="C2561" s="224" t="s">
        <v>9016</v>
      </c>
      <c r="D2561" s="219" t="s">
        <v>1808</v>
      </c>
      <c r="E2561" s="220">
        <f t="shared" si="175"/>
        <v>10</v>
      </c>
      <c r="F2561" s="229"/>
      <c r="G2561" s="92">
        <v>10</v>
      </c>
      <c r="H2561" s="92"/>
    </row>
    <row r="2562" spans="1:8" s="215" customFormat="1">
      <c r="A2562" s="216">
        <v>251</v>
      </c>
      <c r="B2562" s="225" t="s">
        <v>3388</v>
      </c>
      <c r="C2562" s="224" t="s">
        <v>3389</v>
      </c>
      <c r="D2562" s="219" t="s">
        <v>1808</v>
      </c>
      <c r="E2562" s="220">
        <f t="shared" si="175"/>
        <v>4</v>
      </c>
      <c r="F2562" s="229"/>
      <c r="G2562" s="92">
        <v>4</v>
      </c>
      <c r="H2562" s="92"/>
    </row>
    <row r="2563" spans="1:8" s="215" customFormat="1" ht="33" customHeight="1">
      <c r="A2563" s="227"/>
      <c r="B2563" s="919" t="s">
        <v>3390</v>
      </c>
      <c r="C2563" s="920"/>
      <c r="D2563" s="920"/>
      <c r="E2563" s="920"/>
      <c r="F2563" s="920"/>
      <c r="G2563" s="920"/>
      <c r="H2563" s="920"/>
    </row>
    <row r="2564" spans="1:8" s="215" customFormat="1">
      <c r="A2564" s="216">
        <v>354</v>
      </c>
      <c r="B2564" s="217" t="s">
        <v>3391</v>
      </c>
      <c r="C2564" s="222" t="s">
        <v>3392</v>
      </c>
      <c r="D2564" s="219" t="s">
        <v>1808</v>
      </c>
      <c r="E2564" s="220">
        <f t="shared" ref="E2564:E2600" si="176">+F2564+G2564+H2564</f>
        <v>2</v>
      </c>
      <c r="F2564" s="229"/>
      <c r="G2564" s="224">
        <v>2</v>
      </c>
      <c r="H2564" s="92"/>
    </row>
    <row r="2565" spans="1:8" s="215" customFormat="1">
      <c r="A2565" s="216">
        <v>355</v>
      </c>
      <c r="B2565" s="217" t="s">
        <v>3393</v>
      </c>
      <c r="C2565" s="222" t="s">
        <v>3392</v>
      </c>
      <c r="D2565" s="236" t="s">
        <v>2115</v>
      </c>
      <c r="E2565" s="220">
        <f t="shared" si="176"/>
        <v>2</v>
      </c>
      <c r="F2565" s="229"/>
      <c r="G2565" s="224">
        <v>2</v>
      </c>
      <c r="H2565" s="92"/>
    </row>
    <row r="2566" spans="1:8" s="215" customFormat="1">
      <c r="A2566" s="216">
        <v>356</v>
      </c>
      <c r="B2566" s="217" t="s">
        <v>3394</v>
      </c>
      <c r="C2566" s="222" t="s">
        <v>3392</v>
      </c>
      <c r="D2566" s="219" t="s">
        <v>1808</v>
      </c>
      <c r="E2566" s="220">
        <f t="shared" si="176"/>
        <v>2</v>
      </c>
      <c r="F2566" s="229"/>
      <c r="G2566" s="224">
        <v>2</v>
      </c>
      <c r="H2566" s="92"/>
    </row>
    <row r="2567" spans="1:8" s="215" customFormat="1">
      <c r="A2567" s="216">
        <v>357</v>
      </c>
      <c r="B2567" s="217" t="s">
        <v>3395</v>
      </c>
      <c r="C2567" s="222" t="s">
        <v>3392</v>
      </c>
      <c r="D2567" s="236" t="s">
        <v>2115</v>
      </c>
      <c r="E2567" s="220">
        <f t="shared" si="176"/>
        <v>0</v>
      </c>
      <c r="F2567" s="229"/>
      <c r="G2567" s="224"/>
      <c r="H2567" s="92"/>
    </row>
    <row r="2568" spans="1:8" s="215" customFormat="1">
      <c r="A2568" s="216">
        <v>358</v>
      </c>
      <c r="B2568" s="217" t="s">
        <v>3396</v>
      </c>
      <c r="C2568" s="222" t="s">
        <v>3392</v>
      </c>
      <c r="D2568" s="236" t="s">
        <v>1808</v>
      </c>
      <c r="E2568" s="220">
        <f t="shared" si="176"/>
        <v>2</v>
      </c>
      <c r="F2568" s="229"/>
      <c r="G2568" s="224">
        <v>2</v>
      </c>
      <c r="H2568" s="92"/>
    </row>
    <row r="2569" spans="1:8" s="215" customFormat="1">
      <c r="A2569" s="216">
        <v>359</v>
      </c>
      <c r="B2569" s="237" t="s">
        <v>3397</v>
      </c>
      <c r="C2569" s="222" t="s">
        <v>3392</v>
      </c>
      <c r="D2569" s="236" t="s">
        <v>2115</v>
      </c>
      <c r="E2569" s="220">
        <f t="shared" si="176"/>
        <v>2</v>
      </c>
      <c r="F2569" s="229"/>
      <c r="G2569" s="222">
        <v>2</v>
      </c>
      <c r="H2569" s="92"/>
    </row>
    <row r="2570" spans="1:8" s="215" customFormat="1">
      <c r="A2570" s="216">
        <v>360</v>
      </c>
      <c r="B2570" s="217" t="s">
        <v>3398</v>
      </c>
      <c r="C2570" s="222" t="s">
        <v>3392</v>
      </c>
      <c r="D2570" s="236" t="s">
        <v>2115</v>
      </c>
      <c r="E2570" s="220">
        <f t="shared" si="176"/>
        <v>2</v>
      </c>
      <c r="F2570" s="229"/>
      <c r="G2570" s="222">
        <v>2</v>
      </c>
      <c r="H2570" s="92"/>
    </row>
    <row r="2571" spans="1:8" s="215" customFormat="1">
      <c r="A2571" s="216">
        <v>361</v>
      </c>
      <c r="B2571" s="217" t="s">
        <v>3399</v>
      </c>
      <c r="C2571" s="222" t="s">
        <v>3392</v>
      </c>
      <c r="D2571" s="236" t="s">
        <v>2115</v>
      </c>
      <c r="E2571" s="220">
        <f t="shared" si="176"/>
        <v>6</v>
      </c>
      <c r="F2571" s="229"/>
      <c r="G2571" s="222">
        <v>6</v>
      </c>
      <c r="H2571" s="92"/>
    </row>
    <row r="2572" spans="1:8" s="215" customFormat="1">
      <c r="A2572" s="216">
        <v>362</v>
      </c>
      <c r="B2572" s="217" t="s">
        <v>3400</v>
      </c>
      <c r="C2572" s="222" t="s">
        <v>3392</v>
      </c>
      <c r="D2572" s="236" t="s">
        <v>2115</v>
      </c>
      <c r="E2572" s="220">
        <f t="shared" si="176"/>
        <v>2</v>
      </c>
      <c r="F2572" s="229"/>
      <c r="G2572" s="224">
        <v>2</v>
      </c>
      <c r="H2572" s="92"/>
    </row>
    <row r="2573" spans="1:8" s="215" customFormat="1">
      <c r="A2573" s="216">
        <v>363</v>
      </c>
      <c r="B2573" s="237" t="s">
        <v>3401</v>
      </c>
      <c r="C2573" s="222" t="s">
        <v>3392</v>
      </c>
      <c r="D2573" s="236" t="s">
        <v>1808</v>
      </c>
      <c r="E2573" s="220">
        <f t="shared" si="176"/>
        <v>2</v>
      </c>
      <c r="F2573" s="229"/>
      <c r="G2573" s="224">
        <v>2</v>
      </c>
      <c r="H2573" s="92"/>
    </row>
    <row r="2574" spans="1:8" s="240" customFormat="1">
      <c r="A2574" s="216">
        <v>364</v>
      </c>
      <c r="B2574" s="238" t="s">
        <v>3402</v>
      </c>
      <c r="C2574" s="223" t="s">
        <v>3392</v>
      </c>
      <c r="D2574" s="239" t="s">
        <v>2115</v>
      </c>
      <c r="E2574" s="220">
        <f t="shared" si="176"/>
        <v>2</v>
      </c>
      <c r="F2574" s="229"/>
      <c r="G2574" s="223">
        <v>2</v>
      </c>
      <c r="H2574" s="92"/>
    </row>
    <row r="2575" spans="1:8" s="215" customFormat="1">
      <c r="A2575" s="216">
        <v>365</v>
      </c>
      <c r="B2575" s="237" t="s">
        <v>3403</v>
      </c>
      <c r="C2575" s="222">
        <v>617</v>
      </c>
      <c r="D2575" s="236" t="s">
        <v>1808</v>
      </c>
      <c r="E2575" s="220">
        <f t="shared" si="176"/>
        <v>2</v>
      </c>
      <c r="F2575" s="229"/>
      <c r="G2575" s="222">
        <v>2</v>
      </c>
      <c r="H2575" s="92"/>
    </row>
    <row r="2576" spans="1:8" s="215" customFormat="1">
      <c r="A2576" s="216">
        <v>366</v>
      </c>
      <c r="B2576" s="237" t="s">
        <v>3404</v>
      </c>
      <c r="C2576" s="222">
        <v>627</v>
      </c>
      <c r="D2576" s="236" t="s">
        <v>1808</v>
      </c>
      <c r="E2576" s="220">
        <f t="shared" si="176"/>
        <v>1</v>
      </c>
      <c r="F2576" s="229"/>
      <c r="G2576" s="222">
        <v>1</v>
      </c>
      <c r="H2576" s="92"/>
    </row>
    <row r="2577" spans="1:8" s="215" customFormat="1">
      <c r="A2577" s="216">
        <v>367</v>
      </c>
      <c r="B2577" s="237" t="s">
        <v>3405</v>
      </c>
      <c r="C2577" s="222" t="s">
        <v>3406</v>
      </c>
      <c r="D2577" s="236" t="s">
        <v>2115</v>
      </c>
      <c r="E2577" s="220">
        <f t="shared" si="176"/>
        <v>0</v>
      </c>
      <c r="F2577" s="229"/>
      <c r="G2577" s="222"/>
      <c r="H2577" s="92"/>
    </row>
    <row r="2578" spans="1:8" s="215" customFormat="1">
      <c r="A2578" s="216">
        <v>368</v>
      </c>
      <c r="B2578" s="237" t="s">
        <v>3407</v>
      </c>
      <c r="C2578" s="222" t="s">
        <v>3392</v>
      </c>
      <c r="D2578" s="236" t="s">
        <v>1808</v>
      </c>
      <c r="E2578" s="220">
        <f t="shared" si="176"/>
        <v>1</v>
      </c>
      <c r="F2578" s="229"/>
      <c r="G2578" s="222">
        <v>1</v>
      </c>
      <c r="H2578" s="92"/>
    </row>
    <row r="2579" spans="1:8" s="215" customFormat="1">
      <c r="A2579" s="216">
        <v>369</v>
      </c>
      <c r="B2579" s="237" t="s">
        <v>3408</v>
      </c>
      <c r="C2579" s="222" t="s">
        <v>3392</v>
      </c>
      <c r="D2579" s="236" t="s">
        <v>1808</v>
      </c>
      <c r="E2579" s="220">
        <f t="shared" si="176"/>
        <v>100</v>
      </c>
      <c r="F2579" s="229"/>
      <c r="G2579" s="222">
        <v>100</v>
      </c>
      <c r="H2579" s="92"/>
    </row>
    <row r="2580" spans="1:8" s="215" customFormat="1">
      <c r="A2580" s="216">
        <v>370</v>
      </c>
      <c r="B2580" s="237" t="s">
        <v>478</v>
      </c>
      <c r="C2580" s="222" t="s">
        <v>3409</v>
      </c>
      <c r="D2580" s="236" t="s">
        <v>1808</v>
      </c>
      <c r="E2580" s="220">
        <f t="shared" si="176"/>
        <v>3</v>
      </c>
      <c r="F2580" s="229"/>
      <c r="G2580" s="222">
        <v>3</v>
      </c>
      <c r="H2580" s="92"/>
    </row>
    <row r="2581" spans="1:8" s="215" customFormat="1">
      <c r="A2581" s="216">
        <v>371</v>
      </c>
      <c r="B2581" s="237" t="s">
        <v>478</v>
      </c>
      <c r="C2581" s="222" t="s">
        <v>3410</v>
      </c>
      <c r="D2581" s="236" t="s">
        <v>1808</v>
      </c>
      <c r="E2581" s="220">
        <f t="shared" si="176"/>
        <v>3</v>
      </c>
      <c r="F2581" s="229"/>
      <c r="G2581" s="222">
        <v>3</v>
      </c>
      <c r="H2581" s="92"/>
    </row>
    <row r="2582" spans="1:8" s="215" customFormat="1">
      <c r="A2582" s="216">
        <v>372</v>
      </c>
      <c r="B2582" s="237" t="s">
        <v>3411</v>
      </c>
      <c r="C2582" s="222" t="s">
        <v>3392</v>
      </c>
      <c r="D2582" s="236" t="s">
        <v>1808</v>
      </c>
      <c r="E2582" s="220">
        <f t="shared" si="176"/>
        <v>4</v>
      </c>
      <c r="F2582" s="229"/>
      <c r="G2582" s="224">
        <v>4</v>
      </c>
      <c r="H2582" s="92"/>
    </row>
    <row r="2583" spans="1:8" s="215" customFormat="1">
      <c r="A2583" s="216">
        <v>373</v>
      </c>
      <c r="B2583" s="237" t="s">
        <v>3412</v>
      </c>
      <c r="C2583" s="222" t="s">
        <v>3392</v>
      </c>
      <c r="D2583" s="236" t="s">
        <v>1808</v>
      </c>
      <c r="E2583" s="220">
        <f t="shared" si="176"/>
        <v>2</v>
      </c>
      <c r="F2583" s="229"/>
      <c r="G2583" s="222">
        <v>2</v>
      </c>
      <c r="H2583" s="92"/>
    </row>
    <row r="2584" spans="1:8" s="215" customFormat="1">
      <c r="A2584" s="216">
        <v>374</v>
      </c>
      <c r="B2584" s="237" t="s">
        <v>3413</v>
      </c>
      <c r="C2584" s="222" t="s">
        <v>3392</v>
      </c>
      <c r="D2584" s="236" t="s">
        <v>1808</v>
      </c>
      <c r="E2584" s="220">
        <f t="shared" si="176"/>
        <v>1</v>
      </c>
      <c r="F2584" s="229"/>
      <c r="G2584" s="222">
        <v>1</v>
      </c>
      <c r="H2584" s="92"/>
    </row>
    <row r="2585" spans="1:8" s="215" customFormat="1">
      <c r="A2585" s="216">
        <v>375</v>
      </c>
      <c r="B2585" s="225" t="s">
        <v>3414</v>
      </c>
      <c r="C2585" s="222" t="s">
        <v>3392</v>
      </c>
      <c r="D2585" s="236" t="s">
        <v>1808</v>
      </c>
      <c r="E2585" s="220">
        <f t="shared" si="176"/>
        <v>4</v>
      </c>
      <c r="F2585" s="229"/>
      <c r="G2585" s="222">
        <v>4</v>
      </c>
      <c r="H2585" s="92"/>
    </row>
    <row r="2586" spans="1:8" s="215" customFormat="1">
      <c r="A2586" s="216">
        <v>376</v>
      </c>
      <c r="B2586" s="225" t="s">
        <v>3415</v>
      </c>
      <c r="C2586" s="222" t="s">
        <v>3392</v>
      </c>
      <c r="D2586" s="236" t="s">
        <v>1808</v>
      </c>
      <c r="E2586" s="220">
        <f t="shared" si="176"/>
        <v>4</v>
      </c>
      <c r="F2586" s="229"/>
      <c r="G2586" s="222">
        <v>4</v>
      </c>
      <c r="H2586" s="92"/>
    </row>
    <row r="2587" spans="1:8" s="215" customFormat="1">
      <c r="A2587" s="216">
        <v>377</v>
      </c>
      <c r="B2587" s="225" t="s">
        <v>3416</v>
      </c>
      <c r="C2587" s="222" t="s">
        <v>3392</v>
      </c>
      <c r="D2587" s="236" t="s">
        <v>1808</v>
      </c>
      <c r="E2587" s="220">
        <f t="shared" si="176"/>
        <v>1</v>
      </c>
      <c r="F2587" s="229"/>
      <c r="G2587" s="222">
        <v>1</v>
      </c>
      <c r="H2587" s="92"/>
    </row>
    <row r="2588" spans="1:8" s="215" customFormat="1">
      <c r="A2588" s="216">
        <v>378</v>
      </c>
      <c r="B2588" s="225" t="s">
        <v>3417</v>
      </c>
      <c r="C2588" s="222" t="s">
        <v>3392</v>
      </c>
      <c r="D2588" s="236" t="s">
        <v>1808</v>
      </c>
      <c r="E2588" s="220">
        <f t="shared" si="176"/>
        <v>0</v>
      </c>
      <c r="F2588" s="229"/>
      <c r="G2588" s="224"/>
      <c r="H2588" s="92"/>
    </row>
    <row r="2589" spans="1:8" s="215" customFormat="1">
      <c r="A2589" s="216">
        <v>379</v>
      </c>
      <c r="B2589" s="225" t="s">
        <v>3418</v>
      </c>
      <c r="C2589" s="222" t="s">
        <v>3419</v>
      </c>
      <c r="D2589" s="236" t="s">
        <v>1808</v>
      </c>
      <c r="E2589" s="220">
        <f t="shared" si="176"/>
        <v>8</v>
      </c>
      <c r="F2589" s="229"/>
      <c r="G2589" s="224">
        <v>8</v>
      </c>
      <c r="H2589" s="92"/>
    </row>
    <row r="2590" spans="1:8" s="233" customFormat="1">
      <c r="A2590" s="216">
        <v>380</v>
      </c>
      <c r="B2590" s="230" t="s">
        <v>3420</v>
      </c>
      <c r="C2590" s="222" t="s">
        <v>3419</v>
      </c>
      <c r="D2590" s="224" t="s">
        <v>2115</v>
      </c>
      <c r="E2590" s="220">
        <f t="shared" si="176"/>
        <v>4</v>
      </c>
      <c r="F2590" s="129"/>
      <c r="G2590" s="224">
        <v>4</v>
      </c>
      <c r="H2590" s="70"/>
    </row>
    <row r="2591" spans="1:8" s="215" customFormat="1">
      <c r="A2591" s="216">
        <v>381</v>
      </c>
      <c r="B2591" s="225" t="s">
        <v>3421</v>
      </c>
      <c r="C2591" s="222" t="s">
        <v>3419</v>
      </c>
      <c r="D2591" s="236" t="s">
        <v>1808</v>
      </c>
      <c r="E2591" s="220">
        <f t="shared" si="176"/>
        <v>2</v>
      </c>
      <c r="F2591" s="229"/>
      <c r="G2591" s="224">
        <v>2</v>
      </c>
      <c r="H2591" s="92"/>
    </row>
    <row r="2592" spans="1:8" s="215" customFormat="1">
      <c r="A2592" s="216">
        <v>382</v>
      </c>
      <c r="B2592" s="225" t="s">
        <v>3421</v>
      </c>
      <c r="C2592" s="222" t="s">
        <v>3392</v>
      </c>
      <c r="D2592" s="236" t="s">
        <v>1808</v>
      </c>
      <c r="E2592" s="220">
        <f t="shared" si="176"/>
        <v>1</v>
      </c>
      <c r="F2592" s="229"/>
      <c r="G2592" s="224">
        <v>1</v>
      </c>
      <c r="H2592" s="92"/>
    </row>
    <row r="2593" spans="1:8" s="215" customFormat="1">
      <c r="A2593" s="216">
        <v>383</v>
      </c>
      <c r="B2593" s="237" t="s">
        <v>3422</v>
      </c>
      <c r="C2593" s="222" t="s">
        <v>3419</v>
      </c>
      <c r="D2593" s="236" t="s">
        <v>1808</v>
      </c>
      <c r="E2593" s="220">
        <f t="shared" si="176"/>
        <v>6</v>
      </c>
      <c r="F2593" s="229"/>
      <c r="G2593" s="221">
        <v>6</v>
      </c>
      <c r="H2593" s="92"/>
    </row>
    <row r="2594" spans="1:8" s="215" customFormat="1">
      <c r="A2594" s="216">
        <v>384</v>
      </c>
      <c r="B2594" s="217" t="s">
        <v>3423</v>
      </c>
      <c r="C2594" s="222" t="s">
        <v>3419</v>
      </c>
      <c r="D2594" s="236" t="s">
        <v>1808</v>
      </c>
      <c r="E2594" s="220">
        <f t="shared" si="176"/>
        <v>2</v>
      </c>
      <c r="F2594" s="229"/>
      <c r="G2594" s="221">
        <v>2</v>
      </c>
      <c r="H2594" s="92"/>
    </row>
    <row r="2595" spans="1:8" s="215" customFormat="1">
      <c r="A2595" s="216">
        <v>385</v>
      </c>
      <c r="B2595" s="217" t="s">
        <v>3424</v>
      </c>
      <c r="C2595" s="222" t="s">
        <v>3419</v>
      </c>
      <c r="D2595" s="236" t="s">
        <v>1808</v>
      </c>
      <c r="E2595" s="220">
        <f t="shared" si="176"/>
        <v>0</v>
      </c>
      <c r="F2595" s="229"/>
      <c r="G2595" s="92"/>
      <c r="H2595" s="92"/>
    </row>
    <row r="2596" spans="1:8" s="215" customFormat="1">
      <c r="A2596" s="216">
        <v>386</v>
      </c>
      <c r="B2596" s="217" t="s">
        <v>3388</v>
      </c>
      <c r="C2596" s="222" t="s">
        <v>3419</v>
      </c>
      <c r="D2596" s="236" t="s">
        <v>1808</v>
      </c>
      <c r="E2596" s="220">
        <f t="shared" si="176"/>
        <v>0</v>
      </c>
      <c r="F2596" s="229"/>
      <c r="G2596" s="92"/>
      <c r="H2596" s="92"/>
    </row>
    <row r="2597" spans="1:8" s="215" customFormat="1">
      <c r="A2597" s="216">
        <v>387</v>
      </c>
      <c r="B2597" s="217" t="s">
        <v>3425</v>
      </c>
      <c r="C2597" s="222" t="s">
        <v>3419</v>
      </c>
      <c r="D2597" s="236" t="s">
        <v>1808</v>
      </c>
      <c r="E2597" s="220">
        <f t="shared" si="176"/>
        <v>0</v>
      </c>
      <c r="F2597" s="229"/>
      <c r="G2597" s="92"/>
      <c r="H2597" s="92"/>
    </row>
    <row r="2598" spans="1:8" s="215" customFormat="1">
      <c r="A2598" s="216">
        <v>388</v>
      </c>
      <c r="B2598" s="217" t="s">
        <v>3426</v>
      </c>
      <c r="C2598" s="222" t="s">
        <v>3419</v>
      </c>
      <c r="D2598" s="236" t="s">
        <v>1808</v>
      </c>
      <c r="E2598" s="220">
        <f t="shared" si="176"/>
        <v>2</v>
      </c>
      <c r="F2598" s="229"/>
      <c r="G2598" s="221">
        <v>2</v>
      </c>
      <c r="H2598" s="92"/>
    </row>
    <row r="2599" spans="1:8" s="215" customFormat="1">
      <c r="A2599" s="216">
        <v>389</v>
      </c>
      <c r="B2599" s="217" t="s">
        <v>3427</v>
      </c>
      <c r="C2599" s="222" t="s">
        <v>3419</v>
      </c>
      <c r="D2599" s="236" t="s">
        <v>2115</v>
      </c>
      <c r="E2599" s="220">
        <f t="shared" si="176"/>
        <v>2</v>
      </c>
      <c r="F2599" s="229"/>
      <c r="G2599" s="221">
        <v>2</v>
      </c>
      <c r="H2599" s="92"/>
    </row>
    <row r="2600" spans="1:8" s="215" customFormat="1">
      <c r="A2600" s="216">
        <v>390</v>
      </c>
      <c r="B2600" s="217" t="s">
        <v>3428</v>
      </c>
      <c r="C2600" s="222" t="s">
        <v>3419</v>
      </c>
      <c r="D2600" s="236" t="s">
        <v>1808</v>
      </c>
      <c r="E2600" s="220">
        <f t="shared" si="176"/>
        <v>0</v>
      </c>
      <c r="F2600" s="229"/>
      <c r="G2600" s="92"/>
      <c r="H2600" s="92"/>
    </row>
    <row r="2601" spans="1:8" s="215" customFormat="1">
      <c r="A2601" s="216">
        <v>391</v>
      </c>
      <c r="B2601" s="217" t="s">
        <v>3429</v>
      </c>
      <c r="C2601" s="222" t="s">
        <v>3419</v>
      </c>
      <c r="D2601" s="236" t="s">
        <v>2115</v>
      </c>
      <c r="E2601" s="220"/>
      <c r="F2601" s="229"/>
      <c r="G2601" s="92"/>
      <c r="H2601" s="92"/>
    </row>
    <row r="2602" spans="1:8" s="215" customFormat="1">
      <c r="A2602" s="216">
        <v>392</v>
      </c>
      <c r="B2602" s="217" t="s">
        <v>3430</v>
      </c>
      <c r="C2602" s="222" t="s">
        <v>3419</v>
      </c>
      <c r="D2602" s="236" t="s">
        <v>2115</v>
      </c>
      <c r="E2602" s="220"/>
      <c r="F2602" s="229"/>
      <c r="G2602" s="92"/>
      <c r="H2602" s="92"/>
    </row>
    <row r="2603" spans="1:8" s="215" customFormat="1">
      <c r="A2603" s="216">
        <v>393</v>
      </c>
      <c r="B2603" s="217" t="s">
        <v>3431</v>
      </c>
      <c r="C2603" s="222" t="s">
        <v>3419</v>
      </c>
      <c r="D2603" s="236" t="s">
        <v>1808</v>
      </c>
      <c r="E2603" s="220"/>
      <c r="F2603" s="229"/>
      <c r="G2603" s="92"/>
      <c r="H2603" s="92"/>
    </row>
    <row r="2604" spans="1:8" s="215" customFormat="1">
      <c r="A2604" s="216">
        <v>394</v>
      </c>
      <c r="B2604" s="217" t="s">
        <v>3432</v>
      </c>
      <c r="C2604" s="222" t="s">
        <v>3419</v>
      </c>
      <c r="D2604" s="236" t="s">
        <v>2115</v>
      </c>
      <c r="E2604" s="220"/>
      <c r="F2604" s="229"/>
      <c r="G2604" s="92"/>
      <c r="H2604" s="92"/>
    </row>
    <row r="2605" spans="1:8" s="215" customFormat="1">
      <c r="A2605" s="216">
        <v>395</v>
      </c>
      <c r="B2605" s="242" t="s">
        <v>3433</v>
      </c>
      <c r="C2605" s="222" t="s">
        <v>3419</v>
      </c>
      <c r="D2605" s="236" t="s">
        <v>2115</v>
      </c>
      <c r="E2605" s="220"/>
      <c r="F2605" s="229"/>
      <c r="G2605" s="92"/>
      <c r="H2605" s="92"/>
    </row>
    <row r="2606" spans="1:8" s="215" customFormat="1">
      <c r="A2606" s="216">
        <v>396</v>
      </c>
      <c r="B2606" s="242" t="s">
        <v>3434</v>
      </c>
      <c r="C2606" s="222" t="s">
        <v>3419</v>
      </c>
      <c r="D2606" s="236" t="s">
        <v>2115</v>
      </c>
      <c r="E2606" s="220"/>
      <c r="F2606" s="229"/>
      <c r="G2606" s="92"/>
      <c r="H2606" s="92"/>
    </row>
    <row r="2607" spans="1:8" s="215" customFormat="1">
      <c r="A2607" s="216">
        <v>397</v>
      </c>
      <c r="B2607" s="242" t="s">
        <v>3435</v>
      </c>
      <c r="C2607" s="222" t="s">
        <v>3419</v>
      </c>
      <c r="D2607" s="236" t="s">
        <v>2115</v>
      </c>
      <c r="E2607" s="220"/>
      <c r="F2607" s="229"/>
      <c r="G2607" s="92"/>
      <c r="H2607" s="92"/>
    </row>
    <row r="2608" spans="1:8" s="215" customFormat="1">
      <c r="A2608" s="216">
        <v>398</v>
      </c>
      <c r="B2608" s="242" t="s">
        <v>3057</v>
      </c>
      <c r="C2608" s="222" t="s">
        <v>3419</v>
      </c>
      <c r="D2608" s="236" t="s">
        <v>1808</v>
      </c>
      <c r="E2608" s="220"/>
      <c r="F2608" s="229"/>
      <c r="G2608" s="92"/>
      <c r="H2608" s="92"/>
    </row>
    <row r="2609" spans="1:8" s="215" customFormat="1">
      <c r="A2609" s="216">
        <v>399</v>
      </c>
      <c r="B2609" s="242" t="s">
        <v>3153</v>
      </c>
      <c r="C2609" s="222" t="s">
        <v>3419</v>
      </c>
      <c r="D2609" s="236" t="s">
        <v>1808</v>
      </c>
      <c r="E2609" s="220"/>
      <c r="F2609" s="229"/>
      <c r="G2609" s="92"/>
      <c r="H2609" s="92"/>
    </row>
    <row r="2610" spans="1:8" s="215" customFormat="1">
      <c r="A2610" s="216">
        <v>400</v>
      </c>
      <c r="B2610" s="242" t="s">
        <v>3436</v>
      </c>
      <c r="C2610" s="222" t="s">
        <v>3419</v>
      </c>
      <c r="D2610" s="236" t="s">
        <v>1808</v>
      </c>
      <c r="E2610" s="220"/>
      <c r="F2610" s="229"/>
      <c r="G2610" s="92"/>
      <c r="H2610" s="92"/>
    </row>
    <row r="2611" spans="1:8" s="215" customFormat="1">
      <c r="A2611" s="216">
        <v>401</v>
      </c>
      <c r="B2611" s="242" t="s">
        <v>3437</v>
      </c>
      <c r="C2611" s="222" t="s">
        <v>3419</v>
      </c>
      <c r="D2611" s="236" t="s">
        <v>2115</v>
      </c>
      <c r="E2611" s="220"/>
      <c r="F2611" s="229"/>
      <c r="G2611" s="92"/>
      <c r="H2611" s="92"/>
    </row>
    <row r="2612" spans="1:8" s="215" customFormat="1">
      <c r="A2612" s="216">
        <v>402</v>
      </c>
      <c r="B2612" s="242" t="s">
        <v>3438</v>
      </c>
      <c r="C2612" s="222" t="s">
        <v>3419</v>
      </c>
      <c r="D2612" s="236" t="s">
        <v>2115</v>
      </c>
      <c r="E2612" s="220"/>
      <c r="F2612" s="229"/>
      <c r="G2612" s="92"/>
      <c r="H2612" s="92"/>
    </row>
    <row r="2613" spans="1:8" s="215" customFormat="1" ht="33" customHeight="1">
      <c r="A2613" s="227"/>
      <c r="B2613" s="919" t="s">
        <v>3439</v>
      </c>
      <c r="C2613" s="920"/>
      <c r="D2613" s="920"/>
      <c r="E2613" s="920"/>
      <c r="F2613" s="920"/>
      <c r="G2613" s="920"/>
      <c r="H2613" s="920"/>
    </row>
    <row r="2614" spans="1:8" s="215" customFormat="1">
      <c r="A2614" s="216">
        <v>403</v>
      </c>
      <c r="B2614" s="217" t="s">
        <v>2936</v>
      </c>
      <c r="C2614" s="222" t="s">
        <v>3440</v>
      </c>
      <c r="D2614" s="236" t="s">
        <v>1808</v>
      </c>
      <c r="E2614" s="220">
        <f t="shared" ref="E2614:E2631" si="177">+F2614+G2614+H2614</f>
        <v>0</v>
      </c>
      <c r="F2614" s="229"/>
      <c r="G2614" s="92"/>
      <c r="H2614" s="92"/>
    </row>
    <row r="2615" spans="1:8" s="215" customFormat="1">
      <c r="A2615" s="216">
        <v>404</v>
      </c>
      <c r="B2615" s="217" t="s">
        <v>3441</v>
      </c>
      <c r="C2615" s="222" t="s">
        <v>3442</v>
      </c>
      <c r="D2615" s="236" t="s">
        <v>1808</v>
      </c>
      <c r="E2615" s="220">
        <f t="shared" si="177"/>
        <v>0</v>
      </c>
      <c r="F2615" s="229"/>
      <c r="G2615" s="92"/>
      <c r="H2615" s="92"/>
    </row>
    <row r="2616" spans="1:8" s="215" customFormat="1">
      <c r="A2616" s="216">
        <v>405</v>
      </c>
      <c r="B2616" s="217" t="s">
        <v>3443</v>
      </c>
      <c r="C2616" s="222" t="s">
        <v>3444</v>
      </c>
      <c r="D2616" s="236" t="s">
        <v>1808</v>
      </c>
      <c r="E2616" s="220">
        <f t="shared" si="177"/>
        <v>0</v>
      </c>
      <c r="F2616" s="229"/>
      <c r="G2616" s="92"/>
      <c r="H2616" s="92"/>
    </row>
    <row r="2617" spans="1:8" s="215" customFormat="1">
      <c r="A2617" s="216">
        <v>406</v>
      </c>
      <c r="B2617" s="217" t="s">
        <v>3445</v>
      </c>
      <c r="C2617" s="222" t="s">
        <v>3446</v>
      </c>
      <c r="D2617" s="224" t="s">
        <v>2115</v>
      </c>
      <c r="E2617" s="220">
        <f t="shared" si="177"/>
        <v>0</v>
      </c>
      <c r="F2617" s="229"/>
      <c r="G2617" s="92"/>
      <c r="H2617" s="92"/>
    </row>
    <row r="2618" spans="1:8" s="215" customFormat="1">
      <c r="A2618" s="216">
        <v>407</v>
      </c>
      <c r="B2618" s="217" t="s">
        <v>2320</v>
      </c>
      <c r="C2618" s="222">
        <v>2007934</v>
      </c>
      <c r="D2618" s="236" t="s">
        <v>1808</v>
      </c>
      <c r="E2618" s="220">
        <f t="shared" si="177"/>
        <v>2</v>
      </c>
      <c r="F2618" s="229"/>
      <c r="G2618" s="221">
        <v>1</v>
      </c>
      <c r="H2618" s="221">
        <v>1</v>
      </c>
    </row>
    <row r="2619" spans="1:8" s="215" customFormat="1">
      <c r="A2619" s="216">
        <v>408</v>
      </c>
      <c r="B2619" s="217" t="s">
        <v>2320</v>
      </c>
      <c r="C2619" s="222">
        <v>2007132</v>
      </c>
      <c r="D2619" s="236" t="s">
        <v>1808</v>
      </c>
      <c r="E2619" s="220">
        <f t="shared" si="177"/>
        <v>2</v>
      </c>
      <c r="F2619" s="229"/>
      <c r="G2619" s="221">
        <v>1</v>
      </c>
      <c r="H2619" s="221">
        <v>1</v>
      </c>
    </row>
    <row r="2620" spans="1:8" s="215" customFormat="1">
      <c r="A2620" s="216">
        <v>409</v>
      </c>
      <c r="B2620" s="217" t="s">
        <v>2320</v>
      </c>
      <c r="C2620" s="222">
        <v>42310</v>
      </c>
      <c r="D2620" s="236" t="s">
        <v>1808</v>
      </c>
      <c r="E2620" s="220">
        <f t="shared" si="177"/>
        <v>2</v>
      </c>
      <c r="F2620" s="229"/>
      <c r="G2620" s="221">
        <v>1</v>
      </c>
      <c r="H2620" s="221">
        <v>1</v>
      </c>
    </row>
    <row r="2621" spans="1:8" s="215" customFormat="1">
      <c r="A2621" s="216">
        <v>410</v>
      </c>
      <c r="B2621" s="217" t="s">
        <v>2320</v>
      </c>
      <c r="C2621" s="222">
        <v>42219</v>
      </c>
      <c r="D2621" s="236" t="s">
        <v>1808</v>
      </c>
      <c r="E2621" s="220">
        <f t="shared" si="177"/>
        <v>2</v>
      </c>
      <c r="F2621" s="229"/>
      <c r="G2621" s="221">
        <v>1</v>
      </c>
      <c r="H2621" s="221">
        <v>1</v>
      </c>
    </row>
    <row r="2622" spans="1:8" s="215" customFormat="1">
      <c r="A2622" s="216">
        <v>411</v>
      </c>
      <c r="B2622" s="217" t="s">
        <v>2320</v>
      </c>
      <c r="C2622" s="222">
        <v>42224</v>
      </c>
      <c r="D2622" s="236" t="s">
        <v>1808</v>
      </c>
      <c r="E2622" s="220">
        <f t="shared" si="177"/>
        <v>2</v>
      </c>
      <c r="F2622" s="229"/>
      <c r="G2622" s="221">
        <v>1</v>
      </c>
      <c r="H2622" s="221">
        <v>1</v>
      </c>
    </row>
    <row r="2623" spans="1:8" s="215" customFormat="1">
      <c r="A2623" s="216">
        <v>412</v>
      </c>
      <c r="B2623" s="217" t="s">
        <v>2320</v>
      </c>
      <c r="C2623" s="222">
        <v>2007136</v>
      </c>
      <c r="D2623" s="236" t="s">
        <v>1808</v>
      </c>
      <c r="E2623" s="220">
        <f t="shared" si="177"/>
        <v>2</v>
      </c>
      <c r="F2623" s="229"/>
      <c r="G2623" s="221">
        <v>1</v>
      </c>
      <c r="H2623" s="221">
        <v>1</v>
      </c>
    </row>
    <row r="2624" spans="1:8" s="215" customFormat="1">
      <c r="A2624" s="216">
        <v>413</v>
      </c>
      <c r="B2624" s="217" t="s">
        <v>2320</v>
      </c>
      <c r="C2624" s="222">
        <v>2007938</v>
      </c>
      <c r="D2624" s="236" t="s">
        <v>1808</v>
      </c>
      <c r="E2624" s="220">
        <f t="shared" si="177"/>
        <v>2</v>
      </c>
      <c r="F2624" s="229"/>
      <c r="G2624" s="221">
        <v>1</v>
      </c>
      <c r="H2624" s="221">
        <v>1</v>
      </c>
    </row>
    <row r="2625" spans="1:8" s="215" customFormat="1">
      <c r="A2625" s="216">
        <v>414</v>
      </c>
      <c r="B2625" s="217" t="s">
        <v>2320</v>
      </c>
      <c r="C2625" s="222" t="s">
        <v>3447</v>
      </c>
      <c r="D2625" s="236" t="s">
        <v>1808</v>
      </c>
      <c r="E2625" s="220">
        <f t="shared" si="177"/>
        <v>1</v>
      </c>
      <c r="F2625" s="229"/>
      <c r="G2625" s="221">
        <v>1</v>
      </c>
      <c r="H2625" s="221"/>
    </row>
    <row r="2626" spans="1:8" s="215" customFormat="1">
      <c r="A2626" s="216">
        <v>415</v>
      </c>
      <c r="B2626" s="217" t="s">
        <v>3448</v>
      </c>
      <c r="C2626" s="222" t="s">
        <v>3449</v>
      </c>
      <c r="D2626" s="224" t="s">
        <v>2115</v>
      </c>
      <c r="E2626" s="220">
        <f t="shared" si="177"/>
        <v>2</v>
      </c>
      <c r="F2626" s="221">
        <v>2</v>
      </c>
      <c r="G2626" s="92"/>
      <c r="H2626" s="92"/>
    </row>
    <row r="2627" spans="1:8" s="215" customFormat="1">
      <c r="A2627" s="216">
        <v>416</v>
      </c>
      <c r="B2627" s="217" t="s">
        <v>3391</v>
      </c>
      <c r="C2627" s="222" t="s">
        <v>3450</v>
      </c>
      <c r="D2627" s="224" t="s">
        <v>2115</v>
      </c>
      <c r="E2627" s="220">
        <f t="shared" si="177"/>
        <v>2</v>
      </c>
      <c r="F2627" s="221">
        <v>2</v>
      </c>
      <c r="G2627" s="92"/>
      <c r="H2627" s="92"/>
    </row>
    <row r="2628" spans="1:8" s="215" customFormat="1">
      <c r="A2628" s="216">
        <v>417</v>
      </c>
      <c r="B2628" s="217" t="s">
        <v>3451</v>
      </c>
      <c r="C2628" s="222" t="s">
        <v>3452</v>
      </c>
      <c r="D2628" s="236" t="s">
        <v>1808</v>
      </c>
      <c r="E2628" s="220">
        <f t="shared" si="177"/>
        <v>2</v>
      </c>
      <c r="F2628" s="221">
        <v>2</v>
      </c>
      <c r="G2628" s="92"/>
      <c r="H2628" s="92"/>
    </row>
    <row r="2629" spans="1:8" s="215" customFormat="1">
      <c r="A2629" s="216">
        <v>418</v>
      </c>
      <c r="B2629" s="217" t="s">
        <v>3453</v>
      </c>
      <c r="C2629" s="222" t="s">
        <v>3454</v>
      </c>
      <c r="D2629" s="236" t="s">
        <v>1808</v>
      </c>
      <c r="E2629" s="220">
        <f t="shared" si="177"/>
        <v>8</v>
      </c>
      <c r="F2629" s="221">
        <v>8</v>
      </c>
      <c r="G2629" s="92"/>
      <c r="H2629" s="92"/>
    </row>
    <row r="2630" spans="1:8" s="215" customFormat="1">
      <c r="A2630" s="216">
        <v>419</v>
      </c>
      <c r="B2630" s="217" t="s">
        <v>3455</v>
      </c>
      <c r="C2630" s="222" t="s">
        <v>3456</v>
      </c>
      <c r="D2630" s="236" t="s">
        <v>1808</v>
      </c>
      <c r="E2630" s="220">
        <f t="shared" si="177"/>
        <v>2</v>
      </c>
      <c r="F2630" s="221">
        <v>2</v>
      </c>
      <c r="G2630" s="92"/>
      <c r="H2630" s="92"/>
    </row>
    <row r="2631" spans="1:8" s="215" customFormat="1">
      <c r="A2631" s="216">
        <v>420</v>
      </c>
      <c r="B2631" s="217" t="s">
        <v>3457</v>
      </c>
      <c r="C2631" s="222" t="s">
        <v>3458</v>
      </c>
      <c r="D2631" s="236" t="s">
        <v>1808</v>
      </c>
      <c r="E2631" s="220">
        <f t="shared" si="177"/>
        <v>0</v>
      </c>
      <c r="F2631" s="221"/>
      <c r="G2631" s="92"/>
      <c r="H2631" s="92"/>
    </row>
    <row r="2632" spans="1:8" s="215" customFormat="1">
      <c r="A2632" s="216">
        <v>421</v>
      </c>
      <c r="B2632" s="217" t="s">
        <v>9165</v>
      </c>
      <c r="C2632" s="222" t="s">
        <v>3459</v>
      </c>
      <c r="D2632" s="236" t="s">
        <v>1808</v>
      </c>
      <c r="E2632" s="220"/>
      <c r="F2632" s="221">
        <v>2</v>
      </c>
      <c r="G2632" s="92"/>
      <c r="H2632" s="92"/>
    </row>
    <row r="2633" spans="1:8" s="215" customFormat="1">
      <c r="A2633" s="216">
        <v>422</v>
      </c>
      <c r="B2633" s="217" t="s">
        <v>3460</v>
      </c>
      <c r="C2633" s="222" t="s">
        <v>3461</v>
      </c>
      <c r="D2633" s="236" t="s">
        <v>1808</v>
      </c>
      <c r="E2633" s="220">
        <f t="shared" ref="E2633:E2639" si="178">+F2633+G2633+H2633</f>
        <v>0</v>
      </c>
      <c r="F2633" s="221"/>
      <c r="G2633" s="92"/>
      <c r="H2633" s="92"/>
    </row>
    <row r="2634" spans="1:8" s="215" customFormat="1">
      <c r="A2634" s="216">
        <v>423</v>
      </c>
      <c r="B2634" s="217" t="s">
        <v>3460</v>
      </c>
      <c r="C2634" s="798" t="s">
        <v>3462</v>
      </c>
      <c r="D2634" s="236" t="s">
        <v>1808</v>
      </c>
      <c r="E2634" s="220">
        <f t="shared" si="178"/>
        <v>0</v>
      </c>
      <c r="F2634" s="221"/>
      <c r="G2634" s="92"/>
      <c r="H2634" s="92"/>
    </row>
    <row r="2635" spans="1:8" s="215" customFormat="1">
      <c r="A2635" s="216">
        <v>424</v>
      </c>
      <c r="B2635" s="217" t="s">
        <v>3463</v>
      </c>
      <c r="C2635" s="222" t="s">
        <v>3464</v>
      </c>
      <c r="D2635" s="236" t="s">
        <v>1808</v>
      </c>
      <c r="E2635" s="220">
        <f t="shared" si="178"/>
        <v>0</v>
      </c>
      <c r="F2635" s="221"/>
      <c r="G2635" s="92"/>
      <c r="H2635" s="92"/>
    </row>
    <row r="2636" spans="1:8" s="215" customFormat="1">
      <c r="A2636" s="216">
        <v>425</v>
      </c>
      <c r="B2636" s="217" t="s">
        <v>3465</v>
      </c>
      <c r="C2636" s="222" t="s">
        <v>3466</v>
      </c>
      <c r="D2636" s="236" t="s">
        <v>1808</v>
      </c>
      <c r="E2636" s="220">
        <f t="shared" si="178"/>
        <v>0</v>
      </c>
      <c r="F2636" s="221"/>
      <c r="G2636" s="92"/>
      <c r="H2636" s="92"/>
    </row>
    <row r="2637" spans="1:8" s="215" customFormat="1">
      <c r="A2637" s="216">
        <v>426</v>
      </c>
      <c r="B2637" s="217" t="s">
        <v>3467</v>
      </c>
      <c r="C2637" s="222" t="s">
        <v>3468</v>
      </c>
      <c r="D2637" s="236" t="s">
        <v>1808</v>
      </c>
      <c r="E2637" s="220">
        <f t="shared" si="178"/>
        <v>0</v>
      </c>
      <c r="F2637" s="221"/>
      <c r="G2637" s="92"/>
      <c r="H2637" s="92"/>
    </row>
    <row r="2638" spans="1:8" s="215" customFormat="1">
      <c r="A2638" s="216">
        <v>427</v>
      </c>
      <c r="B2638" s="217" t="s">
        <v>3469</v>
      </c>
      <c r="C2638" s="223" t="s">
        <v>3470</v>
      </c>
      <c r="D2638" s="236" t="s">
        <v>1808</v>
      </c>
      <c r="E2638" s="220">
        <f t="shared" si="178"/>
        <v>0</v>
      </c>
      <c r="F2638" s="221"/>
      <c r="G2638" s="92"/>
      <c r="H2638" s="92"/>
    </row>
    <row r="2639" spans="1:8" s="215" customFormat="1">
      <c r="A2639" s="216">
        <v>428</v>
      </c>
      <c r="B2639" s="217" t="s">
        <v>3471</v>
      </c>
      <c r="C2639" s="223" t="s">
        <v>3472</v>
      </c>
      <c r="D2639" s="236" t="s">
        <v>1808</v>
      </c>
      <c r="E2639" s="220">
        <f t="shared" si="178"/>
        <v>0</v>
      </c>
      <c r="F2639" s="221"/>
      <c r="G2639" s="92"/>
      <c r="H2639" s="92"/>
    </row>
    <row r="2640" spans="1:8" s="215" customFormat="1">
      <c r="A2640" s="216">
        <v>429</v>
      </c>
      <c r="B2640" s="217" t="s">
        <v>3473</v>
      </c>
      <c r="C2640" s="243"/>
      <c r="D2640" s="221" t="s">
        <v>2115</v>
      </c>
      <c r="E2640" s="220"/>
      <c r="F2640" s="221">
        <v>1</v>
      </c>
      <c r="G2640" s="92"/>
      <c r="H2640" s="92"/>
    </row>
    <row r="2641" spans="1:8" s="215" customFormat="1">
      <c r="A2641" s="216">
        <v>430</v>
      </c>
      <c r="B2641" s="217" t="s">
        <v>3474</v>
      </c>
      <c r="C2641" s="218" t="s">
        <v>3475</v>
      </c>
      <c r="D2641" s="236" t="s">
        <v>1808</v>
      </c>
      <c r="E2641" s="220">
        <f t="shared" ref="E2641:E2649" si="179">+F2641+G2641+H2641</f>
        <v>0</v>
      </c>
      <c r="F2641" s="229"/>
      <c r="G2641" s="92"/>
      <c r="H2641" s="92"/>
    </row>
    <row r="2642" spans="1:8" s="215" customFormat="1">
      <c r="A2642" s="216">
        <v>431</v>
      </c>
      <c r="B2642" s="217" t="s">
        <v>3047</v>
      </c>
      <c r="C2642" s="223" t="s">
        <v>3476</v>
      </c>
      <c r="D2642" s="236" t="s">
        <v>1808</v>
      </c>
      <c r="E2642" s="220">
        <f t="shared" si="179"/>
        <v>0</v>
      </c>
      <c r="F2642" s="229"/>
      <c r="G2642" s="92"/>
      <c r="H2642" s="92"/>
    </row>
    <row r="2643" spans="1:8" s="215" customFormat="1">
      <c r="A2643" s="216">
        <v>432</v>
      </c>
      <c r="B2643" s="217" t="s">
        <v>3062</v>
      </c>
      <c r="C2643" s="223" t="s">
        <v>3477</v>
      </c>
      <c r="D2643" s="236" t="s">
        <v>1808</v>
      </c>
      <c r="E2643" s="220">
        <f t="shared" si="179"/>
        <v>0</v>
      </c>
      <c r="F2643" s="229"/>
      <c r="G2643" s="92"/>
      <c r="H2643" s="92"/>
    </row>
    <row r="2644" spans="1:8" s="215" customFormat="1" ht="46.5">
      <c r="A2644" s="216">
        <v>433</v>
      </c>
      <c r="B2644" s="217" t="s">
        <v>3478</v>
      </c>
      <c r="C2644" s="223" t="s">
        <v>9253</v>
      </c>
      <c r="D2644" s="236" t="s">
        <v>1808</v>
      </c>
      <c r="E2644" s="220">
        <f t="shared" si="179"/>
        <v>0</v>
      </c>
      <c r="F2644" s="229"/>
      <c r="G2644" s="92"/>
      <c r="H2644" s="92"/>
    </row>
    <row r="2645" spans="1:8" s="215" customFormat="1">
      <c r="A2645" s="216">
        <v>434</v>
      </c>
      <c r="B2645" s="217" t="s">
        <v>2281</v>
      </c>
      <c r="C2645" s="223" t="s">
        <v>3479</v>
      </c>
      <c r="D2645" s="236" t="s">
        <v>1808</v>
      </c>
      <c r="E2645" s="220">
        <f t="shared" si="179"/>
        <v>0</v>
      </c>
      <c r="F2645" s="229"/>
      <c r="G2645" s="92"/>
      <c r="H2645" s="92"/>
    </row>
    <row r="2646" spans="1:8" s="215" customFormat="1">
      <c r="A2646" s="216">
        <v>435</v>
      </c>
      <c r="B2646" s="225" t="s">
        <v>3480</v>
      </c>
      <c r="C2646" s="218" t="s">
        <v>3481</v>
      </c>
      <c r="D2646" s="236" t="s">
        <v>1808</v>
      </c>
      <c r="E2646" s="220">
        <f t="shared" si="179"/>
        <v>0</v>
      </c>
      <c r="F2646" s="229"/>
      <c r="G2646" s="92"/>
      <c r="H2646" s="92"/>
    </row>
    <row r="2647" spans="1:8" s="215" customFormat="1">
      <c r="A2647" s="216">
        <v>436</v>
      </c>
      <c r="B2647" s="217" t="s">
        <v>2954</v>
      </c>
      <c r="C2647" s="218" t="s">
        <v>3482</v>
      </c>
      <c r="D2647" s="236" t="s">
        <v>1808</v>
      </c>
      <c r="E2647" s="220">
        <f t="shared" si="179"/>
        <v>0</v>
      </c>
      <c r="F2647" s="229"/>
      <c r="G2647" s="92"/>
      <c r="H2647" s="92"/>
    </row>
    <row r="2648" spans="1:8" s="215" customFormat="1">
      <c r="A2648" s="216">
        <v>437</v>
      </c>
      <c r="B2648" s="217" t="s">
        <v>2954</v>
      </c>
      <c r="C2648" s="218" t="s">
        <v>3483</v>
      </c>
      <c r="D2648" s="236" t="s">
        <v>1808</v>
      </c>
      <c r="E2648" s="220">
        <f t="shared" si="179"/>
        <v>0</v>
      </c>
      <c r="F2648" s="229"/>
      <c r="G2648" s="92"/>
      <c r="H2648" s="92"/>
    </row>
    <row r="2649" spans="1:8" s="215" customFormat="1">
      <c r="A2649" s="216">
        <v>438</v>
      </c>
      <c r="B2649" s="217" t="s">
        <v>3484</v>
      </c>
      <c r="C2649" s="222" t="s">
        <v>3485</v>
      </c>
      <c r="D2649" s="236" t="s">
        <v>1808</v>
      </c>
      <c r="E2649" s="220">
        <f t="shared" si="179"/>
        <v>0</v>
      </c>
      <c r="F2649" s="229"/>
      <c r="G2649" s="92"/>
      <c r="H2649" s="92"/>
    </row>
    <row r="2650" spans="1:8" s="215" customFormat="1" ht="33" customHeight="1">
      <c r="A2650" s="227"/>
      <c r="B2650" s="919" t="s">
        <v>3486</v>
      </c>
      <c r="C2650" s="920"/>
      <c r="D2650" s="920"/>
      <c r="E2650" s="920"/>
      <c r="F2650" s="920"/>
      <c r="G2650" s="920"/>
      <c r="H2650" s="920"/>
    </row>
    <row r="2651" spans="1:8" s="215" customFormat="1">
      <c r="A2651" s="216">
        <v>439</v>
      </c>
      <c r="B2651" s="217" t="s">
        <v>3487</v>
      </c>
      <c r="C2651" s="218" t="s">
        <v>3488</v>
      </c>
      <c r="D2651" s="236" t="s">
        <v>1808</v>
      </c>
      <c r="E2651" s="220">
        <f t="shared" ref="E2651:E2665" si="180">+F2651+G2651+H2651</f>
        <v>0</v>
      </c>
      <c r="F2651" s="229"/>
      <c r="G2651" s="92"/>
      <c r="H2651" s="92"/>
    </row>
    <row r="2652" spans="1:8" s="215" customFormat="1">
      <c r="A2652" s="216">
        <v>440</v>
      </c>
      <c r="B2652" s="217" t="s">
        <v>3489</v>
      </c>
      <c r="C2652" s="218" t="s">
        <v>3490</v>
      </c>
      <c r="D2652" s="236" t="s">
        <v>1808</v>
      </c>
      <c r="E2652" s="220">
        <f t="shared" si="180"/>
        <v>0</v>
      </c>
      <c r="F2652" s="229"/>
      <c r="G2652" s="92"/>
      <c r="H2652" s="92"/>
    </row>
    <row r="2653" spans="1:8" s="215" customFormat="1">
      <c r="A2653" s="216">
        <v>441</v>
      </c>
      <c r="B2653" s="217" t="s">
        <v>3469</v>
      </c>
      <c r="C2653" s="218" t="s">
        <v>3491</v>
      </c>
      <c r="D2653" s="236" t="s">
        <v>1808</v>
      </c>
      <c r="E2653" s="220">
        <f t="shared" si="180"/>
        <v>0</v>
      </c>
      <c r="F2653" s="229"/>
      <c r="G2653" s="92"/>
      <c r="H2653" s="92"/>
    </row>
    <row r="2654" spans="1:8" s="215" customFormat="1">
      <c r="A2654" s="216">
        <v>442</v>
      </c>
      <c r="B2654" s="217" t="s">
        <v>3471</v>
      </c>
      <c r="C2654" s="218" t="s">
        <v>3492</v>
      </c>
      <c r="D2654" s="236" t="s">
        <v>1808</v>
      </c>
      <c r="E2654" s="220">
        <f t="shared" si="180"/>
        <v>0</v>
      </c>
      <c r="F2654" s="229"/>
      <c r="G2654" s="92"/>
      <c r="H2654" s="92"/>
    </row>
    <row r="2655" spans="1:8" s="215" customFormat="1">
      <c r="A2655" s="216">
        <v>443</v>
      </c>
      <c r="B2655" s="217" t="s">
        <v>3493</v>
      </c>
      <c r="C2655" s="218" t="s">
        <v>3494</v>
      </c>
      <c r="D2655" s="236" t="s">
        <v>1808</v>
      </c>
      <c r="E2655" s="220">
        <f t="shared" si="180"/>
        <v>0</v>
      </c>
      <c r="F2655" s="229"/>
      <c r="G2655" s="92"/>
      <c r="H2655" s="92"/>
    </row>
    <row r="2656" spans="1:8" s="215" customFormat="1">
      <c r="A2656" s="216">
        <v>444</v>
      </c>
      <c r="B2656" s="217" t="s">
        <v>3053</v>
      </c>
      <c r="C2656" s="218" t="s">
        <v>3495</v>
      </c>
      <c r="D2656" s="236" t="s">
        <v>1808</v>
      </c>
      <c r="E2656" s="220">
        <f t="shared" si="180"/>
        <v>0</v>
      </c>
      <c r="F2656" s="229"/>
      <c r="G2656" s="92"/>
      <c r="H2656" s="92"/>
    </row>
    <row r="2657" spans="1:8" s="215" customFormat="1">
      <c r="A2657" s="216">
        <v>445</v>
      </c>
      <c r="B2657" s="217" t="s">
        <v>2936</v>
      </c>
      <c r="C2657" s="222" t="s">
        <v>3496</v>
      </c>
      <c r="D2657" s="236" t="s">
        <v>1808</v>
      </c>
      <c r="E2657" s="220">
        <f t="shared" si="180"/>
        <v>0</v>
      </c>
      <c r="F2657" s="229"/>
      <c r="G2657" s="92"/>
      <c r="H2657" s="92"/>
    </row>
    <row r="2658" spans="1:8" s="215" customFormat="1">
      <c r="A2658" s="216">
        <v>446</v>
      </c>
      <c r="B2658" s="217" t="s">
        <v>3224</v>
      </c>
      <c r="C2658" s="222" t="s">
        <v>3497</v>
      </c>
      <c r="D2658" s="236" t="s">
        <v>1808</v>
      </c>
      <c r="E2658" s="220">
        <f t="shared" si="180"/>
        <v>0</v>
      </c>
      <c r="F2658" s="229"/>
      <c r="G2658" s="92"/>
      <c r="H2658" s="92"/>
    </row>
    <row r="2659" spans="1:8" s="215" customFormat="1">
      <c r="A2659" s="216">
        <v>447</v>
      </c>
      <c r="B2659" s="217" t="s">
        <v>3498</v>
      </c>
      <c r="C2659" s="222" t="s">
        <v>3499</v>
      </c>
      <c r="D2659" s="236" t="s">
        <v>1808</v>
      </c>
      <c r="E2659" s="220">
        <f t="shared" si="180"/>
        <v>0</v>
      </c>
      <c r="F2659" s="229"/>
      <c r="G2659" s="92"/>
      <c r="H2659" s="92"/>
    </row>
    <row r="2660" spans="1:8" s="215" customFormat="1">
      <c r="A2660" s="216">
        <v>448</v>
      </c>
      <c r="B2660" s="217" t="s">
        <v>3474</v>
      </c>
      <c r="C2660" s="222" t="s">
        <v>3500</v>
      </c>
      <c r="D2660" s="236" t="s">
        <v>1808</v>
      </c>
      <c r="E2660" s="220">
        <f t="shared" si="180"/>
        <v>0</v>
      </c>
      <c r="F2660" s="229"/>
      <c r="G2660" s="92"/>
      <c r="H2660" s="92"/>
    </row>
    <row r="2661" spans="1:8" s="215" customFormat="1">
      <c r="A2661" s="216">
        <v>449</v>
      </c>
      <c r="B2661" s="217" t="s">
        <v>3047</v>
      </c>
      <c r="C2661" s="222" t="s">
        <v>3501</v>
      </c>
      <c r="D2661" s="236" t="s">
        <v>1808</v>
      </c>
      <c r="E2661" s="220">
        <f t="shared" si="180"/>
        <v>0</v>
      </c>
      <c r="F2661" s="229"/>
      <c r="G2661" s="92"/>
      <c r="H2661" s="92"/>
    </row>
    <row r="2662" spans="1:8" s="215" customFormat="1">
      <c r="A2662" s="216">
        <v>450</v>
      </c>
      <c r="B2662" s="225" t="s">
        <v>3480</v>
      </c>
      <c r="C2662" s="222"/>
      <c r="D2662" s="236" t="s">
        <v>1808</v>
      </c>
      <c r="E2662" s="220">
        <f t="shared" si="180"/>
        <v>0</v>
      </c>
      <c r="F2662" s="229"/>
      <c r="G2662" s="92"/>
      <c r="H2662" s="92"/>
    </row>
    <row r="2663" spans="1:8" s="215" customFormat="1">
      <c r="A2663" s="216">
        <v>451</v>
      </c>
      <c r="B2663" s="217" t="s">
        <v>2287</v>
      </c>
      <c r="C2663" s="222" t="s">
        <v>3502</v>
      </c>
      <c r="D2663" s="236" t="s">
        <v>1808</v>
      </c>
      <c r="E2663" s="220">
        <f t="shared" si="180"/>
        <v>0</v>
      </c>
      <c r="F2663" s="229"/>
      <c r="G2663" s="92"/>
      <c r="H2663" s="92"/>
    </row>
    <row r="2664" spans="1:8" s="215" customFormat="1">
      <c r="A2664" s="216">
        <v>452</v>
      </c>
      <c r="B2664" s="217" t="s">
        <v>3503</v>
      </c>
      <c r="C2664" s="222" t="s">
        <v>3504</v>
      </c>
      <c r="D2664" s="236" t="s">
        <v>1808</v>
      </c>
      <c r="E2664" s="220">
        <f t="shared" si="180"/>
        <v>0</v>
      </c>
      <c r="F2664" s="229"/>
      <c r="G2664" s="92"/>
      <c r="H2664" s="92"/>
    </row>
    <row r="2665" spans="1:8" s="215" customFormat="1">
      <c r="A2665" s="216">
        <v>453</v>
      </c>
      <c r="B2665" s="217" t="s">
        <v>3443</v>
      </c>
      <c r="C2665" s="222" t="s">
        <v>3505</v>
      </c>
      <c r="D2665" s="236" t="s">
        <v>1808</v>
      </c>
      <c r="E2665" s="220">
        <f t="shared" si="180"/>
        <v>0</v>
      </c>
      <c r="F2665" s="229"/>
      <c r="G2665" s="92"/>
      <c r="H2665" s="92"/>
    </row>
    <row r="2666" spans="1:8" s="215" customFormat="1" ht="33" customHeight="1">
      <c r="A2666" s="227"/>
      <c r="B2666" s="919" t="s">
        <v>3506</v>
      </c>
      <c r="C2666" s="920"/>
      <c r="D2666" s="920"/>
      <c r="E2666" s="920"/>
      <c r="F2666" s="920"/>
      <c r="G2666" s="920"/>
      <c r="H2666" s="920"/>
    </row>
    <row r="2667" spans="1:8" s="215" customFormat="1">
      <c r="A2667" s="216">
        <v>454</v>
      </c>
      <c r="B2667" s="217" t="s">
        <v>3507</v>
      </c>
      <c r="C2667" s="222">
        <v>10297593</v>
      </c>
      <c r="D2667" s="236" t="s">
        <v>1808</v>
      </c>
      <c r="E2667" s="220">
        <f t="shared" ref="E2667:E2688" si="181">+F2667+G2667+H2667</f>
        <v>1</v>
      </c>
      <c r="F2667" s="221">
        <v>1</v>
      </c>
      <c r="G2667" s="92"/>
      <c r="H2667" s="92"/>
    </row>
    <row r="2668" spans="1:8" s="215" customFormat="1">
      <c r="A2668" s="216">
        <v>455</v>
      </c>
      <c r="B2668" s="217" t="s">
        <v>3508</v>
      </c>
      <c r="C2668" s="222">
        <v>10036886</v>
      </c>
      <c r="D2668" s="236" t="s">
        <v>1808</v>
      </c>
      <c r="E2668" s="220">
        <f t="shared" si="181"/>
        <v>2</v>
      </c>
      <c r="F2668" s="221">
        <v>2</v>
      </c>
      <c r="G2668" s="92"/>
      <c r="H2668" s="92"/>
    </row>
    <row r="2669" spans="1:8" s="215" customFormat="1">
      <c r="A2669" s="216">
        <v>456</v>
      </c>
      <c r="B2669" s="217" t="s">
        <v>3509</v>
      </c>
      <c r="C2669" s="222">
        <v>10036887</v>
      </c>
      <c r="D2669" s="236" t="s">
        <v>1808</v>
      </c>
      <c r="E2669" s="220">
        <f t="shared" si="181"/>
        <v>8</v>
      </c>
      <c r="F2669" s="221">
        <v>8</v>
      </c>
      <c r="G2669" s="92"/>
      <c r="H2669" s="92"/>
    </row>
    <row r="2670" spans="1:8" s="215" customFormat="1">
      <c r="A2670" s="216">
        <v>457</v>
      </c>
      <c r="B2670" s="217" t="s">
        <v>3510</v>
      </c>
      <c r="C2670" s="222">
        <v>10036894</v>
      </c>
      <c r="D2670" s="236" t="s">
        <v>1808</v>
      </c>
      <c r="E2670" s="220">
        <f t="shared" si="181"/>
        <v>6</v>
      </c>
      <c r="F2670" s="221">
        <v>6</v>
      </c>
      <c r="G2670" s="92"/>
      <c r="H2670" s="92"/>
    </row>
    <row r="2671" spans="1:8" s="215" customFormat="1">
      <c r="A2671" s="216">
        <v>458</v>
      </c>
      <c r="B2671" s="217" t="s">
        <v>3511</v>
      </c>
      <c r="C2671" s="222">
        <v>10036895</v>
      </c>
      <c r="D2671" s="236" t="s">
        <v>1808</v>
      </c>
      <c r="E2671" s="220">
        <f t="shared" si="181"/>
        <v>4</v>
      </c>
      <c r="F2671" s="221">
        <v>4</v>
      </c>
      <c r="G2671" s="92"/>
      <c r="H2671" s="92"/>
    </row>
    <row r="2672" spans="1:8" s="215" customFormat="1">
      <c r="A2672" s="216">
        <v>459</v>
      </c>
      <c r="B2672" s="217" t="s">
        <v>3512</v>
      </c>
      <c r="C2672" s="222">
        <v>10292104</v>
      </c>
      <c r="D2672" s="236" t="s">
        <v>1808</v>
      </c>
      <c r="E2672" s="220">
        <f t="shared" si="181"/>
        <v>2</v>
      </c>
      <c r="F2672" s="221">
        <v>2</v>
      </c>
      <c r="G2672" s="92"/>
      <c r="H2672" s="92"/>
    </row>
    <row r="2673" spans="1:8" s="215" customFormat="1">
      <c r="A2673" s="216">
        <v>460</v>
      </c>
      <c r="B2673" s="217" t="s">
        <v>3513</v>
      </c>
      <c r="C2673" s="222">
        <v>11009160</v>
      </c>
      <c r="D2673" s="236" t="s">
        <v>1808</v>
      </c>
      <c r="E2673" s="220">
        <f t="shared" si="181"/>
        <v>0</v>
      </c>
      <c r="F2673" s="221"/>
      <c r="G2673" s="92"/>
      <c r="H2673" s="92"/>
    </row>
    <row r="2674" spans="1:8" s="215" customFormat="1">
      <c r="A2674" s="216">
        <v>461</v>
      </c>
      <c r="B2674" s="217" t="s">
        <v>3513</v>
      </c>
      <c r="C2674" s="222">
        <v>11009161</v>
      </c>
      <c r="D2674" s="236" t="s">
        <v>1808</v>
      </c>
      <c r="E2674" s="220">
        <f t="shared" si="181"/>
        <v>0</v>
      </c>
      <c r="F2674" s="221"/>
      <c r="G2674" s="92"/>
      <c r="H2674" s="92"/>
    </row>
    <row r="2675" spans="1:8" s="215" customFormat="1">
      <c r="A2675" s="216">
        <v>462</v>
      </c>
      <c r="B2675" s="217" t="s">
        <v>3513</v>
      </c>
      <c r="C2675" s="222">
        <v>11009162</v>
      </c>
      <c r="D2675" s="236" t="s">
        <v>1808</v>
      </c>
      <c r="E2675" s="220">
        <f t="shared" si="181"/>
        <v>0</v>
      </c>
      <c r="F2675" s="221"/>
      <c r="G2675" s="92"/>
      <c r="H2675" s="92"/>
    </row>
    <row r="2676" spans="1:8" s="215" customFormat="1">
      <c r="A2676" s="216">
        <v>463</v>
      </c>
      <c r="B2676" s="217" t="s">
        <v>4945</v>
      </c>
      <c r="C2676" s="222">
        <v>1600880</v>
      </c>
      <c r="D2676" s="236" t="s">
        <v>1808</v>
      </c>
      <c r="E2676" s="220">
        <f t="shared" si="181"/>
        <v>0</v>
      </c>
      <c r="F2676" s="221"/>
      <c r="G2676" s="92"/>
      <c r="H2676" s="92"/>
    </row>
    <row r="2677" spans="1:8" s="215" customFormat="1">
      <c r="A2677" s="216">
        <v>464</v>
      </c>
      <c r="B2677" s="217" t="s">
        <v>3514</v>
      </c>
      <c r="C2677" s="222">
        <v>1600881</v>
      </c>
      <c r="D2677" s="236" t="s">
        <v>1808</v>
      </c>
      <c r="E2677" s="220">
        <f t="shared" si="181"/>
        <v>0</v>
      </c>
      <c r="F2677" s="221"/>
      <c r="G2677" s="92"/>
      <c r="H2677" s="92"/>
    </row>
    <row r="2678" spans="1:8" s="215" customFormat="1">
      <c r="A2678" s="216">
        <v>465</v>
      </c>
      <c r="B2678" s="217" t="s">
        <v>3515</v>
      </c>
      <c r="C2678" s="222">
        <v>9402990</v>
      </c>
      <c r="D2678" s="236" t="s">
        <v>1808</v>
      </c>
      <c r="E2678" s="220">
        <f t="shared" si="181"/>
        <v>0</v>
      </c>
      <c r="F2678" s="221"/>
      <c r="G2678" s="92"/>
      <c r="H2678" s="92"/>
    </row>
    <row r="2679" spans="1:8" s="215" customFormat="1">
      <c r="A2679" s="216">
        <v>466</v>
      </c>
      <c r="B2679" s="217" t="s">
        <v>3515</v>
      </c>
      <c r="C2679" s="222">
        <v>9403142</v>
      </c>
      <c r="D2679" s="236" t="s">
        <v>1808</v>
      </c>
      <c r="E2679" s="220">
        <f t="shared" si="181"/>
        <v>0</v>
      </c>
      <c r="F2679" s="221"/>
      <c r="G2679" s="92"/>
      <c r="H2679" s="92"/>
    </row>
    <row r="2680" spans="1:8" s="215" customFormat="1">
      <c r="A2680" s="216">
        <v>467</v>
      </c>
      <c r="B2680" s="217" t="s">
        <v>3516</v>
      </c>
      <c r="C2680" s="222">
        <v>290459011060</v>
      </c>
      <c r="D2680" s="236" t="s">
        <v>1808</v>
      </c>
      <c r="E2680" s="220">
        <f t="shared" si="181"/>
        <v>0</v>
      </c>
      <c r="F2680" s="221"/>
      <c r="G2680" s="92"/>
      <c r="H2680" s="92"/>
    </row>
    <row r="2681" spans="1:8" s="215" customFormat="1">
      <c r="A2681" s="216">
        <v>468</v>
      </c>
      <c r="B2681" s="217" t="s">
        <v>3517</v>
      </c>
      <c r="C2681" s="222">
        <v>7610082</v>
      </c>
      <c r="D2681" s="236" t="s">
        <v>1808</v>
      </c>
      <c r="E2681" s="220">
        <f t="shared" si="181"/>
        <v>0</v>
      </c>
      <c r="F2681" s="221"/>
      <c r="G2681" s="92"/>
      <c r="H2681" s="92"/>
    </row>
    <row r="2682" spans="1:8" s="215" customFormat="1">
      <c r="A2682" s="216">
        <v>469</v>
      </c>
      <c r="B2682" s="217" t="s">
        <v>3518</v>
      </c>
      <c r="C2682" s="222">
        <v>746223801</v>
      </c>
      <c r="D2682" s="236" t="s">
        <v>1808</v>
      </c>
      <c r="E2682" s="220">
        <f t="shared" si="181"/>
        <v>0</v>
      </c>
      <c r="F2682" s="221"/>
      <c r="G2682" s="92"/>
      <c r="H2682" s="92"/>
    </row>
    <row r="2683" spans="1:8" s="215" customFormat="1">
      <c r="A2683" s="216">
        <v>470</v>
      </c>
      <c r="B2683" s="217" t="s">
        <v>3519</v>
      </c>
      <c r="C2683" s="222">
        <v>10651958</v>
      </c>
      <c r="D2683" s="236" t="s">
        <v>1808</v>
      </c>
      <c r="E2683" s="220">
        <f t="shared" si="181"/>
        <v>0</v>
      </c>
      <c r="F2683" s="221"/>
      <c r="G2683" s="92"/>
      <c r="H2683" s="92"/>
    </row>
    <row r="2684" spans="1:8" s="215" customFormat="1">
      <c r="A2684" s="216">
        <v>471</v>
      </c>
      <c r="B2684" s="217" t="s">
        <v>3520</v>
      </c>
      <c r="C2684" s="222">
        <v>10327124</v>
      </c>
      <c r="D2684" s="236" t="s">
        <v>1808</v>
      </c>
      <c r="E2684" s="220">
        <f t="shared" si="181"/>
        <v>0</v>
      </c>
      <c r="F2684" s="221"/>
      <c r="G2684" s="92"/>
      <c r="H2684" s="92"/>
    </row>
    <row r="2685" spans="1:8" s="215" customFormat="1">
      <c r="A2685" s="216">
        <v>472</v>
      </c>
      <c r="B2685" s="217" t="s">
        <v>3521</v>
      </c>
      <c r="C2685" s="222">
        <v>10327124</v>
      </c>
      <c r="D2685" s="236" t="s">
        <v>1808</v>
      </c>
      <c r="E2685" s="220">
        <f t="shared" si="181"/>
        <v>0</v>
      </c>
      <c r="F2685" s="221"/>
      <c r="G2685" s="92"/>
      <c r="H2685" s="92"/>
    </row>
    <row r="2686" spans="1:8" s="215" customFormat="1">
      <c r="A2686" s="216">
        <v>473</v>
      </c>
      <c r="B2686" s="217" t="s">
        <v>3522</v>
      </c>
      <c r="C2686" s="222">
        <v>10664186</v>
      </c>
      <c r="D2686" s="236" t="s">
        <v>1808</v>
      </c>
      <c r="E2686" s="220">
        <f t="shared" si="181"/>
        <v>0</v>
      </c>
      <c r="F2686" s="221"/>
      <c r="G2686" s="92"/>
      <c r="H2686" s="92"/>
    </row>
    <row r="2687" spans="1:8" s="215" customFormat="1">
      <c r="A2687" s="216">
        <v>474</v>
      </c>
      <c r="B2687" s="217" t="s">
        <v>3523</v>
      </c>
      <c r="C2687" s="222">
        <v>10021531</v>
      </c>
      <c r="D2687" s="236" t="s">
        <v>1808</v>
      </c>
      <c r="E2687" s="220">
        <f t="shared" si="181"/>
        <v>0</v>
      </c>
      <c r="F2687" s="221"/>
      <c r="G2687" s="92"/>
      <c r="H2687" s="92"/>
    </row>
    <row r="2688" spans="1:8" s="215" customFormat="1">
      <c r="A2688" s="216">
        <v>475</v>
      </c>
      <c r="B2688" s="217" t="s">
        <v>3524</v>
      </c>
      <c r="C2688" s="222">
        <v>10043951</v>
      </c>
      <c r="D2688" s="236" t="s">
        <v>1808</v>
      </c>
      <c r="E2688" s="220">
        <f t="shared" si="181"/>
        <v>0</v>
      </c>
      <c r="F2688" s="221"/>
      <c r="G2688" s="92"/>
      <c r="H2688" s="92"/>
    </row>
    <row r="2689" spans="1:8" s="215" customFormat="1">
      <c r="A2689" s="216">
        <v>476</v>
      </c>
      <c r="B2689" s="217" t="s">
        <v>3525</v>
      </c>
      <c r="C2689" s="222">
        <v>5801658</v>
      </c>
      <c r="D2689" s="236" t="s">
        <v>1808</v>
      </c>
      <c r="E2689" s="220"/>
      <c r="F2689" s="221"/>
      <c r="G2689" s="92"/>
      <c r="H2689" s="92"/>
    </row>
    <row r="2690" spans="1:8" s="215" customFormat="1">
      <c r="A2690" s="216">
        <v>477</v>
      </c>
      <c r="B2690" s="217" t="s">
        <v>3526</v>
      </c>
      <c r="C2690" s="222">
        <v>10218504</v>
      </c>
      <c r="D2690" s="236" t="s">
        <v>1808</v>
      </c>
      <c r="E2690" s="220">
        <f t="shared" ref="E2690:E2721" si="182">+F2690+G2690+H2690</f>
        <v>0</v>
      </c>
      <c r="F2690" s="221"/>
      <c r="G2690" s="92"/>
      <c r="H2690" s="92"/>
    </row>
    <row r="2691" spans="1:8" s="215" customFormat="1">
      <c r="A2691" s="216">
        <v>478</v>
      </c>
      <c r="B2691" s="217" t="s">
        <v>3527</v>
      </c>
      <c r="C2691" s="222">
        <v>10218504</v>
      </c>
      <c r="D2691" s="236" t="s">
        <v>1808</v>
      </c>
      <c r="E2691" s="220">
        <f t="shared" si="182"/>
        <v>0</v>
      </c>
      <c r="F2691" s="221"/>
      <c r="G2691" s="92"/>
      <c r="H2691" s="92"/>
    </row>
    <row r="2692" spans="1:8" s="215" customFormat="1">
      <c r="A2692" s="216">
        <v>479</v>
      </c>
      <c r="B2692" s="217" t="s">
        <v>3528</v>
      </c>
      <c r="C2692" s="222">
        <v>10117477</v>
      </c>
      <c r="D2692" s="236" t="s">
        <v>1808</v>
      </c>
      <c r="E2692" s="220">
        <f t="shared" si="182"/>
        <v>12</v>
      </c>
      <c r="F2692" s="221">
        <v>12</v>
      </c>
      <c r="G2692" s="92"/>
      <c r="H2692" s="92"/>
    </row>
    <row r="2693" spans="1:8" s="215" customFormat="1">
      <c r="A2693" s="216">
        <v>480</v>
      </c>
      <c r="B2693" s="217" t="s">
        <v>3529</v>
      </c>
      <c r="C2693" s="222">
        <v>5801621</v>
      </c>
      <c r="D2693" s="236" t="s">
        <v>1808</v>
      </c>
      <c r="E2693" s="220">
        <f t="shared" si="182"/>
        <v>0</v>
      </c>
      <c r="F2693" s="221"/>
      <c r="G2693" s="92"/>
      <c r="H2693" s="92"/>
    </row>
    <row r="2694" spans="1:8" s="215" customFormat="1">
      <c r="A2694" s="216">
        <v>481</v>
      </c>
      <c r="B2694" s="217" t="s">
        <v>3530</v>
      </c>
      <c r="C2694" s="222">
        <v>10815353</v>
      </c>
      <c r="D2694" s="236" t="s">
        <v>1808</v>
      </c>
      <c r="E2694" s="220">
        <f t="shared" si="182"/>
        <v>0</v>
      </c>
      <c r="F2694" s="221"/>
      <c r="G2694" s="92"/>
      <c r="H2694" s="92"/>
    </row>
    <row r="2695" spans="1:8" s="215" customFormat="1">
      <c r="A2695" s="216">
        <v>482</v>
      </c>
      <c r="B2695" s="217" t="s">
        <v>3531</v>
      </c>
      <c r="C2695" s="222">
        <v>10488342</v>
      </c>
      <c r="D2695" s="236" t="s">
        <v>1808</v>
      </c>
      <c r="E2695" s="220">
        <f t="shared" si="182"/>
        <v>0</v>
      </c>
      <c r="F2695" s="221"/>
      <c r="G2695" s="92"/>
      <c r="H2695" s="92"/>
    </row>
    <row r="2696" spans="1:8" s="215" customFormat="1">
      <c r="A2696" s="216">
        <v>483</v>
      </c>
      <c r="B2696" s="217" t="s">
        <v>3532</v>
      </c>
      <c r="C2696" s="222">
        <v>7025955</v>
      </c>
      <c r="D2696" s="236" t="s">
        <v>1808</v>
      </c>
      <c r="E2696" s="220">
        <f t="shared" si="182"/>
        <v>0</v>
      </c>
      <c r="F2696" s="221"/>
      <c r="G2696" s="92"/>
      <c r="H2696" s="92"/>
    </row>
    <row r="2697" spans="1:8" s="215" customFormat="1">
      <c r="A2697" s="216">
        <v>484</v>
      </c>
      <c r="B2697" s="217" t="s">
        <v>3533</v>
      </c>
      <c r="C2697" s="222">
        <v>5006720</v>
      </c>
      <c r="D2697" s="236" t="s">
        <v>1808</v>
      </c>
      <c r="E2697" s="220">
        <f t="shared" si="182"/>
        <v>0</v>
      </c>
      <c r="F2697" s="221"/>
      <c r="G2697" s="92"/>
      <c r="H2697" s="92"/>
    </row>
    <row r="2698" spans="1:8" s="215" customFormat="1">
      <c r="A2698" s="216">
        <v>485</v>
      </c>
      <c r="B2698" s="217" t="s">
        <v>3534</v>
      </c>
      <c r="C2698" s="222">
        <v>93501714</v>
      </c>
      <c r="D2698" s="236" t="s">
        <v>1808</v>
      </c>
      <c r="E2698" s="220">
        <f t="shared" si="182"/>
        <v>0</v>
      </c>
      <c r="F2698" s="221"/>
      <c r="G2698" s="92"/>
      <c r="H2698" s="92"/>
    </row>
    <row r="2699" spans="1:8" s="215" customFormat="1">
      <c r="A2699" s="216">
        <v>486</v>
      </c>
      <c r="B2699" s="217" t="s">
        <v>3535</v>
      </c>
      <c r="C2699" s="222">
        <v>1755</v>
      </c>
      <c r="D2699" s="236" t="s">
        <v>1808</v>
      </c>
      <c r="E2699" s="220">
        <f t="shared" si="182"/>
        <v>5</v>
      </c>
      <c r="F2699" s="221">
        <v>5</v>
      </c>
      <c r="G2699" s="92"/>
      <c r="H2699" s="92"/>
    </row>
    <row r="2700" spans="1:8" s="215" customFormat="1">
      <c r="A2700" s="216">
        <v>487</v>
      </c>
      <c r="B2700" s="217" t="s">
        <v>3402</v>
      </c>
      <c r="C2700" s="222">
        <v>10117468</v>
      </c>
      <c r="D2700" s="236" t="s">
        <v>1808</v>
      </c>
      <c r="E2700" s="220">
        <f t="shared" si="182"/>
        <v>6</v>
      </c>
      <c r="F2700" s="221">
        <v>6</v>
      </c>
      <c r="G2700" s="92"/>
      <c r="H2700" s="92"/>
    </row>
    <row r="2701" spans="1:8" s="215" customFormat="1">
      <c r="A2701" s="216">
        <v>488</v>
      </c>
      <c r="B2701" s="217" t="s">
        <v>2287</v>
      </c>
      <c r="C2701" s="222">
        <v>10219978</v>
      </c>
      <c r="D2701" s="236" t="s">
        <v>1808</v>
      </c>
      <c r="E2701" s="220">
        <f t="shared" si="182"/>
        <v>0</v>
      </c>
      <c r="F2701" s="221"/>
      <c r="G2701" s="92"/>
      <c r="H2701" s="92"/>
    </row>
    <row r="2702" spans="1:8" s="215" customFormat="1">
      <c r="A2702" s="216">
        <v>489</v>
      </c>
      <c r="B2702" s="217" t="s">
        <v>3252</v>
      </c>
      <c r="C2702" s="222">
        <v>10116903</v>
      </c>
      <c r="D2702" s="236" t="s">
        <v>1808</v>
      </c>
      <c r="E2702" s="220">
        <f t="shared" si="182"/>
        <v>0</v>
      </c>
      <c r="F2702" s="221"/>
      <c r="G2702" s="92"/>
      <c r="H2702" s="92"/>
    </row>
    <row r="2703" spans="1:8" s="215" customFormat="1">
      <c r="A2703" s="216">
        <v>490</v>
      </c>
      <c r="B2703" s="217" t="s">
        <v>3536</v>
      </c>
      <c r="C2703" s="222">
        <v>10424791</v>
      </c>
      <c r="D2703" s="236" t="s">
        <v>1808</v>
      </c>
      <c r="E2703" s="220">
        <f t="shared" si="182"/>
        <v>0</v>
      </c>
      <c r="F2703" s="221"/>
      <c r="G2703" s="92"/>
      <c r="H2703" s="92"/>
    </row>
    <row r="2704" spans="1:8" s="215" customFormat="1">
      <c r="A2704" s="216">
        <v>491</v>
      </c>
      <c r="B2704" s="217" t="s">
        <v>3536</v>
      </c>
      <c r="C2704" s="222">
        <v>5619122</v>
      </c>
      <c r="D2704" s="236" t="s">
        <v>1808</v>
      </c>
      <c r="E2704" s="220">
        <f t="shared" si="182"/>
        <v>0</v>
      </c>
      <c r="F2704" s="221"/>
      <c r="G2704" s="92"/>
      <c r="H2704" s="92"/>
    </row>
    <row r="2705" spans="1:8" s="215" customFormat="1">
      <c r="A2705" s="216">
        <v>492</v>
      </c>
      <c r="B2705" s="217" t="s">
        <v>3536</v>
      </c>
      <c r="C2705" s="222">
        <v>10424792</v>
      </c>
      <c r="D2705" s="236" t="s">
        <v>1808</v>
      </c>
      <c r="E2705" s="220">
        <f t="shared" si="182"/>
        <v>0</v>
      </c>
      <c r="F2705" s="221"/>
      <c r="G2705" s="92"/>
      <c r="H2705" s="92"/>
    </row>
    <row r="2706" spans="1:8" s="215" customFormat="1">
      <c r="A2706" s="216">
        <v>493</v>
      </c>
      <c r="B2706" s="217" t="s">
        <v>3536</v>
      </c>
      <c r="C2706" s="222">
        <v>10424794</v>
      </c>
      <c r="D2706" s="236" t="s">
        <v>1808</v>
      </c>
      <c r="E2706" s="220">
        <f t="shared" si="182"/>
        <v>0</v>
      </c>
      <c r="F2706" s="221"/>
      <c r="G2706" s="92"/>
      <c r="H2706" s="92"/>
    </row>
    <row r="2707" spans="1:8" s="215" customFormat="1">
      <c r="A2707" s="216">
        <v>494</v>
      </c>
      <c r="B2707" s="217" t="s">
        <v>3537</v>
      </c>
      <c r="C2707" s="222">
        <v>10342506</v>
      </c>
      <c r="D2707" s="236" t="s">
        <v>1808</v>
      </c>
      <c r="E2707" s="220">
        <f t="shared" si="182"/>
        <v>0</v>
      </c>
      <c r="F2707" s="221"/>
      <c r="G2707" s="92"/>
      <c r="H2707" s="92"/>
    </row>
    <row r="2708" spans="1:8" s="215" customFormat="1">
      <c r="A2708" s="216">
        <v>495</v>
      </c>
      <c r="B2708" s="217" t="s">
        <v>3537</v>
      </c>
      <c r="C2708" s="222" t="s">
        <v>3538</v>
      </c>
      <c r="D2708" s="236" t="s">
        <v>1808</v>
      </c>
      <c r="E2708" s="220">
        <f t="shared" si="182"/>
        <v>0</v>
      </c>
      <c r="F2708" s="221"/>
      <c r="G2708" s="92"/>
      <c r="H2708" s="92"/>
    </row>
    <row r="2709" spans="1:8" s="215" customFormat="1">
      <c r="A2709" s="216">
        <v>496</v>
      </c>
      <c r="B2709" s="217" t="s">
        <v>3537</v>
      </c>
      <c r="C2709" s="222">
        <v>7419679</v>
      </c>
      <c r="D2709" s="236" t="s">
        <v>1808</v>
      </c>
      <c r="E2709" s="220">
        <f t="shared" si="182"/>
        <v>0</v>
      </c>
      <c r="F2709" s="221"/>
      <c r="G2709" s="92"/>
      <c r="H2709" s="92"/>
    </row>
    <row r="2710" spans="1:8" s="215" customFormat="1">
      <c r="A2710" s="216">
        <v>497</v>
      </c>
      <c r="B2710" s="217" t="s">
        <v>3537</v>
      </c>
      <c r="C2710" s="222">
        <v>7415196</v>
      </c>
      <c r="D2710" s="236" t="s">
        <v>1808</v>
      </c>
      <c r="E2710" s="220">
        <f t="shared" si="182"/>
        <v>0</v>
      </c>
      <c r="F2710" s="221"/>
      <c r="G2710" s="92"/>
      <c r="H2710" s="92"/>
    </row>
    <row r="2711" spans="1:8" s="215" customFormat="1">
      <c r="A2711" s="216">
        <v>498</v>
      </c>
      <c r="B2711" s="217" t="s">
        <v>3537</v>
      </c>
      <c r="C2711" s="222">
        <v>10342</v>
      </c>
      <c r="D2711" s="236" t="s">
        <v>1808</v>
      </c>
      <c r="E2711" s="220">
        <f t="shared" si="182"/>
        <v>0</v>
      </c>
      <c r="F2711" s="221"/>
      <c r="G2711" s="92"/>
      <c r="H2711" s="92"/>
    </row>
    <row r="2712" spans="1:8" s="215" customFormat="1">
      <c r="A2712" s="216">
        <v>499</v>
      </c>
      <c r="B2712" s="217" t="s">
        <v>3537</v>
      </c>
      <c r="C2712" s="222">
        <v>4201901</v>
      </c>
      <c r="D2712" s="236" t="s">
        <v>1808</v>
      </c>
      <c r="E2712" s="220">
        <f t="shared" si="182"/>
        <v>0</v>
      </c>
      <c r="F2712" s="221"/>
      <c r="G2712" s="92"/>
      <c r="H2712" s="92"/>
    </row>
    <row r="2713" spans="1:8" s="215" customFormat="1">
      <c r="A2713" s="216">
        <v>500</v>
      </c>
      <c r="B2713" s="217" t="s">
        <v>3537</v>
      </c>
      <c r="C2713" s="222">
        <v>10343725</v>
      </c>
      <c r="D2713" s="236" t="s">
        <v>1808</v>
      </c>
      <c r="E2713" s="220">
        <f t="shared" si="182"/>
        <v>0</v>
      </c>
      <c r="F2713" s="221"/>
      <c r="G2713" s="92"/>
      <c r="H2713" s="92"/>
    </row>
    <row r="2714" spans="1:8" s="215" customFormat="1">
      <c r="A2714" s="216">
        <v>501</v>
      </c>
      <c r="B2714" s="217" t="s">
        <v>3537</v>
      </c>
      <c r="C2714" s="222">
        <v>10216226</v>
      </c>
      <c r="D2714" s="236" t="s">
        <v>1808</v>
      </c>
      <c r="E2714" s="220">
        <f t="shared" si="182"/>
        <v>0</v>
      </c>
      <c r="F2714" s="221"/>
      <c r="G2714" s="92"/>
      <c r="H2714" s="92"/>
    </row>
    <row r="2715" spans="1:8" s="215" customFormat="1">
      <c r="A2715" s="216">
        <v>502</v>
      </c>
      <c r="B2715" s="217" t="s">
        <v>3537</v>
      </c>
      <c r="C2715" s="222">
        <v>7404016</v>
      </c>
      <c r="D2715" s="236" t="s">
        <v>1808</v>
      </c>
      <c r="E2715" s="220">
        <f t="shared" si="182"/>
        <v>0</v>
      </c>
      <c r="F2715" s="221"/>
      <c r="G2715" s="92"/>
      <c r="H2715" s="92"/>
    </row>
    <row r="2716" spans="1:8" s="215" customFormat="1">
      <c r="A2716" s="216">
        <v>503</v>
      </c>
      <c r="B2716" s="217" t="s">
        <v>3537</v>
      </c>
      <c r="C2716" s="222">
        <v>10342503</v>
      </c>
      <c r="D2716" s="236" t="s">
        <v>1808</v>
      </c>
      <c r="E2716" s="220">
        <f t="shared" si="182"/>
        <v>0</v>
      </c>
      <c r="F2716" s="221"/>
      <c r="G2716" s="92"/>
      <c r="H2716" s="92"/>
    </row>
    <row r="2717" spans="1:8" s="215" customFormat="1">
      <c r="A2717" s="216">
        <v>504</v>
      </c>
      <c r="B2717" s="217" t="s">
        <v>3537</v>
      </c>
      <c r="C2717" s="222">
        <v>10342504</v>
      </c>
      <c r="D2717" s="236" t="s">
        <v>1808</v>
      </c>
      <c r="E2717" s="220">
        <f t="shared" si="182"/>
        <v>0</v>
      </c>
      <c r="F2717" s="221"/>
      <c r="G2717" s="92"/>
      <c r="H2717" s="92"/>
    </row>
    <row r="2718" spans="1:8" s="215" customFormat="1">
      <c r="A2718" s="216">
        <v>505</v>
      </c>
      <c r="B2718" s="217" t="s">
        <v>3537</v>
      </c>
      <c r="C2718" s="222">
        <v>10342505</v>
      </c>
      <c r="D2718" s="236" t="s">
        <v>1808</v>
      </c>
      <c r="E2718" s="220">
        <f t="shared" si="182"/>
        <v>0</v>
      </c>
      <c r="F2718" s="221"/>
      <c r="G2718" s="92"/>
      <c r="H2718" s="92"/>
    </row>
    <row r="2719" spans="1:8" s="215" customFormat="1">
      <c r="A2719" s="216">
        <v>506</v>
      </c>
      <c r="B2719" s="217" t="s">
        <v>3537</v>
      </c>
      <c r="C2719" s="222">
        <v>10342507</v>
      </c>
      <c r="D2719" s="236" t="s">
        <v>1808</v>
      </c>
      <c r="E2719" s="220">
        <f t="shared" si="182"/>
        <v>0</v>
      </c>
      <c r="F2719" s="221"/>
      <c r="G2719" s="92"/>
      <c r="H2719" s="92"/>
    </row>
    <row r="2720" spans="1:8" s="215" customFormat="1">
      <c r="A2720" s="216">
        <v>507</v>
      </c>
      <c r="B2720" s="217" t="s">
        <v>3539</v>
      </c>
      <c r="C2720" s="222">
        <v>10216143</v>
      </c>
      <c r="D2720" s="236" t="s">
        <v>1808</v>
      </c>
      <c r="E2720" s="220">
        <f t="shared" si="182"/>
        <v>0</v>
      </c>
      <c r="F2720" s="221"/>
      <c r="G2720" s="92"/>
      <c r="H2720" s="92"/>
    </row>
    <row r="2721" spans="1:8" s="215" customFormat="1">
      <c r="A2721" s="216">
        <v>508</v>
      </c>
      <c r="B2721" s="217" t="s">
        <v>3540</v>
      </c>
      <c r="C2721" s="222">
        <v>10216144</v>
      </c>
      <c r="D2721" s="236" t="s">
        <v>1808</v>
      </c>
      <c r="E2721" s="220">
        <f t="shared" si="182"/>
        <v>0</v>
      </c>
      <c r="F2721" s="221"/>
      <c r="G2721" s="92"/>
      <c r="H2721" s="92"/>
    </row>
    <row r="2722" spans="1:8" s="215" customFormat="1">
      <c r="A2722" s="216">
        <v>509</v>
      </c>
      <c r="B2722" s="217" t="s">
        <v>3541</v>
      </c>
      <c r="C2722" s="222">
        <v>5613039</v>
      </c>
      <c r="D2722" s="236" t="s">
        <v>1808</v>
      </c>
      <c r="E2722" s="220">
        <f t="shared" ref="E2722:E2751" si="183">+F2722+G2722+H2722</f>
        <v>0</v>
      </c>
      <c r="F2722" s="221"/>
      <c r="G2722" s="92"/>
      <c r="H2722" s="92"/>
    </row>
    <row r="2723" spans="1:8" s="215" customFormat="1">
      <c r="A2723" s="216">
        <v>510</v>
      </c>
      <c r="B2723" s="217" t="s">
        <v>3542</v>
      </c>
      <c r="C2723" s="222">
        <v>5619267</v>
      </c>
      <c r="D2723" s="236" t="s">
        <v>1808</v>
      </c>
      <c r="E2723" s="220">
        <f t="shared" si="183"/>
        <v>0</v>
      </c>
      <c r="F2723" s="221"/>
      <c r="G2723" s="92"/>
      <c r="H2723" s="92"/>
    </row>
    <row r="2724" spans="1:8" s="215" customFormat="1">
      <c r="A2724" s="216">
        <v>511</v>
      </c>
      <c r="B2724" s="217" t="s">
        <v>3543</v>
      </c>
      <c r="C2724" s="222">
        <v>7025503</v>
      </c>
      <c r="D2724" s="236" t="s">
        <v>1808</v>
      </c>
      <c r="E2724" s="220">
        <f t="shared" si="183"/>
        <v>0</v>
      </c>
      <c r="F2724" s="221"/>
      <c r="G2724" s="92"/>
      <c r="H2724" s="92"/>
    </row>
    <row r="2725" spans="1:8" s="215" customFormat="1">
      <c r="A2725" s="216">
        <v>512</v>
      </c>
      <c r="B2725" s="217" t="s">
        <v>3544</v>
      </c>
      <c r="C2725" s="222">
        <v>10293978</v>
      </c>
      <c r="D2725" s="236" t="s">
        <v>1808</v>
      </c>
      <c r="E2725" s="220">
        <f t="shared" si="183"/>
        <v>0</v>
      </c>
      <c r="F2725" s="221"/>
      <c r="G2725" s="92"/>
      <c r="H2725" s="92"/>
    </row>
    <row r="2726" spans="1:8" s="215" customFormat="1">
      <c r="A2726" s="216">
        <v>513</v>
      </c>
      <c r="B2726" s="217" t="s">
        <v>3545</v>
      </c>
      <c r="C2726" s="222">
        <v>5616806</v>
      </c>
      <c r="D2726" s="236" t="s">
        <v>1808</v>
      </c>
      <c r="E2726" s="220">
        <f t="shared" si="183"/>
        <v>0</v>
      </c>
      <c r="F2726" s="221"/>
      <c r="G2726" s="92"/>
      <c r="H2726" s="92"/>
    </row>
    <row r="2727" spans="1:8" s="215" customFormat="1">
      <c r="A2727" s="216">
        <v>514</v>
      </c>
      <c r="B2727" s="217" t="s">
        <v>3546</v>
      </c>
      <c r="C2727" s="222">
        <v>10293988</v>
      </c>
      <c r="D2727" s="236" t="s">
        <v>1808</v>
      </c>
      <c r="E2727" s="220">
        <f t="shared" si="183"/>
        <v>0</v>
      </c>
      <c r="F2727" s="221"/>
      <c r="G2727" s="92"/>
      <c r="H2727" s="92"/>
    </row>
    <row r="2728" spans="1:8" s="215" customFormat="1">
      <c r="A2728" s="216">
        <v>515</v>
      </c>
      <c r="B2728" s="217" t="s">
        <v>3547</v>
      </c>
      <c r="C2728" s="222">
        <v>102216146</v>
      </c>
      <c r="D2728" s="236" t="s">
        <v>1808</v>
      </c>
      <c r="E2728" s="220">
        <f t="shared" si="183"/>
        <v>0</v>
      </c>
      <c r="F2728" s="221"/>
      <c r="G2728" s="92"/>
      <c r="H2728" s="92"/>
    </row>
    <row r="2729" spans="1:8" s="215" customFormat="1">
      <c r="A2729" s="216">
        <v>516</v>
      </c>
      <c r="B2729" s="217" t="s">
        <v>3548</v>
      </c>
      <c r="C2729" s="222">
        <v>10100592</v>
      </c>
      <c r="D2729" s="236" t="s">
        <v>1808</v>
      </c>
      <c r="E2729" s="220">
        <f t="shared" si="183"/>
        <v>0</v>
      </c>
      <c r="F2729" s="221"/>
      <c r="G2729" s="92"/>
      <c r="H2729" s="92"/>
    </row>
    <row r="2730" spans="1:8" s="215" customFormat="1">
      <c r="A2730" s="216">
        <v>517</v>
      </c>
      <c r="B2730" s="217" t="s">
        <v>3549</v>
      </c>
      <c r="C2730" s="222">
        <v>7404016</v>
      </c>
      <c r="D2730" s="236" t="s">
        <v>1808</v>
      </c>
      <c r="E2730" s="220">
        <f t="shared" si="183"/>
        <v>0</v>
      </c>
      <c r="F2730" s="221"/>
      <c r="G2730" s="92"/>
      <c r="H2730" s="92"/>
    </row>
    <row r="2731" spans="1:8" s="215" customFormat="1">
      <c r="A2731" s="216">
        <v>518</v>
      </c>
      <c r="B2731" s="217" t="s">
        <v>3550</v>
      </c>
      <c r="C2731" s="222">
        <v>7415276</v>
      </c>
      <c r="D2731" s="236" t="s">
        <v>1808</v>
      </c>
      <c r="E2731" s="220">
        <f t="shared" si="183"/>
        <v>0</v>
      </c>
      <c r="F2731" s="221"/>
      <c r="G2731" s="92"/>
      <c r="H2731" s="92"/>
    </row>
    <row r="2732" spans="1:8" s="215" customFormat="1">
      <c r="A2732" s="216">
        <v>519</v>
      </c>
      <c r="B2732" s="217" t="s">
        <v>3551</v>
      </c>
      <c r="C2732" s="222">
        <v>10100593</v>
      </c>
      <c r="D2732" s="236" t="s">
        <v>1808</v>
      </c>
      <c r="E2732" s="220">
        <f t="shared" si="183"/>
        <v>0</v>
      </c>
      <c r="F2732" s="221"/>
      <c r="G2732" s="92"/>
      <c r="H2732" s="92"/>
    </row>
    <row r="2733" spans="1:8" s="215" customFormat="1">
      <c r="A2733" s="216">
        <v>520</v>
      </c>
      <c r="B2733" s="217" t="s">
        <v>3552</v>
      </c>
      <c r="C2733" s="222">
        <v>10470553</v>
      </c>
      <c r="D2733" s="236" t="s">
        <v>1808</v>
      </c>
      <c r="E2733" s="220">
        <f t="shared" si="183"/>
        <v>0</v>
      </c>
      <c r="F2733" s="221"/>
      <c r="G2733" s="92"/>
      <c r="H2733" s="92"/>
    </row>
    <row r="2734" spans="1:8" s="215" customFormat="1">
      <c r="A2734" s="216">
        <v>521</v>
      </c>
      <c r="B2734" s="217" t="s">
        <v>3553</v>
      </c>
      <c r="C2734" s="222">
        <v>10451102</v>
      </c>
      <c r="D2734" s="236" t="s">
        <v>1808</v>
      </c>
      <c r="E2734" s="220">
        <f t="shared" si="183"/>
        <v>0</v>
      </c>
      <c r="F2734" s="221"/>
      <c r="G2734" s="92"/>
      <c r="H2734" s="92"/>
    </row>
    <row r="2735" spans="1:8" s="215" customFormat="1">
      <c r="A2735" s="216">
        <v>522</v>
      </c>
      <c r="B2735" s="217" t="s">
        <v>3554</v>
      </c>
      <c r="C2735" s="222">
        <v>9408500</v>
      </c>
      <c r="D2735" s="236" t="s">
        <v>1808</v>
      </c>
      <c r="E2735" s="220">
        <f t="shared" si="183"/>
        <v>0</v>
      </c>
      <c r="F2735" s="221"/>
      <c r="G2735" s="92"/>
      <c r="H2735" s="92"/>
    </row>
    <row r="2736" spans="1:8" s="215" customFormat="1">
      <c r="A2736" s="216">
        <v>523</v>
      </c>
      <c r="B2736" s="217" t="s">
        <v>3555</v>
      </c>
      <c r="C2736" s="222">
        <v>9411204</v>
      </c>
      <c r="D2736" s="236" t="s">
        <v>1808</v>
      </c>
      <c r="E2736" s="220">
        <f t="shared" si="183"/>
        <v>0</v>
      </c>
      <c r="F2736" s="221"/>
      <c r="G2736" s="92"/>
      <c r="H2736" s="92"/>
    </row>
    <row r="2737" spans="1:8" s="215" customFormat="1">
      <c r="A2737" s="216">
        <v>524</v>
      </c>
      <c r="B2737" s="217" t="s">
        <v>3556</v>
      </c>
      <c r="C2737" s="222">
        <v>6290130</v>
      </c>
      <c r="D2737" s="236" t="s">
        <v>1808</v>
      </c>
      <c r="E2737" s="220">
        <f t="shared" si="183"/>
        <v>0</v>
      </c>
      <c r="F2737" s="221"/>
      <c r="G2737" s="92"/>
      <c r="H2737" s="92"/>
    </row>
    <row r="2738" spans="1:8" s="215" customFormat="1">
      <c r="A2738" s="216">
        <v>525</v>
      </c>
      <c r="B2738" s="217" t="s">
        <v>3557</v>
      </c>
      <c r="C2738" s="222">
        <v>10133077</v>
      </c>
      <c r="D2738" s="236" t="s">
        <v>1808</v>
      </c>
      <c r="E2738" s="220">
        <f t="shared" si="183"/>
        <v>0</v>
      </c>
      <c r="F2738" s="221"/>
      <c r="G2738" s="92"/>
      <c r="H2738" s="92"/>
    </row>
    <row r="2739" spans="1:8" s="215" customFormat="1">
      <c r="A2739" s="216">
        <v>526</v>
      </c>
      <c r="B2739" s="217" t="s">
        <v>3557</v>
      </c>
      <c r="C2739" s="222">
        <v>9076534</v>
      </c>
      <c r="D2739" s="236" t="s">
        <v>1808</v>
      </c>
      <c r="E2739" s="220">
        <f t="shared" si="183"/>
        <v>0</v>
      </c>
      <c r="F2739" s="221"/>
      <c r="G2739" s="92"/>
      <c r="H2739" s="92"/>
    </row>
    <row r="2740" spans="1:8" s="215" customFormat="1">
      <c r="A2740" s="216">
        <v>527</v>
      </c>
      <c r="B2740" s="217" t="s">
        <v>4948</v>
      </c>
      <c r="C2740" s="222">
        <v>12242735</v>
      </c>
      <c r="D2740" s="236" t="s">
        <v>1808</v>
      </c>
      <c r="E2740" s="220">
        <f t="shared" si="183"/>
        <v>0</v>
      </c>
      <c r="F2740" s="221"/>
      <c r="G2740" s="92"/>
      <c r="H2740" s="92"/>
    </row>
    <row r="2741" spans="1:8" s="215" customFormat="1">
      <c r="A2741" s="216">
        <v>528</v>
      </c>
      <c r="B2741" s="217" t="s">
        <v>4949</v>
      </c>
      <c r="C2741" s="222">
        <v>12242735</v>
      </c>
      <c r="D2741" s="236" t="s">
        <v>1808</v>
      </c>
      <c r="E2741" s="220">
        <f t="shared" si="183"/>
        <v>0</v>
      </c>
      <c r="F2741" s="221"/>
      <c r="G2741" s="92"/>
      <c r="H2741" s="92"/>
    </row>
    <row r="2742" spans="1:8" s="215" customFormat="1">
      <c r="A2742" s="216">
        <v>529</v>
      </c>
      <c r="B2742" s="217" t="s">
        <v>4947</v>
      </c>
      <c r="C2742" s="222">
        <v>12242735</v>
      </c>
      <c r="D2742" s="236" t="s">
        <v>1808</v>
      </c>
      <c r="E2742" s="220">
        <f t="shared" si="183"/>
        <v>0</v>
      </c>
      <c r="F2742" s="221"/>
      <c r="G2742" s="92"/>
      <c r="H2742" s="92"/>
    </row>
    <row r="2743" spans="1:8" s="215" customFormat="1">
      <c r="A2743" s="216">
        <v>530</v>
      </c>
      <c r="B2743" s="217" t="s">
        <v>4950</v>
      </c>
      <c r="C2743" s="222">
        <v>12242735</v>
      </c>
      <c r="D2743" s="236" t="s">
        <v>1808</v>
      </c>
      <c r="E2743" s="220">
        <f t="shared" si="183"/>
        <v>0</v>
      </c>
      <c r="F2743" s="221"/>
      <c r="G2743" s="92"/>
      <c r="H2743" s="92"/>
    </row>
    <row r="2744" spans="1:8" s="215" customFormat="1">
      <c r="A2744" s="216">
        <v>531</v>
      </c>
      <c r="B2744" s="217" t="s">
        <v>3558</v>
      </c>
      <c r="C2744" s="223">
        <v>10305366</v>
      </c>
      <c r="D2744" s="236" t="s">
        <v>1808</v>
      </c>
      <c r="E2744" s="220">
        <f t="shared" si="183"/>
        <v>5</v>
      </c>
      <c r="F2744" s="223">
        <v>5</v>
      </c>
      <c r="G2744" s="92"/>
      <c r="H2744" s="92"/>
    </row>
    <row r="2745" spans="1:8" s="215" customFormat="1">
      <c r="A2745" s="216">
        <v>532</v>
      </c>
      <c r="B2745" s="217" t="s">
        <v>3559</v>
      </c>
      <c r="C2745" s="223">
        <v>9799210</v>
      </c>
      <c r="D2745" s="236" t="s">
        <v>1808</v>
      </c>
      <c r="E2745" s="220">
        <f t="shared" si="183"/>
        <v>0</v>
      </c>
      <c r="F2745" s="223"/>
      <c r="G2745" s="92"/>
      <c r="H2745" s="92"/>
    </row>
    <row r="2746" spans="1:8" s="215" customFormat="1">
      <c r="A2746" s="216">
        <v>533</v>
      </c>
      <c r="B2746" s="217" t="s">
        <v>3559</v>
      </c>
      <c r="C2746" s="223">
        <v>9413950</v>
      </c>
      <c r="D2746" s="236" t="s">
        <v>1808</v>
      </c>
      <c r="E2746" s="220">
        <f t="shared" si="183"/>
        <v>0</v>
      </c>
      <c r="F2746" s="223"/>
      <c r="G2746" s="92"/>
      <c r="H2746" s="92"/>
    </row>
    <row r="2747" spans="1:8" s="215" customFormat="1">
      <c r="A2747" s="216">
        <v>534</v>
      </c>
      <c r="B2747" s="217" t="s">
        <v>3560</v>
      </c>
      <c r="C2747" s="223">
        <v>9413951</v>
      </c>
      <c r="D2747" s="236" t="s">
        <v>1808</v>
      </c>
      <c r="E2747" s="220">
        <f t="shared" si="183"/>
        <v>0</v>
      </c>
      <c r="F2747" s="223"/>
      <c r="G2747" s="92"/>
      <c r="H2747" s="92"/>
    </row>
    <row r="2748" spans="1:8" s="215" customFormat="1">
      <c r="A2748" s="216">
        <v>535</v>
      </c>
      <c r="B2748" s="217" t="s">
        <v>3561</v>
      </c>
      <c r="C2748" s="223">
        <v>9413952</v>
      </c>
      <c r="D2748" s="236" t="s">
        <v>1808</v>
      </c>
      <c r="E2748" s="220">
        <f t="shared" si="183"/>
        <v>0</v>
      </c>
      <c r="F2748" s="223"/>
      <c r="G2748" s="92"/>
      <c r="H2748" s="92"/>
    </row>
    <row r="2749" spans="1:8" s="215" customFormat="1">
      <c r="A2749" s="216">
        <v>536</v>
      </c>
      <c r="B2749" s="217" t="s">
        <v>3562</v>
      </c>
      <c r="C2749" s="223">
        <v>7401325</v>
      </c>
      <c r="D2749" s="236" t="s">
        <v>1808</v>
      </c>
      <c r="E2749" s="220">
        <f t="shared" si="183"/>
        <v>0</v>
      </c>
      <c r="F2749" s="244"/>
      <c r="G2749" s="92"/>
      <c r="H2749" s="92"/>
    </row>
    <row r="2750" spans="1:8" s="215" customFormat="1">
      <c r="A2750" s="216">
        <v>537</v>
      </c>
      <c r="B2750" s="217" t="s">
        <v>3563</v>
      </c>
      <c r="C2750" s="223">
        <v>7401325</v>
      </c>
      <c r="D2750" s="236" t="s">
        <v>1808</v>
      </c>
      <c r="E2750" s="220">
        <f t="shared" si="183"/>
        <v>0</v>
      </c>
      <c r="F2750" s="244"/>
      <c r="G2750" s="92"/>
      <c r="H2750" s="92"/>
    </row>
    <row r="2751" spans="1:8" s="215" customFormat="1">
      <c r="A2751" s="216">
        <v>538</v>
      </c>
      <c r="B2751" s="217" t="s">
        <v>3564</v>
      </c>
      <c r="C2751" s="223">
        <v>10042189</v>
      </c>
      <c r="D2751" s="236" t="s">
        <v>1808</v>
      </c>
      <c r="E2751" s="220">
        <f t="shared" si="183"/>
        <v>0</v>
      </c>
      <c r="F2751" s="244"/>
      <c r="G2751" s="92"/>
      <c r="H2751" s="92"/>
    </row>
    <row r="2752" spans="1:8" s="215" customFormat="1" ht="33" customHeight="1">
      <c r="A2752" s="227"/>
      <c r="B2752" s="919" t="s">
        <v>3565</v>
      </c>
      <c r="C2752" s="920"/>
      <c r="D2752" s="920"/>
      <c r="E2752" s="920"/>
      <c r="F2752" s="920"/>
      <c r="G2752" s="920"/>
      <c r="H2752" s="920"/>
    </row>
    <row r="2753" spans="1:8" s="215" customFormat="1">
      <c r="A2753" s="245">
        <v>559</v>
      </c>
      <c r="B2753" s="217" t="s">
        <v>3511</v>
      </c>
      <c r="C2753" s="223">
        <v>10036895</v>
      </c>
      <c r="D2753" s="236" t="s">
        <v>1808</v>
      </c>
      <c r="E2753" s="220">
        <f t="shared" ref="E2753:E2784" si="184">+F2753+G2753+H2753</f>
        <v>8</v>
      </c>
      <c r="F2753" s="223">
        <v>8</v>
      </c>
      <c r="G2753" s="92"/>
      <c r="H2753" s="92"/>
    </row>
    <row r="2754" spans="1:8" s="215" customFormat="1">
      <c r="A2754" s="245">
        <v>560</v>
      </c>
      <c r="B2754" s="217" t="s">
        <v>3509</v>
      </c>
      <c r="C2754" s="223">
        <v>10036887</v>
      </c>
      <c r="D2754" s="236" t="s">
        <v>1808</v>
      </c>
      <c r="E2754" s="220">
        <f t="shared" si="184"/>
        <v>12</v>
      </c>
      <c r="F2754" s="223">
        <v>12</v>
      </c>
      <c r="G2754" s="92"/>
      <c r="H2754" s="92"/>
    </row>
    <row r="2755" spans="1:8" s="215" customFormat="1">
      <c r="A2755" s="245">
        <v>561</v>
      </c>
      <c r="B2755" s="217" t="s">
        <v>3510</v>
      </c>
      <c r="C2755" s="223">
        <v>10036894</v>
      </c>
      <c r="D2755" s="236" t="s">
        <v>1808</v>
      </c>
      <c r="E2755" s="220">
        <f t="shared" si="184"/>
        <v>12</v>
      </c>
      <c r="F2755" s="223">
        <v>12</v>
      </c>
      <c r="G2755" s="92"/>
      <c r="H2755" s="92"/>
    </row>
    <row r="2756" spans="1:8" s="215" customFormat="1">
      <c r="A2756" s="245">
        <v>562</v>
      </c>
      <c r="B2756" s="217" t="s">
        <v>3566</v>
      </c>
      <c r="C2756" s="223">
        <v>10292104</v>
      </c>
      <c r="D2756" s="236" t="s">
        <v>1808</v>
      </c>
      <c r="E2756" s="220">
        <f t="shared" si="184"/>
        <v>4</v>
      </c>
      <c r="F2756" s="223">
        <v>4</v>
      </c>
      <c r="G2756" s="92"/>
      <c r="H2756" s="92"/>
    </row>
    <row r="2757" spans="1:8" s="215" customFormat="1">
      <c r="A2757" s="245">
        <v>563</v>
      </c>
      <c r="B2757" s="217" t="s">
        <v>3567</v>
      </c>
      <c r="C2757" s="223">
        <v>12490200</v>
      </c>
      <c r="D2757" s="236" t="s">
        <v>1808</v>
      </c>
      <c r="E2757" s="220">
        <f t="shared" si="184"/>
        <v>2</v>
      </c>
      <c r="F2757" s="223">
        <v>2</v>
      </c>
      <c r="G2757" s="92"/>
      <c r="H2757" s="92"/>
    </row>
    <row r="2758" spans="1:8" s="215" customFormat="1">
      <c r="A2758" s="245">
        <v>564</v>
      </c>
      <c r="B2758" s="217" t="s">
        <v>3568</v>
      </c>
      <c r="C2758" s="223">
        <v>12917604</v>
      </c>
      <c r="D2758" s="236" t="s">
        <v>1808</v>
      </c>
      <c r="E2758" s="220">
        <f t="shared" si="184"/>
        <v>2</v>
      </c>
      <c r="F2758" s="223">
        <v>2</v>
      </c>
      <c r="G2758" s="92"/>
      <c r="H2758" s="92"/>
    </row>
    <row r="2759" spans="1:8" s="215" customFormat="1">
      <c r="A2759" s="245">
        <v>565</v>
      </c>
      <c r="B2759" s="217" t="s">
        <v>3569</v>
      </c>
      <c r="C2759" s="223">
        <v>10340256</v>
      </c>
      <c r="D2759" s="236" t="s">
        <v>1808</v>
      </c>
      <c r="E2759" s="220">
        <f t="shared" si="184"/>
        <v>2</v>
      </c>
      <c r="F2759" s="223">
        <v>2</v>
      </c>
      <c r="G2759" s="92"/>
      <c r="H2759" s="92"/>
    </row>
    <row r="2760" spans="1:8" s="215" customFormat="1">
      <c r="A2760" s="245">
        <v>566</v>
      </c>
      <c r="B2760" s="217" t="s">
        <v>3570</v>
      </c>
      <c r="C2760" s="223">
        <v>5616187</v>
      </c>
      <c r="D2760" s="236" t="s">
        <v>1808</v>
      </c>
      <c r="E2760" s="220">
        <f t="shared" si="184"/>
        <v>2</v>
      </c>
      <c r="F2760" s="223">
        <v>2</v>
      </c>
      <c r="G2760" s="92"/>
      <c r="H2760" s="92"/>
    </row>
    <row r="2761" spans="1:8" s="215" customFormat="1">
      <c r="A2761" s="245">
        <v>567</v>
      </c>
      <c r="B2761" s="217" t="s">
        <v>3571</v>
      </c>
      <c r="C2761" s="223">
        <v>12433525</v>
      </c>
      <c r="D2761" s="236" t="s">
        <v>1808</v>
      </c>
      <c r="E2761" s="220">
        <f t="shared" si="184"/>
        <v>0</v>
      </c>
      <c r="F2761" s="223"/>
      <c r="G2761" s="92"/>
      <c r="H2761" s="92"/>
    </row>
    <row r="2762" spans="1:8" s="215" customFormat="1">
      <c r="A2762" s="245">
        <v>568</v>
      </c>
      <c r="B2762" s="217" t="s">
        <v>3572</v>
      </c>
      <c r="C2762" s="223">
        <v>12544505</v>
      </c>
      <c r="D2762" s="236" t="s">
        <v>1808</v>
      </c>
      <c r="E2762" s="220">
        <f t="shared" si="184"/>
        <v>0</v>
      </c>
      <c r="F2762" s="223"/>
      <c r="G2762" s="92"/>
      <c r="H2762" s="92"/>
    </row>
    <row r="2763" spans="1:8" s="215" customFormat="1">
      <c r="A2763" s="245">
        <v>569</v>
      </c>
      <c r="B2763" s="217" t="s">
        <v>3573</v>
      </c>
      <c r="C2763" s="223">
        <v>13574063</v>
      </c>
      <c r="D2763" s="236" t="s">
        <v>1808</v>
      </c>
      <c r="E2763" s="220">
        <f t="shared" si="184"/>
        <v>0</v>
      </c>
      <c r="F2763" s="223"/>
      <c r="G2763" s="92"/>
      <c r="H2763" s="92"/>
    </row>
    <row r="2764" spans="1:8" s="215" customFormat="1">
      <c r="A2764" s="245">
        <v>570</v>
      </c>
      <c r="B2764" s="217" t="s">
        <v>3574</v>
      </c>
      <c r="C2764" s="223">
        <v>11838188</v>
      </c>
      <c r="D2764" s="236" t="s">
        <v>1808</v>
      </c>
      <c r="E2764" s="220">
        <f t="shared" si="184"/>
        <v>2</v>
      </c>
      <c r="F2764" s="223">
        <v>2</v>
      </c>
      <c r="G2764" s="92"/>
      <c r="H2764" s="92"/>
    </row>
    <row r="2765" spans="1:8" s="215" customFormat="1">
      <c r="A2765" s="245">
        <v>571</v>
      </c>
      <c r="B2765" s="217" t="s">
        <v>3575</v>
      </c>
      <c r="C2765" s="223">
        <v>11368796</v>
      </c>
      <c r="D2765" s="236" t="s">
        <v>1808</v>
      </c>
      <c r="E2765" s="220">
        <f t="shared" si="184"/>
        <v>2</v>
      </c>
      <c r="F2765" s="223">
        <v>2</v>
      </c>
      <c r="G2765" s="92"/>
      <c r="H2765" s="92"/>
    </row>
    <row r="2766" spans="1:8" s="215" customFormat="1">
      <c r="A2766" s="245">
        <v>572</v>
      </c>
      <c r="B2766" s="217" t="s">
        <v>3576</v>
      </c>
      <c r="C2766" s="223">
        <v>10142442</v>
      </c>
      <c r="D2766" s="236" t="s">
        <v>1808</v>
      </c>
      <c r="E2766" s="220">
        <f t="shared" si="184"/>
        <v>2</v>
      </c>
      <c r="F2766" s="223">
        <v>2</v>
      </c>
      <c r="G2766" s="92"/>
      <c r="H2766" s="92"/>
    </row>
    <row r="2767" spans="1:8" s="215" customFormat="1">
      <c r="A2767" s="245">
        <v>573</v>
      </c>
      <c r="B2767" s="217" t="s">
        <v>3577</v>
      </c>
      <c r="C2767" s="223">
        <v>12413988</v>
      </c>
      <c r="D2767" s="236" t="s">
        <v>1808</v>
      </c>
      <c r="E2767" s="220">
        <f t="shared" si="184"/>
        <v>2</v>
      </c>
      <c r="F2767" s="223">
        <v>2</v>
      </c>
      <c r="G2767" s="92"/>
      <c r="H2767" s="92"/>
    </row>
    <row r="2768" spans="1:8" s="215" customFormat="1">
      <c r="A2768" s="245">
        <v>574</v>
      </c>
      <c r="B2768" s="217" t="s">
        <v>3578</v>
      </c>
      <c r="C2768" s="223">
        <v>12863021</v>
      </c>
      <c r="D2768" s="236" t="s">
        <v>1808</v>
      </c>
      <c r="E2768" s="220">
        <f t="shared" si="184"/>
        <v>2</v>
      </c>
      <c r="F2768" s="223">
        <v>2</v>
      </c>
      <c r="G2768" s="92"/>
      <c r="H2768" s="92"/>
    </row>
    <row r="2769" spans="1:8" s="215" customFormat="1">
      <c r="A2769" s="245">
        <v>575</v>
      </c>
      <c r="B2769" s="217" t="s">
        <v>3579</v>
      </c>
      <c r="C2769" s="223">
        <v>11482412</v>
      </c>
      <c r="D2769" s="236" t="s">
        <v>1808</v>
      </c>
      <c r="E2769" s="220">
        <f t="shared" si="184"/>
        <v>6</v>
      </c>
      <c r="F2769" s="223">
        <v>6</v>
      </c>
      <c r="G2769" s="92"/>
      <c r="H2769" s="92"/>
    </row>
    <row r="2770" spans="1:8" s="215" customFormat="1">
      <c r="A2770" s="245">
        <v>576</v>
      </c>
      <c r="B2770" s="217" t="s">
        <v>3580</v>
      </c>
      <c r="C2770" s="223">
        <v>13703082</v>
      </c>
      <c r="D2770" s="236" t="s">
        <v>1808</v>
      </c>
      <c r="E2770" s="220">
        <f t="shared" si="184"/>
        <v>6</v>
      </c>
      <c r="F2770" s="223">
        <v>6</v>
      </c>
      <c r="G2770" s="92"/>
      <c r="H2770" s="92"/>
    </row>
    <row r="2771" spans="1:8" s="215" customFormat="1">
      <c r="A2771" s="245">
        <v>577</v>
      </c>
      <c r="B2771" s="217" t="s">
        <v>3478</v>
      </c>
      <c r="C2771" s="223">
        <v>11386645</v>
      </c>
      <c r="D2771" s="236" t="s">
        <v>1808</v>
      </c>
      <c r="E2771" s="220">
        <f t="shared" si="184"/>
        <v>2</v>
      </c>
      <c r="F2771" s="223">
        <v>2</v>
      </c>
      <c r="G2771" s="92"/>
      <c r="H2771" s="92"/>
    </row>
    <row r="2772" spans="1:8" s="215" customFormat="1">
      <c r="A2772" s="245">
        <v>578</v>
      </c>
      <c r="B2772" s="217" t="s">
        <v>3581</v>
      </c>
      <c r="C2772" s="223">
        <v>5800146</v>
      </c>
      <c r="D2772" s="236" t="s">
        <v>1808</v>
      </c>
      <c r="E2772" s="220">
        <f t="shared" si="184"/>
        <v>0</v>
      </c>
      <c r="F2772" s="223"/>
      <c r="G2772" s="92"/>
      <c r="H2772" s="92"/>
    </row>
    <row r="2773" spans="1:8" s="215" customFormat="1">
      <c r="A2773" s="245">
        <v>579</v>
      </c>
      <c r="B2773" s="217" t="s">
        <v>3582</v>
      </c>
      <c r="C2773" s="223">
        <v>5800147</v>
      </c>
      <c r="D2773" s="236" t="s">
        <v>1808</v>
      </c>
      <c r="E2773" s="220">
        <f t="shared" si="184"/>
        <v>0</v>
      </c>
      <c r="F2773" s="223"/>
      <c r="G2773" s="92"/>
      <c r="H2773" s="92"/>
    </row>
    <row r="2774" spans="1:8" s="215" customFormat="1">
      <c r="A2774" s="245">
        <v>580</v>
      </c>
      <c r="B2774" s="217" t="s">
        <v>3583</v>
      </c>
      <c r="C2774" s="223">
        <v>12268195</v>
      </c>
      <c r="D2774" s="236" t="s">
        <v>1808</v>
      </c>
      <c r="E2774" s="220">
        <f t="shared" si="184"/>
        <v>0</v>
      </c>
      <c r="F2774" s="223"/>
      <c r="G2774" s="92"/>
      <c r="H2774" s="92"/>
    </row>
    <row r="2775" spans="1:8" s="215" customFormat="1">
      <c r="A2775" s="245">
        <v>581</v>
      </c>
      <c r="B2775" s="217" t="s">
        <v>3584</v>
      </c>
      <c r="C2775" s="223">
        <v>12259641</v>
      </c>
      <c r="D2775" s="236" t="s">
        <v>1808</v>
      </c>
      <c r="E2775" s="220">
        <f t="shared" si="184"/>
        <v>0</v>
      </c>
      <c r="F2775" s="223"/>
      <c r="G2775" s="92"/>
      <c r="H2775" s="92"/>
    </row>
    <row r="2776" spans="1:8" s="215" customFormat="1">
      <c r="A2776" s="245">
        <v>582</v>
      </c>
      <c r="B2776" s="217" t="s">
        <v>3585</v>
      </c>
      <c r="C2776" s="223">
        <v>12260441</v>
      </c>
      <c r="D2776" s="236" t="s">
        <v>1808</v>
      </c>
      <c r="E2776" s="220">
        <f t="shared" si="184"/>
        <v>0</v>
      </c>
      <c r="F2776" s="223"/>
      <c r="G2776" s="92"/>
      <c r="H2776" s="92"/>
    </row>
    <row r="2777" spans="1:8" s="215" customFormat="1">
      <c r="A2777" s="245">
        <v>583</v>
      </c>
      <c r="B2777" s="217" t="s">
        <v>3586</v>
      </c>
      <c r="C2777" s="223">
        <v>11354669</v>
      </c>
      <c r="D2777" s="236" t="s">
        <v>1808</v>
      </c>
      <c r="E2777" s="220">
        <f t="shared" si="184"/>
        <v>6</v>
      </c>
      <c r="F2777" s="223">
        <v>6</v>
      </c>
      <c r="G2777" s="92"/>
      <c r="H2777" s="92"/>
    </row>
    <row r="2778" spans="1:8" s="215" customFormat="1">
      <c r="A2778" s="245">
        <v>584</v>
      </c>
      <c r="B2778" s="217" t="s">
        <v>3587</v>
      </c>
      <c r="C2778" s="223">
        <v>10139422</v>
      </c>
      <c r="D2778" s="236" t="s">
        <v>1808</v>
      </c>
      <c r="E2778" s="220">
        <f t="shared" si="184"/>
        <v>6</v>
      </c>
      <c r="F2778" s="223">
        <v>6</v>
      </c>
      <c r="G2778" s="92"/>
      <c r="H2778" s="92"/>
    </row>
    <row r="2779" spans="1:8" s="215" customFormat="1">
      <c r="A2779" s="245">
        <v>585</v>
      </c>
      <c r="B2779" s="217" t="s">
        <v>3588</v>
      </c>
      <c r="C2779" s="223">
        <v>10154458</v>
      </c>
      <c r="D2779" s="236" t="s">
        <v>1808</v>
      </c>
      <c r="E2779" s="220">
        <f t="shared" si="184"/>
        <v>6</v>
      </c>
      <c r="F2779" s="223">
        <v>6</v>
      </c>
      <c r="G2779" s="92"/>
      <c r="H2779" s="92"/>
    </row>
    <row r="2780" spans="1:8" s="215" customFormat="1">
      <c r="A2780" s="245">
        <v>586</v>
      </c>
      <c r="B2780" s="217" t="s">
        <v>3589</v>
      </c>
      <c r="C2780" s="223">
        <v>10116934</v>
      </c>
      <c r="D2780" s="221" t="s">
        <v>2115</v>
      </c>
      <c r="E2780" s="220">
        <f t="shared" si="184"/>
        <v>6</v>
      </c>
      <c r="F2780" s="223">
        <v>6</v>
      </c>
      <c r="G2780" s="92"/>
      <c r="H2780" s="92"/>
    </row>
    <row r="2781" spans="1:8" s="215" customFormat="1">
      <c r="A2781" s="245">
        <v>587</v>
      </c>
      <c r="B2781" s="217" t="s">
        <v>3590</v>
      </c>
      <c r="C2781" s="223">
        <v>10116928</v>
      </c>
      <c r="D2781" s="221" t="s">
        <v>2115</v>
      </c>
      <c r="E2781" s="220">
        <f t="shared" si="184"/>
        <v>6</v>
      </c>
      <c r="F2781" s="223">
        <v>6</v>
      </c>
      <c r="G2781" s="92"/>
      <c r="H2781" s="92"/>
    </row>
    <row r="2782" spans="1:8" s="215" customFormat="1">
      <c r="A2782" s="245">
        <v>588</v>
      </c>
      <c r="B2782" s="217" t="s">
        <v>3591</v>
      </c>
      <c r="C2782" s="223">
        <v>9174981</v>
      </c>
      <c r="D2782" s="236" t="s">
        <v>1808</v>
      </c>
      <c r="E2782" s="220">
        <f t="shared" si="184"/>
        <v>0</v>
      </c>
      <c r="F2782" s="223"/>
      <c r="G2782" s="92"/>
      <c r="H2782" s="92"/>
    </row>
    <row r="2783" spans="1:8" s="215" customFormat="1">
      <c r="A2783" s="245">
        <v>589</v>
      </c>
      <c r="B2783" s="217" t="s">
        <v>3592</v>
      </c>
      <c r="C2783" s="223">
        <v>11446403</v>
      </c>
      <c r="D2783" s="236" t="s">
        <v>1808</v>
      </c>
      <c r="E2783" s="220">
        <f t="shared" si="184"/>
        <v>6</v>
      </c>
      <c r="F2783" s="223">
        <v>6</v>
      </c>
      <c r="G2783" s="92"/>
      <c r="H2783" s="92"/>
    </row>
    <row r="2784" spans="1:8" s="215" customFormat="1">
      <c r="A2784" s="245">
        <v>590</v>
      </c>
      <c r="B2784" s="217" t="s">
        <v>3593</v>
      </c>
      <c r="C2784" s="223">
        <v>12887626</v>
      </c>
      <c r="D2784" s="236" t="s">
        <v>1808</v>
      </c>
      <c r="E2784" s="220">
        <f t="shared" si="184"/>
        <v>6</v>
      </c>
      <c r="F2784" s="223">
        <v>6</v>
      </c>
      <c r="G2784" s="92"/>
      <c r="H2784" s="92"/>
    </row>
    <row r="2785" spans="1:8" s="215" customFormat="1">
      <c r="A2785" s="245">
        <v>591</v>
      </c>
      <c r="B2785" s="217" t="s">
        <v>3593</v>
      </c>
      <c r="C2785" s="223">
        <v>10148115</v>
      </c>
      <c r="D2785" s="236" t="s">
        <v>1808</v>
      </c>
      <c r="E2785" s="220">
        <f t="shared" ref="E2785:E2815" si="185">+F2785+G2785+H2785</f>
        <v>6</v>
      </c>
      <c r="F2785" s="223">
        <v>6</v>
      </c>
      <c r="G2785" s="92"/>
      <c r="H2785" s="92"/>
    </row>
    <row r="2786" spans="1:8" s="215" customFormat="1">
      <c r="A2786" s="245">
        <v>592</v>
      </c>
      <c r="B2786" s="225" t="s">
        <v>3594</v>
      </c>
      <c r="C2786" s="223">
        <v>12478647</v>
      </c>
      <c r="D2786" s="236" t="s">
        <v>1808</v>
      </c>
      <c r="E2786" s="220">
        <f t="shared" si="185"/>
        <v>6</v>
      </c>
      <c r="F2786" s="223">
        <v>6</v>
      </c>
      <c r="G2786" s="92"/>
      <c r="H2786" s="92"/>
    </row>
    <row r="2787" spans="1:8" s="215" customFormat="1">
      <c r="A2787" s="245">
        <v>593</v>
      </c>
      <c r="B2787" s="217" t="s">
        <v>3595</v>
      </c>
      <c r="C2787" s="223">
        <v>10133667</v>
      </c>
      <c r="D2787" s="236" t="s">
        <v>1808</v>
      </c>
      <c r="E2787" s="220">
        <f t="shared" si="185"/>
        <v>6</v>
      </c>
      <c r="F2787" s="223">
        <v>6</v>
      </c>
      <c r="G2787" s="92"/>
      <c r="H2787" s="92"/>
    </row>
    <row r="2788" spans="1:8" s="215" customFormat="1">
      <c r="A2788" s="245">
        <v>594</v>
      </c>
      <c r="B2788" s="217" t="s">
        <v>3596</v>
      </c>
      <c r="C2788" s="223">
        <v>11081865</v>
      </c>
      <c r="D2788" s="236" t="s">
        <v>1808</v>
      </c>
      <c r="E2788" s="220">
        <f t="shared" si="185"/>
        <v>0</v>
      </c>
      <c r="F2788" s="223"/>
      <c r="G2788" s="92"/>
      <c r="H2788" s="92"/>
    </row>
    <row r="2789" spans="1:8" s="215" customFormat="1">
      <c r="A2789" s="245">
        <v>595</v>
      </c>
      <c r="B2789" s="217" t="s">
        <v>3597</v>
      </c>
      <c r="C2789" s="223" t="s">
        <v>3598</v>
      </c>
      <c r="D2789" s="236" t="s">
        <v>1808</v>
      </c>
      <c r="E2789" s="220">
        <f t="shared" si="185"/>
        <v>0</v>
      </c>
      <c r="F2789" s="223"/>
      <c r="G2789" s="92"/>
      <c r="H2789" s="92"/>
    </row>
    <row r="2790" spans="1:8" s="215" customFormat="1">
      <c r="A2790" s="245">
        <v>596</v>
      </c>
      <c r="B2790" s="217" t="s">
        <v>3513</v>
      </c>
      <c r="C2790" s="223">
        <v>12236122</v>
      </c>
      <c r="D2790" s="236" t="s">
        <v>1808</v>
      </c>
      <c r="E2790" s="220">
        <f t="shared" si="185"/>
        <v>0</v>
      </c>
      <c r="F2790" s="223"/>
      <c r="G2790" s="92"/>
      <c r="H2790" s="92"/>
    </row>
    <row r="2791" spans="1:8" s="215" customFormat="1">
      <c r="A2791" s="245">
        <v>597</v>
      </c>
      <c r="B2791" s="217" t="s">
        <v>3513</v>
      </c>
      <c r="C2791" s="223">
        <v>12236121</v>
      </c>
      <c r="D2791" s="236" t="s">
        <v>1808</v>
      </c>
      <c r="E2791" s="220">
        <f t="shared" si="185"/>
        <v>0</v>
      </c>
      <c r="F2791" s="223"/>
      <c r="G2791" s="92"/>
      <c r="H2791" s="92"/>
    </row>
    <row r="2792" spans="1:8" s="215" customFormat="1">
      <c r="A2792" s="245">
        <v>598</v>
      </c>
      <c r="B2792" s="217" t="s">
        <v>3599</v>
      </c>
      <c r="C2792" s="223">
        <v>12234855</v>
      </c>
      <c r="D2792" s="236" t="s">
        <v>1808</v>
      </c>
      <c r="E2792" s="220">
        <f t="shared" si="185"/>
        <v>0</v>
      </c>
      <c r="F2792" s="223"/>
      <c r="G2792" s="92"/>
      <c r="H2792" s="92"/>
    </row>
    <row r="2793" spans="1:8" s="215" customFormat="1">
      <c r="A2793" s="245">
        <v>599</v>
      </c>
      <c r="B2793" s="217" t="s">
        <v>3599</v>
      </c>
      <c r="C2793" s="223">
        <v>12236123</v>
      </c>
      <c r="D2793" s="236" t="s">
        <v>1808</v>
      </c>
      <c r="E2793" s="220">
        <f t="shared" si="185"/>
        <v>0</v>
      </c>
      <c r="F2793" s="223"/>
      <c r="G2793" s="92"/>
      <c r="H2793" s="92"/>
    </row>
    <row r="2794" spans="1:8" s="215" customFormat="1">
      <c r="A2794" s="245">
        <v>600</v>
      </c>
      <c r="B2794" s="217" t="s">
        <v>3600</v>
      </c>
      <c r="C2794" s="223">
        <v>1245154</v>
      </c>
      <c r="D2794" s="236" t="s">
        <v>1808</v>
      </c>
      <c r="E2794" s="220">
        <f t="shared" si="185"/>
        <v>0</v>
      </c>
      <c r="F2794" s="223"/>
      <c r="G2794" s="92"/>
      <c r="H2794" s="92"/>
    </row>
    <row r="2795" spans="1:8" s="215" customFormat="1">
      <c r="A2795" s="245">
        <v>601</v>
      </c>
      <c r="B2795" s="217" t="s">
        <v>3601</v>
      </c>
      <c r="C2795" s="223">
        <v>13484584</v>
      </c>
      <c r="D2795" s="236" t="s">
        <v>1808</v>
      </c>
      <c r="E2795" s="220">
        <f t="shared" si="185"/>
        <v>0</v>
      </c>
      <c r="F2795" s="223"/>
      <c r="G2795" s="92"/>
      <c r="H2795" s="92"/>
    </row>
    <row r="2796" spans="1:8" s="215" customFormat="1">
      <c r="A2796" s="245">
        <v>602</v>
      </c>
      <c r="B2796" s="217" t="s">
        <v>3599</v>
      </c>
      <c r="C2796" s="223">
        <v>12225458</v>
      </c>
      <c r="D2796" s="236" t="s">
        <v>1808</v>
      </c>
      <c r="E2796" s="220">
        <f t="shared" si="185"/>
        <v>0</v>
      </c>
      <c r="F2796" s="223"/>
      <c r="G2796" s="92"/>
      <c r="H2796" s="92"/>
    </row>
    <row r="2797" spans="1:8" s="215" customFormat="1">
      <c r="A2797" s="245">
        <v>603</v>
      </c>
      <c r="B2797" s="217" t="s">
        <v>3599</v>
      </c>
      <c r="C2797" s="223">
        <v>12234845</v>
      </c>
      <c r="D2797" s="236" t="s">
        <v>1808</v>
      </c>
      <c r="E2797" s="220">
        <f t="shared" si="185"/>
        <v>0</v>
      </c>
      <c r="F2797" s="223"/>
      <c r="G2797" s="92"/>
      <c r="H2797" s="92"/>
    </row>
    <row r="2798" spans="1:8" s="215" customFormat="1">
      <c r="A2798" s="245">
        <v>604</v>
      </c>
      <c r="B2798" s="217" t="s">
        <v>3599</v>
      </c>
      <c r="C2798" s="223">
        <v>12694035</v>
      </c>
      <c r="D2798" s="236" t="s">
        <v>1808</v>
      </c>
      <c r="E2798" s="220">
        <f t="shared" si="185"/>
        <v>0</v>
      </c>
      <c r="F2798" s="223"/>
      <c r="G2798" s="92"/>
      <c r="H2798" s="92"/>
    </row>
    <row r="2799" spans="1:8" s="215" customFormat="1">
      <c r="A2799" s="245">
        <v>605</v>
      </c>
      <c r="B2799" s="217" t="s">
        <v>3599</v>
      </c>
      <c r="C2799" s="223">
        <v>122234844</v>
      </c>
      <c r="D2799" s="236" t="s">
        <v>1808</v>
      </c>
      <c r="E2799" s="220">
        <f t="shared" si="185"/>
        <v>0</v>
      </c>
      <c r="F2799" s="223"/>
      <c r="G2799" s="92"/>
      <c r="H2799" s="92"/>
    </row>
    <row r="2800" spans="1:8" s="215" customFormat="1">
      <c r="A2800" s="245">
        <v>606</v>
      </c>
      <c r="B2800" s="217" t="s">
        <v>3599</v>
      </c>
      <c r="C2800" s="223">
        <v>12204129</v>
      </c>
      <c r="D2800" s="236" t="s">
        <v>1808</v>
      </c>
      <c r="E2800" s="220">
        <f t="shared" si="185"/>
        <v>0</v>
      </c>
      <c r="F2800" s="223"/>
      <c r="G2800" s="92"/>
      <c r="H2800" s="92"/>
    </row>
    <row r="2801" spans="1:8" s="215" customFormat="1">
      <c r="A2801" s="245">
        <v>607</v>
      </c>
      <c r="B2801" s="217" t="s">
        <v>3599</v>
      </c>
      <c r="C2801" s="223">
        <v>12234845</v>
      </c>
      <c r="D2801" s="236" t="s">
        <v>1808</v>
      </c>
      <c r="E2801" s="220">
        <f t="shared" si="185"/>
        <v>0</v>
      </c>
      <c r="F2801" s="223"/>
      <c r="G2801" s="92"/>
      <c r="H2801" s="92"/>
    </row>
    <row r="2802" spans="1:8" s="215" customFormat="1">
      <c r="A2802" s="245">
        <v>608</v>
      </c>
      <c r="B2802" s="217" t="s">
        <v>3599</v>
      </c>
      <c r="C2802" s="223">
        <v>10814004</v>
      </c>
      <c r="D2802" s="236" t="s">
        <v>1808</v>
      </c>
      <c r="E2802" s="220">
        <f t="shared" si="185"/>
        <v>0</v>
      </c>
      <c r="F2802" s="223"/>
      <c r="G2802" s="92"/>
      <c r="H2802" s="92"/>
    </row>
    <row r="2803" spans="1:8" s="215" customFormat="1">
      <c r="A2803" s="245">
        <v>609</v>
      </c>
      <c r="B2803" s="217" t="s">
        <v>3599</v>
      </c>
      <c r="C2803" s="223">
        <v>12236156</v>
      </c>
      <c r="D2803" s="236" t="s">
        <v>1808</v>
      </c>
      <c r="E2803" s="220">
        <f t="shared" si="185"/>
        <v>0</v>
      </c>
      <c r="F2803" s="223"/>
      <c r="G2803" s="92"/>
      <c r="H2803" s="92"/>
    </row>
    <row r="2804" spans="1:8" s="215" customFormat="1">
      <c r="A2804" s="245">
        <v>610</v>
      </c>
      <c r="B2804" s="217" t="s">
        <v>3599</v>
      </c>
      <c r="C2804" s="223">
        <v>12699385</v>
      </c>
      <c r="D2804" s="236" t="s">
        <v>1808</v>
      </c>
      <c r="E2804" s="220">
        <f t="shared" si="185"/>
        <v>0</v>
      </c>
      <c r="F2804" s="223"/>
      <c r="G2804" s="92"/>
      <c r="H2804" s="92"/>
    </row>
    <row r="2805" spans="1:8" s="215" customFormat="1">
      <c r="A2805" s="245">
        <v>611</v>
      </c>
      <c r="B2805" s="217" t="s">
        <v>3602</v>
      </c>
      <c r="C2805" s="223">
        <v>10149360</v>
      </c>
      <c r="D2805" s="236" t="s">
        <v>1808</v>
      </c>
      <c r="E2805" s="220">
        <f t="shared" si="185"/>
        <v>6</v>
      </c>
      <c r="F2805" s="223">
        <v>6</v>
      </c>
      <c r="G2805" s="92"/>
      <c r="H2805" s="92"/>
    </row>
    <row r="2806" spans="1:8" s="215" customFormat="1">
      <c r="A2806" s="245">
        <v>612</v>
      </c>
      <c r="B2806" s="217" t="s">
        <v>3603</v>
      </c>
      <c r="C2806" s="223">
        <v>11210252</v>
      </c>
      <c r="D2806" s="236" t="s">
        <v>1808</v>
      </c>
      <c r="E2806" s="220">
        <f t="shared" si="185"/>
        <v>2</v>
      </c>
      <c r="F2806" s="223">
        <v>2</v>
      </c>
      <c r="G2806" s="92"/>
      <c r="H2806" s="92"/>
    </row>
    <row r="2807" spans="1:8" s="215" customFormat="1">
      <c r="A2807" s="245">
        <v>613</v>
      </c>
      <c r="B2807" s="217" t="s">
        <v>3596</v>
      </c>
      <c r="C2807" s="223">
        <v>11081865</v>
      </c>
      <c r="D2807" s="236" t="s">
        <v>1808</v>
      </c>
      <c r="E2807" s="220">
        <f t="shared" si="185"/>
        <v>2</v>
      </c>
      <c r="F2807" s="223">
        <v>2</v>
      </c>
      <c r="G2807" s="92"/>
      <c r="H2807" s="92"/>
    </row>
    <row r="2808" spans="1:8" s="215" customFormat="1">
      <c r="A2808" s="245">
        <v>614</v>
      </c>
      <c r="B2808" s="217" t="s">
        <v>3558</v>
      </c>
      <c r="C2808" s="222">
        <v>10305366</v>
      </c>
      <c r="D2808" s="236" t="s">
        <v>1808</v>
      </c>
      <c r="E2808" s="220">
        <f t="shared" si="185"/>
        <v>2</v>
      </c>
      <c r="F2808" s="223">
        <v>2</v>
      </c>
      <c r="G2808" s="92"/>
      <c r="H2808" s="92"/>
    </row>
    <row r="2809" spans="1:8" s="215" customFormat="1">
      <c r="A2809" s="245">
        <v>615</v>
      </c>
      <c r="B2809" s="217" t="s">
        <v>3604</v>
      </c>
      <c r="C2809" s="223">
        <v>9790891</v>
      </c>
      <c r="D2809" s="236" t="s">
        <v>1808</v>
      </c>
      <c r="E2809" s="220">
        <f t="shared" si="185"/>
        <v>2</v>
      </c>
      <c r="F2809" s="223">
        <v>2</v>
      </c>
      <c r="G2809" s="92"/>
      <c r="H2809" s="92"/>
    </row>
    <row r="2810" spans="1:8" s="215" customFormat="1">
      <c r="A2810" s="245">
        <v>616</v>
      </c>
      <c r="B2810" s="217" t="s">
        <v>3604</v>
      </c>
      <c r="C2810" s="223">
        <v>9400982</v>
      </c>
      <c r="D2810" s="236" t="s">
        <v>1808</v>
      </c>
      <c r="E2810" s="220">
        <f t="shared" si="185"/>
        <v>4</v>
      </c>
      <c r="F2810" s="223">
        <v>4</v>
      </c>
      <c r="G2810" s="92"/>
      <c r="H2810" s="92"/>
    </row>
    <row r="2811" spans="1:8" s="215" customFormat="1">
      <c r="A2811" s="245">
        <v>617</v>
      </c>
      <c r="B2811" s="217" t="s">
        <v>3605</v>
      </c>
      <c r="C2811" s="223">
        <v>9409946</v>
      </c>
      <c r="D2811" s="236" t="s">
        <v>1808</v>
      </c>
      <c r="E2811" s="220">
        <f t="shared" si="185"/>
        <v>2</v>
      </c>
      <c r="F2811" s="223">
        <v>2</v>
      </c>
      <c r="G2811" s="92"/>
      <c r="H2811" s="92"/>
    </row>
    <row r="2812" spans="1:8" s="215" customFormat="1">
      <c r="A2812" s="245">
        <v>618</v>
      </c>
      <c r="B2812" s="217" t="s">
        <v>3606</v>
      </c>
      <c r="C2812" s="223">
        <v>9409947</v>
      </c>
      <c r="D2812" s="236" t="s">
        <v>1808</v>
      </c>
      <c r="E2812" s="220">
        <f t="shared" si="185"/>
        <v>2</v>
      </c>
      <c r="F2812" s="223">
        <v>2</v>
      </c>
      <c r="G2812" s="92"/>
      <c r="H2812" s="92"/>
    </row>
    <row r="2813" spans="1:8" s="215" customFormat="1">
      <c r="A2813" s="245">
        <v>619</v>
      </c>
      <c r="B2813" s="217" t="s">
        <v>3562</v>
      </c>
      <c r="C2813" s="223">
        <v>7401325</v>
      </c>
      <c r="D2813" s="236" t="s">
        <v>1808</v>
      </c>
      <c r="E2813" s="220">
        <f t="shared" si="185"/>
        <v>100</v>
      </c>
      <c r="F2813" s="223">
        <v>100</v>
      </c>
      <c r="G2813" s="92"/>
      <c r="H2813" s="92"/>
    </row>
    <row r="2814" spans="1:8" s="215" customFormat="1">
      <c r="A2814" s="245">
        <v>620</v>
      </c>
      <c r="B2814" s="217" t="s">
        <v>3563</v>
      </c>
      <c r="C2814" s="223">
        <v>7401326</v>
      </c>
      <c r="D2814" s="236" t="s">
        <v>1808</v>
      </c>
      <c r="E2814" s="220">
        <f t="shared" si="185"/>
        <v>100</v>
      </c>
      <c r="F2814" s="223">
        <v>100</v>
      </c>
      <c r="G2814" s="92"/>
      <c r="H2814" s="92"/>
    </row>
    <row r="2815" spans="1:8" s="215" customFormat="1">
      <c r="A2815" s="245">
        <v>621</v>
      </c>
      <c r="B2815" s="217" t="s">
        <v>3564</v>
      </c>
      <c r="C2815" s="223">
        <v>10042189</v>
      </c>
      <c r="D2815" s="236" t="s">
        <v>1808</v>
      </c>
      <c r="E2815" s="220">
        <f t="shared" si="185"/>
        <v>100</v>
      </c>
      <c r="F2815" s="223">
        <v>100</v>
      </c>
      <c r="G2815" s="92"/>
      <c r="H2815" s="92"/>
    </row>
    <row r="2816" spans="1:8" s="215" customFormat="1" ht="33" customHeight="1">
      <c r="A2816" s="227"/>
      <c r="B2816" s="919" t="s">
        <v>3607</v>
      </c>
      <c r="C2816" s="920"/>
      <c r="D2816" s="920"/>
      <c r="E2816" s="920"/>
      <c r="F2816" s="920"/>
      <c r="G2816" s="920"/>
      <c r="H2816" s="920"/>
    </row>
    <row r="2817" spans="1:8" s="215" customFormat="1">
      <c r="A2817" s="216">
        <v>622</v>
      </c>
      <c r="B2817" s="217" t="s">
        <v>3608</v>
      </c>
      <c r="C2817" s="222" t="s">
        <v>3609</v>
      </c>
      <c r="D2817" s="236" t="s">
        <v>1808</v>
      </c>
      <c r="E2817" s="220">
        <f t="shared" ref="E2817:E2829" si="186">+F2817+G2817+H2817</f>
        <v>0</v>
      </c>
      <c r="F2817" s="222"/>
      <c r="G2817" s="92"/>
      <c r="H2817" s="92"/>
    </row>
    <row r="2818" spans="1:8" s="215" customFormat="1">
      <c r="A2818" s="216">
        <v>623</v>
      </c>
      <c r="B2818" s="217" t="s">
        <v>3610</v>
      </c>
      <c r="C2818" s="222" t="s">
        <v>3611</v>
      </c>
      <c r="D2818" s="236" t="s">
        <v>1808</v>
      </c>
      <c r="E2818" s="220">
        <f t="shared" si="186"/>
        <v>0</v>
      </c>
      <c r="F2818" s="222"/>
      <c r="G2818" s="92"/>
      <c r="H2818" s="92"/>
    </row>
    <row r="2819" spans="1:8" s="215" customFormat="1" ht="46.5">
      <c r="A2819" s="216">
        <v>624</v>
      </c>
      <c r="B2819" s="217" t="s">
        <v>4106</v>
      </c>
      <c r="C2819" s="222" t="s">
        <v>3611</v>
      </c>
      <c r="D2819" s="222" t="s">
        <v>2115</v>
      </c>
      <c r="E2819" s="220">
        <f t="shared" si="186"/>
        <v>0</v>
      </c>
      <c r="F2819" s="222"/>
      <c r="G2819" s="92"/>
      <c r="H2819" s="92"/>
    </row>
    <row r="2820" spans="1:8" s="215" customFormat="1">
      <c r="A2820" s="216">
        <v>625</v>
      </c>
      <c r="B2820" s="217" t="s">
        <v>3612</v>
      </c>
      <c r="C2820" s="222" t="s">
        <v>3611</v>
      </c>
      <c r="D2820" s="222" t="s">
        <v>2115</v>
      </c>
      <c r="E2820" s="220">
        <f t="shared" si="186"/>
        <v>0</v>
      </c>
      <c r="F2820" s="222"/>
      <c r="G2820" s="92"/>
      <c r="H2820" s="92"/>
    </row>
    <row r="2821" spans="1:8" s="215" customFormat="1">
      <c r="A2821" s="216">
        <v>626</v>
      </c>
      <c r="B2821" s="217" t="s">
        <v>3613</v>
      </c>
      <c r="C2821" s="222" t="s">
        <v>3611</v>
      </c>
      <c r="D2821" s="222" t="s">
        <v>2115</v>
      </c>
      <c r="E2821" s="220">
        <f t="shared" si="186"/>
        <v>0</v>
      </c>
      <c r="F2821" s="222"/>
      <c r="G2821" s="92"/>
      <c r="H2821" s="92"/>
    </row>
    <row r="2822" spans="1:8" s="215" customFormat="1">
      <c r="A2822" s="216">
        <v>627</v>
      </c>
      <c r="B2822" s="217" t="s">
        <v>3614</v>
      </c>
      <c r="C2822" s="222" t="s">
        <v>3611</v>
      </c>
      <c r="D2822" s="222" t="s">
        <v>2115</v>
      </c>
      <c r="E2822" s="220">
        <f t="shared" si="186"/>
        <v>0</v>
      </c>
      <c r="F2822" s="222"/>
      <c r="G2822" s="92"/>
      <c r="H2822" s="92"/>
    </row>
    <row r="2823" spans="1:8" s="215" customFormat="1">
      <c r="A2823" s="216">
        <v>628</v>
      </c>
      <c r="B2823" s="217" t="s">
        <v>3615</v>
      </c>
      <c r="C2823" s="222" t="s">
        <v>3611</v>
      </c>
      <c r="D2823" s="236" t="s">
        <v>1808</v>
      </c>
      <c r="E2823" s="220">
        <f t="shared" si="186"/>
        <v>0</v>
      </c>
      <c r="F2823" s="222"/>
      <c r="G2823" s="92"/>
      <c r="H2823" s="92"/>
    </row>
    <row r="2824" spans="1:8" s="215" customFormat="1">
      <c r="A2824" s="216">
        <v>629</v>
      </c>
      <c r="B2824" s="217" t="s">
        <v>3616</v>
      </c>
      <c r="C2824" s="222">
        <v>4914537</v>
      </c>
      <c r="D2824" s="236" t="s">
        <v>1808</v>
      </c>
      <c r="E2824" s="220">
        <f t="shared" si="186"/>
        <v>0</v>
      </c>
      <c r="F2824" s="222"/>
      <c r="G2824" s="92"/>
      <c r="H2824" s="92"/>
    </row>
    <row r="2825" spans="1:8" s="215" customFormat="1">
      <c r="A2825" s="216">
        <v>630</v>
      </c>
      <c r="B2825" s="217" t="s">
        <v>3617</v>
      </c>
      <c r="C2825" s="222" t="s">
        <v>3618</v>
      </c>
      <c r="D2825" s="236" t="s">
        <v>1808</v>
      </c>
      <c r="E2825" s="220">
        <f t="shared" si="186"/>
        <v>0</v>
      </c>
      <c r="F2825" s="222"/>
      <c r="G2825" s="92"/>
      <c r="H2825" s="92"/>
    </row>
    <row r="2826" spans="1:8" s="215" customFormat="1">
      <c r="A2826" s="216">
        <v>631</v>
      </c>
      <c r="B2826" s="217" t="s">
        <v>3619</v>
      </c>
      <c r="C2826" s="222"/>
      <c r="D2826" s="236" t="s">
        <v>1808</v>
      </c>
      <c r="E2826" s="220">
        <f t="shared" si="186"/>
        <v>0</v>
      </c>
      <c r="F2826" s="222"/>
      <c r="G2826" s="92"/>
      <c r="H2826" s="92"/>
    </row>
    <row r="2827" spans="1:8" s="215" customFormat="1">
      <c r="A2827" s="216">
        <v>632</v>
      </c>
      <c r="B2827" s="217" t="s">
        <v>3047</v>
      </c>
      <c r="C2827" s="222">
        <v>4951495</v>
      </c>
      <c r="D2827" s="236" t="s">
        <v>1808</v>
      </c>
      <c r="E2827" s="220">
        <f t="shared" si="186"/>
        <v>0</v>
      </c>
      <c r="F2827" s="222"/>
      <c r="G2827" s="92"/>
      <c r="H2827" s="92"/>
    </row>
    <row r="2828" spans="1:8" s="215" customFormat="1">
      <c r="A2828" s="216">
        <v>633</v>
      </c>
      <c r="B2828" s="217" t="s">
        <v>3478</v>
      </c>
      <c r="C2828" s="222">
        <v>3021036</v>
      </c>
      <c r="D2828" s="236" t="s">
        <v>1808</v>
      </c>
      <c r="E2828" s="220">
        <f t="shared" si="186"/>
        <v>0</v>
      </c>
      <c r="F2828" s="224"/>
      <c r="G2828" s="92"/>
      <c r="H2828" s="92"/>
    </row>
    <row r="2829" spans="1:8" s="215" customFormat="1">
      <c r="A2829" s="216">
        <v>634</v>
      </c>
      <c r="B2829" s="217" t="s">
        <v>3493</v>
      </c>
      <c r="C2829" s="222">
        <v>3016627</v>
      </c>
      <c r="D2829" s="236" t="s">
        <v>1808</v>
      </c>
      <c r="E2829" s="220">
        <f t="shared" si="186"/>
        <v>0</v>
      </c>
      <c r="F2829" s="224"/>
      <c r="G2829" s="92"/>
      <c r="H2829" s="92"/>
    </row>
    <row r="2830" spans="1:8" s="215" customFormat="1">
      <c r="A2830" s="216">
        <v>635</v>
      </c>
      <c r="B2830" s="217" t="s">
        <v>3053</v>
      </c>
      <c r="C2830" s="222">
        <v>3051408</v>
      </c>
      <c r="D2830" s="236" t="s">
        <v>1808</v>
      </c>
      <c r="E2830" s="220"/>
      <c r="F2830" s="224">
        <v>1</v>
      </c>
      <c r="G2830" s="92"/>
      <c r="H2830" s="92"/>
    </row>
    <row r="2831" spans="1:8" s="215" customFormat="1">
      <c r="A2831" s="216">
        <v>636</v>
      </c>
      <c r="B2831" s="217" t="s">
        <v>478</v>
      </c>
      <c r="C2831" s="222" t="s">
        <v>3620</v>
      </c>
      <c r="D2831" s="236" t="s">
        <v>1808</v>
      </c>
      <c r="E2831" s="220">
        <f t="shared" ref="E2831:E2842" si="187">+F2831+G2831+H2831</f>
        <v>0</v>
      </c>
      <c r="F2831" s="224"/>
      <c r="G2831" s="92"/>
      <c r="H2831" s="92"/>
    </row>
    <row r="2832" spans="1:8" s="215" customFormat="1">
      <c r="A2832" s="216">
        <v>637</v>
      </c>
      <c r="B2832" s="217" t="s">
        <v>476</v>
      </c>
      <c r="C2832" s="222">
        <v>1950</v>
      </c>
      <c r="D2832" s="236" t="s">
        <v>1808</v>
      </c>
      <c r="E2832" s="220">
        <f t="shared" si="187"/>
        <v>0</v>
      </c>
      <c r="F2832" s="224"/>
      <c r="G2832" s="92"/>
      <c r="H2832" s="92"/>
    </row>
    <row r="2833" spans="1:8" s="215" customFormat="1">
      <c r="A2833" s="216">
        <v>638</v>
      </c>
      <c r="B2833" s="217" t="s">
        <v>3621</v>
      </c>
      <c r="C2833" s="222" t="s">
        <v>3622</v>
      </c>
      <c r="D2833" s="236" t="s">
        <v>1808</v>
      </c>
      <c r="E2833" s="220">
        <f t="shared" si="187"/>
        <v>0</v>
      </c>
      <c r="F2833" s="224"/>
      <c r="G2833" s="92"/>
      <c r="H2833" s="92"/>
    </row>
    <row r="2834" spans="1:8" s="215" customFormat="1">
      <c r="A2834" s="216">
        <v>639</v>
      </c>
      <c r="B2834" s="217" t="s">
        <v>3566</v>
      </c>
      <c r="C2834" s="222" t="s">
        <v>3623</v>
      </c>
      <c r="D2834" s="236" t="s">
        <v>1808</v>
      </c>
      <c r="E2834" s="220">
        <f t="shared" si="187"/>
        <v>0</v>
      </c>
      <c r="F2834" s="224"/>
      <c r="G2834" s="92"/>
      <c r="H2834" s="92"/>
    </row>
    <row r="2835" spans="1:8" s="215" customFormat="1">
      <c r="A2835" s="216">
        <v>640</v>
      </c>
      <c r="B2835" s="217" t="s">
        <v>3624</v>
      </c>
      <c r="C2835" s="222" t="s">
        <v>3625</v>
      </c>
      <c r="D2835" s="236" t="s">
        <v>1808</v>
      </c>
      <c r="E2835" s="220">
        <f t="shared" si="187"/>
        <v>0</v>
      </c>
      <c r="F2835" s="224"/>
      <c r="G2835" s="92"/>
      <c r="H2835" s="92"/>
    </row>
    <row r="2836" spans="1:8" s="215" customFormat="1">
      <c r="A2836" s="216">
        <v>641</v>
      </c>
      <c r="B2836" s="217" t="s">
        <v>3626</v>
      </c>
      <c r="C2836" s="222" t="s">
        <v>3627</v>
      </c>
      <c r="D2836" s="236" t="s">
        <v>1808</v>
      </c>
      <c r="E2836" s="220">
        <f t="shared" si="187"/>
        <v>0</v>
      </c>
      <c r="F2836" s="224"/>
      <c r="G2836" s="92"/>
      <c r="H2836" s="92"/>
    </row>
    <row r="2837" spans="1:8" s="215" customFormat="1">
      <c r="A2837" s="216">
        <v>642</v>
      </c>
      <c r="B2837" s="217" t="s">
        <v>3628</v>
      </c>
      <c r="C2837" s="222" t="s">
        <v>3629</v>
      </c>
      <c r="D2837" s="236" t="s">
        <v>1808</v>
      </c>
      <c r="E2837" s="220">
        <f t="shared" si="187"/>
        <v>0</v>
      </c>
      <c r="F2837" s="224"/>
      <c r="G2837" s="92"/>
      <c r="H2837" s="92"/>
    </row>
    <row r="2838" spans="1:8" s="215" customFormat="1">
      <c r="A2838" s="216">
        <v>643</v>
      </c>
      <c r="B2838" s="217" t="s">
        <v>3630</v>
      </c>
      <c r="C2838" s="222" t="s">
        <v>3631</v>
      </c>
      <c r="D2838" s="236" t="s">
        <v>1808</v>
      </c>
      <c r="E2838" s="220">
        <f t="shared" si="187"/>
        <v>0</v>
      </c>
      <c r="F2838" s="224"/>
      <c r="G2838" s="92"/>
      <c r="H2838" s="92"/>
    </row>
    <row r="2839" spans="1:8" s="215" customFormat="1">
      <c r="A2839" s="216">
        <v>644</v>
      </c>
      <c r="B2839" s="217" t="s">
        <v>3469</v>
      </c>
      <c r="C2839" s="222" t="s">
        <v>3632</v>
      </c>
      <c r="D2839" s="222" t="s">
        <v>2115</v>
      </c>
      <c r="E2839" s="220">
        <f t="shared" si="187"/>
        <v>0</v>
      </c>
      <c r="F2839" s="224"/>
      <c r="G2839" s="92"/>
      <c r="H2839" s="92"/>
    </row>
    <row r="2840" spans="1:8" s="215" customFormat="1">
      <c r="A2840" s="216">
        <v>645</v>
      </c>
      <c r="B2840" s="217" t="s">
        <v>3633</v>
      </c>
      <c r="C2840" s="222" t="s">
        <v>3634</v>
      </c>
      <c r="D2840" s="236" t="s">
        <v>1808</v>
      </c>
      <c r="E2840" s="220">
        <f t="shared" si="187"/>
        <v>0</v>
      </c>
      <c r="F2840" s="224"/>
      <c r="G2840" s="92"/>
      <c r="H2840" s="92"/>
    </row>
    <row r="2841" spans="1:8" s="215" customFormat="1">
      <c r="A2841" s="216">
        <v>646</v>
      </c>
      <c r="B2841" s="217" t="s">
        <v>3635</v>
      </c>
      <c r="C2841" s="222" t="s">
        <v>3636</v>
      </c>
      <c r="D2841" s="236" t="s">
        <v>1808</v>
      </c>
      <c r="E2841" s="220">
        <f t="shared" si="187"/>
        <v>0</v>
      </c>
      <c r="F2841" s="224"/>
      <c r="G2841" s="92"/>
      <c r="H2841" s="92"/>
    </row>
    <row r="2842" spans="1:8" s="215" customFormat="1">
      <c r="A2842" s="216">
        <v>647</v>
      </c>
      <c r="B2842" s="217" t="s">
        <v>3224</v>
      </c>
      <c r="C2842" s="222">
        <v>1144004180</v>
      </c>
      <c r="D2842" s="236" t="s">
        <v>1808</v>
      </c>
      <c r="E2842" s="220">
        <f t="shared" si="187"/>
        <v>0</v>
      </c>
      <c r="F2842" s="224"/>
      <c r="G2842" s="92"/>
      <c r="H2842" s="92"/>
    </row>
    <row r="2843" spans="1:8" s="215" customFormat="1" ht="33" customHeight="1">
      <c r="A2843" s="227"/>
      <c r="B2843" s="919" t="s">
        <v>3637</v>
      </c>
      <c r="C2843" s="920"/>
      <c r="D2843" s="920"/>
      <c r="E2843" s="920"/>
      <c r="F2843" s="920"/>
      <c r="G2843" s="920"/>
      <c r="H2843" s="920"/>
    </row>
    <row r="2844" spans="1:8" s="215" customFormat="1">
      <c r="A2844" s="216">
        <v>648</v>
      </c>
      <c r="B2844" s="217" t="s">
        <v>3478</v>
      </c>
      <c r="C2844" s="222" t="s">
        <v>3638</v>
      </c>
      <c r="D2844" s="236" t="s">
        <v>1808</v>
      </c>
      <c r="E2844" s="220">
        <f t="shared" ref="E2844:E2872" si="188">+F2844+G2844+H2844</f>
        <v>0</v>
      </c>
      <c r="F2844" s="229"/>
      <c r="G2844" s="92"/>
      <c r="H2844" s="92"/>
    </row>
    <row r="2845" spans="1:8" s="215" customFormat="1">
      <c r="A2845" s="216">
        <v>649</v>
      </c>
      <c r="B2845" s="217" t="s">
        <v>2285</v>
      </c>
      <c r="C2845" s="222" t="s">
        <v>3639</v>
      </c>
      <c r="D2845" s="236" t="s">
        <v>1808</v>
      </c>
      <c r="E2845" s="220">
        <f t="shared" si="188"/>
        <v>0</v>
      </c>
      <c r="F2845" s="229"/>
      <c r="G2845" s="92"/>
      <c r="H2845" s="92"/>
    </row>
    <row r="2846" spans="1:8" s="215" customFormat="1">
      <c r="A2846" s="216">
        <v>650</v>
      </c>
      <c r="B2846" s="217" t="s">
        <v>3224</v>
      </c>
      <c r="C2846" s="222" t="s">
        <v>3640</v>
      </c>
      <c r="D2846" s="236" t="s">
        <v>1808</v>
      </c>
      <c r="E2846" s="220">
        <f t="shared" si="188"/>
        <v>0</v>
      </c>
      <c r="F2846" s="229"/>
      <c r="G2846" s="92"/>
      <c r="H2846" s="92"/>
    </row>
    <row r="2847" spans="1:8" s="215" customFormat="1">
      <c r="A2847" s="216">
        <v>651</v>
      </c>
      <c r="B2847" s="217" t="s">
        <v>3402</v>
      </c>
      <c r="C2847" s="222" t="s">
        <v>3641</v>
      </c>
      <c r="D2847" s="236" t="s">
        <v>1808</v>
      </c>
      <c r="E2847" s="220">
        <f t="shared" si="188"/>
        <v>0</v>
      </c>
      <c r="F2847" s="229"/>
      <c r="G2847" s="92"/>
      <c r="H2847" s="92"/>
    </row>
    <row r="2848" spans="1:8" s="215" customFormat="1">
      <c r="A2848" s="216">
        <v>652</v>
      </c>
      <c r="B2848" s="217" t="s">
        <v>478</v>
      </c>
      <c r="C2848" s="222" t="s">
        <v>3642</v>
      </c>
      <c r="D2848" s="236" t="s">
        <v>1808</v>
      </c>
      <c r="E2848" s="220">
        <f t="shared" si="188"/>
        <v>0</v>
      </c>
      <c r="F2848" s="229"/>
      <c r="G2848" s="92"/>
      <c r="H2848" s="92"/>
    </row>
    <row r="2849" spans="1:8" s="215" customFormat="1">
      <c r="A2849" s="216">
        <v>653</v>
      </c>
      <c r="B2849" s="217" t="s">
        <v>3643</v>
      </c>
      <c r="C2849" s="222" t="s">
        <v>3644</v>
      </c>
      <c r="D2849" s="236" t="s">
        <v>1808</v>
      </c>
      <c r="E2849" s="220">
        <f t="shared" si="188"/>
        <v>0</v>
      </c>
      <c r="F2849" s="229"/>
      <c r="G2849" s="92"/>
      <c r="H2849" s="92"/>
    </row>
    <row r="2850" spans="1:8" s="215" customFormat="1">
      <c r="A2850" s="216">
        <v>654</v>
      </c>
      <c r="B2850" s="217" t="s">
        <v>3645</v>
      </c>
      <c r="C2850" s="222" t="s">
        <v>3646</v>
      </c>
      <c r="D2850" s="236" t="s">
        <v>1808</v>
      </c>
      <c r="E2850" s="220">
        <f t="shared" si="188"/>
        <v>0</v>
      </c>
      <c r="F2850" s="229"/>
      <c r="G2850" s="92"/>
      <c r="H2850" s="92"/>
    </row>
    <row r="2851" spans="1:8" s="215" customFormat="1">
      <c r="A2851" s="216">
        <v>655</v>
      </c>
      <c r="B2851" s="217" t="s">
        <v>3647</v>
      </c>
      <c r="C2851" s="222" t="s">
        <v>3648</v>
      </c>
      <c r="D2851" s="236" t="s">
        <v>1808</v>
      </c>
      <c r="E2851" s="220">
        <f t="shared" si="188"/>
        <v>0</v>
      </c>
      <c r="F2851" s="229"/>
      <c r="G2851" s="92"/>
      <c r="H2851" s="92"/>
    </row>
    <row r="2852" spans="1:8" s="215" customFormat="1">
      <c r="A2852" s="216">
        <v>656</v>
      </c>
      <c r="B2852" s="217" t="s">
        <v>3647</v>
      </c>
      <c r="C2852" s="222" t="s">
        <v>3649</v>
      </c>
      <c r="D2852" s="236" t="s">
        <v>1808</v>
      </c>
      <c r="E2852" s="220">
        <f t="shared" si="188"/>
        <v>0</v>
      </c>
      <c r="F2852" s="229"/>
      <c r="G2852" s="92"/>
      <c r="H2852" s="92"/>
    </row>
    <row r="2853" spans="1:8" s="215" customFormat="1">
      <c r="A2853" s="216">
        <v>657</v>
      </c>
      <c r="B2853" s="217" t="s">
        <v>3647</v>
      </c>
      <c r="C2853" s="222" t="s">
        <v>3650</v>
      </c>
      <c r="D2853" s="236" t="s">
        <v>1808</v>
      </c>
      <c r="E2853" s="220">
        <f t="shared" si="188"/>
        <v>0</v>
      </c>
      <c r="F2853" s="229"/>
      <c r="G2853" s="92"/>
      <c r="H2853" s="92"/>
    </row>
    <row r="2854" spans="1:8" s="215" customFormat="1">
      <c r="A2854" s="216">
        <v>658</v>
      </c>
      <c r="B2854" s="217" t="s">
        <v>3647</v>
      </c>
      <c r="C2854" s="222" t="s">
        <v>3651</v>
      </c>
      <c r="D2854" s="236" t="s">
        <v>1808</v>
      </c>
      <c r="E2854" s="220">
        <f t="shared" si="188"/>
        <v>0</v>
      </c>
      <c r="F2854" s="229"/>
      <c r="G2854" s="92"/>
      <c r="H2854" s="92"/>
    </row>
    <row r="2855" spans="1:8" s="215" customFormat="1">
      <c r="A2855" s="216">
        <v>659</v>
      </c>
      <c r="B2855" s="217" t="s">
        <v>3647</v>
      </c>
      <c r="C2855" s="222" t="s">
        <v>3652</v>
      </c>
      <c r="D2855" s="236" t="s">
        <v>1808</v>
      </c>
      <c r="E2855" s="220">
        <f t="shared" si="188"/>
        <v>0</v>
      </c>
      <c r="F2855" s="229"/>
      <c r="G2855" s="92"/>
      <c r="H2855" s="92"/>
    </row>
    <row r="2856" spans="1:8" s="215" customFormat="1">
      <c r="A2856" s="216">
        <v>660</v>
      </c>
      <c r="B2856" s="217" t="s">
        <v>3653</v>
      </c>
      <c r="C2856" s="222" t="s">
        <v>3654</v>
      </c>
      <c r="D2856" s="236" t="s">
        <v>1808</v>
      </c>
      <c r="E2856" s="220">
        <f t="shared" si="188"/>
        <v>0</v>
      </c>
      <c r="F2856" s="229"/>
      <c r="G2856" s="92"/>
      <c r="H2856" s="92"/>
    </row>
    <row r="2857" spans="1:8" s="215" customFormat="1" ht="46.5">
      <c r="A2857" s="216">
        <v>661</v>
      </c>
      <c r="B2857" s="217" t="s">
        <v>3655</v>
      </c>
      <c r="C2857" s="222" t="s">
        <v>3656</v>
      </c>
      <c r="D2857" s="236" t="s">
        <v>1808</v>
      </c>
      <c r="E2857" s="220">
        <f t="shared" si="188"/>
        <v>0</v>
      </c>
      <c r="F2857" s="229"/>
      <c r="G2857" s="92"/>
      <c r="H2857" s="92"/>
    </row>
    <row r="2858" spans="1:8" s="215" customFormat="1">
      <c r="A2858" s="216">
        <v>662</v>
      </c>
      <c r="B2858" s="217" t="s">
        <v>3513</v>
      </c>
      <c r="C2858" s="222" t="s">
        <v>3657</v>
      </c>
      <c r="D2858" s="236" t="s">
        <v>1808</v>
      </c>
      <c r="E2858" s="220">
        <f t="shared" si="188"/>
        <v>0</v>
      </c>
      <c r="F2858" s="229"/>
      <c r="G2858" s="92"/>
      <c r="H2858" s="92"/>
    </row>
    <row r="2859" spans="1:8" s="215" customFormat="1">
      <c r="A2859" s="216">
        <v>663</v>
      </c>
      <c r="B2859" s="217" t="s">
        <v>3513</v>
      </c>
      <c r="C2859" s="222" t="s">
        <v>3658</v>
      </c>
      <c r="D2859" s="236" t="s">
        <v>1808</v>
      </c>
      <c r="E2859" s="220">
        <f t="shared" si="188"/>
        <v>0</v>
      </c>
      <c r="F2859" s="229"/>
      <c r="G2859" s="92"/>
      <c r="H2859" s="92"/>
    </row>
    <row r="2860" spans="1:8" s="215" customFormat="1">
      <c r="A2860" s="216">
        <v>664</v>
      </c>
      <c r="B2860" s="217" t="s">
        <v>3513</v>
      </c>
      <c r="C2860" s="222" t="s">
        <v>3659</v>
      </c>
      <c r="D2860" s="236" t="s">
        <v>1808</v>
      </c>
      <c r="E2860" s="220">
        <f t="shared" si="188"/>
        <v>0</v>
      </c>
      <c r="F2860" s="229"/>
      <c r="G2860" s="92"/>
      <c r="H2860" s="92"/>
    </row>
    <row r="2861" spans="1:8" s="215" customFormat="1">
      <c r="A2861" s="216">
        <v>665</v>
      </c>
      <c r="B2861" s="217" t="s">
        <v>3513</v>
      </c>
      <c r="C2861" s="222" t="s">
        <v>3660</v>
      </c>
      <c r="D2861" s="236" t="s">
        <v>1808</v>
      </c>
      <c r="E2861" s="220">
        <f t="shared" si="188"/>
        <v>0</v>
      </c>
      <c r="F2861" s="229"/>
      <c r="G2861" s="92"/>
      <c r="H2861" s="92"/>
    </row>
    <row r="2862" spans="1:8" s="215" customFormat="1">
      <c r="A2862" s="216">
        <v>666</v>
      </c>
      <c r="B2862" s="217" t="s">
        <v>3513</v>
      </c>
      <c r="C2862" s="222" t="s">
        <v>3661</v>
      </c>
      <c r="D2862" s="236" t="s">
        <v>1808</v>
      </c>
      <c r="E2862" s="220">
        <f t="shared" si="188"/>
        <v>0</v>
      </c>
      <c r="F2862" s="229"/>
      <c r="G2862" s="92"/>
      <c r="H2862" s="92"/>
    </row>
    <row r="2863" spans="1:8" s="215" customFormat="1">
      <c r="A2863" s="216">
        <v>667</v>
      </c>
      <c r="B2863" s="217" t="s">
        <v>3662</v>
      </c>
      <c r="C2863" s="222" t="s">
        <v>3663</v>
      </c>
      <c r="D2863" s="236" t="s">
        <v>1808</v>
      </c>
      <c r="E2863" s="220">
        <f t="shared" si="188"/>
        <v>0</v>
      </c>
      <c r="F2863" s="229"/>
      <c r="G2863" s="92"/>
      <c r="H2863" s="92"/>
    </row>
    <row r="2864" spans="1:8" s="215" customFormat="1">
      <c r="A2864" s="216">
        <v>668</v>
      </c>
      <c r="B2864" s="217" t="s">
        <v>3664</v>
      </c>
      <c r="C2864" s="222" t="s">
        <v>3665</v>
      </c>
      <c r="D2864" s="236" t="s">
        <v>1808</v>
      </c>
      <c r="E2864" s="220">
        <f t="shared" si="188"/>
        <v>0</v>
      </c>
      <c r="F2864" s="229"/>
      <c r="G2864" s="92"/>
      <c r="H2864" s="92"/>
    </row>
    <row r="2865" spans="1:8" s="215" customFormat="1">
      <c r="A2865" s="216">
        <v>669</v>
      </c>
      <c r="B2865" s="217" t="s">
        <v>3666</v>
      </c>
      <c r="C2865" s="222" t="s">
        <v>3667</v>
      </c>
      <c r="D2865" s="236" t="s">
        <v>1808</v>
      </c>
      <c r="E2865" s="220">
        <f t="shared" si="188"/>
        <v>0</v>
      </c>
      <c r="F2865" s="229"/>
      <c r="G2865" s="92"/>
      <c r="H2865" s="92"/>
    </row>
    <row r="2866" spans="1:8" s="215" customFormat="1">
      <c r="A2866" s="216">
        <v>670</v>
      </c>
      <c r="B2866" s="217" t="s">
        <v>3668</v>
      </c>
      <c r="C2866" s="222" t="s">
        <v>3669</v>
      </c>
      <c r="D2866" s="236" t="s">
        <v>1808</v>
      </c>
      <c r="E2866" s="220">
        <f t="shared" si="188"/>
        <v>0</v>
      </c>
      <c r="F2866" s="229"/>
      <c r="G2866" s="92"/>
      <c r="H2866" s="92"/>
    </row>
    <row r="2867" spans="1:8" s="215" customFormat="1">
      <c r="A2867" s="216">
        <v>671</v>
      </c>
      <c r="B2867" s="217" t="s">
        <v>3670</v>
      </c>
      <c r="C2867" s="222" t="s">
        <v>3671</v>
      </c>
      <c r="D2867" s="236" t="s">
        <v>1808</v>
      </c>
      <c r="E2867" s="220">
        <f t="shared" si="188"/>
        <v>0</v>
      </c>
      <c r="F2867" s="229"/>
      <c r="G2867" s="92"/>
      <c r="H2867" s="92"/>
    </row>
    <row r="2868" spans="1:8" s="215" customFormat="1">
      <c r="A2868" s="216">
        <v>672</v>
      </c>
      <c r="B2868" s="217" t="s">
        <v>3469</v>
      </c>
      <c r="C2868" s="222" t="s">
        <v>3672</v>
      </c>
      <c r="D2868" s="236" t="s">
        <v>1808</v>
      </c>
      <c r="E2868" s="220">
        <f t="shared" si="188"/>
        <v>0</v>
      </c>
      <c r="F2868" s="229"/>
      <c r="G2868" s="92"/>
      <c r="H2868" s="92"/>
    </row>
    <row r="2869" spans="1:8" s="215" customFormat="1">
      <c r="A2869" s="216">
        <v>673</v>
      </c>
      <c r="B2869" s="217" t="s">
        <v>3673</v>
      </c>
      <c r="C2869" s="222" t="s">
        <v>3674</v>
      </c>
      <c r="D2869" s="236" t="s">
        <v>1808</v>
      </c>
      <c r="E2869" s="220">
        <f t="shared" si="188"/>
        <v>0</v>
      </c>
      <c r="F2869" s="229"/>
      <c r="G2869" s="92"/>
      <c r="H2869" s="92"/>
    </row>
    <row r="2870" spans="1:8" s="215" customFormat="1">
      <c r="A2870" s="216">
        <v>674</v>
      </c>
      <c r="B2870" s="217" t="s">
        <v>3512</v>
      </c>
      <c r="C2870" s="222" t="s">
        <v>3675</v>
      </c>
      <c r="D2870" s="236" t="s">
        <v>1808</v>
      </c>
      <c r="E2870" s="220">
        <f t="shared" si="188"/>
        <v>0</v>
      </c>
      <c r="F2870" s="229"/>
      <c r="G2870" s="92"/>
      <c r="H2870" s="92"/>
    </row>
    <row r="2871" spans="1:8" s="215" customFormat="1">
      <c r="A2871" s="216">
        <v>675</v>
      </c>
      <c r="B2871" s="217" t="s">
        <v>3463</v>
      </c>
      <c r="C2871" s="222" t="s">
        <v>3676</v>
      </c>
      <c r="D2871" s="236" t="s">
        <v>1808</v>
      </c>
      <c r="E2871" s="220">
        <f t="shared" si="188"/>
        <v>0</v>
      </c>
      <c r="F2871" s="229"/>
      <c r="G2871" s="92"/>
      <c r="H2871" s="92"/>
    </row>
    <row r="2872" spans="1:8" s="215" customFormat="1">
      <c r="A2872" s="216">
        <v>676</v>
      </c>
      <c r="B2872" s="217" t="s">
        <v>3677</v>
      </c>
      <c r="C2872" s="222" t="s">
        <v>3678</v>
      </c>
      <c r="D2872" s="236" t="s">
        <v>1808</v>
      </c>
      <c r="E2872" s="220">
        <f t="shared" si="188"/>
        <v>0</v>
      </c>
      <c r="F2872" s="229"/>
      <c r="G2872" s="92"/>
      <c r="H2872" s="92"/>
    </row>
    <row r="2873" spans="1:8" s="215" customFormat="1" ht="33" customHeight="1">
      <c r="A2873" s="227"/>
      <c r="B2873" s="919" t="s">
        <v>3679</v>
      </c>
      <c r="C2873" s="920"/>
      <c r="D2873" s="920"/>
      <c r="E2873" s="920"/>
      <c r="F2873" s="920"/>
      <c r="G2873" s="920"/>
      <c r="H2873" s="920"/>
    </row>
    <row r="2874" spans="1:8" s="233" customFormat="1">
      <c r="A2874" s="216">
        <v>677</v>
      </c>
      <c r="B2874" s="217" t="s">
        <v>3610</v>
      </c>
      <c r="C2874" s="222" t="s">
        <v>3680</v>
      </c>
      <c r="D2874" s="236" t="s">
        <v>1808</v>
      </c>
      <c r="E2874" s="220">
        <f t="shared" ref="E2874:E2902" si="189">+F2874+G2874+H2874</f>
        <v>0</v>
      </c>
      <c r="F2874" s="229"/>
      <c r="G2874" s="92"/>
      <c r="H2874" s="92"/>
    </row>
    <row r="2875" spans="1:8" s="215" customFormat="1">
      <c r="A2875" s="216">
        <v>678</v>
      </c>
      <c r="B2875" s="217" t="s">
        <v>3478</v>
      </c>
      <c r="C2875" s="222" t="s">
        <v>3638</v>
      </c>
      <c r="D2875" s="236" t="s">
        <v>1808</v>
      </c>
      <c r="E2875" s="220">
        <f t="shared" si="189"/>
        <v>0</v>
      </c>
      <c r="F2875" s="229"/>
      <c r="G2875" s="92"/>
      <c r="H2875" s="92"/>
    </row>
    <row r="2876" spans="1:8" s="215" customFormat="1">
      <c r="A2876" s="216">
        <v>679</v>
      </c>
      <c r="B2876" s="217" t="s">
        <v>2285</v>
      </c>
      <c r="C2876" s="222" t="s">
        <v>3639</v>
      </c>
      <c r="D2876" s="236" t="s">
        <v>1808</v>
      </c>
      <c r="E2876" s="220">
        <f t="shared" si="189"/>
        <v>0</v>
      </c>
      <c r="F2876" s="229"/>
      <c r="G2876" s="92"/>
      <c r="H2876" s="92"/>
    </row>
    <row r="2877" spans="1:8" s="215" customFormat="1">
      <c r="A2877" s="216">
        <v>680</v>
      </c>
      <c r="B2877" s="217" t="s">
        <v>3224</v>
      </c>
      <c r="C2877" s="222" t="s">
        <v>3640</v>
      </c>
      <c r="D2877" s="236" t="s">
        <v>1808</v>
      </c>
      <c r="E2877" s="220">
        <f t="shared" si="189"/>
        <v>0</v>
      </c>
      <c r="F2877" s="229"/>
      <c r="G2877" s="92"/>
      <c r="H2877" s="92"/>
    </row>
    <row r="2878" spans="1:8" s="215" customFormat="1">
      <c r="A2878" s="216">
        <v>681</v>
      </c>
      <c r="B2878" s="217" t="s">
        <v>3062</v>
      </c>
      <c r="C2878" s="222"/>
      <c r="D2878" s="236" t="s">
        <v>1808</v>
      </c>
      <c r="E2878" s="220">
        <f t="shared" si="189"/>
        <v>0</v>
      </c>
      <c r="F2878" s="229"/>
      <c r="G2878" s="92"/>
      <c r="H2878" s="92"/>
    </row>
    <row r="2879" spans="1:8" s="215" customFormat="1">
      <c r="A2879" s="216">
        <v>682</v>
      </c>
      <c r="B2879" s="217" t="s">
        <v>478</v>
      </c>
      <c r="C2879" s="222" t="s">
        <v>3642</v>
      </c>
      <c r="D2879" s="236" t="s">
        <v>1808</v>
      </c>
      <c r="E2879" s="220">
        <f t="shared" si="189"/>
        <v>0</v>
      </c>
      <c r="F2879" s="229"/>
      <c r="G2879" s="92"/>
      <c r="H2879" s="92"/>
    </row>
    <row r="2880" spans="1:8" s="215" customFormat="1">
      <c r="A2880" s="216">
        <v>683</v>
      </c>
      <c r="B2880" s="217" t="s">
        <v>3047</v>
      </c>
      <c r="C2880" s="222"/>
      <c r="D2880" s="236" t="s">
        <v>1808</v>
      </c>
      <c r="E2880" s="220">
        <f t="shared" si="189"/>
        <v>0</v>
      </c>
      <c r="F2880" s="229"/>
      <c r="G2880" s="92"/>
      <c r="H2880" s="92"/>
    </row>
    <row r="2881" spans="1:8" s="215" customFormat="1">
      <c r="A2881" s="216">
        <v>684</v>
      </c>
      <c r="B2881" s="217" t="s">
        <v>3655</v>
      </c>
      <c r="C2881" s="222" t="s">
        <v>3681</v>
      </c>
      <c r="D2881" s="236" t="s">
        <v>1808</v>
      </c>
      <c r="E2881" s="220">
        <f t="shared" si="189"/>
        <v>0</v>
      </c>
      <c r="F2881" s="229"/>
      <c r="G2881" s="92"/>
      <c r="H2881" s="92"/>
    </row>
    <row r="2882" spans="1:8" s="215" customFormat="1">
      <c r="A2882" s="216">
        <v>685</v>
      </c>
      <c r="B2882" s="217" t="s">
        <v>3513</v>
      </c>
      <c r="C2882" s="222" t="s">
        <v>3657</v>
      </c>
      <c r="D2882" s="236" t="s">
        <v>1808</v>
      </c>
      <c r="E2882" s="220">
        <f t="shared" si="189"/>
        <v>0</v>
      </c>
      <c r="F2882" s="229"/>
      <c r="G2882" s="92"/>
      <c r="H2882" s="92"/>
    </row>
    <row r="2883" spans="1:8" s="215" customFormat="1">
      <c r="A2883" s="216">
        <v>686</v>
      </c>
      <c r="B2883" s="217" t="s">
        <v>3513</v>
      </c>
      <c r="C2883" s="222" t="s">
        <v>3658</v>
      </c>
      <c r="D2883" s="236" t="s">
        <v>1808</v>
      </c>
      <c r="E2883" s="220">
        <f t="shared" si="189"/>
        <v>0</v>
      </c>
      <c r="F2883" s="229"/>
      <c r="G2883" s="92"/>
      <c r="H2883" s="92"/>
    </row>
    <row r="2884" spans="1:8" s="215" customFormat="1">
      <c r="A2884" s="216">
        <v>687</v>
      </c>
      <c r="B2884" s="217" t="s">
        <v>3513</v>
      </c>
      <c r="C2884" s="222" t="s">
        <v>3659</v>
      </c>
      <c r="D2884" s="236" t="s">
        <v>1808</v>
      </c>
      <c r="E2884" s="220">
        <f t="shared" si="189"/>
        <v>0</v>
      </c>
      <c r="F2884" s="229"/>
      <c r="G2884" s="92"/>
      <c r="H2884" s="92"/>
    </row>
    <row r="2885" spans="1:8" s="215" customFormat="1">
      <c r="A2885" s="216">
        <v>688</v>
      </c>
      <c r="B2885" s="217" t="s">
        <v>3513</v>
      </c>
      <c r="C2885" s="222" t="s">
        <v>3660</v>
      </c>
      <c r="D2885" s="236" t="s">
        <v>1808</v>
      </c>
      <c r="E2885" s="220">
        <f t="shared" si="189"/>
        <v>0</v>
      </c>
      <c r="F2885" s="229"/>
      <c r="G2885" s="92"/>
      <c r="H2885" s="92"/>
    </row>
    <row r="2886" spans="1:8" s="215" customFormat="1">
      <c r="A2886" s="216">
        <v>689</v>
      </c>
      <c r="B2886" s="217" t="s">
        <v>3513</v>
      </c>
      <c r="C2886" s="222" t="s">
        <v>3661</v>
      </c>
      <c r="D2886" s="236" t="s">
        <v>1808</v>
      </c>
      <c r="E2886" s="220">
        <f t="shared" si="189"/>
        <v>0</v>
      </c>
      <c r="F2886" s="229"/>
      <c r="G2886" s="92"/>
      <c r="H2886" s="92"/>
    </row>
    <row r="2887" spans="1:8" s="215" customFormat="1">
      <c r="A2887" s="216">
        <v>690</v>
      </c>
      <c r="B2887" s="235" t="s">
        <v>3682</v>
      </c>
      <c r="C2887" s="222" t="s">
        <v>3683</v>
      </c>
      <c r="D2887" s="222" t="s">
        <v>2115</v>
      </c>
      <c r="E2887" s="220">
        <f t="shared" si="189"/>
        <v>0</v>
      </c>
      <c r="F2887" s="229"/>
      <c r="G2887" s="92"/>
      <c r="H2887" s="92"/>
    </row>
    <row r="2888" spans="1:8" s="215" customFormat="1">
      <c r="A2888" s="216">
        <v>691</v>
      </c>
      <c r="B2888" s="235" t="s">
        <v>3684</v>
      </c>
      <c r="C2888" s="222" t="s">
        <v>3685</v>
      </c>
      <c r="D2888" s="236" t="s">
        <v>1808</v>
      </c>
      <c r="E2888" s="220">
        <f t="shared" si="189"/>
        <v>0</v>
      </c>
      <c r="F2888" s="229"/>
      <c r="G2888" s="92"/>
      <c r="H2888" s="92"/>
    </row>
    <row r="2889" spans="1:8" s="215" customFormat="1">
      <c r="A2889" s="216">
        <v>692</v>
      </c>
      <c r="B2889" s="235" t="s">
        <v>3686</v>
      </c>
      <c r="C2889" s="222" t="s">
        <v>3687</v>
      </c>
      <c r="D2889" s="236" t="s">
        <v>1808</v>
      </c>
      <c r="E2889" s="220">
        <f t="shared" si="189"/>
        <v>0</v>
      </c>
      <c r="F2889" s="229"/>
      <c r="G2889" s="92"/>
      <c r="H2889" s="92"/>
    </row>
    <row r="2890" spans="1:8" s="215" customFormat="1">
      <c r="A2890" s="216">
        <v>693</v>
      </c>
      <c r="B2890" s="235" t="s">
        <v>3688</v>
      </c>
      <c r="C2890" s="246" t="s">
        <v>3689</v>
      </c>
      <c r="D2890" s="222" t="s">
        <v>2115</v>
      </c>
      <c r="E2890" s="220">
        <f t="shared" si="189"/>
        <v>0</v>
      </c>
      <c r="F2890" s="229"/>
      <c r="G2890" s="92"/>
      <c r="H2890" s="92"/>
    </row>
    <row r="2891" spans="1:8" s="215" customFormat="1">
      <c r="A2891" s="216">
        <v>694</v>
      </c>
      <c r="B2891" s="235" t="s">
        <v>3690</v>
      </c>
      <c r="C2891" s="246" t="s">
        <v>3691</v>
      </c>
      <c r="D2891" s="222" t="s">
        <v>2115</v>
      </c>
      <c r="E2891" s="220">
        <f t="shared" si="189"/>
        <v>0</v>
      </c>
      <c r="F2891" s="229"/>
      <c r="G2891" s="92"/>
      <c r="H2891" s="92"/>
    </row>
    <row r="2892" spans="1:8" s="215" customFormat="1">
      <c r="A2892" s="216">
        <v>695</v>
      </c>
      <c r="B2892" s="235" t="s">
        <v>3692</v>
      </c>
      <c r="C2892" s="246" t="s">
        <v>3693</v>
      </c>
      <c r="D2892" s="222" t="s">
        <v>2115</v>
      </c>
      <c r="E2892" s="220">
        <f t="shared" si="189"/>
        <v>0</v>
      </c>
      <c r="F2892" s="229"/>
      <c r="G2892" s="92"/>
      <c r="H2892" s="92"/>
    </row>
    <row r="2893" spans="1:8" s="215" customFormat="1">
      <c r="A2893" s="216">
        <v>696</v>
      </c>
      <c r="B2893" s="235" t="s">
        <v>3694</v>
      </c>
      <c r="C2893" s="246" t="s">
        <v>3695</v>
      </c>
      <c r="D2893" s="236" t="s">
        <v>1808</v>
      </c>
      <c r="E2893" s="220">
        <f t="shared" si="189"/>
        <v>0</v>
      </c>
      <c r="F2893" s="229"/>
      <c r="G2893" s="92"/>
      <c r="H2893" s="92"/>
    </row>
    <row r="2894" spans="1:8" s="215" customFormat="1">
      <c r="A2894" s="216">
        <v>697</v>
      </c>
      <c r="B2894" s="217" t="s">
        <v>3696</v>
      </c>
      <c r="C2894" s="246" t="s">
        <v>3697</v>
      </c>
      <c r="D2894" s="236" t="s">
        <v>1808</v>
      </c>
      <c r="E2894" s="220">
        <f t="shared" si="189"/>
        <v>0</v>
      </c>
      <c r="F2894" s="229"/>
      <c r="G2894" s="92"/>
      <c r="H2894" s="92"/>
    </row>
    <row r="2895" spans="1:8" s="215" customFormat="1">
      <c r="A2895" s="216">
        <v>698</v>
      </c>
      <c r="B2895" s="217" t="s">
        <v>3698</v>
      </c>
      <c r="C2895" s="246" t="s">
        <v>3699</v>
      </c>
      <c r="D2895" s="222" t="s">
        <v>2115</v>
      </c>
      <c r="E2895" s="220">
        <f t="shared" si="189"/>
        <v>0</v>
      </c>
      <c r="F2895" s="229"/>
      <c r="G2895" s="92"/>
      <c r="H2895" s="92"/>
    </row>
    <row r="2896" spans="1:8" s="215" customFormat="1">
      <c r="A2896" s="216">
        <v>699</v>
      </c>
      <c r="B2896" s="217" t="s">
        <v>3700</v>
      </c>
      <c r="C2896" s="246" t="s">
        <v>3701</v>
      </c>
      <c r="D2896" s="236" t="s">
        <v>1808</v>
      </c>
      <c r="E2896" s="220">
        <f t="shared" si="189"/>
        <v>0</v>
      </c>
      <c r="F2896" s="229"/>
      <c r="G2896" s="92"/>
      <c r="H2896" s="92"/>
    </row>
    <row r="2897" spans="1:8" s="215" customFormat="1">
      <c r="A2897" s="216">
        <v>700</v>
      </c>
      <c r="B2897" s="217" t="s">
        <v>3702</v>
      </c>
      <c r="C2897" s="246" t="s">
        <v>3703</v>
      </c>
      <c r="D2897" s="236" t="s">
        <v>1808</v>
      </c>
      <c r="E2897" s="220">
        <f t="shared" si="189"/>
        <v>0</v>
      </c>
      <c r="F2897" s="229"/>
      <c r="G2897" s="92"/>
      <c r="H2897" s="92"/>
    </row>
    <row r="2898" spans="1:8" s="215" customFormat="1">
      <c r="A2898" s="216">
        <v>701</v>
      </c>
      <c r="B2898" s="217" t="s">
        <v>3704</v>
      </c>
      <c r="C2898" s="246" t="s">
        <v>3705</v>
      </c>
      <c r="D2898" s="236" t="s">
        <v>1808</v>
      </c>
      <c r="E2898" s="220">
        <f t="shared" si="189"/>
        <v>0</v>
      </c>
      <c r="F2898" s="229"/>
      <c r="G2898" s="92"/>
      <c r="H2898" s="92"/>
    </row>
    <row r="2899" spans="1:8" s="215" customFormat="1">
      <c r="A2899" s="216">
        <v>702</v>
      </c>
      <c r="B2899" s="217" t="s">
        <v>3706</v>
      </c>
      <c r="C2899" s="246" t="s">
        <v>3707</v>
      </c>
      <c r="D2899" s="236" t="s">
        <v>1808</v>
      </c>
      <c r="E2899" s="220">
        <f t="shared" si="189"/>
        <v>0</v>
      </c>
      <c r="F2899" s="229"/>
      <c r="G2899" s="92"/>
      <c r="H2899" s="92"/>
    </row>
    <row r="2900" spans="1:8" s="215" customFormat="1">
      <c r="A2900" s="216">
        <v>703</v>
      </c>
      <c r="B2900" s="217" t="s">
        <v>3708</v>
      </c>
      <c r="C2900" s="246" t="s">
        <v>3709</v>
      </c>
      <c r="D2900" s="236" t="s">
        <v>1808</v>
      </c>
      <c r="E2900" s="220">
        <f t="shared" si="189"/>
        <v>0</v>
      </c>
      <c r="F2900" s="229"/>
      <c r="G2900" s="92"/>
      <c r="H2900" s="92"/>
    </row>
    <row r="2901" spans="1:8" s="215" customFormat="1">
      <c r="A2901" s="216">
        <v>704</v>
      </c>
      <c r="B2901" s="217" t="s">
        <v>3710</v>
      </c>
      <c r="C2901" s="246" t="s">
        <v>3711</v>
      </c>
      <c r="D2901" s="236" t="s">
        <v>1808</v>
      </c>
      <c r="E2901" s="220">
        <f t="shared" si="189"/>
        <v>0</v>
      </c>
      <c r="F2901" s="229"/>
      <c r="G2901" s="92"/>
      <c r="H2901" s="92"/>
    </row>
    <row r="2902" spans="1:8" s="215" customFormat="1">
      <c r="A2902" s="216">
        <v>705</v>
      </c>
      <c r="B2902" s="217" t="s">
        <v>2320</v>
      </c>
      <c r="C2902" s="246" t="s">
        <v>3712</v>
      </c>
      <c r="D2902" s="236" t="s">
        <v>1808</v>
      </c>
      <c r="E2902" s="220">
        <f t="shared" si="189"/>
        <v>0</v>
      </c>
      <c r="F2902" s="229"/>
      <c r="G2902" s="92"/>
      <c r="H2902" s="92"/>
    </row>
    <row r="2903" spans="1:8" s="215" customFormat="1" ht="33" customHeight="1">
      <c r="A2903" s="227"/>
      <c r="B2903" s="919" t="s">
        <v>3713</v>
      </c>
      <c r="C2903" s="920"/>
      <c r="D2903" s="920"/>
      <c r="E2903" s="920"/>
      <c r="F2903" s="920"/>
      <c r="G2903" s="920"/>
      <c r="H2903" s="920"/>
    </row>
    <row r="2904" spans="1:8" s="215" customFormat="1">
      <c r="A2904" s="216">
        <v>706</v>
      </c>
      <c r="B2904" s="217" t="s">
        <v>3714</v>
      </c>
      <c r="C2904" s="222" t="s">
        <v>3715</v>
      </c>
      <c r="D2904" s="236" t="s">
        <v>1808</v>
      </c>
      <c r="E2904" s="220">
        <f t="shared" ref="E2904:E2913" si="190">+F2904+G2904+H2904</f>
        <v>0</v>
      </c>
      <c r="F2904" s="229"/>
      <c r="G2904" s="92"/>
      <c r="H2904" s="92"/>
    </row>
    <row r="2905" spans="1:8" s="215" customFormat="1">
      <c r="A2905" s="216">
        <v>707</v>
      </c>
      <c r="B2905" s="217" t="s">
        <v>768</v>
      </c>
      <c r="C2905" s="222" t="s">
        <v>3716</v>
      </c>
      <c r="D2905" s="236" t="s">
        <v>1808</v>
      </c>
      <c r="E2905" s="220">
        <f t="shared" si="190"/>
        <v>0</v>
      </c>
      <c r="F2905" s="229"/>
      <c r="G2905" s="92"/>
      <c r="H2905" s="92"/>
    </row>
    <row r="2906" spans="1:8" s="215" customFormat="1">
      <c r="A2906" s="216">
        <v>708</v>
      </c>
      <c r="B2906" s="217" t="s">
        <v>3025</v>
      </c>
      <c r="C2906" s="222" t="s">
        <v>3717</v>
      </c>
      <c r="D2906" s="236" t="s">
        <v>1808</v>
      </c>
      <c r="E2906" s="220">
        <f t="shared" si="190"/>
        <v>0</v>
      </c>
      <c r="F2906" s="229"/>
      <c r="G2906" s="92"/>
      <c r="H2906" s="92"/>
    </row>
    <row r="2907" spans="1:8" s="215" customFormat="1">
      <c r="A2907" s="216">
        <v>709</v>
      </c>
      <c r="B2907" s="217" t="s">
        <v>3718</v>
      </c>
      <c r="C2907" s="222" t="s">
        <v>3642</v>
      </c>
      <c r="D2907" s="222" t="s">
        <v>2115</v>
      </c>
      <c r="E2907" s="220">
        <f t="shared" si="190"/>
        <v>0</v>
      </c>
      <c r="F2907" s="229"/>
      <c r="G2907" s="92"/>
      <c r="H2907" s="92"/>
    </row>
    <row r="2908" spans="1:8" s="215" customFormat="1">
      <c r="A2908" s="216">
        <v>710</v>
      </c>
      <c r="B2908" s="217" t="s">
        <v>3056</v>
      </c>
      <c r="C2908" s="222" t="s">
        <v>3719</v>
      </c>
      <c r="D2908" s="222" t="s">
        <v>2115</v>
      </c>
      <c r="E2908" s="220">
        <f t="shared" si="190"/>
        <v>0</v>
      </c>
      <c r="F2908" s="229"/>
      <c r="G2908" s="92"/>
      <c r="H2908" s="92"/>
    </row>
    <row r="2909" spans="1:8" s="215" customFormat="1">
      <c r="A2909" s="216">
        <v>711</v>
      </c>
      <c r="B2909" s="217" t="s">
        <v>1864</v>
      </c>
      <c r="C2909" s="222" t="s">
        <v>3720</v>
      </c>
      <c r="D2909" s="222" t="s">
        <v>2115</v>
      </c>
      <c r="E2909" s="220">
        <f t="shared" si="190"/>
        <v>0</v>
      </c>
      <c r="F2909" s="229"/>
      <c r="G2909" s="92"/>
      <c r="H2909" s="92"/>
    </row>
    <row r="2910" spans="1:8" s="215" customFormat="1">
      <c r="A2910" s="216">
        <v>712</v>
      </c>
      <c r="B2910" s="217" t="s">
        <v>3224</v>
      </c>
      <c r="C2910" s="222" t="s">
        <v>3721</v>
      </c>
      <c r="D2910" s="236" t="s">
        <v>1808</v>
      </c>
      <c r="E2910" s="220">
        <f t="shared" si="190"/>
        <v>0</v>
      </c>
      <c r="F2910" s="229"/>
      <c r="G2910" s="92"/>
      <c r="H2910" s="92"/>
    </row>
    <row r="2911" spans="1:8" s="215" customFormat="1">
      <c r="A2911" s="216">
        <v>713</v>
      </c>
      <c r="B2911" s="217" t="s">
        <v>2287</v>
      </c>
      <c r="C2911" s="222" t="s">
        <v>3722</v>
      </c>
      <c r="D2911" s="236" t="s">
        <v>1808</v>
      </c>
      <c r="E2911" s="220">
        <f t="shared" si="190"/>
        <v>0</v>
      </c>
      <c r="F2911" s="229"/>
      <c r="G2911" s="92"/>
      <c r="H2911" s="92"/>
    </row>
    <row r="2912" spans="1:8" s="215" customFormat="1">
      <c r="A2912" s="216">
        <v>714</v>
      </c>
      <c r="B2912" s="217" t="s">
        <v>3723</v>
      </c>
      <c r="C2912" s="222" t="s">
        <v>3724</v>
      </c>
      <c r="D2912" s="236" t="s">
        <v>1808</v>
      </c>
      <c r="E2912" s="220">
        <f t="shared" si="190"/>
        <v>0</v>
      </c>
      <c r="F2912" s="229"/>
      <c r="G2912" s="92"/>
      <c r="H2912" s="92"/>
    </row>
    <row r="2913" spans="1:8" s="215" customFormat="1">
      <c r="A2913" s="216">
        <v>715</v>
      </c>
      <c r="B2913" s="217" t="s">
        <v>3725</v>
      </c>
      <c r="C2913" s="222" t="s">
        <v>3726</v>
      </c>
      <c r="D2913" s="222" t="s">
        <v>2115</v>
      </c>
      <c r="E2913" s="220">
        <f t="shared" si="190"/>
        <v>0</v>
      </c>
      <c r="F2913" s="229"/>
      <c r="G2913" s="92"/>
      <c r="H2913" s="92"/>
    </row>
    <row r="2914" spans="1:8" s="215" customFormat="1" ht="33" customHeight="1">
      <c r="A2914" s="227"/>
      <c r="B2914" s="919" t="s">
        <v>3727</v>
      </c>
      <c r="C2914" s="920"/>
      <c r="D2914" s="920"/>
      <c r="E2914" s="920"/>
      <c r="F2914" s="920"/>
      <c r="G2914" s="920"/>
      <c r="H2914" s="920"/>
    </row>
    <row r="2915" spans="1:8" s="215" customFormat="1">
      <c r="A2915" s="216">
        <v>716</v>
      </c>
      <c r="B2915" s="217" t="s">
        <v>3610</v>
      </c>
      <c r="C2915" s="222" t="s">
        <v>3728</v>
      </c>
      <c r="D2915" s="224" t="s">
        <v>2115</v>
      </c>
      <c r="E2915" s="220">
        <f t="shared" ref="E2915:E2936" si="191">+F2915+G2915+H2915</f>
        <v>0</v>
      </c>
      <c r="F2915" s="229"/>
      <c r="G2915" s="92"/>
      <c r="H2915" s="92"/>
    </row>
    <row r="2916" spans="1:8" s="215" customFormat="1" ht="46.5">
      <c r="A2916" s="216">
        <v>717</v>
      </c>
      <c r="B2916" s="217" t="s">
        <v>9254</v>
      </c>
      <c r="C2916" s="222" t="s">
        <v>3729</v>
      </c>
      <c r="D2916" s="224" t="s">
        <v>2115</v>
      </c>
      <c r="E2916" s="220">
        <f t="shared" si="191"/>
        <v>0</v>
      </c>
      <c r="F2916" s="229"/>
      <c r="G2916" s="92"/>
      <c r="H2916" s="92"/>
    </row>
    <row r="2917" spans="1:8" s="215" customFormat="1">
      <c r="A2917" s="216">
        <v>718</v>
      </c>
      <c r="B2917" s="217" t="s">
        <v>3730</v>
      </c>
      <c r="C2917" s="222" t="s">
        <v>3731</v>
      </c>
      <c r="D2917" s="236" t="s">
        <v>1808</v>
      </c>
      <c r="E2917" s="220">
        <f t="shared" si="191"/>
        <v>0</v>
      </c>
      <c r="F2917" s="229"/>
      <c r="G2917" s="92"/>
      <c r="H2917" s="92"/>
    </row>
    <row r="2918" spans="1:8" s="215" customFormat="1">
      <c r="A2918" s="216">
        <v>719</v>
      </c>
      <c r="B2918" s="217" t="s">
        <v>3732</v>
      </c>
      <c r="C2918" s="222" t="s">
        <v>3733</v>
      </c>
      <c r="D2918" s="236" t="s">
        <v>1808</v>
      </c>
      <c r="E2918" s="220">
        <f t="shared" si="191"/>
        <v>0</v>
      </c>
      <c r="F2918" s="229"/>
      <c r="G2918" s="92"/>
      <c r="H2918" s="92"/>
    </row>
    <row r="2919" spans="1:8" s="215" customFormat="1">
      <c r="A2919" s="216">
        <v>720</v>
      </c>
      <c r="B2919" s="217" t="s">
        <v>3734</v>
      </c>
      <c r="C2919" s="222" t="s">
        <v>3733</v>
      </c>
      <c r="D2919" s="224" t="s">
        <v>2115</v>
      </c>
      <c r="E2919" s="220">
        <f t="shared" si="191"/>
        <v>0</v>
      </c>
      <c r="F2919" s="229"/>
      <c r="G2919" s="92"/>
      <c r="H2919" s="92"/>
    </row>
    <row r="2920" spans="1:8" s="215" customFormat="1">
      <c r="A2920" s="216">
        <v>721</v>
      </c>
      <c r="B2920" s="217" t="s">
        <v>3735</v>
      </c>
      <c r="C2920" s="222" t="s">
        <v>3733</v>
      </c>
      <c r="D2920" s="236" t="s">
        <v>1808</v>
      </c>
      <c r="E2920" s="220">
        <f t="shared" si="191"/>
        <v>0</v>
      </c>
      <c r="F2920" s="229"/>
      <c r="G2920" s="92"/>
      <c r="H2920" s="92"/>
    </row>
    <row r="2921" spans="1:8" s="215" customFormat="1">
      <c r="A2921" s="216">
        <v>722</v>
      </c>
      <c r="B2921" s="217" t="s">
        <v>3736</v>
      </c>
      <c r="C2921" s="222" t="s">
        <v>3733</v>
      </c>
      <c r="D2921" s="236" t="s">
        <v>1808</v>
      </c>
      <c r="E2921" s="220">
        <f t="shared" si="191"/>
        <v>0</v>
      </c>
      <c r="F2921" s="229"/>
      <c r="G2921" s="92"/>
      <c r="H2921" s="92"/>
    </row>
    <row r="2922" spans="1:8" s="215" customFormat="1">
      <c r="A2922" s="216">
        <v>723</v>
      </c>
      <c r="B2922" s="217" t="s">
        <v>3737</v>
      </c>
      <c r="C2922" s="222" t="s">
        <v>3733</v>
      </c>
      <c r="D2922" s="224" t="s">
        <v>2115</v>
      </c>
      <c r="E2922" s="220">
        <f t="shared" si="191"/>
        <v>0</v>
      </c>
      <c r="F2922" s="229"/>
      <c r="G2922" s="92"/>
      <c r="H2922" s="92"/>
    </row>
    <row r="2923" spans="1:8" s="215" customFormat="1">
      <c r="A2923" s="216">
        <v>724</v>
      </c>
      <c r="B2923" s="217" t="s">
        <v>3738</v>
      </c>
      <c r="C2923" s="222" t="s">
        <v>3733</v>
      </c>
      <c r="D2923" s="224" t="s">
        <v>2115</v>
      </c>
      <c r="E2923" s="220">
        <f t="shared" si="191"/>
        <v>0</v>
      </c>
      <c r="F2923" s="229"/>
      <c r="G2923" s="92"/>
      <c r="H2923" s="92"/>
    </row>
    <row r="2924" spans="1:8" s="215" customFormat="1" ht="46.5">
      <c r="A2924" s="216">
        <v>725</v>
      </c>
      <c r="B2924" s="217" t="s">
        <v>3739</v>
      </c>
      <c r="C2924" s="222" t="s">
        <v>3740</v>
      </c>
      <c r="D2924" s="236" t="s">
        <v>1808</v>
      </c>
      <c r="E2924" s="220">
        <f t="shared" si="191"/>
        <v>0</v>
      </c>
      <c r="F2924" s="229"/>
      <c r="G2924" s="92"/>
      <c r="H2924" s="92"/>
    </row>
    <row r="2925" spans="1:8" s="215" customFormat="1">
      <c r="A2925" s="216">
        <v>726</v>
      </c>
      <c r="B2925" s="217" t="s">
        <v>3741</v>
      </c>
      <c r="C2925" s="222" t="s">
        <v>3733</v>
      </c>
      <c r="D2925" s="224" t="s">
        <v>1808</v>
      </c>
      <c r="E2925" s="220">
        <f t="shared" si="191"/>
        <v>0</v>
      </c>
      <c r="F2925" s="229"/>
      <c r="G2925" s="92"/>
      <c r="H2925" s="92"/>
    </row>
    <row r="2926" spans="1:8" s="215" customFormat="1">
      <c r="A2926" s="216">
        <v>727</v>
      </c>
      <c r="B2926" s="217" t="s">
        <v>3742</v>
      </c>
      <c r="C2926" s="222" t="s">
        <v>3743</v>
      </c>
      <c r="D2926" s="236" t="s">
        <v>2115</v>
      </c>
      <c r="E2926" s="220">
        <f t="shared" si="191"/>
        <v>0</v>
      </c>
      <c r="F2926" s="229"/>
      <c r="G2926" s="92"/>
      <c r="H2926" s="92"/>
    </row>
    <row r="2927" spans="1:8" s="215" customFormat="1">
      <c r="A2927" s="216">
        <v>728</v>
      </c>
      <c r="B2927" s="217" t="s">
        <v>3744</v>
      </c>
      <c r="C2927" s="222" t="s">
        <v>3745</v>
      </c>
      <c r="D2927" s="236" t="s">
        <v>1808</v>
      </c>
      <c r="E2927" s="220">
        <f t="shared" si="191"/>
        <v>0</v>
      </c>
      <c r="F2927" s="229"/>
      <c r="G2927" s="92"/>
      <c r="H2927" s="92"/>
    </row>
    <row r="2928" spans="1:8" s="215" customFormat="1">
      <c r="A2928" s="216">
        <v>729</v>
      </c>
      <c r="B2928" s="217" t="s">
        <v>3744</v>
      </c>
      <c r="C2928" s="222" t="s">
        <v>3746</v>
      </c>
      <c r="D2928" s="236" t="s">
        <v>1808</v>
      </c>
      <c r="E2928" s="220">
        <f t="shared" si="191"/>
        <v>0</v>
      </c>
      <c r="F2928" s="229"/>
      <c r="G2928" s="92"/>
      <c r="H2928" s="92"/>
    </row>
    <row r="2929" spans="1:8" s="215" customFormat="1">
      <c r="A2929" s="216">
        <v>730</v>
      </c>
      <c r="B2929" s="217" t="s">
        <v>3747</v>
      </c>
      <c r="C2929" s="222" t="s">
        <v>3748</v>
      </c>
      <c r="D2929" s="236" t="s">
        <v>1808</v>
      </c>
      <c r="E2929" s="220">
        <f t="shared" si="191"/>
        <v>0</v>
      </c>
      <c r="F2929" s="229"/>
      <c r="G2929" s="92"/>
      <c r="H2929" s="92"/>
    </row>
    <row r="2930" spans="1:8" s="215" customFormat="1">
      <c r="A2930" s="216">
        <v>731</v>
      </c>
      <c r="B2930" s="217" t="s">
        <v>3749</v>
      </c>
      <c r="C2930" s="222" t="s">
        <v>3750</v>
      </c>
      <c r="D2930" s="224" t="s">
        <v>2115</v>
      </c>
      <c r="E2930" s="220">
        <f t="shared" si="191"/>
        <v>0</v>
      </c>
      <c r="F2930" s="229"/>
      <c r="G2930" s="92"/>
      <c r="H2930" s="92"/>
    </row>
    <row r="2931" spans="1:8" s="215" customFormat="1" ht="46.5">
      <c r="A2931" s="216">
        <v>732</v>
      </c>
      <c r="B2931" s="217" t="s">
        <v>3751</v>
      </c>
      <c r="C2931" s="222" t="s">
        <v>3752</v>
      </c>
      <c r="D2931" s="224" t="s">
        <v>2115</v>
      </c>
      <c r="E2931" s="220">
        <f t="shared" si="191"/>
        <v>0</v>
      </c>
      <c r="F2931" s="229"/>
      <c r="G2931" s="92"/>
      <c r="H2931" s="92"/>
    </row>
    <row r="2932" spans="1:8" s="215" customFormat="1">
      <c r="A2932" s="216">
        <v>733</v>
      </c>
      <c r="B2932" s="217" t="s">
        <v>3753</v>
      </c>
      <c r="C2932" s="222" t="s">
        <v>3754</v>
      </c>
      <c r="D2932" s="236" t="s">
        <v>1808</v>
      </c>
      <c r="E2932" s="220">
        <f t="shared" si="191"/>
        <v>0</v>
      </c>
      <c r="F2932" s="229"/>
      <c r="G2932" s="92"/>
      <c r="H2932" s="92"/>
    </row>
    <row r="2933" spans="1:8" s="215" customFormat="1">
      <c r="A2933" s="216">
        <v>734</v>
      </c>
      <c r="B2933" s="217" t="s">
        <v>3493</v>
      </c>
      <c r="C2933" s="222" t="s">
        <v>3755</v>
      </c>
      <c r="D2933" s="236" t="s">
        <v>1808</v>
      </c>
      <c r="E2933" s="220">
        <f t="shared" si="191"/>
        <v>0</v>
      </c>
      <c r="F2933" s="229"/>
      <c r="G2933" s="92"/>
      <c r="H2933" s="92"/>
    </row>
    <row r="2934" spans="1:8" s="215" customFormat="1">
      <c r="A2934" s="216">
        <v>735</v>
      </c>
      <c r="B2934" s="217" t="s">
        <v>3053</v>
      </c>
      <c r="C2934" s="222" t="s">
        <v>3756</v>
      </c>
      <c r="D2934" s="236" t="s">
        <v>1808</v>
      </c>
      <c r="E2934" s="220">
        <f t="shared" si="191"/>
        <v>0</v>
      </c>
      <c r="F2934" s="229"/>
      <c r="G2934" s="92"/>
      <c r="H2934" s="92"/>
    </row>
    <row r="2935" spans="1:8" s="215" customFormat="1">
      <c r="A2935" s="216">
        <v>736</v>
      </c>
      <c r="B2935" s="247" t="s">
        <v>3757</v>
      </c>
      <c r="C2935" s="248" t="s">
        <v>3758</v>
      </c>
      <c r="D2935" s="236" t="s">
        <v>1808</v>
      </c>
      <c r="E2935" s="220">
        <f t="shared" si="191"/>
        <v>0</v>
      </c>
      <c r="F2935" s="229"/>
      <c r="G2935" s="92"/>
      <c r="H2935" s="92"/>
    </row>
    <row r="2936" spans="1:8" s="215" customFormat="1">
      <c r="A2936" s="216">
        <v>737</v>
      </c>
      <c r="B2936" s="247" t="s">
        <v>3759</v>
      </c>
      <c r="C2936" s="248" t="s">
        <v>3760</v>
      </c>
      <c r="D2936" s="236" t="s">
        <v>1808</v>
      </c>
      <c r="E2936" s="220">
        <f t="shared" si="191"/>
        <v>0</v>
      </c>
      <c r="F2936" s="229"/>
      <c r="G2936" s="92"/>
      <c r="H2936" s="92"/>
    </row>
    <row r="2937" spans="1:8" s="215" customFormat="1" ht="33" customHeight="1">
      <c r="A2937" s="227"/>
      <c r="B2937" s="919" t="s">
        <v>3761</v>
      </c>
      <c r="C2937" s="920"/>
      <c r="D2937" s="920"/>
      <c r="E2937" s="920"/>
      <c r="F2937" s="920"/>
      <c r="G2937" s="920"/>
      <c r="H2937" s="920"/>
    </row>
    <row r="2938" spans="1:8" s="215" customFormat="1">
      <c r="A2938" s="216">
        <v>738</v>
      </c>
      <c r="B2938" s="247" t="s">
        <v>3762</v>
      </c>
      <c r="C2938" s="248" t="s">
        <v>3763</v>
      </c>
      <c r="D2938" s="224" t="s">
        <v>2115</v>
      </c>
      <c r="E2938" s="220">
        <f t="shared" ref="E2938:E2950" si="192">+F2938+G2938+H2938</f>
        <v>0</v>
      </c>
      <c r="F2938" s="229"/>
      <c r="G2938" s="92"/>
      <c r="H2938" s="92"/>
    </row>
    <row r="2939" spans="1:8" s="215" customFormat="1">
      <c r="A2939" s="216">
        <v>739</v>
      </c>
      <c r="B2939" s="217" t="s">
        <v>3764</v>
      </c>
      <c r="C2939" s="222" t="s">
        <v>3765</v>
      </c>
      <c r="D2939" s="236" t="s">
        <v>1808</v>
      </c>
      <c r="E2939" s="220">
        <f t="shared" si="192"/>
        <v>0</v>
      </c>
      <c r="F2939" s="229"/>
      <c r="G2939" s="92"/>
      <c r="H2939" s="92"/>
    </row>
    <row r="2940" spans="1:8" s="215" customFormat="1">
      <c r="A2940" s="216">
        <v>740</v>
      </c>
      <c r="B2940" s="217" t="s">
        <v>3224</v>
      </c>
      <c r="C2940" s="222" t="s">
        <v>3766</v>
      </c>
      <c r="D2940" s="236" t="s">
        <v>1808</v>
      </c>
      <c r="E2940" s="220">
        <f t="shared" si="192"/>
        <v>0</v>
      </c>
      <c r="F2940" s="229"/>
      <c r="G2940" s="92"/>
      <c r="H2940" s="92"/>
    </row>
    <row r="2941" spans="1:8" s="215" customFormat="1">
      <c r="A2941" s="216">
        <v>741</v>
      </c>
      <c r="B2941" s="217" t="s">
        <v>3767</v>
      </c>
      <c r="C2941" s="222" t="s">
        <v>3766</v>
      </c>
      <c r="D2941" s="236" t="s">
        <v>1808</v>
      </c>
      <c r="E2941" s="220">
        <f t="shared" si="192"/>
        <v>0</v>
      </c>
      <c r="F2941" s="229"/>
      <c r="G2941" s="92"/>
      <c r="H2941" s="92"/>
    </row>
    <row r="2942" spans="1:8" s="215" customFormat="1">
      <c r="A2942" s="216">
        <v>742</v>
      </c>
      <c r="B2942" s="217" t="s">
        <v>3768</v>
      </c>
      <c r="C2942" s="222" t="s">
        <v>3766</v>
      </c>
      <c r="D2942" s="224" t="s">
        <v>2115</v>
      </c>
      <c r="E2942" s="220">
        <f t="shared" si="192"/>
        <v>0</v>
      </c>
      <c r="F2942" s="229"/>
      <c r="G2942" s="92"/>
      <c r="H2942" s="92"/>
    </row>
    <row r="2943" spans="1:8" s="215" customFormat="1">
      <c r="A2943" s="216">
        <v>743</v>
      </c>
      <c r="B2943" s="217" t="s">
        <v>3769</v>
      </c>
      <c r="C2943" s="222" t="s">
        <v>3766</v>
      </c>
      <c r="D2943" s="224" t="s">
        <v>2115</v>
      </c>
      <c r="E2943" s="220">
        <f t="shared" si="192"/>
        <v>0</v>
      </c>
      <c r="F2943" s="229"/>
      <c r="G2943" s="92"/>
      <c r="H2943" s="92"/>
    </row>
    <row r="2944" spans="1:8" s="215" customFormat="1">
      <c r="A2944" s="216">
        <v>744</v>
      </c>
      <c r="B2944" s="217" t="s">
        <v>3770</v>
      </c>
      <c r="C2944" s="222" t="s">
        <v>3766</v>
      </c>
      <c r="D2944" s="224" t="s">
        <v>2115</v>
      </c>
      <c r="E2944" s="220">
        <f t="shared" si="192"/>
        <v>0</v>
      </c>
      <c r="F2944" s="229"/>
      <c r="G2944" s="92"/>
      <c r="H2944" s="92"/>
    </row>
    <row r="2945" spans="1:8" s="215" customFormat="1">
      <c r="A2945" s="216">
        <v>745</v>
      </c>
      <c r="B2945" s="217" t="s">
        <v>3771</v>
      </c>
      <c r="C2945" s="222" t="s">
        <v>3766</v>
      </c>
      <c r="D2945" s="224" t="s">
        <v>2115</v>
      </c>
      <c r="E2945" s="220">
        <f t="shared" si="192"/>
        <v>0</v>
      </c>
      <c r="F2945" s="229"/>
      <c r="G2945" s="92"/>
      <c r="H2945" s="92"/>
    </row>
    <row r="2946" spans="1:8" s="215" customFormat="1">
      <c r="A2946" s="216">
        <v>746</v>
      </c>
      <c r="B2946" s="217" t="s">
        <v>3772</v>
      </c>
      <c r="C2946" s="222" t="s">
        <v>3766</v>
      </c>
      <c r="D2946" s="224" t="s">
        <v>2115</v>
      </c>
      <c r="E2946" s="220">
        <f t="shared" si="192"/>
        <v>0</v>
      </c>
      <c r="F2946" s="229"/>
      <c r="G2946" s="92"/>
      <c r="H2946" s="92"/>
    </row>
    <row r="2947" spans="1:8" s="215" customFormat="1">
      <c r="A2947" s="216">
        <v>747</v>
      </c>
      <c r="B2947" s="217" t="s">
        <v>3773</v>
      </c>
      <c r="C2947" s="222" t="s">
        <v>3766</v>
      </c>
      <c r="D2947" s="224" t="s">
        <v>2115</v>
      </c>
      <c r="E2947" s="220">
        <f t="shared" si="192"/>
        <v>0</v>
      </c>
      <c r="F2947" s="229"/>
      <c r="G2947" s="92"/>
      <c r="H2947" s="92"/>
    </row>
    <row r="2948" spans="1:8" s="215" customFormat="1">
      <c r="A2948" s="216">
        <v>748</v>
      </c>
      <c r="B2948" s="217" t="s">
        <v>3774</v>
      </c>
      <c r="C2948" s="222" t="s">
        <v>3766</v>
      </c>
      <c r="D2948" s="236" t="s">
        <v>1808</v>
      </c>
      <c r="E2948" s="220">
        <f t="shared" si="192"/>
        <v>0</v>
      </c>
      <c r="F2948" s="229"/>
      <c r="G2948" s="92"/>
      <c r="H2948" s="92"/>
    </row>
    <row r="2949" spans="1:8" s="215" customFormat="1">
      <c r="A2949" s="216">
        <v>749</v>
      </c>
      <c r="B2949" s="217" t="s">
        <v>3775</v>
      </c>
      <c r="C2949" s="222" t="s">
        <v>3766</v>
      </c>
      <c r="D2949" s="236" t="s">
        <v>1808</v>
      </c>
      <c r="E2949" s="220">
        <f t="shared" si="192"/>
        <v>0</v>
      </c>
      <c r="F2949" s="229"/>
      <c r="G2949" s="92"/>
      <c r="H2949" s="92"/>
    </row>
    <row r="2950" spans="1:8" s="215" customFormat="1">
      <c r="A2950" s="216">
        <v>750</v>
      </c>
      <c r="B2950" s="217" t="s">
        <v>3776</v>
      </c>
      <c r="C2950" s="222" t="s">
        <v>3766</v>
      </c>
      <c r="D2950" s="236" t="s">
        <v>1808</v>
      </c>
      <c r="E2950" s="220">
        <f t="shared" si="192"/>
        <v>0</v>
      </c>
      <c r="F2950" s="229"/>
      <c r="G2950" s="92"/>
      <c r="H2950" s="92"/>
    </row>
    <row r="2951" spans="1:8" s="215" customFormat="1" ht="33" customHeight="1">
      <c r="A2951" s="227"/>
      <c r="B2951" s="919" t="s">
        <v>3777</v>
      </c>
      <c r="C2951" s="920"/>
      <c r="D2951" s="920"/>
      <c r="E2951" s="920"/>
      <c r="F2951" s="920"/>
      <c r="G2951" s="920"/>
      <c r="H2951" s="920"/>
    </row>
    <row r="2952" spans="1:8" s="215" customFormat="1">
      <c r="A2952" s="216">
        <v>751</v>
      </c>
      <c r="B2952" s="217" t="s">
        <v>3478</v>
      </c>
      <c r="C2952" s="222" t="s">
        <v>3778</v>
      </c>
      <c r="D2952" s="236" t="s">
        <v>1808</v>
      </c>
      <c r="E2952" s="220">
        <f t="shared" ref="E2952:E2968" si="193">+F2952+G2952+H2952</f>
        <v>1</v>
      </c>
      <c r="F2952" s="222">
        <v>1</v>
      </c>
      <c r="G2952" s="92"/>
      <c r="H2952" s="92"/>
    </row>
    <row r="2953" spans="1:8" s="215" customFormat="1">
      <c r="A2953" s="216">
        <v>752</v>
      </c>
      <c r="B2953" s="217" t="s">
        <v>3493</v>
      </c>
      <c r="C2953" s="222" t="s">
        <v>3778</v>
      </c>
      <c r="D2953" s="236" t="s">
        <v>1808</v>
      </c>
      <c r="E2953" s="220">
        <f t="shared" si="193"/>
        <v>1</v>
      </c>
      <c r="F2953" s="222">
        <v>1</v>
      </c>
      <c r="G2953" s="92"/>
      <c r="H2953" s="92"/>
    </row>
    <row r="2954" spans="1:8" s="215" customFormat="1">
      <c r="A2954" s="216">
        <v>753</v>
      </c>
      <c r="B2954" s="217" t="s">
        <v>3053</v>
      </c>
      <c r="C2954" s="222" t="s">
        <v>3778</v>
      </c>
      <c r="D2954" s="236" t="s">
        <v>1808</v>
      </c>
      <c r="E2954" s="220">
        <f t="shared" si="193"/>
        <v>1</v>
      </c>
      <c r="F2954" s="222">
        <v>1</v>
      </c>
      <c r="G2954" s="92"/>
      <c r="H2954" s="92"/>
    </row>
    <row r="2955" spans="1:8" s="215" customFormat="1">
      <c r="A2955" s="216">
        <v>754</v>
      </c>
      <c r="B2955" s="217" t="s">
        <v>3224</v>
      </c>
      <c r="C2955" s="222" t="s">
        <v>3778</v>
      </c>
      <c r="D2955" s="236" t="s">
        <v>1808</v>
      </c>
      <c r="E2955" s="220">
        <f t="shared" si="193"/>
        <v>1</v>
      </c>
      <c r="F2955" s="222">
        <v>1</v>
      </c>
      <c r="G2955" s="92"/>
      <c r="H2955" s="92"/>
    </row>
    <row r="2956" spans="1:8" s="215" customFormat="1">
      <c r="A2956" s="216">
        <v>755</v>
      </c>
      <c r="B2956" s="217" t="s">
        <v>3779</v>
      </c>
      <c r="C2956" s="222" t="s">
        <v>3778</v>
      </c>
      <c r="D2956" s="224" t="s">
        <v>2115</v>
      </c>
      <c r="E2956" s="220">
        <f t="shared" si="193"/>
        <v>1</v>
      </c>
      <c r="F2956" s="222">
        <v>1</v>
      </c>
      <c r="G2956" s="92"/>
      <c r="H2956" s="92"/>
    </row>
    <row r="2957" spans="1:8" s="215" customFormat="1">
      <c r="A2957" s="216">
        <v>756</v>
      </c>
      <c r="B2957" s="217" t="s">
        <v>3395</v>
      </c>
      <c r="C2957" s="222" t="s">
        <v>3778</v>
      </c>
      <c r="D2957" s="224" t="s">
        <v>2115</v>
      </c>
      <c r="E2957" s="220">
        <f t="shared" si="193"/>
        <v>1</v>
      </c>
      <c r="F2957" s="222">
        <v>1</v>
      </c>
      <c r="G2957" s="92"/>
      <c r="H2957" s="92"/>
    </row>
    <row r="2958" spans="1:8" s="215" customFormat="1">
      <c r="A2958" s="216">
        <v>757</v>
      </c>
      <c r="B2958" s="249" t="s">
        <v>3747</v>
      </c>
      <c r="C2958" s="222">
        <v>51541007071</v>
      </c>
      <c r="D2958" s="224" t="s">
        <v>1808</v>
      </c>
      <c r="E2958" s="220">
        <f t="shared" si="193"/>
        <v>1</v>
      </c>
      <c r="F2958" s="222">
        <v>1</v>
      </c>
      <c r="G2958" s="92"/>
      <c r="H2958" s="92"/>
    </row>
    <row r="2959" spans="1:8" s="215" customFormat="1">
      <c r="A2959" s="216">
        <v>758</v>
      </c>
      <c r="B2959" s="217" t="s">
        <v>3780</v>
      </c>
      <c r="C2959" s="222" t="s">
        <v>3778</v>
      </c>
      <c r="D2959" s="224" t="s">
        <v>2115</v>
      </c>
      <c r="E2959" s="220">
        <f t="shared" si="193"/>
        <v>1</v>
      </c>
      <c r="F2959" s="222">
        <v>1</v>
      </c>
      <c r="G2959" s="92"/>
      <c r="H2959" s="92"/>
    </row>
    <row r="2960" spans="1:8" s="215" customFormat="1">
      <c r="A2960" s="216">
        <v>759</v>
      </c>
      <c r="B2960" s="249" t="s">
        <v>3781</v>
      </c>
      <c r="C2960" s="222" t="s">
        <v>3778</v>
      </c>
      <c r="D2960" s="236" t="s">
        <v>1808</v>
      </c>
      <c r="E2960" s="220">
        <f t="shared" si="193"/>
        <v>0</v>
      </c>
      <c r="F2960" s="222"/>
      <c r="G2960" s="92"/>
      <c r="H2960" s="92"/>
    </row>
    <row r="2961" spans="1:8" s="215" customFormat="1">
      <c r="A2961" s="216">
        <v>760</v>
      </c>
      <c r="B2961" s="249" t="s">
        <v>3782</v>
      </c>
      <c r="C2961" s="222" t="s">
        <v>3778</v>
      </c>
      <c r="D2961" s="236" t="s">
        <v>1808</v>
      </c>
      <c r="E2961" s="220">
        <f t="shared" si="193"/>
        <v>0</v>
      </c>
      <c r="F2961" s="222"/>
      <c r="G2961" s="92"/>
      <c r="H2961" s="92"/>
    </row>
    <row r="2962" spans="1:8" s="215" customFormat="1">
      <c r="A2962" s="216">
        <v>761</v>
      </c>
      <c r="B2962" s="217" t="s">
        <v>3783</v>
      </c>
      <c r="C2962" s="222" t="s">
        <v>3778</v>
      </c>
      <c r="D2962" s="236" t="s">
        <v>1808</v>
      </c>
      <c r="E2962" s="220">
        <f t="shared" si="193"/>
        <v>0</v>
      </c>
      <c r="F2962" s="222"/>
      <c r="G2962" s="92"/>
      <c r="H2962" s="92"/>
    </row>
    <row r="2963" spans="1:8" s="215" customFormat="1">
      <c r="A2963" s="216">
        <v>762</v>
      </c>
      <c r="B2963" s="217" t="s">
        <v>3616</v>
      </c>
      <c r="C2963" s="222" t="s">
        <v>3778</v>
      </c>
      <c r="D2963" s="224" t="s">
        <v>2115</v>
      </c>
      <c r="E2963" s="220">
        <f t="shared" si="193"/>
        <v>0</v>
      </c>
      <c r="F2963" s="222"/>
      <c r="G2963" s="92"/>
      <c r="H2963" s="92"/>
    </row>
    <row r="2964" spans="1:8" s="215" customFormat="1">
      <c r="A2964" s="216">
        <v>763</v>
      </c>
      <c r="B2964" s="217" t="s">
        <v>3784</v>
      </c>
      <c r="C2964" s="222" t="s">
        <v>3778</v>
      </c>
      <c r="D2964" s="236" t="s">
        <v>1808</v>
      </c>
      <c r="E2964" s="220">
        <f t="shared" si="193"/>
        <v>0</v>
      </c>
      <c r="F2964" s="222"/>
      <c r="G2964" s="92"/>
      <c r="H2964" s="92"/>
    </row>
    <row r="2965" spans="1:8" s="215" customFormat="1">
      <c r="A2965" s="216">
        <v>764</v>
      </c>
      <c r="B2965" s="217" t="s">
        <v>3785</v>
      </c>
      <c r="C2965" s="222" t="s">
        <v>3778</v>
      </c>
      <c r="D2965" s="224" t="s">
        <v>2115</v>
      </c>
      <c r="E2965" s="220">
        <f t="shared" si="193"/>
        <v>1</v>
      </c>
      <c r="F2965" s="222">
        <v>1</v>
      </c>
      <c r="G2965" s="92"/>
      <c r="H2965" s="92"/>
    </row>
    <row r="2966" spans="1:8" s="215" customFormat="1">
      <c r="A2966" s="216">
        <v>765</v>
      </c>
      <c r="B2966" s="217" t="s">
        <v>478</v>
      </c>
      <c r="C2966" s="222" t="s">
        <v>3778</v>
      </c>
      <c r="D2966" s="236" t="s">
        <v>1808</v>
      </c>
      <c r="E2966" s="220">
        <f t="shared" si="193"/>
        <v>0</v>
      </c>
      <c r="F2966" s="222"/>
      <c r="G2966" s="92"/>
      <c r="H2966" s="92"/>
    </row>
    <row r="2967" spans="1:8" s="215" customFormat="1">
      <c r="A2967" s="216">
        <v>766</v>
      </c>
      <c r="B2967" s="247" t="s">
        <v>3786</v>
      </c>
      <c r="C2967" s="248" t="s">
        <v>3787</v>
      </c>
      <c r="D2967" s="236" t="s">
        <v>1808</v>
      </c>
      <c r="E2967" s="220">
        <f t="shared" si="193"/>
        <v>0</v>
      </c>
      <c r="F2967" s="229"/>
      <c r="G2967" s="92"/>
      <c r="H2967" s="92"/>
    </row>
    <row r="2968" spans="1:8" s="215" customFormat="1">
      <c r="A2968" s="216">
        <v>767</v>
      </c>
      <c r="B2968" s="217" t="s">
        <v>3774</v>
      </c>
      <c r="C2968" s="248">
        <v>1862506131</v>
      </c>
      <c r="D2968" s="236" t="s">
        <v>1808</v>
      </c>
      <c r="E2968" s="220">
        <f t="shared" si="193"/>
        <v>0</v>
      </c>
      <c r="F2968" s="229"/>
      <c r="G2968" s="92"/>
      <c r="H2968" s="92"/>
    </row>
    <row r="2969" spans="1:8" s="215" customFormat="1" ht="33" customHeight="1">
      <c r="A2969" s="227"/>
      <c r="B2969" s="919" t="s">
        <v>3788</v>
      </c>
      <c r="C2969" s="920"/>
      <c r="D2969" s="920"/>
      <c r="E2969" s="920"/>
      <c r="F2969" s="920"/>
      <c r="G2969" s="920"/>
      <c r="H2969" s="920"/>
    </row>
    <row r="2970" spans="1:8" s="215" customFormat="1">
      <c r="A2970" s="216">
        <v>768</v>
      </c>
      <c r="B2970" s="217" t="s">
        <v>3053</v>
      </c>
      <c r="C2970" s="222" t="s">
        <v>3789</v>
      </c>
      <c r="D2970" s="236" t="s">
        <v>1808</v>
      </c>
      <c r="E2970" s="220">
        <f t="shared" ref="E2970:E2990" si="194">+F2970+G2970+H2970</f>
        <v>1</v>
      </c>
      <c r="F2970" s="222">
        <v>1</v>
      </c>
      <c r="G2970" s="92"/>
      <c r="H2970" s="92"/>
    </row>
    <row r="2971" spans="1:8" s="215" customFormat="1">
      <c r="A2971" s="216">
        <v>769</v>
      </c>
      <c r="B2971" s="217" t="s">
        <v>3759</v>
      </c>
      <c r="C2971" s="222" t="s">
        <v>3790</v>
      </c>
      <c r="D2971" s="236" t="s">
        <v>1808</v>
      </c>
      <c r="E2971" s="220">
        <f t="shared" si="194"/>
        <v>1</v>
      </c>
      <c r="F2971" s="222">
        <v>1</v>
      </c>
      <c r="G2971" s="92"/>
      <c r="H2971" s="92"/>
    </row>
    <row r="2972" spans="1:8" s="215" customFormat="1">
      <c r="A2972" s="216">
        <v>770</v>
      </c>
      <c r="B2972" s="217" t="s">
        <v>2287</v>
      </c>
      <c r="C2972" s="222" t="s">
        <v>3790</v>
      </c>
      <c r="D2972" s="236" t="s">
        <v>1808</v>
      </c>
      <c r="E2972" s="220">
        <f t="shared" si="194"/>
        <v>1</v>
      </c>
      <c r="F2972" s="222">
        <v>1</v>
      </c>
      <c r="G2972" s="92"/>
      <c r="H2972" s="92"/>
    </row>
    <row r="2973" spans="1:8" s="215" customFormat="1">
      <c r="A2973" s="216">
        <v>771</v>
      </c>
      <c r="B2973" s="217" t="s">
        <v>3252</v>
      </c>
      <c r="C2973" s="222" t="s">
        <v>3790</v>
      </c>
      <c r="D2973" s="236" t="s">
        <v>1808</v>
      </c>
      <c r="E2973" s="220">
        <f t="shared" si="194"/>
        <v>1</v>
      </c>
      <c r="F2973" s="222">
        <v>1</v>
      </c>
      <c r="G2973" s="92"/>
      <c r="H2973" s="92"/>
    </row>
    <row r="2974" spans="1:8" s="215" customFormat="1">
      <c r="A2974" s="216">
        <v>772</v>
      </c>
      <c r="B2974" s="237" t="s">
        <v>636</v>
      </c>
      <c r="C2974" s="222" t="s">
        <v>3791</v>
      </c>
      <c r="D2974" s="236" t="s">
        <v>1808</v>
      </c>
      <c r="E2974" s="220">
        <f t="shared" si="194"/>
        <v>1</v>
      </c>
      <c r="F2974" s="222">
        <v>1</v>
      </c>
      <c r="G2974" s="92"/>
      <c r="H2974" s="92"/>
    </row>
    <row r="2975" spans="1:8" s="215" customFormat="1">
      <c r="A2975" s="216">
        <v>773</v>
      </c>
      <c r="B2975" s="217" t="s">
        <v>3792</v>
      </c>
      <c r="C2975" s="222" t="s">
        <v>3793</v>
      </c>
      <c r="D2975" s="236" t="s">
        <v>1808</v>
      </c>
      <c r="E2975" s="220">
        <f t="shared" si="194"/>
        <v>2</v>
      </c>
      <c r="F2975" s="222">
        <v>2</v>
      </c>
      <c r="G2975" s="92"/>
      <c r="H2975" s="92"/>
    </row>
    <row r="2976" spans="1:8" s="215" customFormat="1">
      <c r="A2976" s="216">
        <v>774</v>
      </c>
      <c r="B2976" s="217" t="s">
        <v>3794</v>
      </c>
      <c r="C2976" s="222" t="s">
        <v>3790</v>
      </c>
      <c r="D2976" s="236" t="s">
        <v>1808</v>
      </c>
      <c r="E2976" s="220">
        <f t="shared" si="194"/>
        <v>4</v>
      </c>
      <c r="F2976" s="222">
        <v>4</v>
      </c>
      <c r="G2976" s="92"/>
      <c r="H2976" s="92"/>
    </row>
    <row r="2977" spans="1:8" s="215" customFormat="1">
      <c r="A2977" s="216">
        <v>775</v>
      </c>
      <c r="B2977" s="217" t="s">
        <v>3774</v>
      </c>
      <c r="C2977" s="222" t="s">
        <v>3790</v>
      </c>
      <c r="D2977" s="236" t="s">
        <v>1808</v>
      </c>
      <c r="E2977" s="220">
        <f t="shared" si="194"/>
        <v>1</v>
      </c>
      <c r="F2977" s="222">
        <v>1</v>
      </c>
      <c r="G2977" s="92"/>
      <c r="H2977" s="92"/>
    </row>
    <row r="2978" spans="1:8" s="215" customFormat="1">
      <c r="A2978" s="216">
        <v>776</v>
      </c>
      <c r="B2978" s="217" t="s">
        <v>2320</v>
      </c>
      <c r="C2978" s="222">
        <v>7313333</v>
      </c>
      <c r="D2978" s="236" t="s">
        <v>1808</v>
      </c>
      <c r="E2978" s="220">
        <f t="shared" si="194"/>
        <v>0</v>
      </c>
      <c r="F2978" s="222"/>
      <c r="G2978" s="92"/>
      <c r="H2978" s="92"/>
    </row>
    <row r="2979" spans="1:8" s="215" customFormat="1">
      <c r="A2979" s="216">
        <v>777</v>
      </c>
      <c r="B2979" s="217" t="s">
        <v>3795</v>
      </c>
      <c r="C2979" s="222" t="s">
        <v>3796</v>
      </c>
      <c r="D2979" s="236" t="s">
        <v>1808</v>
      </c>
      <c r="E2979" s="220">
        <f t="shared" si="194"/>
        <v>0</v>
      </c>
      <c r="F2979" s="222"/>
      <c r="G2979" s="92"/>
      <c r="H2979" s="92"/>
    </row>
    <row r="2980" spans="1:8" s="215" customFormat="1">
      <c r="A2980" s="216">
        <v>778</v>
      </c>
      <c r="B2980" s="217" t="s">
        <v>3797</v>
      </c>
      <c r="C2980" s="222" t="s">
        <v>3798</v>
      </c>
      <c r="D2980" s="236" t="s">
        <v>1808</v>
      </c>
      <c r="E2980" s="220">
        <f t="shared" si="194"/>
        <v>0</v>
      </c>
      <c r="F2980" s="222"/>
      <c r="G2980" s="92"/>
      <c r="H2980" s="92"/>
    </row>
    <row r="2981" spans="1:8" s="215" customFormat="1">
      <c r="A2981" s="216">
        <v>779</v>
      </c>
      <c r="B2981" s="217" t="s">
        <v>3799</v>
      </c>
      <c r="C2981" s="222" t="s">
        <v>3800</v>
      </c>
      <c r="D2981" s="236" t="s">
        <v>1808</v>
      </c>
      <c r="E2981" s="220">
        <f t="shared" si="194"/>
        <v>0</v>
      </c>
      <c r="F2981" s="222"/>
      <c r="G2981" s="92"/>
      <c r="H2981" s="92"/>
    </row>
    <row r="2982" spans="1:8" s="215" customFormat="1">
      <c r="A2982" s="216">
        <v>780</v>
      </c>
      <c r="B2982" s="217" t="s">
        <v>3801</v>
      </c>
      <c r="C2982" s="222" t="s">
        <v>3802</v>
      </c>
      <c r="D2982" s="221" t="s">
        <v>2115</v>
      </c>
      <c r="E2982" s="220">
        <f t="shared" si="194"/>
        <v>0</v>
      </c>
      <c r="F2982" s="222"/>
      <c r="G2982" s="92"/>
      <c r="H2982" s="92"/>
    </row>
    <row r="2983" spans="1:8" s="215" customFormat="1">
      <c r="A2983" s="216">
        <v>781</v>
      </c>
      <c r="B2983" s="217" t="s">
        <v>3803</v>
      </c>
      <c r="C2983" s="222" t="s">
        <v>3804</v>
      </c>
      <c r="D2983" s="236" t="s">
        <v>1808</v>
      </c>
      <c r="E2983" s="220">
        <f t="shared" si="194"/>
        <v>0</v>
      </c>
      <c r="F2983" s="222"/>
      <c r="G2983" s="92"/>
      <c r="H2983" s="92"/>
    </row>
    <row r="2984" spans="1:8" s="215" customFormat="1">
      <c r="A2984" s="216">
        <v>782</v>
      </c>
      <c r="B2984" s="217" t="s">
        <v>3805</v>
      </c>
      <c r="C2984" s="222" t="s">
        <v>3806</v>
      </c>
      <c r="D2984" s="236" t="s">
        <v>1808</v>
      </c>
      <c r="E2984" s="220">
        <f t="shared" si="194"/>
        <v>0</v>
      </c>
      <c r="F2984" s="222"/>
      <c r="G2984" s="92"/>
      <c r="H2984" s="92"/>
    </row>
    <row r="2985" spans="1:8" s="215" customFormat="1">
      <c r="A2985" s="216">
        <v>783</v>
      </c>
      <c r="B2985" s="217" t="s">
        <v>3807</v>
      </c>
      <c r="C2985" s="222" t="s">
        <v>3808</v>
      </c>
      <c r="D2985" s="236" t="s">
        <v>1808</v>
      </c>
      <c r="E2985" s="220">
        <f t="shared" si="194"/>
        <v>0</v>
      </c>
      <c r="F2985" s="222"/>
      <c r="G2985" s="92"/>
      <c r="H2985" s="92"/>
    </row>
    <row r="2986" spans="1:8" s="215" customFormat="1">
      <c r="A2986" s="216">
        <v>784</v>
      </c>
      <c r="B2986" s="217" t="s">
        <v>3809</v>
      </c>
      <c r="C2986" s="222" t="s">
        <v>3810</v>
      </c>
      <c r="D2986" s="236" t="s">
        <v>1808</v>
      </c>
      <c r="E2986" s="220">
        <f t="shared" si="194"/>
        <v>0</v>
      </c>
      <c r="F2986" s="222"/>
      <c r="G2986" s="92"/>
      <c r="H2986" s="92"/>
    </row>
    <row r="2987" spans="1:8" s="215" customFormat="1">
      <c r="A2987" s="216">
        <v>785</v>
      </c>
      <c r="B2987" s="217" t="s">
        <v>3811</v>
      </c>
      <c r="C2987" s="222" t="s">
        <v>3812</v>
      </c>
      <c r="D2987" s="236" t="s">
        <v>1808</v>
      </c>
      <c r="E2987" s="220">
        <f t="shared" si="194"/>
        <v>0</v>
      </c>
      <c r="F2987" s="222"/>
      <c r="G2987" s="92"/>
      <c r="H2987" s="92"/>
    </row>
    <row r="2988" spans="1:8" s="215" customFormat="1">
      <c r="A2988" s="216">
        <v>786</v>
      </c>
      <c r="B2988" s="217" t="s">
        <v>3813</v>
      </c>
      <c r="C2988" s="222" t="s">
        <v>3814</v>
      </c>
      <c r="D2988" s="236" t="s">
        <v>1808</v>
      </c>
      <c r="E2988" s="220">
        <f t="shared" si="194"/>
        <v>0</v>
      </c>
      <c r="F2988" s="222"/>
      <c r="G2988" s="92"/>
      <c r="H2988" s="92"/>
    </row>
    <row r="2989" spans="1:8" s="215" customFormat="1">
      <c r="A2989" s="216">
        <v>787</v>
      </c>
      <c r="B2989" s="217" t="s">
        <v>3815</v>
      </c>
      <c r="C2989" s="222" t="s">
        <v>3814</v>
      </c>
      <c r="D2989" s="236" t="s">
        <v>1808</v>
      </c>
      <c r="E2989" s="220">
        <f t="shared" si="194"/>
        <v>0</v>
      </c>
      <c r="F2989" s="222"/>
      <c r="G2989" s="92"/>
      <c r="H2989" s="92"/>
    </row>
    <row r="2990" spans="1:8" s="215" customFormat="1">
      <c r="A2990" s="216">
        <v>788</v>
      </c>
      <c r="B2990" s="217" t="s">
        <v>3816</v>
      </c>
      <c r="C2990" s="222" t="s">
        <v>3817</v>
      </c>
      <c r="D2990" s="222" t="s">
        <v>2115</v>
      </c>
      <c r="E2990" s="220">
        <f t="shared" si="194"/>
        <v>0</v>
      </c>
      <c r="F2990" s="222"/>
      <c r="G2990" s="92"/>
      <c r="H2990" s="92"/>
    </row>
    <row r="2991" spans="1:8" s="215" customFormat="1" ht="33" customHeight="1">
      <c r="A2991" s="227"/>
      <c r="B2991" s="919" t="s">
        <v>3818</v>
      </c>
      <c r="C2991" s="920"/>
      <c r="D2991" s="920"/>
      <c r="E2991" s="920"/>
      <c r="F2991" s="920"/>
      <c r="G2991" s="920"/>
      <c r="H2991" s="920"/>
    </row>
    <row r="2992" spans="1:8" s="215" customFormat="1">
      <c r="A2992" s="216">
        <v>789</v>
      </c>
      <c r="B2992" s="217" t="s">
        <v>3053</v>
      </c>
      <c r="C2992" s="222" t="s">
        <v>3819</v>
      </c>
      <c r="D2992" s="236" t="s">
        <v>1808</v>
      </c>
      <c r="E2992" s="220">
        <f t="shared" ref="E2992:E3006" si="195">+F2992+G2992+H2992</f>
        <v>0</v>
      </c>
      <c r="F2992" s="229"/>
      <c r="G2992" s="92"/>
      <c r="H2992" s="92"/>
    </row>
    <row r="2993" spans="1:8" s="215" customFormat="1">
      <c r="A2993" s="216">
        <v>790</v>
      </c>
      <c r="B2993" s="217" t="s">
        <v>3759</v>
      </c>
      <c r="C2993" s="222" t="s">
        <v>3820</v>
      </c>
      <c r="D2993" s="236" t="s">
        <v>1808</v>
      </c>
      <c r="E2993" s="220">
        <f t="shared" si="195"/>
        <v>0</v>
      </c>
      <c r="F2993" s="229"/>
      <c r="G2993" s="92"/>
      <c r="H2993" s="92"/>
    </row>
    <row r="2994" spans="1:8" s="215" customFormat="1">
      <c r="A2994" s="216">
        <v>791</v>
      </c>
      <c r="B2994" s="217" t="s">
        <v>2287</v>
      </c>
      <c r="C2994" s="222" t="s">
        <v>3819</v>
      </c>
      <c r="D2994" s="236" t="s">
        <v>1808</v>
      </c>
      <c r="E2994" s="220">
        <f t="shared" si="195"/>
        <v>0</v>
      </c>
      <c r="F2994" s="229"/>
      <c r="G2994" s="92"/>
      <c r="H2994" s="92"/>
    </row>
    <row r="2995" spans="1:8" s="215" customFormat="1">
      <c r="A2995" s="216">
        <v>792</v>
      </c>
      <c r="B2995" s="217" t="s">
        <v>3252</v>
      </c>
      <c r="C2995" s="222" t="s">
        <v>3819</v>
      </c>
      <c r="D2995" s="236" t="s">
        <v>1808</v>
      </c>
      <c r="E2995" s="220">
        <f t="shared" si="195"/>
        <v>0</v>
      </c>
      <c r="F2995" s="229"/>
      <c r="G2995" s="92"/>
      <c r="H2995" s="92"/>
    </row>
    <row r="2996" spans="1:8" s="215" customFormat="1">
      <c r="A2996" s="216">
        <v>793</v>
      </c>
      <c r="B2996" s="217" t="s">
        <v>3224</v>
      </c>
      <c r="C2996" s="222" t="s">
        <v>3819</v>
      </c>
      <c r="D2996" s="236" t="s">
        <v>1808</v>
      </c>
      <c r="E2996" s="220">
        <f t="shared" si="195"/>
        <v>0</v>
      </c>
      <c r="F2996" s="229"/>
      <c r="G2996" s="92"/>
      <c r="H2996" s="92"/>
    </row>
    <row r="2997" spans="1:8" s="215" customFormat="1">
      <c r="A2997" s="216">
        <v>794</v>
      </c>
      <c r="B2997" s="237" t="s">
        <v>3402</v>
      </c>
      <c r="C2997" s="222" t="s">
        <v>3819</v>
      </c>
      <c r="D2997" s="236" t="s">
        <v>1808</v>
      </c>
      <c r="E2997" s="220">
        <f t="shared" si="195"/>
        <v>0</v>
      </c>
      <c r="F2997" s="229"/>
      <c r="G2997" s="92"/>
      <c r="H2997" s="92"/>
    </row>
    <row r="2998" spans="1:8" s="215" customFormat="1">
      <c r="A2998" s="216">
        <v>795</v>
      </c>
      <c r="B2998" s="237" t="s">
        <v>3821</v>
      </c>
      <c r="C2998" s="222" t="s">
        <v>3819</v>
      </c>
      <c r="D2998" s="236" t="s">
        <v>1808</v>
      </c>
      <c r="E2998" s="220">
        <f t="shared" si="195"/>
        <v>0</v>
      </c>
      <c r="F2998" s="229"/>
      <c r="G2998" s="92"/>
      <c r="H2998" s="92"/>
    </row>
    <row r="2999" spans="1:8" s="215" customFormat="1">
      <c r="A2999" s="216">
        <v>796</v>
      </c>
      <c r="B2999" s="237" t="s">
        <v>3822</v>
      </c>
      <c r="C2999" s="222" t="s">
        <v>3823</v>
      </c>
      <c r="D2999" s="236" t="s">
        <v>1808</v>
      </c>
      <c r="E2999" s="220">
        <f t="shared" si="195"/>
        <v>0</v>
      </c>
      <c r="F2999" s="229"/>
      <c r="G2999" s="92"/>
      <c r="H2999" s="92"/>
    </row>
    <row r="3000" spans="1:8" s="215" customFormat="1">
      <c r="A3000" s="216">
        <v>797</v>
      </c>
      <c r="B3000" s="217" t="s">
        <v>3824</v>
      </c>
      <c r="C3000" s="222" t="s">
        <v>3825</v>
      </c>
      <c r="D3000" s="221" t="s">
        <v>2115</v>
      </c>
      <c r="E3000" s="220">
        <f t="shared" si="195"/>
        <v>0</v>
      </c>
      <c r="F3000" s="229"/>
      <c r="G3000" s="92"/>
      <c r="H3000" s="92"/>
    </row>
    <row r="3001" spans="1:8" s="215" customFormat="1">
      <c r="A3001" s="216">
        <v>798</v>
      </c>
      <c r="B3001" s="217" t="s">
        <v>3826</v>
      </c>
      <c r="C3001" s="222" t="s">
        <v>3827</v>
      </c>
      <c r="D3001" s="221" t="s">
        <v>2115</v>
      </c>
      <c r="E3001" s="220">
        <f t="shared" si="195"/>
        <v>0</v>
      </c>
      <c r="F3001" s="229"/>
      <c r="G3001" s="92"/>
      <c r="H3001" s="92"/>
    </row>
    <row r="3002" spans="1:8" s="215" customFormat="1">
      <c r="A3002" s="216">
        <v>799</v>
      </c>
      <c r="B3002" s="217" t="s">
        <v>3562</v>
      </c>
      <c r="C3002" s="222" t="s">
        <v>3828</v>
      </c>
      <c r="D3002" s="221" t="s">
        <v>2115</v>
      </c>
      <c r="E3002" s="220">
        <f t="shared" si="195"/>
        <v>0</v>
      </c>
      <c r="F3002" s="229"/>
      <c r="G3002" s="92"/>
      <c r="H3002" s="92"/>
    </row>
    <row r="3003" spans="1:8" s="215" customFormat="1">
      <c r="A3003" s="216">
        <v>800</v>
      </c>
      <c r="B3003" s="217" t="s">
        <v>3563</v>
      </c>
      <c r="C3003" s="222" t="s">
        <v>3829</v>
      </c>
      <c r="D3003" s="221" t="s">
        <v>2115</v>
      </c>
      <c r="E3003" s="220">
        <f t="shared" si="195"/>
        <v>0</v>
      </c>
      <c r="F3003" s="229"/>
      <c r="G3003" s="92"/>
      <c r="H3003" s="92"/>
    </row>
    <row r="3004" spans="1:8" s="215" customFormat="1">
      <c r="A3004" s="216">
        <v>801</v>
      </c>
      <c r="B3004" s="217" t="s">
        <v>3830</v>
      </c>
      <c r="C3004" s="222" t="s">
        <v>3831</v>
      </c>
      <c r="D3004" s="221" t="s">
        <v>2115</v>
      </c>
      <c r="E3004" s="220">
        <f t="shared" si="195"/>
        <v>0</v>
      </c>
      <c r="F3004" s="229"/>
      <c r="G3004" s="92"/>
      <c r="H3004" s="92"/>
    </row>
    <row r="3005" spans="1:8" s="215" customFormat="1">
      <c r="A3005" s="216">
        <v>802</v>
      </c>
      <c r="B3005" s="217" t="s">
        <v>3832</v>
      </c>
      <c r="C3005" s="222" t="s">
        <v>3833</v>
      </c>
      <c r="D3005" s="221" t="s">
        <v>2115</v>
      </c>
      <c r="E3005" s="220">
        <f t="shared" si="195"/>
        <v>0</v>
      </c>
      <c r="F3005" s="229"/>
      <c r="G3005" s="92"/>
      <c r="H3005" s="92"/>
    </row>
    <row r="3006" spans="1:8" s="215" customFormat="1">
      <c r="A3006" s="216">
        <v>803</v>
      </c>
      <c r="B3006" s="237" t="s">
        <v>3834</v>
      </c>
      <c r="C3006" s="222" t="s">
        <v>3835</v>
      </c>
      <c r="D3006" s="236" t="s">
        <v>1808</v>
      </c>
      <c r="E3006" s="220">
        <f t="shared" si="195"/>
        <v>0</v>
      </c>
      <c r="F3006" s="229"/>
      <c r="G3006" s="92"/>
      <c r="H3006" s="92"/>
    </row>
    <row r="3007" spans="1:8" s="215" customFormat="1" ht="33" customHeight="1">
      <c r="A3007" s="227"/>
      <c r="B3007" s="919" t="s">
        <v>3836</v>
      </c>
      <c r="C3007" s="920"/>
      <c r="D3007" s="920"/>
      <c r="E3007" s="920"/>
      <c r="F3007" s="920"/>
      <c r="G3007" s="920"/>
      <c r="H3007" s="920"/>
    </row>
    <row r="3008" spans="1:8" s="215" customFormat="1">
      <c r="A3008" s="216">
        <v>804</v>
      </c>
      <c r="B3008" s="225" t="s">
        <v>3837</v>
      </c>
      <c r="C3008" s="222" t="s">
        <v>3838</v>
      </c>
      <c r="D3008" s="236" t="s">
        <v>1808</v>
      </c>
      <c r="E3008" s="220">
        <f t="shared" ref="E3008:E3020" si="196">+F3008+G3008+H3008</f>
        <v>0</v>
      </c>
      <c r="F3008" s="229"/>
      <c r="G3008" s="222"/>
      <c r="H3008" s="92"/>
    </row>
    <row r="3009" spans="1:8" s="215" customFormat="1">
      <c r="A3009" s="216">
        <v>805</v>
      </c>
      <c r="B3009" s="237" t="s">
        <v>3839</v>
      </c>
      <c r="C3009" s="222" t="s">
        <v>3840</v>
      </c>
      <c r="D3009" s="236" t="s">
        <v>1808</v>
      </c>
      <c r="E3009" s="220">
        <f t="shared" si="196"/>
        <v>0</v>
      </c>
      <c r="F3009" s="229"/>
      <c r="G3009" s="222"/>
      <c r="H3009" s="92"/>
    </row>
    <row r="3010" spans="1:8" s="215" customFormat="1">
      <c r="A3010" s="216">
        <v>806</v>
      </c>
      <c r="B3010" s="237" t="s">
        <v>3841</v>
      </c>
      <c r="C3010" s="222" t="s">
        <v>3842</v>
      </c>
      <c r="D3010" s="236" t="s">
        <v>1808</v>
      </c>
      <c r="E3010" s="220">
        <f t="shared" si="196"/>
        <v>1</v>
      </c>
      <c r="F3010" s="229"/>
      <c r="G3010" s="222">
        <v>1</v>
      </c>
      <c r="H3010" s="92"/>
    </row>
    <row r="3011" spans="1:8" s="215" customFormat="1">
      <c r="A3011" s="216">
        <v>807</v>
      </c>
      <c r="B3011" s="237" t="s">
        <v>3841</v>
      </c>
      <c r="C3011" s="222" t="s">
        <v>3843</v>
      </c>
      <c r="D3011" s="236" t="s">
        <v>1808</v>
      </c>
      <c r="E3011" s="220">
        <f t="shared" si="196"/>
        <v>0</v>
      </c>
      <c r="F3011" s="229"/>
      <c r="G3011" s="222"/>
      <c r="H3011" s="92"/>
    </row>
    <row r="3012" spans="1:8" s="215" customFormat="1">
      <c r="A3012" s="216">
        <v>808</v>
      </c>
      <c r="B3012" s="217" t="s">
        <v>3844</v>
      </c>
      <c r="C3012" s="222" t="s">
        <v>3845</v>
      </c>
      <c r="D3012" s="236" t="s">
        <v>1808</v>
      </c>
      <c r="E3012" s="220">
        <f t="shared" si="196"/>
        <v>0</v>
      </c>
      <c r="F3012" s="229"/>
      <c r="G3012" s="222"/>
      <c r="H3012" s="92"/>
    </row>
    <row r="3013" spans="1:8" s="215" customFormat="1">
      <c r="A3013" s="216">
        <v>809</v>
      </c>
      <c r="B3013" s="217" t="s">
        <v>3846</v>
      </c>
      <c r="C3013" s="222" t="s">
        <v>3847</v>
      </c>
      <c r="D3013" s="236" t="s">
        <v>1808</v>
      </c>
      <c r="E3013" s="220">
        <f t="shared" si="196"/>
        <v>3</v>
      </c>
      <c r="F3013" s="229"/>
      <c r="G3013" s="222">
        <v>3</v>
      </c>
      <c r="H3013" s="92"/>
    </row>
    <row r="3014" spans="1:8" s="215" customFormat="1">
      <c r="A3014" s="216">
        <v>810</v>
      </c>
      <c r="B3014" s="217" t="s">
        <v>3848</v>
      </c>
      <c r="C3014" s="222" t="s">
        <v>3849</v>
      </c>
      <c r="D3014" s="236" t="s">
        <v>1808</v>
      </c>
      <c r="E3014" s="220">
        <f t="shared" si="196"/>
        <v>3</v>
      </c>
      <c r="F3014" s="229"/>
      <c r="G3014" s="222">
        <v>3</v>
      </c>
      <c r="H3014" s="92"/>
    </row>
    <row r="3015" spans="1:8" s="215" customFormat="1">
      <c r="A3015" s="216">
        <v>811</v>
      </c>
      <c r="B3015" s="217" t="s">
        <v>3846</v>
      </c>
      <c r="C3015" s="222" t="s">
        <v>3850</v>
      </c>
      <c r="D3015" s="236" t="s">
        <v>1808</v>
      </c>
      <c r="E3015" s="220">
        <f t="shared" si="196"/>
        <v>2</v>
      </c>
      <c r="F3015" s="229"/>
      <c r="G3015" s="222">
        <v>2</v>
      </c>
      <c r="H3015" s="92"/>
    </row>
    <row r="3016" spans="1:8" s="215" customFormat="1">
      <c r="A3016" s="216">
        <v>812</v>
      </c>
      <c r="B3016" s="237" t="s">
        <v>3851</v>
      </c>
      <c r="C3016" s="222">
        <v>937</v>
      </c>
      <c r="D3016" s="236" t="s">
        <v>1808</v>
      </c>
      <c r="E3016" s="220">
        <f t="shared" si="196"/>
        <v>8</v>
      </c>
      <c r="F3016" s="229"/>
      <c r="G3016" s="222">
        <v>8</v>
      </c>
      <c r="H3016" s="92"/>
    </row>
    <row r="3017" spans="1:8" s="215" customFormat="1">
      <c r="A3017" s="216">
        <v>813</v>
      </c>
      <c r="B3017" s="237" t="s">
        <v>3851</v>
      </c>
      <c r="C3017" s="222">
        <v>987</v>
      </c>
      <c r="D3017" s="236" t="s">
        <v>1808</v>
      </c>
      <c r="E3017" s="220">
        <f t="shared" si="196"/>
        <v>8</v>
      </c>
      <c r="F3017" s="229"/>
      <c r="G3017" s="222">
        <v>8</v>
      </c>
      <c r="H3017" s="92"/>
    </row>
    <row r="3018" spans="1:8" s="215" customFormat="1">
      <c r="A3018" s="216">
        <v>814</v>
      </c>
      <c r="B3018" s="237" t="s">
        <v>3852</v>
      </c>
      <c r="C3018" s="222">
        <v>1045</v>
      </c>
      <c r="D3018" s="236" t="s">
        <v>1808</v>
      </c>
      <c r="E3018" s="220">
        <f t="shared" si="196"/>
        <v>8</v>
      </c>
      <c r="F3018" s="229"/>
      <c r="G3018" s="222">
        <v>8</v>
      </c>
      <c r="H3018" s="92"/>
    </row>
    <row r="3019" spans="1:8" s="215" customFormat="1">
      <c r="A3019" s="216">
        <v>815</v>
      </c>
      <c r="B3019" s="217" t="s">
        <v>3853</v>
      </c>
      <c r="C3019" s="222" t="s">
        <v>3854</v>
      </c>
      <c r="D3019" s="236" t="s">
        <v>1808</v>
      </c>
      <c r="E3019" s="220">
        <f t="shared" si="196"/>
        <v>1</v>
      </c>
      <c r="F3019" s="229"/>
      <c r="G3019" s="222">
        <v>1</v>
      </c>
      <c r="H3019" s="92"/>
    </row>
    <row r="3020" spans="1:8" s="215" customFormat="1">
      <c r="A3020" s="216">
        <v>816</v>
      </c>
      <c r="B3020" s="217" t="s">
        <v>3855</v>
      </c>
      <c r="C3020" s="222" t="s">
        <v>3856</v>
      </c>
      <c r="D3020" s="236" t="s">
        <v>1808</v>
      </c>
      <c r="E3020" s="220">
        <f t="shared" si="196"/>
        <v>0</v>
      </c>
      <c r="F3020" s="229"/>
      <c r="G3020" s="92"/>
      <c r="H3020" s="92"/>
    </row>
    <row r="3021" spans="1:8" s="215" customFormat="1" ht="33" customHeight="1">
      <c r="A3021" s="227"/>
      <c r="B3021" s="919" t="s">
        <v>3857</v>
      </c>
      <c r="C3021" s="920"/>
      <c r="D3021" s="920"/>
      <c r="E3021" s="920"/>
      <c r="F3021" s="920"/>
      <c r="G3021" s="920"/>
      <c r="H3021" s="920"/>
    </row>
    <row r="3022" spans="1:8" s="215" customFormat="1">
      <c r="A3022" s="216">
        <v>817</v>
      </c>
      <c r="B3022" s="237" t="s">
        <v>3782</v>
      </c>
      <c r="C3022" s="222" t="s">
        <v>3858</v>
      </c>
      <c r="D3022" s="236" t="s">
        <v>1808</v>
      </c>
      <c r="E3022" s="220">
        <f t="shared" ref="E3022:E3027" si="197">+F3022+G3022+H3022</f>
        <v>0</v>
      </c>
      <c r="F3022" s="229"/>
      <c r="G3022" s="221"/>
      <c r="H3022" s="92"/>
    </row>
    <row r="3023" spans="1:8" s="215" customFormat="1">
      <c r="A3023" s="216">
        <v>818</v>
      </c>
      <c r="B3023" s="237" t="s">
        <v>3859</v>
      </c>
      <c r="C3023" s="222" t="s">
        <v>3860</v>
      </c>
      <c r="D3023" s="236" t="s">
        <v>1808</v>
      </c>
      <c r="E3023" s="220">
        <f t="shared" si="197"/>
        <v>0</v>
      </c>
      <c r="F3023" s="229"/>
      <c r="G3023" s="221"/>
      <c r="H3023" s="92"/>
    </row>
    <row r="3024" spans="1:8" s="215" customFormat="1">
      <c r="A3024" s="216">
        <v>819</v>
      </c>
      <c r="B3024" s="237" t="s">
        <v>3861</v>
      </c>
      <c r="C3024" s="222" t="s">
        <v>3862</v>
      </c>
      <c r="D3024" s="236" t="s">
        <v>1808</v>
      </c>
      <c r="E3024" s="220">
        <f t="shared" si="197"/>
        <v>1</v>
      </c>
      <c r="F3024" s="229"/>
      <c r="G3024" s="221">
        <v>1</v>
      </c>
      <c r="H3024" s="92"/>
    </row>
    <row r="3025" spans="1:8" s="215" customFormat="1">
      <c r="A3025" s="216">
        <v>820</v>
      </c>
      <c r="B3025" s="237" t="s">
        <v>3861</v>
      </c>
      <c r="C3025" s="222" t="s">
        <v>3863</v>
      </c>
      <c r="D3025" s="236" t="s">
        <v>1808</v>
      </c>
      <c r="E3025" s="220">
        <f t="shared" si="197"/>
        <v>1</v>
      </c>
      <c r="F3025" s="229"/>
      <c r="G3025" s="221">
        <v>1</v>
      </c>
      <c r="H3025" s="92"/>
    </row>
    <row r="3026" spans="1:8" s="215" customFormat="1">
      <c r="A3026" s="216">
        <v>821</v>
      </c>
      <c r="B3026" s="237" t="s">
        <v>3861</v>
      </c>
      <c r="C3026" s="222" t="s">
        <v>3864</v>
      </c>
      <c r="D3026" s="236" t="s">
        <v>1808</v>
      </c>
      <c r="E3026" s="220">
        <f t="shared" si="197"/>
        <v>1</v>
      </c>
      <c r="F3026" s="229"/>
      <c r="G3026" s="221">
        <v>1</v>
      </c>
      <c r="H3026" s="92"/>
    </row>
    <row r="3027" spans="1:8" s="215" customFormat="1">
      <c r="A3027" s="216">
        <v>822</v>
      </c>
      <c r="B3027" s="237" t="s">
        <v>3861</v>
      </c>
      <c r="C3027" s="222" t="s">
        <v>3865</v>
      </c>
      <c r="D3027" s="236" t="s">
        <v>1808</v>
      </c>
      <c r="E3027" s="220">
        <f t="shared" si="197"/>
        <v>1</v>
      </c>
      <c r="F3027" s="229"/>
      <c r="G3027" s="221">
        <v>1</v>
      </c>
      <c r="H3027" s="92"/>
    </row>
    <row r="3028" spans="1:8" s="215" customFormat="1">
      <c r="A3028" s="216">
        <v>823</v>
      </c>
      <c r="B3028" s="237" t="s">
        <v>3771</v>
      </c>
      <c r="C3028" s="222" t="s">
        <v>3866</v>
      </c>
      <c r="D3028" s="236" t="s">
        <v>1808</v>
      </c>
      <c r="E3028" s="220"/>
      <c r="F3028" s="229"/>
      <c r="G3028" s="221">
        <v>1</v>
      </c>
      <c r="H3028" s="92"/>
    </row>
    <row r="3029" spans="1:8" s="215" customFormat="1">
      <c r="A3029" s="216">
        <v>824</v>
      </c>
      <c r="B3029" s="237" t="s">
        <v>3867</v>
      </c>
      <c r="C3029" s="222" t="s">
        <v>3868</v>
      </c>
      <c r="D3029" s="236" t="s">
        <v>1808</v>
      </c>
      <c r="E3029" s="220">
        <f t="shared" ref="E3029:E3034" si="198">+F3029+G3029+H3029</f>
        <v>1</v>
      </c>
      <c r="F3029" s="229"/>
      <c r="G3029" s="221">
        <v>1</v>
      </c>
      <c r="H3029" s="92"/>
    </row>
    <row r="3030" spans="1:8" s="215" customFormat="1">
      <c r="A3030" s="216">
        <v>825</v>
      </c>
      <c r="B3030" s="237" t="s">
        <v>3869</v>
      </c>
      <c r="C3030" s="222" t="s">
        <v>3870</v>
      </c>
      <c r="D3030" s="221" t="s">
        <v>2115</v>
      </c>
      <c r="E3030" s="220">
        <f t="shared" si="198"/>
        <v>1</v>
      </c>
      <c r="F3030" s="229"/>
      <c r="G3030" s="221">
        <v>1</v>
      </c>
      <c r="H3030" s="92"/>
    </row>
    <row r="3031" spans="1:8" s="215" customFormat="1">
      <c r="A3031" s="216">
        <v>826</v>
      </c>
      <c r="B3031" s="237" t="s">
        <v>3867</v>
      </c>
      <c r="C3031" s="222" t="s">
        <v>3871</v>
      </c>
      <c r="D3031" s="236" t="s">
        <v>1808</v>
      </c>
      <c r="E3031" s="220">
        <f t="shared" si="198"/>
        <v>0</v>
      </c>
      <c r="F3031" s="229"/>
      <c r="G3031" s="221"/>
      <c r="H3031" s="92"/>
    </row>
    <row r="3032" spans="1:8" s="215" customFormat="1">
      <c r="A3032" s="216">
        <v>827</v>
      </c>
      <c r="B3032" s="237" t="s">
        <v>3872</v>
      </c>
      <c r="C3032" s="222" t="s">
        <v>3873</v>
      </c>
      <c r="D3032" s="236" t="s">
        <v>1808</v>
      </c>
      <c r="E3032" s="220">
        <f t="shared" si="198"/>
        <v>0</v>
      </c>
      <c r="F3032" s="229"/>
      <c r="G3032" s="221"/>
      <c r="H3032" s="92"/>
    </row>
    <row r="3033" spans="1:8" s="215" customFormat="1">
      <c r="A3033" s="216">
        <v>828</v>
      </c>
      <c r="B3033" s="237" t="s">
        <v>636</v>
      </c>
      <c r="C3033" s="222" t="s">
        <v>3874</v>
      </c>
      <c r="D3033" s="236" t="s">
        <v>1808</v>
      </c>
      <c r="E3033" s="220">
        <f t="shared" si="198"/>
        <v>0</v>
      </c>
      <c r="F3033" s="229"/>
      <c r="G3033" s="221"/>
      <c r="H3033" s="92"/>
    </row>
    <row r="3034" spans="1:8" s="215" customFormat="1">
      <c r="A3034" s="216">
        <v>829</v>
      </c>
      <c r="B3034" s="237" t="s">
        <v>3875</v>
      </c>
      <c r="C3034" s="222" t="s">
        <v>3876</v>
      </c>
      <c r="D3034" s="221" t="s">
        <v>2115</v>
      </c>
      <c r="E3034" s="220">
        <f t="shared" si="198"/>
        <v>0</v>
      </c>
      <c r="F3034" s="229"/>
      <c r="G3034" s="221"/>
      <c r="H3034" s="92"/>
    </row>
    <row r="3035" spans="1:8" s="215" customFormat="1">
      <c r="A3035" s="216">
        <v>830</v>
      </c>
      <c r="B3035" s="217" t="s">
        <v>3877</v>
      </c>
      <c r="C3035" s="222" t="s">
        <v>3878</v>
      </c>
      <c r="D3035" s="236" t="s">
        <v>1808</v>
      </c>
      <c r="E3035" s="220"/>
      <c r="F3035" s="229"/>
      <c r="G3035" s="221"/>
      <c r="H3035" s="92"/>
    </row>
    <row r="3036" spans="1:8" s="215" customFormat="1">
      <c r="A3036" s="216">
        <v>831</v>
      </c>
      <c r="B3036" s="237" t="s">
        <v>3879</v>
      </c>
      <c r="C3036" s="222" t="s">
        <v>3880</v>
      </c>
      <c r="D3036" s="236" t="s">
        <v>1808</v>
      </c>
      <c r="E3036" s="220"/>
      <c r="F3036" s="229"/>
      <c r="G3036" s="221"/>
      <c r="H3036" s="92"/>
    </row>
    <row r="3037" spans="1:8" s="215" customFormat="1">
      <c r="A3037" s="216">
        <v>832</v>
      </c>
      <c r="B3037" s="237" t="s">
        <v>3881</v>
      </c>
      <c r="C3037" s="222" t="s">
        <v>3882</v>
      </c>
      <c r="D3037" s="236" t="s">
        <v>1808</v>
      </c>
      <c r="E3037" s="220"/>
      <c r="F3037" s="229"/>
      <c r="G3037" s="221"/>
      <c r="H3037" s="92"/>
    </row>
    <row r="3038" spans="1:8" s="215" customFormat="1" ht="33" customHeight="1">
      <c r="A3038" s="227"/>
      <c r="B3038" s="919" t="s">
        <v>3883</v>
      </c>
      <c r="C3038" s="920"/>
      <c r="D3038" s="920"/>
      <c r="E3038" s="920"/>
      <c r="F3038" s="920"/>
      <c r="G3038" s="920"/>
      <c r="H3038" s="920"/>
    </row>
    <row r="3039" spans="1:8" s="215" customFormat="1">
      <c r="A3039" s="216">
        <v>833</v>
      </c>
      <c r="B3039" s="237" t="s">
        <v>2287</v>
      </c>
      <c r="C3039" s="222" t="s">
        <v>3884</v>
      </c>
      <c r="D3039" s="236" t="s">
        <v>1808</v>
      </c>
      <c r="E3039" s="220"/>
      <c r="F3039" s="229"/>
      <c r="G3039" s="221"/>
      <c r="H3039" s="92"/>
    </row>
    <row r="3040" spans="1:8" s="215" customFormat="1">
      <c r="A3040" s="216">
        <v>834</v>
      </c>
      <c r="B3040" s="237" t="s">
        <v>3402</v>
      </c>
      <c r="C3040" s="222" t="s">
        <v>3885</v>
      </c>
      <c r="D3040" s="236" t="s">
        <v>1808</v>
      </c>
      <c r="E3040" s="220">
        <f t="shared" ref="E3040:E3056" si="199">+F3040+G3040+H3040</f>
        <v>0</v>
      </c>
      <c r="F3040" s="229"/>
      <c r="G3040" s="221"/>
      <c r="H3040" s="92"/>
    </row>
    <row r="3041" spans="1:8" s="215" customFormat="1">
      <c r="A3041" s="216">
        <v>835</v>
      </c>
      <c r="B3041" s="237" t="s">
        <v>2285</v>
      </c>
      <c r="C3041" s="222" t="s">
        <v>3886</v>
      </c>
      <c r="D3041" s="236" t="s">
        <v>1808</v>
      </c>
      <c r="E3041" s="220">
        <f t="shared" si="199"/>
        <v>0</v>
      </c>
      <c r="F3041" s="229"/>
      <c r="G3041" s="221"/>
      <c r="H3041" s="92"/>
    </row>
    <row r="3042" spans="1:8" s="215" customFormat="1">
      <c r="A3042" s="216">
        <v>836</v>
      </c>
      <c r="B3042" s="237" t="s">
        <v>3887</v>
      </c>
      <c r="C3042" s="222">
        <v>3417687</v>
      </c>
      <c r="D3042" s="236" t="s">
        <v>1808</v>
      </c>
      <c r="E3042" s="220">
        <f t="shared" si="199"/>
        <v>0</v>
      </c>
      <c r="F3042" s="229"/>
      <c r="G3042" s="221"/>
      <c r="H3042" s="92"/>
    </row>
    <row r="3043" spans="1:8" s="215" customFormat="1">
      <c r="A3043" s="216">
        <v>837</v>
      </c>
      <c r="B3043" s="237" t="s">
        <v>3888</v>
      </c>
      <c r="C3043" s="222" t="s">
        <v>3889</v>
      </c>
      <c r="D3043" s="236" t="s">
        <v>1808</v>
      </c>
      <c r="E3043" s="220">
        <f t="shared" si="199"/>
        <v>0</v>
      </c>
      <c r="F3043" s="229"/>
      <c r="G3043" s="92"/>
      <c r="H3043" s="92"/>
    </row>
    <row r="3044" spans="1:8" s="215" customFormat="1">
      <c r="A3044" s="216">
        <v>838</v>
      </c>
      <c r="B3044" s="237" t="s">
        <v>3834</v>
      </c>
      <c r="C3044" s="222" t="s">
        <v>3890</v>
      </c>
      <c r="D3044" s="236" t="s">
        <v>1808</v>
      </c>
      <c r="E3044" s="220">
        <f t="shared" si="199"/>
        <v>0</v>
      </c>
      <c r="F3044" s="229"/>
      <c r="G3044" s="92"/>
      <c r="H3044" s="92"/>
    </row>
    <row r="3045" spans="1:8" s="215" customFormat="1">
      <c r="A3045" s="216">
        <v>839</v>
      </c>
      <c r="B3045" s="237" t="s">
        <v>3224</v>
      </c>
      <c r="C3045" s="222" t="s">
        <v>3891</v>
      </c>
      <c r="D3045" s="236" t="s">
        <v>1808</v>
      </c>
      <c r="E3045" s="220">
        <f t="shared" si="199"/>
        <v>0</v>
      </c>
      <c r="F3045" s="229"/>
      <c r="G3045" s="92"/>
      <c r="H3045" s="92"/>
    </row>
    <row r="3046" spans="1:8" s="215" customFormat="1">
      <c r="A3046" s="216">
        <v>840</v>
      </c>
      <c r="B3046" s="237" t="s">
        <v>3759</v>
      </c>
      <c r="C3046" s="222" t="s">
        <v>3892</v>
      </c>
      <c r="D3046" s="236" t="s">
        <v>1808</v>
      </c>
      <c r="E3046" s="220">
        <f t="shared" si="199"/>
        <v>0</v>
      </c>
      <c r="F3046" s="229"/>
      <c r="G3046" s="92"/>
      <c r="H3046" s="92"/>
    </row>
    <row r="3047" spans="1:8" s="215" customFormat="1">
      <c r="A3047" s="216">
        <v>841</v>
      </c>
      <c r="B3047" s="237" t="s">
        <v>3893</v>
      </c>
      <c r="C3047" s="222" t="s">
        <v>3894</v>
      </c>
      <c r="D3047" s="236" t="s">
        <v>1808</v>
      </c>
      <c r="E3047" s="220">
        <f t="shared" si="199"/>
        <v>0</v>
      </c>
      <c r="F3047" s="229"/>
      <c r="G3047" s="92"/>
      <c r="H3047" s="92"/>
    </row>
    <row r="3048" spans="1:8" s="215" customFormat="1">
      <c r="A3048" s="216">
        <v>842</v>
      </c>
      <c r="B3048" s="237" t="s">
        <v>3895</v>
      </c>
      <c r="C3048" s="222" t="s">
        <v>3896</v>
      </c>
      <c r="D3048" s="236" t="s">
        <v>1808</v>
      </c>
      <c r="E3048" s="220">
        <f t="shared" si="199"/>
        <v>0</v>
      </c>
      <c r="F3048" s="229"/>
      <c r="G3048" s="92"/>
      <c r="H3048" s="92"/>
    </row>
    <row r="3049" spans="1:8" s="215" customFormat="1">
      <c r="A3049" s="216">
        <v>843</v>
      </c>
      <c r="B3049" s="237" t="s">
        <v>3897</v>
      </c>
      <c r="C3049" s="222" t="s">
        <v>3898</v>
      </c>
      <c r="D3049" s="236" t="s">
        <v>1808</v>
      </c>
      <c r="E3049" s="220">
        <f t="shared" si="199"/>
        <v>0</v>
      </c>
      <c r="F3049" s="229"/>
      <c r="G3049" s="92"/>
      <c r="H3049" s="92"/>
    </row>
    <row r="3050" spans="1:8" s="215" customFormat="1">
      <c r="A3050" s="216">
        <v>844</v>
      </c>
      <c r="B3050" s="237" t="s">
        <v>3899</v>
      </c>
      <c r="C3050" s="222" t="s">
        <v>3900</v>
      </c>
      <c r="D3050" s="221" t="s">
        <v>2115</v>
      </c>
      <c r="E3050" s="220">
        <f t="shared" si="199"/>
        <v>0</v>
      </c>
      <c r="F3050" s="229"/>
      <c r="G3050" s="92"/>
      <c r="H3050" s="92"/>
    </row>
    <row r="3051" spans="1:8" s="215" customFormat="1">
      <c r="A3051" s="216">
        <v>845</v>
      </c>
      <c r="B3051" s="237" t="s">
        <v>3901</v>
      </c>
      <c r="C3051" s="222" t="s">
        <v>3902</v>
      </c>
      <c r="D3051" s="221" t="s">
        <v>2115</v>
      </c>
      <c r="E3051" s="220">
        <f t="shared" si="199"/>
        <v>0</v>
      </c>
      <c r="F3051" s="229"/>
      <c r="G3051" s="92"/>
      <c r="H3051" s="92"/>
    </row>
    <row r="3052" spans="1:8" s="215" customFormat="1">
      <c r="A3052" s="216">
        <v>846</v>
      </c>
      <c r="B3052" s="237" t="s">
        <v>3903</v>
      </c>
      <c r="C3052" s="222" t="s">
        <v>3904</v>
      </c>
      <c r="D3052" s="221" t="s">
        <v>2115</v>
      </c>
      <c r="E3052" s="220">
        <f t="shared" si="199"/>
        <v>0</v>
      </c>
      <c r="F3052" s="229"/>
      <c r="G3052" s="92"/>
      <c r="H3052" s="92"/>
    </row>
    <row r="3053" spans="1:8" s="215" customFormat="1">
      <c r="A3053" s="216">
        <v>847</v>
      </c>
      <c r="B3053" s="237" t="s">
        <v>3905</v>
      </c>
      <c r="C3053" s="222" t="s">
        <v>3906</v>
      </c>
      <c r="D3053" s="236" t="s">
        <v>1808</v>
      </c>
      <c r="E3053" s="220">
        <f t="shared" si="199"/>
        <v>0</v>
      </c>
      <c r="F3053" s="229"/>
      <c r="G3053" s="92"/>
      <c r="H3053" s="92"/>
    </row>
    <row r="3054" spans="1:8" s="215" customFormat="1">
      <c r="A3054" s="216">
        <v>848</v>
      </c>
      <c r="B3054" s="237" t="s">
        <v>3905</v>
      </c>
      <c r="C3054" s="222" t="s">
        <v>3907</v>
      </c>
      <c r="D3054" s="236" t="s">
        <v>1808</v>
      </c>
      <c r="E3054" s="220">
        <f t="shared" si="199"/>
        <v>0</v>
      </c>
      <c r="F3054" s="229"/>
      <c r="G3054" s="92"/>
      <c r="H3054" s="92"/>
    </row>
    <row r="3055" spans="1:8" s="215" customFormat="1">
      <c r="A3055" s="216">
        <v>849</v>
      </c>
      <c r="B3055" s="237" t="s">
        <v>3908</v>
      </c>
      <c r="C3055" s="222" t="s">
        <v>3909</v>
      </c>
      <c r="D3055" s="221" t="s">
        <v>2115</v>
      </c>
      <c r="E3055" s="220">
        <f t="shared" si="199"/>
        <v>0</v>
      </c>
      <c r="F3055" s="229"/>
      <c r="G3055" s="92"/>
      <c r="H3055" s="92"/>
    </row>
    <row r="3056" spans="1:8" s="215" customFormat="1">
      <c r="A3056" s="216">
        <v>850</v>
      </c>
      <c r="B3056" s="237" t="s">
        <v>3908</v>
      </c>
      <c r="C3056" s="222" t="s">
        <v>3910</v>
      </c>
      <c r="D3056" s="221" t="s">
        <v>2115</v>
      </c>
      <c r="E3056" s="220">
        <f t="shared" si="199"/>
        <v>0</v>
      </c>
      <c r="F3056" s="229"/>
      <c r="G3056" s="92"/>
      <c r="H3056" s="92"/>
    </row>
    <row r="3057" spans="1:8" s="215" customFormat="1" ht="33" customHeight="1">
      <c r="A3057" s="227"/>
      <c r="B3057" s="919" t="s">
        <v>3911</v>
      </c>
      <c r="C3057" s="920"/>
      <c r="D3057" s="920"/>
      <c r="E3057" s="920"/>
      <c r="F3057" s="920"/>
      <c r="G3057" s="920"/>
      <c r="H3057" s="920"/>
    </row>
    <row r="3058" spans="1:8" s="215" customFormat="1">
      <c r="A3058" s="216">
        <v>851</v>
      </c>
      <c r="B3058" s="237" t="s">
        <v>3912</v>
      </c>
      <c r="C3058" s="222" t="s">
        <v>3913</v>
      </c>
      <c r="D3058" s="236" t="s">
        <v>1808</v>
      </c>
      <c r="E3058" s="220">
        <f t="shared" ref="E3058:E3074" si="200">+F3058+G3058+H3058</f>
        <v>0</v>
      </c>
      <c r="F3058" s="221"/>
      <c r="G3058" s="92"/>
      <c r="H3058" s="92"/>
    </row>
    <row r="3059" spans="1:8" s="215" customFormat="1">
      <c r="A3059" s="216">
        <v>852</v>
      </c>
      <c r="B3059" s="237" t="s">
        <v>3402</v>
      </c>
      <c r="C3059" s="222" t="s">
        <v>3913</v>
      </c>
      <c r="D3059" s="236" t="s">
        <v>1808</v>
      </c>
      <c r="E3059" s="220">
        <f t="shared" si="200"/>
        <v>0</v>
      </c>
      <c r="F3059" s="221"/>
      <c r="G3059" s="92"/>
      <c r="H3059" s="92"/>
    </row>
    <row r="3060" spans="1:8" s="215" customFormat="1">
      <c r="A3060" s="216">
        <v>853</v>
      </c>
      <c r="B3060" s="237" t="s">
        <v>3914</v>
      </c>
      <c r="C3060" s="222" t="s">
        <v>3915</v>
      </c>
      <c r="D3060" s="236" t="s">
        <v>1808</v>
      </c>
      <c r="E3060" s="220">
        <f t="shared" si="200"/>
        <v>0</v>
      </c>
      <c r="F3060" s="221"/>
      <c r="G3060" s="92"/>
      <c r="H3060" s="92"/>
    </row>
    <row r="3061" spans="1:8" s="215" customFormat="1">
      <c r="A3061" s="216">
        <v>854</v>
      </c>
      <c r="B3061" s="217" t="s">
        <v>3916</v>
      </c>
      <c r="C3061" s="222" t="s">
        <v>3917</v>
      </c>
      <c r="D3061" s="236" t="s">
        <v>1808</v>
      </c>
      <c r="E3061" s="220">
        <f t="shared" si="200"/>
        <v>2</v>
      </c>
      <c r="F3061" s="221">
        <v>2</v>
      </c>
      <c r="G3061" s="92"/>
      <c r="H3061" s="92"/>
    </row>
    <row r="3062" spans="1:8" s="215" customFormat="1">
      <c r="A3062" s="216">
        <v>855</v>
      </c>
      <c r="B3062" s="237" t="s">
        <v>3918</v>
      </c>
      <c r="C3062" s="222" t="s">
        <v>3919</v>
      </c>
      <c r="D3062" s="236" t="s">
        <v>1808</v>
      </c>
      <c r="E3062" s="220">
        <f t="shared" si="200"/>
        <v>0</v>
      </c>
      <c r="F3062" s="221"/>
      <c r="G3062" s="92"/>
      <c r="H3062" s="92"/>
    </row>
    <row r="3063" spans="1:8" s="215" customFormat="1">
      <c r="A3063" s="216">
        <v>856</v>
      </c>
      <c r="B3063" s="237" t="s">
        <v>2287</v>
      </c>
      <c r="C3063" s="222" t="s">
        <v>3920</v>
      </c>
      <c r="D3063" s="236" t="s">
        <v>1808</v>
      </c>
      <c r="E3063" s="220">
        <f t="shared" si="200"/>
        <v>0</v>
      </c>
      <c r="F3063" s="221"/>
      <c r="G3063" s="92"/>
      <c r="H3063" s="92"/>
    </row>
    <row r="3064" spans="1:8" s="215" customFormat="1">
      <c r="A3064" s="216">
        <v>857</v>
      </c>
      <c r="B3064" s="237" t="s">
        <v>3921</v>
      </c>
      <c r="C3064" s="222"/>
      <c r="D3064" s="236" t="s">
        <v>1808</v>
      </c>
      <c r="E3064" s="220">
        <f t="shared" si="200"/>
        <v>0</v>
      </c>
      <c r="F3064" s="221"/>
      <c r="G3064" s="92"/>
      <c r="H3064" s="92"/>
    </row>
    <row r="3065" spans="1:8" s="215" customFormat="1">
      <c r="A3065" s="216">
        <v>858</v>
      </c>
      <c r="B3065" s="237" t="s">
        <v>3922</v>
      </c>
      <c r="C3065" s="222" t="s">
        <v>3923</v>
      </c>
      <c r="D3065" s="236" t="s">
        <v>1808</v>
      </c>
      <c r="E3065" s="220">
        <f t="shared" si="200"/>
        <v>1</v>
      </c>
      <c r="F3065" s="221">
        <v>1</v>
      </c>
      <c r="G3065" s="92"/>
      <c r="H3065" s="92"/>
    </row>
    <row r="3066" spans="1:8" s="215" customFormat="1">
      <c r="A3066" s="216">
        <v>859</v>
      </c>
      <c r="B3066" s="237" t="s">
        <v>3922</v>
      </c>
      <c r="C3066" s="222" t="s">
        <v>3924</v>
      </c>
      <c r="D3066" s="236" t="s">
        <v>1808</v>
      </c>
      <c r="E3066" s="220">
        <f t="shared" si="200"/>
        <v>1</v>
      </c>
      <c r="F3066" s="221">
        <v>1</v>
      </c>
      <c r="G3066" s="92"/>
      <c r="H3066" s="92"/>
    </row>
    <row r="3067" spans="1:8" s="215" customFormat="1">
      <c r="A3067" s="216">
        <v>860</v>
      </c>
      <c r="B3067" s="237" t="s">
        <v>3922</v>
      </c>
      <c r="C3067" s="222" t="s">
        <v>3925</v>
      </c>
      <c r="D3067" s="236" t="s">
        <v>1808</v>
      </c>
      <c r="E3067" s="220">
        <f t="shared" si="200"/>
        <v>1</v>
      </c>
      <c r="F3067" s="221">
        <v>1</v>
      </c>
      <c r="G3067" s="92"/>
      <c r="H3067" s="92"/>
    </row>
    <row r="3068" spans="1:8" s="215" customFormat="1">
      <c r="A3068" s="216">
        <v>861</v>
      </c>
      <c r="B3068" s="237" t="s">
        <v>3922</v>
      </c>
      <c r="C3068" s="222" t="s">
        <v>3926</v>
      </c>
      <c r="D3068" s="236" t="s">
        <v>1808</v>
      </c>
      <c r="E3068" s="220">
        <f t="shared" si="200"/>
        <v>1</v>
      </c>
      <c r="F3068" s="221">
        <v>1</v>
      </c>
      <c r="G3068" s="92"/>
      <c r="H3068" s="92"/>
    </row>
    <row r="3069" spans="1:8" s="215" customFormat="1">
      <c r="A3069" s="216">
        <v>862</v>
      </c>
      <c r="B3069" s="237" t="s">
        <v>3922</v>
      </c>
      <c r="C3069" s="222" t="s">
        <v>3927</v>
      </c>
      <c r="D3069" s="236" t="s">
        <v>1808</v>
      </c>
      <c r="E3069" s="220">
        <f t="shared" si="200"/>
        <v>1</v>
      </c>
      <c r="F3069" s="221">
        <v>1</v>
      </c>
      <c r="G3069" s="92"/>
      <c r="H3069" s="92"/>
    </row>
    <row r="3070" spans="1:8" s="215" customFormat="1">
      <c r="A3070" s="216">
        <v>863</v>
      </c>
      <c r="B3070" s="237" t="s">
        <v>3922</v>
      </c>
      <c r="C3070" s="222" t="s">
        <v>3928</v>
      </c>
      <c r="D3070" s="236" t="s">
        <v>1808</v>
      </c>
      <c r="E3070" s="220">
        <f t="shared" si="200"/>
        <v>1</v>
      </c>
      <c r="F3070" s="221">
        <v>1</v>
      </c>
      <c r="G3070" s="92"/>
      <c r="H3070" s="92"/>
    </row>
    <row r="3071" spans="1:8" s="215" customFormat="1">
      <c r="A3071" s="216">
        <v>864</v>
      </c>
      <c r="B3071" s="237" t="s">
        <v>3922</v>
      </c>
      <c r="C3071" s="222" t="s">
        <v>3929</v>
      </c>
      <c r="D3071" s="236" t="s">
        <v>1808</v>
      </c>
      <c r="E3071" s="220">
        <f t="shared" si="200"/>
        <v>1</v>
      </c>
      <c r="F3071" s="221">
        <v>1</v>
      </c>
      <c r="G3071" s="92"/>
      <c r="H3071" s="92"/>
    </row>
    <row r="3072" spans="1:8" s="215" customFormat="1">
      <c r="A3072" s="216">
        <v>865</v>
      </c>
      <c r="B3072" s="217" t="s">
        <v>3930</v>
      </c>
      <c r="C3072" s="222" t="s">
        <v>3931</v>
      </c>
      <c r="D3072" s="236" t="s">
        <v>1808</v>
      </c>
      <c r="E3072" s="220">
        <f t="shared" si="200"/>
        <v>1</v>
      </c>
      <c r="F3072" s="221">
        <v>1</v>
      </c>
      <c r="G3072" s="92"/>
      <c r="H3072" s="92"/>
    </row>
    <row r="3073" spans="1:8" s="215" customFormat="1">
      <c r="A3073" s="216">
        <v>866</v>
      </c>
      <c r="B3073" s="217" t="s">
        <v>3932</v>
      </c>
      <c r="C3073" s="222" t="s">
        <v>3913</v>
      </c>
      <c r="D3073" s="236" t="s">
        <v>1808</v>
      </c>
      <c r="E3073" s="220">
        <f t="shared" si="200"/>
        <v>0</v>
      </c>
      <c r="F3073" s="221"/>
      <c r="G3073" s="92"/>
      <c r="H3073" s="92"/>
    </row>
    <row r="3074" spans="1:8" s="215" customFormat="1">
      <c r="A3074" s="216">
        <v>867</v>
      </c>
      <c r="B3074" s="217" t="s">
        <v>3930</v>
      </c>
      <c r="C3074" s="222" t="s">
        <v>3933</v>
      </c>
      <c r="D3074" s="236" t="s">
        <v>1808</v>
      </c>
      <c r="E3074" s="220">
        <f t="shared" si="200"/>
        <v>1</v>
      </c>
      <c r="F3074" s="221">
        <v>1</v>
      </c>
      <c r="G3074" s="92"/>
      <c r="H3074" s="92"/>
    </row>
    <row r="3075" spans="1:8" s="215" customFormat="1" ht="33" customHeight="1">
      <c r="A3075" s="227"/>
      <c r="B3075" s="919" t="s">
        <v>3934</v>
      </c>
      <c r="C3075" s="920"/>
      <c r="D3075" s="920"/>
      <c r="E3075" s="920"/>
      <c r="F3075" s="920"/>
      <c r="G3075" s="920"/>
      <c r="H3075" s="920"/>
    </row>
    <row r="3076" spans="1:8" s="215" customFormat="1">
      <c r="A3076" s="216">
        <v>868</v>
      </c>
      <c r="B3076" s="247" t="s">
        <v>3762</v>
      </c>
      <c r="C3076" s="223" t="s">
        <v>3935</v>
      </c>
      <c r="D3076" s="222" t="s">
        <v>2115</v>
      </c>
      <c r="E3076" s="220">
        <f t="shared" ref="E3076:E3101" si="201">+F3076+G3076+H3076</f>
        <v>0</v>
      </c>
      <c r="F3076" s="229"/>
      <c r="G3076" s="92"/>
      <c r="H3076" s="92"/>
    </row>
    <row r="3077" spans="1:8" s="215" customFormat="1">
      <c r="A3077" s="216">
        <v>869</v>
      </c>
      <c r="B3077" s="217" t="s">
        <v>3610</v>
      </c>
      <c r="C3077" s="222" t="s">
        <v>3936</v>
      </c>
      <c r="D3077" s="236" t="s">
        <v>1808</v>
      </c>
      <c r="E3077" s="220">
        <f t="shared" si="201"/>
        <v>0</v>
      </c>
      <c r="F3077" s="229"/>
      <c r="G3077" s="222"/>
      <c r="H3077" s="92"/>
    </row>
    <row r="3078" spans="1:8" s="215" customFormat="1">
      <c r="A3078" s="216">
        <v>870</v>
      </c>
      <c r="B3078" s="225" t="s">
        <v>3937</v>
      </c>
      <c r="C3078" s="223">
        <v>84688302</v>
      </c>
      <c r="D3078" s="236" t="s">
        <v>1808</v>
      </c>
      <c r="E3078" s="220">
        <f t="shared" si="201"/>
        <v>16</v>
      </c>
      <c r="F3078" s="229"/>
      <c r="G3078" s="223">
        <v>16</v>
      </c>
      <c r="H3078" s="92"/>
    </row>
    <row r="3079" spans="1:8" s="215" customFormat="1">
      <c r="A3079" s="216">
        <v>871</v>
      </c>
      <c r="B3079" s="225" t="s">
        <v>2287</v>
      </c>
      <c r="C3079" s="223" t="s">
        <v>3938</v>
      </c>
      <c r="D3079" s="236" t="s">
        <v>1808</v>
      </c>
      <c r="E3079" s="220">
        <f t="shared" si="201"/>
        <v>1</v>
      </c>
      <c r="F3079" s="229"/>
      <c r="G3079" s="223">
        <v>1</v>
      </c>
      <c r="H3079" s="92"/>
    </row>
    <row r="3080" spans="1:8" s="215" customFormat="1">
      <c r="A3080" s="216">
        <v>872</v>
      </c>
      <c r="B3080" s="225" t="s">
        <v>3252</v>
      </c>
      <c r="C3080" s="223" t="s">
        <v>3938</v>
      </c>
      <c r="D3080" s="236" t="s">
        <v>1808</v>
      </c>
      <c r="E3080" s="220">
        <f t="shared" si="201"/>
        <v>1</v>
      </c>
      <c r="F3080" s="229"/>
      <c r="G3080" s="223">
        <v>1</v>
      </c>
      <c r="H3080" s="92"/>
    </row>
    <row r="3081" spans="1:8" s="215" customFormat="1">
      <c r="A3081" s="216">
        <v>873</v>
      </c>
      <c r="B3081" s="225" t="s">
        <v>3939</v>
      </c>
      <c r="C3081" s="223" t="s">
        <v>3938</v>
      </c>
      <c r="D3081" s="221" t="s">
        <v>2115</v>
      </c>
      <c r="E3081" s="220">
        <f t="shared" si="201"/>
        <v>1</v>
      </c>
      <c r="F3081" s="229"/>
      <c r="G3081" s="223">
        <v>1</v>
      </c>
      <c r="H3081" s="92"/>
    </row>
    <row r="3082" spans="1:8" s="215" customFormat="1">
      <c r="A3082" s="216">
        <v>874</v>
      </c>
      <c r="B3082" s="225" t="s">
        <v>3940</v>
      </c>
      <c r="C3082" s="223" t="s">
        <v>3938</v>
      </c>
      <c r="D3082" s="221" t="s">
        <v>2115</v>
      </c>
      <c r="E3082" s="220">
        <f t="shared" si="201"/>
        <v>1</v>
      </c>
      <c r="F3082" s="229"/>
      <c r="G3082" s="223">
        <v>1</v>
      </c>
      <c r="H3082" s="92"/>
    </row>
    <row r="3083" spans="1:8" s="215" customFormat="1">
      <c r="A3083" s="216">
        <v>875</v>
      </c>
      <c r="B3083" s="225" t="s">
        <v>3941</v>
      </c>
      <c r="C3083" s="223" t="s">
        <v>3938</v>
      </c>
      <c r="D3083" s="236" t="s">
        <v>1808</v>
      </c>
      <c r="E3083" s="220">
        <f t="shared" si="201"/>
        <v>0</v>
      </c>
      <c r="F3083" s="229"/>
      <c r="G3083" s="223"/>
      <c r="H3083" s="92"/>
    </row>
    <row r="3084" spans="1:8" s="215" customFormat="1">
      <c r="A3084" s="216">
        <v>876</v>
      </c>
      <c r="B3084" s="225" t="s">
        <v>3942</v>
      </c>
      <c r="C3084" s="223" t="s">
        <v>3938</v>
      </c>
      <c r="D3084" s="236" t="s">
        <v>1808</v>
      </c>
      <c r="E3084" s="220">
        <f t="shared" si="201"/>
        <v>1</v>
      </c>
      <c r="F3084" s="229"/>
      <c r="G3084" s="223">
        <v>1</v>
      </c>
      <c r="H3084" s="92"/>
    </row>
    <row r="3085" spans="1:8" s="215" customFormat="1">
      <c r="A3085" s="216">
        <v>877</v>
      </c>
      <c r="B3085" s="225" t="s">
        <v>3943</v>
      </c>
      <c r="C3085" s="223" t="s">
        <v>3944</v>
      </c>
      <c r="D3085" s="236" t="s">
        <v>1808</v>
      </c>
      <c r="E3085" s="220">
        <f t="shared" si="201"/>
        <v>1</v>
      </c>
      <c r="F3085" s="229"/>
      <c r="G3085" s="223">
        <v>1</v>
      </c>
      <c r="H3085" s="92"/>
    </row>
    <row r="3086" spans="1:8" s="215" customFormat="1">
      <c r="A3086" s="216">
        <v>878</v>
      </c>
      <c r="B3086" s="237" t="s">
        <v>3945</v>
      </c>
      <c r="C3086" s="222" t="s">
        <v>3946</v>
      </c>
      <c r="D3086" s="236" t="s">
        <v>1808</v>
      </c>
      <c r="E3086" s="220">
        <f t="shared" si="201"/>
        <v>1</v>
      </c>
      <c r="F3086" s="229"/>
      <c r="G3086" s="223">
        <v>1</v>
      </c>
      <c r="H3086" s="92"/>
    </row>
    <row r="3087" spans="1:8" s="215" customFormat="1">
      <c r="A3087" s="216">
        <v>879</v>
      </c>
      <c r="B3087" s="225" t="s">
        <v>3947</v>
      </c>
      <c r="C3087" s="222">
        <v>180211</v>
      </c>
      <c r="D3087" s="236" t="s">
        <v>1808</v>
      </c>
      <c r="E3087" s="220">
        <f t="shared" si="201"/>
        <v>1</v>
      </c>
      <c r="F3087" s="229"/>
      <c r="G3087" s="221">
        <v>1</v>
      </c>
      <c r="H3087" s="92"/>
    </row>
    <row r="3088" spans="1:8" s="215" customFormat="1">
      <c r="A3088" s="216">
        <v>880</v>
      </c>
      <c r="B3088" s="225" t="s">
        <v>2954</v>
      </c>
      <c r="C3088" s="222" t="s">
        <v>3948</v>
      </c>
      <c r="D3088" s="236" t="s">
        <v>1808</v>
      </c>
      <c r="E3088" s="220">
        <f t="shared" si="201"/>
        <v>2</v>
      </c>
      <c r="F3088" s="229"/>
      <c r="G3088" s="221">
        <v>2</v>
      </c>
      <c r="H3088" s="92"/>
    </row>
    <row r="3089" spans="1:103" s="215" customFormat="1">
      <c r="A3089" s="216">
        <v>881</v>
      </c>
      <c r="B3089" s="225" t="s">
        <v>3949</v>
      </c>
      <c r="C3089" s="222" t="s">
        <v>3950</v>
      </c>
      <c r="D3089" s="236" t="s">
        <v>1808</v>
      </c>
      <c r="E3089" s="220">
        <f t="shared" si="201"/>
        <v>0</v>
      </c>
      <c r="F3089" s="229"/>
      <c r="G3089" s="221"/>
      <c r="H3089" s="92"/>
    </row>
    <row r="3090" spans="1:103" s="215" customFormat="1">
      <c r="A3090" s="216">
        <v>882</v>
      </c>
      <c r="B3090" s="225" t="s">
        <v>3951</v>
      </c>
      <c r="C3090" s="222" t="s">
        <v>3952</v>
      </c>
      <c r="D3090" s="236" t="s">
        <v>1808</v>
      </c>
      <c r="E3090" s="220">
        <f t="shared" si="201"/>
        <v>2</v>
      </c>
      <c r="F3090" s="229"/>
      <c r="G3090" s="221">
        <v>2</v>
      </c>
      <c r="H3090" s="92"/>
    </row>
    <row r="3091" spans="1:103" s="215" customFormat="1">
      <c r="A3091" s="216">
        <v>883</v>
      </c>
      <c r="B3091" s="225" t="s">
        <v>3953</v>
      </c>
      <c r="C3091" s="222">
        <v>8111</v>
      </c>
      <c r="D3091" s="236" t="s">
        <v>1808</v>
      </c>
      <c r="E3091" s="220">
        <f t="shared" si="201"/>
        <v>1</v>
      </c>
      <c r="F3091" s="229"/>
      <c r="G3091" s="221">
        <v>1</v>
      </c>
      <c r="H3091" s="92"/>
    </row>
    <row r="3092" spans="1:103" s="215" customFormat="1">
      <c r="A3092" s="216">
        <v>884</v>
      </c>
      <c r="B3092" s="225" t="s">
        <v>2954</v>
      </c>
      <c r="C3092" s="222" t="s">
        <v>3954</v>
      </c>
      <c r="D3092" s="236" t="s">
        <v>1808</v>
      </c>
      <c r="E3092" s="220">
        <f t="shared" si="201"/>
        <v>1</v>
      </c>
      <c r="F3092" s="229"/>
      <c r="G3092" s="221">
        <v>1</v>
      </c>
      <c r="H3092" s="92"/>
    </row>
    <row r="3093" spans="1:103" s="215" customFormat="1">
      <c r="A3093" s="216">
        <v>885</v>
      </c>
      <c r="B3093" s="225" t="s">
        <v>3955</v>
      </c>
      <c r="C3093" s="222" t="s">
        <v>3956</v>
      </c>
      <c r="D3093" s="236" t="s">
        <v>1808</v>
      </c>
      <c r="E3093" s="220">
        <f t="shared" si="201"/>
        <v>1</v>
      </c>
      <c r="F3093" s="229"/>
      <c r="G3093" s="221">
        <v>1</v>
      </c>
      <c r="H3093" s="92"/>
    </row>
    <row r="3094" spans="1:103" s="215" customFormat="1">
      <c r="A3094" s="216">
        <v>886</v>
      </c>
      <c r="B3094" s="225" t="s">
        <v>3957</v>
      </c>
      <c r="C3094" s="222" t="s">
        <v>3958</v>
      </c>
      <c r="D3094" s="236" t="s">
        <v>1808</v>
      </c>
      <c r="E3094" s="220">
        <f t="shared" si="201"/>
        <v>2</v>
      </c>
      <c r="F3094" s="229"/>
      <c r="G3094" s="221">
        <v>2</v>
      </c>
      <c r="H3094" s="92"/>
    </row>
    <row r="3095" spans="1:103" s="215" customFormat="1">
      <c r="A3095" s="216">
        <v>887</v>
      </c>
      <c r="B3095" s="225" t="s">
        <v>3959</v>
      </c>
      <c r="C3095" s="222" t="s">
        <v>3960</v>
      </c>
      <c r="D3095" s="236" t="s">
        <v>1808</v>
      </c>
      <c r="E3095" s="220">
        <f t="shared" si="201"/>
        <v>0</v>
      </c>
      <c r="F3095" s="229"/>
      <c r="G3095" s="221"/>
      <c r="H3095" s="92"/>
    </row>
    <row r="3096" spans="1:103" s="215" customFormat="1">
      <c r="A3096" s="216">
        <v>888</v>
      </c>
      <c r="B3096" s="225" t="s">
        <v>3961</v>
      </c>
      <c r="C3096" s="222" t="s">
        <v>3962</v>
      </c>
      <c r="D3096" s="236" t="s">
        <v>1808</v>
      </c>
      <c r="E3096" s="220">
        <f t="shared" si="201"/>
        <v>1</v>
      </c>
      <c r="F3096" s="229"/>
      <c r="G3096" s="221">
        <v>1</v>
      </c>
      <c r="H3096" s="92"/>
    </row>
    <row r="3097" spans="1:103" s="215" customFormat="1">
      <c r="A3097" s="216">
        <v>889</v>
      </c>
      <c r="B3097" s="225" t="s">
        <v>3963</v>
      </c>
      <c r="C3097" s="222" t="s">
        <v>3964</v>
      </c>
      <c r="D3097" s="236" t="s">
        <v>1808</v>
      </c>
      <c r="E3097" s="220">
        <f t="shared" si="201"/>
        <v>2</v>
      </c>
      <c r="F3097" s="229"/>
      <c r="G3097" s="221">
        <v>2</v>
      </c>
      <c r="H3097" s="92"/>
    </row>
    <row r="3098" spans="1:103" s="215" customFormat="1">
      <c r="A3098" s="216">
        <v>890</v>
      </c>
      <c r="B3098" s="225" t="s">
        <v>3965</v>
      </c>
      <c r="C3098" s="222" t="s">
        <v>3966</v>
      </c>
      <c r="D3098" s="236" t="s">
        <v>1808</v>
      </c>
      <c r="E3098" s="220">
        <f t="shared" si="201"/>
        <v>2</v>
      </c>
      <c r="F3098" s="229"/>
      <c r="G3098" s="221">
        <v>2</v>
      </c>
      <c r="H3098" s="92"/>
    </row>
    <row r="3099" spans="1:103" s="215" customFormat="1">
      <c r="A3099" s="216">
        <v>891</v>
      </c>
      <c r="B3099" s="225" t="s">
        <v>3967</v>
      </c>
      <c r="C3099" s="222">
        <v>4120000063</v>
      </c>
      <c r="D3099" s="236" t="s">
        <v>1808</v>
      </c>
      <c r="E3099" s="220">
        <f t="shared" si="201"/>
        <v>1</v>
      </c>
      <c r="F3099" s="229"/>
      <c r="G3099" s="221">
        <v>1</v>
      </c>
      <c r="H3099" s="92"/>
    </row>
    <row r="3100" spans="1:103" s="215" customFormat="1">
      <c r="A3100" s="216">
        <v>892</v>
      </c>
      <c r="B3100" s="237" t="s">
        <v>3968</v>
      </c>
      <c r="C3100" s="222" t="s">
        <v>3969</v>
      </c>
      <c r="D3100" s="236" t="s">
        <v>1808</v>
      </c>
      <c r="E3100" s="220">
        <f t="shared" si="201"/>
        <v>2</v>
      </c>
      <c r="F3100" s="229"/>
      <c r="G3100" s="221">
        <v>2</v>
      </c>
      <c r="H3100" s="92"/>
    </row>
    <row r="3101" spans="1:103" s="215" customFormat="1">
      <c r="A3101" s="216">
        <v>893</v>
      </c>
      <c r="B3101" s="237" t="s">
        <v>3970</v>
      </c>
      <c r="C3101" s="222" t="s">
        <v>3971</v>
      </c>
      <c r="D3101" s="236" t="s">
        <v>1808</v>
      </c>
      <c r="E3101" s="220">
        <f t="shared" si="201"/>
        <v>2</v>
      </c>
      <c r="F3101" s="229"/>
      <c r="G3101" s="221">
        <v>2</v>
      </c>
      <c r="H3101" s="92"/>
    </row>
    <row r="3102" spans="1:103" s="250" customFormat="1" ht="33" customHeight="1">
      <c r="A3102" s="227"/>
      <c r="B3102" s="912" t="s">
        <v>3972</v>
      </c>
      <c r="C3102" s="912"/>
      <c r="D3102" s="912"/>
      <c r="E3102" s="912"/>
      <c r="F3102" s="912"/>
      <c r="G3102" s="912"/>
      <c r="H3102" s="912"/>
      <c r="I3102" s="233"/>
      <c r="J3102" s="233"/>
      <c r="K3102" s="233"/>
      <c r="L3102" s="233"/>
      <c r="M3102" s="233"/>
      <c r="N3102" s="233"/>
      <c r="O3102" s="233"/>
      <c r="P3102" s="233"/>
      <c r="Q3102" s="233"/>
      <c r="R3102" s="233"/>
      <c r="S3102" s="233"/>
      <c r="T3102" s="233"/>
      <c r="U3102" s="233"/>
      <c r="V3102" s="233"/>
      <c r="W3102" s="233"/>
      <c r="X3102" s="233"/>
      <c r="Y3102" s="233"/>
      <c r="Z3102" s="233"/>
      <c r="AA3102" s="233"/>
      <c r="AB3102" s="233"/>
      <c r="AC3102" s="233"/>
      <c r="AD3102" s="233"/>
      <c r="AE3102" s="233"/>
      <c r="AF3102" s="233"/>
      <c r="AG3102" s="233"/>
      <c r="AH3102" s="233"/>
      <c r="AI3102" s="233"/>
      <c r="AJ3102" s="233"/>
      <c r="AK3102" s="233"/>
      <c r="AL3102" s="233"/>
      <c r="AM3102" s="233"/>
      <c r="AN3102" s="233"/>
      <c r="AO3102" s="233"/>
      <c r="AP3102" s="233"/>
      <c r="AQ3102" s="233"/>
      <c r="AR3102" s="233"/>
      <c r="AS3102" s="233"/>
      <c r="AT3102" s="233"/>
      <c r="AU3102" s="233"/>
      <c r="AV3102" s="233"/>
      <c r="AW3102" s="233"/>
      <c r="AX3102" s="233"/>
      <c r="AY3102" s="233"/>
      <c r="AZ3102" s="233"/>
      <c r="BA3102" s="233"/>
      <c r="BB3102" s="233"/>
      <c r="BC3102" s="233"/>
      <c r="BD3102" s="233"/>
      <c r="BE3102" s="233"/>
      <c r="BF3102" s="233"/>
      <c r="BG3102" s="233"/>
      <c r="BH3102" s="233"/>
      <c r="BI3102" s="233"/>
      <c r="BJ3102" s="233"/>
      <c r="BK3102" s="233"/>
      <c r="BL3102" s="233"/>
      <c r="BM3102" s="233"/>
      <c r="BN3102" s="233"/>
      <c r="BO3102" s="233"/>
      <c r="BP3102" s="233"/>
      <c r="BQ3102" s="233"/>
      <c r="BR3102" s="233"/>
      <c r="BS3102" s="233"/>
      <c r="BT3102" s="233"/>
      <c r="BU3102" s="233"/>
      <c r="BV3102" s="233"/>
      <c r="BW3102" s="233"/>
      <c r="BX3102" s="233"/>
      <c r="BY3102" s="233"/>
      <c r="BZ3102" s="233"/>
      <c r="CA3102" s="233"/>
      <c r="CB3102" s="233"/>
      <c r="CC3102" s="233"/>
      <c r="CD3102" s="233"/>
      <c r="CE3102" s="233"/>
      <c r="CF3102" s="233"/>
      <c r="CG3102" s="233"/>
      <c r="CH3102" s="233"/>
      <c r="CI3102" s="233"/>
      <c r="CJ3102" s="233"/>
      <c r="CK3102" s="233"/>
      <c r="CL3102" s="233"/>
      <c r="CM3102" s="233"/>
      <c r="CN3102" s="233"/>
      <c r="CO3102" s="233"/>
      <c r="CP3102" s="233"/>
      <c r="CQ3102" s="233"/>
      <c r="CR3102" s="233"/>
      <c r="CS3102" s="233"/>
      <c r="CT3102" s="233"/>
      <c r="CU3102" s="233"/>
      <c r="CV3102" s="233"/>
      <c r="CW3102" s="233"/>
      <c r="CX3102" s="233"/>
      <c r="CY3102" s="233"/>
    </row>
    <row r="3103" spans="1:103" s="215" customFormat="1">
      <c r="A3103" s="216">
        <v>894</v>
      </c>
      <c r="B3103" s="217" t="s">
        <v>3973</v>
      </c>
      <c r="C3103" s="222" t="s">
        <v>3974</v>
      </c>
      <c r="D3103" s="236" t="s">
        <v>1808</v>
      </c>
      <c r="E3103" s="220">
        <f t="shared" ref="E3103:E3140" si="202">+F3103+G3103+H3103</f>
        <v>0</v>
      </c>
      <c r="F3103" s="222"/>
      <c r="G3103" s="92"/>
      <c r="H3103" s="92"/>
    </row>
    <row r="3104" spans="1:103" s="215" customFormat="1">
      <c r="A3104" s="216">
        <v>895</v>
      </c>
      <c r="B3104" s="217" t="s">
        <v>3975</v>
      </c>
      <c r="C3104" s="222" t="s">
        <v>3976</v>
      </c>
      <c r="D3104" s="236" t="s">
        <v>1808</v>
      </c>
      <c r="E3104" s="220">
        <f t="shared" si="202"/>
        <v>0</v>
      </c>
      <c r="F3104" s="222"/>
      <c r="G3104" s="92"/>
      <c r="H3104" s="92"/>
    </row>
    <row r="3105" spans="1:8" s="215" customFormat="1">
      <c r="A3105" s="216">
        <v>896</v>
      </c>
      <c r="B3105" s="217" t="s">
        <v>3977</v>
      </c>
      <c r="C3105" s="222" t="s">
        <v>3978</v>
      </c>
      <c r="D3105" s="236" t="s">
        <v>1808</v>
      </c>
      <c r="E3105" s="220">
        <f t="shared" si="202"/>
        <v>0</v>
      </c>
      <c r="F3105" s="222"/>
      <c r="G3105" s="92"/>
      <c r="H3105" s="92"/>
    </row>
    <row r="3106" spans="1:8" s="215" customFormat="1">
      <c r="A3106" s="216">
        <v>897</v>
      </c>
      <c r="B3106" s="217" t="s">
        <v>3979</v>
      </c>
      <c r="C3106" s="222" t="s">
        <v>3980</v>
      </c>
      <c r="D3106" s="236" t="s">
        <v>1808</v>
      </c>
      <c r="E3106" s="220">
        <f t="shared" si="202"/>
        <v>0</v>
      </c>
      <c r="F3106" s="222"/>
      <c r="G3106" s="92"/>
      <c r="H3106" s="92"/>
    </row>
    <row r="3107" spans="1:8" s="215" customFormat="1">
      <c r="A3107" s="216">
        <v>898</v>
      </c>
      <c r="B3107" s="217" t="s">
        <v>3981</v>
      </c>
      <c r="C3107" s="222" t="s">
        <v>3982</v>
      </c>
      <c r="D3107" s="236" t="s">
        <v>1808</v>
      </c>
      <c r="E3107" s="220">
        <f t="shared" si="202"/>
        <v>0</v>
      </c>
      <c r="F3107" s="222"/>
      <c r="G3107" s="92"/>
      <c r="H3107" s="92"/>
    </row>
    <row r="3108" spans="1:8" s="215" customFormat="1">
      <c r="A3108" s="216">
        <v>899</v>
      </c>
      <c r="B3108" s="217" t="s">
        <v>3252</v>
      </c>
      <c r="C3108" s="222" t="s">
        <v>3983</v>
      </c>
      <c r="D3108" s="236" t="s">
        <v>1808</v>
      </c>
      <c r="E3108" s="220">
        <f t="shared" si="202"/>
        <v>1</v>
      </c>
      <c r="F3108" s="222">
        <v>1</v>
      </c>
      <c r="G3108" s="92"/>
      <c r="H3108" s="92"/>
    </row>
    <row r="3109" spans="1:8" s="215" customFormat="1">
      <c r="A3109" s="216">
        <v>900</v>
      </c>
      <c r="B3109" s="217" t="s">
        <v>3984</v>
      </c>
      <c r="C3109" s="222">
        <v>3708800</v>
      </c>
      <c r="D3109" s="236" t="s">
        <v>1808</v>
      </c>
      <c r="E3109" s="220">
        <f t="shared" si="202"/>
        <v>0</v>
      </c>
      <c r="F3109" s="222"/>
      <c r="G3109" s="92"/>
      <c r="H3109" s="92"/>
    </row>
    <row r="3110" spans="1:8" s="215" customFormat="1">
      <c r="A3110" s="216">
        <v>901</v>
      </c>
      <c r="B3110" s="217" t="s">
        <v>3985</v>
      </c>
      <c r="C3110" s="222" t="s">
        <v>3986</v>
      </c>
      <c r="D3110" s="236" t="s">
        <v>1808</v>
      </c>
      <c r="E3110" s="220">
        <f t="shared" si="202"/>
        <v>2</v>
      </c>
      <c r="F3110" s="222">
        <v>2</v>
      </c>
      <c r="G3110" s="92"/>
      <c r="H3110" s="92"/>
    </row>
    <row r="3111" spans="1:8" s="215" customFormat="1">
      <c r="A3111" s="216">
        <v>902</v>
      </c>
      <c r="B3111" s="217" t="s">
        <v>3987</v>
      </c>
      <c r="C3111" s="222" t="s">
        <v>3988</v>
      </c>
      <c r="D3111" s="236" t="s">
        <v>1808</v>
      </c>
      <c r="E3111" s="220">
        <f t="shared" si="202"/>
        <v>0</v>
      </c>
      <c r="F3111" s="222"/>
      <c r="G3111" s="92"/>
      <c r="H3111" s="92"/>
    </row>
    <row r="3112" spans="1:8" s="215" customFormat="1">
      <c r="A3112" s="216">
        <v>903</v>
      </c>
      <c r="B3112" s="217" t="s">
        <v>3989</v>
      </c>
      <c r="C3112" s="222" t="s">
        <v>3990</v>
      </c>
      <c r="D3112" s="236" t="s">
        <v>1808</v>
      </c>
      <c r="E3112" s="220">
        <f t="shared" si="202"/>
        <v>0</v>
      </c>
      <c r="F3112" s="222"/>
      <c r="G3112" s="92"/>
      <c r="H3112" s="92"/>
    </row>
    <row r="3113" spans="1:8" s="215" customFormat="1">
      <c r="A3113" s="216">
        <v>904</v>
      </c>
      <c r="B3113" s="217" t="s">
        <v>3991</v>
      </c>
      <c r="C3113" s="222" t="s">
        <v>3992</v>
      </c>
      <c r="D3113" s="236" t="s">
        <v>1808</v>
      </c>
      <c r="E3113" s="220">
        <f t="shared" si="202"/>
        <v>0</v>
      </c>
      <c r="F3113" s="222"/>
      <c r="G3113" s="92"/>
      <c r="H3113" s="92"/>
    </row>
    <row r="3114" spans="1:8" s="215" customFormat="1">
      <c r="A3114" s="216">
        <v>905</v>
      </c>
      <c r="B3114" s="217" t="s">
        <v>3993</v>
      </c>
      <c r="C3114" s="222" t="s">
        <v>3994</v>
      </c>
      <c r="D3114" s="236" t="s">
        <v>1808</v>
      </c>
      <c r="E3114" s="220">
        <f t="shared" si="202"/>
        <v>0</v>
      </c>
      <c r="F3114" s="222"/>
      <c r="G3114" s="92"/>
      <c r="H3114" s="92"/>
    </row>
    <row r="3115" spans="1:8" s="215" customFormat="1">
      <c r="A3115" s="216">
        <v>906</v>
      </c>
      <c r="B3115" s="217" t="s">
        <v>3995</v>
      </c>
      <c r="C3115" s="222" t="s">
        <v>3996</v>
      </c>
      <c r="D3115" s="236" t="s">
        <v>1808</v>
      </c>
      <c r="E3115" s="220">
        <f t="shared" si="202"/>
        <v>0</v>
      </c>
      <c r="F3115" s="222"/>
      <c r="G3115" s="92"/>
      <c r="H3115" s="92"/>
    </row>
    <row r="3116" spans="1:8" s="215" customFormat="1">
      <c r="A3116" s="216">
        <v>907</v>
      </c>
      <c r="B3116" s="217" t="s">
        <v>3997</v>
      </c>
      <c r="C3116" s="222" t="s">
        <v>3998</v>
      </c>
      <c r="D3116" s="236" t="s">
        <v>1808</v>
      </c>
      <c r="E3116" s="220">
        <f t="shared" si="202"/>
        <v>0</v>
      </c>
      <c r="F3116" s="222"/>
      <c r="G3116" s="92"/>
      <c r="H3116" s="92"/>
    </row>
    <row r="3117" spans="1:8" s="215" customFormat="1">
      <c r="A3117" s="216">
        <v>908</v>
      </c>
      <c r="B3117" s="217" t="s">
        <v>3999</v>
      </c>
      <c r="C3117" s="222" t="s">
        <v>4000</v>
      </c>
      <c r="D3117" s="236" t="s">
        <v>1808</v>
      </c>
      <c r="E3117" s="220">
        <f t="shared" si="202"/>
        <v>0</v>
      </c>
      <c r="F3117" s="222"/>
      <c r="G3117" s="92"/>
      <c r="H3117" s="92"/>
    </row>
    <row r="3118" spans="1:8" s="215" customFormat="1">
      <c r="A3118" s="216">
        <v>909</v>
      </c>
      <c r="B3118" s="217" t="s">
        <v>4001</v>
      </c>
      <c r="C3118" s="222" t="s">
        <v>4002</v>
      </c>
      <c r="D3118" s="236" t="s">
        <v>1808</v>
      </c>
      <c r="E3118" s="220">
        <f t="shared" si="202"/>
        <v>0</v>
      </c>
      <c r="F3118" s="222"/>
      <c r="G3118" s="92"/>
      <c r="H3118" s="92"/>
    </row>
    <row r="3119" spans="1:8" s="215" customFormat="1">
      <c r="A3119" s="216">
        <v>910</v>
      </c>
      <c r="B3119" s="217" t="s">
        <v>4003</v>
      </c>
      <c r="C3119" s="222" t="s">
        <v>4004</v>
      </c>
      <c r="D3119" s="236" t="s">
        <v>1808</v>
      </c>
      <c r="E3119" s="220">
        <f t="shared" si="202"/>
        <v>0</v>
      </c>
      <c r="F3119" s="222"/>
      <c r="G3119" s="92"/>
      <c r="H3119" s="92"/>
    </row>
    <row r="3120" spans="1:8" s="215" customFormat="1">
      <c r="A3120" s="216">
        <v>911</v>
      </c>
      <c r="B3120" s="217" t="s">
        <v>4005</v>
      </c>
      <c r="C3120" s="222" t="s">
        <v>4006</v>
      </c>
      <c r="D3120" s="236" t="s">
        <v>1808</v>
      </c>
      <c r="E3120" s="220">
        <f t="shared" si="202"/>
        <v>0</v>
      </c>
      <c r="F3120" s="222"/>
      <c r="G3120" s="92"/>
      <c r="H3120" s="92"/>
    </row>
    <row r="3121" spans="1:8" s="215" customFormat="1">
      <c r="A3121" s="216">
        <v>912</v>
      </c>
      <c r="B3121" s="217" t="s">
        <v>4007</v>
      </c>
      <c r="C3121" s="222" t="s">
        <v>4008</v>
      </c>
      <c r="D3121" s="236" t="s">
        <v>1808</v>
      </c>
      <c r="E3121" s="220">
        <f t="shared" si="202"/>
        <v>0</v>
      </c>
      <c r="F3121" s="222"/>
      <c r="G3121" s="92"/>
      <c r="H3121" s="92"/>
    </row>
    <row r="3122" spans="1:8" s="215" customFormat="1">
      <c r="A3122" s="216">
        <v>913</v>
      </c>
      <c r="B3122" s="217" t="s">
        <v>4009</v>
      </c>
      <c r="C3122" s="222" t="s">
        <v>4010</v>
      </c>
      <c r="D3122" s="236" t="s">
        <v>1808</v>
      </c>
      <c r="E3122" s="220">
        <f t="shared" si="202"/>
        <v>0</v>
      </c>
      <c r="F3122" s="222"/>
      <c r="G3122" s="92"/>
      <c r="H3122" s="92"/>
    </row>
    <row r="3123" spans="1:8" s="215" customFormat="1">
      <c r="A3123" s="216">
        <v>914</v>
      </c>
      <c r="B3123" s="217" t="s">
        <v>4011</v>
      </c>
      <c r="C3123" s="222" t="s">
        <v>4012</v>
      </c>
      <c r="D3123" s="236" t="s">
        <v>1808</v>
      </c>
      <c r="E3123" s="220">
        <f t="shared" si="202"/>
        <v>1</v>
      </c>
      <c r="F3123" s="222">
        <v>1</v>
      </c>
      <c r="G3123" s="92"/>
      <c r="H3123" s="92"/>
    </row>
    <row r="3124" spans="1:8" s="215" customFormat="1">
      <c r="A3124" s="216">
        <v>915</v>
      </c>
      <c r="B3124" s="217" t="s">
        <v>4013</v>
      </c>
      <c r="C3124" s="222" t="s">
        <v>4014</v>
      </c>
      <c r="D3124" s="236" t="s">
        <v>1808</v>
      </c>
      <c r="E3124" s="220">
        <f t="shared" si="202"/>
        <v>1</v>
      </c>
      <c r="F3124" s="222">
        <v>1</v>
      </c>
      <c r="G3124" s="92"/>
      <c r="H3124" s="92"/>
    </row>
    <row r="3125" spans="1:8" s="215" customFormat="1">
      <c r="A3125" s="216">
        <v>916</v>
      </c>
      <c r="B3125" s="217" t="s">
        <v>4015</v>
      </c>
      <c r="C3125" s="222" t="s">
        <v>4016</v>
      </c>
      <c r="D3125" s="236" t="s">
        <v>1808</v>
      </c>
      <c r="E3125" s="220">
        <f t="shared" si="202"/>
        <v>1</v>
      </c>
      <c r="F3125" s="222">
        <v>1</v>
      </c>
      <c r="G3125" s="92"/>
      <c r="H3125" s="92"/>
    </row>
    <row r="3126" spans="1:8" s="215" customFormat="1">
      <c r="A3126" s="216">
        <v>917</v>
      </c>
      <c r="B3126" s="217" t="s">
        <v>4017</v>
      </c>
      <c r="C3126" s="222" t="s">
        <v>4018</v>
      </c>
      <c r="D3126" s="236" t="s">
        <v>1808</v>
      </c>
      <c r="E3126" s="220">
        <f t="shared" si="202"/>
        <v>1</v>
      </c>
      <c r="F3126" s="222">
        <v>1</v>
      </c>
      <c r="G3126" s="92"/>
      <c r="H3126" s="92"/>
    </row>
    <row r="3127" spans="1:8" s="215" customFormat="1">
      <c r="A3127" s="216">
        <v>918</v>
      </c>
      <c r="B3127" s="217" t="s">
        <v>4019</v>
      </c>
      <c r="C3127" s="222" t="s">
        <v>4020</v>
      </c>
      <c r="D3127" s="236" t="s">
        <v>1808</v>
      </c>
      <c r="E3127" s="220">
        <f t="shared" si="202"/>
        <v>1</v>
      </c>
      <c r="F3127" s="222">
        <v>1</v>
      </c>
      <c r="G3127" s="92"/>
      <c r="H3127" s="92"/>
    </row>
    <row r="3128" spans="1:8" s="215" customFormat="1">
      <c r="A3128" s="216">
        <v>919</v>
      </c>
      <c r="B3128" s="217" t="s">
        <v>4021</v>
      </c>
      <c r="C3128" s="222" t="s">
        <v>4022</v>
      </c>
      <c r="D3128" s="236" t="s">
        <v>1808</v>
      </c>
      <c r="E3128" s="220">
        <f t="shared" si="202"/>
        <v>1</v>
      </c>
      <c r="F3128" s="222">
        <v>1</v>
      </c>
      <c r="G3128" s="92"/>
      <c r="H3128" s="92"/>
    </row>
    <row r="3129" spans="1:8" s="215" customFormat="1">
      <c r="A3129" s="216">
        <v>920</v>
      </c>
      <c r="B3129" s="217" t="s">
        <v>4023</v>
      </c>
      <c r="C3129" s="222" t="s">
        <v>4024</v>
      </c>
      <c r="D3129" s="236" t="s">
        <v>1808</v>
      </c>
      <c r="E3129" s="220">
        <f t="shared" si="202"/>
        <v>1</v>
      </c>
      <c r="F3129" s="222">
        <v>1</v>
      </c>
      <c r="G3129" s="92"/>
      <c r="H3129" s="92"/>
    </row>
    <row r="3130" spans="1:8" s="215" customFormat="1">
      <c r="A3130" s="216">
        <v>921</v>
      </c>
      <c r="B3130" s="217" t="s">
        <v>4025</v>
      </c>
      <c r="C3130" s="222" t="s">
        <v>4026</v>
      </c>
      <c r="D3130" s="236" t="s">
        <v>1808</v>
      </c>
      <c r="E3130" s="220">
        <f t="shared" si="202"/>
        <v>1</v>
      </c>
      <c r="F3130" s="222">
        <v>1</v>
      </c>
      <c r="G3130" s="92"/>
      <c r="H3130" s="92"/>
    </row>
    <row r="3131" spans="1:8" s="215" customFormat="1">
      <c r="A3131" s="216">
        <v>922</v>
      </c>
      <c r="B3131" s="217" t="s">
        <v>4027</v>
      </c>
      <c r="C3131" s="222" t="s">
        <v>4028</v>
      </c>
      <c r="D3131" s="236" t="s">
        <v>1808</v>
      </c>
      <c r="E3131" s="220">
        <f t="shared" si="202"/>
        <v>2</v>
      </c>
      <c r="F3131" s="222">
        <v>2</v>
      </c>
      <c r="G3131" s="92"/>
      <c r="H3131" s="92"/>
    </row>
    <row r="3132" spans="1:8" s="215" customFormat="1">
      <c r="A3132" s="216">
        <v>923</v>
      </c>
      <c r="B3132" s="217" t="s">
        <v>4029</v>
      </c>
      <c r="C3132" s="222" t="s">
        <v>4030</v>
      </c>
      <c r="D3132" s="236" t="s">
        <v>1808</v>
      </c>
      <c r="E3132" s="220">
        <f t="shared" si="202"/>
        <v>1</v>
      </c>
      <c r="F3132" s="222">
        <v>1</v>
      </c>
      <c r="G3132" s="92"/>
      <c r="H3132" s="92"/>
    </row>
    <row r="3133" spans="1:8" s="215" customFormat="1">
      <c r="A3133" s="216">
        <v>924</v>
      </c>
      <c r="B3133" s="217" t="s">
        <v>4029</v>
      </c>
      <c r="C3133" s="222" t="s">
        <v>4031</v>
      </c>
      <c r="D3133" s="236" t="s">
        <v>1808</v>
      </c>
      <c r="E3133" s="220">
        <f t="shared" si="202"/>
        <v>2</v>
      </c>
      <c r="F3133" s="222">
        <v>2</v>
      </c>
      <c r="G3133" s="92"/>
      <c r="H3133" s="92"/>
    </row>
    <row r="3134" spans="1:8" s="215" customFormat="1">
      <c r="A3134" s="216">
        <v>925</v>
      </c>
      <c r="B3134" s="217" t="s">
        <v>4029</v>
      </c>
      <c r="C3134" s="222" t="s">
        <v>4032</v>
      </c>
      <c r="D3134" s="236" t="s">
        <v>1808</v>
      </c>
      <c r="E3134" s="220">
        <f t="shared" si="202"/>
        <v>2</v>
      </c>
      <c r="F3134" s="222">
        <v>2</v>
      </c>
      <c r="G3134" s="92"/>
      <c r="H3134" s="92"/>
    </row>
    <row r="3135" spans="1:8" s="215" customFormat="1">
      <c r="A3135" s="216">
        <v>926</v>
      </c>
      <c r="B3135" s="217" t="s">
        <v>4029</v>
      </c>
      <c r="C3135" s="222" t="s">
        <v>4033</v>
      </c>
      <c r="D3135" s="236" t="s">
        <v>1808</v>
      </c>
      <c r="E3135" s="220">
        <f t="shared" si="202"/>
        <v>2</v>
      </c>
      <c r="F3135" s="222">
        <v>2</v>
      </c>
      <c r="G3135" s="92"/>
      <c r="H3135" s="92"/>
    </row>
    <row r="3136" spans="1:8" s="215" customFormat="1">
      <c r="A3136" s="216">
        <v>927</v>
      </c>
      <c r="B3136" s="217" t="s">
        <v>4029</v>
      </c>
      <c r="C3136" s="222" t="s">
        <v>4034</v>
      </c>
      <c r="D3136" s="236" t="s">
        <v>1808</v>
      </c>
      <c r="E3136" s="220">
        <f t="shared" si="202"/>
        <v>2</v>
      </c>
      <c r="F3136" s="222">
        <v>2</v>
      </c>
      <c r="G3136" s="92"/>
      <c r="H3136" s="92"/>
    </row>
    <row r="3137" spans="1:8" s="215" customFormat="1">
      <c r="A3137" s="216">
        <v>928</v>
      </c>
      <c r="B3137" s="217" t="s">
        <v>4029</v>
      </c>
      <c r="C3137" s="222" t="s">
        <v>4035</v>
      </c>
      <c r="D3137" s="236" t="s">
        <v>1808</v>
      </c>
      <c r="E3137" s="220">
        <f t="shared" si="202"/>
        <v>2</v>
      </c>
      <c r="F3137" s="222">
        <v>2</v>
      </c>
      <c r="G3137" s="92"/>
      <c r="H3137" s="92"/>
    </row>
    <row r="3138" spans="1:8" s="215" customFormat="1">
      <c r="A3138" s="216">
        <v>929</v>
      </c>
      <c r="B3138" s="237" t="s">
        <v>4036</v>
      </c>
      <c r="C3138" s="222">
        <v>1735</v>
      </c>
      <c r="D3138" s="236" t="s">
        <v>1808</v>
      </c>
      <c r="E3138" s="220">
        <f t="shared" si="202"/>
        <v>5</v>
      </c>
      <c r="F3138" s="222">
        <v>5</v>
      </c>
      <c r="G3138" s="92"/>
      <c r="H3138" s="92"/>
    </row>
    <row r="3139" spans="1:8" s="215" customFormat="1">
      <c r="A3139" s="216">
        <v>930</v>
      </c>
      <c r="B3139" s="237" t="s">
        <v>4037</v>
      </c>
      <c r="C3139" s="222">
        <v>1550</v>
      </c>
      <c r="D3139" s="236" t="s">
        <v>1808</v>
      </c>
      <c r="E3139" s="220">
        <f t="shared" si="202"/>
        <v>5</v>
      </c>
      <c r="F3139" s="222">
        <v>5</v>
      </c>
      <c r="G3139" s="92"/>
      <c r="H3139" s="92"/>
    </row>
    <row r="3140" spans="1:8" s="215" customFormat="1">
      <c r="A3140" s="216">
        <v>931</v>
      </c>
      <c r="B3140" s="237" t="s">
        <v>4036</v>
      </c>
      <c r="C3140" s="222">
        <v>1750</v>
      </c>
      <c r="D3140" s="236" t="s">
        <v>1808</v>
      </c>
      <c r="E3140" s="220">
        <f t="shared" si="202"/>
        <v>5</v>
      </c>
      <c r="F3140" s="222">
        <v>5</v>
      </c>
      <c r="G3140" s="92"/>
      <c r="H3140" s="92"/>
    </row>
    <row r="3141" spans="1:8" s="215" customFormat="1" ht="33" customHeight="1">
      <c r="A3141" s="227"/>
      <c r="B3141" s="912" t="s">
        <v>4038</v>
      </c>
      <c r="C3141" s="912"/>
      <c r="D3141" s="912"/>
      <c r="E3141" s="912"/>
      <c r="F3141" s="912"/>
      <c r="G3141" s="912"/>
      <c r="H3141" s="912"/>
    </row>
    <row r="3142" spans="1:8" s="215" customFormat="1" ht="46.5">
      <c r="A3142" s="216">
        <v>932</v>
      </c>
      <c r="B3142" s="217" t="s">
        <v>4039</v>
      </c>
      <c r="C3142" s="222">
        <v>2401000104</v>
      </c>
      <c r="D3142" s="224" t="s">
        <v>2115</v>
      </c>
      <c r="E3142" s="220">
        <f t="shared" ref="E3142:E3149" si="203">+F3142+G3142+H3142</f>
        <v>0</v>
      </c>
      <c r="F3142" s="229"/>
      <c r="G3142" s="92"/>
      <c r="H3142" s="92"/>
    </row>
    <row r="3143" spans="1:8" s="215" customFormat="1">
      <c r="A3143" s="216">
        <v>933</v>
      </c>
      <c r="B3143" s="217" t="s">
        <v>4040</v>
      </c>
      <c r="C3143" s="222" t="s">
        <v>4041</v>
      </c>
      <c r="D3143" s="236" t="s">
        <v>1808</v>
      </c>
      <c r="E3143" s="220">
        <f t="shared" si="203"/>
        <v>0</v>
      </c>
      <c r="F3143" s="229"/>
      <c r="G3143" s="92"/>
      <c r="H3143" s="92"/>
    </row>
    <row r="3144" spans="1:8" s="215" customFormat="1">
      <c r="A3144" s="216">
        <v>934</v>
      </c>
      <c r="B3144" s="217" t="s">
        <v>4042</v>
      </c>
      <c r="C3144" s="222" t="s">
        <v>4043</v>
      </c>
      <c r="D3144" s="224" t="s">
        <v>2115</v>
      </c>
      <c r="E3144" s="220">
        <f t="shared" si="203"/>
        <v>0</v>
      </c>
      <c r="F3144" s="229"/>
      <c r="G3144" s="92"/>
      <c r="H3144" s="92"/>
    </row>
    <row r="3145" spans="1:8" s="215" customFormat="1">
      <c r="A3145" s="216">
        <v>935</v>
      </c>
      <c r="B3145" s="217" t="s">
        <v>3613</v>
      </c>
      <c r="C3145" s="222" t="s">
        <v>4044</v>
      </c>
      <c r="D3145" s="224" t="s">
        <v>2115</v>
      </c>
      <c r="E3145" s="220">
        <f t="shared" si="203"/>
        <v>0</v>
      </c>
      <c r="F3145" s="229"/>
      <c r="G3145" s="92"/>
      <c r="H3145" s="92"/>
    </row>
    <row r="3146" spans="1:8" s="215" customFormat="1">
      <c r="A3146" s="216">
        <v>936</v>
      </c>
      <c r="B3146" s="217" t="s">
        <v>4045</v>
      </c>
      <c r="C3146" s="222" t="s">
        <v>4046</v>
      </c>
      <c r="D3146" s="224" t="s">
        <v>2115</v>
      </c>
      <c r="E3146" s="220">
        <f t="shared" si="203"/>
        <v>0</v>
      </c>
      <c r="F3146" s="229"/>
      <c r="G3146" s="92"/>
      <c r="H3146" s="92"/>
    </row>
    <row r="3147" spans="1:8" s="215" customFormat="1">
      <c r="A3147" s="216">
        <v>937</v>
      </c>
      <c r="B3147" s="217" t="s">
        <v>4047</v>
      </c>
      <c r="C3147" s="222" t="s">
        <v>772</v>
      </c>
      <c r="D3147" s="236" t="s">
        <v>1808</v>
      </c>
      <c r="E3147" s="220">
        <f t="shared" si="203"/>
        <v>0</v>
      </c>
      <c r="F3147" s="229"/>
      <c r="G3147" s="92"/>
      <c r="H3147" s="92"/>
    </row>
    <row r="3148" spans="1:8" s="215" customFormat="1" ht="46.5">
      <c r="A3148" s="216">
        <v>938</v>
      </c>
      <c r="B3148" s="217" t="s">
        <v>2281</v>
      </c>
      <c r="C3148" s="222" t="s">
        <v>4048</v>
      </c>
      <c r="D3148" s="236" t="s">
        <v>1808</v>
      </c>
      <c r="E3148" s="220">
        <f t="shared" si="203"/>
        <v>0</v>
      </c>
      <c r="F3148" s="229"/>
      <c r="G3148" s="92"/>
      <c r="H3148" s="92"/>
    </row>
    <row r="3149" spans="1:8" s="215" customFormat="1" ht="46.5">
      <c r="A3149" s="216">
        <v>939</v>
      </c>
      <c r="B3149" s="217" t="s">
        <v>4049</v>
      </c>
      <c r="C3149" s="222" t="s">
        <v>4050</v>
      </c>
      <c r="D3149" s="236" t="s">
        <v>1808</v>
      </c>
      <c r="E3149" s="220">
        <f t="shared" si="203"/>
        <v>0</v>
      </c>
      <c r="F3149" s="229"/>
      <c r="G3149" s="92"/>
      <c r="H3149" s="92"/>
    </row>
    <row r="3150" spans="1:8" s="215" customFormat="1" ht="33" customHeight="1">
      <c r="A3150" s="227"/>
      <c r="B3150" s="912" t="s">
        <v>4051</v>
      </c>
      <c r="C3150" s="912"/>
      <c r="D3150" s="912"/>
      <c r="E3150" s="912"/>
      <c r="F3150" s="912"/>
      <c r="G3150" s="912"/>
      <c r="H3150" s="912"/>
    </row>
    <row r="3151" spans="1:8" s="215" customFormat="1">
      <c r="A3151" s="216">
        <v>940</v>
      </c>
      <c r="B3151" s="225" t="s">
        <v>4052</v>
      </c>
      <c r="C3151" s="223" t="s">
        <v>4053</v>
      </c>
      <c r="D3151" s="236" t="s">
        <v>1808</v>
      </c>
      <c r="E3151" s="220">
        <f t="shared" ref="E3151:E3183" si="204">+F3151+G3151+H3151</f>
        <v>1</v>
      </c>
      <c r="F3151" s="229"/>
      <c r="G3151" s="222">
        <v>1</v>
      </c>
      <c r="H3151" s="92"/>
    </row>
    <row r="3152" spans="1:8" s="215" customFormat="1">
      <c r="A3152" s="216">
        <v>941</v>
      </c>
      <c r="B3152" s="225" t="s">
        <v>1868</v>
      </c>
      <c r="C3152" s="223" t="s">
        <v>4054</v>
      </c>
      <c r="D3152" s="236" t="s">
        <v>1808</v>
      </c>
      <c r="E3152" s="220">
        <f t="shared" si="204"/>
        <v>0</v>
      </c>
      <c r="F3152" s="229"/>
      <c r="G3152" s="222"/>
      <c r="H3152" s="92"/>
    </row>
    <row r="3153" spans="1:8" s="215" customFormat="1">
      <c r="A3153" s="216">
        <v>942</v>
      </c>
      <c r="B3153" s="225" t="s">
        <v>1864</v>
      </c>
      <c r="C3153" s="223" t="s">
        <v>4055</v>
      </c>
      <c r="D3153" s="224" t="s">
        <v>2115</v>
      </c>
      <c r="E3153" s="220">
        <f t="shared" si="204"/>
        <v>1</v>
      </c>
      <c r="F3153" s="229"/>
      <c r="G3153" s="224">
        <v>1</v>
      </c>
      <c r="H3153" s="92"/>
    </row>
    <row r="3154" spans="1:8" s="215" customFormat="1">
      <c r="A3154" s="216">
        <v>943</v>
      </c>
      <c r="B3154" s="225" t="s">
        <v>4056</v>
      </c>
      <c r="C3154" s="223" t="s">
        <v>4057</v>
      </c>
      <c r="D3154" s="224" t="s">
        <v>2115</v>
      </c>
      <c r="E3154" s="220">
        <f t="shared" si="204"/>
        <v>1</v>
      </c>
      <c r="F3154" s="229"/>
      <c r="G3154" s="224">
        <v>1</v>
      </c>
      <c r="H3154" s="92"/>
    </row>
    <row r="3155" spans="1:8" s="215" customFormat="1">
      <c r="A3155" s="216">
        <v>944</v>
      </c>
      <c r="B3155" s="225" t="s">
        <v>4058</v>
      </c>
      <c r="C3155" s="223" t="s">
        <v>4059</v>
      </c>
      <c r="D3155" s="236" t="s">
        <v>1808</v>
      </c>
      <c r="E3155" s="220">
        <f t="shared" si="204"/>
        <v>2</v>
      </c>
      <c r="F3155" s="229"/>
      <c r="G3155" s="224">
        <v>2</v>
      </c>
      <c r="H3155" s="92"/>
    </row>
    <row r="3156" spans="1:8" s="215" customFormat="1">
      <c r="A3156" s="216">
        <v>945</v>
      </c>
      <c r="B3156" s="225" t="s">
        <v>4060</v>
      </c>
      <c r="C3156" s="223" t="s">
        <v>4061</v>
      </c>
      <c r="D3156" s="236" t="s">
        <v>1808</v>
      </c>
      <c r="E3156" s="220">
        <f t="shared" si="204"/>
        <v>1</v>
      </c>
      <c r="F3156" s="229"/>
      <c r="G3156" s="222">
        <v>1</v>
      </c>
      <c r="H3156" s="92"/>
    </row>
    <row r="3157" spans="1:8" s="215" customFormat="1" ht="46.5">
      <c r="A3157" s="216">
        <v>946</v>
      </c>
      <c r="B3157" s="225" t="s">
        <v>4062</v>
      </c>
      <c r="C3157" s="223" t="s">
        <v>4063</v>
      </c>
      <c r="D3157" s="224" t="s">
        <v>2115</v>
      </c>
      <c r="E3157" s="220">
        <f t="shared" si="204"/>
        <v>1</v>
      </c>
      <c r="F3157" s="229"/>
      <c r="G3157" s="224">
        <v>1</v>
      </c>
      <c r="H3157" s="92"/>
    </row>
    <row r="3158" spans="1:8" s="215" customFormat="1">
      <c r="A3158" s="216">
        <v>947</v>
      </c>
      <c r="B3158" s="225" t="s">
        <v>4064</v>
      </c>
      <c r="C3158" s="223" t="s">
        <v>4065</v>
      </c>
      <c r="D3158" s="236" t="s">
        <v>1808</v>
      </c>
      <c r="E3158" s="220">
        <f t="shared" si="204"/>
        <v>1</v>
      </c>
      <c r="F3158" s="229"/>
      <c r="G3158" s="224">
        <v>1</v>
      </c>
      <c r="H3158" s="92"/>
    </row>
    <row r="3159" spans="1:8" s="215" customFormat="1">
      <c r="A3159" s="216">
        <v>948</v>
      </c>
      <c r="B3159" s="225" t="s">
        <v>3480</v>
      </c>
      <c r="C3159" s="223" t="s">
        <v>4066</v>
      </c>
      <c r="D3159" s="236" t="s">
        <v>1808</v>
      </c>
      <c r="E3159" s="220">
        <f t="shared" si="204"/>
        <v>0</v>
      </c>
      <c r="F3159" s="229"/>
      <c r="G3159" s="224"/>
      <c r="H3159" s="92"/>
    </row>
    <row r="3160" spans="1:8" s="215" customFormat="1">
      <c r="A3160" s="216">
        <v>949</v>
      </c>
      <c r="B3160" s="225" t="s">
        <v>4067</v>
      </c>
      <c r="C3160" s="223" t="s">
        <v>4068</v>
      </c>
      <c r="D3160" s="236" t="s">
        <v>1808</v>
      </c>
      <c r="E3160" s="220">
        <f t="shared" si="204"/>
        <v>0</v>
      </c>
      <c r="F3160" s="229"/>
      <c r="G3160" s="224"/>
      <c r="H3160" s="92"/>
    </row>
    <row r="3161" spans="1:8" s="215" customFormat="1">
      <c r="A3161" s="216">
        <v>950</v>
      </c>
      <c r="B3161" s="225" t="s">
        <v>4069</v>
      </c>
      <c r="C3161" s="223" t="s">
        <v>4070</v>
      </c>
      <c r="D3161" s="236" t="s">
        <v>1808</v>
      </c>
      <c r="E3161" s="220">
        <f t="shared" si="204"/>
        <v>0</v>
      </c>
      <c r="F3161" s="229"/>
      <c r="G3161" s="224"/>
      <c r="H3161" s="92"/>
    </row>
    <row r="3162" spans="1:8" s="215" customFormat="1" ht="46.5">
      <c r="A3162" s="216">
        <v>951</v>
      </c>
      <c r="B3162" s="225" t="s">
        <v>4071</v>
      </c>
      <c r="C3162" s="223" t="s">
        <v>4072</v>
      </c>
      <c r="D3162" s="224" t="s">
        <v>2115</v>
      </c>
      <c r="E3162" s="220">
        <f t="shared" si="204"/>
        <v>0</v>
      </c>
      <c r="F3162" s="229"/>
      <c r="G3162" s="224"/>
      <c r="H3162" s="92"/>
    </row>
    <row r="3163" spans="1:8" s="215" customFormat="1">
      <c r="A3163" s="216">
        <v>952</v>
      </c>
      <c r="B3163" s="225" t="s">
        <v>3586</v>
      </c>
      <c r="C3163" s="223" t="s">
        <v>4073</v>
      </c>
      <c r="D3163" s="236" t="s">
        <v>1808</v>
      </c>
      <c r="E3163" s="220">
        <f t="shared" si="204"/>
        <v>0</v>
      </c>
      <c r="F3163" s="229"/>
      <c r="G3163" s="222"/>
      <c r="H3163" s="92"/>
    </row>
    <row r="3164" spans="1:8" s="215" customFormat="1">
      <c r="A3164" s="216">
        <v>953</v>
      </c>
      <c r="B3164" s="225" t="s">
        <v>4074</v>
      </c>
      <c r="C3164" s="223" t="s">
        <v>4075</v>
      </c>
      <c r="D3164" s="236" t="s">
        <v>1808</v>
      </c>
      <c r="E3164" s="220">
        <f t="shared" si="204"/>
        <v>1</v>
      </c>
      <c r="F3164" s="229"/>
      <c r="G3164" s="222">
        <v>1</v>
      </c>
      <c r="H3164" s="92"/>
    </row>
    <row r="3165" spans="1:8" s="215" customFormat="1">
      <c r="A3165" s="216">
        <v>954</v>
      </c>
      <c r="B3165" s="225" t="s">
        <v>4076</v>
      </c>
      <c r="C3165" s="223" t="s">
        <v>4077</v>
      </c>
      <c r="D3165" s="236" t="s">
        <v>1808</v>
      </c>
      <c r="E3165" s="220">
        <f t="shared" si="204"/>
        <v>0</v>
      </c>
      <c r="F3165" s="229"/>
      <c r="G3165" s="222"/>
      <c r="H3165" s="92"/>
    </row>
    <row r="3166" spans="1:8" s="215" customFormat="1">
      <c r="A3166" s="216">
        <v>955</v>
      </c>
      <c r="B3166" s="225" t="s">
        <v>4078</v>
      </c>
      <c r="C3166" s="223" t="s">
        <v>4079</v>
      </c>
      <c r="D3166" s="224" t="s">
        <v>2115</v>
      </c>
      <c r="E3166" s="220">
        <f t="shared" si="204"/>
        <v>1</v>
      </c>
      <c r="F3166" s="229"/>
      <c r="G3166" s="224">
        <v>1</v>
      </c>
      <c r="H3166" s="92"/>
    </row>
    <row r="3167" spans="1:8" s="215" customFormat="1">
      <c r="A3167" s="216">
        <v>956</v>
      </c>
      <c r="B3167" s="225" t="s">
        <v>4080</v>
      </c>
      <c r="C3167" s="223" t="s">
        <v>4081</v>
      </c>
      <c r="D3167" s="236" t="s">
        <v>1808</v>
      </c>
      <c r="E3167" s="220">
        <f t="shared" si="204"/>
        <v>8</v>
      </c>
      <c r="F3167" s="229"/>
      <c r="G3167" s="222">
        <v>8</v>
      </c>
      <c r="H3167" s="92"/>
    </row>
    <row r="3168" spans="1:8" s="215" customFormat="1">
      <c r="A3168" s="216">
        <v>957</v>
      </c>
      <c r="B3168" s="225" t="s">
        <v>218</v>
      </c>
      <c r="C3168" s="223" t="s">
        <v>4082</v>
      </c>
      <c r="D3168" s="236" t="s">
        <v>1808</v>
      </c>
      <c r="E3168" s="220">
        <f t="shared" si="204"/>
        <v>1</v>
      </c>
      <c r="F3168" s="229"/>
      <c r="G3168" s="222">
        <v>1</v>
      </c>
      <c r="H3168" s="92"/>
    </row>
    <row r="3169" spans="1:8" s="215" customFormat="1">
      <c r="A3169" s="216">
        <v>958</v>
      </c>
      <c r="B3169" s="225" t="s">
        <v>4083</v>
      </c>
      <c r="C3169" s="223" t="s">
        <v>4084</v>
      </c>
      <c r="D3169" s="236" t="s">
        <v>1808</v>
      </c>
      <c r="E3169" s="220">
        <f t="shared" si="204"/>
        <v>1</v>
      </c>
      <c r="F3169" s="229"/>
      <c r="G3169" s="222">
        <v>1</v>
      </c>
      <c r="H3169" s="92"/>
    </row>
    <row r="3170" spans="1:8" s="215" customFormat="1">
      <c r="A3170" s="216">
        <v>959</v>
      </c>
      <c r="B3170" s="225" t="s">
        <v>4085</v>
      </c>
      <c r="C3170" s="223" t="s">
        <v>4086</v>
      </c>
      <c r="D3170" s="236" t="s">
        <v>1808</v>
      </c>
      <c r="E3170" s="220">
        <f t="shared" si="204"/>
        <v>1</v>
      </c>
      <c r="F3170" s="229"/>
      <c r="G3170" s="222">
        <v>1</v>
      </c>
      <c r="H3170" s="92"/>
    </row>
    <row r="3171" spans="1:8" s="215" customFormat="1">
      <c r="A3171" s="216">
        <v>960</v>
      </c>
      <c r="B3171" s="225" t="s">
        <v>4087</v>
      </c>
      <c r="C3171" s="223" t="s">
        <v>2260</v>
      </c>
      <c r="D3171" s="236" t="s">
        <v>1808</v>
      </c>
      <c r="E3171" s="220">
        <f t="shared" si="204"/>
        <v>1</v>
      </c>
      <c r="F3171" s="229"/>
      <c r="G3171" s="222">
        <v>1</v>
      </c>
      <c r="H3171" s="92"/>
    </row>
    <row r="3172" spans="1:8" s="215" customFormat="1">
      <c r="A3172" s="216">
        <v>961</v>
      </c>
      <c r="B3172" s="225" t="s">
        <v>4088</v>
      </c>
      <c r="C3172" s="223" t="s">
        <v>756</v>
      </c>
      <c r="D3172" s="224" t="s">
        <v>2115</v>
      </c>
      <c r="E3172" s="220">
        <f t="shared" si="204"/>
        <v>1</v>
      </c>
      <c r="F3172" s="229"/>
      <c r="G3172" s="224">
        <v>1</v>
      </c>
      <c r="H3172" s="92"/>
    </row>
    <row r="3173" spans="1:8" s="215" customFormat="1">
      <c r="A3173" s="216">
        <v>962</v>
      </c>
      <c r="B3173" s="225" t="s">
        <v>4089</v>
      </c>
      <c r="C3173" s="223">
        <v>4612133873</v>
      </c>
      <c r="D3173" s="236" t="s">
        <v>1808</v>
      </c>
      <c r="E3173" s="220">
        <f t="shared" si="204"/>
        <v>2</v>
      </c>
      <c r="F3173" s="229"/>
      <c r="G3173" s="222">
        <v>2</v>
      </c>
      <c r="H3173" s="92"/>
    </row>
    <row r="3174" spans="1:8" s="215" customFormat="1">
      <c r="A3174" s="216">
        <v>963</v>
      </c>
      <c r="B3174" s="225" t="s">
        <v>4090</v>
      </c>
      <c r="C3174" s="223">
        <v>4612121626</v>
      </c>
      <c r="D3174" s="236" t="s">
        <v>1808</v>
      </c>
      <c r="E3174" s="220">
        <f t="shared" si="204"/>
        <v>2</v>
      </c>
      <c r="F3174" s="229"/>
      <c r="G3174" s="222">
        <v>2</v>
      </c>
      <c r="H3174" s="92"/>
    </row>
    <row r="3175" spans="1:8" s="215" customFormat="1">
      <c r="A3175" s="216">
        <v>964</v>
      </c>
      <c r="B3175" s="225" t="s">
        <v>4091</v>
      </c>
      <c r="C3175" s="223" t="s">
        <v>4092</v>
      </c>
      <c r="D3175" s="236" t="s">
        <v>1808</v>
      </c>
      <c r="E3175" s="220">
        <f t="shared" si="204"/>
        <v>1</v>
      </c>
      <c r="F3175" s="229"/>
      <c r="G3175" s="222">
        <v>1</v>
      </c>
      <c r="H3175" s="92"/>
    </row>
    <row r="3176" spans="1:8" s="215" customFormat="1">
      <c r="A3176" s="216">
        <v>965</v>
      </c>
      <c r="B3176" s="225" t="s">
        <v>3086</v>
      </c>
      <c r="C3176" s="223" t="s">
        <v>4093</v>
      </c>
      <c r="D3176" s="236" t="s">
        <v>1808</v>
      </c>
      <c r="E3176" s="220">
        <f t="shared" si="204"/>
        <v>1</v>
      </c>
      <c r="F3176" s="229"/>
      <c r="G3176" s="222">
        <v>1</v>
      </c>
      <c r="H3176" s="92"/>
    </row>
    <row r="3177" spans="1:8" s="215" customFormat="1">
      <c r="A3177" s="216">
        <v>966</v>
      </c>
      <c r="B3177" s="225" t="s">
        <v>3047</v>
      </c>
      <c r="C3177" s="223" t="s">
        <v>3476</v>
      </c>
      <c r="D3177" s="224" t="s">
        <v>2115</v>
      </c>
      <c r="E3177" s="220">
        <f t="shared" si="204"/>
        <v>1</v>
      </c>
      <c r="F3177" s="229"/>
      <c r="G3177" s="224">
        <v>1</v>
      </c>
      <c r="H3177" s="92"/>
    </row>
    <row r="3178" spans="1:8" s="215" customFormat="1">
      <c r="A3178" s="216">
        <v>967</v>
      </c>
      <c r="B3178" s="225" t="s">
        <v>4094</v>
      </c>
      <c r="C3178" s="223" t="s">
        <v>4095</v>
      </c>
      <c r="D3178" s="236" t="s">
        <v>1808</v>
      </c>
      <c r="E3178" s="220">
        <f t="shared" si="204"/>
        <v>16</v>
      </c>
      <c r="F3178" s="229"/>
      <c r="G3178" s="222">
        <v>16</v>
      </c>
      <c r="H3178" s="92"/>
    </row>
    <row r="3179" spans="1:8" s="215" customFormat="1">
      <c r="A3179" s="216">
        <v>968</v>
      </c>
      <c r="B3179" s="225" t="s">
        <v>4096</v>
      </c>
      <c r="C3179" s="223" t="s">
        <v>4097</v>
      </c>
      <c r="D3179" s="224" t="s">
        <v>2115</v>
      </c>
      <c r="E3179" s="220">
        <f t="shared" si="204"/>
        <v>1</v>
      </c>
      <c r="F3179" s="229"/>
      <c r="G3179" s="224">
        <v>1</v>
      </c>
      <c r="H3179" s="92"/>
    </row>
    <row r="3180" spans="1:8" s="215" customFormat="1">
      <c r="A3180" s="216">
        <v>969</v>
      </c>
      <c r="B3180" s="225" t="s">
        <v>4098</v>
      </c>
      <c r="C3180" s="223" t="s">
        <v>4099</v>
      </c>
      <c r="D3180" s="236" t="s">
        <v>1808</v>
      </c>
      <c r="E3180" s="220">
        <f t="shared" si="204"/>
        <v>2</v>
      </c>
      <c r="F3180" s="229"/>
      <c r="G3180" s="222">
        <v>2</v>
      </c>
      <c r="H3180" s="92"/>
    </row>
    <row r="3181" spans="1:8" s="215" customFormat="1">
      <c r="A3181" s="216">
        <v>970</v>
      </c>
      <c r="B3181" s="225" t="s">
        <v>3564</v>
      </c>
      <c r="C3181" s="223" t="s">
        <v>4100</v>
      </c>
      <c r="D3181" s="236" t="s">
        <v>1808</v>
      </c>
      <c r="E3181" s="220">
        <f t="shared" si="204"/>
        <v>8</v>
      </c>
      <c r="F3181" s="229"/>
      <c r="G3181" s="222">
        <v>8</v>
      </c>
      <c r="H3181" s="92"/>
    </row>
    <row r="3182" spans="1:8" s="215" customFormat="1">
      <c r="A3182" s="216">
        <v>971</v>
      </c>
      <c r="B3182" s="225" t="s">
        <v>4101</v>
      </c>
      <c r="C3182" s="223" t="s">
        <v>4102</v>
      </c>
      <c r="D3182" s="236" t="s">
        <v>1808</v>
      </c>
      <c r="E3182" s="220">
        <f t="shared" si="204"/>
        <v>8</v>
      </c>
      <c r="F3182" s="229"/>
      <c r="G3182" s="222">
        <v>8</v>
      </c>
      <c r="H3182" s="92"/>
    </row>
    <row r="3183" spans="1:8" s="215" customFormat="1">
      <c r="A3183" s="216">
        <v>972</v>
      </c>
      <c r="B3183" s="225" t="s">
        <v>4103</v>
      </c>
      <c r="C3183" s="223" t="s">
        <v>4104</v>
      </c>
      <c r="D3183" s="236" t="s">
        <v>1808</v>
      </c>
      <c r="E3183" s="220">
        <f t="shared" si="204"/>
        <v>12</v>
      </c>
      <c r="F3183" s="229"/>
      <c r="G3183" s="222">
        <v>12</v>
      </c>
      <c r="H3183" s="92"/>
    </row>
    <row r="3184" spans="1:8" s="215" customFormat="1" ht="33" customHeight="1">
      <c r="A3184" s="227"/>
      <c r="B3184" s="912" t="s">
        <v>4105</v>
      </c>
      <c r="C3184" s="912"/>
      <c r="D3184" s="912"/>
      <c r="E3184" s="912"/>
      <c r="F3184" s="912"/>
      <c r="G3184" s="912"/>
      <c r="H3184" s="912"/>
    </row>
    <row r="3185" spans="1:8" s="215" customFormat="1" ht="46.5">
      <c r="A3185" s="251">
        <v>973</v>
      </c>
      <c r="B3185" s="217" t="s">
        <v>4106</v>
      </c>
      <c r="C3185" s="222" t="s">
        <v>4107</v>
      </c>
      <c r="D3185" s="224" t="s">
        <v>2115</v>
      </c>
      <c r="E3185" s="220">
        <f t="shared" ref="E3185:E3197" si="205">+F3185+G3185+H3185</f>
        <v>0</v>
      </c>
      <c r="F3185" s="229"/>
      <c r="G3185" s="92"/>
      <c r="H3185" s="92"/>
    </row>
    <row r="3186" spans="1:8" s="215" customFormat="1">
      <c r="A3186" s="216">
        <v>974</v>
      </c>
      <c r="B3186" s="217" t="s">
        <v>4108</v>
      </c>
      <c r="C3186" s="222" t="s">
        <v>4107</v>
      </c>
      <c r="D3186" s="224" t="s">
        <v>2115</v>
      </c>
      <c r="E3186" s="220">
        <f t="shared" si="205"/>
        <v>0</v>
      </c>
      <c r="F3186" s="229"/>
      <c r="G3186" s="92"/>
      <c r="H3186" s="92"/>
    </row>
    <row r="3187" spans="1:8" s="215" customFormat="1">
      <c r="A3187" s="251">
        <v>975</v>
      </c>
      <c r="B3187" s="217" t="s">
        <v>4109</v>
      </c>
      <c r="C3187" s="222" t="s">
        <v>4107</v>
      </c>
      <c r="D3187" s="224" t="s">
        <v>2115</v>
      </c>
      <c r="E3187" s="220">
        <f t="shared" si="205"/>
        <v>0</v>
      </c>
      <c r="F3187" s="229"/>
      <c r="G3187" s="92"/>
      <c r="H3187" s="92"/>
    </row>
    <row r="3188" spans="1:8" s="215" customFormat="1">
      <c r="A3188" s="216">
        <v>976</v>
      </c>
      <c r="B3188" s="217" t="s">
        <v>3057</v>
      </c>
      <c r="C3188" s="222" t="s">
        <v>4107</v>
      </c>
      <c r="D3188" s="224" t="s">
        <v>2115</v>
      </c>
      <c r="E3188" s="220">
        <f t="shared" si="205"/>
        <v>0</v>
      </c>
      <c r="F3188" s="229"/>
      <c r="G3188" s="92"/>
      <c r="H3188" s="92"/>
    </row>
    <row r="3189" spans="1:8" s="215" customFormat="1">
      <c r="A3189" s="251">
        <v>977</v>
      </c>
      <c r="B3189" s="217" t="s">
        <v>4110</v>
      </c>
      <c r="C3189" s="222" t="s">
        <v>4107</v>
      </c>
      <c r="D3189" s="224" t="s">
        <v>2115</v>
      </c>
      <c r="E3189" s="220">
        <f t="shared" si="205"/>
        <v>0</v>
      </c>
      <c r="F3189" s="229"/>
      <c r="G3189" s="92"/>
      <c r="H3189" s="92"/>
    </row>
    <row r="3190" spans="1:8" s="215" customFormat="1">
      <c r="A3190" s="216">
        <v>978</v>
      </c>
      <c r="B3190" s="217" t="s">
        <v>4111</v>
      </c>
      <c r="C3190" s="222" t="s">
        <v>4112</v>
      </c>
      <c r="D3190" s="236" t="s">
        <v>1808</v>
      </c>
      <c r="E3190" s="220">
        <f t="shared" si="205"/>
        <v>0</v>
      </c>
      <c r="F3190" s="229"/>
      <c r="G3190" s="92"/>
      <c r="H3190" s="92"/>
    </row>
    <row r="3191" spans="1:8" s="215" customFormat="1">
      <c r="A3191" s="251">
        <v>979</v>
      </c>
      <c r="B3191" s="217" t="s">
        <v>4113</v>
      </c>
      <c r="C3191" s="222" t="s">
        <v>4114</v>
      </c>
      <c r="D3191" s="236" t="s">
        <v>1808</v>
      </c>
      <c r="E3191" s="220">
        <f t="shared" si="205"/>
        <v>0</v>
      </c>
      <c r="F3191" s="229"/>
      <c r="G3191" s="92"/>
      <c r="H3191" s="92"/>
    </row>
    <row r="3192" spans="1:8" s="215" customFormat="1">
      <c r="A3192" s="216">
        <v>980</v>
      </c>
      <c r="B3192" s="217" t="s">
        <v>4115</v>
      </c>
      <c r="C3192" s="222" t="s">
        <v>4107</v>
      </c>
      <c r="D3192" s="236" t="s">
        <v>1808</v>
      </c>
      <c r="E3192" s="220">
        <f t="shared" si="205"/>
        <v>0</v>
      </c>
      <c r="F3192" s="229"/>
      <c r="G3192" s="92"/>
      <c r="H3192" s="92"/>
    </row>
    <row r="3193" spans="1:8" s="215" customFormat="1">
      <c r="A3193" s="251">
        <v>981</v>
      </c>
      <c r="B3193" s="217" t="s">
        <v>4116</v>
      </c>
      <c r="C3193" s="222" t="s">
        <v>4107</v>
      </c>
      <c r="D3193" s="236" t="s">
        <v>1808</v>
      </c>
      <c r="E3193" s="220">
        <f t="shared" si="205"/>
        <v>0</v>
      </c>
      <c r="F3193" s="229"/>
      <c r="G3193" s="92"/>
      <c r="H3193" s="92"/>
    </row>
    <row r="3194" spans="1:8" s="215" customFormat="1">
      <c r="A3194" s="216">
        <v>982</v>
      </c>
      <c r="B3194" s="217" t="s">
        <v>4117</v>
      </c>
      <c r="C3194" s="222" t="s">
        <v>4107</v>
      </c>
      <c r="D3194" s="224" t="s">
        <v>2115</v>
      </c>
      <c r="E3194" s="220">
        <f t="shared" si="205"/>
        <v>0</v>
      </c>
      <c r="F3194" s="229"/>
      <c r="G3194" s="92"/>
      <c r="H3194" s="92"/>
    </row>
    <row r="3195" spans="1:8" s="215" customFormat="1">
      <c r="A3195" s="251">
        <v>983</v>
      </c>
      <c r="B3195" s="217" t="s">
        <v>4118</v>
      </c>
      <c r="C3195" s="222" t="s">
        <v>4107</v>
      </c>
      <c r="D3195" s="224" t="s">
        <v>2115</v>
      </c>
      <c r="E3195" s="220">
        <f t="shared" si="205"/>
        <v>0</v>
      </c>
      <c r="F3195" s="229"/>
      <c r="G3195" s="92"/>
      <c r="H3195" s="92"/>
    </row>
    <row r="3196" spans="1:8" s="215" customFormat="1">
      <c r="A3196" s="216">
        <v>984</v>
      </c>
      <c r="B3196" s="217" t="s">
        <v>4119</v>
      </c>
      <c r="C3196" s="222" t="s">
        <v>4107</v>
      </c>
      <c r="D3196" s="224" t="s">
        <v>2115</v>
      </c>
      <c r="E3196" s="220">
        <f t="shared" si="205"/>
        <v>0</v>
      </c>
      <c r="F3196" s="229"/>
      <c r="G3196" s="92"/>
      <c r="H3196" s="92"/>
    </row>
    <row r="3197" spans="1:8" s="215" customFormat="1">
      <c r="A3197" s="251">
        <v>985</v>
      </c>
      <c r="B3197" s="217" t="s">
        <v>4118</v>
      </c>
      <c r="C3197" s="222" t="s">
        <v>4107</v>
      </c>
      <c r="D3197" s="224" t="s">
        <v>2115</v>
      </c>
      <c r="E3197" s="220">
        <f t="shared" si="205"/>
        <v>0</v>
      </c>
      <c r="F3197" s="229"/>
      <c r="G3197" s="92"/>
      <c r="H3197" s="92"/>
    </row>
    <row r="3198" spans="1:8" s="215" customFormat="1" ht="33" customHeight="1">
      <c r="A3198" s="252"/>
      <c r="B3198" s="912" t="s">
        <v>4120</v>
      </c>
      <c r="C3198" s="912"/>
      <c r="D3198" s="912"/>
      <c r="E3198" s="912"/>
      <c r="F3198" s="912"/>
      <c r="G3198" s="912"/>
      <c r="H3198" s="912"/>
    </row>
    <row r="3199" spans="1:8" s="215" customFormat="1">
      <c r="A3199" s="216">
        <v>986</v>
      </c>
      <c r="B3199" s="225" t="s">
        <v>2287</v>
      </c>
      <c r="C3199" s="223" t="s">
        <v>4121</v>
      </c>
      <c r="D3199" s="236" t="s">
        <v>1808</v>
      </c>
      <c r="E3199" s="220">
        <f t="shared" ref="E3199:E3236" si="206">+F3199+G3199+H3199</f>
        <v>0</v>
      </c>
      <c r="F3199" s="229"/>
      <c r="G3199" s="92"/>
      <c r="H3199" s="92"/>
    </row>
    <row r="3200" spans="1:8" s="215" customFormat="1">
      <c r="A3200" s="216">
        <v>987</v>
      </c>
      <c r="B3200" s="225" t="s">
        <v>3252</v>
      </c>
      <c r="C3200" s="223" t="s">
        <v>4121</v>
      </c>
      <c r="D3200" s="236" t="s">
        <v>1808</v>
      </c>
      <c r="E3200" s="220">
        <f t="shared" si="206"/>
        <v>0</v>
      </c>
      <c r="F3200" s="229"/>
      <c r="G3200" s="92"/>
      <c r="H3200" s="92"/>
    </row>
    <row r="3201" spans="1:8" s="215" customFormat="1">
      <c r="A3201" s="216">
        <v>988</v>
      </c>
      <c r="B3201" s="225" t="s">
        <v>3394</v>
      </c>
      <c r="C3201" s="223" t="s">
        <v>4121</v>
      </c>
      <c r="D3201" s="236" t="s">
        <v>1808</v>
      </c>
      <c r="E3201" s="220">
        <f t="shared" si="206"/>
        <v>0</v>
      </c>
      <c r="F3201" s="229"/>
      <c r="G3201" s="92"/>
      <c r="H3201" s="92"/>
    </row>
    <row r="3202" spans="1:8" s="215" customFormat="1">
      <c r="A3202" s="216">
        <v>989</v>
      </c>
      <c r="B3202" s="225" t="s">
        <v>3779</v>
      </c>
      <c r="C3202" s="223" t="s">
        <v>4121</v>
      </c>
      <c r="D3202" s="224" t="s">
        <v>2115</v>
      </c>
      <c r="E3202" s="220">
        <f t="shared" si="206"/>
        <v>0</v>
      </c>
      <c r="F3202" s="229"/>
      <c r="G3202" s="92"/>
      <c r="H3202" s="92"/>
    </row>
    <row r="3203" spans="1:8" s="215" customFormat="1">
      <c r="A3203" s="216">
        <v>990</v>
      </c>
      <c r="B3203" s="225" t="s">
        <v>4122</v>
      </c>
      <c r="C3203" s="223" t="s">
        <v>4121</v>
      </c>
      <c r="D3203" s="236" t="s">
        <v>1808</v>
      </c>
      <c r="E3203" s="220">
        <f t="shared" si="206"/>
        <v>0</v>
      </c>
      <c r="F3203" s="229"/>
      <c r="G3203" s="92"/>
      <c r="H3203" s="92"/>
    </row>
    <row r="3204" spans="1:8" s="215" customFormat="1">
      <c r="A3204" s="216">
        <v>991</v>
      </c>
      <c r="B3204" s="225" t="s">
        <v>4123</v>
      </c>
      <c r="C3204" s="223" t="s">
        <v>4121</v>
      </c>
      <c r="D3204" s="236" t="s">
        <v>1808</v>
      </c>
      <c r="E3204" s="220">
        <f t="shared" si="206"/>
        <v>0</v>
      </c>
      <c r="F3204" s="229"/>
      <c r="G3204" s="92"/>
      <c r="H3204" s="92"/>
    </row>
    <row r="3205" spans="1:8" s="215" customFormat="1">
      <c r="A3205" s="216">
        <v>992</v>
      </c>
      <c r="B3205" s="225" t="s">
        <v>4124</v>
      </c>
      <c r="C3205" s="223" t="s">
        <v>4121</v>
      </c>
      <c r="D3205" s="236" t="s">
        <v>1808</v>
      </c>
      <c r="E3205" s="220">
        <f t="shared" si="206"/>
        <v>0</v>
      </c>
      <c r="F3205" s="229"/>
      <c r="G3205" s="92"/>
      <c r="H3205" s="92"/>
    </row>
    <row r="3206" spans="1:8" s="215" customFormat="1">
      <c r="A3206" s="216">
        <v>993</v>
      </c>
      <c r="B3206" s="225" t="s">
        <v>4125</v>
      </c>
      <c r="C3206" s="223" t="s">
        <v>4121</v>
      </c>
      <c r="D3206" s="236" t="s">
        <v>1808</v>
      </c>
      <c r="E3206" s="220">
        <f t="shared" si="206"/>
        <v>0</v>
      </c>
      <c r="F3206" s="229"/>
      <c r="G3206" s="92"/>
      <c r="H3206" s="92"/>
    </row>
    <row r="3207" spans="1:8" s="215" customFormat="1">
      <c r="A3207" s="216">
        <v>994</v>
      </c>
      <c r="B3207" s="225" t="s">
        <v>4126</v>
      </c>
      <c r="C3207" s="223" t="s">
        <v>4121</v>
      </c>
      <c r="D3207" s="236" t="s">
        <v>1808</v>
      </c>
      <c r="E3207" s="220">
        <f t="shared" si="206"/>
        <v>0</v>
      </c>
      <c r="F3207" s="229"/>
      <c r="G3207" s="92"/>
      <c r="H3207" s="92"/>
    </row>
    <row r="3208" spans="1:8" s="215" customFormat="1">
      <c r="A3208" s="216">
        <v>995</v>
      </c>
      <c r="B3208" s="225" t="s">
        <v>4127</v>
      </c>
      <c r="C3208" s="223" t="s">
        <v>4121</v>
      </c>
      <c r="D3208" s="236" t="s">
        <v>1808</v>
      </c>
      <c r="E3208" s="220">
        <f t="shared" si="206"/>
        <v>0</v>
      </c>
      <c r="F3208" s="229"/>
      <c r="G3208" s="92"/>
      <c r="H3208" s="92"/>
    </row>
    <row r="3209" spans="1:8" s="215" customFormat="1">
      <c r="A3209" s="216">
        <v>996</v>
      </c>
      <c r="B3209" s="225" t="s">
        <v>4128</v>
      </c>
      <c r="C3209" s="223" t="s">
        <v>4121</v>
      </c>
      <c r="D3209" s="236" t="s">
        <v>1808</v>
      </c>
      <c r="E3209" s="220">
        <f t="shared" si="206"/>
        <v>0</v>
      </c>
      <c r="F3209" s="229"/>
      <c r="G3209" s="92"/>
      <c r="H3209" s="92"/>
    </row>
    <row r="3210" spans="1:8" s="215" customFormat="1">
      <c r="A3210" s="216">
        <v>997</v>
      </c>
      <c r="B3210" s="225" t="s">
        <v>3224</v>
      </c>
      <c r="C3210" s="223" t="s">
        <v>4121</v>
      </c>
      <c r="D3210" s="236" t="s">
        <v>1808</v>
      </c>
      <c r="E3210" s="220">
        <f t="shared" si="206"/>
        <v>0</v>
      </c>
      <c r="F3210" s="229"/>
      <c r="G3210" s="92"/>
      <c r="H3210" s="92"/>
    </row>
    <row r="3211" spans="1:8" s="215" customFormat="1">
      <c r="A3211" s="216">
        <v>998</v>
      </c>
      <c r="B3211" s="225" t="s">
        <v>4129</v>
      </c>
      <c r="C3211" s="223" t="s">
        <v>4121</v>
      </c>
      <c r="D3211" s="236" t="s">
        <v>1808</v>
      </c>
      <c r="E3211" s="220">
        <f t="shared" si="206"/>
        <v>0</v>
      </c>
      <c r="F3211" s="229"/>
      <c r="G3211" s="92"/>
      <c r="H3211" s="92"/>
    </row>
    <row r="3212" spans="1:8" s="215" customFormat="1">
      <c r="A3212" s="216">
        <v>999</v>
      </c>
      <c r="B3212" s="225" t="s">
        <v>4130</v>
      </c>
      <c r="C3212" s="223" t="s">
        <v>4121</v>
      </c>
      <c r="D3212" s="236" t="s">
        <v>1808</v>
      </c>
      <c r="E3212" s="220">
        <f t="shared" si="206"/>
        <v>0</v>
      </c>
      <c r="F3212" s="229"/>
      <c r="G3212" s="92"/>
      <c r="H3212" s="92"/>
    </row>
    <row r="3213" spans="1:8" s="215" customFormat="1">
      <c r="A3213" s="216">
        <v>1000</v>
      </c>
      <c r="B3213" s="237" t="s">
        <v>4131</v>
      </c>
      <c r="C3213" s="223" t="s">
        <v>4121</v>
      </c>
      <c r="D3213" s="236" t="s">
        <v>1808</v>
      </c>
      <c r="E3213" s="220">
        <f t="shared" si="206"/>
        <v>0</v>
      </c>
      <c r="F3213" s="229"/>
      <c r="G3213" s="92"/>
      <c r="H3213" s="92"/>
    </row>
    <row r="3214" spans="1:8" s="215" customFormat="1">
      <c r="A3214" s="216">
        <v>1001</v>
      </c>
      <c r="B3214" s="237" t="s">
        <v>3741</v>
      </c>
      <c r="C3214" s="223" t="s">
        <v>4121</v>
      </c>
      <c r="D3214" s="224" t="s">
        <v>2115</v>
      </c>
      <c r="E3214" s="220">
        <f t="shared" si="206"/>
        <v>0</v>
      </c>
      <c r="F3214" s="229"/>
      <c r="G3214" s="92"/>
      <c r="H3214" s="92"/>
    </row>
    <row r="3215" spans="1:8" s="215" customFormat="1">
      <c r="A3215" s="216">
        <v>1002</v>
      </c>
      <c r="B3215" s="237" t="s">
        <v>4132</v>
      </c>
      <c r="C3215" s="223" t="s">
        <v>4121</v>
      </c>
      <c r="D3215" s="236" t="s">
        <v>1808</v>
      </c>
      <c r="E3215" s="220">
        <f t="shared" si="206"/>
        <v>0</v>
      </c>
      <c r="F3215" s="229"/>
      <c r="G3215" s="92"/>
      <c r="H3215" s="92"/>
    </row>
    <row r="3216" spans="1:8" s="215" customFormat="1">
      <c r="A3216" s="216">
        <v>1003</v>
      </c>
      <c r="B3216" s="237" t="s">
        <v>4133</v>
      </c>
      <c r="C3216" s="223" t="s">
        <v>4121</v>
      </c>
      <c r="D3216" s="236" t="s">
        <v>1808</v>
      </c>
      <c r="E3216" s="220">
        <f t="shared" si="206"/>
        <v>0</v>
      </c>
      <c r="F3216" s="229"/>
      <c r="G3216" s="92"/>
      <c r="H3216" s="92"/>
    </row>
    <row r="3217" spans="1:8" s="215" customFormat="1">
      <c r="A3217" s="216">
        <v>1004</v>
      </c>
      <c r="B3217" s="237" t="s">
        <v>4134</v>
      </c>
      <c r="C3217" s="223">
        <v>853944</v>
      </c>
      <c r="D3217" s="236" t="s">
        <v>1808</v>
      </c>
      <c r="E3217" s="220">
        <f t="shared" si="206"/>
        <v>0</v>
      </c>
      <c r="F3217" s="229"/>
      <c r="G3217" s="92"/>
      <c r="H3217" s="92"/>
    </row>
    <row r="3218" spans="1:8" s="215" customFormat="1">
      <c r="A3218" s="216">
        <v>1005</v>
      </c>
      <c r="B3218" s="237" t="s">
        <v>4135</v>
      </c>
      <c r="C3218" s="223">
        <v>864738</v>
      </c>
      <c r="D3218" s="236" t="s">
        <v>1808</v>
      </c>
      <c r="E3218" s="220">
        <f t="shared" si="206"/>
        <v>0</v>
      </c>
      <c r="F3218" s="229"/>
      <c r="G3218" s="92"/>
      <c r="H3218" s="92"/>
    </row>
    <row r="3219" spans="1:8" s="215" customFormat="1">
      <c r="A3219" s="216">
        <v>1006</v>
      </c>
      <c r="B3219" s="237" t="s">
        <v>2319</v>
      </c>
      <c r="C3219" s="223">
        <v>86415136</v>
      </c>
      <c r="D3219" s="236" t="s">
        <v>1808</v>
      </c>
      <c r="E3219" s="220">
        <f t="shared" si="206"/>
        <v>0</v>
      </c>
      <c r="F3219" s="229"/>
      <c r="G3219" s="92"/>
      <c r="H3219" s="92"/>
    </row>
    <row r="3220" spans="1:8" s="215" customFormat="1">
      <c r="A3220" s="216">
        <v>1007</v>
      </c>
      <c r="B3220" s="237" t="s">
        <v>4136</v>
      </c>
      <c r="C3220" s="223" t="s">
        <v>4137</v>
      </c>
      <c r="D3220" s="236" t="s">
        <v>1808</v>
      </c>
      <c r="E3220" s="220">
        <f t="shared" si="206"/>
        <v>0</v>
      </c>
      <c r="F3220" s="229"/>
      <c r="G3220" s="92"/>
      <c r="H3220" s="92"/>
    </row>
    <row r="3221" spans="1:8" s="215" customFormat="1">
      <c r="A3221" s="216">
        <v>1008</v>
      </c>
      <c r="B3221" s="237" t="s">
        <v>4138</v>
      </c>
      <c r="C3221" s="223" t="s">
        <v>4139</v>
      </c>
      <c r="D3221" s="236" t="s">
        <v>1808</v>
      </c>
      <c r="E3221" s="220">
        <f t="shared" si="206"/>
        <v>0</v>
      </c>
      <c r="F3221" s="229"/>
      <c r="G3221" s="92"/>
      <c r="H3221" s="92"/>
    </row>
    <row r="3222" spans="1:8" s="215" customFormat="1">
      <c r="A3222" s="216">
        <v>1009</v>
      </c>
      <c r="B3222" s="237" t="s">
        <v>4140</v>
      </c>
      <c r="C3222" s="223">
        <v>864739</v>
      </c>
      <c r="D3222" s="236" t="s">
        <v>1808</v>
      </c>
      <c r="E3222" s="220">
        <f t="shared" si="206"/>
        <v>0</v>
      </c>
      <c r="F3222" s="229"/>
      <c r="G3222" s="92"/>
      <c r="H3222" s="92"/>
    </row>
    <row r="3223" spans="1:8" s="215" customFormat="1">
      <c r="A3223" s="216">
        <v>1010</v>
      </c>
      <c r="B3223" s="237" t="s">
        <v>4141</v>
      </c>
      <c r="C3223" s="223" t="s">
        <v>4142</v>
      </c>
      <c r="D3223" s="236" t="s">
        <v>1808</v>
      </c>
      <c r="E3223" s="220">
        <f t="shared" si="206"/>
        <v>0</v>
      </c>
      <c r="F3223" s="229"/>
      <c r="G3223" s="92"/>
      <c r="H3223" s="92"/>
    </row>
    <row r="3224" spans="1:8" s="215" customFormat="1">
      <c r="A3224" s="216">
        <v>1011</v>
      </c>
      <c r="B3224" s="237" t="s">
        <v>3563</v>
      </c>
      <c r="C3224" s="223" t="s">
        <v>4143</v>
      </c>
      <c r="D3224" s="236" t="s">
        <v>1808</v>
      </c>
      <c r="E3224" s="220">
        <f t="shared" si="206"/>
        <v>0</v>
      </c>
      <c r="F3224" s="229"/>
      <c r="G3224" s="92"/>
      <c r="H3224" s="92"/>
    </row>
    <row r="3225" spans="1:8" s="215" customFormat="1">
      <c r="A3225" s="216">
        <v>1012</v>
      </c>
      <c r="B3225" s="237" t="s">
        <v>4144</v>
      </c>
      <c r="C3225" s="223" t="s">
        <v>4145</v>
      </c>
      <c r="D3225" s="236" t="s">
        <v>1808</v>
      </c>
      <c r="E3225" s="220">
        <f t="shared" si="206"/>
        <v>0</v>
      </c>
      <c r="F3225" s="229"/>
      <c r="G3225" s="92"/>
      <c r="H3225" s="92"/>
    </row>
    <row r="3226" spans="1:8" s="215" customFormat="1">
      <c r="A3226" s="216">
        <v>1013</v>
      </c>
      <c r="B3226" s="237" t="s">
        <v>4144</v>
      </c>
      <c r="C3226" s="223" t="s">
        <v>4146</v>
      </c>
      <c r="D3226" s="236" t="s">
        <v>1808</v>
      </c>
      <c r="E3226" s="220">
        <f t="shared" si="206"/>
        <v>0</v>
      </c>
      <c r="F3226" s="229"/>
      <c r="G3226" s="92"/>
      <c r="H3226" s="92"/>
    </row>
    <row r="3227" spans="1:8" s="215" customFormat="1">
      <c r="A3227" s="216">
        <v>1014</v>
      </c>
      <c r="B3227" s="217" t="s">
        <v>4147</v>
      </c>
      <c r="C3227" s="223" t="s">
        <v>4148</v>
      </c>
      <c r="D3227" s="236" t="s">
        <v>1808</v>
      </c>
      <c r="E3227" s="220">
        <f t="shared" si="206"/>
        <v>0</v>
      </c>
      <c r="F3227" s="229"/>
      <c r="G3227" s="92"/>
      <c r="H3227" s="92"/>
    </row>
    <row r="3228" spans="1:8" s="215" customFormat="1">
      <c r="A3228" s="216">
        <v>1015</v>
      </c>
      <c r="B3228" s="217" t="s">
        <v>4149</v>
      </c>
      <c r="C3228" s="223" t="s">
        <v>4150</v>
      </c>
      <c r="D3228" s="236" t="s">
        <v>1808</v>
      </c>
      <c r="E3228" s="220">
        <f t="shared" si="206"/>
        <v>0</v>
      </c>
      <c r="F3228" s="229"/>
      <c r="G3228" s="92"/>
      <c r="H3228" s="92"/>
    </row>
    <row r="3229" spans="1:8" s="215" customFormat="1">
      <c r="A3229" s="216">
        <v>1016</v>
      </c>
      <c r="B3229" s="237" t="s">
        <v>4151</v>
      </c>
      <c r="C3229" s="223" t="s">
        <v>4152</v>
      </c>
      <c r="D3229" s="236" t="s">
        <v>1808</v>
      </c>
      <c r="E3229" s="220">
        <f t="shared" si="206"/>
        <v>0</v>
      </c>
      <c r="F3229" s="229"/>
      <c r="G3229" s="92"/>
      <c r="H3229" s="92"/>
    </row>
    <row r="3230" spans="1:8" s="215" customFormat="1" ht="46.5">
      <c r="A3230" s="216">
        <v>1017</v>
      </c>
      <c r="B3230" s="217" t="s">
        <v>4153</v>
      </c>
      <c r="C3230" s="223" t="s">
        <v>6735</v>
      </c>
      <c r="D3230" s="236" t="s">
        <v>1808</v>
      </c>
      <c r="E3230" s="220">
        <f t="shared" si="206"/>
        <v>0</v>
      </c>
      <c r="F3230" s="229"/>
      <c r="G3230" s="92"/>
      <c r="H3230" s="92"/>
    </row>
    <row r="3231" spans="1:8" s="215" customFormat="1">
      <c r="A3231" s="216">
        <v>1018</v>
      </c>
      <c r="B3231" s="237" t="s">
        <v>4154</v>
      </c>
      <c r="C3231" s="223" t="s">
        <v>4155</v>
      </c>
      <c r="D3231" s="236" t="s">
        <v>1808</v>
      </c>
      <c r="E3231" s="220">
        <f t="shared" si="206"/>
        <v>0</v>
      </c>
      <c r="F3231" s="229"/>
      <c r="G3231" s="92"/>
      <c r="H3231" s="92"/>
    </row>
    <row r="3232" spans="1:8" s="215" customFormat="1">
      <c r="A3232" s="216">
        <v>1019</v>
      </c>
      <c r="B3232" s="237" t="s">
        <v>3989</v>
      </c>
      <c r="C3232" s="223" t="s">
        <v>4156</v>
      </c>
      <c r="D3232" s="236" t="s">
        <v>1808</v>
      </c>
      <c r="E3232" s="220">
        <f t="shared" si="206"/>
        <v>0</v>
      </c>
      <c r="F3232" s="229"/>
      <c r="G3232" s="92"/>
      <c r="H3232" s="92"/>
    </row>
    <row r="3233" spans="1:8" s="215" customFormat="1">
      <c r="A3233" s="216">
        <v>1020</v>
      </c>
      <c r="B3233" s="237" t="s">
        <v>3747</v>
      </c>
      <c r="C3233" s="223" t="s">
        <v>4157</v>
      </c>
      <c r="D3233" s="236" t="s">
        <v>1808</v>
      </c>
      <c r="E3233" s="220">
        <f t="shared" si="206"/>
        <v>0</v>
      </c>
      <c r="F3233" s="229"/>
      <c r="G3233" s="92"/>
      <c r="H3233" s="92"/>
    </row>
    <row r="3234" spans="1:8" s="215" customFormat="1" ht="46.5">
      <c r="A3234" s="216">
        <v>1021</v>
      </c>
      <c r="B3234" s="237" t="s">
        <v>4158</v>
      </c>
      <c r="C3234" s="223" t="s">
        <v>4159</v>
      </c>
      <c r="D3234" s="236" t="s">
        <v>1808</v>
      </c>
      <c r="E3234" s="220">
        <f t="shared" si="206"/>
        <v>0</v>
      </c>
      <c r="F3234" s="229"/>
      <c r="G3234" s="92"/>
      <c r="H3234" s="92"/>
    </row>
    <row r="3235" spans="1:8" s="215" customFormat="1">
      <c r="A3235" s="216">
        <v>1022</v>
      </c>
      <c r="B3235" s="247" t="s">
        <v>4160</v>
      </c>
      <c r="C3235" s="223" t="s">
        <v>4121</v>
      </c>
      <c r="D3235" s="236" t="s">
        <v>1808</v>
      </c>
      <c r="E3235" s="220">
        <f t="shared" si="206"/>
        <v>0</v>
      </c>
      <c r="F3235" s="229"/>
      <c r="G3235" s="92"/>
      <c r="H3235" s="92"/>
    </row>
    <row r="3236" spans="1:8" s="215" customFormat="1">
      <c r="A3236" s="216">
        <v>1023</v>
      </c>
      <c r="B3236" s="247" t="s">
        <v>4161</v>
      </c>
      <c r="C3236" s="223" t="s">
        <v>4121</v>
      </c>
      <c r="D3236" s="236" t="s">
        <v>1808</v>
      </c>
      <c r="E3236" s="220">
        <f t="shared" si="206"/>
        <v>0</v>
      </c>
      <c r="F3236" s="229"/>
      <c r="G3236" s="92"/>
      <c r="H3236" s="92"/>
    </row>
    <row r="3237" spans="1:8" s="215" customFormat="1" ht="27" customHeight="1">
      <c r="A3237" s="227"/>
      <c r="B3237" s="912" t="s">
        <v>4162</v>
      </c>
      <c r="C3237" s="912"/>
      <c r="D3237" s="912"/>
      <c r="E3237" s="912"/>
      <c r="F3237" s="912"/>
      <c r="G3237" s="912"/>
      <c r="H3237" s="912"/>
    </row>
    <row r="3238" spans="1:8" s="215" customFormat="1">
      <c r="A3238" s="216">
        <v>1024</v>
      </c>
      <c r="B3238" s="217" t="s">
        <v>3478</v>
      </c>
      <c r="C3238" s="222" t="s">
        <v>4163</v>
      </c>
      <c r="D3238" s="236" t="s">
        <v>1808</v>
      </c>
      <c r="E3238" s="220">
        <f t="shared" ref="E3238:E3251" si="207">+F3238+G3238+H3238</f>
        <v>0</v>
      </c>
      <c r="F3238" s="229"/>
      <c r="G3238" s="92"/>
      <c r="H3238" s="92"/>
    </row>
    <row r="3239" spans="1:8" s="215" customFormat="1">
      <c r="A3239" s="216">
        <v>1025</v>
      </c>
      <c r="B3239" s="217" t="s">
        <v>4164</v>
      </c>
      <c r="C3239" s="222" t="s">
        <v>4165</v>
      </c>
      <c r="D3239" s="221" t="s">
        <v>2115</v>
      </c>
      <c r="E3239" s="220">
        <f t="shared" si="207"/>
        <v>0</v>
      </c>
      <c r="F3239" s="229"/>
      <c r="G3239" s="92"/>
      <c r="H3239" s="92"/>
    </row>
    <row r="3240" spans="1:8" s="215" customFormat="1">
      <c r="A3240" s="216">
        <v>1026</v>
      </c>
      <c r="B3240" s="217" t="s">
        <v>4166</v>
      </c>
      <c r="C3240" s="222" t="s">
        <v>4167</v>
      </c>
      <c r="D3240" s="236" t="s">
        <v>1808</v>
      </c>
      <c r="E3240" s="220">
        <f t="shared" si="207"/>
        <v>0</v>
      </c>
      <c r="F3240" s="229"/>
      <c r="G3240" s="92"/>
      <c r="H3240" s="92"/>
    </row>
    <row r="3241" spans="1:8" s="215" customFormat="1">
      <c r="A3241" s="216">
        <v>1027</v>
      </c>
      <c r="B3241" s="217" t="s">
        <v>4168</v>
      </c>
      <c r="C3241" s="222" t="s">
        <v>4169</v>
      </c>
      <c r="D3241" s="236" t="s">
        <v>1808</v>
      </c>
      <c r="E3241" s="220">
        <f t="shared" si="207"/>
        <v>0</v>
      </c>
      <c r="F3241" s="229"/>
      <c r="G3241" s="92"/>
      <c r="H3241" s="92"/>
    </row>
    <row r="3242" spans="1:8" s="215" customFormat="1">
      <c r="A3242" s="216">
        <v>1028</v>
      </c>
      <c r="B3242" s="217" t="s">
        <v>3493</v>
      </c>
      <c r="C3242" s="222" t="s">
        <v>4170</v>
      </c>
      <c r="D3242" s="236" t="s">
        <v>1808</v>
      </c>
      <c r="E3242" s="220">
        <f t="shared" si="207"/>
        <v>0</v>
      </c>
      <c r="F3242" s="229"/>
      <c r="G3242" s="92"/>
      <c r="H3242" s="92"/>
    </row>
    <row r="3243" spans="1:8" s="215" customFormat="1">
      <c r="A3243" s="216">
        <v>1029</v>
      </c>
      <c r="B3243" s="217" t="s">
        <v>3053</v>
      </c>
      <c r="C3243" s="222" t="s">
        <v>4170</v>
      </c>
      <c r="D3243" s="236" t="s">
        <v>1808</v>
      </c>
      <c r="E3243" s="220">
        <f t="shared" si="207"/>
        <v>0</v>
      </c>
      <c r="F3243" s="229"/>
      <c r="G3243" s="92"/>
      <c r="H3243" s="92"/>
    </row>
    <row r="3244" spans="1:8" s="215" customFormat="1">
      <c r="A3244" s="216">
        <v>1030</v>
      </c>
      <c r="B3244" s="217" t="s">
        <v>3224</v>
      </c>
      <c r="C3244" s="222" t="s">
        <v>4170</v>
      </c>
      <c r="D3244" s="236" t="s">
        <v>1808</v>
      </c>
      <c r="E3244" s="220">
        <f t="shared" si="207"/>
        <v>0</v>
      </c>
      <c r="F3244" s="229"/>
      <c r="G3244" s="92"/>
      <c r="H3244" s="92"/>
    </row>
    <row r="3245" spans="1:8" s="215" customFormat="1">
      <c r="A3245" s="216">
        <v>1031</v>
      </c>
      <c r="B3245" s="217" t="s">
        <v>4171</v>
      </c>
      <c r="C3245" s="222" t="s">
        <v>4170</v>
      </c>
      <c r="D3245" s="236" t="s">
        <v>1808</v>
      </c>
      <c r="E3245" s="220">
        <f t="shared" si="207"/>
        <v>0</v>
      </c>
      <c r="F3245" s="229"/>
      <c r="G3245" s="92"/>
      <c r="H3245" s="92"/>
    </row>
    <row r="3246" spans="1:8" s="215" customFormat="1">
      <c r="A3246" s="216">
        <v>1032</v>
      </c>
      <c r="B3246" s="217" t="s">
        <v>4172</v>
      </c>
      <c r="C3246" s="222" t="s">
        <v>4170</v>
      </c>
      <c r="D3246" s="236" t="s">
        <v>1808</v>
      </c>
      <c r="E3246" s="220">
        <f t="shared" si="207"/>
        <v>0</v>
      </c>
      <c r="F3246" s="229"/>
      <c r="G3246" s="92"/>
      <c r="H3246" s="92"/>
    </row>
    <row r="3247" spans="1:8" s="215" customFormat="1">
      <c r="A3247" s="216">
        <v>1033</v>
      </c>
      <c r="B3247" s="217" t="s">
        <v>3784</v>
      </c>
      <c r="C3247" s="222" t="s">
        <v>4170</v>
      </c>
      <c r="D3247" s="236" t="s">
        <v>1808</v>
      </c>
      <c r="E3247" s="220">
        <f t="shared" si="207"/>
        <v>0</v>
      </c>
      <c r="F3247" s="229"/>
      <c r="G3247" s="92"/>
      <c r="H3247" s="92"/>
    </row>
    <row r="3248" spans="1:8" s="215" customFormat="1">
      <c r="A3248" s="216">
        <v>1034</v>
      </c>
      <c r="B3248" s="217" t="s">
        <v>3912</v>
      </c>
      <c r="C3248" s="222" t="s">
        <v>4170</v>
      </c>
      <c r="D3248" s="236" t="s">
        <v>1808</v>
      </c>
      <c r="E3248" s="220">
        <f t="shared" si="207"/>
        <v>0</v>
      </c>
      <c r="F3248" s="229"/>
      <c r="G3248" s="92"/>
      <c r="H3248" s="92"/>
    </row>
    <row r="3249" spans="1:8" s="215" customFormat="1">
      <c r="A3249" s="216">
        <v>1035</v>
      </c>
      <c r="B3249" s="217" t="s">
        <v>3402</v>
      </c>
      <c r="C3249" s="222" t="s">
        <v>4170</v>
      </c>
      <c r="D3249" s="236" t="s">
        <v>1808</v>
      </c>
      <c r="E3249" s="220">
        <f t="shared" si="207"/>
        <v>0</v>
      </c>
      <c r="F3249" s="229"/>
      <c r="G3249" s="92"/>
      <c r="H3249" s="92"/>
    </row>
    <row r="3250" spans="1:8" s="215" customFormat="1">
      <c r="A3250" s="216">
        <v>1036</v>
      </c>
      <c r="B3250" s="225" t="s">
        <v>4052</v>
      </c>
      <c r="C3250" s="222" t="s">
        <v>4156</v>
      </c>
      <c r="D3250" s="236" t="s">
        <v>1808</v>
      </c>
      <c r="E3250" s="220">
        <f t="shared" si="207"/>
        <v>0</v>
      </c>
      <c r="F3250" s="229"/>
      <c r="G3250" s="92"/>
      <c r="H3250" s="92"/>
    </row>
    <row r="3251" spans="1:8" s="215" customFormat="1">
      <c r="A3251" s="216">
        <v>1037</v>
      </c>
      <c r="B3251" s="217" t="s">
        <v>4173</v>
      </c>
      <c r="C3251" s="222" t="s">
        <v>4170</v>
      </c>
      <c r="D3251" s="236" t="s">
        <v>1808</v>
      </c>
      <c r="E3251" s="220">
        <f t="shared" si="207"/>
        <v>0</v>
      </c>
      <c r="F3251" s="229"/>
      <c r="G3251" s="92"/>
      <c r="H3251" s="92"/>
    </row>
    <row r="3252" spans="1:8" s="215" customFormat="1" ht="27" customHeight="1">
      <c r="A3252" s="227"/>
      <c r="B3252" s="912" t="s">
        <v>4174</v>
      </c>
      <c r="C3252" s="912"/>
      <c r="D3252" s="912"/>
      <c r="E3252" s="912"/>
      <c r="F3252" s="912"/>
      <c r="G3252" s="912"/>
      <c r="H3252" s="912"/>
    </row>
    <row r="3253" spans="1:8" s="215" customFormat="1">
      <c r="A3253" s="216">
        <v>1038</v>
      </c>
      <c r="B3253" s="217" t="s">
        <v>4175</v>
      </c>
      <c r="C3253" s="218" t="s">
        <v>4176</v>
      </c>
      <c r="D3253" s="236" t="s">
        <v>1808</v>
      </c>
      <c r="E3253" s="220">
        <f t="shared" ref="E3253:E3271" si="208">+F3253+G3253+H3253</f>
        <v>1</v>
      </c>
      <c r="F3253" s="229"/>
      <c r="G3253" s="218">
        <v>1</v>
      </c>
      <c r="H3253" s="92"/>
    </row>
    <row r="3254" spans="1:8" s="215" customFormat="1">
      <c r="A3254" s="216">
        <v>1039</v>
      </c>
      <c r="B3254" s="217" t="s">
        <v>2285</v>
      </c>
      <c r="C3254" s="222" t="s">
        <v>4177</v>
      </c>
      <c r="D3254" s="236" t="s">
        <v>1808</v>
      </c>
      <c r="E3254" s="220">
        <f t="shared" si="208"/>
        <v>1</v>
      </c>
      <c r="F3254" s="229"/>
      <c r="G3254" s="218">
        <v>1</v>
      </c>
      <c r="H3254" s="92"/>
    </row>
    <row r="3255" spans="1:8" s="215" customFormat="1">
      <c r="A3255" s="216">
        <v>1040</v>
      </c>
      <c r="B3255" s="217" t="s">
        <v>4178</v>
      </c>
      <c r="C3255" s="222" t="s">
        <v>4177</v>
      </c>
      <c r="D3255" s="236" t="s">
        <v>1808</v>
      </c>
      <c r="E3255" s="220">
        <f t="shared" si="208"/>
        <v>1</v>
      </c>
      <c r="F3255" s="229"/>
      <c r="G3255" s="221">
        <v>1</v>
      </c>
      <c r="H3255" s="92"/>
    </row>
    <row r="3256" spans="1:8" s="215" customFormat="1">
      <c r="A3256" s="216">
        <v>1041</v>
      </c>
      <c r="B3256" s="217" t="s">
        <v>4179</v>
      </c>
      <c r="C3256" s="222">
        <v>928400617</v>
      </c>
      <c r="D3256" s="236" t="s">
        <v>1808</v>
      </c>
      <c r="E3256" s="220">
        <f t="shared" si="208"/>
        <v>1</v>
      </c>
      <c r="F3256" s="229"/>
      <c r="G3256" s="221">
        <v>1</v>
      </c>
      <c r="H3256" s="92"/>
    </row>
    <row r="3257" spans="1:8" s="215" customFormat="1">
      <c r="A3257" s="216">
        <v>1042</v>
      </c>
      <c r="B3257" s="217" t="s">
        <v>4180</v>
      </c>
      <c r="C3257" s="222">
        <v>81437220092</v>
      </c>
      <c r="D3257" s="236" t="s">
        <v>1808</v>
      </c>
      <c r="E3257" s="220">
        <f t="shared" si="208"/>
        <v>10</v>
      </c>
      <c r="F3257" s="229"/>
      <c r="G3257" s="221">
        <v>10</v>
      </c>
      <c r="H3257" s="92"/>
    </row>
    <row r="3258" spans="1:8" s="215" customFormat="1">
      <c r="A3258" s="216">
        <v>1043</v>
      </c>
      <c r="B3258" s="217" t="s">
        <v>4181</v>
      </c>
      <c r="C3258" s="222" t="s">
        <v>4177</v>
      </c>
      <c r="D3258" s="236" t="s">
        <v>1808</v>
      </c>
      <c r="E3258" s="220">
        <f t="shared" si="208"/>
        <v>30</v>
      </c>
      <c r="F3258" s="229"/>
      <c r="G3258" s="222">
        <v>30</v>
      </c>
      <c r="H3258" s="92"/>
    </row>
    <row r="3259" spans="1:8" s="215" customFormat="1">
      <c r="A3259" s="216">
        <v>1044</v>
      </c>
      <c r="B3259" s="217" t="s">
        <v>4182</v>
      </c>
      <c r="C3259" s="222" t="s">
        <v>4177</v>
      </c>
      <c r="D3259" s="236" t="s">
        <v>1808</v>
      </c>
      <c r="E3259" s="220">
        <f t="shared" si="208"/>
        <v>20</v>
      </c>
      <c r="F3259" s="229"/>
      <c r="G3259" s="221">
        <v>20</v>
      </c>
      <c r="H3259" s="92"/>
    </row>
    <row r="3260" spans="1:8" s="215" customFormat="1">
      <c r="A3260" s="216">
        <v>1045</v>
      </c>
      <c r="B3260" s="217" t="s">
        <v>4183</v>
      </c>
      <c r="C3260" s="222" t="s">
        <v>4177</v>
      </c>
      <c r="D3260" s="222" t="s">
        <v>2115</v>
      </c>
      <c r="E3260" s="220">
        <f t="shared" si="208"/>
        <v>0</v>
      </c>
      <c r="F3260" s="229"/>
      <c r="G3260" s="221"/>
      <c r="H3260" s="92"/>
    </row>
    <row r="3261" spans="1:8" s="215" customFormat="1">
      <c r="A3261" s="216">
        <v>1046</v>
      </c>
      <c r="B3261" s="217" t="s">
        <v>4184</v>
      </c>
      <c r="C3261" s="222" t="s">
        <v>4177</v>
      </c>
      <c r="D3261" s="222" t="s">
        <v>2115</v>
      </c>
      <c r="E3261" s="220">
        <f t="shared" si="208"/>
        <v>0</v>
      </c>
      <c r="F3261" s="229"/>
      <c r="G3261" s="221"/>
      <c r="H3261" s="92"/>
    </row>
    <row r="3262" spans="1:8" s="215" customFormat="1">
      <c r="A3262" s="216">
        <v>1047</v>
      </c>
      <c r="B3262" s="217" t="s">
        <v>476</v>
      </c>
      <c r="C3262" s="222" t="s">
        <v>4177</v>
      </c>
      <c r="D3262" s="236" t="s">
        <v>1808</v>
      </c>
      <c r="E3262" s="220">
        <f t="shared" si="208"/>
        <v>2</v>
      </c>
      <c r="F3262" s="229"/>
      <c r="G3262" s="221">
        <v>2</v>
      </c>
      <c r="H3262" s="92"/>
    </row>
    <row r="3263" spans="1:8" s="215" customFormat="1">
      <c r="A3263" s="216">
        <v>1048</v>
      </c>
      <c r="B3263" s="217" t="s">
        <v>4185</v>
      </c>
      <c r="C3263" s="222" t="s">
        <v>4177</v>
      </c>
      <c r="D3263" s="236" t="s">
        <v>1808</v>
      </c>
      <c r="E3263" s="220">
        <f t="shared" si="208"/>
        <v>2</v>
      </c>
      <c r="F3263" s="229"/>
      <c r="G3263" s="221">
        <v>2</v>
      </c>
      <c r="H3263" s="92"/>
    </row>
    <row r="3264" spans="1:8" s="215" customFormat="1">
      <c r="A3264" s="216">
        <v>1049</v>
      </c>
      <c r="B3264" s="217" t="s">
        <v>3764</v>
      </c>
      <c r="C3264" s="222" t="s">
        <v>4177</v>
      </c>
      <c r="D3264" s="236" t="s">
        <v>1808</v>
      </c>
      <c r="E3264" s="220">
        <f t="shared" si="208"/>
        <v>12</v>
      </c>
      <c r="F3264" s="229"/>
      <c r="G3264" s="221">
        <v>12</v>
      </c>
      <c r="H3264" s="92"/>
    </row>
    <row r="3265" spans="1:8" s="215" customFormat="1">
      <c r="A3265" s="216">
        <v>1050</v>
      </c>
      <c r="B3265" s="217" t="s">
        <v>4186</v>
      </c>
      <c r="C3265" s="222" t="s">
        <v>4177</v>
      </c>
      <c r="D3265" s="222" t="s">
        <v>2115</v>
      </c>
      <c r="E3265" s="220">
        <f t="shared" si="208"/>
        <v>1</v>
      </c>
      <c r="F3265" s="229"/>
      <c r="G3265" s="221">
        <v>1</v>
      </c>
      <c r="H3265" s="92"/>
    </row>
    <row r="3266" spans="1:8" s="215" customFormat="1">
      <c r="A3266" s="216">
        <v>1051</v>
      </c>
      <c r="B3266" s="217" t="s">
        <v>4187</v>
      </c>
      <c r="C3266" s="222" t="s">
        <v>4177</v>
      </c>
      <c r="D3266" s="222" t="s">
        <v>2115</v>
      </c>
      <c r="E3266" s="220">
        <f t="shared" si="208"/>
        <v>1</v>
      </c>
      <c r="F3266" s="229"/>
      <c r="G3266" s="221">
        <v>1</v>
      </c>
      <c r="H3266" s="92"/>
    </row>
    <row r="3267" spans="1:8" s="215" customFormat="1">
      <c r="A3267" s="216">
        <v>1052</v>
      </c>
      <c r="B3267" s="217" t="s">
        <v>4188</v>
      </c>
      <c r="C3267" s="222" t="s">
        <v>4177</v>
      </c>
      <c r="D3267" s="222" t="s">
        <v>2115</v>
      </c>
      <c r="E3267" s="220">
        <f t="shared" si="208"/>
        <v>1</v>
      </c>
      <c r="F3267" s="229"/>
      <c r="G3267" s="221">
        <v>1</v>
      </c>
      <c r="H3267" s="92"/>
    </row>
    <row r="3268" spans="1:8" s="215" customFormat="1">
      <c r="A3268" s="216">
        <v>1053</v>
      </c>
      <c r="B3268" s="217" t="s">
        <v>2931</v>
      </c>
      <c r="C3268" s="222" t="s">
        <v>4177</v>
      </c>
      <c r="D3268" s="222" t="s">
        <v>2115</v>
      </c>
      <c r="E3268" s="220">
        <f t="shared" si="208"/>
        <v>1</v>
      </c>
      <c r="F3268" s="229"/>
      <c r="G3268" s="221">
        <v>1</v>
      </c>
      <c r="H3268" s="92"/>
    </row>
    <row r="3269" spans="1:8" s="215" customFormat="1">
      <c r="A3269" s="216">
        <v>1054</v>
      </c>
      <c r="B3269" s="217" t="s">
        <v>4189</v>
      </c>
      <c r="C3269" s="222" t="s">
        <v>4190</v>
      </c>
      <c r="D3269" s="222" t="s">
        <v>2115</v>
      </c>
      <c r="E3269" s="220">
        <f t="shared" si="208"/>
        <v>1</v>
      </c>
      <c r="F3269" s="229"/>
      <c r="G3269" s="221">
        <v>1</v>
      </c>
      <c r="H3269" s="92"/>
    </row>
    <row r="3270" spans="1:8" s="215" customFormat="1">
      <c r="A3270" s="216">
        <v>1055</v>
      </c>
      <c r="B3270" s="217" t="s">
        <v>4191</v>
      </c>
      <c r="C3270" s="222">
        <v>85417226028</v>
      </c>
      <c r="D3270" s="222" t="s">
        <v>2115</v>
      </c>
      <c r="E3270" s="220">
        <f t="shared" si="208"/>
        <v>1</v>
      </c>
      <c r="F3270" s="229"/>
      <c r="G3270" s="221">
        <v>1</v>
      </c>
      <c r="H3270" s="92"/>
    </row>
    <row r="3271" spans="1:8" s="215" customFormat="1">
      <c r="A3271" s="216">
        <v>1056</v>
      </c>
      <c r="B3271" s="217" t="s">
        <v>4192</v>
      </c>
      <c r="C3271" s="222">
        <v>85417226025</v>
      </c>
      <c r="D3271" s="222" t="s">
        <v>2115</v>
      </c>
      <c r="E3271" s="220">
        <f t="shared" si="208"/>
        <v>1</v>
      </c>
      <c r="F3271" s="229"/>
      <c r="G3271" s="221">
        <v>1</v>
      </c>
      <c r="H3271" s="92"/>
    </row>
    <row r="3272" spans="1:8" s="215" customFormat="1" ht="33" customHeight="1">
      <c r="A3272" s="227"/>
      <c r="B3272" s="912" t="s">
        <v>4193</v>
      </c>
      <c r="C3272" s="912"/>
      <c r="D3272" s="912"/>
      <c r="E3272" s="912"/>
      <c r="F3272" s="912"/>
      <c r="G3272" s="912"/>
      <c r="H3272" s="912"/>
    </row>
    <row r="3273" spans="1:8" s="215" customFormat="1">
      <c r="A3273" s="216">
        <v>1057</v>
      </c>
      <c r="B3273" s="225" t="s">
        <v>4194</v>
      </c>
      <c r="C3273" s="223" t="s">
        <v>4195</v>
      </c>
      <c r="D3273" s="221" t="s">
        <v>2115</v>
      </c>
      <c r="E3273" s="220">
        <f t="shared" ref="E3273:E3284" si="209">+F3273+G3273+H3273</f>
        <v>0</v>
      </c>
      <c r="F3273" s="229"/>
      <c r="G3273" s="92"/>
      <c r="H3273" s="92"/>
    </row>
    <row r="3274" spans="1:8" s="215" customFormat="1">
      <c r="A3274" s="216">
        <v>1058</v>
      </c>
      <c r="B3274" s="217" t="s">
        <v>4196</v>
      </c>
      <c r="C3274" s="223" t="s">
        <v>4195</v>
      </c>
      <c r="D3274" s="236" t="s">
        <v>1808</v>
      </c>
      <c r="E3274" s="220">
        <f t="shared" si="209"/>
        <v>0</v>
      </c>
      <c r="F3274" s="229"/>
      <c r="G3274" s="92"/>
      <c r="H3274" s="92"/>
    </row>
    <row r="3275" spans="1:8" s="215" customFormat="1">
      <c r="A3275" s="216">
        <v>1059</v>
      </c>
      <c r="B3275" s="225" t="s">
        <v>4197</v>
      </c>
      <c r="C3275" s="223" t="s">
        <v>4195</v>
      </c>
      <c r="D3275" s="236" t="s">
        <v>1808</v>
      </c>
      <c r="E3275" s="220">
        <f t="shared" si="209"/>
        <v>0</v>
      </c>
      <c r="F3275" s="229"/>
      <c r="G3275" s="92"/>
      <c r="H3275" s="92"/>
    </row>
    <row r="3276" spans="1:8" s="215" customFormat="1">
      <c r="A3276" s="216">
        <v>1060</v>
      </c>
      <c r="B3276" s="225" t="s">
        <v>4198</v>
      </c>
      <c r="C3276" s="223" t="s">
        <v>4195</v>
      </c>
      <c r="D3276" s="236" t="s">
        <v>1808</v>
      </c>
      <c r="E3276" s="220">
        <f t="shared" si="209"/>
        <v>0</v>
      </c>
      <c r="F3276" s="229"/>
      <c r="G3276" s="92"/>
      <c r="H3276" s="92"/>
    </row>
    <row r="3277" spans="1:8" s="215" customFormat="1">
      <c r="A3277" s="216">
        <v>1061</v>
      </c>
      <c r="B3277" s="225" t="s">
        <v>4199</v>
      </c>
      <c r="C3277" s="222" t="s">
        <v>4200</v>
      </c>
      <c r="D3277" s="236" t="s">
        <v>1808</v>
      </c>
      <c r="E3277" s="220">
        <f t="shared" si="209"/>
        <v>0</v>
      </c>
      <c r="F3277" s="229"/>
      <c r="G3277" s="92"/>
      <c r="H3277" s="92"/>
    </row>
    <row r="3278" spans="1:8" s="215" customFormat="1">
      <c r="A3278" s="216">
        <v>1062</v>
      </c>
      <c r="B3278" s="225" t="s">
        <v>4201</v>
      </c>
      <c r="C3278" s="223" t="s">
        <v>4195</v>
      </c>
      <c r="D3278" s="221" t="s">
        <v>2115</v>
      </c>
      <c r="E3278" s="220">
        <f t="shared" si="209"/>
        <v>0</v>
      </c>
      <c r="F3278" s="229"/>
      <c r="G3278" s="92"/>
      <c r="H3278" s="92"/>
    </row>
    <row r="3279" spans="1:8" s="215" customFormat="1">
      <c r="A3279" s="216">
        <v>1063</v>
      </c>
      <c r="B3279" s="225" t="s">
        <v>4202</v>
      </c>
      <c r="C3279" s="223" t="s">
        <v>4195</v>
      </c>
      <c r="D3279" s="236" t="s">
        <v>1808</v>
      </c>
      <c r="E3279" s="220">
        <f t="shared" si="209"/>
        <v>0</v>
      </c>
      <c r="F3279" s="229"/>
      <c r="G3279" s="92"/>
      <c r="H3279" s="92"/>
    </row>
    <row r="3280" spans="1:8" s="215" customFormat="1">
      <c r="A3280" s="216">
        <v>1064</v>
      </c>
      <c r="B3280" s="225" t="s">
        <v>4203</v>
      </c>
      <c r="C3280" s="223" t="s">
        <v>4195</v>
      </c>
      <c r="D3280" s="221" t="s">
        <v>2115</v>
      </c>
      <c r="E3280" s="220">
        <f t="shared" si="209"/>
        <v>0</v>
      </c>
      <c r="F3280" s="229"/>
      <c r="G3280" s="92"/>
      <c r="H3280" s="92"/>
    </row>
    <row r="3281" spans="1:8" s="215" customFormat="1">
      <c r="A3281" s="216">
        <v>1065</v>
      </c>
      <c r="B3281" s="225" t="s">
        <v>4204</v>
      </c>
      <c r="C3281" s="223" t="s">
        <v>4195</v>
      </c>
      <c r="D3281" s="236" t="s">
        <v>1808</v>
      </c>
      <c r="E3281" s="220">
        <f t="shared" si="209"/>
        <v>0</v>
      </c>
      <c r="F3281" s="229"/>
      <c r="G3281" s="92"/>
      <c r="H3281" s="92"/>
    </row>
    <row r="3282" spans="1:8" s="215" customFormat="1">
      <c r="A3282" s="216">
        <v>1066</v>
      </c>
      <c r="B3282" s="225" t="s">
        <v>2287</v>
      </c>
      <c r="C3282" s="223" t="s">
        <v>4195</v>
      </c>
      <c r="D3282" s="236" t="s">
        <v>1808</v>
      </c>
      <c r="E3282" s="220">
        <f t="shared" si="209"/>
        <v>0</v>
      </c>
      <c r="F3282" s="229"/>
      <c r="G3282" s="92"/>
      <c r="H3282" s="92"/>
    </row>
    <row r="3283" spans="1:8" s="215" customFormat="1">
      <c r="A3283" s="216">
        <v>1067</v>
      </c>
      <c r="B3283" s="225" t="s">
        <v>3010</v>
      </c>
      <c r="C3283" s="223" t="s">
        <v>4195</v>
      </c>
      <c r="D3283" s="236" t="s">
        <v>1808</v>
      </c>
      <c r="E3283" s="220">
        <f t="shared" si="209"/>
        <v>0</v>
      </c>
      <c r="F3283" s="229"/>
      <c r="G3283" s="92"/>
      <c r="H3283" s="92"/>
    </row>
    <row r="3284" spans="1:8" s="215" customFormat="1">
      <c r="A3284" s="216">
        <v>1068</v>
      </c>
      <c r="B3284" s="225" t="s">
        <v>4205</v>
      </c>
      <c r="C3284" s="223" t="s">
        <v>4195</v>
      </c>
      <c r="D3284" s="236" t="s">
        <v>1808</v>
      </c>
      <c r="E3284" s="220">
        <f t="shared" si="209"/>
        <v>0</v>
      </c>
      <c r="F3284" s="229"/>
      <c r="G3284" s="92"/>
      <c r="H3284" s="92"/>
    </row>
    <row r="3285" spans="1:8" s="215" customFormat="1" ht="33" customHeight="1">
      <c r="A3285" s="252"/>
      <c r="B3285" s="912" t="s">
        <v>4206</v>
      </c>
      <c r="C3285" s="912"/>
      <c r="D3285" s="912"/>
      <c r="E3285" s="912"/>
      <c r="F3285" s="912"/>
      <c r="G3285" s="912"/>
      <c r="H3285" s="912"/>
    </row>
    <row r="3286" spans="1:8" s="215" customFormat="1">
      <c r="A3286" s="216">
        <v>1069</v>
      </c>
      <c r="B3286" s="237" t="s">
        <v>4207</v>
      </c>
      <c r="C3286" s="222">
        <v>8973588810</v>
      </c>
      <c r="D3286" s="222" t="s">
        <v>2115</v>
      </c>
      <c r="E3286" s="220">
        <f t="shared" ref="E3286:E3298" si="210">+F3286+G3286+H3286</f>
        <v>0</v>
      </c>
      <c r="F3286" s="229"/>
      <c r="G3286" s="92"/>
      <c r="H3286" s="92"/>
    </row>
    <row r="3287" spans="1:8" s="215" customFormat="1">
      <c r="A3287" s="216">
        <v>1070</v>
      </c>
      <c r="B3287" s="237" t="s">
        <v>4208</v>
      </c>
      <c r="C3287" s="222" t="s">
        <v>4209</v>
      </c>
      <c r="D3287" s="236" t="s">
        <v>1808</v>
      </c>
      <c r="E3287" s="220">
        <f t="shared" si="210"/>
        <v>0</v>
      </c>
      <c r="F3287" s="229"/>
      <c r="G3287" s="92"/>
      <c r="H3287" s="92"/>
    </row>
    <row r="3288" spans="1:8" s="215" customFormat="1">
      <c r="A3288" s="216">
        <v>1071</v>
      </c>
      <c r="B3288" s="237" t="s">
        <v>4210</v>
      </c>
      <c r="C3288" s="222" t="s">
        <v>4209</v>
      </c>
      <c r="D3288" s="222" t="s">
        <v>2115</v>
      </c>
      <c r="E3288" s="220">
        <f t="shared" si="210"/>
        <v>0</v>
      </c>
      <c r="F3288" s="229"/>
      <c r="G3288" s="92"/>
      <c r="H3288" s="92"/>
    </row>
    <row r="3289" spans="1:8" s="215" customFormat="1">
      <c r="A3289" s="216">
        <v>1072</v>
      </c>
      <c r="B3289" s="237" t="s">
        <v>4211</v>
      </c>
      <c r="C3289" s="222" t="s">
        <v>4209</v>
      </c>
      <c r="D3289" s="236" t="s">
        <v>1808</v>
      </c>
      <c r="E3289" s="220">
        <f t="shared" si="210"/>
        <v>0</v>
      </c>
      <c r="F3289" s="229"/>
      <c r="G3289" s="92"/>
      <c r="H3289" s="92"/>
    </row>
    <row r="3290" spans="1:8" s="215" customFormat="1">
      <c r="A3290" s="216">
        <v>1073</v>
      </c>
      <c r="B3290" s="217" t="s">
        <v>4212</v>
      </c>
      <c r="C3290" s="222" t="s">
        <v>4209</v>
      </c>
      <c r="D3290" s="236" t="s">
        <v>1808</v>
      </c>
      <c r="E3290" s="220">
        <f t="shared" si="210"/>
        <v>0</v>
      </c>
      <c r="F3290" s="229"/>
      <c r="G3290" s="92"/>
      <c r="H3290" s="92"/>
    </row>
    <row r="3291" spans="1:8" s="215" customFormat="1">
      <c r="A3291" s="216">
        <v>1074</v>
      </c>
      <c r="B3291" s="217" t="s">
        <v>4213</v>
      </c>
      <c r="C3291" s="222" t="s">
        <v>4209</v>
      </c>
      <c r="D3291" s="236" t="s">
        <v>1808</v>
      </c>
      <c r="E3291" s="220">
        <f t="shared" si="210"/>
        <v>0</v>
      </c>
      <c r="F3291" s="229"/>
      <c r="G3291" s="92"/>
      <c r="H3291" s="92"/>
    </row>
    <row r="3292" spans="1:8" s="215" customFormat="1">
      <c r="A3292" s="216">
        <v>1075</v>
      </c>
      <c r="B3292" s="237" t="s">
        <v>4196</v>
      </c>
      <c r="C3292" s="222" t="s">
        <v>4209</v>
      </c>
      <c r="D3292" s="222" t="s">
        <v>2115</v>
      </c>
      <c r="E3292" s="220">
        <f t="shared" si="210"/>
        <v>0</v>
      </c>
      <c r="F3292" s="229"/>
      <c r="G3292" s="92"/>
      <c r="H3292" s="92"/>
    </row>
    <row r="3293" spans="1:8" s="215" customFormat="1">
      <c r="A3293" s="216">
        <v>1076</v>
      </c>
      <c r="B3293" s="217" t="s">
        <v>4214</v>
      </c>
      <c r="C3293" s="222" t="s">
        <v>4209</v>
      </c>
      <c r="D3293" s="236" t="s">
        <v>1808</v>
      </c>
      <c r="E3293" s="220">
        <f t="shared" si="210"/>
        <v>0</v>
      </c>
      <c r="F3293" s="229"/>
      <c r="G3293" s="92"/>
      <c r="H3293" s="92"/>
    </row>
    <row r="3294" spans="1:8" s="215" customFormat="1">
      <c r="A3294" s="216">
        <v>1077</v>
      </c>
      <c r="B3294" s="217" t="s">
        <v>4133</v>
      </c>
      <c r="C3294" s="222" t="s">
        <v>4209</v>
      </c>
      <c r="D3294" s="236" t="s">
        <v>1808</v>
      </c>
      <c r="E3294" s="220">
        <f t="shared" si="210"/>
        <v>0</v>
      </c>
      <c r="F3294" s="229"/>
      <c r="G3294" s="92"/>
      <c r="H3294" s="92"/>
    </row>
    <row r="3295" spans="1:8" s="215" customFormat="1">
      <c r="A3295" s="216">
        <v>1078</v>
      </c>
      <c r="B3295" s="237" t="s">
        <v>2314</v>
      </c>
      <c r="C3295" s="222" t="s">
        <v>4209</v>
      </c>
      <c r="D3295" s="236" t="s">
        <v>1808</v>
      </c>
      <c r="E3295" s="220">
        <f t="shared" si="210"/>
        <v>0</v>
      </c>
      <c r="F3295" s="229"/>
      <c r="G3295" s="92"/>
      <c r="H3295" s="92"/>
    </row>
    <row r="3296" spans="1:8" s="215" customFormat="1">
      <c r="A3296" s="216">
        <v>1079</v>
      </c>
      <c r="B3296" s="237" t="s">
        <v>4215</v>
      </c>
      <c r="C3296" s="222" t="s">
        <v>4209</v>
      </c>
      <c r="D3296" s="222" t="s">
        <v>2115</v>
      </c>
      <c r="E3296" s="220">
        <f t="shared" si="210"/>
        <v>0</v>
      </c>
      <c r="F3296" s="229"/>
      <c r="G3296" s="92"/>
      <c r="H3296" s="92"/>
    </row>
    <row r="3297" spans="1:8" s="215" customFormat="1">
      <c r="A3297" s="216">
        <v>1080</v>
      </c>
      <c r="B3297" s="237" t="s">
        <v>4216</v>
      </c>
      <c r="C3297" s="222" t="s">
        <v>4209</v>
      </c>
      <c r="D3297" s="236" t="s">
        <v>1808</v>
      </c>
      <c r="E3297" s="220">
        <f t="shared" si="210"/>
        <v>0</v>
      </c>
      <c r="F3297" s="229"/>
      <c r="G3297" s="92"/>
      <c r="H3297" s="92"/>
    </row>
    <row r="3298" spans="1:8" s="215" customFormat="1">
      <c r="A3298" s="216">
        <v>1081</v>
      </c>
      <c r="B3298" s="237" t="s">
        <v>4217</v>
      </c>
      <c r="C3298" s="222" t="s">
        <v>4209</v>
      </c>
      <c r="D3298" s="222" t="s">
        <v>2115</v>
      </c>
      <c r="E3298" s="220">
        <f t="shared" si="210"/>
        <v>0</v>
      </c>
      <c r="F3298" s="229"/>
      <c r="G3298" s="92"/>
      <c r="H3298" s="92"/>
    </row>
    <row r="3299" spans="1:8" s="215" customFormat="1" ht="33" customHeight="1">
      <c r="A3299" s="252"/>
      <c r="B3299" s="912" t="s">
        <v>4218</v>
      </c>
      <c r="C3299" s="912"/>
      <c r="D3299" s="912"/>
      <c r="E3299" s="912"/>
      <c r="F3299" s="912"/>
      <c r="G3299" s="912"/>
      <c r="H3299" s="912"/>
    </row>
    <row r="3300" spans="1:8" s="215" customFormat="1">
      <c r="A3300" s="216">
        <v>1082</v>
      </c>
      <c r="B3300" s="217" t="s">
        <v>4219</v>
      </c>
      <c r="C3300" s="223" t="s">
        <v>4220</v>
      </c>
      <c r="D3300" s="222" t="s">
        <v>2115</v>
      </c>
      <c r="E3300" s="220">
        <f t="shared" ref="E3300:E3339" si="211">+F3300+G3300+H3300</f>
        <v>8</v>
      </c>
      <c r="F3300" s="229"/>
      <c r="G3300" s="221">
        <v>8</v>
      </c>
      <c r="H3300" s="92"/>
    </row>
    <row r="3301" spans="1:8" s="215" customFormat="1">
      <c r="A3301" s="216">
        <v>1083</v>
      </c>
      <c r="B3301" s="217" t="s">
        <v>4221</v>
      </c>
      <c r="C3301" s="222" t="s">
        <v>4220</v>
      </c>
      <c r="D3301" s="222" t="s">
        <v>2115</v>
      </c>
      <c r="E3301" s="220">
        <f t="shared" si="211"/>
        <v>8</v>
      </c>
      <c r="F3301" s="229"/>
      <c r="G3301" s="221">
        <v>8</v>
      </c>
      <c r="H3301" s="92"/>
    </row>
    <row r="3302" spans="1:8" s="215" customFormat="1">
      <c r="A3302" s="216">
        <v>1084</v>
      </c>
      <c r="B3302" s="217" t="s">
        <v>4222</v>
      </c>
      <c r="C3302" s="222">
        <v>5876101281</v>
      </c>
      <c r="D3302" s="236" t="s">
        <v>1808</v>
      </c>
      <c r="E3302" s="220">
        <f t="shared" si="211"/>
        <v>8</v>
      </c>
      <c r="F3302" s="229"/>
      <c r="G3302" s="221">
        <v>8</v>
      </c>
      <c r="H3302" s="92"/>
    </row>
    <row r="3303" spans="1:8" s="215" customFormat="1">
      <c r="A3303" s="216">
        <v>1085</v>
      </c>
      <c r="B3303" s="217" t="s">
        <v>4223</v>
      </c>
      <c r="C3303" s="222">
        <v>8972536620</v>
      </c>
      <c r="D3303" s="236" t="s">
        <v>1808</v>
      </c>
      <c r="E3303" s="220">
        <f t="shared" si="211"/>
        <v>8</v>
      </c>
      <c r="F3303" s="229"/>
      <c r="G3303" s="221">
        <v>8</v>
      </c>
      <c r="H3303" s="92"/>
    </row>
    <row r="3304" spans="1:8" s="215" customFormat="1">
      <c r="A3304" s="216">
        <v>1086</v>
      </c>
      <c r="B3304" s="217" t="s">
        <v>4224</v>
      </c>
      <c r="C3304" s="222" t="s">
        <v>4220</v>
      </c>
      <c r="D3304" s="236" t="s">
        <v>1808</v>
      </c>
      <c r="E3304" s="220">
        <f t="shared" si="211"/>
        <v>2</v>
      </c>
      <c r="F3304" s="229"/>
      <c r="G3304" s="221">
        <v>2</v>
      </c>
      <c r="H3304" s="92"/>
    </row>
    <row r="3305" spans="1:8" s="215" customFormat="1">
      <c r="A3305" s="216">
        <v>1087</v>
      </c>
      <c r="B3305" s="217" t="s">
        <v>4225</v>
      </c>
      <c r="C3305" s="222" t="s">
        <v>4226</v>
      </c>
      <c r="D3305" s="236" t="s">
        <v>1808</v>
      </c>
      <c r="E3305" s="220">
        <f t="shared" si="211"/>
        <v>8</v>
      </c>
      <c r="F3305" s="229"/>
      <c r="G3305" s="221">
        <v>8</v>
      </c>
      <c r="H3305" s="92"/>
    </row>
    <row r="3306" spans="1:8" s="215" customFormat="1">
      <c r="A3306" s="216">
        <v>1088</v>
      </c>
      <c r="B3306" s="217" t="s">
        <v>4227</v>
      </c>
      <c r="C3306" s="222">
        <v>9000930820</v>
      </c>
      <c r="D3306" s="236" t="s">
        <v>1808</v>
      </c>
      <c r="E3306" s="220">
        <f t="shared" si="211"/>
        <v>8</v>
      </c>
      <c r="F3306" s="229"/>
      <c r="G3306" s="221">
        <v>8</v>
      </c>
      <c r="H3306" s="92"/>
    </row>
    <row r="3307" spans="1:8" s="215" customFormat="1">
      <c r="A3307" s="216">
        <v>1089</v>
      </c>
      <c r="B3307" s="217" t="s">
        <v>4228</v>
      </c>
      <c r="C3307" s="222">
        <v>8941303540</v>
      </c>
      <c r="D3307" s="236" t="s">
        <v>1808</v>
      </c>
      <c r="E3307" s="220">
        <f t="shared" si="211"/>
        <v>8</v>
      </c>
      <c r="F3307" s="229"/>
      <c r="G3307" s="222">
        <v>8</v>
      </c>
      <c r="H3307" s="92"/>
    </row>
    <row r="3308" spans="1:8" s="215" customFormat="1">
      <c r="A3308" s="216">
        <v>1090</v>
      </c>
      <c r="B3308" s="217" t="s">
        <v>3399</v>
      </c>
      <c r="C3308" s="222" t="s">
        <v>4229</v>
      </c>
      <c r="D3308" s="236" t="s">
        <v>1808</v>
      </c>
      <c r="E3308" s="220">
        <f t="shared" si="211"/>
        <v>8</v>
      </c>
      <c r="F3308" s="229"/>
      <c r="G3308" s="222">
        <v>8</v>
      </c>
      <c r="H3308" s="92"/>
    </row>
    <row r="3309" spans="1:8" s="215" customFormat="1">
      <c r="A3309" s="216">
        <v>1091</v>
      </c>
      <c r="B3309" s="217" t="s">
        <v>4230</v>
      </c>
      <c r="C3309" s="222" t="s">
        <v>4231</v>
      </c>
      <c r="D3309" s="236" t="s">
        <v>1808</v>
      </c>
      <c r="E3309" s="220">
        <f t="shared" si="211"/>
        <v>32</v>
      </c>
      <c r="F3309" s="229"/>
      <c r="G3309" s="222">
        <v>32</v>
      </c>
      <c r="H3309" s="92"/>
    </row>
    <row r="3310" spans="1:8" s="215" customFormat="1">
      <c r="A3310" s="216">
        <v>1092</v>
      </c>
      <c r="B3310" s="217" t="s">
        <v>4232</v>
      </c>
      <c r="C3310" s="222">
        <v>5876100501</v>
      </c>
      <c r="D3310" s="236" t="s">
        <v>1808</v>
      </c>
      <c r="E3310" s="220">
        <f t="shared" si="211"/>
        <v>2</v>
      </c>
      <c r="F3310" s="229"/>
      <c r="G3310" s="222">
        <v>2</v>
      </c>
      <c r="H3310" s="92"/>
    </row>
    <row r="3311" spans="1:8" s="215" customFormat="1">
      <c r="A3311" s="216">
        <v>1093</v>
      </c>
      <c r="B3311" s="217" t="s">
        <v>2314</v>
      </c>
      <c r="C3311" s="222" t="s">
        <v>4220</v>
      </c>
      <c r="D3311" s="236" t="s">
        <v>1808</v>
      </c>
      <c r="E3311" s="220">
        <f t="shared" si="211"/>
        <v>2</v>
      </c>
      <c r="F3311" s="229"/>
      <c r="G3311" s="222">
        <v>2</v>
      </c>
      <c r="H3311" s="92"/>
    </row>
    <row r="3312" spans="1:8" s="215" customFormat="1">
      <c r="A3312" s="216">
        <v>1094</v>
      </c>
      <c r="B3312" s="217" t="s">
        <v>4182</v>
      </c>
      <c r="C3312" s="222" t="s">
        <v>4220</v>
      </c>
      <c r="D3312" s="236" t="s">
        <v>1808</v>
      </c>
      <c r="E3312" s="220">
        <f t="shared" si="211"/>
        <v>10</v>
      </c>
      <c r="F3312" s="229"/>
      <c r="G3312" s="222">
        <v>10</v>
      </c>
      <c r="H3312" s="92"/>
    </row>
    <row r="3313" spans="1:8" s="215" customFormat="1">
      <c r="A3313" s="216">
        <v>1095</v>
      </c>
      <c r="B3313" s="217" t="s">
        <v>4210</v>
      </c>
      <c r="C3313" s="222">
        <v>5878324000</v>
      </c>
      <c r="D3313" s="236" t="s">
        <v>1808</v>
      </c>
      <c r="E3313" s="220">
        <f t="shared" si="211"/>
        <v>5</v>
      </c>
      <c r="F3313" s="229"/>
      <c r="G3313" s="222">
        <v>5</v>
      </c>
      <c r="H3313" s="92"/>
    </row>
    <row r="3314" spans="1:8" s="215" customFormat="1">
      <c r="A3314" s="216">
        <v>1096</v>
      </c>
      <c r="B3314" s="217" t="s">
        <v>4233</v>
      </c>
      <c r="C3314" s="222" t="s">
        <v>4220</v>
      </c>
      <c r="D3314" s="236" t="s">
        <v>1808</v>
      </c>
      <c r="E3314" s="220">
        <f t="shared" si="211"/>
        <v>5</v>
      </c>
      <c r="F3314" s="229"/>
      <c r="G3314" s="222">
        <v>5</v>
      </c>
      <c r="H3314" s="92"/>
    </row>
    <row r="3315" spans="1:8" s="215" customFormat="1">
      <c r="A3315" s="216">
        <v>1097</v>
      </c>
      <c r="B3315" s="217" t="s">
        <v>4234</v>
      </c>
      <c r="C3315" s="222">
        <v>1103678</v>
      </c>
      <c r="D3315" s="236" t="s">
        <v>1808</v>
      </c>
      <c r="E3315" s="220">
        <f t="shared" si="211"/>
        <v>5</v>
      </c>
      <c r="F3315" s="229"/>
      <c r="G3315" s="221">
        <v>5</v>
      </c>
      <c r="H3315" s="92"/>
    </row>
    <row r="3316" spans="1:8" s="215" customFormat="1">
      <c r="A3316" s="216">
        <v>1098</v>
      </c>
      <c r="B3316" s="217" t="s">
        <v>4235</v>
      </c>
      <c r="C3316" s="222" t="s">
        <v>4220</v>
      </c>
      <c r="D3316" s="236" t="s">
        <v>1808</v>
      </c>
      <c r="E3316" s="220">
        <f t="shared" si="211"/>
        <v>10</v>
      </c>
      <c r="F3316" s="229"/>
      <c r="G3316" s="222">
        <v>10</v>
      </c>
      <c r="H3316" s="92"/>
    </row>
    <row r="3317" spans="1:8" s="215" customFormat="1">
      <c r="A3317" s="216">
        <v>1099</v>
      </c>
      <c r="B3317" s="217" t="s">
        <v>2931</v>
      </c>
      <c r="C3317" s="223">
        <v>8971884550</v>
      </c>
      <c r="D3317" s="236" t="s">
        <v>1808</v>
      </c>
      <c r="E3317" s="220">
        <f t="shared" si="211"/>
        <v>20</v>
      </c>
      <c r="F3317" s="229"/>
      <c r="G3317" s="222">
        <v>20</v>
      </c>
      <c r="H3317" s="92"/>
    </row>
    <row r="3318" spans="1:8" s="215" customFormat="1">
      <c r="A3318" s="216">
        <v>1100</v>
      </c>
      <c r="B3318" s="217" t="s">
        <v>4236</v>
      </c>
      <c r="C3318" s="223">
        <v>8971701600</v>
      </c>
      <c r="D3318" s="236" t="s">
        <v>1808</v>
      </c>
      <c r="E3318" s="220">
        <f t="shared" si="211"/>
        <v>4</v>
      </c>
      <c r="F3318" s="229"/>
      <c r="G3318" s="221">
        <v>4</v>
      </c>
      <c r="H3318" s="92"/>
    </row>
    <row r="3319" spans="1:8" s="215" customFormat="1">
      <c r="A3319" s="216">
        <v>1101</v>
      </c>
      <c r="B3319" s="217" t="s">
        <v>4202</v>
      </c>
      <c r="C3319" s="223">
        <v>8972225090</v>
      </c>
      <c r="D3319" s="236" t="s">
        <v>1808</v>
      </c>
      <c r="E3319" s="220">
        <f t="shared" si="211"/>
        <v>8</v>
      </c>
      <c r="F3319" s="229"/>
      <c r="G3319" s="221">
        <v>8</v>
      </c>
      <c r="H3319" s="92"/>
    </row>
    <row r="3320" spans="1:8" s="215" customFormat="1">
      <c r="A3320" s="216">
        <v>1102</v>
      </c>
      <c r="B3320" s="225" t="s">
        <v>4237</v>
      </c>
      <c r="C3320" s="222" t="s">
        <v>4220</v>
      </c>
      <c r="D3320" s="222" t="s">
        <v>2115</v>
      </c>
      <c r="E3320" s="220">
        <f t="shared" si="211"/>
        <v>1</v>
      </c>
      <c r="F3320" s="229"/>
      <c r="G3320" s="221">
        <v>1</v>
      </c>
      <c r="H3320" s="92"/>
    </row>
    <row r="3321" spans="1:8" s="215" customFormat="1">
      <c r="A3321" s="216">
        <v>1103</v>
      </c>
      <c r="B3321" s="225" t="s">
        <v>3434</v>
      </c>
      <c r="C3321" s="222" t="s">
        <v>4220</v>
      </c>
      <c r="D3321" s="222" t="s">
        <v>2115</v>
      </c>
      <c r="E3321" s="220">
        <f t="shared" si="211"/>
        <v>1</v>
      </c>
      <c r="F3321" s="229"/>
      <c r="G3321" s="221">
        <v>1</v>
      </c>
      <c r="H3321" s="92"/>
    </row>
    <row r="3322" spans="1:8" s="215" customFormat="1">
      <c r="A3322" s="216">
        <v>1104</v>
      </c>
      <c r="B3322" s="225" t="s">
        <v>3435</v>
      </c>
      <c r="C3322" s="222" t="s">
        <v>4220</v>
      </c>
      <c r="D3322" s="222" t="s">
        <v>2115</v>
      </c>
      <c r="E3322" s="220">
        <f t="shared" si="211"/>
        <v>1</v>
      </c>
      <c r="F3322" s="229"/>
      <c r="G3322" s="221">
        <v>1</v>
      </c>
      <c r="H3322" s="92"/>
    </row>
    <row r="3323" spans="1:8" s="215" customFormat="1">
      <c r="A3323" s="216">
        <v>1105</v>
      </c>
      <c r="B3323" s="225" t="s">
        <v>3057</v>
      </c>
      <c r="C3323" s="222" t="s">
        <v>4220</v>
      </c>
      <c r="D3323" s="236" t="s">
        <v>1808</v>
      </c>
      <c r="E3323" s="220">
        <f t="shared" si="211"/>
        <v>1</v>
      </c>
      <c r="F3323" s="229"/>
      <c r="G3323" s="221">
        <v>1</v>
      </c>
      <c r="H3323" s="92"/>
    </row>
    <row r="3324" spans="1:8" s="215" customFormat="1">
      <c r="A3324" s="216">
        <v>1106</v>
      </c>
      <c r="B3324" s="225" t="s">
        <v>3153</v>
      </c>
      <c r="C3324" s="222" t="s">
        <v>4220</v>
      </c>
      <c r="D3324" s="236" t="s">
        <v>1808</v>
      </c>
      <c r="E3324" s="220">
        <f t="shared" si="211"/>
        <v>1</v>
      </c>
      <c r="F3324" s="229"/>
      <c r="G3324" s="221">
        <v>1</v>
      </c>
      <c r="H3324" s="92"/>
    </row>
    <row r="3325" spans="1:8" s="215" customFormat="1">
      <c r="A3325" s="216">
        <v>1107</v>
      </c>
      <c r="B3325" s="225" t="s">
        <v>3436</v>
      </c>
      <c r="C3325" s="222" t="s">
        <v>4220</v>
      </c>
      <c r="D3325" s="236" t="s">
        <v>1808</v>
      </c>
      <c r="E3325" s="220">
        <f t="shared" si="211"/>
        <v>1</v>
      </c>
      <c r="F3325" s="229"/>
      <c r="G3325" s="221">
        <v>1</v>
      </c>
      <c r="H3325" s="92"/>
    </row>
    <row r="3326" spans="1:8" s="215" customFormat="1">
      <c r="A3326" s="216">
        <v>1108</v>
      </c>
      <c r="B3326" s="225" t="s">
        <v>3437</v>
      </c>
      <c r="C3326" s="222" t="s">
        <v>4220</v>
      </c>
      <c r="D3326" s="222" t="s">
        <v>2115</v>
      </c>
      <c r="E3326" s="220">
        <f t="shared" si="211"/>
        <v>1</v>
      </c>
      <c r="F3326" s="229"/>
      <c r="G3326" s="221">
        <v>1</v>
      </c>
      <c r="H3326" s="92"/>
    </row>
    <row r="3327" spans="1:8" s="215" customFormat="1">
      <c r="A3327" s="216">
        <v>1109</v>
      </c>
      <c r="B3327" s="225" t="s">
        <v>3438</v>
      </c>
      <c r="C3327" s="222">
        <v>5878144284</v>
      </c>
      <c r="D3327" s="222" t="s">
        <v>2115</v>
      </c>
      <c r="E3327" s="220">
        <f t="shared" si="211"/>
        <v>1</v>
      </c>
      <c r="F3327" s="229"/>
      <c r="G3327" s="221">
        <v>1</v>
      </c>
      <c r="H3327" s="92"/>
    </row>
    <row r="3328" spans="1:8" s="215" customFormat="1">
      <c r="A3328" s="216">
        <v>1110</v>
      </c>
      <c r="B3328" s="217" t="s">
        <v>4238</v>
      </c>
      <c r="C3328" s="222" t="s">
        <v>4220</v>
      </c>
      <c r="D3328" s="236" t="s">
        <v>1808</v>
      </c>
      <c r="E3328" s="220">
        <f t="shared" si="211"/>
        <v>16</v>
      </c>
      <c r="F3328" s="229"/>
      <c r="G3328" s="221">
        <v>16</v>
      </c>
      <c r="H3328" s="92"/>
    </row>
    <row r="3329" spans="1:8" s="215" customFormat="1">
      <c r="A3329" s="216">
        <v>1111</v>
      </c>
      <c r="B3329" s="217" t="s">
        <v>4239</v>
      </c>
      <c r="C3329" s="222" t="s">
        <v>4220</v>
      </c>
      <c r="D3329" s="222" t="s">
        <v>2115</v>
      </c>
      <c r="E3329" s="220">
        <f t="shared" si="211"/>
        <v>4</v>
      </c>
      <c r="F3329" s="229"/>
      <c r="G3329" s="221">
        <v>4</v>
      </c>
      <c r="H3329" s="92"/>
    </row>
    <row r="3330" spans="1:8" s="215" customFormat="1">
      <c r="A3330" s="216">
        <v>1112</v>
      </c>
      <c r="B3330" s="217" t="s">
        <v>3747</v>
      </c>
      <c r="C3330" s="222" t="s">
        <v>4220</v>
      </c>
      <c r="D3330" s="236" t="s">
        <v>1808</v>
      </c>
      <c r="E3330" s="220">
        <f t="shared" si="211"/>
        <v>4</v>
      </c>
      <c r="F3330" s="229"/>
      <c r="G3330" s="221">
        <v>4</v>
      </c>
      <c r="H3330" s="92"/>
    </row>
    <row r="3331" spans="1:8" s="215" customFormat="1">
      <c r="A3331" s="216">
        <v>1113</v>
      </c>
      <c r="B3331" s="217" t="s">
        <v>4240</v>
      </c>
      <c r="C3331" s="222" t="s">
        <v>4220</v>
      </c>
      <c r="D3331" s="236" t="s">
        <v>1808</v>
      </c>
      <c r="E3331" s="220">
        <f t="shared" si="211"/>
        <v>2</v>
      </c>
      <c r="F3331" s="229"/>
      <c r="G3331" s="221">
        <v>2</v>
      </c>
      <c r="H3331" s="92"/>
    </row>
    <row r="3332" spans="1:8" s="215" customFormat="1">
      <c r="A3332" s="216">
        <v>1114</v>
      </c>
      <c r="B3332" s="217" t="s">
        <v>4241</v>
      </c>
      <c r="C3332" s="222" t="s">
        <v>4220</v>
      </c>
      <c r="D3332" s="236" t="s">
        <v>1808</v>
      </c>
      <c r="E3332" s="220">
        <f t="shared" si="211"/>
        <v>2</v>
      </c>
      <c r="F3332" s="229"/>
      <c r="G3332" s="221">
        <v>2</v>
      </c>
      <c r="H3332" s="92"/>
    </row>
    <row r="3333" spans="1:8" s="215" customFormat="1">
      <c r="A3333" s="216">
        <v>1115</v>
      </c>
      <c r="B3333" s="217" t="s">
        <v>4242</v>
      </c>
      <c r="C3333" s="222" t="s">
        <v>4220</v>
      </c>
      <c r="D3333" s="236" t="s">
        <v>1808</v>
      </c>
      <c r="E3333" s="220">
        <f t="shared" si="211"/>
        <v>1</v>
      </c>
      <c r="F3333" s="229"/>
      <c r="G3333" s="221">
        <v>1</v>
      </c>
      <c r="H3333" s="92"/>
    </row>
    <row r="3334" spans="1:8" s="215" customFormat="1">
      <c r="A3334" s="216">
        <v>1116</v>
      </c>
      <c r="B3334" s="217" t="s">
        <v>4243</v>
      </c>
      <c r="C3334" s="222" t="s">
        <v>4220</v>
      </c>
      <c r="D3334" s="236" t="s">
        <v>1808</v>
      </c>
      <c r="E3334" s="220">
        <f t="shared" si="211"/>
        <v>1</v>
      </c>
      <c r="F3334" s="229"/>
      <c r="G3334" s="221">
        <v>1</v>
      </c>
      <c r="H3334" s="92"/>
    </row>
    <row r="3335" spans="1:8" s="215" customFormat="1">
      <c r="A3335" s="216">
        <v>1117</v>
      </c>
      <c r="B3335" s="217" t="s">
        <v>4244</v>
      </c>
      <c r="C3335" s="222">
        <v>8973710100</v>
      </c>
      <c r="D3335" s="236" t="s">
        <v>1808</v>
      </c>
      <c r="E3335" s="220">
        <f t="shared" si="211"/>
        <v>3</v>
      </c>
      <c r="F3335" s="229"/>
      <c r="G3335" s="221">
        <v>3</v>
      </c>
      <c r="H3335" s="92"/>
    </row>
    <row r="3336" spans="1:8" s="215" customFormat="1">
      <c r="A3336" s="216">
        <v>1118</v>
      </c>
      <c r="B3336" s="217" t="s">
        <v>4245</v>
      </c>
      <c r="C3336" s="222">
        <v>362270</v>
      </c>
      <c r="D3336" s="236" t="s">
        <v>1808</v>
      </c>
      <c r="E3336" s="220">
        <f t="shared" si="211"/>
        <v>1</v>
      </c>
      <c r="F3336" s="229"/>
      <c r="G3336" s="221">
        <v>1</v>
      </c>
      <c r="H3336" s="92"/>
    </row>
    <row r="3337" spans="1:8" s="215" customFormat="1">
      <c r="A3337" s="216">
        <v>1119</v>
      </c>
      <c r="B3337" s="217" t="s">
        <v>4246</v>
      </c>
      <c r="C3337" s="222" t="s">
        <v>4220</v>
      </c>
      <c r="D3337" s="236" t="s">
        <v>1808</v>
      </c>
      <c r="E3337" s="220">
        <f t="shared" si="211"/>
        <v>3</v>
      </c>
      <c r="F3337" s="229"/>
      <c r="G3337" s="221">
        <v>3</v>
      </c>
      <c r="H3337" s="92"/>
    </row>
    <row r="3338" spans="1:8" s="215" customFormat="1">
      <c r="A3338" s="216">
        <v>1120</v>
      </c>
      <c r="B3338" s="217" t="s">
        <v>4247</v>
      </c>
      <c r="C3338" s="222" t="s">
        <v>4220</v>
      </c>
      <c r="D3338" s="236" t="s">
        <v>1808</v>
      </c>
      <c r="E3338" s="220">
        <f t="shared" si="211"/>
        <v>3</v>
      </c>
      <c r="F3338" s="229"/>
      <c r="G3338" s="221">
        <v>3</v>
      </c>
      <c r="H3338" s="92"/>
    </row>
    <row r="3339" spans="1:8" s="215" customFormat="1">
      <c r="A3339" s="216">
        <v>1121</v>
      </c>
      <c r="B3339" s="217" t="s">
        <v>4248</v>
      </c>
      <c r="C3339" s="222">
        <v>8973515730</v>
      </c>
      <c r="D3339" s="236" t="s">
        <v>1808</v>
      </c>
      <c r="E3339" s="220">
        <f t="shared" si="211"/>
        <v>4</v>
      </c>
      <c r="F3339" s="229"/>
      <c r="G3339" s="221">
        <v>4</v>
      </c>
      <c r="H3339" s="92"/>
    </row>
    <row r="3340" spans="1:8" s="215" customFormat="1" ht="33" customHeight="1">
      <c r="A3340" s="252"/>
      <c r="B3340" s="912" t="s">
        <v>4249</v>
      </c>
      <c r="C3340" s="912"/>
      <c r="D3340" s="912"/>
      <c r="E3340" s="912"/>
      <c r="F3340" s="912"/>
      <c r="G3340" s="912"/>
      <c r="H3340" s="912"/>
    </row>
    <row r="3341" spans="1:8" s="215" customFormat="1">
      <c r="A3341" s="216">
        <v>1122</v>
      </c>
      <c r="B3341" s="217" t="s">
        <v>4250</v>
      </c>
      <c r="C3341" s="222" t="s">
        <v>756</v>
      </c>
      <c r="D3341" s="236" t="s">
        <v>1808</v>
      </c>
      <c r="E3341" s="220">
        <f t="shared" ref="E3341:E3362" si="212">+F3341+G3341+H3341</f>
        <v>0</v>
      </c>
      <c r="F3341" s="229"/>
      <c r="G3341" s="92"/>
      <c r="H3341" s="221"/>
    </row>
    <row r="3342" spans="1:8" s="215" customFormat="1" ht="46.5">
      <c r="A3342" s="216">
        <v>1123</v>
      </c>
      <c r="B3342" s="217" t="s">
        <v>4251</v>
      </c>
      <c r="C3342" s="222" t="s">
        <v>9253</v>
      </c>
      <c r="D3342" s="236" t="s">
        <v>1808</v>
      </c>
      <c r="E3342" s="220">
        <f t="shared" si="212"/>
        <v>0</v>
      </c>
      <c r="F3342" s="229"/>
      <c r="G3342" s="92"/>
      <c r="H3342" s="221"/>
    </row>
    <row r="3343" spans="1:8" s="215" customFormat="1">
      <c r="A3343" s="216">
        <v>1124</v>
      </c>
      <c r="B3343" s="217" t="s">
        <v>4252</v>
      </c>
      <c r="C3343" s="222" t="s">
        <v>4253</v>
      </c>
      <c r="D3343" s="236" t="s">
        <v>1808</v>
      </c>
      <c r="E3343" s="220">
        <f t="shared" si="212"/>
        <v>18</v>
      </c>
      <c r="F3343" s="229"/>
      <c r="G3343" s="92"/>
      <c r="H3343" s="221">
        <v>18</v>
      </c>
    </row>
    <row r="3344" spans="1:8" s="215" customFormat="1">
      <c r="A3344" s="216">
        <v>1125</v>
      </c>
      <c r="B3344" s="217" t="s">
        <v>4254</v>
      </c>
      <c r="C3344" s="222" t="s">
        <v>4255</v>
      </c>
      <c r="D3344" s="236" t="s">
        <v>1808</v>
      </c>
      <c r="E3344" s="220">
        <f t="shared" si="212"/>
        <v>2</v>
      </c>
      <c r="F3344" s="229"/>
      <c r="G3344" s="92"/>
      <c r="H3344" s="221">
        <v>2</v>
      </c>
    </row>
    <row r="3345" spans="1:8" s="215" customFormat="1">
      <c r="A3345" s="216">
        <v>1126</v>
      </c>
      <c r="B3345" s="217" t="s">
        <v>4256</v>
      </c>
      <c r="C3345" s="222" t="s">
        <v>4257</v>
      </c>
      <c r="D3345" s="236" t="s">
        <v>1808</v>
      </c>
      <c r="E3345" s="220">
        <f t="shared" si="212"/>
        <v>2</v>
      </c>
      <c r="F3345" s="229"/>
      <c r="G3345" s="92"/>
      <c r="H3345" s="221">
        <v>2</v>
      </c>
    </row>
    <row r="3346" spans="1:8" s="215" customFormat="1">
      <c r="A3346" s="216">
        <v>1127</v>
      </c>
      <c r="B3346" s="217" t="s">
        <v>4258</v>
      </c>
      <c r="C3346" s="222" t="s">
        <v>4259</v>
      </c>
      <c r="D3346" s="236" t="s">
        <v>1808</v>
      </c>
      <c r="E3346" s="220">
        <f t="shared" si="212"/>
        <v>2</v>
      </c>
      <c r="F3346" s="229"/>
      <c r="G3346" s="92"/>
      <c r="H3346" s="221">
        <v>2</v>
      </c>
    </row>
    <row r="3347" spans="1:8" s="215" customFormat="1">
      <c r="A3347" s="216">
        <v>1128</v>
      </c>
      <c r="B3347" s="217" t="s">
        <v>4210</v>
      </c>
      <c r="C3347" s="222" t="s">
        <v>4260</v>
      </c>
      <c r="D3347" s="236" t="s">
        <v>1808</v>
      </c>
      <c r="E3347" s="220">
        <f t="shared" si="212"/>
        <v>2</v>
      </c>
      <c r="F3347" s="229"/>
      <c r="G3347" s="92"/>
      <c r="H3347" s="221">
        <v>2</v>
      </c>
    </row>
    <row r="3348" spans="1:8" s="215" customFormat="1">
      <c r="A3348" s="216">
        <v>1129</v>
      </c>
      <c r="B3348" s="217" t="s">
        <v>4261</v>
      </c>
      <c r="C3348" s="222" t="s">
        <v>4262</v>
      </c>
      <c r="D3348" s="222" t="s">
        <v>2115</v>
      </c>
      <c r="E3348" s="220">
        <f t="shared" si="212"/>
        <v>6</v>
      </c>
      <c r="F3348" s="229"/>
      <c r="G3348" s="92"/>
      <c r="H3348" s="221">
        <v>6</v>
      </c>
    </row>
    <row r="3349" spans="1:8" s="215" customFormat="1">
      <c r="A3349" s="216">
        <v>1130</v>
      </c>
      <c r="B3349" s="217" t="s">
        <v>4263</v>
      </c>
      <c r="C3349" s="222" t="s">
        <v>4260</v>
      </c>
      <c r="D3349" s="236" t="s">
        <v>1808</v>
      </c>
      <c r="E3349" s="220">
        <f t="shared" si="212"/>
        <v>6</v>
      </c>
      <c r="F3349" s="229"/>
      <c r="G3349" s="92"/>
      <c r="H3349" s="221">
        <v>6</v>
      </c>
    </row>
    <row r="3350" spans="1:8" s="215" customFormat="1">
      <c r="A3350" s="216">
        <v>1131</v>
      </c>
      <c r="B3350" s="217" t="s">
        <v>4264</v>
      </c>
      <c r="C3350" s="222" t="s">
        <v>4260</v>
      </c>
      <c r="D3350" s="236" t="s">
        <v>1808</v>
      </c>
      <c r="E3350" s="220">
        <f t="shared" si="212"/>
        <v>8</v>
      </c>
      <c r="F3350" s="229"/>
      <c r="G3350" s="92"/>
      <c r="H3350" s="221">
        <v>8</v>
      </c>
    </row>
    <row r="3351" spans="1:8" s="215" customFormat="1">
      <c r="A3351" s="216">
        <v>1132</v>
      </c>
      <c r="B3351" s="217" t="s">
        <v>2281</v>
      </c>
      <c r="C3351" s="222" t="s">
        <v>4260</v>
      </c>
      <c r="D3351" s="236" t="s">
        <v>1808</v>
      </c>
      <c r="E3351" s="220">
        <f t="shared" si="212"/>
        <v>8</v>
      </c>
      <c r="F3351" s="229"/>
      <c r="G3351" s="92"/>
      <c r="H3351" s="221">
        <v>8</v>
      </c>
    </row>
    <row r="3352" spans="1:8" s="215" customFormat="1">
      <c r="A3352" s="216">
        <v>1133</v>
      </c>
      <c r="B3352" s="217" t="s">
        <v>4265</v>
      </c>
      <c r="C3352" s="222" t="s">
        <v>4266</v>
      </c>
      <c r="D3352" s="236" t="s">
        <v>1808</v>
      </c>
      <c r="E3352" s="220">
        <f t="shared" si="212"/>
        <v>4</v>
      </c>
      <c r="F3352" s="229"/>
      <c r="G3352" s="92"/>
      <c r="H3352" s="221">
        <v>4</v>
      </c>
    </row>
    <row r="3353" spans="1:8" s="215" customFormat="1">
      <c r="A3353" s="216">
        <v>1134</v>
      </c>
      <c r="B3353" s="217" t="s">
        <v>3779</v>
      </c>
      <c r="C3353" s="222" t="s">
        <v>4267</v>
      </c>
      <c r="D3353" s="236" t="s">
        <v>1808</v>
      </c>
      <c r="E3353" s="220">
        <f t="shared" si="212"/>
        <v>0</v>
      </c>
      <c r="F3353" s="229"/>
      <c r="G3353" s="92"/>
      <c r="H3353" s="221"/>
    </row>
    <row r="3354" spans="1:8" s="215" customFormat="1">
      <c r="A3354" s="216">
        <v>1135</v>
      </c>
      <c r="B3354" s="217" t="s">
        <v>9255</v>
      </c>
      <c r="C3354" s="222" t="s">
        <v>4268</v>
      </c>
      <c r="D3354" s="222" t="s">
        <v>2115</v>
      </c>
      <c r="E3354" s="220">
        <f t="shared" si="212"/>
        <v>1</v>
      </c>
      <c r="F3354" s="229"/>
      <c r="G3354" s="92"/>
      <c r="H3354" s="221">
        <v>1</v>
      </c>
    </row>
    <row r="3355" spans="1:8" s="215" customFormat="1">
      <c r="A3355" s="216">
        <v>1136</v>
      </c>
      <c r="B3355" s="217" t="s">
        <v>4269</v>
      </c>
      <c r="C3355" s="222">
        <v>36219</v>
      </c>
      <c r="D3355" s="222" t="s">
        <v>2115</v>
      </c>
      <c r="E3355" s="220">
        <f t="shared" si="212"/>
        <v>1</v>
      </c>
      <c r="F3355" s="229"/>
      <c r="G3355" s="92"/>
      <c r="H3355" s="221">
        <v>1</v>
      </c>
    </row>
    <row r="3356" spans="1:8" s="215" customFormat="1">
      <c r="A3356" s="216">
        <v>1137</v>
      </c>
      <c r="B3356" s="217" t="s">
        <v>4270</v>
      </c>
      <c r="C3356" s="222" t="s">
        <v>4271</v>
      </c>
      <c r="D3356" s="236" t="s">
        <v>1808</v>
      </c>
      <c r="E3356" s="220">
        <f t="shared" si="212"/>
        <v>2</v>
      </c>
      <c r="F3356" s="229"/>
      <c r="G3356" s="92"/>
      <c r="H3356" s="221">
        <v>2</v>
      </c>
    </row>
    <row r="3357" spans="1:8" s="215" customFormat="1">
      <c r="A3357" s="216">
        <v>1138</v>
      </c>
      <c r="B3357" s="217" t="s">
        <v>4272</v>
      </c>
      <c r="C3357" s="222" t="s">
        <v>4273</v>
      </c>
      <c r="D3357" s="224" t="s">
        <v>2115</v>
      </c>
      <c r="E3357" s="220">
        <f t="shared" si="212"/>
        <v>1</v>
      </c>
      <c r="F3357" s="229"/>
      <c r="G3357" s="92"/>
      <c r="H3357" s="221">
        <v>1</v>
      </c>
    </row>
    <row r="3358" spans="1:8" s="215" customFormat="1">
      <c r="A3358" s="216">
        <v>1139</v>
      </c>
      <c r="B3358" s="217" t="s">
        <v>4274</v>
      </c>
      <c r="C3358" s="222" t="s">
        <v>4275</v>
      </c>
      <c r="D3358" s="224" t="s">
        <v>2115</v>
      </c>
      <c r="E3358" s="220">
        <f t="shared" si="212"/>
        <v>1</v>
      </c>
      <c r="F3358" s="229"/>
      <c r="G3358" s="92"/>
      <c r="H3358" s="221">
        <v>1</v>
      </c>
    </row>
    <row r="3359" spans="1:8" s="215" customFormat="1">
      <c r="A3359" s="216">
        <v>1140</v>
      </c>
      <c r="B3359" s="217" t="s">
        <v>4276</v>
      </c>
      <c r="C3359" s="222" t="s">
        <v>4277</v>
      </c>
      <c r="D3359" s="236" t="s">
        <v>1808</v>
      </c>
      <c r="E3359" s="220">
        <f t="shared" si="212"/>
        <v>1</v>
      </c>
      <c r="F3359" s="229"/>
      <c r="G3359" s="92"/>
      <c r="H3359" s="221">
        <v>1</v>
      </c>
    </row>
    <row r="3360" spans="1:8" s="215" customFormat="1">
      <c r="A3360" s="216">
        <v>1141</v>
      </c>
      <c r="B3360" s="217" t="s">
        <v>4278</v>
      </c>
      <c r="C3360" s="222" t="s">
        <v>4279</v>
      </c>
      <c r="D3360" s="236" t="s">
        <v>1808</v>
      </c>
      <c r="E3360" s="220">
        <f t="shared" si="212"/>
        <v>1</v>
      </c>
      <c r="F3360" s="229"/>
      <c r="G3360" s="92"/>
      <c r="H3360" s="221">
        <v>1</v>
      </c>
    </row>
    <row r="3361" spans="1:8" s="215" customFormat="1">
      <c r="A3361" s="216">
        <v>1142</v>
      </c>
      <c r="B3361" s="217" t="s">
        <v>4280</v>
      </c>
      <c r="C3361" s="222" t="s">
        <v>4281</v>
      </c>
      <c r="D3361" s="222" t="s">
        <v>2115</v>
      </c>
      <c r="E3361" s="220">
        <f t="shared" si="212"/>
        <v>1</v>
      </c>
      <c r="F3361" s="229"/>
      <c r="G3361" s="92"/>
      <c r="H3361" s="221">
        <v>1</v>
      </c>
    </row>
    <row r="3362" spans="1:8" s="215" customFormat="1">
      <c r="A3362" s="216">
        <v>1143</v>
      </c>
      <c r="B3362" s="217" t="s">
        <v>4282</v>
      </c>
      <c r="C3362" s="222" t="s">
        <v>4260</v>
      </c>
      <c r="D3362" s="236" t="s">
        <v>1808</v>
      </c>
      <c r="E3362" s="220">
        <f t="shared" si="212"/>
        <v>0</v>
      </c>
      <c r="F3362" s="229"/>
      <c r="G3362" s="92"/>
      <c r="H3362" s="221"/>
    </row>
    <row r="3363" spans="1:8" s="215" customFormat="1" ht="33" customHeight="1">
      <c r="A3363" s="227"/>
      <c r="B3363" s="919" t="s">
        <v>4283</v>
      </c>
      <c r="C3363" s="920"/>
      <c r="D3363" s="920"/>
      <c r="E3363" s="920"/>
      <c r="F3363" s="920"/>
      <c r="G3363" s="920"/>
      <c r="H3363" s="920"/>
    </row>
    <row r="3364" spans="1:8" s="215" customFormat="1">
      <c r="A3364" s="253">
        <v>1144</v>
      </c>
      <c r="B3364" s="254" t="s">
        <v>3402</v>
      </c>
      <c r="C3364" s="255" t="s">
        <v>4284</v>
      </c>
      <c r="D3364" s="236" t="s">
        <v>1808</v>
      </c>
      <c r="E3364" s="257">
        <f t="shared" ref="E3364:E3372" si="213">+F3364+G3364+H3364</f>
        <v>0</v>
      </c>
      <c r="F3364" s="260"/>
      <c r="G3364" s="258"/>
      <c r="H3364" s="258"/>
    </row>
    <row r="3365" spans="1:8" s="215" customFormat="1">
      <c r="A3365" s="216">
        <v>1145</v>
      </c>
      <c r="B3365" s="217" t="s">
        <v>4285</v>
      </c>
      <c r="C3365" s="218" t="s">
        <v>4284</v>
      </c>
      <c r="D3365" s="236" t="s">
        <v>1808</v>
      </c>
      <c r="E3365" s="220">
        <f t="shared" si="213"/>
        <v>0</v>
      </c>
      <c r="F3365" s="229"/>
      <c r="G3365" s="92"/>
      <c r="H3365" s="92"/>
    </row>
    <row r="3366" spans="1:8" s="215" customFormat="1">
      <c r="A3366" s="253">
        <v>1146</v>
      </c>
      <c r="B3366" s="217" t="s">
        <v>4171</v>
      </c>
      <c r="C3366" s="218" t="s">
        <v>4284</v>
      </c>
      <c r="D3366" s="236" t="s">
        <v>1808</v>
      </c>
      <c r="E3366" s="220">
        <f t="shared" si="213"/>
        <v>0</v>
      </c>
      <c r="F3366" s="229"/>
      <c r="G3366" s="92"/>
      <c r="H3366" s="92"/>
    </row>
    <row r="3367" spans="1:8" s="215" customFormat="1">
      <c r="A3367" s="216">
        <v>1147</v>
      </c>
      <c r="B3367" s="217" t="s">
        <v>4286</v>
      </c>
      <c r="C3367" s="218" t="s">
        <v>4284</v>
      </c>
      <c r="D3367" s="236" t="s">
        <v>1808</v>
      </c>
      <c r="E3367" s="220">
        <f t="shared" si="213"/>
        <v>0</v>
      </c>
      <c r="F3367" s="229"/>
      <c r="G3367" s="92"/>
      <c r="H3367" s="92"/>
    </row>
    <row r="3368" spans="1:8" s="215" customFormat="1">
      <c r="A3368" s="253">
        <v>1148</v>
      </c>
      <c r="B3368" s="217" t="s">
        <v>4287</v>
      </c>
      <c r="C3368" s="218" t="s">
        <v>4288</v>
      </c>
      <c r="D3368" s="236" t="s">
        <v>1808</v>
      </c>
      <c r="E3368" s="220">
        <f t="shared" si="213"/>
        <v>0</v>
      </c>
      <c r="F3368" s="229"/>
      <c r="G3368" s="92"/>
      <c r="H3368" s="92"/>
    </row>
    <row r="3369" spans="1:8" s="215" customFormat="1">
      <c r="A3369" s="216">
        <v>1149</v>
      </c>
      <c r="B3369" s="217" t="s">
        <v>3764</v>
      </c>
      <c r="C3369" s="218" t="s">
        <v>4284</v>
      </c>
      <c r="D3369" s="236" t="s">
        <v>1808</v>
      </c>
      <c r="E3369" s="220">
        <f t="shared" si="213"/>
        <v>0</v>
      </c>
      <c r="F3369" s="229"/>
      <c r="G3369" s="92"/>
      <c r="H3369" s="92"/>
    </row>
    <row r="3370" spans="1:8" s="215" customFormat="1">
      <c r="A3370" s="253">
        <v>1150</v>
      </c>
      <c r="B3370" s="217" t="s">
        <v>4289</v>
      </c>
      <c r="C3370" s="218">
        <v>81393246068</v>
      </c>
      <c r="D3370" s="236" t="s">
        <v>1808</v>
      </c>
      <c r="E3370" s="220">
        <f t="shared" si="213"/>
        <v>0</v>
      </c>
      <c r="F3370" s="229"/>
      <c r="G3370" s="92"/>
      <c r="H3370" s="92"/>
    </row>
    <row r="3371" spans="1:8" s="215" customFormat="1">
      <c r="A3371" s="216">
        <v>1151</v>
      </c>
      <c r="B3371" s="217" t="s">
        <v>3394</v>
      </c>
      <c r="C3371" s="218" t="s">
        <v>4290</v>
      </c>
      <c r="D3371" s="236" t="s">
        <v>1808</v>
      </c>
      <c r="E3371" s="220">
        <f t="shared" si="213"/>
        <v>0</v>
      </c>
      <c r="F3371" s="229"/>
      <c r="G3371" s="92"/>
      <c r="H3371" s="92"/>
    </row>
    <row r="3372" spans="1:8" s="215" customFormat="1">
      <c r="A3372" s="253">
        <v>1152</v>
      </c>
      <c r="B3372" s="217" t="s">
        <v>4291</v>
      </c>
      <c r="C3372" s="218" t="s">
        <v>4292</v>
      </c>
      <c r="D3372" s="236" t="s">
        <v>1808</v>
      </c>
      <c r="E3372" s="220">
        <f t="shared" si="213"/>
        <v>0</v>
      </c>
      <c r="F3372" s="229"/>
      <c r="G3372" s="92"/>
      <c r="H3372" s="92"/>
    </row>
    <row r="3373" spans="1:8" s="215" customFormat="1" ht="33" customHeight="1">
      <c r="A3373" s="252"/>
      <c r="B3373" s="912" t="s">
        <v>4293</v>
      </c>
      <c r="C3373" s="912"/>
      <c r="D3373" s="912"/>
      <c r="E3373" s="912"/>
      <c r="F3373" s="912"/>
      <c r="G3373" s="912"/>
      <c r="H3373" s="912"/>
    </row>
    <row r="3374" spans="1:8" s="215" customFormat="1">
      <c r="A3374" s="216">
        <v>1153</v>
      </c>
      <c r="B3374" s="217" t="s">
        <v>4171</v>
      </c>
      <c r="C3374" s="248"/>
      <c r="D3374" s="236" t="s">
        <v>1808</v>
      </c>
      <c r="E3374" s="220">
        <f t="shared" ref="E3374:E3379" si="214">+F3374+G3374+H3374</f>
        <v>6</v>
      </c>
      <c r="F3374" s="261">
        <v>6</v>
      </c>
      <c r="G3374" s="92"/>
      <c r="H3374" s="92"/>
    </row>
    <row r="3375" spans="1:8" s="215" customFormat="1">
      <c r="A3375" s="216">
        <v>1154</v>
      </c>
      <c r="B3375" s="217" t="s">
        <v>4294</v>
      </c>
      <c r="C3375" s="248"/>
      <c r="D3375" s="236" t="s">
        <v>1808</v>
      </c>
      <c r="E3375" s="220">
        <f t="shared" si="214"/>
        <v>6</v>
      </c>
      <c r="F3375" s="261">
        <v>6</v>
      </c>
      <c r="G3375" s="92"/>
      <c r="H3375" s="92"/>
    </row>
    <row r="3376" spans="1:8" s="215" customFormat="1">
      <c r="A3376" s="216">
        <v>1155</v>
      </c>
      <c r="B3376" s="217" t="s">
        <v>4295</v>
      </c>
      <c r="C3376" s="248"/>
      <c r="D3376" s="236" t="s">
        <v>1808</v>
      </c>
      <c r="E3376" s="220">
        <f t="shared" si="214"/>
        <v>0</v>
      </c>
      <c r="F3376" s="261"/>
      <c r="G3376" s="92"/>
      <c r="H3376" s="92"/>
    </row>
    <row r="3377" spans="1:8" s="215" customFormat="1">
      <c r="A3377" s="216">
        <v>1156</v>
      </c>
      <c r="B3377" s="217" t="s">
        <v>4296</v>
      </c>
      <c r="C3377" s="248"/>
      <c r="D3377" s="236" t="s">
        <v>1808</v>
      </c>
      <c r="E3377" s="220">
        <f t="shared" si="214"/>
        <v>0</v>
      </c>
      <c r="F3377" s="261"/>
      <c r="G3377" s="92"/>
      <c r="H3377" s="92"/>
    </row>
    <row r="3378" spans="1:8" s="215" customFormat="1">
      <c r="A3378" s="216">
        <v>1157</v>
      </c>
      <c r="B3378" s="217" t="s">
        <v>2931</v>
      </c>
      <c r="C3378" s="248"/>
      <c r="D3378" s="236" t="s">
        <v>1808</v>
      </c>
      <c r="E3378" s="220">
        <f t="shared" si="214"/>
        <v>0</v>
      </c>
      <c r="F3378" s="261"/>
      <c r="G3378" s="92"/>
      <c r="H3378" s="92"/>
    </row>
    <row r="3379" spans="1:8" s="215" customFormat="1">
      <c r="A3379" s="216">
        <v>1158</v>
      </c>
      <c r="B3379" s="217" t="s">
        <v>4297</v>
      </c>
      <c r="C3379" s="248"/>
      <c r="D3379" s="236" t="s">
        <v>1808</v>
      </c>
      <c r="E3379" s="220">
        <f t="shared" si="214"/>
        <v>0</v>
      </c>
      <c r="F3379" s="261"/>
      <c r="G3379" s="92"/>
      <c r="H3379" s="92"/>
    </row>
    <row r="3380" spans="1:8" s="215" customFormat="1" ht="33" customHeight="1">
      <c r="A3380" s="227"/>
      <c r="B3380" s="919" t="s">
        <v>4298</v>
      </c>
      <c r="C3380" s="920"/>
      <c r="D3380" s="920"/>
      <c r="E3380" s="920"/>
      <c r="F3380" s="920"/>
      <c r="G3380" s="920"/>
      <c r="H3380" s="920"/>
    </row>
    <row r="3381" spans="1:8" s="215" customFormat="1">
      <c r="A3381" s="216">
        <v>1159</v>
      </c>
      <c r="B3381" s="217" t="s">
        <v>4171</v>
      </c>
      <c r="C3381" s="248"/>
      <c r="D3381" s="236" t="s">
        <v>1808</v>
      </c>
      <c r="E3381" s="220">
        <f>+F3381+G3381+H3381</f>
        <v>0</v>
      </c>
      <c r="F3381" s="229"/>
      <c r="G3381" s="92"/>
      <c r="H3381" s="92"/>
    </row>
    <row r="3382" spans="1:8" s="215" customFormat="1">
      <c r="A3382" s="216">
        <v>1160</v>
      </c>
      <c r="B3382" s="217" t="s">
        <v>2931</v>
      </c>
      <c r="C3382" s="248"/>
      <c r="D3382" s="236" t="s">
        <v>1808</v>
      </c>
      <c r="E3382" s="220">
        <f>+F3382+G3382+H3382</f>
        <v>0</v>
      </c>
      <c r="F3382" s="229"/>
      <c r="G3382" s="92"/>
      <c r="H3382" s="92"/>
    </row>
    <row r="3383" spans="1:8" s="215" customFormat="1" ht="33" customHeight="1">
      <c r="A3383" s="252"/>
      <c r="B3383" s="912" t="s">
        <v>4299</v>
      </c>
      <c r="C3383" s="912"/>
      <c r="D3383" s="912"/>
      <c r="E3383" s="912"/>
      <c r="F3383" s="912"/>
      <c r="G3383" s="912"/>
      <c r="H3383" s="912"/>
    </row>
    <row r="3384" spans="1:8" s="215" customFormat="1">
      <c r="A3384" s="216">
        <v>1161</v>
      </c>
      <c r="B3384" s="217" t="s">
        <v>4300</v>
      </c>
      <c r="C3384" s="218" t="s">
        <v>4301</v>
      </c>
      <c r="D3384" s="236" t="s">
        <v>1808</v>
      </c>
      <c r="E3384" s="220">
        <f t="shared" ref="E3384:E3406" si="215">+F3384+G3384+H3384</f>
        <v>0</v>
      </c>
      <c r="F3384" s="229"/>
      <c r="G3384" s="222"/>
      <c r="H3384" s="92"/>
    </row>
    <row r="3385" spans="1:8" s="215" customFormat="1">
      <c r="A3385" s="216">
        <v>1162</v>
      </c>
      <c r="B3385" s="217" t="s">
        <v>2931</v>
      </c>
      <c r="C3385" s="222" t="s">
        <v>4302</v>
      </c>
      <c r="D3385" s="236" t="s">
        <v>1808</v>
      </c>
      <c r="E3385" s="220">
        <f t="shared" si="215"/>
        <v>0</v>
      </c>
      <c r="F3385" s="229"/>
      <c r="G3385" s="222"/>
      <c r="H3385" s="92"/>
    </row>
    <row r="3386" spans="1:8" s="215" customFormat="1">
      <c r="A3386" s="216">
        <v>1163</v>
      </c>
      <c r="B3386" s="217" t="s">
        <v>4202</v>
      </c>
      <c r="C3386" s="222" t="s">
        <v>4302</v>
      </c>
      <c r="D3386" s="236" t="s">
        <v>1808</v>
      </c>
      <c r="E3386" s="220">
        <f t="shared" si="215"/>
        <v>0</v>
      </c>
      <c r="F3386" s="229"/>
      <c r="G3386" s="222"/>
      <c r="H3386" s="92"/>
    </row>
    <row r="3387" spans="1:8" s="215" customFormat="1">
      <c r="A3387" s="216">
        <v>1164</v>
      </c>
      <c r="B3387" s="217" t="s">
        <v>4303</v>
      </c>
      <c r="C3387" s="222" t="s">
        <v>4302</v>
      </c>
      <c r="D3387" s="236" t="s">
        <v>1808</v>
      </c>
      <c r="E3387" s="220">
        <f t="shared" si="215"/>
        <v>0</v>
      </c>
      <c r="F3387" s="229"/>
      <c r="G3387" s="222"/>
      <c r="H3387" s="92"/>
    </row>
    <row r="3388" spans="1:8" s="215" customFormat="1">
      <c r="A3388" s="216">
        <v>1165</v>
      </c>
      <c r="B3388" s="217" t="s">
        <v>3252</v>
      </c>
      <c r="C3388" s="222" t="s">
        <v>4302</v>
      </c>
      <c r="D3388" s="236" t="s">
        <v>1808</v>
      </c>
      <c r="E3388" s="220">
        <f t="shared" si="215"/>
        <v>0</v>
      </c>
      <c r="F3388" s="229"/>
      <c r="G3388" s="222"/>
      <c r="H3388" s="92"/>
    </row>
    <row r="3389" spans="1:8" s="215" customFormat="1">
      <c r="A3389" s="216">
        <v>1166</v>
      </c>
      <c r="B3389" s="217" t="s">
        <v>3764</v>
      </c>
      <c r="C3389" s="222" t="s">
        <v>4302</v>
      </c>
      <c r="D3389" s="236" t="s">
        <v>1808</v>
      </c>
      <c r="E3389" s="220">
        <f t="shared" si="215"/>
        <v>0</v>
      </c>
      <c r="F3389" s="229"/>
      <c r="G3389" s="222"/>
      <c r="H3389" s="92"/>
    </row>
    <row r="3390" spans="1:8" s="215" customFormat="1">
      <c r="A3390" s="216">
        <v>1167</v>
      </c>
      <c r="B3390" s="217" t="s">
        <v>2314</v>
      </c>
      <c r="C3390" s="222" t="s">
        <v>4302</v>
      </c>
      <c r="D3390" s="236" t="s">
        <v>1808</v>
      </c>
      <c r="E3390" s="220">
        <f t="shared" si="215"/>
        <v>0</v>
      </c>
      <c r="F3390" s="229"/>
      <c r="G3390" s="222"/>
      <c r="H3390" s="92"/>
    </row>
    <row r="3391" spans="1:8" s="215" customFormat="1">
      <c r="A3391" s="216">
        <v>1168</v>
      </c>
      <c r="B3391" s="217" t="s">
        <v>4304</v>
      </c>
      <c r="C3391" s="222" t="s">
        <v>4302</v>
      </c>
      <c r="D3391" s="236" t="s">
        <v>1808</v>
      </c>
      <c r="E3391" s="220">
        <f t="shared" si="215"/>
        <v>0</v>
      </c>
      <c r="F3391" s="229"/>
      <c r="G3391" s="222"/>
      <c r="H3391" s="92"/>
    </row>
    <row r="3392" spans="1:8" s="215" customFormat="1">
      <c r="A3392" s="216">
        <v>1169</v>
      </c>
      <c r="B3392" s="225" t="s">
        <v>4305</v>
      </c>
      <c r="C3392" s="222" t="s">
        <v>4302</v>
      </c>
      <c r="D3392" s="236" t="s">
        <v>1808</v>
      </c>
      <c r="E3392" s="220">
        <f t="shared" si="215"/>
        <v>0</v>
      </c>
      <c r="F3392" s="229"/>
      <c r="G3392" s="222"/>
      <c r="H3392" s="92"/>
    </row>
    <row r="3393" spans="1:8" s="215" customFormat="1">
      <c r="A3393" s="216">
        <v>1170</v>
      </c>
      <c r="B3393" s="225" t="s">
        <v>4306</v>
      </c>
      <c r="C3393" s="222" t="s">
        <v>4302</v>
      </c>
      <c r="D3393" s="236" t="s">
        <v>1808</v>
      </c>
      <c r="E3393" s="220">
        <f t="shared" si="215"/>
        <v>0</v>
      </c>
      <c r="F3393" s="229"/>
      <c r="G3393" s="222"/>
      <c r="H3393" s="92"/>
    </row>
    <row r="3394" spans="1:8" s="215" customFormat="1">
      <c r="A3394" s="216">
        <v>1171</v>
      </c>
      <c r="B3394" s="225" t="s">
        <v>4307</v>
      </c>
      <c r="C3394" s="222" t="s">
        <v>4302</v>
      </c>
      <c r="D3394" s="236" t="s">
        <v>1808</v>
      </c>
      <c r="E3394" s="220">
        <f t="shared" si="215"/>
        <v>0</v>
      </c>
      <c r="F3394" s="229"/>
      <c r="G3394" s="222"/>
      <c r="H3394" s="92"/>
    </row>
    <row r="3395" spans="1:8" s="215" customFormat="1">
      <c r="A3395" s="216">
        <v>1172</v>
      </c>
      <c r="B3395" s="225" t="s">
        <v>4308</v>
      </c>
      <c r="C3395" s="222" t="s">
        <v>4302</v>
      </c>
      <c r="D3395" s="236" t="s">
        <v>1808</v>
      </c>
      <c r="E3395" s="220">
        <f t="shared" si="215"/>
        <v>0</v>
      </c>
      <c r="F3395" s="229"/>
      <c r="G3395" s="222"/>
      <c r="H3395" s="92"/>
    </row>
    <row r="3396" spans="1:8" s="215" customFormat="1">
      <c r="A3396" s="216">
        <v>1173</v>
      </c>
      <c r="B3396" s="217" t="s">
        <v>4309</v>
      </c>
      <c r="C3396" s="222" t="s">
        <v>4302</v>
      </c>
      <c r="D3396" s="236" t="s">
        <v>1808</v>
      </c>
      <c r="E3396" s="220">
        <f t="shared" si="215"/>
        <v>0</v>
      </c>
      <c r="F3396" s="229"/>
      <c r="G3396" s="222"/>
      <c r="H3396" s="92"/>
    </row>
    <row r="3397" spans="1:8" s="215" customFormat="1">
      <c r="A3397" s="216">
        <v>1174</v>
      </c>
      <c r="B3397" s="225" t="s">
        <v>4258</v>
      </c>
      <c r="C3397" s="222" t="s">
        <v>4302</v>
      </c>
      <c r="D3397" s="236" t="s">
        <v>1808</v>
      </c>
      <c r="E3397" s="220">
        <f t="shared" si="215"/>
        <v>0</v>
      </c>
      <c r="F3397" s="229"/>
      <c r="G3397" s="222"/>
      <c r="H3397" s="92"/>
    </row>
    <row r="3398" spans="1:8" s="215" customFormat="1">
      <c r="A3398" s="216">
        <v>1175</v>
      </c>
      <c r="B3398" s="225" t="s">
        <v>9256</v>
      </c>
      <c r="C3398" s="222" t="s">
        <v>4310</v>
      </c>
      <c r="D3398" s="222" t="s">
        <v>2115</v>
      </c>
      <c r="E3398" s="220">
        <f t="shared" si="215"/>
        <v>0</v>
      </c>
      <c r="F3398" s="229"/>
      <c r="G3398" s="222"/>
      <c r="H3398" s="92"/>
    </row>
    <row r="3399" spans="1:8" s="215" customFormat="1">
      <c r="A3399" s="216">
        <v>1176</v>
      </c>
      <c r="B3399" s="217" t="s">
        <v>3613</v>
      </c>
      <c r="C3399" s="222" t="s">
        <v>4311</v>
      </c>
      <c r="D3399" s="224" t="s">
        <v>2115</v>
      </c>
      <c r="E3399" s="220">
        <f t="shared" si="215"/>
        <v>0</v>
      </c>
      <c r="F3399" s="229"/>
      <c r="G3399" s="222"/>
      <c r="H3399" s="92"/>
    </row>
    <row r="3400" spans="1:8" s="215" customFormat="1">
      <c r="A3400" s="216">
        <v>1177</v>
      </c>
      <c r="B3400" s="217" t="s">
        <v>4312</v>
      </c>
      <c r="C3400" s="222" t="s">
        <v>4313</v>
      </c>
      <c r="D3400" s="224" t="s">
        <v>2115</v>
      </c>
      <c r="E3400" s="220">
        <f t="shared" si="215"/>
        <v>0</v>
      </c>
      <c r="F3400" s="229"/>
      <c r="G3400" s="222"/>
      <c r="H3400" s="92"/>
    </row>
    <row r="3401" spans="1:8" s="215" customFormat="1">
      <c r="A3401" s="216">
        <v>1178</v>
      </c>
      <c r="B3401" s="217" t="s">
        <v>4314</v>
      </c>
      <c r="C3401" s="222" t="s">
        <v>4315</v>
      </c>
      <c r="D3401" s="224" t="s">
        <v>2115</v>
      </c>
      <c r="E3401" s="220">
        <f t="shared" si="215"/>
        <v>0</v>
      </c>
      <c r="F3401" s="229"/>
      <c r="G3401" s="222"/>
      <c r="H3401" s="92"/>
    </row>
    <row r="3402" spans="1:8" s="215" customFormat="1">
      <c r="A3402" s="216">
        <v>1179</v>
      </c>
      <c r="B3402" s="217" t="s">
        <v>3057</v>
      </c>
      <c r="C3402" s="222" t="s">
        <v>4316</v>
      </c>
      <c r="D3402" s="236" t="s">
        <v>1808</v>
      </c>
      <c r="E3402" s="220">
        <f t="shared" si="215"/>
        <v>0</v>
      </c>
      <c r="F3402" s="229"/>
      <c r="G3402" s="222"/>
      <c r="H3402" s="92"/>
    </row>
    <row r="3403" spans="1:8" s="215" customFormat="1">
      <c r="A3403" s="216">
        <v>1180</v>
      </c>
      <c r="B3403" s="225" t="s">
        <v>3437</v>
      </c>
      <c r="C3403" s="222" t="s">
        <v>4317</v>
      </c>
      <c r="D3403" s="222" t="s">
        <v>2115</v>
      </c>
      <c r="E3403" s="220">
        <f t="shared" si="215"/>
        <v>0</v>
      </c>
      <c r="F3403" s="229"/>
      <c r="G3403" s="222"/>
      <c r="H3403" s="92"/>
    </row>
    <row r="3404" spans="1:8" s="215" customFormat="1">
      <c r="A3404" s="216">
        <v>1181</v>
      </c>
      <c r="B3404" s="225" t="s">
        <v>4318</v>
      </c>
      <c r="C3404" s="222" t="s">
        <v>4319</v>
      </c>
      <c r="D3404" s="236" t="s">
        <v>1808</v>
      </c>
      <c r="E3404" s="220">
        <f t="shared" si="215"/>
        <v>0</v>
      </c>
      <c r="F3404" s="229"/>
      <c r="G3404" s="222"/>
      <c r="H3404" s="92"/>
    </row>
    <row r="3405" spans="1:8" s="215" customFormat="1">
      <c r="A3405" s="216">
        <v>1182</v>
      </c>
      <c r="B3405" s="225" t="s">
        <v>4320</v>
      </c>
      <c r="C3405" s="222" t="s">
        <v>4321</v>
      </c>
      <c r="D3405" s="236" t="s">
        <v>1808</v>
      </c>
      <c r="E3405" s="220">
        <f t="shared" si="215"/>
        <v>0</v>
      </c>
      <c r="F3405" s="229"/>
      <c r="G3405" s="222"/>
      <c r="H3405" s="92"/>
    </row>
    <row r="3406" spans="1:8" s="215" customFormat="1">
      <c r="A3406" s="216">
        <v>1183</v>
      </c>
      <c r="B3406" s="225" t="s">
        <v>4322</v>
      </c>
      <c r="C3406" s="222" t="s">
        <v>4323</v>
      </c>
      <c r="D3406" s="236" t="s">
        <v>1808</v>
      </c>
      <c r="E3406" s="220">
        <f t="shared" si="215"/>
        <v>0</v>
      </c>
      <c r="F3406" s="229"/>
      <c r="G3406" s="222"/>
      <c r="H3406" s="92"/>
    </row>
    <row r="3407" spans="1:8" s="215" customFormat="1" ht="33" customHeight="1">
      <c r="A3407" s="252"/>
      <c r="B3407" s="912" t="s">
        <v>4324</v>
      </c>
      <c r="C3407" s="912"/>
      <c r="D3407" s="912"/>
      <c r="E3407" s="912"/>
      <c r="F3407" s="912"/>
      <c r="G3407" s="912"/>
      <c r="H3407" s="912"/>
    </row>
    <row r="3408" spans="1:8" s="215" customFormat="1">
      <c r="A3408" s="216">
        <v>1184</v>
      </c>
      <c r="B3408" s="217" t="s">
        <v>3252</v>
      </c>
      <c r="C3408" s="223" t="s">
        <v>4325</v>
      </c>
      <c r="D3408" s="236" t="s">
        <v>1808</v>
      </c>
      <c r="E3408" s="220">
        <f t="shared" ref="E3408:E3419" si="216">+F3408+G3408+H3408</f>
        <v>0</v>
      </c>
      <c r="F3408" s="229"/>
      <c r="G3408" s="92"/>
      <c r="H3408" s="92"/>
    </row>
    <row r="3409" spans="1:8" s="215" customFormat="1">
      <c r="A3409" s="216">
        <v>1185</v>
      </c>
      <c r="B3409" s="217" t="s">
        <v>4202</v>
      </c>
      <c r="C3409" s="223" t="s">
        <v>4325</v>
      </c>
      <c r="D3409" s="236" t="s">
        <v>1808</v>
      </c>
      <c r="E3409" s="220">
        <f t="shared" si="216"/>
        <v>0</v>
      </c>
      <c r="F3409" s="229"/>
      <c r="G3409" s="92"/>
      <c r="H3409" s="92"/>
    </row>
    <row r="3410" spans="1:8" s="215" customFormat="1">
      <c r="A3410" s="216">
        <v>1186</v>
      </c>
      <c r="B3410" s="217" t="s">
        <v>3779</v>
      </c>
      <c r="C3410" s="223" t="s">
        <v>4325</v>
      </c>
      <c r="D3410" s="236" t="s">
        <v>1808</v>
      </c>
      <c r="E3410" s="220">
        <f t="shared" si="216"/>
        <v>0</v>
      </c>
      <c r="F3410" s="229"/>
      <c r="G3410" s="92"/>
      <c r="H3410" s="92"/>
    </row>
    <row r="3411" spans="1:8" s="215" customFormat="1">
      <c r="A3411" s="216">
        <v>1187</v>
      </c>
      <c r="B3411" s="217" t="s">
        <v>2931</v>
      </c>
      <c r="C3411" s="223" t="s">
        <v>4325</v>
      </c>
      <c r="D3411" s="236" t="s">
        <v>1808</v>
      </c>
      <c r="E3411" s="220">
        <f t="shared" si="216"/>
        <v>0</v>
      </c>
      <c r="F3411" s="229"/>
      <c r="G3411" s="92"/>
      <c r="H3411" s="92"/>
    </row>
    <row r="3412" spans="1:8" s="215" customFormat="1">
      <c r="A3412" s="216">
        <v>1188</v>
      </c>
      <c r="B3412" s="217" t="s">
        <v>4304</v>
      </c>
      <c r="C3412" s="223" t="s">
        <v>4325</v>
      </c>
      <c r="D3412" s="236" t="s">
        <v>1808</v>
      </c>
      <c r="E3412" s="220">
        <f t="shared" si="216"/>
        <v>0</v>
      </c>
      <c r="F3412" s="229"/>
      <c r="G3412" s="92"/>
      <c r="H3412" s="92"/>
    </row>
    <row r="3413" spans="1:8" s="215" customFormat="1">
      <c r="A3413" s="216">
        <v>1189</v>
      </c>
      <c r="B3413" s="217" t="s">
        <v>4133</v>
      </c>
      <c r="C3413" s="223" t="s">
        <v>4325</v>
      </c>
      <c r="D3413" s="236" t="s">
        <v>1808</v>
      </c>
      <c r="E3413" s="220">
        <f t="shared" si="216"/>
        <v>0</v>
      </c>
      <c r="F3413" s="229"/>
      <c r="G3413" s="92"/>
      <c r="H3413" s="92"/>
    </row>
    <row r="3414" spans="1:8" s="215" customFormat="1">
      <c r="A3414" s="216">
        <v>1190</v>
      </c>
      <c r="B3414" s="225" t="s">
        <v>4305</v>
      </c>
      <c r="C3414" s="223" t="s">
        <v>4325</v>
      </c>
      <c r="D3414" s="236" t="s">
        <v>1808</v>
      </c>
      <c r="E3414" s="220">
        <f t="shared" si="216"/>
        <v>0</v>
      </c>
      <c r="F3414" s="229"/>
      <c r="G3414" s="92"/>
      <c r="H3414" s="92"/>
    </row>
    <row r="3415" spans="1:8" s="215" customFormat="1">
      <c r="A3415" s="216">
        <v>1191</v>
      </c>
      <c r="B3415" s="225" t="s">
        <v>4326</v>
      </c>
      <c r="C3415" s="223" t="s">
        <v>4325</v>
      </c>
      <c r="D3415" s="236" t="s">
        <v>1808</v>
      </c>
      <c r="E3415" s="220">
        <f t="shared" si="216"/>
        <v>0</v>
      </c>
      <c r="F3415" s="229"/>
      <c r="G3415" s="92"/>
      <c r="H3415" s="92"/>
    </row>
    <row r="3416" spans="1:8" s="215" customFormat="1">
      <c r="A3416" s="216">
        <v>1192</v>
      </c>
      <c r="B3416" s="225" t="s">
        <v>4307</v>
      </c>
      <c r="C3416" s="223" t="s">
        <v>4325</v>
      </c>
      <c r="D3416" s="236" t="s">
        <v>1808</v>
      </c>
      <c r="E3416" s="220">
        <f t="shared" si="216"/>
        <v>0</v>
      </c>
      <c r="F3416" s="229"/>
      <c r="G3416" s="92"/>
      <c r="H3416" s="92"/>
    </row>
    <row r="3417" spans="1:8" s="215" customFormat="1">
      <c r="A3417" s="216">
        <v>1193</v>
      </c>
      <c r="B3417" s="225" t="s">
        <v>4308</v>
      </c>
      <c r="C3417" s="223" t="s">
        <v>4325</v>
      </c>
      <c r="D3417" s="236" t="s">
        <v>1808</v>
      </c>
      <c r="E3417" s="220">
        <f t="shared" si="216"/>
        <v>0</v>
      </c>
      <c r="F3417" s="229"/>
      <c r="G3417" s="92"/>
      <c r="H3417" s="92"/>
    </row>
    <row r="3418" spans="1:8" s="215" customFormat="1">
      <c r="A3418" s="216">
        <v>1194</v>
      </c>
      <c r="B3418" s="217" t="s">
        <v>3610</v>
      </c>
      <c r="C3418" s="223" t="s">
        <v>4327</v>
      </c>
      <c r="D3418" s="236" t="s">
        <v>1808</v>
      </c>
      <c r="E3418" s="220">
        <f t="shared" si="216"/>
        <v>0</v>
      </c>
      <c r="F3418" s="229"/>
      <c r="G3418" s="92"/>
      <c r="H3418" s="92"/>
    </row>
    <row r="3419" spans="1:8" s="215" customFormat="1">
      <c r="A3419" s="216">
        <v>1195</v>
      </c>
      <c r="B3419" s="225" t="s">
        <v>9256</v>
      </c>
      <c r="C3419" s="223" t="s">
        <v>4325</v>
      </c>
      <c r="D3419" s="222" t="s">
        <v>2115</v>
      </c>
      <c r="E3419" s="220">
        <f t="shared" si="216"/>
        <v>0</v>
      </c>
      <c r="F3419" s="229"/>
      <c r="G3419" s="92"/>
      <c r="H3419" s="92"/>
    </row>
    <row r="3420" spans="1:8" s="215" customFormat="1" ht="33" customHeight="1">
      <c r="A3420" s="252"/>
      <c r="B3420" s="912" t="s">
        <v>4328</v>
      </c>
      <c r="C3420" s="912"/>
      <c r="D3420" s="912"/>
      <c r="E3420" s="912"/>
      <c r="F3420" s="912"/>
      <c r="G3420" s="912"/>
      <c r="H3420" s="912"/>
    </row>
    <row r="3421" spans="1:8" s="215" customFormat="1">
      <c r="A3421" s="216">
        <v>1196</v>
      </c>
      <c r="B3421" s="217" t="s">
        <v>4264</v>
      </c>
      <c r="C3421" s="222" t="s">
        <v>4329</v>
      </c>
      <c r="D3421" s="236" t="s">
        <v>1808</v>
      </c>
      <c r="E3421" s="220">
        <f t="shared" ref="E3421:E3439" si="217">+F3421+G3421+H3421</f>
        <v>0</v>
      </c>
      <c r="F3421" s="229"/>
      <c r="G3421" s="92"/>
      <c r="H3421" s="92"/>
    </row>
    <row r="3422" spans="1:8" s="215" customFormat="1">
      <c r="A3422" s="216">
        <v>1197</v>
      </c>
      <c r="B3422" s="217" t="s">
        <v>2281</v>
      </c>
      <c r="C3422" s="222" t="s">
        <v>4329</v>
      </c>
      <c r="D3422" s="236" t="s">
        <v>1808</v>
      </c>
      <c r="E3422" s="220">
        <f t="shared" si="217"/>
        <v>0</v>
      </c>
      <c r="F3422" s="229"/>
      <c r="G3422" s="92"/>
      <c r="H3422" s="92"/>
    </row>
    <row r="3423" spans="1:8" s="215" customFormat="1">
      <c r="A3423" s="216">
        <v>1198</v>
      </c>
      <c r="B3423" s="217" t="s">
        <v>3764</v>
      </c>
      <c r="C3423" s="222" t="s">
        <v>4329</v>
      </c>
      <c r="D3423" s="236" t="s">
        <v>1808</v>
      </c>
      <c r="E3423" s="220">
        <f t="shared" si="217"/>
        <v>0</v>
      </c>
      <c r="F3423" s="229"/>
      <c r="G3423" s="92"/>
      <c r="H3423" s="92"/>
    </row>
    <row r="3424" spans="1:8" s="215" customFormat="1">
      <c r="A3424" s="216">
        <v>1199</v>
      </c>
      <c r="B3424" s="225" t="s">
        <v>9257</v>
      </c>
      <c r="C3424" s="222" t="s">
        <v>4329</v>
      </c>
      <c r="D3424" s="224" t="s">
        <v>2115</v>
      </c>
      <c r="E3424" s="220">
        <f t="shared" si="217"/>
        <v>0</v>
      </c>
      <c r="F3424" s="229"/>
      <c r="G3424" s="92"/>
      <c r="H3424" s="92"/>
    </row>
    <row r="3425" spans="1:8" s="215" customFormat="1">
      <c r="A3425" s="216">
        <v>1200</v>
      </c>
      <c r="B3425" s="217" t="s">
        <v>3613</v>
      </c>
      <c r="C3425" s="222" t="s">
        <v>4329</v>
      </c>
      <c r="D3425" s="224" t="s">
        <v>2115</v>
      </c>
      <c r="E3425" s="220">
        <f t="shared" si="217"/>
        <v>0</v>
      </c>
      <c r="F3425" s="229"/>
      <c r="G3425" s="92"/>
      <c r="H3425" s="92"/>
    </row>
    <row r="3426" spans="1:8" s="215" customFormat="1">
      <c r="A3426" s="216">
        <v>1201</v>
      </c>
      <c r="B3426" s="217" t="s">
        <v>4312</v>
      </c>
      <c r="C3426" s="222" t="s">
        <v>4329</v>
      </c>
      <c r="D3426" s="224" t="s">
        <v>2115</v>
      </c>
      <c r="E3426" s="220">
        <f t="shared" si="217"/>
        <v>0</v>
      </c>
      <c r="F3426" s="229"/>
      <c r="G3426" s="92"/>
      <c r="H3426" s="92"/>
    </row>
    <row r="3427" spans="1:8" s="215" customFormat="1">
      <c r="A3427" s="216">
        <v>1202</v>
      </c>
      <c r="B3427" s="217" t="s">
        <v>4330</v>
      </c>
      <c r="C3427" s="222" t="s">
        <v>4329</v>
      </c>
      <c r="D3427" s="224" t="s">
        <v>2115</v>
      </c>
      <c r="E3427" s="220">
        <f t="shared" si="217"/>
        <v>0</v>
      </c>
      <c r="F3427" s="229"/>
      <c r="G3427" s="92"/>
      <c r="H3427" s="92"/>
    </row>
    <row r="3428" spans="1:8" s="215" customFormat="1">
      <c r="A3428" s="216">
        <v>1203</v>
      </c>
      <c r="B3428" s="217" t="s">
        <v>4331</v>
      </c>
      <c r="C3428" s="222" t="s">
        <v>4329</v>
      </c>
      <c r="D3428" s="224" t="s">
        <v>2115</v>
      </c>
      <c r="E3428" s="220">
        <f t="shared" si="217"/>
        <v>0</v>
      </c>
      <c r="F3428" s="229"/>
      <c r="G3428" s="92"/>
      <c r="H3428" s="92"/>
    </row>
    <row r="3429" spans="1:8" s="215" customFormat="1">
      <c r="A3429" s="216">
        <v>1204</v>
      </c>
      <c r="B3429" s="217" t="s">
        <v>4332</v>
      </c>
      <c r="C3429" s="222" t="s">
        <v>4329</v>
      </c>
      <c r="D3429" s="236" t="s">
        <v>1808</v>
      </c>
      <c r="E3429" s="220">
        <f t="shared" si="217"/>
        <v>0</v>
      </c>
      <c r="F3429" s="229"/>
      <c r="G3429" s="92"/>
      <c r="H3429" s="92"/>
    </row>
    <row r="3430" spans="1:8" s="215" customFormat="1">
      <c r="A3430" s="216">
        <v>1205</v>
      </c>
      <c r="B3430" s="217" t="s">
        <v>4333</v>
      </c>
      <c r="C3430" s="222" t="s">
        <v>4329</v>
      </c>
      <c r="D3430" s="236" t="s">
        <v>1808</v>
      </c>
      <c r="E3430" s="220">
        <f t="shared" si="217"/>
        <v>0</v>
      </c>
      <c r="F3430" s="229"/>
      <c r="G3430" s="92"/>
      <c r="H3430" s="92"/>
    </row>
    <row r="3431" spans="1:8" s="215" customFormat="1">
      <c r="A3431" s="216">
        <v>1206</v>
      </c>
      <c r="B3431" s="217" t="s">
        <v>4334</v>
      </c>
      <c r="C3431" s="222" t="s">
        <v>4329</v>
      </c>
      <c r="D3431" s="236" t="s">
        <v>1808</v>
      </c>
      <c r="E3431" s="220">
        <f t="shared" si="217"/>
        <v>0</v>
      </c>
      <c r="F3431" s="229"/>
      <c r="G3431" s="92"/>
      <c r="H3431" s="92"/>
    </row>
    <row r="3432" spans="1:8" s="215" customFormat="1">
      <c r="A3432" s="216">
        <v>1207</v>
      </c>
      <c r="B3432" s="217" t="s">
        <v>4133</v>
      </c>
      <c r="C3432" s="222" t="s">
        <v>4329</v>
      </c>
      <c r="D3432" s="236" t="s">
        <v>1808</v>
      </c>
      <c r="E3432" s="220">
        <f t="shared" si="217"/>
        <v>0</v>
      </c>
      <c r="F3432" s="229"/>
      <c r="G3432" s="92"/>
      <c r="H3432" s="92"/>
    </row>
    <row r="3433" spans="1:8" s="215" customFormat="1">
      <c r="A3433" s="216">
        <v>1208</v>
      </c>
      <c r="B3433" s="217" t="s">
        <v>4335</v>
      </c>
      <c r="C3433" s="222" t="s">
        <v>4329</v>
      </c>
      <c r="D3433" s="236" t="s">
        <v>1808</v>
      </c>
      <c r="E3433" s="220">
        <f t="shared" si="217"/>
        <v>0</v>
      </c>
      <c r="F3433" s="229"/>
      <c r="G3433" s="92"/>
      <c r="H3433" s="92"/>
    </row>
    <row r="3434" spans="1:8" s="215" customFormat="1">
      <c r="A3434" s="216">
        <v>1209</v>
      </c>
      <c r="B3434" s="217" t="s">
        <v>4336</v>
      </c>
      <c r="C3434" s="222" t="s">
        <v>4329</v>
      </c>
      <c r="D3434" s="236" t="s">
        <v>1808</v>
      </c>
      <c r="E3434" s="220">
        <f t="shared" si="217"/>
        <v>0</v>
      </c>
      <c r="F3434" s="229"/>
      <c r="G3434" s="92"/>
      <c r="H3434" s="92"/>
    </row>
    <row r="3435" spans="1:8" s="215" customFormat="1">
      <c r="A3435" s="216">
        <v>1210</v>
      </c>
      <c r="B3435" s="217" t="s">
        <v>4337</v>
      </c>
      <c r="C3435" s="222" t="s">
        <v>4329</v>
      </c>
      <c r="D3435" s="224" t="s">
        <v>2115</v>
      </c>
      <c r="E3435" s="220">
        <f t="shared" si="217"/>
        <v>0</v>
      </c>
      <c r="F3435" s="229"/>
      <c r="G3435" s="92"/>
      <c r="H3435" s="92"/>
    </row>
    <row r="3436" spans="1:8" s="215" customFormat="1">
      <c r="A3436" s="216">
        <v>1211</v>
      </c>
      <c r="B3436" s="217" t="s">
        <v>4338</v>
      </c>
      <c r="C3436" s="222" t="s">
        <v>4329</v>
      </c>
      <c r="D3436" s="224" t="s">
        <v>2115</v>
      </c>
      <c r="E3436" s="220">
        <f t="shared" si="217"/>
        <v>0</v>
      </c>
      <c r="F3436" s="229"/>
      <c r="G3436" s="92"/>
      <c r="H3436" s="92"/>
    </row>
    <row r="3437" spans="1:8" s="215" customFormat="1">
      <c r="A3437" s="216">
        <v>1212</v>
      </c>
      <c r="B3437" s="217" t="s">
        <v>4339</v>
      </c>
      <c r="C3437" s="222" t="s">
        <v>4329</v>
      </c>
      <c r="D3437" s="224" t="s">
        <v>2115</v>
      </c>
      <c r="E3437" s="220">
        <f t="shared" si="217"/>
        <v>0</v>
      </c>
      <c r="F3437" s="229"/>
      <c r="G3437" s="92"/>
      <c r="H3437" s="92"/>
    </row>
    <row r="3438" spans="1:8" s="215" customFormat="1">
      <c r="A3438" s="216">
        <v>1213</v>
      </c>
      <c r="B3438" s="217" t="s">
        <v>4340</v>
      </c>
      <c r="C3438" s="222" t="s">
        <v>4341</v>
      </c>
      <c r="D3438" s="224" t="s">
        <v>2115</v>
      </c>
      <c r="E3438" s="220">
        <f t="shared" si="217"/>
        <v>0</v>
      </c>
      <c r="F3438" s="229"/>
      <c r="G3438" s="92"/>
      <c r="H3438" s="92"/>
    </row>
    <row r="3439" spans="1:8" s="215" customFormat="1">
      <c r="A3439" s="216">
        <v>1214</v>
      </c>
      <c r="B3439" s="217" t="s">
        <v>4342</v>
      </c>
      <c r="C3439" s="222" t="s">
        <v>4343</v>
      </c>
      <c r="D3439" s="224" t="s">
        <v>2115</v>
      </c>
      <c r="E3439" s="220">
        <f t="shared" si="217"/>
        <v>0</v>
      </c>
      <c r="F3439" s="229"/>
      <c r="G3439" s="92"/>
      <c r="H3439" s="92"/>
    </row>
    <row r="3440" spans="1:8" s="215" customFormat="1" ht="33" customHeight="1">
      <c r="A3440" s="252"/>
      <c r="B3440" s="912" t="s">
        <v>4344</v>
      </c>
      <c r="C3440" s="912"/>
      <c r="D3440" s="912"/>
      <c r="E3440" s="912"/>
      <c r="F3440" s="912"/>
      <c r="G3440" s="912"/>
      <c r="H3440" s="912"/>
    </row>
    <row r="3441" spans="1:8" s="215" customFormat="1">
      <c r="A3441" s="216">
        <v>1215</v>
      </c>
      <c r="B3441" s="217" t="s">
        <v>4345</v>
      </c>
      <c r="C3441" s="221" t="s">
        <v>4346</v>
      </c>
      <c r="D3441" s="224" t="s">
        <v>2115</v>
      </c>
      <c r="E3441" s="220">
        <f t="shared" ref="E3441:E3459" si="218">+F3441+G3441+H3441</f>
        <v>0</v>
      </c>
      <c r="F3441" s="222"/>
      <c r="G3441" s="92"/>
      <c r="H3441" s="92"/>
    </row>
    <row r="3442" spans="1:8" s="215" customFormat="1">
      <c r="A3442" s="216">
        <v>1216</v>
      </c>
      <c r="B3442" s="217" t="s">
        <v>4347</v>
      </c>
      <c r="C3442" s="221" t="s">
        <v>4348</v>
      </c>
      <c r="D3442" s="224" t="s">
        <v>2115</v>
      </c>
      <c r="E3442" s="220">
        <f t="shared" si="218"/>
        <v>0</v>
      </c>
      <c r="F3442" s="222"/>
      <c r="G3442" s="92"/>
      <c r="H3442" s="92"/>
    </row>
    <row r="3443" spans="1:8" s="215" customFormat="1">
      <c r="A3443" s="216">
        <v>1217</v>
      </c>
      <c r="B3443" s="217" t="s">
        <v>1864</v>
      </c>
      <c r="C3443" s="221" t="s">
        <v>4349</v>
      </c>
      <c r="D3443" s="224" t="s">
        <v>2115</v>
      </c>
      <c r="E3443" s="220">
        <f t="shared" si="218"/>
        <v>0</v>
      </c>
      <c r="F3443" s="222"/>
      <c r="G3443" s="92"/>
      <c r="H3443" s="92"/>
    </row>
    <row r="3444" spans="1:8" s="215" customFormat="1">
      <c r="A3444" s="216">
        <v>1218</v>
      </c>
      <c r="B3444" s="217" t="s">
        <v>4350</v>
      </c>
      <c r="C3444" s="221" t="s">
        <v>4351</v>
      </c>
      <c r="D3444" s="224" t="s">
        <v>2115</v>
      </c>
      <c r="E3444" s="220">
        <f t="shared" si="218"/>
        <v>0</v>
      </c>
      <c r="F3444" s="222"/>
      <c r="G3444" s="92"/>
      <c r="H3444" s="92"/>
    </row>
    <row r="3445" spans="1:8" s="215" customFormat="1">
      <c r="A3445" s="216">
        <v>1219</v>
      </c>
      <c r="B3445" s="217" t="s">
        <v>4352</v>
      </c>
      <c r="C3445" s="221" t="s">
        <v>4353</v>
      </c>
      <c r="D3445" s="224" t="s">
        <v>2115</v>
      </c>
      <c r="E3445" s="220">
        <f t="shared" si="218"/>
        <v>0</v>
      </c>
      <c r="F3445" s="222"/>
      <c r="G3445" s="92"/>
      <c r="H3445" s="92"/>
    </row>
    <row r="3446" spans="1:8" s="215" customFormat="1">
      <c r="A3446" s="216">
        <v>1220</v>
      </c>
      <c r="B3446" s="217" t="s">
        <v>4354</v>
      </c>
      <c r="C3446" s="221" t="s">
        <v>4355</v>
      </c>
      <c r="D3446" s="224" t="s">
        <v>2115</v>
      </c>
      <c r="E3446" s="220">
        <f t="shared" si="218"/>
        <v>0</v>
      </c>
      <c r="F3446" s="222"/>
      <c r="G3446" s="92"/>
      <c r="H3446" s="92"/>
    </row>
    <row r="3447" spans="1:8" s="215" customFormat="1">
      <c r="A3447" s="216">
        <v>1221</v>
      </c>
      <c r="B3447" s="217" t="s">
        <v>4356</v>
      </c>
      <c r="C3447" s="221" t="s">
        <v>4355</v>
      </c>
      <c r="D3447" s="224" t="s">
        <v>2115</v>
      </c>
      <c r="E3447" s="220">
        <f t="shared" si="218"/>
        <v>0</v>
      </c>
      <c r="F3447" s="222"/>
      <c r="G3447" s="92"/>
      <c r="H3447" s="92"/>
    </row>
    <row r="3448" spans="1:8" s="215" customFormat="1">
      <c r="A3448" s="216">
        <v>1222</v>
      </c>
      <c r="B3448" s="217" t="s">
        <v>4357</v>
      </c>
      <c r="C3448" s="221" t="s">
        <v>4358</v>
      </c>
      <c r="D3448" s="236" t="s">
        <v>1808</v>
      </c>
      <c r="E3448" s="220">
        <f t="shared" si="218"/>
        <v>0</v>
      </c>
      <c r="F3448" s="222"/>
      <c r="G3448" s="92"/>
      <c r="H3448" s="92"/>
    </row>
    <row r="3449" spans="1:8" s="215" customFormat="1">
      <c r="A3449" s="216">
        <v>1223</v>
      </c>
      <c r="B3449" s="217" t="s">
        <v>4359</v>
      </c>
      <c r="C3449" s="221" t="s">
        <v>4360</v>
      </c>
      <c r="D3449" s="236" t="s">
        <v>1808</v>
      </c>
      <c r="E3449" s="220">
        <f t="shared" si="218"/>
        <v>0</v>
      </c>
      <c r="F3449" s="222"/>
      <c r="G3449" s="92"/>
      <c r="H3449" s="92"/>
    </row>
    <row r="3450" spans="1:8" s="215" customFormat="1">
      <c r="A3450" s="216">
        <v>1224</v>
      </c>
      <c r="B3450" s="217" t="s">
        <v>3057</v>
      </c>
      <c r="C3450" s="221" t="s">
        <v>4361</v>
      </c>
      <c r="D3450" s="236" t="s">
        <v>1808</v>
      </c>
      <c r="E3450" s="220">
        <f t="shared" si="218"/>
        <v>0</v>
      </c>
      <c r="F3450" s="222"/>
      <c r="G3450" s="92"/>
      <c r="H3450" s="92"/>
    </row>
    <row r="3451" spans="1:8" s="215" customFormat="1">
      <c r="A3451" s="216">
        <v>1225</v>
      </c>
      <c r="B3451" s="217" t="s">
        <v>4362</v>
      </c>
      <c r="C3451" s="221" t="s">
        <v>4363</v>
      </c>
      <c r="D3451" s="224" t="s">
        <v>2115</v>
      </c>
      <c r="E3451" s="220">
        <f t="shared" si="218"/>
        <v>0</v>
      </c>
      <c r="F3451" s="222"/>
      <c r="G3451" s="92"/>
      <c r="H3451" s="92"/>
    </row>
    <row r="3452" spans="1:8" s="215" customFormat="1">
      <c r="A3452" s="216">
        <v>1226</v>
      </c>
      <c r="B3452" s="217" t="s">
        <v>4364</v>
      </c>
      <c r="C3452" s="221" t="s">
        <v>4365</v>
      </c>
      <c r="D3452" s="224" t="s">
        <v>2115</v>
      </c>
      <c r="E3452" s="220">
        <f t="shared" si="218"/>
        <v>0</v>
      </c>
      <c r="F3452" s="222"/>
      <c r="G3452" s="92"/>
      <c r="H3452" s="92"/>
    </row>
    <row r="3453" spans="1:8" s="215" customFormat="1">
      <c r="A3453" s="216">
        <v>1227</v>
      </c>
      <c r="B3453" s="217" t="s">
        <v>4366</v>
      </c>
      <c r="C3453" s="228">
        <v>3151003400011300</v>
      </c>
      <c r="D3453" s="236" t="s">
        <v>1808</v>
      </c>
      <c r="E3453" s="220">
        <f t="shared" si="218"/>
        <v>3</v>
      </c>
      <c r="F3453" s="222">
        <v>3</v>
      </c>
      <c r="G3453" s="92"/>
      <c r="H3453" s="92"/>
    </row>
    <row r="3454" spans="1:8" s="215" customFormat="1">
      <c r="A3454" s="216">
        <v>1228</v>
      </c>
      <c r="B3454" s="217" t="s">
        <v>4367</v>
      </c>
      <c r="C3454" s="221" t="s">
        <v>4368</v>
      </c>
      <c r="D3454" s="236" t="s">
        <v>1808</v>
      </c>
      <c r="E3454" s="220">
        <f t="shared" si="218"/>
        <v>3</v>
      </c>
      <c r="F3454" s="222">
        <v>3</v>
      </c>
      <c r="G3454" s="92"/>
      <c r="H3454" s="92"/>
    </row>
    <row r="3455" spans="1:8" s="215" customFormat="1">
      <c r="A3455" s="216">
        <v>1229</v>
      </c>
      <c r="B3455" s="217" t="s">
        <v>4369</v>
      </c>
      <c r="C3455" s="221">
        <v>127509</v>
      </c>
      <c r="D3455" s="236" t="s">
        <v>1808</v>
      </c>
      <c r="E3455" s="220">
        <f t="shared" si="218"/>
        <v>3</v>
      </c>
      <c r="F3455" s="222">
        <v>3</v>
      </c>
      <c r="G3455" s="92"/>
      <c r="H3455" s="92"/>
    </row>
    <row r="3456" spans="1:8" s="215" customFormat="1">
      <c r="A3456" s="216">
        <v>1230</v>
      </c>
      <c r="B3456" s="217" t="s">
        <v>4370</v>
      </c>
      <c r="C3456" s="221" t="s">
        <v>4371</v>
      </c>
      <c r="D3456" s="236" t="s">
        <v>1808</v>
      </c>
      <c r="E3456" s="220">
        <f t="shared" si="218"/>
        <v>3</v>
      </c>
      <c r="F3456" s="222">
        <v>3</v>
      </c>
      <c r="G3456" s="92"/>
      <c r="H3456" s="92"/>
    </row>
    <row r="3457" spans="1:8" s="215" customFormat="1">
      <c r="A3457" s="216">
        <v>1231</v>
      </c>
      <c r="B3457" s="217" t="s">
        <v>4372</v>
      </c>
      <c r="C3457" s="221" t="s">
        <v>4373</v>
      </c>
      <c r="D3457" s="236" t="s">
        <v>1808</v>
      </c>
      <c r="E3457" s="220">
        <f t="shared" si="218"/>
        <v>3</v>
      </c>
      <c r="F3457" s="222">
        <v>3</v>
      </c>
      <c r="G3457" s="92"/>
      <c r="H3457" s="92"/>
    </row>
    <row r="3458" spans="1:8" s="215" customFormat="1">
      <c r="A3458" s="216">
        <v>1232</v>
      </c>
      <c r="B3458" s="217" t="s">
        <v>4374</v>
      </c>
      <c r="C3458" s="221" t="s">
        <v>4375</v>
      </c>
      <c r="D3458" s="224" t="s">
        <v>2115</v>
      </c>
      <c r="E3458" s="220">
        <f t="shared" si="218"/>
        <v>3</v>
      </c>
      <c r="F3458" s="222">
        <v>3</v>
      </c>
      <c r="G3458" s="92"/>
      <c r="H3458" s="92"/>
    </row>
    <row r="3459" spans="1:8" s="215" customFormat="1">
      <c r="A3459" s="216">
        <v>1233</v>
      </c>
      <c r="B3459" s="217" t="s">
        <v>4376</v>
      </c>
      <c r="C3459" s="221" t="s">
        <v>4377</v>
      </c>
      <c r="D3459" s="224" t="s">
        <v>2115</v>
      </c>
      <c r="E3459" s="220">
        <f t="shared" si="218"/>
        <v>3</v>
      </c>
      <c r="F3459" s="222">
        <v>3</v>
      </c>
      <c r="G3459" s="92"/>
      <c r="H3459" s="92"/>
    </row>
    <row r="3460" spans="1:8" s="233" customFormat="1" ht="33" customHeight="1">
      <c r="A3460" s="262"/>
      <c r="B3460" s="921" t="s">
        <v>4378</v>
      </c>
      <c r="C3460" s="921"/>
      <c r="D3460" s="921"/>
      <c r="E3460" s="921"/>
      <c r="F3460" s="921"/>
      <c r="G3460" s="921"/>
      <c r="H3460" s="921"/>
    </row>
    <row r="3461" spans="1:8" s="215" customFormat="1">
      <c r="A3461" s="216">
        <v>1234</v>
      </c>
      <c r="B3461" s="217" t="s">
        <v>4379</v>
      </c>
      <c r="C3461" s="222">
        <v>3310169</v>
      </c>
      <c r="D3461" s="236" t="s">
        <v>1808</v>
      </c>
      <c r="E3461" s="220">
        <f>F3461+G3461+H3461</f>
        <v>48</v>
      </c>
      <c r="F3461" s="92">
        <v>16</v>
      </c>
      <c r="G3461" s="92">
        <v>16</v>
      </c>
      <c r="H3461" s="92">
        <v>16</v>
      </c>
    </row>
    <row r="3462" spans="1:8" s="215" customFormat="1">
      <c r="A3462" s="216">
        <v>1235</v>
      </c>
      <c r="B3462" s="217" t="s">
        <v>4380</v>
      </c>
      <c r="C3462" s="222">
        <v>3313283</v>
      </c>
      <c r="D3462" s="236" t="s">
        <v>1808</v>
      </c>
      <c r="E3462" s="220">
        <f t="shared" ref="E3462:E3472" si="219">+F3462+G3462+H3462</f>
        <v>24</v>
      </c>
      <c r="F3462" s="92">
        <v>8</v>
      </c>
      <c r="G3462" s="92">
        <v>8</v>
      </c>
      <c r="H3462" s="92">
        <v>8</v>
      </c>
    </row>
    <row r="3463" spans="1:8" s="215" customFormat="1">
      <c r="A3463" s="216">
        <v>1236</v>
      </c>
      <c r="B3463" s="217" t="s">
        <v>4381</v>
      </c>
      <c r="C3463" s="222">
        <v>3313304</v>
      </c>
      <c r="D3463" s="236" t="s">
        <v>1808</v>
      </c>
      <c r="E3463" s="220">
        <f t="shared" si="219"/>
        <v>24</v>
      </c>
      <c r="F3463" s="92">
        <v>8</v>
      </c>
      <c r="G3463" s="92">
        <v>8</v>
      </c>
      <c r="H3463" s="92">
        <v>8</v>
      </c>
    </row>
    <row r="3464" spans="1:8" s="215" customFormat="1">
      <c r="A3464" s="216">
        <v>1237</v>
      </c>
      <c r="B3464" s="217" t="s">
        <v>4382</v>
      </c>
      <c r="C3464" s="222" t="s">
        <v>4383</v>
      </c>
      <c r="D3464" s="236" t="s">
        <v>1808</v>
      </c>
      <c r="E3464" s="220">
        <f t="shared" si="219"/>
        <v>12</v>
      </c>
      <c r="F3464" s="92">
        <v>4</v>
      </c>
      <c r="G3464" s="92">
        <v>4</v>
      </c>
      <c r="H3464" s="92">
        <v>4</v>
      </c>
    </row>
    <row r="3465" spans="1:8" s="215" customFormat="1">
      <c r="A3465" s="216">
        <v>1238</v>
      </c>
      <c r="B3465" s="217" t="s">
        <v>4384</v>
      </c>
      <c r="C3465" s="222" t="s">
        <v>4385</v>
      </c>
      <c r="D3465" s="236" t="s">
        <v>1808</v>
      </c>
      <c r="E3465" s="220">
        <f t="shared" si="219"/>
        <v>12</v>
      </c>
      <c r="F3465" s="92">
        <v>4</v>
      </c>
      <c r="G3465" s="92">
        <v>4</v>
      </c>
      <c r="H3465" s="92">
        <v>4</v>
      </c>
    </row>
    <row r="3466" spans="1:8" s="215" customFormat="1">
      <c r="A3466" s="216">
        <v>1239</v>
      </c>
      <c r="B3466" s="217" t="s">
        <v>9166</v>
      </c>
      <c r="C3466" s="222">
        <v>3315115</v>
      </c>
      <c r="D3466" s="236" t="s">
        <v>1808</v>
      </c>
      <c r="E3466" s="220">
        <f t="shared" si="219"/>
        <v>24</v>
      </c>
      <c r="F3466" s="92">
        <v>8</v>
      </c>
      <c r="G3466" s="92">
        <v>8</v>
      </c>
      <c r="H3466" s="92">
        <v>8</v>
      </c>
    </row>
    <row r="3467" spans="1:8" s="215" customFormat="1">
      <c r="A3467" s="216">
        <v>1240</v>
      </c>
      <c r="B3467" s="217" t="s">
        <v>4386</v>
      </c>
      <c r="C3467" s="222" t="s">
        <v>4387</v>
      </c>
      <c r="D3467" s="236" t="s">
        <v>1808</v>
      </c>
      <c r="E3467" s="220">
        <f t="shared" si="219"/>
        <v>9</v>
      </c>
      <c r="F3467" s="92">
        <v>3</v>
      </c>
      <c r="G3467" s="92">
        <v>3</v>
      </c>
      <c r="H3467" s="92">
        <v>3</v>
      </c>
    </row>
    <row r="3468" spans="1:8" s="215" customFormat="1" ht="46.5">
      <c r="A3468" s="216">
        <v>1241</v>
      </c>
      <c r="B3468" s="217" t="s">
        <v>4388</v>
      </c>
      <c r="C3468" s="222" t="s">
        <v>4389</v>
      </c>
      <c r="D3468" s="236" t="s">
        <v>1808</v>
      </c>
      <c r="E3468" s="220">
        <f t="shared" si="219"/>
        <v>3</v>
      </c>
      <c r="F3468" s="92">
        <v>1</v>
      </c>
      <c r="G3468" s="92">
        <v>1</v>
      </c>
      <c r="H3468" s="92">
        <v>1</v>
      </c>
    </row>
    <row r="3469" spans="1:8" s="215" customFormat="1">
      <c r="A3469" s="216">
        <v>1242</v>
      </c>
      <c r="B3469" s="217" t="s">
        <v>4390</v>
      </c>
      <c r="C3469" s="222" t="s">
        <v>4391</v>
      </c>
      <c r="D3469" s="236" t="s">
        <v>1808</v>
      </c>
      <c r="E3469" s="220">
        <f t="shared" si="219"/>
        <v>1</v>
      </c>
      <c r="F3469" s="92">
        <v>0</v>
      </c>
      <c r="G3469" s="92">
        <v>1</v>
      </c>
      <c r="H3469" s="92"/>
    </row>
    <row r="3470" spans="1:8" s="215" customFormat="1" ht="63.75" customHeight="1">
      <c r="A3470" s="216">
        <v>1243</v>
      </c>
      <c r="B3470" s="217" t="s">
        <v>4392</v>
      </c>
      <c r="C3470" s="797" t="s">
        <v>4393</v>
      </c>
      <c r="D3470" s="236" t="s">
        <v>1808</v>
      </c>
      <c r="E3470" s="220">
        <f t="shared" si="219"/>
        <v>1</v>
      </c>
      <c r="F3470" s="92">
        <v>1</v>
      </c>
      <c r="G3470" s="92"/>
      <c r="H3470" s="92"/>
    </row>
    <row r="3471" spans="1:8" s="215" customFormat="1" ht="66.75" customHeight="1">
      <c r="A3471" s="216">
        <v>1244</v>
      </c>
      <c r="B3471" s="217" t="s">
        <v>4394</v>
      </c>
      <c r="C3471" s="797" t="s">
        <v>4395</v>
      </c>
      <c r="D3471" s="236" t="s">
        <v>1808</v>
      </c>
      <c r="E3471" s="220">
        <f t="shared" si="219"/>
        <v>1</v>
      </c>
      <c r="F3471" s="92">
        <v>1</v>
      </c>
      <c r="G3471" s="92"/>
      <c r="H3471" s="92"/>
    </row>
    <row r="3472" spans="1:8" s="215" customFormat="1" ht="61.5" customHeight="1">
      <c r="A3472" s="216">
        <v>1245</v>
      </c>
      <c r="B3472" s="217" t="s">
        <v>4396</v>
      </c>
      <c r="C3472" s="797" t="s">
        <v>4397</v>
      </c>
      <c r="D3472" s="236" t="s">
        <v>1808</v>
      </c>
      <c r="E3472" s="220">
        <f t="shared" si="219"/>
        <v>2</v>
      </c>
      <c r="F3472" s="92"/>
      <c r="G3472" s="92">
        <v>1</v>
      </c>
      <c r="H3472" s="92">
        <v>1</v>
      </c>
    </row>
    <row r="3473" spans="1:8" s="215" customFormat="1" ht="33" customHeight="1">
      <c r="A3473" s="227"/>
      <c r="B3473" s="912" t="s">
        <v>4398</v>
      </c>
      <c r="C3473" s="912"/>
      <c r="D3473" s="912"/>
      <c r="E3473" s="912"/>
      <c r="F3473" s="912"/>
      <c r="G3473" s="912"/>
      <c r="H3473" s="912"/>
    </row>
    <row r="3474" spans="1:8" s="215" customFormat="1">
      <c r="A3474" s="216">
        <v>1246</v>
      </c>
      <c r="B3474" s="217" t="s">
        <v>4379</v>
      </c>
      <c r="C3474" s="222">
        <v>3310169</v>
      </c>
      <c r="D3474" s="236" t="s">
        <v>1808</v>
      </c>
      <c r="E3474" s="220">
        <f t="shared" ref="E3474:E3485" si="220">+F3474+G3474+H3474</f>
        <v>450</v>
      </c>
      <c r="F3474" s="92">
        <v>150</v>
      </c>
      <c r="G3474" s="92">
        <v>150</v>
      </c>
      <c r="H3474" s="92">
        <v>150</v>
      </c>
    </row>
    <row r="3475" spans="1:8" s="215" customFormat="1">
      <c r="A3475" s="216">
        <v>1247</v>
      </c>
      <c r="B3475" s="217" t="s">
        <v>4380</v>
      </c>
      <c r="C3475" s="222">
        <v>3313283</v>
      </c>
      <c r="D3475" s="236" t="s">
        <v>1808</v>
      </c>
      <c r="E3475" s="220">
        <f t="shared" si="220"/>
        <v>180</v>
      </c>
      <c r="F3475" s="92">
        <v>60</v>
      </c>
      <c r="G3475" s="92">
        <v>60</v>
      </c>
      <c r="H3475" s="92">
        <v>60</v>
      </c>
    </row>
    <row r="3476" spans="1:8" s="215" customFormat="1">
      <c r="A3476" s="216">
        <v>1248</v>
      </c>
      <c r="B3476" s="217" t="s">
        <v>4381</v>
      </c>
      <c r="C3476" s="222">
        <v>3313304</v>
      </c>
      <c r="D3476" s="236" t="s">
        <v>1808</v>
      </c>
      <c r="E3476" s="220">
        <f t="shared" si="220"/>
        <v>180</v>
      </c>
      <c r="F3476" s="92">
        <v>60</v>
      </c>
      <c r="G3476" s="92">
        <v>60</v>
      </c>
      <c r="H3476" s="92">
        <v>60</v>
      </c>
    </row>
    <row r="3477" spans="1:8" s="215" customFormat="1">
      <c r="A3477" s="216">
        <v>1249</v>
      </c>
      <c r="B3477" s="217" t="s">
        <v>4382</v>
      </c>
      <c r="C3477" s="222" t="s">
        <v>4383</v>
      </c>
      <c r="D3477" s="236" t="s">
        <v>1808</v>
      </c>
      <c r="E3477" s="220">
        <f t="shared" si="220"/>
        <v>90</v>
      </c>
      <c r="F3477" s="92">
        <v>30</v>
      </c>
      <c r="G3477" s="92">
        <v>30</v>
      </c>
      <c r="H3477" s="92">
        <v>30</v>
      </c>
    </row>
    <row r="3478" spans="1:8" s="215" customFormat="1">
      <c r="A3478" s="216">
        <v>1250</v>
      </c>
      <c r="B3478" s="217" t="s">
        <v>4384</v>
      </c>
      <c r="C3478" s="222" t="s">
        <v>4385</v>
      </c>
      <c r="D3478" s="236" t="s">
        <v>1808</v>
      </c>
      <c r="E3478" s="220">
        <f t="shared" si="220"/>
        <v>90</v>
      </c>
      <c r="F3478" s="92">
        <v>30</v>
      </c>
      <c r="G3478" s="92">
        <v>30</v>
      </c>
      <c r="H3478" s="92">
        <v>30</v>
      </c>
    </row>
    <row r="3479" spans="1:8" s="215" customFormat="1">
      <c r="A3479" s="216">
        <v>1251</v>
      </c>
      <c r="B3479" s="217" t="s">
        <v>9166</v>
      </c>
      <c r="C3479" s="222">
        <v>3315115</v>
      </c>
      <c r="D3479" s="236" t="s">
        <v>1808</v>
      </c>
      <c r="E3479" s="220">
        <f t="shared" si="220"/>
        <v>180</v>
      </c>
      <c r="F3479" s="92">
        <v>60</v>
      </c>
      <c r="G3479" s="92">
        <v>60</v>
      </c>
      <c r="H3479" s="92">
        <v>60</v>
      </c>
    </row>
    <row r="3480" spans="1:8" s="215" customFormat="1">
      <c r="A3480" s="216">
        <v>1252</v>
      </c>
      <c r="B3480" s="217" t="s">
        <v>4386</v>
      </c>
      <c r="C3480" s="222" t="s">
        <v>4387</v>
      </c>
      <c r="D3480" s="236" t="s">
        <v>1808</v>
      </c>
      <c r="E3480" s="220">
        <f t="shared" si="220"/>
        <v>70</v>
      </c>
      <c r="F3480" s="92">
        <v>22</v>
      </c>
      <c r="G3480" s="92">
        <v>24</v>
      </c>
      <c r="H3480" s="92">
        <v>24</v>
      </c>
    </row>
    <row r="3481" spans="1:8" s="215" customFormat="1" ht="46.5">
      <c r="A3481" s="216">
        <v>1253</v>
      </c>
      <c r="B3481" s="217" t="s">
        <v>4388</v>
      </c>
      <c r="C3481" s="222" t="s">
        <v>4389</v>
      </c>
      <c r="D3481" s="236" t="s">
        <v>1808</v>
      </c>
      <c r="E3481" s="220">
        <f t="shared" si="220"/>
        <v>24</v>
      </c>
      <c r="F3481" s="92">
        <v>8</v>
      </c>
      <c r="G3481" s="92">
        <v>8</v>
      </c>
      <c r="H3481" s="92">
        <v>8</v>
      </c>
    </row>
    <row r="3482" spans="1:8" s="215" customFormat="1">
      <c r="A3482" s="216">
        <v>1254</v>
      </c>
      <c r="B3482" s="217" t="s">
        <v>4390</v>
      </c>
      <c r="C3482" s="222" t="s">
        <v>4391</v>
      </c>
      <c r="D3482" s="236" t="s">
        <v>1808</v>
      </c>
      <c r="E3482" s="220">
        <f t="shared" si="220"/>
        <v>5</v>
      </c>
      <c r="F3482" s="92">
        <v>1</v>
      </c>
      <c r="G3482" s="92">
        <v>2</v>
      </c>
      <c r="H3482" s="92">
        <v>2</v>
      </c>
    </row>
    <row r="3483" spans="1:8" s="215" customFormat="1" ht="63.75" customHeight="1">
      <c r="A3483" s="216">
        <v>1255</v>
      </c>
      <c r="B3483" s="217" t="s">
        <v>4392</v>
      </c>
      <c r="C3483" s="797" t="s">
        <v>4393</v>
      </c>
      <c r="D3483" s="236" t="s">
        <v>1808</v>
      </c>
      <c r="E3483" s="220">
        <f t="shared" si="220"/>
        <v>8</v>
      </c>
      <c r="F3483" s="92">
        <v>3</v>
      </c>
      <c r="G3483" s="92">
        <v>3</v>
      </c>
      <c r="H3483" s="92">
        <v>2</v>
      </c>
    </row>
    <row r="3484" spans="1:8" s="215" customFormat="1" ht="63.75" customHeight="1">
      <c r="A3484" s="216">
        <v>1256</v>
      </c>
      <c r="B3484" s="217" t="s">
        <v>4394</v>
      </c>
      <c r="C3484" s="797" t="s">
        <v>4395</v>
      </c>
      <c r="D3484" s="236" t="s">
        <v>1808</v>
      </c>
      <c r="E3484" s="220">
        <f t="shared" si="220"/>
        <v>8</v>
      </c>
      <c r="F3484" s="92">
        <v>3</v>
      </c>
      <c r="G3484" s="92">
        <v>3</v>
      </c>
      <c r="H3484" s="92">
        <v>2</v>
      </c>
    </row>
    <row r="3485" spans="1:8" s="215" customFormat="1" ht="63.75" customHeight="1">
      <c r="A3485" s="216">
        <v>1257</v>
      </c>
      <c r="B3485" s="217" t="s">
        <v>4396</v>
      </c>
      <c r="C3485" s="797" t="s">
        <v>4397</v>
      </c>
      <c r="D3485" s="236" t="s">
        <v>1808</v>
      </c>
      <c r="E3485" s="220">
        <f t="shared" si="220"/>
        <v>18</v>
      </c>
      <c r="F3485" s="92">
        <v>6</v>
      </c>
      <c r="G3485" s="92">
        <v>6</v>
      </c>
      <c r="H3485" s="92">
        <v>6</v>
      </c>
    </row>
    <row r="3486" spans="1:8" s="215" customFormat="1" ht="33" customHeight="1">
      <c r="A3486" s="227"/>
      <c r="B3486" s="912" t="s">
        <v>4399</v>
      </c>
      <c r="C3486" s="912"/>
      <c r="D3486" s="912"/>
      <c r="E3486" s="912"/>
      <c r="F3486" s="912"/>
      <c r="G3486" s="912"/>
      <c r="H3486" s="912"/>
    </row>
    <row r="3487" spans="1:8" s="215" customFormat="1">
      <c r="A3487" s="216">
        <v>1258</v>
      </c>
      <c r="B3487" s="217" t="s">
        <v>4379</v>
      </c>
      <c r="C3487" s="222">
        <v>3310169</v>
      </c>
      <c r="D3487" s="236" t="s">
        <v>1808</v>
      </c>
      <c r="E3487" s="220">
        <v>8</v>
      </c>
      <c r="F3487" s="92">
        <v>6</v>
      </c>
      <c r="G3487" s="92">
        <v>6</v>
      </c>
      <c r="H3487" s="92">
        <v>6</v>
      </c>
    </row>
    <row r="3488" spans="1:8" s="215" customFormat="1">
      <c r="A3488" s="216">
        <v>1259</v>
      </c>
      <c r="B3488" s="217" t="s">
        <v>4380</v>
      </c>
      <c r="C3488" s="222">
        <v>3313283</v>
      </c>
      <c r="D3488" s="236" t="s">
        <v>1808</v>
      </c>
      <c r="E3488" s="220">
        <v>4</v>
      </c>
      <c r="F3488" s="92">
        <v>4</v>
      </c>
      <c r="G3488" s="92">
        <v>4</v>
      </c>
      <c r="H3488" s="92">
        <v>3</v>
      </c>
    </row>
    <row r="3489" spans="1:8" s="215" customFormat="1">
      <c r="A3489" s="216">
        <v>1260</v>
      </c>
      <c r="B3489" s="217" t="s">
        <v>4400</v>
      </c>
      <c r="C3489" s="222" t="s">
        <v>4401</v>
      </c>
      <c r="D3489" s="236" t="s">
        <v>1808</v>
      </c>
      <c r="E3489" s="220">
        <v>8</v>
      </c>
      <c r="F3489" s="92">
        <v>6</v>
      </c>
      <c r="G3489" s="92">
        <v>6</v>
      </c>
      <c r="H3489" s="92">
        <v>6</v>
      </c>
    </row>
    <row r="3490" spans="1:8" s="215" customFormat="1">
      <c r="A3490" s="216">
        <v>1261</v>
      </c>
      <c r="B3490" s="217" t="s">
        <v>9166</v>
      </c>
      <c r="C3490" s="222">
        <v>3315115</v>
      </c>
      <c r="D3490" s="236" t="s">
        <v>1808</v>
      </c>
      <c r="E3490" s="220">
        <v>2</v>
      </c>
      <c r="F3490" s="92">
        <v>2</v>
      </c>
      <c r="G3490" s="92">
        <v>1</v>
      </c>
      <c r="H3490" s="92">
        <v>1</v>
      </c>
    </row>
    <row r="3491" spans="1:8" s="215" customFormat="1">
      <c r="A3491" s="216">
        <v>1262</v>
      </c>
      <c r="B3491" s="217" t="s">
        <v>4402</v>
      </c>
      <c r="C3491" s="222" t="s">
        <v>4403</v>
      </c>
      <c r="D3491" s="236" t="s">
        <v>1808</v>
      </c>
      <c r="E3491" s="220">
        <v>2</v>
      </c>
      <c r="F3491" s="92">
        <v>2</v>
      </c>
      <c r="G3491" s="92">
        <v>1</v>
      </c>
      <c r="H3491" s="92">
        <v>1</v>
      </c>
    </row>
    <row r="3492" spans="1:8" s="215" customFormat="1" ht="46.5">
      <c r="A3492" s="216">
        <v>1263</v>
      </c>
      <c r="B3492" s="217" t="s">
        <v>4388</v>
      </c>
      <c r="C3492" s="222" t="s">
        <v>4404</v>
      </c>
      <c r="D3492" s="236" t="s">
        <v>1808</v>
      </c>
      <c r="E3492" s="220">
        <v>2</v>
      </c>
      <c r="F3492" s="92">
        <v>2</v>
      </c>
      <c r="G3492" s="92">
        <v>1</v>
      </c>
      <c r="H3492" s="92">
        <v>1</v>
      </c>
    </row>
    <row r="3493" spans="1:8" s="215" customFormat="1">
      <c r="A3493" s="216">
        <v>1264</v>
      </c>
      <c r="B3493" s="217" t="s">
        <v>4405</v>
      </c>
      <c r="C3493" s="222" t="s">
        <v>4406</v>
      </c>
      <c r="D3493" s="236" t="s">
        <v>1808</v>
      </c>
      <c r="E3493" s="220">
        <v>2</v>
      </c>
      <c r="F3493" s="92">
        <v>2</v>
      </c>
      <c r="G3493" s="92">
        <v>1</v>
      </c>
      <c r="H3493" s="92">
        <v>1</v>
      </c>
    </row>
    <row r="3494" spans="1:8" s="215" customFormat="1">
      <c r="A3494" s="216">
        <v>1265</v>
      </c>
      <c r="B3494" s="217" t="s">
        <v>4382</v>
      </c>
      <c r="C3494" s="222" t="s">
        <v>4383</v>
      </c>
      <c r="D3494" s="236" t="s">
        <v>1808</v>
      </c>
      <c r="E3494" s="220">
        <v>2</v>
      </c>
      <c r="F3494" s="92">
        <v>2</v>
      </c>
      <c r="G3494" s="92">
        <v>1</v>
      </c>
      <c r="H3494" s="92">
        <v>1</v>
      </c>
    </row>
    <row r="3495" spans="1:8" s="215" customFormat="1">
      <c r="A3495" s="216">
        <v>1266</v>
      </c>
      <c r="B3495" s="217" t="s">
        <v>4384</v>
      </c>
      <c r="C3495" s="222" t="s">
        <v>4385</v>
      </c>
      <c r="D3495" s="236" t="s">
        <v>1808</v>
      </c>
      <c r="E3495" s="220">
        <v>2</v>
      </c>
      <c r="F3495" s="92">
        <v>2</v>
      </c>
      <c r="G3495" s="92">
        <v>1</v>
      </c>
      <c r="H3495" s="92">
        <v>1</v>
      </c>
    </row>
    <row r="3496" spans="1:8" s="215" customFormat="1" ht="33" customHeight="1">
      <c r="A3496" s="227"/>
      <c r="B3496" s="912" t="s">
        <v>4407</v>
      </c>
      <c r="C3496" s="912"/>
      <c r="D3496" s="912"/>
      <c r="E3496" s="912"/>
      <c r="F3496" s="912"/>
      <c r="G3496" s="912"/>
      <c r="H3496" s="912"/>
    </row>
    <row r="3497" spans="1:8" s="215" customFormat="1">
      <c r="A3497" s="216">
        <v>1267</v>
      </c>
      <c r="B3497" s="217" t="s">
        <v>4408</v>
      </c>
      <c r="C3497" s="222" t="s">
        <v>4409</v>
      </c>
      <c r="D3497" s="236" t="s">
        <v>1808</v>
      </c>
      <c r="E3497" s="220">
        <f t="shared" ref="E3497:E3508" si="221">+F3497+G3497+H3497</f>
        <v>1496</v>
      </c>
      <c r="F3497" s="92">
        <v>495</v>
      </c>
      <c r="G3497" s="92">
        <v>501</v>
      </c>
      <c r="H3497" s="92">
        <v>500</v>
      </c>
    </row>
    <row r="3498" spans="1:8" s="215" customFormat="1">
      <c r="A3498" s="216">
        <v>1268</v>
      </c>
      <c r="B3498" s="217" t="s">
        <v>933</v>
      </c>
      <c r="C3498" s="222" t="s">
        <v>4410</v>
      </c>
      <c r="D3498" s="236" t="s">
        <v>1808</v>
      </c>
      <c r="E3498" s="220">
        <f t="shared" si="221"/>
        <v>748</v>
      </c>
      <c r="F3498" s="92">
        <v>260</v>
      </c>
      <c r="G3498" s="92">
        <v>248</v>
      </c>
      <c r="H3498" s="92">
        <v>240</v>
      </c>
    </row>
    <row r="3499" spans="1:8" s="215" customFormat="1" ht="69.75">
      <c r="A3499" s="216">
        <v>1269</v>
      </c>
      <c r="B3499" s="217" t="s">
        <v>6734</v>
      </c>
      <c r="C3499" s="222" t="s">
        <v>4411</v>
      </c>
      <c r="D3499" s="236" t="s">
        <v>1808</v>
      </c>
      <c r="E3499" s="220">
        <f t="shared" si="221"/>
        <v>561</v>
      </c>
      <c r="F3499" s="92">
        <v>187</v>
      </c>
      <c r="G3499" s="92">
        <v>187</v>
      </c>
      <c r="H3499" s="92">
        <v>187</v>
      </c>
    </row>
    <row r="3500" spans="1:8" s="215" customFormat="1">
      <c r="A3500" s="216">
        <v>1270</v>
      </c>
      <c r="B3500" s="217" t="s">
        <v>1904</v>
      </c>
      <c r="C3500" s="222" t="s">
        <v>4412</v>
      </c>
      <c r="D3500" s="236" t="s">
        <v>1808</v>
      </c>
      <c r="E3500" s="220">
        <f t="shared" si="221"/>
        <v>1496</v>
      </c>
      <c r="F3500" s="92">
        <v>495</v>
      </c>
      <c r="G3500" s="92">
        <v>501</v>
      </c>
      <c r="H3500" s="92">
        <v>500</v>
      </c>
    </row>
    <row r="3501" spans="1:8" s="215" customFormat="1">
      <c r="A3501" s="216">
        <v>1271</v>
      </c>
      <c r="B3501" s="217" t="s">
        <v>4413</v>
      </c>
      <c r="C3501" s="222" t="s">
        <v>4414</v>
      </c>
      <c r="D3501" s="236" t="s">
        <v>1808</v>
      </c>
      <c r="E3501" s="220">
        <f t="shared" si="221"/>
        <v>748</v>
      </c>
      <c r="F3501" s="92">
        <v>260</v>
      </c>
      <c r="G3501" s="92">
        <v>248</v>
      </c>
      <c r="H3501" s="92">
        <v>240</v>
      </c>
    </row>
    <row r="3502" spans="1:8" s="215" customFormat="1">
      <c r="A3502" s="216">
        <v>1272</v>
      </c>
      <c r="B3502" s="217" t="s">
        <v>933</v>
      </c>
      <c r="C3502" s="222" t="s">
        <v>4415</v>
      </c>
      <c r="D3502" s="236" t="s">
        <v>1808</v>
      </c>
      <c r="E3502" s="220">
        <f t="shared" si="221"/>
        <v>96</v>
      </c>
      <c r="F3502" s="92">
        <v>32</v>
      </c>
      <c r="G3502" s="92">
        <v>32</v>
      </c>
      <c r="H3502" s="92">
        <v>32</v>
      </c>
    </row>
    <row r="3503" spans="1:8" s="215" customFormat="1">
      <c r="A3503" s="216">
        <v>1273</v>
      </c>
      <c r="B3503" s="217" t="s">
        <v>933</v>
      </c>
      <c r="C3503" s="222" t="s">
        <v>4416</v>
      </c>
      <c r="D3503" s="236" t="s">
        <v>1808</v>
      </c>
      <c r="E3503" s="220">
        <f t="shared" si="221"/>
        <v>280</v>
      </c>
      <c r="F3503" s="92">
        <v>90</v>
      </c>
      <c r="G3503" s="92">
        <v>95</v>
      </c>
      <c r="H3503" s="92">
        <v>95</v>
      </c>
    </row>
    <row r="3504" spans="1:8" s="215" customFormat="1" ht="46.5">
      <c r="A3504" s="216">
        <v>1274</v>
      </c>
      <c r="B3504" s="217" t="s">
        <v>4417</v>
      </c>
      <c r="C3504" s="222" t="s">
        <v>4418</v>
      </c>
      <c r="D3504" s="236" t="s">
        <v>1808</v>
      </c>
      <c r="E3504" s="220">
        <f t="shared" si="221"/>
        <v>187</v>
      </c>
      <c r="F3504" s="92">
        <v>62</v>
      </c>
      <c r="G3504" s="92">
        <v>62</v>
      </c>
      <c r="H3504" s="92">
        <v>63</v>
      </c>
    </row>
    <row r="3505" spans="1:8" s="215" customFormat="1">
      <c r="A3505" s="216">
        <v>1275</v>
      </c>
      <c r="B3505" s="217" t="s">
        <v>4419</v>
      </c>
      <c r="C3505" s="222" t="s">
        <v>4420</v>
      </c>
      <c r="D3505" s="236" t="s">
        <v>1808</v>
      </c>
      <c r="E3505" s="220">
        <f t="shared" si="221"/>
        <v>96</v>
      </c>
      <c r="F3505" s="92">
        <v>32</v>
      </c>
      <c r="G3505" s="92">
        <v>32</v>
      </c>
      <c r="H3505" s="92">
        <v>32</v>
      </c>
    </row>
    <row r="3506" spans="1:8" s="215" customFormat="1">
      <c r="A3506" s="216">
        <v>1276</v>
      </c>
      <c r="B3506" s="217" t="s">
        <v>4421</v>
      </c>
      <c r="C3506" s="222" t="s">
        <v>4422</v>
      </c>
      <c r="D3506" s="236" t="s">
        <v>1808</v>
      </c>
      <c r="E3506" s="220">
        <f t="shared" si="221"/>
        <v>96</v>
      </c>
      <c r="F3506" s="92">
        <v>32</v>
      </c>
      <c r="G3506" s="92">
        <v>32</v>
      </c>
      <c r="H3506" s="92">
        <v>32</v>
      </c>
    </row>
    <row r="3507" spans="1:8" s="215" customFormat="1">
      <c r="A3507" s="216">
        <v>1277</v>
      </c>
      <c r="B3507" s="217" t="s">
        <v>931</v>
      </c>
      <c r="C3507" s="222" t="s">
        <v>4423</v>
      </c>
      <c r="D3507" s="236" t="s">
        <v>1808</v>
      </c>
      <c r="E3507" s="220">
        <f t="shared" si="221"/>
        <v>96</v>
      </c>
      <c r="F3507" s="92">
        <v>32</v>
      </c>
      <c r="G3507" s="92">
        <v>32</v>
      </c>
      <c r="H3507" s="92">
        <v>32</v>
      </c>
    </row>
    <row r="3508" spans="1:8" s="215" customFormat="1">
      <c r="A3508" s="216">
        <v>1278</v>
      </c>
      <c r="B3508" s="217" t="s">
        <v>4424</v>
      </c>
      <c r="C3508" s="222" t="s">
        <v>4425</v>
      </c>
      <c r="D3508" s="236" t="s">
        <v>1808</v>
      </c>
      <c r="E3508" s="220">
        <f t="shared" si="221"/>
        <v>18</v>
      </c>
      <c r="F3508" s="92">
        <v>6</v>
      </c>
      <c r="G3508" s="92">
        <v>6</v>
      </c>
      <c r="H3508" s="92">
        <v>6</v>
      </c>
    </row>
    <row r="3509" spans="1:8" s="215" customFormat="1" ht="33" customHeight="1">
      <c r="A3509" s="227"/>
      <c r="B3509" s="919" t="s">
        <v>4426</v>
      </c>
      <c r="C3509" s="920"/>
      <c r="D3509" s="920"/>
      <c r="E3509" s="920"/>
      <c r="F3509" s="920"/>
      <c r="G3509" s="920"/>
      <c r="H3509" s="920"/>
    </row>
    <row r="3510" spans="1:8" s="215" customFormat="1">
      <c r="A3510" s="216">
        <v>1279</v>
      </c>
      <c r="B3510" s="217" t="s">
        <v>4427</v>
      </c>
      <c r="C3510" s="222" t="s">
        <v>4428</v>
      </c>
      <c r="D3510" s="236" t="s">
        <v>1808</v>
      </c>
      <c r="E3510" s="220">
        <f>+F3510+G3510+H3510</f>
        <v>19</v>
      </c>
      <c r="F3510" s="92">
        <v>6</v>
      </c>
      <c r="G3510" s="92">
        <v>6</v>
      </c>
      <c r="H3510" s="92">
        <v>7</v>
      </c>
    </row>
    <row r="3511" spans="1:8" s="215" customFormat="1">
      <c r="A3511" s="216">
        <v>1280</v>
      </c>
      <c r="B3511" s="217" t="s">
        <v>4429</v>
      </c>
      <c r="C3511" s="222" t="s">
        <v>4428</v>
      </c>
      <c r="D3511" s="236" t="s">
        <v>1808</v>
      </c>
      <c r="E3511" s="220">
        <f>+F3511+G3511+H3511</f>
        <v>19</v>
      </c>
      <c r="F3511" s="92">
        <v>6</v>
      </c>
      <c r="G3511" s="92">
        <v>6</v>
      </c>
      <c r="H3511" s="92">
        <v>7</v>
      </c>
    </row>
    <row r="3512" spans="1:8" s="215" customFormat="1">
      <c r="A3512" s="216">
        <v>1281</v>
      </c>
      <c r="B3512" s="217" t="s">
        <v>4430</v>
      </c>
      <c r="C3512" s="222" t="s">
        <v>4428</v>
      </c>
      <c r="D3512" s="236" t="s">
        <v>1808</v>
      </c>
      <c r="E3512" s="220">
        <f>+F3512+G3512+H3512</f>
        <v>19</v>
      </c>
      <c r="F3512" s="92">
        <v>6</v>
      </c>
      <c r="G3512" s="92">
        <v>6</v>
      </c>
      <c r="H3512" s="92">
        <v>7</v>
      </c>
    </row>
    <row r="3513" spans="1:8" s="215" customFormat="1">
      <c r="A3513" s="216">
        <v>1282</v>
      </c>
      <c r="B3513" s="217" t="s">
        <v>4431</v>
      </c>
      <c r="C3513" s="222" t="s">
        <v>4432</v>
      </c>
      <c r="D3513" s="236" t="s">
        <v>1808</v>
      </c>
      <c r="E3513" s="220">
        <v>9</v>
      </c>
      <c r="F3513" s="92"/>
      <c r="G3513" s="92">
        <v>1</v>
      </c>
      <c r="H3513" s="92">
        <v>1</v>
      </c>
    </row>
    <row r="3514" spans="1:8" s="215" customFormat="1">
      <c r="A3514" s="216">
        <v>1283</v>
      </c>
      <c r="B3514" s="217" t="s">
        <v>4433</v>
      </c>
      <c r="C3514" s="222" t="s">
        <v>4434</v>
      </c>
      <c r="D3514" s="236" t="s">
        <v>1808</v>
      </c>
      <c r="E3514" s="220">
        <f>+F3514+G3514+H3514</f>
        <v>9</v>
      </c>
      <c r="F3514" s="92">
        <v>3</v>
      </c>
      <c r="G3514" s="92">
        <v>3</v>
      </c>
      <c r="H3514" s="92">
        <v>3</v>
      </c>
    </row>
    <row r="3515" spans="1:8" s="215" customFormat="1">
      <c r="A3515" s="216">
        <v>1284</v>
      </c>
      <c r="B3515" s="217" t="s">
        <v>4435</v>
      </c>
      <c r="C3515" s="222" t="s">
        <v>4428</v>
      </c>
      <c r="D3515" s="236" t="s">
        <v>1808</v>
      </c>
      <c r="E3515" s="220">
        <f>+F3515+G3515+H3515</f>
        <v>9</v>
      </c>
      <c r="F3515" s="92">
        <v>3</v>
      </c>
      <c r="G3515" s="92">
        <v>3</v>
      </c>
      <c r="H3515" s="92">
        <v>3</v>
      </c>
    </row>
    <row r="3516" spans="1:8" s="215" customFormat="1" ht="33" customHeight="1">
      <c r="A3516" s="227"/>
      <c r="B3516" s="912" t="s">
        <v>4436</v>
      </c>
      <c r="C3516" s="912"/>
      <c r="D3516" s="912"/>
      <c r="E3516" s="912"/>
      <c r="F3516" s="912"/>
      <c r="G3516" s="912"/>
      <c r="H3516" s="912"/>
    </row>
    <row r="3517" spans="1:8" s="215" customFormat="1">
      <c r="A3517" s="216">
        <v>1285</v>
      </c>
      <c r="B3517" s="217" t="s">
        <v>4427</v>
      </c>
      <c r="C3517" s="222" t="s">
        <v>4437</v>
      </c>
      <c r="D3517" s="236" t="s">
        <v>1808</v>
      </c>
      <c r="E3517" s="220">
        <f t="shared" ref="E3517:E3522" si="222">+F3517+G3517+H3517</f>
        <v>8</v>
      </c>
      <c r="F3517" s="92">
        <v>3</v>
      </c>
      <c r="G3517" s="92">
        <v>3</v>
      </c>
      <c r="H3517" s="92">
        <v>2</v>
      </c>
    </row>
    <row r="3518" spans="1:8" s="215" customFormat="1">
      <c r="A3518" s="216">
        <v>1286</v>
      </c>
      <c r="B3518" s="217" t="s">
        <v>4429</v>
      </c>
      <c r="C3518" s="222" t="s">
        <v>4438</v>
      </c>
      <c r="D3518" s="236" t="s">
        <v>1808</v>
      </c>
      <c r="E3518" s="220">
        <f t="shared" si="222"/>
        <v>8</v>
      </c>
      <c r="F3518" s="92">
        <v>3</v>
      </c>
      <c r="G3518" s="92">
        <v>3</v>
      </c>
      <c r="H3518" s="92">
        <v>2</v>
      </c>
    </row>
    <row r="3519" spans="1:8" s="215" customFormat="1">
      <c r="A3519" s="216">
        <v>1287</v>
      </c>
      <c r="B3519" s="217" t="s">
        <v>4430</v>
      </c>
      <c r="C3519" s="222" t="s">
        <v>4439</v>
      </c>
      <c r="D3519" s="236" t="s">
        <v>1808</v>
      </c>
      <c r="E3519" s="220">
        <f t="shared" si="222"/>
        <v>8</v>
      </c>
      <c r="F3519" s="92">
        <v>3</v>
      </c>
      <c r="G3519" s="92">
        <v>3</v>
      </c>
      <c r="H3519" s="92">
        <v>2</v>
      </c>
    </row>
    <row r="3520" spans="1:8" s="215" customFormat="1">
      <c r="A3520" s="216">
        <v>1288</v>
      </c>
      <c r="B3520" s="217" t="s">
        <v>4433</v>
      </c>
      <c r="C3520" s="222" t="s">
        <v>4434</v>
      </c>
      <c r="D3520" s="236" t="s">
        <v>1808</v>
      </c>
      <c r="E3520" s="220">
        <f t="shared" si="222"/>
        <v>2</v>
      </c>
      <c r="F3520" s="92">
        <v>1</v>
      </c>
      <c r="G3520" s="92">
        <v>1</v>
      </c>
      <c r="H3520" s="92"/>
    </row>
    <row r="3521" spans="1:8" s="215" customFormat="1">
      <c r="A3521" s="216">
        <v>1289</v>
      </c>
      <c r="B3521" s="217" t="s">
        <v>4431</v>
      </c>
      <c r="C3521" s="222" t="s">
        <v>4432</v>
      </c>
      <c r="D3521" s="236" t="s">
        <v>1808</v>
      </c>
      <c r="E3521" s="220">
        <f t="shared" si="222"/>
        <v>4</v>
      </c>
      <c r="F3521" s="92">
        <v>2</v>
      </c>
      <c r="G3521" s="92">
        <v>1</v>
      </c>
      <c r="H3521" s="92">
        <v>1</v>
      </c>
    </row>
    <row r="3522" spans="1:8" s="215" customFormat="1">
      <c r="A3522" s="216">
        <v>1290</v>
      </c>
      <c r="B3522" s="217" t="s">
        <v>4435</v>
      </c>
      <c r="C3522" s="222" t="s">
        <v>4440</v>
      </c>
      <c r="D3522" s="236" t="s">
        <v>1808</v>
      </c>
      <c r="E3522" s="220">
        <f t="shared" si="222"/>
        <v>4</v>
      </c>
      <c r="F3522" s="92">
        <v>2</v>
      </c>
      <c r="G3522" s="92">
        <v>1</v>
      </c>
      <c r="H3522" s="92">
        <v>1</v>
      </c>
    </row>
    <row r="3523" spans="1:8" s="215" customFormat="1" ht="33" customHeight="1">
      <c r="A3523" s="227"/>
      <c r="B3523" s="919" t="s">
        <v>4441</v>
      </c>
      <c r="C3523" s="920"/>
      <c r="D3523" s="920"/>
      <c r="E3523" s="920"/>
      <c r="F3523" s="920"/>
      <c r="G3523" s="920"/>
      <c r="H3523" s="920"/>
    </row>
    <row r="3524" spans="1:8" s="215" customFormat="1">
      <c r="A3524" s="216">
        <v>1291</v>
      </c>
      <c r="B3524" s="217" t="s">
        <v>4427</v>
      </c>
      <c r="C3524" s="222">
        <v>10297295</v>
      </c>
      <c r="D3524" s="236" t="s">
        <v>1808</v>
      </c>
      <c r="E3524" s="220">
        <f t="shared" ref="E3524:E3534" si="223">+F3524+G3524+H3524</f>
        <v>15</v>
      </c>
      <c r="F3524" s="92">
        <v>5</v>
      </c>
      <c r="G3524" s="221">
        <v>5</v>
      </c>
      <c r="H3524" s="221">
        <v>5</v>
      </c>
    </row>
    <row r="3525" spans="1:8" s="215" customFormat="1">
      <c r="A3525" s="216">
        <v>1292</v>
      </c>
      <c r="B3525" s="217" t="s">
        <v>4442</v>
      </c>
      <c r="C3525" s="222">
        <v>10032835</v>
      </c>
      <c r="D3525" s="236" t="s">
        <v>1808</v>
      </c>
      <c r="E3525" s="220">
        <f t="shared" si="223"/>
        <v>4</v>
      </c>
      <c r="F3525" s="92">
        <v>1</v>
      </c>
      <c r="G3525" s="221">
        <v>2</v>
      </c>
      <c r="H3525" s="221">
        <v>1</v>
      </c>
    </row>
    <row r="3526" spans="1:8" s="215" customFormat="1">
      <c r="A3526" s="216">
        <v>1293</v>
      </c>
      <c r="B3526" s="217" t="s">
        <v>4429</v>
      </c>
      <c r="C3526" s="222">
        <v>10429946</v>
      </c>
      <c r="D3526" s="236" t="s">
        <v>1808</v>
      </c>
      <c r="E3526" s="220">
        <f t="shared" si="223"/>
        <v>15</v>
      </c>
      <c r="F3526" s="92">
        <v>5</v>
      </c>
      <c r="G3526" s="221">
        <v>5</v>
      </c>
      <c r="H3526" s="221">
        <v>5</v>
      </c>
    </row>
    <row r="3527" spans="1:8" s="215" customFormat="1">
      <c r="A3527" s="216">
        <v>1294</v>
      </c>
      <c r="B3527" s="217" t="s">
        <v>4429</v>
      </c>
      <c r="C3527" s="222">
        <v>553183708</v>
      </c>
      <c r="D3527" s="236" t="s">
        <v>1808</v>
      </c>
      <c r="E3527" s="220">
        <f t="shared" si="223"/>
        <v>15</v>
      </c>
      <c r="F3527" s="92">
        <v>5</v>
      </c>
      <c r="G3527" s="221">
        <v>5</v>
      </c>
      <c r="H3527" s="221">
        <v>5</v>
      </c>
    </row>
    <row r="3528" spans="1:8" s="215" customFormat="1">
      <c r="A3528" s="216">
        <v>1295</v>
      </c>
      <c r="B3528" s="217" t="s">
        <v>4430</v>
      </c>
      <c r="C3528" s="222">
        <v>10044302</v>
      </c>
      <c r="D3528" s="236" t="s">
        <v>1808</v>
      </c>
      <c r="E3528" s="220">
        <f t="shared" si="223"/>
        <v>15</v>
      </c>
      <c r="F3528" s="92">
        <v>5</v>
      </c>
      <c r="G3528" s="221">
        <v>5</v>
      </c>
      <c r="H3528" s="221">
        <v>5</v>
      </c>
    </row>
    <row r="3529" spans="1:8" s="215" customFormat="1">
      <c r="A3529" s="216">
        <v>1296</v>
      </c>
      <c r="B3529" s="217" t="s">
        <v>1907</v>
      </c>
      <c r="C3529" s="222">
        <v>10343995</v>
      </c>
      <c r="D3529" s="236" t="s">
        <v>1808</v>
      </c>
      <c r="E3529" s="220">
        <f t="shared" si="223"/>
        <v>9</v>
      </c>
      <c r="F3529" s="92">
        <v>3</v>
      </c>
      <c r="G3529" s="221">
        <v>3</v>
      </c>
      <c r="H3529" s="221">
        <v>3</v>
      </c>
    </row>
    <row r="3530" spans="1:8" s="215" customFormat="1">
      <c r="A3530" s="216">
        <v>1297</v>
      </c>
      <c r="B3530" s="217" t="s">
        <v>1907</v>
      </c>
      <c r="C3530" s="222">
        <v>11343996</v>
      </c>
      <c r="D3530" s="236" t="s">
        <v>1808</v>
      </c>
      <c r="E3530" s="220">
        <f t="shared" si="223"/>
        <v>9</v>
      </c>
      <c r="F3530" s="92">
        <v>3</v>
      </c>
      <c r="G3530" s="221">
        <v>3</v>
      </c>
      <c r="H3530" s="221">
        <v>3</v>
      </c>
    </row>
    <row r="3531" spans="1:8" s="215" customFormat="1">
      <c r="A3531" s="216">
        <v>1298</v>
      </c>
      <c r="B3531" s="217" t="s">
        <v>4443</v>
      </c>
      <c r="C3531" s="222">
        <v>10428561</v>
      </c>
      <c r="D3531" s="236" t="s">
        <v>1808</v>
      </c>
      <c r="E3531" s="220">
        <f t="shared" si="223"/>
        <v>4</v>
      </c>
      <c r="F3531" s="92">
        <v>1</v>
      </c>
      <c r="G3531" s="221">
        <v>2</v>
      </c>
      <c r="H3531" s="221">
        <v>1</v>
      </c>
    </row>
    <row r="3532" spans="1:8" s="215" customFormat="1">
      <c r="A3532" s="216">
        <v>1299</v>
      </c>
      <c r="B3532" s="217" t="s">
        <v>4443</v>
      </c>
      <c r="C3532" s="222">
        <v>10035247</v>
      </c>
      <c r="D3532" s="236" t="s">
        <v>1808</v>
      </c>
      <c r="E3532" s="220">
        <f t="shared" si="223"/>
        <v>4</v>
      </c>
      <c r="F3532" s="92">
        <v>1</v>
      </c>
      <c r="G3532" s="221">
        <v>2</v>
      </c>
      <c r="H3532" s="221">
        <v>1</v>
      </c>
    </row>
    <row r="3533" spans="1:8" s="215" customFormat="1">
      <c r="A3533" s="216">
        <v>1300</v>
      </c>
      <c r="B3533" s="217" t="s">
        <v>4444</v>
      </c>
      <c r="C3533" s="222">
        <v>10287303</v>
      </c>
      <c r="D3533" s="236" t="s">
        <v>1808</v>
      </c>
      <c r="E3533" s="220">
        <f t="shared" si="223"/>
        <v>4</v>
      </c>
      <c r="F3533" s="92">
        <v>1</v>
      </c>
      <c r="G3533" s="221">
        <v>2</v>
      </c>
      <c r="H3533" s="221">
        <v>1</v>
      </c>
    </row>
    <row r="3534" spans="1:8" s="215" customFormat="1">
      <c r="A3534" s="216">
        <v>1301</v>
      </c>
      <c r="B3534" s="217" t="s">
        <v>4444</v>
      </c>
      <c r="C3534" s="222">
        <v>10097542</v>
      </c>
      <c r="D3534" s="236" t="s">
        <v>1808</v>
      </c>
      <c r="E3534" s="220">
        <f t="shared" si="223"/>
        <v>4</v>
      </c>
      <c r="F3534" s="92">
        <v>1</v>
      </c>
      <c r="G3534" s="221">
        <v>2</v>
      </c>
      <c r="H3534" s="221">
        <v>1</v>
      </c>
    </row>
    <row r="3535" spans="1:8" s="215" customFormat="1" ht="33" customHeight="1">
      <c r="A3535" s="252"/>
      <c r="B3535" s="912" t="s">
        <v>4445</v>
      </c>
      <c r="C3535" s="912"/>
      <c r="D3535" s="912"/>
      <c r="E3535" s="912"/>
      <c r="F3535" s="912"/>
      <c r="G3535" s="912"/>
      <c r="H3535" s="912"/>
    </row>
    <row r="3536" spans="1:8" s="215" customFormat="1">
      <c r="A3536" s="216">
        <v>1302</v>
      </c>
      <c r="B3536" s="217" t="s">
        <v>4427</v>
      </c>
      <c r="C3536" s="222">
        <v>10297295</v>
      </c>
      <c r="D3536" s="236" t="s">
        <v>1808</v>
      </c>
      <c r="E3536" s="220">
        <f t="shared" ref="E3536:E3541" si="224">+F3536+G3536+H3536</f>
        <v>36</v>
      </c>
      <c r="F3536" s="221">
        <v>12</v>
      </c>
      <c r="G3536" s="221">
        <v>12</v>
      </c>
      <c r="H3536" s="221">
        <v>12</v>
      </c>
    </row>
    <row r="3537" spans="1:8" s="215" customFormat="1">
      <c r="A3537" s="216">
        <v>1303</v>
      </c>
      <c r="B3537" s="217" t="s">
        <v>4442</v>
      </c>
      <c r="C3537" s="222">
        <v>10136801</v>
      </c>
      <c r="D3537" s="236" t="s">
        <v>1808</v>
      </c>
      <c r="E3537" s="220">
        <f t="shared" si="224"/>
        <v>4</v>
      </c>
      <c r="F3537" s="221">
        <v>2</v>
      </c>
      <c r="G3537" s="221">
        <v>1</v>
      </c>
      <c r="H3537" s="221">
        <v>1</v>
      </c>
    </row>
    <row r="3538" spans="1:8" s="215" customFormat="1">
      <c r="A3538" s="216">
        <v>1304</v>
      </c>
      <c r="B3538" s="217" t="s">
        <v>4429</v>
      </c>
      <c r="C3538" s="222">
        <v>11081663</v>
      </c>
      <c r="D3538" s="236" t="s">
        <v>1808</v>
      </c>
      <c r="E3538" s="220">
        <f t="shared" si="224"/>
        <v>18</v>
      </c>
      <c r="F3538" s="221">
        <v>6</v>
      </c>
      <c r="G3538" s="221">
        <v>6</v>
      </c>
      <c r="H3538" s="221">
        <v>6</v>
      </c>
    </row>
    <row r="3539" spans="1:8" s="215" customFormat="1">
      <c r="A3539" s="216">
        <v>1305</v>
      </c>
      <c r="B3539" s="217" t="s">
        <v>4430</v>
      </c>
      <c r="C3539" s="222">
        <v>12820742</v>
      </c>
      <c r="D3539" s="236" t="s">
        <v>1808</v>
      </c>
      <c r="E3539" s="220">
        <f t="shared" si="224"/>
        <v>36</v>
      </c>
      <c r="F3539" s="221">
        <v>12</v>
      </c>
      <c r="G3539" s="221">
        <v>12</v>
      </c>
      <c r="H3539" s="221">
        <v>12</v>
      </c>
    </row>
    <row r="3540" spans="1:8" s="215" customFormat="1">
      <c r="A3540" s="216">
        <v>1306</v>
      </c>
      <c r="B3540" s="217" t="s">
        <v>1907</v>
      </c>
      <c r="C3540" s="222">
        <v>11231229</v>
      </c>
      <c r="D3540" s="236" t="s">
        <v>1808</v>
      </c>
      <c r="E3540" s="220">
        <f t="shared" si="224"/>
        <v>9</v>
      </c>
      <c r="F3540" s="221">
        <v>3</v>
      </c>
      <c r="G3540" s="221">
        <v>3</v>
      </c>
      <c r="H3540" s="221">
        <v>3</v>
      </c>
    </row>
    <row r="3541" spans="1:8" s="215" customFormat="1">
      <c r="A3541" s="216">
        <v>1307</v>
      </c>
      <c r="B3541" s="217" t="s">
        <v>1907</v>
      </c>
      <c r="C3541" s="222">
        <v>11647528</v>
      </c>
      <c r="D3541" s="236" t="s">
        <v>1808</v>
      </c>
      <c r="E3541" s="220">
        <f t="shared" si="224"/>
        <v>9</v>
      </c>
      <c r="F3541" s="221">
        <v>3</v>
      </c>
      <c r="G3541" s="221">
        <v>3</v>
      </c>
      <c r="H3541" s="221">
        <v>3</v>
      </c>
    </row>
    <row r="3542" spans="1:8" s="215" customFormat="1">
      <c r="A3542" s="216">
        <v>1308</v>
      </c>
      <c r="B3542" s="217" t="s">
        <v>4443</v>
      </c>
      <c r="C3542" s="222">
        <v>10663110</v>
      </c>
      <c r="D3542" s="236" t="s">
        <v>1808</v>
      </c>
      <c r="E3542" s="220">
        <v>5</v>
      </c>
      <c r="F3542" s="221">
        <v>3</v>
      </c>
      <c r="G3542" s="221">
        <v>3</v>
      </c>
      <c r="H3542" s="221">
        <v>2</v>
      </c>
    </row>
    <row r="3543" spans="1:8" s="215" customFormat="1">
      <c r="A3543" s="216">
        <v>1309</v>
      </c>
      <c r="B3543" s="217" t="s">
        <v>4443</v>
      </c>
      <c r="C3543" s="263">
        <v>10802779</v>
      </c>
      <c r="D3543" s="236" t="s">
        <v>1808</v>
      </c>
      <c r="E3543" s="220">
        <v>5</v>
      </c>
      <c r="F3543" s="221">
        <v>3</v>
      </c>
      <c r="G3543" s="221">
        <v>3</v>
      </c>
      <c r="H3543" s="221">
        <v>2</v>
      </c>
    </row>
    <row r="3544" spans="1:8" s="215" customFormat="1">
      <c r="A3544" s="216">
        <v>1310</v>
      </c>
      <c r="B3544" s="217" t="s">
        <v>4444</v>
      </c>
      <c r="C3544" s="222">
        <v>12228886</v>
      </c>
      <c r="D3544" s="236" t="s">
        <v>1808</v>
      </c>
      <c r="E3544" s="220">
        <v>5</v>
      </c>
      <c r="F3544" s="221">
        <v>3</v>
      </c>
      <c r="G3544" s="221">
        <v>3</v>
      </c>
      <c r="H3544" s="221">
        <v>2</v>
      </c>
    </row>
    <row r="3545" spans="1:8" s="215" customFormat="1">
      <c r="A3545" s="216">
        <v>1311</v>
      </c>
      <c r="B3545" s="217" t="s">
        <v>4446</v>
      </c>
      <c r="C3545" s="222">
        <v>11210252</v>
      </c>
      <c r="D3545" s="236" t="s">
        <v>1808</v>
      </c>
      <c r="E3545" s="220">
        <f>+F3545+G3545+H3545</f>
        <v>2</v>
      </c>
      <c r="F3545" s="221">
        <v>1</v>
      </c>
      <c r="G3545" s="221">
        <v>1</v>
      </c>
      <c r="H3545" s="221"/>
    </row>
    <row r="3546" spans="1:8" s="215" customFormat="1" ht="33" customHeight="1">
      <c r="A3546" s="227"/>
      <c r="B3546" s="912" t="s">
        <v>4447</v>
      </c>
      <c r="C3546" s="912"/>
      <c r="D3546" s="912"/>
      <c r="E3546" s="912"/>
      <c r="F3546" s="912"/>
      <c r="G3546" s="912"/>
      <c r="H3546" s="912"/>
    </row>
    <row r="3547" spans="1:8" s="215" customFormat="1">
      <c r="A3547" s="216">
        <v>1312</v>
      </c>
      <c r="B3547" s="217" t="s">
        <v>4448</v>
      </c>
      <c r="C3547" s="222" t="s">
        <v>4449</v>
      </c>
      <c r="D3547" s="236" t="s">
        <v>4450</v>
      </c>
      <c r="E3547" s="220">
        <f>+F3547+G3547+H3547</f>
        <v>8</v>
      </c>
      <c r="F3547" s="92">
        <v>3</v>
      </c>
      <c r="G3547" s="221">
        <v>3</v>
      </c>
      <c r="H3547" s="221">
        <v>2</v>
      </c>
    </row>
    <row r="3548" spans="1:8" s="215" customFormat="1">
      <c r="A3548" s="216">
        <v>1313</v>
      </c>
      <c r="B3548" s="217" t="s">
        <v>4427</v>
      </c>
      <c r="C3548" s="222" t="s">
        <v>4451</v>
      </c>
      <c r="D3548" s="236" t="s">
        <v>4450</v>
      </c>
      <c r="E3548" s="220">
        <f>+F3548+G3548+H3548</f>
        <v>12</v>
      </c>
      <c r="F3548" s="92">
        <v>4</v>
      </c>
      <c r="G3548" s="221">
        <v>4</v>
      </c>
      <c r="H3548" s="221">
        <v>4</v>
      </c>
    </row>
    <row r="3549" spans="1:8" s="215" customFormat="1" ht="46.5">
      <c r="A3549" s="216">
        <v>1314</v>
      </c>
      <c r="B3549" s="217" t="s">
        <v>1907</v>
      </c>
      <c r="C3549" s="222" t="s">
        <v>4452</v>
      </c>
      <c r="D3549" s="236" t="s">
        <v>4450</v>
      </c>
      <c r="E3549" s="220">
        <f>+F3549+G3549+H3549</f>
        <v>2</v>
      </c>
      <c r="F3549" s="92">
        <v>1</v>
      </c>
      <c r="G3549" s="221">
        <v>1</v>
      </c>
      <c r="H3549" s="221"/>
    </row>
    <row r="3550" spans="1:8" s="215" customFormat="1">
      <c r="A3550" s="216">
        <v>1315</v>
      </c>
      <c r="B3550" s="217" t="s">
        <v>4453</v>
      </c>
      <c r="C3550" s="222" t="s">
        <v>4454</v>
      </c>
      <c r="D3550" s="236" t="s">
        <v>4450</v>
      </c>
      <c r="E3550" s="220">
        <f>+F3550+G3550+H3550</f>
        <v>2</v>
      </c>
      <c r="F3550" s="92">
        <v>1</v>
      </c>
      <c r="G3550" s="221">
        <v>1</v>
      </c>
      <c r="H3550" s="221"/>
    </row>
    <row r="3551" spans="1:8" s="215" customFormat="1">
      <c r="A3551" s="216">
        <v>1316</v>
      </c>
      <c r="B3551" s="217" t="s">
        <v>4443</v>
      </c>
      <c r="C3551" s="222" t="s">
        <v>4455</v>
      </c>
      <c r="D3551" s="236" t="s">
        <v>4450</v>
      </c>
      <c r="E3551" s="220">
        <f>+F3551+G3551+H3551</f>
        <v>3</v>
      </c>
      <c r="F3551" s="92">
        <v>1</v>
      </c>
      <c r="G3551" s="221">
        <v>1</v>
      </c>
      <c r="H3551" s="221">
        <v>1</v>
      </c>
    </row>
    <row r="3552" spans="1:8" s="215" customFormat="1" ht="33" customHeight="1">
      <c r="A3552" s="227"/>
      <c r="B3552" s="912" t="s">
        <v>4456</v>
      </c>
      <c r="C3552" s="912"/>
      <c r="D3552" s="912"/>
      <c r="E3552" s="912"/>
      <c r="F3552" s="912"/>
      <c r="G3552" s="912"/>
      <c r="H3552" s="912"/>
    </row>
    <row r="3553" spans="1:8" s="215" customFormat="1">
      <c r="A3553" s="216">
        <v>1317</v>
      </c>
      <c r="B3553" s="217" t="s">
        <v>4457</v>
      </c>
      <c r="C3553" s="222" t="s">
        <v>918</v>
      </c>
      <c r="D3553" s="236" t="s">
        <v>1808</v>
      </c>
      <c r="E3553" s="220">
        <v>8</v>
      </c>
      <c r="F3553" s="221">
        <v>6</v>
      </c>
      <c r="G3553" s="221">
        <v>5</v>
      </c>
      <c r="H3553" s="221">
        <v>5</v>
      </c>
    </row>
    <row r="3554" spans="1:8" s="215" customFormat="1">
      <c r="A3554" s="216">
        <v>1318</v>
      </c>
      <c r="B3554" s="217" t="s">
        <v>4427</v>
      </c>
      <c r="C3554" s="222" t="s">
        <v>4458</v>
      </c>
      <c r="D3554" s="236" t="s">
        <v>1808</v>
      </c>
      <c r="E3554" s="220">
        <v>8</v>
      </c>
      <c r="F3554" s="221">
        <v>6</v>
      </c>
      <c r="G3554" s="221">
        <v>5</v>
      </c>
      <c r="H3554" s="221">
        <v>5</v>
      </c>
    </row>
    <row r="3555" spans="1:8" s="215" customFormat="1" ht="46.5">
      <c r="A3555" s="216">
        <v>1319</v>
      </c>
      <c r="B3555" s="217" t="s">
        <v>1907</v>
      </c>
      <c r="C3555" s="222" t="s">
        <v>4452</v>
      </c>
      <c r="D3555" s="236" t="s">
        <v>1808</v>
      </c>
      <c r="E3555" s="220">
        <v>4</v>
      </c>
      <c r="F3555" s="221">
        <v>3</v>
      </c>
      <c r="G3555" s="221">
        <v>3</v>
      </c>
      <c r="H3555" s="221">
        <v>2</v>
      </c>
    </row>
    <row r="3556" spans="1:8" s="215" customFormat="1">
      <c r="A3556" s="216">
        <v>1320</v>
      </c>
      <c r="B3556" s="217" t="s">
        <v>4453</v>
      </c>
      <c r="C3556" s="222" t="s">
        <v>4454</v>
      </c>
      <c r="D3556" s="236" t="s">
        <v>1808</v>
      </c>
      <c r="E3556" s="220">
        <v>4</v>
      </c>
      <c r="F3556" s="221">
        <v>3</v>
      </c>
      <c r="G3556" s="221">
        <v>3</v>
      </c>
      <c r="H3556" s="221">
        <v>2</v>
      </c>
    </row>
    <row r="3557" spans="1:8" s="215" customFormat="1">
      <c r="A3557" s="216">
        <v>1321</v>
      </c>
      <c r="B3557" s="217" t="s">
        <v>4443</v>
      </c>
      <c r="C3557" s="222" t="s">
        <v>4455</v>
      </c>
      <c r="D3557" s="236" t="s">
        <v>1808</v>
      </c>
      <c r="E3557" s="220">
        <v>4</v>
      </c>
      <c r="F3557" s="221">
        <v>3</v>
      </c>
      <c r="G3557" s="221">
        <v>3</v>
      </c>
      <c r="H3557" s="221">
        <v>2</v>
      </c>
    </row>
    <row r="3558" spans="1:8" s="215" customFormat="1" ht="33" customHeight="1">
      <c r="A3558" s="227"/>
      <c r="B3558" s="912" t="s">
        <v>4459</v>
      </c>
      <c r="C3558" s="912"/>
      <c r="D3558" s="912"/>
      <c r="E3558" s="912"/>
      <c r="F3558" s="912"/>
      <c r="G3558" s="912"/>
      <c r="H3558" s="912"/>
    </row>
    <row r="3559" spans="1:8" s="215" customFormat="1">
      <c r="A3559" s="216">
        <v>1322</v>
      </c>
      <c r="B3559" s="217" t="s">
        <v>4460</v>
      </c>
      <c r="C3559" s="222">
        <v>251345</v>
      </c>
      <c r="D3559" s="236" t="s">
        <v>4450</v>
      </c>
      <c r="E3559" s="220">
        <f t="shared" ref="E3559:E3566" si="225">+F3559+G3559+H3559</f>
        <v>10</v>
      </c>
      <c r="F3559" s="221">
        <v>3</v>
      </c>
      <c r="G3559" s="221">
        <v>3</v>
      </c>
      <c r="H3559" s="221">
        <v>4</v>
      </c>
    </row>
    <row r="3560" spans="1:8" s="215" customFormat="1">
      <c r="A3560" s="216">
        <v>1323</v>
      </c>
      <c r="B3560" s="217" t="s">
        <v>4461</v>
      </c>
      <c r="C3560" s="222" t="s">
        <v>4462</v>
      </c>
      <c r="D3560" s="236" t="s">
        <v>4450</v>
      </c>
      <c r="E3560" s="220">
        <f t="shared" si="225"/>
        <v>5</v>
      </c>
      <c r="F3560" s="221">
        <v>2</v>
      </c>
      <c r="G3560" s="221">
        <v>2</v>
      </c>
      <c r="H3560" s="221">
        <v>1</v>
      </c>
    </row>
    <row r="3561" spans="1:8" s="215" customFormat="1">
      <c r="A3561" s="216">
        <v>1324</v>
      </c>
      <c r="B3561" s="217" t="s">
        <v>4461</v>
      </c>
      <c r="C3561" s="222" t="s">
        <v>4463</v>
      </c>
      <c r="D3561" s="236" t="s">
        <v>4450</v>
      </c>
      <c r="E3561" s="220">
        <f t="shared" si="225"/>
        <v>5</v>
      </c>
      <c r="F3561" s="221">
        <v>2</v>
      </c>
      <c r="G3561" s="221">
        <v>2</v>
      </c>
      <c r="H3561" s="221">
        <v>1</v>
      </c>
    </row>
    <row r="3562" spans="1:8" s="215" customFormat="1">
      <c r="A3562" s="216">
        <v>1325</v>
      </c>
      <c r="B3562" s="217" t="s">
        <v>4464</v>
      </c>
      <c r="C3562" s="222" t="s">
        <v>4465</v>
      </c>
      <c r="D3562" s="236" t="s">
        <v>4450</v>
      </c>
      <c r="E3562" s="220">
        <f t="shared" si="225"/>
        <v>3</v>
      </c>
      <c r="F3562" s="221">
        <v>1</v>
      </c>
      <c r="G3562" s="221">
        <v>1</v>
      </c>
      <c r="H3562" s="221">
        <v>1</v>
      </c>
    </row>
    <row r="3563" spans="1:8" s="215" customFormat="1">
      <c r="A3563" s="216">
        <v>1326</v>
      </c>
      <c r="B3563" s="217" t="s">
        <v>4466</v>
      </c>
      <c r="C3563" s="222" t="s">
        <v>4467</v>
      </c>
      <c r="D3563" s="236" t="s">
        <v>4450</v>
      </c>
      <c r="E3563" s="220">
        <f t="shared" si="225"/>
        <v>3</v>
      </c>
      <c r="F3563" s="221">
        <v>1</v>
      </c>
      <c r="G3563" s="221">
        <v>1</v>
      </c>
      <c r="H3563" s="221">
        <v>1</v>
      </c>
    </row>
    <row r="3564" spans="1:8" s="215" customFormat="1">
      <c r="A3564" s="216">
        <v>1327</v>
      </c>
      <c r="B3564" s="217" t="s">
        <v>4468</v>
      </c>
      <c r="C3564" s="222" t="s">
        <v>4469</v>
      </c>
      <c r="D3564" s="236" t="s">
        <v>4450</v>
      </c>
      <c r="E3564" s="220">
        <f t="shared" si="225"/>
        <v>3</v>
      </c>
      <c r="F3564" s="221">
        <v>1</v>
      </c>
      <c r="G3564" s="221">
        <v>1</v>
      </c>
      <c r="H3564" s="221">
        <v>1</v>
      </c>
    </row>
    <row r="3565" spans="1:8" s="215" customFormat="1">
      <c r="A3565" s="216">
        <v>1328</v>
      </c>
      <c r="B3565" s="217" t="s">
        <v>4453</v>
      </c>
      <c r="C3565" s="222" t="s">
        <v>4470</v>
      </c>
      <c r="D3565" s="236" t="s">
        <v>4450</v>
      </c>
      <c r="E3565" s="220">
        <f t="shared" si="225"/>
        <v>3</v>
      </c>
      <c r="F3565" s="221">
        <v>1</v>
      </c>
      <c r="G3565" s="221">
        <v>1</v>
      </c>
      <c r="H3565" s="221">
        <v>1</v>
      </c>
    </row>
    <row r="3566" spans="1:8" s="215" customFormat="1">
      <c r="A3566" s="216">
        <v>1329</v>
      </c>
      <c r="B3566" s="217" t="s">
        <v>4443</v>
      </c>
      <c r="C3566" s="222" t="s">
        <v>4471</v>
      </c>
      <c r="D3566" s="236" t="s">
        <v>4450</v>
      </c>
      <c r="E3566" s="220">
        <f t="shared" si="225"/>
        <v>3</v>
      </c>
      <c r="F3566" s="221">
        <v>1</v>
      </c>
      <c r="G3566" s="221">
        <v>1</v>
      </c>
      <c r="H3566" s="221">
        <v>1</v>
      </c>
    </row>
    <row r="3567" spans="1:8" s="215" customFormat="1" ht="33" customHeight="1">
      <c r="A3567" s="227"/>
      <c r="B3567" s="912" t="s">
        <v>4472</v>
      </c>
      <c r="C3567" s="912"/>
      <c r="D3567" s="912"/>
      <c r="E3567" s="912"/>
      <c r="F3567" s="912"/>
      <c r="G3567" s="912"/>
      <c r="H3567" s="912"/>
    </row>
    <row r="3568" spans="1:8" s="215" customFormat="1">
      <c r="A3568" s="216">
        <v>1330</v>
      </c>
      <c r="B3568" s="217" t="s">
        <v>4427</v>
      </c>
      <c r="C3568" s="222" t="s">
        <v>4473</v>
      </c>
      <c r="D3568" s="236" t="s">
        <v>1808</v>
      </c>
      <c r="E3568" s="220">
        <f t="shared" ref="E3568:E3578" si="226">+F3568+G3568+H3568</f>
        <v>12</v>
      </c>
      <c r="F3568" s="221">
        <v>4</v>
      </c>
      <c r="G3568" s="221">
        <v>4</v>
      </c>
      <c r="H3568" s="221">
        <v>4</v>
      </c>
    </row>
    <row r="3569" spans="1:8" s="215" customFormat="1">
      <c r="A3569" s="216">
        <v>1331</v>
      </c>
      <c r="B3569" s="217" t="s">
        <v>4429</v>
      </c>
      <c r="C3569" s="222" t="s">
        <v>4473</v>
      </c>
      <c r="D3569" s="236" t="s">
        <v>1808</v>
      </c>
      <c r="E3569" s="220">
        <f t="shared" si="226"/>
        <v>6</v>
      </c>
      <c r="F3569" s="221">
        <v>2</v>
      </c>
      <c r="G3569" s="221">
        <v>2</v>
      </c>
      <c r="H3569" s="221">
        <v>2</v>
      </c>
    </row>
    <row r="3570" spans="1:8" s="215" customFormat="1">
      <c r="A3570" s="216">
        <v>1332</v>
      </c>
      <c r="B3570" s="217" t="s">
        <v>4430</v>
      </c>
      <c r="C3570" s="222" t="s">
        <v>4473</v>
      </c>
      <c r="D3570" s="236" t="s">
        <v>1808</v>
      </c>
      <c r="E3570" s="220">
        <f t="shared" si="226"/>
        <v>6</v>
      </c>
      <c r="F3570" s="221">
        <v>2</v>
      </c>
      <c r="G3570" s="221">
        <v>2</v>
      </c>
      <c r="H3570" s="221">
        <v>2</v>
      </c>
    </row>
    <row r="3571" spans="1:8" s="215" customFormat="1">
      <c r="A3571" s="216">
        <v>1333</v>
      </c>
      <c r="B3571" s="217" t="s">
        <v>4474</v>
      </c>
      <c r="C3571" s="222" t="s">
        <v>4473</v>
      </c>
      <c r="D3571" s="236" t="s">
        <v>1808</v>
      </c>
      <c r="E3571" s="220">
        <f t="shared" si="226"/>
        <v>6</v>
      </c>
      <c r="F3571" s="221">
        <v>2</v>
      </c>
      <c r="G3571" s="221">
        <v>2</v>
      </c>
      <c r="H3571" s="221">
        <v>2</v>
      </c>
    </row>
    <row r="3572" spans="1:8" s="215" customFormat="1">
      <c r="A3572" s="216">
        <v>1334</v>
      </c>
      <c r="B3572" s="217" t="s">
        <v>4475</v>
      </c>
      <c r="C3572" s="222" t="s">
        <v>4473</v>
      </c>
      <c r="D3572" s="236" t="s">
        <v>1808</v>
      </c>
      <c r="E3572" s="220">
        <f t="shared" si="226"/>
        <v>3</v>
      </c>
      <c r="F3572" s="221">
        <v>1</v>
      </c>
      <c r="G3572" s="221">
        <v>1</v>
      </c>
      <c r="H3572" s="221">
        <v>1</v>
      </c>
    </row>
    <row r="3573" spans="1:8" s="215" customFormat="1">
      <c r="A3573" s="216">
        <v>1335</v>
      </c>
      <c r="B3573" s="217" t="s">
        <v>4476</v>
      </c>
      <c r="C3573" s="222" t="s">
        <v>4473</v>
      </c>
      <c r="D3573" s="236" t="s">
        <v>1808</v>
      </c>
      <c r="E3573" s="220">
        <f t="shared" si="226"/>
        <v>2</v>
      </c>
      <c r="F3573" s="221">
        <v>1</v>
      </c>
      <c r="G3573" s="221"/>
      <c r="H3573" s="221">
        <v>1</v>
      </c>
    </row>
    <row r="3574" spans="1:8" s="215" customFormat="1">
      <c r="A3574" s="216">
        <v>1336</v>
      </c>
      <c r="B3574" s="217" t="s">
        <v>4477</v>
      </c>
      <c r="C3574" s="222" t="s">
        <v>4473</v>
      </c>
      <c r="D3574" s="236" t="s">
        <v>1808</v>
      </c>
      <c r="E3574" s="220">
        <f t="shared" si="226"/>
        <v>2</v>
      </c>
      <c r="F3574" s="221">
        <v>1</v>
      </c>
      <c r="G3574" s="221"/>
      <c r="H3574" s="221">
        <v>1</v>
      </c>
    </row>
    <row r="3575" spans="1:8" s="215" customFormat="1">
      <c r="A3575" s="216">
        <v>1337</v>
      </c>
      <c r="B3575" s="217" t="s">
        <v>4443</v>
      </c>
      <c r="C3575" s="222" t="s">
        <v>4473</v>
      </c>
      <c r="D3575" s="236" t="s">
        <v>1808</v>
      </c>
      <c r="E3575" s="220">
        <f t="shared" si="226"/>
        <v>2</v>
      </c>
      <c r="F3575" s="221">
        <v>1</v>
      </c>
      <c r="G3575" s="92"/>
      <c r="H3575" s="221">
        <v>1</v>
      </c>
    </row>
    <row r="3576" spans="1:8" s="215" customFormat="1">
      <c r="A3576" s="216">
        <v>1338</v>
      </c>
      <c r="B3576" s="217" t="s">
        <v>4443</v>
      </c>
      <c r="C3576" s="222" t="s">
        <v>4473</v>
      </c>
      <c r="D3576" s="236" t="s">
        <v>1808</v>
      </c>
      <c r="E3576" s="220">
        <f t="shared" si="226"/>
        <v>3</v>
      </c>
      <c r="F3576" s="221">
        <v>1</v>
      </c>
      <c r="G3576" s="221">
        <v>1</v>
      </c>
      <c r="H3576" s="221">
        <v>1</v>
      </c>
    </row>
    <row r="3577" spans="1:8" s="215" customFormat="1">
      <c r="A3577" s="216">
        <v>1339</v>
      </c>
      <c r="B3577" s="217" t="s">
        <v>4478</v>
      </c>
      <c r="C3577" s="222" t="s">
        <v>4473</v>
      </c>
      <c r="D3577" s="236" t="s">
        <v>1808</v>
      </c>
      <c r="E3577" s="220">
        <f t="shared" si="226"/>
        <v>3</v>
      </c>
      <c r="F3577" s="221">
        <v>1</v>
      </c>
      <c r="G3577" s="221">
        <v>1</v>
      </c>
      <c r="H3577" s="221">
        <v>1</v>
      </c>
    </row>
    <row r="3578" spans="1:8" s="215" customFormat="1">
      <c r="A3578" s="216">
        <v>1340</v>
      </c>
      <c r="B3578" s="217" t="s">
        <v>4479</v>
      </c>
      <c r="C3578" s="222" t="s">
        <v>4473</v>
      </c>
      <c r="D3578" s="236" t="s">
        <v>1808</v>
      </c>
      <c r="E3578" s="220">
        <f t="shared" si="226"/>
        <v>3</v>
      </c>
      <c r="F3578" s="221">
        <v>1</v>
      </c>
      <c r="G3578" s="221">
        <v>1</v>
      </c>
      <c r="H3578" s="221">
        <v>1</v>
      </c>
    </row>
    <row r="3579" spans="1:8" s="215" customFormat="1" ht="33" customHeight="1">
      <c r="A3579" s="227"/>
      <c r="B3579" s="912" t="s">
        <v>4480</v>
      </c>
      <c r="C3579" s="912"/>
      <c r="D3579" s="912"/>
      <c r="E3579" s="912"/>
      <c r="F3579" s="912"/>
      <c r="G3579" s="912"/>
      <c r="H3579" s="912"/>
    </row>
    <row r="3580" spans="1:8" s="215" customFormat="1">
      <c r="A3580" s="216">
        <v>1341</v>
      </c>
      <c r="B3580" s="217" t="s">
        <v>4461</v>
      </c>
      <c r="C3580" s="222" t="s">
        <v>4481</v>
      </c>
      <c r="D3580" s="236" t="s">
        <v>1808</v>
      </c>
      <c r="E3580" s="220">
        <f t="shared" ref="E3580:E3586" si="227">+F3580+G3580+H3580</f>
        <v>2</v>
      </c>
      <c r="F3580" s="221">
        <v>1</v>
      </c>
      <c r="G3580" s="221">
        <v>1</v>
      </c>
      <c r="H3580" s="221"/>
    </row>
    <row r="3581" spans="1:8" s="215" customFormat="1">
      <c r="A3581" s="216">
        <v>1342</v>
      </c>
      <c r="B3581" s="217" t="s">
        <v>4448</v>
      </c>
      <c r="C3581" s="222" t="s">
        <v>4482</v>
      </c>
      <c r="D3581" s="236" t="s">
        <v>1808</v>
      </c>
      <c r="E3581" s="220">
        <f t="shared" si="227"/>
        <v>2</v>
      </c>
      <c r="F3581" s="221">
        <v>1</v>
      </c>
      <c r="G3581" s="221">
        <v>1</v>
      </c>
      <c r="H3581" s="221"/>
    </row>
    <row r="3582" spans="1:8" s="215" customFormat="1">
      <c r="A3582" s="216">
        <v>1343</v>
      </c>
      <c r="B3582" s="217" t="s">
        <v>4483</v>
      </c>
      <c r="C3582" s="222" t="s">
        <v>4484</v>
      </c>
      <c r="D3582" s="236" t="s">
        <v>1808</v>
      </c>
      <c r="E3582" s="220">
        <f t="shared" si="227"/>
        <v>2</v>
      </c>
      <c r="F3582" s="221">
        <v>1</v>
      </c>
      <c r="G3582" s="221">
        <v>1</v>
      </c>
      <c r="H3582" s="221"/>
    </row>
    <row r="3583" spans="1:8" s="215" customFormat="1">
      <c r="A3583" s="216">
        <v>1344</v>
      </c>
      <c r="B3583" s="217" t="s">
        <v>1907</v>
      </c>
      <c r="C3583" s="222" t="s">
        <v>4485</v>
      </c>
      <c r="D3583" s="236" t="s">
        <v>1808</v>
      </c>
      <c r="E3583" s="220">
        <f t="shared" si="227"/>
        <v>1</v>
      </c>
      <c r="F3583" s="221">
        <v>1</v>
      </c>
      <c r="G3583" s="221"/>
      <c r="H3583" s="221"/>
    </row>
    <row r="3584" spans="1:8" s="215" customFormat="1">
      <c r="A3584" s="216">
        <v>1345</v>
      </c>
      <c r="B3584" s="217" t="s">
        <v>4443</v>
      </c>
      <c r="C3584" s="222" t="s">
        <v>4486</v>
      </c>
      <c r="D3584" s="236" t="s">
        <v>1808</v>
      </c>
      <c r="E3584" s="220">
        <f t="shared" si="227"/>
        <v>1</v>
      </c>
      <c r="F3584" s="221">
        <v>1</v>
      </c>
      <c r="G3584" s="221"/>
      <c r="H3584" s="221"/>
    </row>
    <row r="3585" spans="1:8" s="215" customFormat="1">
      <c r="A3585" s="216">
        <v>1346</v>
      </c>
      <c r="B3585" s="217" t="s">
        <v>4487</v>
      </c>
      <c r="C3585" s="222" t="s">
        <v>4488</v>
      </c>
      <c r="D3585" s="236" t="s">
        <v>1808</v>
      </c>
      <c r="E3585" s="220">
        <f t="shared" si="227"/>
        <v>1</v>
      </c>
      <c r="F3585" s="221"/>
      <c r="G3585" s="221"/>
      <c r="H3585" s="221">
        <v>1</v>
      </c>
    </row>
    <row r="3586" spans="1:8" s="215" customFormat="1">
      <c r="A3586" s="216">
        <v>1347</v>
      </c>
      <c r="B3586" s="217" t="s">
        <v>4453</v>
      </c>
      <c r="C3586" s="222" t="s">
        <v>4489</v>
      </c>
      <c r="D3586" s="236" t="s">
        <v>1808</v>
      </c>
      <c r="E3586" s="220">
        <f t="shared" si="227"/>
        <v>1</v>
      </c>
      <c r="F3586" s="221"/>
      <c r="G3586" s="221">
        <v>1</v>
      </c>
      <c r="H3586" s="221"/>
    </row>
    <row r="3587" spans="1:8" s="215" customFormat="1" ht="33" customHeight="1">
      <c r="A3587" s="227"/>
      <c r="B3587" s="919" t="s">
        <v>4490</v>
      </c>
      <c r="C3587" s="920"/>
      <c r="D3587" s="920"/>
      <c r="E3587" s="920"/>
      <c r="F3587" s="920"/>
      <c r="G3587" s="920"/>
      <c r="H3587" s="920"/>
    </row>
    <row r="3588" spans="1:8" s="215" customFormat="1">
      <c r="A3588" s="216">
        <v>1348</v>
      </c>
      <c r="B3588" s="217" t="s">
        <v>4461</v>
      </c>
      <c r="C3588" s="222" t="s">
        <v>4458</v>
      </c>
      <c r="D3588" s="236" t="s">
        <v>1808</v>
      </c>
      <c r="E3588" s="220">
        <f>+F3588+G3588+H3588</f>
        <v>9</v>
      </c>
      <c r="F3588" s="221">
        <v>3</v>
      </c>
      <c r="G3588" s="221">
        <v>3</v>
      </c>
      <c r="H3588" s="221">
        <v>3</v>
      </c>
    </row>
    <row r="3589" spans="1:8" s="215" customFormat="1">
      <c r="A3589" s="216">
        <v>1349</v>
      </c>
      <c r="B3589" s="217" t="s">
        <v>1914</v>
      </c>
      <c r="C3589" s="222" t="s">
        <v>2917</v>
      </c>
      <c r="D3589" s="236" t="s">
        <v>1808</v>
      </c>
      <c r="E3589" s="220">
        <f>+F3589+G3589+H3589</f>
        <v>9</v>
      </c>
      <c r="F3589" s="221">
        <v>3</v>
      </c>
      <c r="G3589" s="221">
        <v>3</v>
      </c>
      <c r="H3589" s="221">
        <v>3</v>
      </c>
    </row>
    <row r="3590" spans="1:8" s="215" customFormat="1">
      <c r="A3590" s="216">
        <v>1350</v>
      </c>
      <c r="B3590" s="217" t="s">
        <v>1907</v>
      </c>
      <c r="C3590" s="222" t="s">
        <v>4467</v>
      </c>
      <c r="D3590" s="236" t="s">
        <v>1808</v>
      </c>
      <c r="E3590" s="220">
        <f>+F3590+G3590+H3590</f>
        <v>4</v>
      </c>
      <c r="F3590" s="221">
        <v>1</v>
      </c>
      <c r="G3590" s="221">
        <v>1</v>
      </c>
      <c r="H3590" s="221">
        <v>2</v>
      </c>
    </row>
    <row r="3591" spans="1:8" s="215" customFormat="1">
      <c r="A3591" s="216">
        <v>1351</v>
      </c>
      <c r="B3591" s="217" t="s">
        <v>4453</v>
      </c>
      <c r="C3591" s="222" t="s">
        <v>4470</v>
      </c>
      <c r="D3591" s="236" t="s">
        <v>1808</v>
      </c>
      <c r="E3591" s="220">
        <f>+F3591+G3591+H3591</f>
        <v>2</v>
      </c>
      <c r="F3591" s="221"/>
      <c r="G3591" s="221">
        <v>1</v>
      </c>
      <c r="H3591" s="221">
        <v>1</v>
      </c>
    </row>
    <row r="3592" spans="1:8" s="215" customFormat="1">
      <c r="A3592" s="216">
        <v>1352</v>
      </c>
      <c r="B3592" s="217" t="s">
        <v>4443</v>
      </c>
      <c r="C3592" s="222" t="s">
        <v>4471</v>
      </c>
      <c r="D3592" s="236" t="s">
        <v>1808</v>
      </c>
      <c r="E3592" s="220">
        <f>+F3592+G3592+H3592</f>
        <v>4</v>
      </c>
      <c r="F3592" s="221">
        <v>1</v>
      </c>
      <c r="G3592" s="221">
        <v>2</v>
      </c>
      <c r="H3592" s="221">
        <v>1</v>
      </c>
    </row>
    <row r="3593" spans="1:8" s="215" customFormat="1" ht="33" customHeight="1">
      <c r="A3593" s="227"/>
      <c r="B3593" s="912" t="s">
        <v>4491</v>
      </c>
      <c r="C3593" s="912"/>
      <c r="D3593" s="912"/>
      <c r="E3593" s="912"/>
      <c r="F3593" s="912"/>
      <c r="G3593" s="912"/>
      <c r="H3593" s="912"/>
    </row>
    <row r="3594" spans="1:8" s="215" customFormat="1">
      <c r="A3594" s="216">
        <v>1353</v>
      </c>
      <c r="B3594" s="217" t="s">
        <v>4427</v>
      </c>
      <c r="C3594" s="222" t="s">
        <v>4492</v>
      </c>
      <c r="D3594" s="236" t="s">
        <v>1808</v>
      </c>
      <c r="E3594" s="220">
        <f t="shared" ref="E3594:E3604" si="228">+F3594+G3594+H3594</f>
        <v>6</v>
      </c>
      <c r="F3594" s="221">
        <v>2</v>
      </c>
      <c r="G3594" s="221">
        <v>2</v>
      </c>
      <c r="H3594" s="221">
        <v>2</v>
      </c>
    </row>
    <row r="3595" spans="1:8" s="215" customFormat="1">
      <c r="A3595" s="216">
        <v>1354</v>
      </c>
      <c r="B3595" s="217" t="s">
        <v>4429</v>
      </c>
      <c r="C3595" s="222" t="s">
        <v>4493</v>
      </c>
      <c r="D3595" s="236" t="s">
        <v>1808</v>
      </c>
      <c r="E3595" s="220">
        <f t="shared" si="228"/>
        <v>6</v>
      </c>
      <c r="F3595" s="221">
        <v>2</v>
      </c>
      <c r="G3595" s="221">
        <v>2</v>
      </c>
      <c r="H3595" s="221">
        <v>2</v>
      </c>
    </row>
    <row r="3596" spans="1:8" s="215" customFormat="1">
      <c r="A3596" s="216">
        <v>1355</v>
      </c>
      <c r="B3596" s="217" t="s">
        <v>4430</v>
      </c>
      <c r="C3596" s="222" t="s">
        <v>4494</v>
      </c>
      <c r="D3596" s="236" t="s">
        <v>1808</v>
      </c>
      <c r="E3596" s="220">
        <f t="shared" si="228"/>
        <v>6</v>
      </c>
      <c r="F3596" s="221">
        <v>2</v>
      </c>
      <c r="G3596" s="221">
        <v>2</v>
      </c>
      <c r="H3596" s="221">
        <v>2</v>
      </c>
    </row>
    <row r="3597" spans="1:8" s="215" customFormat="1">
      <c r="A3597" s="216">
        <v>1356</v>
      </c>
      <c r="B3597" s="217" t="s">
        <v>4474</v>
      </c>
      <c r="C3597" s="222" t="s">
        <v>4495</v>
      </c>
      <c r="D3597" s="236" t="s">
        <v>1808</v>
      </c>
      <c r="E3597" s="220">
        <f t="shared" si="228"/>
        <v>3</v>
      </c>
      <c r="F3597" s="221">
        <v>1</v>
      </c>
      <c r="G3597" s="221">
        <v>1</v>
      </c>
      <c r="H3597" s="221">
        <v>1</v>
      </c>
    </row>
    <row r="3598" spans="1:8" s="215" customFormat="1">
      <c r="A3598" s="216">
        <v>1357</v>
      </c>
      <c r="B3598" s="217" t="s">
        <v>4475</v>
      </c>
      <c r="C3598" s="222" t="s">
        <v>4496</v>
      </c>
      <c r="D3598" s="236" t="s">
        <v>1808</v>
      </c>
      <c r="E3598" s="220">
        <f t="shared" si="228"/>
        <v>3</v>
      </c>
      <c r="F3598" s="221">
        <v>1</v>
      </c>
      <c r="G3598" s="221">
        <v>1</v>
      </c>
      <c r="H3598" s="221">
        <v>1</v>
      </c>
    </row>
    <row r="3599" spans="1:8" s="215" customFormat="1">
      <c r="A3599" s="216">
        <v>1358</v>
      </c>
      <c r="B3599" s="217" t="s">
        <v>4476</v>
      </c>
      <c r="C3599" s="222" t="s">
        <v>4497</v>
      </c>
      <c r="D3599" s="236" t="s">
        <v>1808</v>
      </c>
      <c r="E3599" s="220">
        <f t="shared" si="228"/>
        <v>0</v>
      </c>
      <c r="F3599" s="221"/>
      <c r="G3599" s="221"/>
      <c r="H3599" s="221"/>
    </row>
    <row r="3600" spans="1:8" s="215" customFormat="1">
      <c r="A3600" s="216">
        <v>1359</v>
      </c>
      <c r="B3600" s="217" t="s">
        <v>4477</v>
      </c>
      <c r="C3600" s="222" t="s">
        <v>4498</v>
      </c>
      <c r="D3600" s="236" t="s">
        <v>1808</v>
      </c>
      <c r="E3600" s="220">
        <f t="shared" si="228"/>
        <v>0</v>
      </c>
      <c r="F3600" s="221"/>
      <c r="G3600" s="221"/>
      <c r="H3600" s="221"/>
    </row>
    <row r="3601" spans="1:8" s="215" customFormat="1">
      <c r="A3601" s="216">
        <v>1360</v>
      </c>
      <c r="B3601" s="217" t="s">
        <v>4443</v>
      </c>
      <c r="C3601" s="222" t="s">
        <v>4499</v>
      </c>
      <c r="D3601" s="236" t="s">
        <v>1808</v>
      </c>
      <c r="E3601" s="220">
        <f t="shared" si="228"/>
        <v>0</v>
      </c>
      <c r="F3601" s="221"/>
      <c r="G3601" s="221"/>
      <c r="H3601" s="221"/>
    </row>
    <row r="3602" spans="1:8" s="215" customFormat="1">
      <c r="A3602" s="216">
        <v>1361</v>
      </c>
      <c r="B3602" s="217" t="s">
        <v>4443</v>
      </c>
      <c r="C3602" s="222" t="s">
        <v>4500</v>
      </c>
      <c r="D3602" s="236" t="s">
        <v>1808</v>
      </c>
      <c r="E3602" s="220">
        <f t="shared" si="228"/>
        <v>3</v>
      </c>
      <c r="F3602" s="221">
        <v>1</v>
      </c>
      <c r="G3602" s="221">
        <v>1</v>
      </c>
      <c r="H3602" s="221">
        <v>1</v>
      </c>
    </row>
    <row r="3603" spans="1:8" s="215" customFormat="1">
      <c r="A3603" s="216">
        <v>1362</v>
      </c>
      <c r="B3603" s="217" t="s">
        <v>4501</v>
      </c>
      <c r="C3603" s="222" t="s">
        <v>4502</v>
      </c>
      <c r="D3603" s="236" t="s">
        <v>1808</v>
      </c>
      <c r="E3603" s="220">
        <f t="shared" si="228"/>
        <v>3</v>
      </c>
      <c r="F3603" s="221">
        <v>1</v>
      </c>
      <c r="G3603" s="221">
        <v>1</v>
      </c>
      <c r="H3603" s="221">
        <v>1</v>
      </c>
    </row>
    <row r="3604" spans="1:8" s="215" customFormat="1" ht="49.5" customHeight="1">
      <c r="A3604" s="216">
        <v>1363</v>
      </c>
      <c r="B3604" s="217" t="s">
        <v>4503</v>
      </c>
      <c r="C3604" s="222" t="s">
        <v>4504</v>
      </c>
      <c r="D3604" s="236" t="s">
        <v>1808</v>
      </c>
      <c r="E3604" s="220">
        <f t="shared" si="228"/>
        <v>3</v>
      </c>
      <c r="F3604" s="221">
        <v>1</v>
      </c>
      <c r="G3604" s="221">
        <v>1</v>
      </c>
      <c r="H3604" s="221">
        <v>1</v>
      </c>
    </row>
    <row r="3605" spans="1:8" s="215" customFormat="1" ht="33" customHeight="1">
      <c r="A3605" s="227"/>
      <c r="B3605" s="912" t="s">
        <v>4505</v>
      </c>
      <c r="C3605" s="912"/>
      <c r="D3605" s="912"/>
      <c r="E3605" s="912"/>
      <c r="F3605" s="912"/>
      <c r="G3605" s="912"/>
      <c r="H3605" s="912"/>
    </row>
    <row r="3606" spans="1:8" s="215" customFormat="1">
      <c r="A3606" s="216">
        <v>1364</v>
      </c>
      <c r="B3606" s="217" t="s">
        <v>1907</v>
      </c>
      <c r="C3606" s="222">
        <v>860113256</v>
      </c>
      <c r="D3606" s="236" t="s">
        <v>1808</v>
      </c>
      <c r="E3606" s="220">
        <v>9</v>
      </c>
      <c r="F3606" s="223">
        <v>4</v>
      </c>
      <c r="G3606" s="223">
        <v>4</v>
      </c>
      <c r="H3606" s="223">
        <v>4</v>
      </c>
    </row>
    <row r="3607" spans="1:8" s="215" customFormat="1">
      <c r="A3607" s="216">
        <v>1365</v>
      </c>
      <c r="B3607" s="217" t="s">
        <v>1907</v>
      </c>
      <c r="C3607" s="222">
        <v>612600114993</v>
      </c>
      <c r="D3607" s="236" t="s">
        <v>1808</v>
      </c>
      <c r="E3607" s="220">
        <v>2</v>
      </c>
      <c r="F3607" s="223">
        <v>4</v>
      </c>
      <c r="G3607" s="223">
        <v>4</v>
      </c>
      <c r="H3607" s="223">
        <v>4</v>
      </c>
    </row>
    <row r="3608" spans="1:8" s="215" customFormat="1">
      <c r="A3608" s="216">
        <v>1366</v>
      </c>
      <c r="B3608" s="217" t="s">
        <v>4506</v>
      </c>
      <c r="C3608" s="222">
        <v>860116239</v>
      </c>
      <c r="D3608" s="236" t="s">
        <v>1808</v>
      </c>
      <c r="E3608" s="220">
        <v>9</v>
      </c>
      <c r="F3608" s="223">
        <v>4</v>
      </c>
      <c r="G3608" s="223">
        <v>4</v>
      </c>
      <c r="H3608" s="223">
        <v>4</v>
      </c>
    </row>
    <row r="3609" spans="1:8" s="215" customFormat="1">
      <c r="A3609" s="216">
        <v>1367</v>
      </c>
      <c r="B3609" s="217" t="s">
        <v>4443</v>
      </c>
      <c r="C3609" s="222">
        <v>860111665</v>
      </c>
      <c r="D3609" s="236" t="s">
        <v>1808</v>
      </c>
      <c r="E3609" s="220">
        <f>+F3609+G3609+H3609</f>
        <v>6</v>
      </c>
      <c r="F3609" s="223">
        <v>2</v>
      </c>
      <c r="G3609" s="223">
        <v>2</v>
      </c>
      <c r="H3609" s="223">
        <v>2</v>
      </c>
    </row>
    <row r="3610" spans="1:8" s="215" customFormat="1">
      <c r="A3610" s="216">
        <v>1368</v>
      </c>
      <c r="B3610" s="217" t="s">
        <v>1904</v>
      </c>
      <c r="C3610" s="222">
        <v>860113253</v>
      </c>
      <c r="D3610" s="236" t="s">
        <v>1808</v>
      </c>
      <c r="E3610" s="220">
        <v>36</v>
      </c>
      <c r="F3610" s="223">
        <v>15</v>
      </c>
      <c r="G3610" s="223">
        <v>15</v>
      </c>
      <c r="H3610" s="223">
        <v>15</v>
      </c>
    </row>
    <row r="3611" spans="1:8" s="215" customFormat="1">
      <c r="A3611" s="216">
        <v>1369</v>
      </c>
      <c r="B3611" s="217" t="s">
        <v>1905</v>
      </c>
      <c r="C3611" s="222">
        <v>860118457</v>
      </c>
      <c r="D3611" s="236" t="s">
        <v>1808</v>
      </c>
      <c r="E3611" s="220">
        <v>18</v>
      </c>
      <c r="F3611" s="223">
        <v>8</v>
      </c>
      <c r="G3611" s="223">
        <v>8</v>
      </c>
      <c r="H3611" s="223">
        <v>7</v>
      </c>
    </row>
    <row r="3612" spans="1:8" s="215" customFormat="1">
      <c r="A3612" s="216">
        <v>1370</v>
      </c>
      <c r="B3612" s="217" t="s">
        <v>4507</v>
      </c>
      <c r="C3612" s="222">
        <v>250200144</v>
      </c>
      <c r="D3612" s="236" t="s">
        <v>1808</v>
      </c>
      <c r="E3612" s="220">
        <v>36</v>
      </c>
      <c r="F3612" s="223">
        <v>15</v>
      </c>
      <c r="G3612" s="223">
        <v>15</v>
      </c>
      <c r="H3612" s="223">
        <v>15</v>
      </c>
    </row>
    <row r="3613" spans="1:8" s="215" customFormat="1" ht="33" customHeight="1">
      <c r="A3613" s="227"/>
      <c r="B3613" s="912" t="s">
        <v>4508</v>
      </c>
      <c r="C3613" s="912"/>
      <c r="D3613" s="912"/>
      <c r="E3613" s="912"/>
      <c r="F3613" s="912"/>
      <c r="G3613" s="912"/>
      <c r="H3613" s="912"/>
    </row>
    <row r="3614" spans="1:8" s="215" customFormat="1">
      <c r="A3614" s="216">
        <v>1371</v>
      </c>
      <c r="B3614" s="217" t="s">
        <v>1904</v>
      </c>
      <c r="C3614" s="222" t="s">
        <v>4509</v>
      </c>
      <c r="D3614" s="236" t="s">
        <v>1808</v>
      </c>
      <c r="E3614" s="220">
        <f t="shared" ref="E3614:E3619" si="229">+F3614+G3614+H3614</f>
        <v>3</v>
      </c>
      <c r="F3614" s="223">
        <v>1</v>
      </c>
      <c r="G3614" s="223">
        <v>1</v>
      </c>
      <c r="H3614" s="223">
        <v>1</v>
      </c>
    </row>
    <row r="3615" spans="1:8" s="215" customFormat="1">
      <c r="A3615" s="216">
        <v>1372</v>
      </c>
      <c r="B3615" s="217" t="s">
        <v>1905</v>
      </c>
      <c r="C3615" s="222">
        <v>19732</v>
      </c>
      <c r="D3615" s="236" t="s">
        <v>1808</v>
      </c>
      <c r="E3615" s="220">
        <f t="shared" si="229"/>
        <v>3</v>
      </c>
      <c r="F3615" s="223">
        <v>1</v>
      </c>
      <c r="G3615" s="223">
        <v>1</v>
      </c>
      <c r="H3615" s="223">
        <v>1</v>
      </c>
    </row>
    <row r="3616" spans="1:8" s="215" customFormat="1">
      <c r="A3616" s="216">
        <v>1373</v>
      </c>
      <c r="B3616" s="217" t="s">
        <v>4510</v>
      </c>
      <c r="C3616" s="222">
        <v>250200144</v>
      </c>
      <c r="D3616" s="236" t="s">
        <v>1808</v>
      </c>
      <c r="E3616" s="220">
        <f t="shared" si="229"/>
        <v>3</v>
      </c>
      <c r="F3616" s="223">
        <v>1</v>
      </c>
      <c r="G3616" s="223">
        <v>1</v>
      </c>
      <c r="H3616" s="223">
        <v>1</v>
      </c>
    </row>
    <row r="3617" spans="1:8" s="215" customFormat="1">
      <c r="A3617" s="216">
        <v>1374</v>
      </c>
      <c r="B3617" s="217" t="s">
        <v>4511</v>
      </c>
      <c r="C3617" s="222">
        <v>300187</v>
      </c>
      <c r="D3617" s="236" t="s">
        <v>1808</v>
      </c>
      <c r="E3617" s="220">
        <f t="shared" si="229"/>
        <v>0</v>
      </c>
      <c r="F3617" s="223"/>
      <c r="G3617" s="223"/>
      <c r="H3617" s="223"/>
    </row>
    <row r="3618" spans="1:8" s="215" customFormat="1">
      <c r="A3618" s="216">
        <v>1375</v>
      </c>
      <c r="B3618" s="217" t="s">
        <v>1856</v>
      </c>
      <c r="C3618" s="222" t="s">
        <v>4512</v>
      </c>
      <c r="D3618" s="236" t="s">
        <v>1808</v>
      </c>
      <c r="E3618" s="220">
        <f t="shared" si="229"/>
        <v>1</v>
      </c>
      <c r="F3618" s="223"/>
      <c r="G3618" s="223">
        <v>1</v>
      </c>
      <c r="H3618" s="223"/>
    </row>
    <row r="3619" spans="1:8" s="215" customFormat="1">
      <c r="A3619" s="216">
        <v>1376</v>
      </c>
      <c r="B3619" s="217" t="s">
        <v>933</v>
      </c>
      <c r="C3619" s="222" t="s">
        <v>4513</v>
      </c>
      <c r="D3619" s="236" t="s">
        <v>1808</v>
      </c>
      <c r="E3619" s="220">
        <f t="shared" si="229"/>
        <v>0</v>
      </c>
      <c r="F3619" s="223"/>
      <c r="G3619" s="223"/>
      <c r="H3619" s="223"/>
    </row>
    <row r="3620" spans="1:8" s="215" customFormat="1" ht="33" customHeight="1">
      <c r="A3620" s="227"/>
      <c r="B3620" s="913" t="s">
        <v>4514</v>
      </c>
      <c r="C3620" s="913"/>
      <c r="D3620" s="913"/>
      <c r="E3620" s="913"/>
      <c r="F3620" s="913"/>
      <c r="G3620" s="913"/>
      <c r="H3620" s="913"/>
    </row>
    <row r="3621" spans="1:8" s="215" customFormat="1">
      <c r="A3621" s="216">
        <v>1377</v>
      </c>
      <c r="B3621" s="217" t="s">
        <v>4427</v>
      </c>
      <c r="C3621" s="222" t="s">
        <v>4515</v>
      </c>
      <c r="D3621" s="236" t="s">
        <v>1808</v>
      </c>
      <c r="E3621" s="220">
        <f t="shared" ref="E3621:E3630" si="230">+F3621+G3621+H3621</f>
        <v>3</v>
      </c>
      <c r="F3621" s="223">
        <v>1</v>
      </c>
      <c r="G3621" s="223">
        <v>1</v>
      </c>
      <c r="H3621" s="223">
        <v>1</v>
      </c>
    </row>
    <row r="3622" spans="1:8" s="215" customFormat="1">
      <c r="A3622" s="216">
        <v>1378</v>
      </c>
      <c r="B3622" s="217" t="s">
        <v>4448</v>
      </c>
      <c r="C3622" s="222" t="s">
        <v>4516</v>
      </c>
      <c r="D3622" s="236" t="s">
        <v>1808</v>
      </c>
      <c r="E3622" s="220">
        <f t="shared" si="230"/>
        <v>3</v>
      </c>
      <c r="F3622" s="223">
        <v>1</v>
      </c>
      <c r="G3622" s="223">
        <v>1</v>
      </c>
      <c r="H3622" s="223">
        <v>1</v>
      </c>
    </row>
    <row r="3623" spans="1:8" s="215" customFormat="1">
      <c r="A3623" s="216">
        <v>1379</v>
      </c>
      <c r="B3623" s="217" t="s">
        <v>4517</v>
      </c>
      <c r="C3623" s="222" t="s">
        <v>4518</v>
      </c>
      <c r="D3623" s="236" t="s">
        <v>1808</v>
      </c>
      <c r="E3623" s="220">
        <f t="shared" si="230"/>
        <v>3</v>
      </c>
      <c r="F3623" s="223">
        <v>1</v>
      </c>
      <c r="G3623" s="223">
        <v>1</v>
      </c>
      <c r="H3623" s="223">
        <v>1</v>
      </c>
    </row>
    <row r="3624" spans="1:8" s="215" customFormat="1">
      <c r="A3624" s="216">
        <v>1380</v>
      </c>
      <c r="B3624" s="217" t="s">
        <v>4475</v>
      </c>
      <c r="C3624" s="222" t="s">
        <v>4496</v>
      </c>
      <c r="D3624" s="236" t="s">
        <v>1808</v>
      </c>
      <c r="E3624" s="220">
        <f t="shared" si="230"/>
        <v>0</v>
      </c>
      <c r="F3624" s="223"/>
      <c r="G3624" s="223"/>
      <c r="H3624" s="223"/>
    </row>
    <row r="3625" spans="1:8" s="215" customFormat="1">
      <c r="A3625" s="216">
        <v>1381</v>
      </c>
      <c r="B3625" s="217" t="s">
        <v>4519</v>
      </c>
      <c r="C3625" s="222" t="s">
        <v>4520</v>
      </c>
      <c r="D3625" s="236" t="s">
        <v>1808</v>
      </c>
      <c r="E3625" s="220">
        <f t="shared" si="230"/>
        <v>0</v>
      </c>
      <c r="F3625" s="223"/>
      <c r="G3625" s="223"/>
      <c r="H3625" s="223"/>
    </row>
    <row r="3626" spans="1:8" s="215" customFormat="1">
      <c r="A3626" s="216">
        <v>1382</v>
      </c>
      <c r="B3626" s="217" t="s">
        <v>4476</v>
      </c>
      <c r="C3626" s="222" t="s">
        <v>4521</v>
      </c>
      <c r="D3626" s="236" t="s">
        <v>1808</v>
      </c>
      <c r="E3626" s="220">
        <f t="shared" si="230"/>
        <v>1</v>
      </c>
      <c r="F3626" s="223"/>
      <c r="G3626" s="223">
        <v>1</v>
      </c>
      <c r="H3626" s="223"/>
    </row>
    <row r="3627" spans="1:8" s="215" customFormat="1">
      <c r="A3627" s="216">
        <v>1383</v>
      </c>
      <c r="B3627" s="217" t="s">
        <v>4477</v>
      </c>
      <c r="C3627" s="222" t="s">
        <v>4522</v>
      </c>
      <c r="D3627" s="236" t="s">
        <v>1808</v>
      </c>
      <c r="E3627" s="220">
        <f t="shared" si="230"/>
        <v>1</v>
      </c>
      <c r="F3627" s="223"/>
      <c r="G3627" s="223">
        <v>1</v>
      </c>
      <c r="H3627" s="223"/>
    </row>
    <row r="3628" spans="1:8" s="215" customFormat="1">
      <c r="A3628" s="216">
        <v>1384</v>
      </c>
      <c r="B3628" s="217" t="s">
        <v>4517</v>
      </c>
      <c r="C3628" s="222" t="s">
        <v>4523</v>
      </c>
      <c r="D3628" s="236" t="s">
        <v>1808</v>
      </c>
      <c r="E3628" s="220">
        <f t="shared" si="230"/>
        <v>0</v>
      </c>
      <c r="F3628" s="223"/>
      <c r="G3628" s="223"/>
      <c r="H3628" s="223"/>
    </row>
    <row r="3629" spans="1:8" s="215" customFormat="1">
      <c r="A3629" s="216">
        <v>1385</v>
      </c>
      <c r="B3629" s="217" t="s">
        <v>4443</v>
      </c>
      <c r="C3629" s="222" t="s">
        <v>4499</v>
      </c>
      <c r="D3629" s="236" t="s">
        <v>1808</v>
      </c>
      <c r="E3629" s="220">
        <f t="shared" si="230"/>
        <v>1</v>
      </c>
      <c r="F3629" s="223"/>
      <c r="G3629" s="223">
        <v>1</v>
      </c>
      <c r="H3629" s="223"/>
    </row>
    <row r="3630" spans="1:8" s="215" customFormat="1">
      <c r="A3630" s="216">
        <v>1386</v>
      </c>
      <c r="B3630" s="217" t="s">
        <v>4443</v>
      </c>
      <c r="C3630" s="222" t="s">
        <v>4524</v>
      </c>
      <c r="D3630" s="236" t="s">
        <v>1808</v>
      </c>
      <c r="E3630" s="220">
        <f t="shared" si="230"/>
        <v>0</v>
      </c>
      <c r="F3630" s="223"/>
      <c r="G3630" s="223"/>
      <c r="H3630" s="223"/>
    </row>
    <row r="3631" spans="1:8" s="215" customFormat="1" ht="33" customHeight="1">
      <c r="A3631" s="227"/>
      <c r="B3631" s="912" t="s">
        <v>4525</v>
      </c>
      <c r="C3631" s="912"/>
      <c r="D3631" s="912"/>
      <c r="E3631" s="912"/>
      <c r="F3631" s="912"/>
      <c r="G3631" s="912"/>
      <c r="H3631" s="912"/>
    </row>
    <row r="3632" spans="1:8" s="215" customFormat="1">
      <c r="A3632" s="216">
        <v>1387</v>
      </c>
      <c r="B3632" s="235" t="s">
        <v>4526</v>
      </c>
      <c r="C3632" s="246" t="s">
        <v>4527</v>
      </c>
      <c r="D3632" s="236" t="s">
        <v>1808</v>
      </c>
      <c r="E3632" s="220">
        <f t="shared" ref="E3632:E3642" si="231">+F3632+G3632+H3632</f>
        <v>5</v>
      </c>
      <c r="F3632" s="2">
        <v>2</v>
      </c>
      <c r="G3632" s="2">
        <v>2</v>
      </c>
      <c r="H3632" s="2">
        <v>1</v>
      </c>
    </row>
    <row r="3633" spans="1:8" s="215" customFormat="1">
      <c r="A3633" s="216">
        <v>1388</v>
      </c>
      <c r="B3633" s="235" t="s">
        <v>4528</v>
      </c>
      <c r="C3633" s="246" t="s">
        <v>4529</v>
      </c>
      <c r="D3633" s="236" t="s">
        <v>1808</v>
      </c>
      <c r="E3633" s="220">
        <f t="shared" si="231"/>
        <v>5</v>
      </c>
      <c r="F3633" s="2">
        <v>2</v>
      </c>
      <c r="G3633" s="2">
        <v>2</v>
      </c>
      <c r="H3633" s="2">
        <v>1</v>
      </c>
    </row>
    <row r="3634" spans="1:8" s="215" customFormat="1">
      <c r="A3634" s="216">
        <v>1389</v>
      </c>
      <c r="B3634" s="235" t="s">
        <v>4530</v>
      </c>
      <c r="C3634" s="246" t="s">
        <v>4531</v>
      </c>
      <c r="D3634" s="236" t="s">
        <v>1808</v>
      </c>
      <c r="E3634" s="220">
        <f t="shared" si="231"/>
        <v>5</v>
      </c>
      <c r="F3634" s="2">
        <v>2</v>
      </c>
      <c r="G3634" s="2">
        <v>2</v>
      </c>
      <c r="H3634" s="2">
        <v>1</v>
      </c>
    </row>
    <row r="3635" spans="1:8" s="215" customFormat="1">
      <c r="A3635" s="216">
        <v>1390</v>
      </c>
      <c r="B3635" s="235" t="s">
        <v>932</v>
      </c>
      <c r="C3635" s="246" t="s">
        <v>4532</v>
      </c>
      <c r="D3635" s="236" t="s">
        <v>1808</v>
      </c>
      <c r="E3635" s="220">
        <f t="shared" si="231"/>
        <v>1</v>
      </c>
      <c r="F3635" s="2">
        <v>1</v>
      </c>
      <c r="G3635" s="2"/>
      <c r="H3635" s="2"/>
    </row>
    <row r="3636" spans="1:8" s="215" customFormat="1">
      <c r="A3636" s="216">
        <v>1391</v>
      </c>
      <c r="B3636" s="235" t="s">
        <v>932</v>
      </c>
      <c r="C3636" s="246">
        <v>4654745</v>
      </c>
      <c r="D3636" s="236" t="s">
        <v>1808</v>
      </c>
      <c r="E3636" s="220">
        <f t="shared" si="231"/>
        <v>1</v>
      </c>
      <c r="F3636" s="2">
        <v>1</v>
      </c>
      <c r="G3636" s="2"/>
      <c r="H3636" s="2"/>
    </row>
    <row r="3637" spans="1:8" s="215" customFormat="1">
      <c r="A3637" s="216">
        <v>1392</v>
      </c>
      <c r="B3637" s="235" t="s">
        <v>932</v>
      </c>
      <c r="C3637" s="246">
        <v>4630525</v>
      </c>
      <c r="D3637" s="236" t="s">
        <v>1808</v>
      </c>
      <c r="E3637" s="220">
        <f t="shared" si="231"/>
        <v>1</v>
      </c>
      <c r="F3637" s="2">
        <v>1</v>
      </c>
      <c r="G3637" s="2"/>
      <c r="H3637" s="2"/>
    </row>
    <row r="3638" spans="1:8" s="215" customFormat="1">
      <c r="A3638" s="216">
        <v>1393</v>
      </c>
      <c r="B3638" s="235" t="s">
        <v>4533</v>
      </c>
      <c r="C3638" s="246" t="s">
        <v>4534</v>
      </c>
      <c r="D3638" s="236" t="s">
        <v>1808</v>
      </c>
      <c r="E3638" s="220">
        <f t="shared" si="231"/>
        <v>2</v>
      </c>
      <c r="F3638" s="2">
        <v>1</v>
      </c>
      <c r="G3638" s="2">
        <v>1</v>
      </c>
      <c r="H3638" s="2"/>
    </row>
    <row r="3639" spans="1:8" s="215" customFormat="1">
      <c r="A3639" s="216">
        <v>1394</v>
      </c>
      <c r="B3639" s="235" t="s">
        <v>4533</v>
      </c>
      <c r="C3639" s="246" t="s">
        <v>4535</v>
      </c>
      <c r="D3639" s="236" t="s">
        <v>1808</v>
      </c>
      <c r="E3639" s="220">
        <f t="shared" si="231"/>
        <v>2</v>
      </c>
      <c r="F3639" s="2">
        <v>1</v>
      </c>
      <c r="G3639" s="2">
        <v>1</v>
      </c>
      <c r="H3639" s="2"/>
    </row>
    <row r="3640" spans="1:8" s="215" customFormat="1">
      <c r="A3640" s="216">
        <v>1395</v>
      </c>
      <c r="B3640" s="235" t="s">
        <v>4536</v>
      </c>
      <c r="C3640" s="246" t="s">
        <v>4537</v>
      </c>
      <c r="D3640" s="236" t="s">
        <v>1808</v>
      </c>
      <c r="E3640" s="220">
        <f t="shared" si="231"/>
        <v>6</v>
      </c>
      <c r="F3640" s="2">
        <v>3</v>
      </c>
      <c r="G3640" s="2">
        <v>3</v>
      </c>
      <c r="H3640" s="2"/>
    </row>
    <row r="3641" spans="1:8" s="215" customFormat="1">
      <c r="A3641" s="216">
        <v>1396</v>
      </c>
      <c r="B3641" s="235" t="s">
        <v>4536</v>
      </c>
      <c r="C3641" s="246" t="s">
        <v>4538</v>
      </c>
      <c r="D3641" s="221" t="s">
        <v>2115</v>
      </c>
      <c r="E3641" s="220">
        <f t="shared" si="231"/>
        <v>6</v>
      </c>
      <c r="F3641" s="2">
        <v>3</v>
      </c>
      <c r="G3641" s="2">
        <v>3</v>
      </c>
      <c r="H3641" s="2"/>
    </row>
    <row r="3642" spans="1:8" s="215" customFormat="1">
      <c r="A3642" s="216">
        <v>1397</v>
      </c>
      <c r="B3642" s="235" t="s">
        <v>4539</v>
      </c>
      <c r="C3642" s="246" t="s">
        <v>4540</v>
      </c>
      <c r="D3642" s="236" t="s">
        <v>1808</v>
      </c>
      <c r="E3642" s="220">
        <f t="shared" si="231"/>
        <v>5</v>
      </c>
      <c r="F3642" s="2">
        <v>2</v>
      </c>
      <c r="G3642" s="2">
        <v>2</v>
      </c>
      <c r="H3642" s="2">
        <v>1</v>
      </c>
    </row>
    <row r="3643" spans="1:8" s="215" customFormat="1" ht="33" customHeight="1">
      <c r="A3643" s="227"/>
      <c r="B3643" s="912" t="s">
        <v>4541</v>
      </c>
      <c r="C3643" s="912"/>
      <c r="D3643" s="912"/>
      <c r="E3643" s="912"/>
      <c r="F3643" s="912"/>
      <c r="G3643" s="912"/>
      <c r="H3643" s="912"/>
    </row>
    <row r="3644" spans="1:8" s="215" customFormat="1">
      <c r="A3644" s="216">
        <v>1398</v>
      </c>
      <c r="B3644" s="217" t="s">
        <v>4429</v>
      </c>
      <c r="C3644" s="222" t="s">
        <v>918</v>
      </c>
      <c r="D3644" s="236" t="s">
        <v>1808</v>
      </c>
      <c r="E3644" s="220">
        <f>+F3644+G3644+H3644</f>
        <v>14</v>
      </c>
      <c r="F3644" s="223">
        <v>5</v>
      </c>
      <c r="G3644" s="223">
        <v>5</v>
      </c>
      <c r="H3644" s="223">
        <v>4</v>
      </c>
    </row>
    <row r="3645" spans="1:8" s="215" customFormat="1">
      <c r="A3645" s="216">
        <v>1399</v>
      </c>
      <c r="B3645" s="217" t="s">
        <v>4430</v>
      </c>
      <c r="C3645" s="222" t="s">
        <v>917</v>
      </c>
      <c r="D3645" s="236" t="s">
        <v>1808</v>
      </c>
      <c r="E3645" s="220">
        <f>+F3645+G3645+H3645</f>
        <v>14</v>
      </c>
      <c r="F3645" s="223">
        <v>5</v>
      </c>
      <c r="G3645" s="223">
        <v>5</v>
      </c>
      <c r="H3645" s="223">
        <v>4</v>
      </c>
    </row>
    <row r="3646" spans="1:8" s="215" customFormat="1">
      <c r="A3646" s="216">
        <v>1400</v>
      </c>
      <c r="B3646" s="217" t="s">
        <v>1906</v>
      </c>
      <c r="C3646" s="222" t="s">
        <v>919</v>
      </c>
      <c r="D3646" s="236" t="s">
        <v>1808</v>
      </c>
      <c r="E3646" s="220">
        <f>+F3646+G3646+H3646</f>
        <v>14</v>
      </c>
      <c r="F3646" s="223">
        <v>5</v>
      </c>
      <c r="G3646" s="223">
        <v>5</v>
      </c>
      <c r="H3646" s="223">
        <v>4</v>
      </c>
    </row>
    <row r="3647" spans="1:8" s="215" customFormat="1">
      <c r="A3647" s="216">
        <v>1401</v>
      </c>
      <c r="B3647" s="217" t="s">
        <v>4435</v>
      </c>
      <c r="C3647" s="222" t="s">
        <v>4542</v>
      </c>
      <c r="D3647" s="236" t="s">
        <v>1808</v>
      </c>
      <c r="E3647" s="220">
        <f>+F3647+G3647+H3647</f>
        <v>7</v>
      </c>
      <c r="F3647" s="223">
        <v>3</v>
      </c>
      <c r="G3647" s="223">
        <v>2</v>
      </c>
      <c r="H3647" s="223">
        <v>2</v>
      </c>
    </row>
    <row r="3648" spans="1:8" s="215" customFormat="1">
      <c r="A3648" s="216">
        <v>1402</v>
      </c>
      <c r="B3648" s="217" t="s">
        <v>933</v>
      </c>
      <c r="C3648" s="222" t="s">
        <v>4543</v>
      </c>
      <c r="D3648" s="236" t="s">
        <v>1808</v>
      </c>
      <c r="E3648" s="220">
        <f>+F3648+G3648+H3648</f>
        <v>3</v>
      </c>
      <c r="F3648" s="223">
        <v>1</v>
      </c>
      <c r="G3648" s="223">
        <v>1</v>
      </c>
      <c r="H3648" s="223">
        <v>1</v>
      </c>
    </row>
    <row r="3649" spans="1:8" s="215" customFormat="1" ht="33" customHeight="1">
      <c r="A3649" s="227"/>
      <c r="B3649" s="912" t="s">
        <v>4544</v>
      </c>
      <c r="C3649" s="912"/>
      <c r="D3649" s="912"/>
      <c r="E3649" s="912"/>
      <c r="F3649" s="912"/>
      <c r="G3649" s="912"/>
      <c r="H3649" s="912"/>
    </row>
    <row r="3650" spans="1:8" s="215" customFormat="1">
      <c r="A3650" s="216">
        <v>1403</v>
      </c>
      <c r="B3650" s="217" t="s">
        <v>4545</v>
      </c>
      <c r="C3650" s="222" t="s">
        <v>4546</v>
      </c>
      <c r="D3650" s="236" t="s">
        <v>1808</v>
      </c>
      <c r="E3650" s="220">
        <f>+F3650+G3650+H3650</f>
        <v>8</v>
      </c>
      <c r="F3650" s="223">
        <v>3</v>
      </c>
      <c r="G3650" s="223">
        <v>3</v>
      </c>
      <c r="H3650" s="223">
        <v>2</v>
      </c>
    </row>
    <row r="3651" spans="1:8" s="215" customFormat="1">
      <c r="A3651" s="216">
        <v>1404</v>
      </c>
      <c r="B3651" s="217" t="s">
        <v>4429</v>
      </c>
      <c r="C3651" s="222">
        <v>81125030075</v>
      </c>
      <c r="D3651" s="236" t="s">
        <v>1808</v>
      </c>
      <c r="E3651" s="220">
        <f>+F3651+G3651+H3651</f>
        <v>8</v>
      </c>
      <c r="F3651" s="223">
        <v>3</v>
      </c>
      <c r="G3651" s="223">
        <v>3</v>
      </c>
      <c r="H3651" s="223">
        <v>2</v>
      </c>
    </row>
    <row r="3652" spans="1:8" s="215" customFormat="1">
      <c r="A3652" s="216">
        <v>1405</v>
      </c>
      <c r="B3652" s="217" t="s">
        <v>4430</v>
      </c>
      <c r="C3652" s="222">
        <v>81125010032</v>
      </c>
      <c r="D3652" s="236" t="s">
        <v>1808</v>
      </c>
      <c r="E3652" s="220">
        <f>+F3652+G3652+H3652</f>
        <v>8</v>
      </c>
      <c r="F3652" s="223">
        <v>3</v>
      </c>
      <c r="G3652" s="223">
        <v>3</v>
      </c>
      <c r="H3652" s="223">
        <v>2</v>
      </c>
    </row>
    <row r="3653" spans="1:8" s="215" customFormat="1">
      <c r="A3653" s="216">
        <v>1406</v>
      </c>
      <c r="B3653" s="217" t="s">
        <v>4433</v>
      </c>
      <c r="C3653" s="222" t="s">
        <v>4434</v>
      </c>
      <c r="D3653" s="236" t="s">
        <v>1808</v>
      </c>
      <c r="E3653" s="220">
        <f>+F3653+G3653+H3653</f>
        <v>2</v>
      </c>
      <c r="F3653" s="223">
        <v>1</v>
      </c>
      <c r="G3653" s="223">
        <v>1</v>
      </c>
      <c r="H3653" s="223"/>
    </row>
    <row r="3654" spans="1:8" s="215" customFormat="1">
      <c r="A3654" s="216">
        <v>1407</v>
      </c>
      <c r="B3654" s="217" t="s">
        <v>4435</v>
      </c>
      <c r="C3654" s="222" t="s">
        <v>4547</v>
      </c>
      <c r="D3654" s="221" t="s">
        <v>2115</v>
      </c>
      <c r="E3654" s="220">
        <f>+F3654+G3654+H3654</f>
        <v>4</v>
      </c>
      <c r="F3654" s="223">
        <v>1</v>
      </c>
      <c r="G3654" s="223">
        <v>2</v>
      </c>
      <c r="H3654" s="223">
        <v>1</v>
      </c>
    </row>
    <row r="3655" spans="1:8" s="215" customFormat="1" ht="33" customHeight="1">
      <c r="A3655" s="227"/>
      <c r="B3655" s="912" t="s">
        <v>4548</v>
      </c>
      <c r="C3655" s="912"/>
      <c r="D3655" s="912"/>
      <c r="E3655" s="912"/>
      <c r="F3655" s="912"/>
      <c r="G3655" s="912"/>
      <c r="H3655" s="912"/>
    </row>
    <row r="3656" spans="1:8" s="215" customFormat="1">
      <c r="A3656" s="216">
        <v>1408</v>
      </c>
      <c r="B3656" s="217" t="s">
        <v>1906</v>
      </c>
      <c r="C3656" s="222">
        <v>9009</v>
      </c>
      <c r="D3656" s="236" t="s">
        <v>1808</v>
      </c>
      <c r="E3656" s="220">
        <f t="shared" ref="E3656:E3661" si="232">+F3656+G3656+H3656</f>
        <v>3</v>
      </c>
      <c r="F3656" s="223">
        <v>1</v>
      </c>
      <c r="G3656" s="223">
        <v>1</v>
      </c>
      <c r="H3656" s="223">
        <v>1</v>
      </c>
    </row>
    <row r="3657" spans="1:8" s="215" customFormat="1">
      <c r="A3657" s="216">
        <v>1409</v>
      </c>
      <c r="B3657" s="217" t="s">
        <v>1914</v>
      </c>
      <c r="C3657" s="222" t="s">
        <v>4549</v>
      </c>
      <c r="D3657" s="236" t="s">
        <v>1808</v>
      </c>
      <c r="E3657" s="220">
        <f t="shared" si="232"/>
        <v>3</v>
      </c>
      <c r="F3657" s="223">
        <v>1</v>
      </c>
      <c r="G3657" s="223">
        <v>1</v>
      </c>
      <c r="H3657" s="223">
        <v>1</v>
      </c>
    </row>
    <row r="3658" spans="1:8" s="215" customFormat="1">
      <c r="A3658" s="216">
        <v>1410</v>
      </c>
      <c r="B3658" s="217" t="s">
        <v>4550</v>
      </c>
      <c r="C3658" s="222">
        <v>4329012472</v>
      </c>
      <c r="D3658" s="236" t="s">
        <v>1808</v>
      </c>
      <c r="E3658" s="220">
        <f t="shared" si="232"/>
        <v>0</v>
      </c>
      <c r="F3658" s="223"/>
      <c r="G3658" s="223"/>
      <c r="H3658" s="223"/>
    </row>
    <row r="3659" spans="1:8" s="215" customFormat="1">
      <c r="A3659" s="216">
        <v>1411</v>
      </c>
      <c r="B3659" s="217" t="s">
        <v>4551</v>
      </c>
      <c r="C3659" s="222" t="s">
        <v>4552</v>
      </c>
      <c r="D3659" s="236" t="s">
        <v>1808</v>
      </c>
      <c r="E3659" s="220">
        <f t="shared" si="232"/>
        <v>0</v>
      </c>
      <c r="F3659" s="223"/>
      <c r="G3659" s="223"/>
      <c r="H3659" s="223"/>
    </row>
    <row r="3660" spans="1:8" s="215" customFormat="1">
      <c r="A3660" s="216">
        <v>1412</v>
      </c>
      <c r="B3660" s="217" t="s">
        <v>1907</v>
      </c>
      <c r="C3660" s="222" t="s">
        <v>4553</v>
      </c>
      <c r="D3660" s="236" t="s">
        <v>1808</v>
      </c>
      <c r="E3660" s="220">
        <f t="shared" si="232"/>
        <v>2</v>
      </c>
      <c r="F3660" s="223">
        <v>1</v>
      </c>
      <c r="G3660" s="223">
        <v>1</v>
      </c>
      <c r="H3660" s="223"/>
    </row>
    <row r="3661" spans="1:8" s="215" customFormat="1">
      <c r="A3661" s="216">
        <v>1413</v>
      </c>
      <c r="B3661" s="217" t="s">
        <v>1907</v>
      </c>
      <c r="C3661" s="222" t="s">
        <v>4554</v>
      </c>
      <c r="D3661" s="236" t="s">
        <v>1808</v>
      </c>
      <c r="E3661" s="220">
        <f t="shared" si="232"/>
        <v>2</v>
      </c>
      <c r="F3661" s="223">
        <v>1</v>
      </c>
      <c r="G3661" s="223">
        <v>1</v>
      </c>
      <c r="H3661" s="223"/>
    </row>
    <row r="3662" spans="1:8" s="215" customFormat="1" ht="30.75" customHeight="1">
      <c r="A3662" s="264"/>
      <c r="B3662" s="912" t="s">
        <v>4555</v>
      </c>
      <c r="C3662" s="912"/>
      <c r="D3662" s="912"/>
      <c r="E3662" s="912"/>
      <c r="F3662" s="912"/>
      <c r="G3662" s="912"/>
      <c r="H3662" s="912"/>
    </row>
    <row r="3663" spans="1:8" s="215" customFormat="1">
      <c r="A3663" s="216">
        <v>1414</v>
      </c>
      <c r="B3663" s="217" t="s">
        <v>1904</v>
      </c>
      <c r="C3663" s="222" t="s">
        <v>917</v>
      </c>
      <c r="D3663" s="236" t="s">
        <v>1808</v>
      </c>
      <c r="E3663" s="220">
        <f>+F3663+G3663+H3663</f>
        <v>2</v>
      </c>
      <c r="F3663" s="223">
        <v>1</v>
      </c>
      <c r="G3663" s="223">
        <v>1</v>
      </c>
      <c r="H3663" s="223"/>
    </row>
    <row r="3664" spans="1:8" s="215" customFormat="1">
      <c r="A3664" s="216">
        <v>1415</v>
      </c>
      <c r="B3664" s="217" t="s">
        <v>1905</v>
      </c>
      <c r="C3664" s="222" t="s">
        <v>918</v>
      </c>
      <c r="D3664" s="236" t="s">
        <v>1808</v>
      </c>
      <c r="E3664" s="220">
        <f>+F3664+G3664+H3664</f>
        <v>2</v>
      </c>
      <c r="F3664" s="223">
        <v>1</v>
      </c>
      <c r="G3664" s="223">
        <v>1</v>
      </c>
      <c r="H3664" s="223"/>
    </row>
    <row r="3665" spans="1:8" s="215" customFormat="1">
      <c r="A3665" s="216">
        <v>1416</v>
      </c>
      <c r="B3665" s="217" t="s">
        <v>4556</v>
      </c>
      <c r="C3665" s="222" t="s">
        <v>919</v>
      </c>
      <c r="D3665" s="236" t="s">
        <v>1808</v>
      </c>
      <c r="E3665" s="220">
        <f>+F3665+G3665+H3665</f>
        <v>2</v>
      </c>
      <c r="F3665" s="223">
        <v>1</v>
      </c>
      <c r="G3665" s="223">
        <v>1</v>
      </c>
      <c r="H3665" s="223"/>
    </row>
    <row r="3666" spans="1:8" s="215" customFormat="1" ht="46.5">
      <c r="A3666" s="216">
        <v>1417</v>
      </c>
      <c r="B3666" s="217" t="s">
        <v>1907</v>
      </c>
      <c r="C3666" s="222" t="s">
        <v>920</v>
      </c>
      <c r="D3666" s="236" t="s">
        <v>1808</v>
      </c>
      <c r="E3666" s="220">
        <f>+F3666+G3666+H3666</f>
        <v>1</v>
      </c>
      <c r="F3666" s="223"/>
      <c r="G3666" s="223"/>
      <c r="H3666" s="223">
        <v>1</v>
      </c>
    </row>
    <row r="3667" spans="1:8" s="215" customFormat="1" ht="25.5" customHeight="1">
      <c r="A3667" s="227"/>
      <c r="B3667" s="912" t="s">
        <v>4557</v>
      </c>
      <c r="C3667" s="912"/>
      <c r="D3667" s="912"/>
      <c r="E3667" s="912"/>
      <c r="F3667" s="912"/>
      <c r="G3667" s="912"/>
      <c r="H3667" s="912"/>
    </row>
    <row r="3668" spans="1:8" s="215" customFormat="1">
      <c r="A3668" s="216">
        <v>1418</v>
      </c>
      <c r="B3668" s="217" t="s">
        <v>1906</v>
      </c>
      <c r="C3668" s="222">
        <v>8943910493</v>
      </c>
      <c r="D3668" s="236" t="s">
        <v>1808</v>
      </c>
      <c r="E3668" s="220">
        <f>+F3668+G3668+H3668</f>
        <v>4</v>
      </c>
      <c r="F3668" s="223">
        <v>1</v>
      </c>
      <c r="G3668" s="223">
        <v>1</v>
      </c>
      <c r="H3668" s="223">
        <v>2</v>
      </c>
    </row>
    <row r="3669" spans="1:8" s="215" customFormat="1">
      <c r="A3669" s="216">
        <v>1419</v>
      </c>
      <c r="B3669" s="217" t="s">
        <v>4429</v>
      </c>
      <c r="C3669" s="222" t="s">
        <v>4558</v>
      </c>
      <c r="D3669" s="236" t="s">
        <v>1808</v>
      </c>
      <c r="E3669" s="220">
        <f>+F3669+G3669+H3669</f>
        <v>4</v>
      </c>
      <c r="F3669" s="223">
        <v>1</v>
      </c>
      <c r="G3669" s="223">
        <v>1</v>
      </c>
      <c r="H3669" s="223">
        <v>2</v>
      </c>
    </row>
    <row r="3670" spans="1:8" s="215" customFormat="1">
      <c r="A3670" s="216">
        <v>1420</v>
      </c>
      <c r="B3670" s="217" t="s">
        <v>4430</v>
      </c>
      <c r="C3670" s="222">
        <v>8943940792</v>
      </c>
      <c r="D3670" s="236" t="s">
        <v>1808</v>
      </c>
      <c r="E3670" s="220">
        <f>+F3670+G3670+H3670</f>
        <v>4</v>
      </c>
      <c r="F3670" s="223">
        <v>1</v>
      </c>
      <c r="G3670" s="223">
        <v>1</v>
      </c>
      <c r="H3670" s="223">
        <v>2</v>
      </c>
    </row>
    <row r="3671" spans="1:8" s="215" customFormat="1">
      <c r="A3671" s="216">
        <v>1421</v>
      </c>
      <c r="B3671" s="217" t="s">
        <v>4466</v>
      </c>
      <c r="C3671" s="222">
        <v>1142151110</v>
      </c>
      <c r="D3671" s="236" t="s">
        <v>1808</v>
      </c>
      <c r="E3671" s="220">
        <f>+F3671+G3671+H3671</f>
        <v>2</v>
      </c>
      <c r="F3671" s="223">
        <v>1</v>
      </c>
      <c r="G3671" s="223"/>
      <c r="H3671" s="223">
        <v>1</v>
      </c>
    </row>
    <row r="3672" spans="1:8" s="215" customFormat="1">
      <c r="A3672" s="216">
        <v>1422</v>
      </c>
      <c r="B3672" s="217" t="s">
        <v>4464</v>
      </c>
      <c r="C3672" s="222">
        <v>1142151720</v>
      </c>
      <c r="D3672" s="236" t="s">
        <v>1808</v>
      </c>
      <c r="E3672" s="220">
        <f>+F3672+G3672+H3672</f>
        <v>2</v>
      </c>
      <c r="F3672" s="223">
        <v>1</v>
      </c>
      <c r="G3672" s="223"/>
      <c r="H3672" s="223">
        <v>1</v>
      </c>
    </row>
    <row r="3673" spans="1:8" s="215" customFormat="1" ht="33" customHeight="1">
      <c r="A3673" s="227"/>
      <c r="B3673" s="912" t="s">
        <v>4559</v>
      </c>
      <c r="C3673" s="912"/>
      <c r="D3673" s="912"/>
      <c r="E3673" s="912"/>
      <c r="F3673" s="912"/>
      <c r="G3673" s="912"/>
      <c r="H3673" s="912"/>
    </row>
    <row r="3674" spans="1:8" s="215" customFormat="1">
      <c r="A3674" s="216">
        <v>1423</v>
      </c>
      <c r="B3674" s="254" t="s">
        <v>4427</v>
      </c>
      <c r="C3674" s="259">
        <v>51055006073</v>
      </c>
      <c r="D3674" s="236" t="s">
        <v>1808</v>
      </c>
      <c r="E3674" s="257">
        <f>+F3674+G3674+H3674</f>
        <v>2</v>
      </c>
      <c r="F3674" s="265">
        <v>1</v>
      </c>
      <c r="G3674" s="265"/>
      <c r="H3674" s="265">
        <v>1</v>
      </c>
    </row>
    <row r="3675" spans="1:8" s="215" customFormat="1">
      <c r="A3675" s="216">
        <v>1424</v>
      </c>
      <c r="B3675" s="217" t="s">
        <v>4429</v>
      </c>
      <c r="C3675" s="222">
        <v>51125030062</v>
      </c>
      <c r="D3675" s="236" t="s">
        <v>1808</v>
      </c>
      <c r="E3675" s="220">
        <f>+F3675+G3675+H3675</f>
        <v>2</v>
      </c>
      <c r="F3675" s="223">
        <v>1</v>
      </c>
      <c r="G3675" s="223"/>
      <c r="H3675" s="223">
        <v>1</v>
      </c>
    </row>
    <row r="3676" spans="1:8" s="215" customFormat="1">
      <c r="A3676" s="216">
        <v>1425</v>
      </c>
      <c r="B3676" s="217" t="s">
        <v>4430</v>
      </c>
      <c r="C3676" s="222">
        <v>81154036015</v>
      </c>
      <c r="D3676" s="236" t="s">
        <v>1808</v>
      </c>
      <c r="E3676" s="220">
        <f>+F3676+G3676+H3676</f>
        <v>2</v>
      </c>
      <c r="F3676" s="223">
        <v>1</v>
      </c>
      <c r="G3676" s="223"/>
      <c r="H3676" s="223">
        <v>1</v>
      </c>
    </row>
    <row r="3677" spans="1:8" s="215" customFormat="1">
      <c r="A3677" s="216">
        <v>1426</v>
      </c>
      <c r="B3677" s="217" t="s">
        <v>4431</v>
      </c>
      <c r="C3677" s="222" t="s">
        <v>4560</v>
      </c>
      <c r="D3677" s="236" t="s">
        <v>1808</v>
      </c>
      <c r="E3677" s="220">
        <f>+F3677+G3677+H3677</f>
        <v>0</v>
      </c>
      <c r="F3677" s="223"/>
      <c r="G3677" s="223"/>
      <c r="H3677" s="223"/>
    </row>
    <row r="3678" spans="1:8" s="215" customFormat="1">
      <c r="A3678" s="216">
        <v>1427</v>
      </c>
      <c r="B3678" s="217" t="s">
        <v>4435</v>
      </c>
      <c r="C3678" s="222">
        <v>81084050022</v>
      </c>
      <c r="D3678" s="236" t="s">
        <v>1808</v>
      </c>
      <c r="E3678" s="220">
        <f>+F3678+G3678+H3678</f>
        <v>0</v>
      </c>
      <c r="F3678" s="223"/>
      <c r="G3678" s="223"/>
      <c r="H3678" s="223"/>
    </row>
    <row r="3679" spans="1:8" s="215" customFormat="1" ht="33" customHeight="1">
      <c r="A3679" s="227"/>
      <c r="B3679" s="912" t="s">
        <v>4561</v>
      </c>
      <c r="C3679" s="912"/>
      <c r="D3679" s="912"/>
      <c r="E3679" s="912"/>
      <c r="F3679" s="912"/>
      <c r="G3679" s="912"/>
      <c r="H3679" s="912"/>
    </row>
    <row r="3680" spans="1:8" s="215" customFormat="1">
      <c r="A3680" s="216">
        <v>1428</v>
      </c>
      <c r="B3680" s="217" t="s">
        <v>4562</v>
      </c>
      <c r="C3680" s="222" t="s">
        <v>4563</v>
      </c>
      <c r="D3680" s="236" t="s">
        <v>1808</v>
      </c>
      <c r="E3680" s="220">
        <f>+F3680+G3680+H3680</f>
        <v>2</v>
      </c>
      <c r="F3680" s="223">
        <v>1</v>
      </c>
      <c r="G3680" s="223"/>
      <c r="H3680" s="223">
        <v>1</v>
      </c>
    </row>
    <row r="3681" spans="1:8" s="215" customFormat="1">
      <c r="A3681" s="216">
        <v>1429</v>
      </c>
      <c r="B3681" s="217" t="s">
        <v>4564</v>
      </c>
      <c r="C3681" s="222" t="s">
        <v>4565</v>
      </c>
      <c r="D3681" s="236" t="s">
        <v>1808</v>
      </c>
      <c r="E3681" s="220">
        <f>+F3681+G3681+H3681</f>
        <v>2</v>
      </c>
      <c r="F3681" s="223">
        <v>1</v>
      </c>
      <c r="G3681" s="223"/>
      <c r="H3681" s="223">
        <v>1</v>
      </c>
    </row>
    <row r="3682" spans="1:8" s="215" customFormat="1">
      <c r="A3682" s="216">
        <v>1430</v>
      </c>
      <c r="B3682" s="217" t="s">
        <v>4429</v>
      </c>
      <c r="C3682" s="222" t="s">
        <v>4566</v>
      </c>
      <c r="D3682" s="236" t="s">
        <v>1808</v>
      </c>
      <c r="E3682" s="220">
        <f>+F3682+G3682+H3682</f>
        <v>2</v>
      </c>
      <c r="F3682" s="223">
        <v>1</v>
      </c>
      <c r="G3682" s="223"/>
      <c r="H3682" s="223">
        <v>1</v>
      </c>
    </row>
    <row r="3683" spans="1:8" s="215" customFormat="1">
      <c r="A3683" s="216">
        <v>1431</v>
      </c>
      <c r="B3683" s="217" t="s">
        <v>4430</v>
      </c>
      <c r="C3683" s="222" t="s">
        <v>4567</v>
      </c>
      <c r="D3683" s="236" t="s">
        <v>1808</v>
      </c>
      <c r="E3683" s="220">
        <f>+F3683+G3683+H3683</f>
        <v>2</v>
      </c>
      <c r="F3683" s="223">
        <v>1</v>
      </c>
      <c r="G3683" s="223"/>
      <c r="H3683" s="223">
        <v>1</v>
      </c>
    </row>
    <row r="3684" spans="1:8" s="215" customFormat="1">
      <c r="A3684" s="216">
        <v>1432</v>
      </c>
      <c r="B3684" s="217" t="s">
        <v>1907</v>
      </c>
      <c r="C3684" s="222" t="s">
        <v>4568</v>
      </c>
      <c r="D3684" s="236" t="s">
        <v>1808</v>
      </c>
      <c r="E3684" s="220">
        <f>+F3684+G3684+H3684</f>
        <v>0</v>
      </c>
      <c r="F3684" s="223"/>
      <c r="G3684" s="223"/>
      <c r="H3684" s="223"/>
    </row>
    <row r="3685" spans="1:8" s="215" customFormat="1" ht="33" customHeight="1">
      <c r="A3685" s="227"/>
      <c r="B3685" s="912" t="s">
        <v>4569</v>
      </c>
      <c r="C3685" s="912"/>
      <c r="D3685" s="912"/>
      <c r="E3685" s="912"/>
      <c r="F3685" s="912"/>
      <c r="G3685" s="912"/>
      <c r="H3685" s="912"/>
    </row>
    <row r="3686" spans="1:8" s="215" customFormat="1">
      <c r="A3686" s="216">
        <v>1433</v>
      </c>
      <c r="B3686" s="217" t="s">
        <v>4429</v>
      </c>
      <c r="C3686" s="222">
        <v>1002166151</v>
      </c>
      <c r="D3686" s="236" t="s">
        <v>1808</v>
      </c>
      <c r="E3686" s="220">
        <f t="shared" ref="E3686:E3692" si="233">+F3686+G3686+H3686</f>
        <v>14</v>
      </c>
      <c r="F3686" s="223">
        <v>4</v>
      </c>
      <c r="G3686" s="223">
        <v>5</v>
      </c>
      <c r="H3686" s="223">
        <v>5</v>
      </c>
    </row>
    <row r="3687" spans="1:8" s="215" customFormat="1">
      <c r="A3687" s="216">
        <v>1434</v>
      </c>
      <c r="B3687" s="217" t="s">
        <v>4430</v>
      </c>
      <c r="C3687" s="222">
        <v>1002166448</v>
      </c>
      <c r="D3687" s="236" t="s">
        <v>1808</v>
      </c>
      <c r="E3687" s="220">
        <f t="shared" si="233"/>
        <v>14</v>
      </c>
      <c r="F3687" s="223">
        <v>4</v>
      </c>
      <c r="G3687" s="223">
        <v>5</v>
      </c>
      <c r="H3687" s="223">
        <v>5</v>
      </c>
    </row>
    <row r="3688" spans="1:8" s="215" customFormat="1">
      <c r="A3688" s="216">
        <v>1435</v>
      </c>
      <c r="B3688" s="217" t="s">
        <v>1906</v>
      </c>
      <c r="C3688" s="222">
        <v>1002003545</v>
      </c>
      <c r="D3688" s="236" t="s">
        <v>1808</v>
      </c>
      <c r="E3688" s="220">
        <f t="shared" si="233"/>
        <v>14</v>
      </c>
      <c r="F3688" s="223">
        <v>4</v>
      </c>
      <c r="G3688" s="223">
        <v>5</v>
      </c>
      <c r="H3688" s="223">
        <v>5</v>
      </c>
    </row>
    <row r="3689" spans="1:8" s="215" customFormat="1">
      <c r="A3689" s="216">
        <v>1436</v>
      </c>
      <c r="B3689" s="217" t="s">
        <v>4435</v>
      </c>
      <c r="C3689" s="222">
        <v>612600114993</v>
      </c>
      <c r="D3689" s="236" t="s">
        <v>1808</v>
      </c>
      <c r="E3689" s="220">
        <f t="shared" si="233"/>
        <v>7</v>
      </c>
      <c r="F3689" s="223">
        <v>3</v>
      </c>
      <c r="G3689" s="223">
        <v>2</v>
      </c>
      <c r="H3689" s="223">
        <v>2</v>
      </c>
    </row>
    <row r="3690" spans="1:8" s="215" customFormat="1">
      <c r="A3690" s="216">
        <v>1437</v>
      </c>
      <c r="B3690" s="217" t="s">
        <v>933</v>
      </c>
      <c r="C3690" s="222" t="s">
        <v>4570</v>
      </c>
      <c r="D3690" s="236" t="s">
        <v>1808</v>
      </c>
      <c r="E3690" s="220">
        <f t="shared" si="233"/>
        <v>5</v>
      </c>
      <c r="F3690" s="223">
        <v>2</v>
      </c>
      <c r="G3690" s="223">
        <v>2</v>
      </c>
      <c r="H3690" s="223">
        <v>1</v>
      </c>
    </row>
    <row r="3691" spans="1:8" s="215" customFormat="1">
      <c r="A3691" s="216">
        <v>1438</v>
      </c>
      <c r="B3691" s="217" t="s">
        <v>933</v>
      </c>
      <c r="C3691" s="222" t="s">
        <v>4571</v>
      </c>
      <c r="D3691" s="236" t="s">
        <v>1808</v>
      </c>
      <c r="E3691" s="220">
        <f t="shared" si="233"/>
        <v>5</v>
      </c>
      <c r="F3691" s="223">
        <v>2</v>
      </c>
      <c r="G3691" s="223">
        <v>2</v>
      </c>
      <c r="H3691" s="223">
        <v>1</v>
      </c>
    </row>
    <row r="3692" spans="1:8" s="215" customFormat="1">
      <c r="A3692" s="216">
        <v>1439</v>
      </c>
      <c r="B3692" s="217" t="s">
        <v>4511</v>
      </c>
      <c r="C3692" s="222">
        <v>750131053</v>
      </c>
      <c r="D3692" s="236" t="s">
        <v>1808</v>
      </c>
      <c r="E3692" s="220">
        <f t="shared" si="233"/>
        <v>5</v>
      </c>
      <c r="F3692" s="223">
        <v>2</v>
      </c>
      <c r="G3692" s="223">
        <v>2</v>
      </c>
      <c r="H3692" s="223">
        <v>1</v>
      </c>
    </row>
    <row r="3693" spans="1:8" s="215" customFormat="1" ht="33" customHeight="1">
      <c r="A3693" s="227"/>
      <c r="B3693" s="912" t="s">
        <v>4572</v>
      </c>
      <c r="C3693" s="912"/>
      <c r="D3693" s="912"/>
      <c r="E3693" s="912"/>
      <c r="F3693" s="912"/>
      <c r="G3693" s="912"/>
      <c r="H3693" s="912"/>
    </row>
    <row r="3694" spans="1:8" s="215" customFormat="1">
      <c r="A3694" s="216">
        <v>1440</v>
      </c>
      <c r="B3694" s="217" t="s">
        <v>4461</v>
      </c>
      <c r="C3694" s="222" t="s">
        <v>4573</v>
      </c>
      <c r="D3694" s="236" t="s">
        <v>1808</v>
      </c>
      <c r="E3694" s="220">
        <f>+F3694+G3694+H3694</f>
        <v>1</v>
      </c>
      <c r="F3694" s="223"/>
      <c r="G3694" s="223">
        <v>1</v>
      </c>
      <c r="H3694" s="223"/>
    </row>
    <row r="3695" spans="1:8" s="215" customFormat="1">
      <c r="A3695" s="216">
        <v>1441</v>
      </c>
      <c r="B3695" s="217" t="s">
        <v>4448</v>
      </c>
      <c r="C3695" s="222" t="s">
        <v>4574</v>
      </c>
      <c r="D3695" s="236" t="s">
        <v>1808</v>
      </c>
      <c r="E3695" s="220">
        <f>+F3695+G3695+H3695</f>
        <v>1</v>
      </c>
      <c r="F3695" s="223"/>
      <c r="G3695" s="223">
        <v>1</v>
      </c>
      <c r="H3695" s="223"/>
    </row>
    <row r="3696" spans="1:8" s="215" customFormat="1">
      <c r="A3696" s="216">
        <v>1442</v>
      </c>
      <c r="B3696" s="217" t="s">
        <v>1907</v>
      </c>
      <c r="C3696" s="222" t="s">
        <v>4575</v>
      </c>
      <c r="D3696" s="236" t="s">
        <v>1808</v>
      </c>
      <c r="E3696" s="220">
        <f>+F3696+G3696+H3696</f>
        <v>0</v>
      </c>
      <c r="F3696" s="223"/>
      <c r="G3696" s="223"/>
      <c r="H3696" s="223"/>
    </row>
    <row r="3697" spans="1:8" s="215" customFormat="1" ht="33" customHeight="1">
      <c r="A3697" s="227"/>
      <c r="B3697" s="912" t="s">
        <v>4576</v>
      </c>
      <c r="C3697" s="912"/>
      <c r="D3697" s="912"/>
      <c r="E3697" s="912"/>
      <c r="F3697" s="912"/>
      <c r="G3697" s="912"/>
      <c r="H3697" s="912"/>
    </row>
    <row r="3698" spans="1:8" s="215" customFormat="1">
      <c r="A3698" s="216">
        <v>1443</v>
      </c>
      <c r="B3698" s="217" t="s">
        <v>1907</v>
      </c>
      <c r="C3698" s="222" t="s">
        <v>4577</v>
      </c>
      <c r="D3698" s="236" t="s">
        <v>1808</v>
      </c>
      <c r="E3698" s="220">
        <f>+F3698+G3698+H3698</f>
        <v>1</v>
      </c>
      <c r="F3698" s="223">
        <v>1</v>
      </c>
      <c r="G3698" s="223"/>
      <c r="H3698" s="223"/>
    </row>
    <row r="3699" spans="1:8" s="215" customFormat="1">
      <c r="A3699" s="216">
        <v>1444</v>
      </c>
      <c r="B3699" s="217" t="s">
        <v>4448</v>
      </c>
      <c r="C3699" s="222">
        <v>5052</v>
      </c>
      <c r="D3699" s="236" t="s">
        <v>1808</v>
      </c>
      <c r="E3699" s="220">
        <f>+F3699+G3699+H3699</f>
        <v>2</v>
      </c>
      <c r="F3699" s="223">
        <v>1</v>
      </c>
      <c r="G3699" s="223"/>
      <c r="H3699" s="223">
        <v>1</v>
      </c>
    </row>
    <row r="3700" spans="1:8" s="215" customFormat="1">
      <c r="A3700" s="216">
        <v>1445</v>
      </c>
      <c r="B3700" s="217" t="s">
        <v>4578</v>
      </c>
      <c r="C3700" s="222" t="s">
        <v>4577</v>
      </c>
      <c r="D3700" s="236" t="s">
        <v>1808</v>
      </c>
      <c r="E3700" s="220">
        <f>+F3700+G3700+H3700</f>
        <v>2</v>
      </c>
      <c r="F3700" s="223">
        <v>1</v>
      </c>
      <c r="G3700" s="223"/>
      <c r="H3700" s="223">
        <v>1</v>
      </c>
    </row>
    <row r="3701" spans="1:8" s="215" customFormat="1" ht="33" customHeight="1">
      <c r="A3701" s="227"/>
      <c r="B3701" s="912" t="s">
        <v>4579</v>
      </c>
      <c r="C3701" s="912"/>
      <c r="D3701" s="912"/>
      <c r="E3701" s="912"/>
      <c r="F3701" s="912"/>
      <c r="G3701" s="912"/>
      <c r="H3701" s="912"/>
    </row>
    <row r="3702" spans="1:8" s="215" customFormat="1">
      <c r="A3702" s="216">
        <v>1446</v>
      </c>
      <c r="B3702" s="217" t="s">
        <v>1907</v>
      </c>
      <c r="C3702" s="222" t="s">
        <v>4580</v>
      </c>
      <c r="D3702" s="236" t="s">
        <v>1808</v>
      </c>
      <c r="E3702" s="220">
        <f>+F3702+G3702+H3702</f>
        <v>4</v>
      </c>
      <c r="F3702" s="223">
        <v>1</v>
      </c>
      <c r="G3702" s="223">
        <v>1</v>
      </c>
      <c r="H3702" s="223">
        <v>2</v>
      </c>
    </row>
    <row r="3703" spans="1:8" s="215" customFormat="1">
      <c r="A3703" s="216">
        <v>1447</v>
      </c>
      <c r="B3703" s="217" t="s">
        <v>4581</v>
      </c>
      <c r="C3703" s="222" t="s">
        <v>926</v>
      </c>
      <c r="D3703" s="236" t="s">
        <v>1808</v>
      </c>
      <c r="E3703" s="220">
        <f>+F3703+G3703+H3703</f>
        <v>2</v>
      </c>
      <c r="F3703" s="223">
        <v>1</v>
      </c>
      <c r="G3703" s="223">
        <v>1</v>
      </c>
      <c r="H3703" s="223"/>
    </row>
    <row r="3704" spans="1:8" s="215" customFormat="1">
      <c r="A3704" s="216">
        <v>1448</v>
      </c>
      <c r="B3704" s="217" t="s">
        <v>4578</v>
      </c>
      <c r="C3704" s="222" t="s">
        <v>4582</v>
      </c>
      <c r="D3704" s="236" t="s">
        <v>1808</v>
      </c>
      <c r="E3704" s="220">
        <f>+F3704+G3704+H3704</f>
        <v>8</v>
      </c>
      <c r="F3704" s="223">
        <v>3</v>
      </c>
      <c r="G3704" s="223">
        <v>3</v>
      </c>
      <c r="H3704" s="223">
        <v>2</v>
      </c>
    </row>
    <row r="3705" spans="1:8" s="215" customFormat="1" ht="33" customHeight="1">
      <c r="A3705" s="227"/>
      <c r="B3705" s="912" t="s">
        <v>4583</v>
      </c>
      <c r="C3705" s="912"/>
      <c r="D3705" s="912"/>
      <c r="E3705" s="912"/>
      <c r="F3705" s="912"/>
      <c r="G3705" s="912"/>
      <c r="H3705" s="912"/>
    </row>
    <row r="3706" spans="1:8" s="215" customFormat="1" ht="33" customHeight="1">
      <c r="A3706" s="216">
        <v>1449</v>
      </c>
      <c r="B3706" s="217" t="s">
        <v>1907</v>
      </c>
      <c r="C3706" s="222" t="s">
        <v>4577</v>
      </c>
      <c r="D3706" s="236" t="s">
        <v>1808</v>
      </c>
      <c r="E3706" s="220">
        <f>+F3706+G3706+H3706</f>
        <v>2</v>
      </c>
      <c r="F3706" s="223">
        <v>1</v>
      </c>
      <c r="G3706" s="223"/>
      <c r="H3706" s="223">
        <v>1</v>
      </c>
    </row>
    <row r="3707" spans="1:8" s="215" customFormat="1">
      <c r="A3707" s="216">
        <v>1450</v>
      </c>
      <c r="B3707" s="217" t="s">
        <v>4448</v>
      </c>
      <c r="C3707" s="222">
        <v>5052</v>
      </c>
      <c r="D3707" s="236" t="s">
        <v>1808</v>
      </c>
      <c r="E3707" s="220">
        <f>+F3707+G3707+H3707</f>
        <v>1</v>
      </c>
      <c r="F3707" s="223">
        <v>1</v>
      </c>
      <c r="G3707" s="223"/>
      <c r="H3707" s="223"/>
    </row>
    <row r="3708" spans="1:8" s="215" customFormat="1" ht="33" customHeight="1">
      <c r="A3708" s="227"/>
      <c r="B3708" s="912" t="s">
        <v>4584</v>
      </c>
      <c r="C3708" s="912"/>
      <c r="D3708" s="912"/>
      <c r="E3708" s="912"/>
      <c r="F3708" s="912"/>
      <c r="G3708" s="912"/>
      <c r="H3708" s="912"/>
    </row>
    <row r="3709" spans="1:8" s="215" customFormat="1">
      <c r="A3709" s="216">
        <v>1451</v>
      </c>
      <c r="B3709" s="217" t="s">
        <v>4427</v>
      </c>
      <c r="C3709" s="222" t="s">
        <v>4585</v>
      </c>
      <c r="D3709" s="236" t="s">
        <v>1808</v>
      </c>
      <c r="E3709" s="220">
        <f t="shared" ref="E3709:E3714" si="234">+F3709+G3709+H3709</f>
        <v>14</v>
      </c>
      <c r="F3709" s="223">
        <v>4</v>
      </c>
      <c r="G3709" s="223">
        <v>5</v>
      </c>
      <c r="H3709" s="223">
        <v>5</v>
      </c>
    </row>
    <row r="3710" spans="1:8" s="215" customFormat="1">
      <c r="A3710" s="216">
        <v>1452</v>
      </c>
      <c r="B3710" s="217" t="s">
        <v>4429</v>
      </c>
      <c r="C3710" s="222" t="s">
        <v>4586</v>
      </c>
      <c r="D3710" s="236" t="s">
        <v>1808</v>
      </c>
      <c r="E3710" s="220">
        <f t="shared" si="234"/>
        <v>14</v>
      </c>
      <c r="F3710" s="223">
        <v>4</v>
      </c>
      <c r="G3710" s="223">
        <v>5</v>
      </c>
      <c r="H3710" s="223">
        <v>5</v>
      </c>
    </row>
    <row r="3711" spans="1:8" s="215" customFormat="1">
      <c r="A3711" s="216">
        <v>1453</v>
      </c>
      <c r="B3711" s="217" t="s">
        <v>4430</v>
      </c>
      <c r="C3711" s="222" t="s">
        <v>4587</v>
      </c>
      <c r="D3711" s="236" t="s">
        <v>1808</v>
      </c>
      <c r="E3711" s="220">
        <f t="shared" si="234"/>
        <v>14</v>
      </c>
      <c r="F3711" s="223">
        <v>4</v>
      </c>
      <c r="G3711" s="223">
        <v>5</v>
      </c>
      <c r="H3711" s="223">
        <v>5</v>
      </c>
    </row>
    <row r="3712" spans="1:8" s="215" customFormat="1">
      <c r="A3712" s="216">
        <v>1454</v>
      </c>
      <c r="B3712" s="217" t="s">
        <v>4435</v>
      </c>
      <c r="C3712" s="222" t="s">
        <v>4588</v>
      </c>
      <c r="D3712" s="236" t="s">
        <v>1808</v>
      </c>
      <c r="E3712" s="220">
        <f t="shared" si="234"/>
        <v>7</v>
      </c>
      <c r="F3712" s="223">
        <v>3</v>
      </c>
      <c r="G3712" s="223">
        <v>2</v>
      </c>
      <c r="H3712" s="223">
        <v>2</v>
      </c>
    </row>
    <row r="3713" spans="1:8" s="215" customFormat="1">
      <c r="A3713" s="216">
        <v>1455</v>
      </c>
      <c r="B3713" s="217" t="s">
        <v>4589</v>
      </c>
      <c r="C3713" s="222" t="s">
        <v>4590</v>
      </c>
      <c r="D3713" s="236" t="s">
        <v>1808</v>
      </c>
      <c r="E3713" s="220">
        <f t="shared" si="234"/>
        <v>7</v>
      </c>
      <c r="F3713" s="223">
        <v>3</v>
      </c>
      <c r="G3713" s="223">
        <v>2</v>
      </c>
      <c r="H3713" s="223">
        <v>2</v>
      </c>
    </row>
    <row r="3714" spans="1:8" s="215" customFormat="1">
      <c r="A3714" s="216">
        <v>1456</v>
      </c>
      <c r="B3714" s="217" t="s">
        <v>4591</v>
      </c>
      <c r="C3714" s="222">
        <v>80043892226</v>
      </c>
      <c r="D3714" s="236" t="s">
        <v>1808</v>
      </c>
      <c r="E3714" s="220">
        <f t="shared" si="234"/>
        <v>7</v>
      </c>
      <c r="F3714" s="223">
        <v>3</v>
      </c>
      <c r="G3714" s="223">
        <v>2</v>
      </c>
      <c r="H3714" s="223">
        <v>2</v>
      </c>
    </row>
    <row r="3715" spans="1:8" s="215" customFormat="1" ht="33" customHeight="1">
      <c r="A3715" s="227"/>
      <c r="B3715" s="912" t="s">
        <v>4592</v>
      </c>
      <c r="C3715" s="912"/>
      <c r="D3715" s="912"/>
      <c r="E3715" s="912"/>
      <c r="F3715" s="912"/>
      <c r="G3715" s="912"/>
      <c r="H3715" s="912"/>
    </row>
    <row r="3716" spans="1:8" s="215" customFormat="1">
      <c r="A3716" s="216">
        <v>1457</v>
      </c>
      <c r="B3716" s="217" t="s">
        <v>4427</v>
      </c>
      <c r="C3716" s="222" t="s">
        <v>4585</v>
      </c>
      <c r="D3716" s="236" t="s">
        <v>1808</v>
      </c>
      <c r="E3716" s="220">
        <f t="shared" ref="E3716:E3722" si="235">+F3716+G3716+H3716</f>
        <v>3</v>
      </c>
      <c r="F3716" s="2">
        <v>1</v>
      </c>
      <c r="G3716" s="2">
        <v>1</v>
      </c>
      <c r="H3716" s="2">
        <v>1</v>
      </c>
    </row>
    <row r="3717" spans="1:8" s="215" customFormat="1">
      <c r="A3717" s="216">
        <v>1458</v>
      </c>
      <c r="B3717" s="217" t="s">
        <v>4593</v>
      </c>
      <c r="C3717" s="222" t="s">
        <v>4594</v>
      </c>
      <c r="D3717" s="236" t="s">
        <v>1808</v>
      </c>
      <c r="E3717" s="220">
        <f t="shared" si="235"/>
        <v>2</v>
      </c>
      <c r="F3717" s="2">
        <v>1</v>
      </c>
      <c r="G3717" s="2">
        <v>1</v>
      </c>
      <c r="H3717" s="2"/>
    </row>
    <row r="3718" spans="1:8" s="215" customFormat="1">
      <c r="A3718" s="216">
        <v>1459</v>
      </c>
      <c r="B3718" s="217" t="s">
        <v>4429</v>
      </c>
      <c r="C3718" s="222">
        <v>81125030086</v>
      </c>
      <c r="D3718" s="236" t="s">
        <v>1808</v>
      </c>
      <c r="E3718" s="220">
        <f t="shared" si="235"/>
        <v>3</v>
      </c>
      <c r="F3718" s="2">
        <v>1</v>
      </c>
      <c r="G3718" s="2">
        <v>1</v>
      </c>
      <c r="H3718" s="2">
        <v>1</v>
      </c>
    </row>
    <row r="3719" spans="1:8" s="215" customFormat="1">
      <c r="A3719" s="216">
        <v>1460</v>
      </c>
      <c r="B3719" s="217" t="s">
        <v>4430</v>
      </c>
      <c r="C3719" s="222" t="s">
        <v>4587</v>
      </c>
      <c r="D3719" s="236" t="s">
        <v>1808</v>
      </c>
      <c r="E3719" s="220">
        <f t="shared" si="235"/>
        <v>3</v>
      </c>
      <c r="F3719" s="2">
        <v>1</v>
      </c>
      <c r="G3719" s="2">
        <v>1</v>
      </c>
      <c r="H3719" s="2">
        <v>1</v>
      </c>
    </row>
    <row r="3720" spans="1:8" s="215" customFormat="1">
      <c r="A3720" s="216">
        <v>1461</v>
      </c>
      <c r="B3720" s="217" t="s">
        <v>4435</v>
      </c>
      <c r="C3720" s="222" t="s">
        <v>4588</v>
      </c>
      <c r="D3720" s="236" t="s">
        <v>1808</v>
      </c>
      <c r="E3720" s="220">
        <f t="shared" si="235"/>
        <v>2</v>
      </c>
      <c r="F3720" s="2">
        <v>1</v>
      </c>
      <c r="G3720" s="2">
        <v>1</v>
      </c>
      <c r="H3720" s="2"/>
    </row>
    <row r="3721" spans="1:8" s="215" customFormat="1">
      <c r="A3721" s="216">
        <v>1462</v>
      </c>
      <c r="B3721" s="217" t="s">
        <v>4589</v>
      </c>
      <c r="C3721" s="222" t="s">
        <v>4590</v>
      </c>
      <c r="D3721" s="236" t="s">
        <v>1808</v>
      </c>
      <c r="E3721" s="220">
        <f t="shared" si="235"/>
        <v>2</v>
      </c>
      <c r="F3721" s="2">
        <v>1</v>
      </c>
      <c r="G3721" s="2">
        <v>1</v>
      </c>
      <c r="H3721" s="2"/>
    </row>
    <row r="3722" spans="1:8" s="215" customFormat="1">
      <c r="A3722" s="216">
        <v>1463</v>
      </c>
      <c r="B3722" s="217" t="s">
        <v>4591</v>
      </c>
      <c r="C3722" s="222">
        <v>80043892226</v>
      </c>
      <c r="D3722" s="236" t="s">
        <v>1808</v>
      </c>
      <c r="E3722" s="220">
        <f t="shared" si="235"/>
        <v>1</v>
      </c>
      <c r="F3722" s="2">
        <v>1</v>
      </c>
      <c r="G3722" s="2"/>
      <c r="H3722" s="2"/>
    </row>
    <row r="3723" spans="1:8" s="215" customFormat="1" ht="33" customHeight="1">
      <c r="A3723" s="227"/>
      <c r="B3723" s="912" t="s">
        <v>4595</v>
      </c>
      <c r="C3723" s="912"/>
      <c r="D3723" s="912"/>
      <c r="E3723" s="912"/>
      <c r="F3723" s="912"/>
      <c r="G3723" s="912"/>
      <c r="H3723" s="912"/>
    </row>
    <row r="3724" spans="1:8" s="215" customFormat="1">
      <c r="A3724" s="216">
        <v>1464</v>
      </c>
      <c r="B3724" s="217" t="s">
        <v>4562</v>
      </c>
      <c r="C3724" s="222" t="s">
        <v>4563</v>
      </c>
      <c r="D3724" s="236" t="s">
        <v>1808</v>
      </c>
      <c r="E3724" s="220">
        <f t="shared" ref="E3724:E3729" si="236">+F3724+G3724+H3724</f>
        <v>14</v>
      </c>
      <c r="F3724" s="2">
        <v>4</v>
      </c>
      <c r="G3724" s="2">
        <v>5</v>
      </c>
      <c r="H3724" s="2">
        <v>5</v>
      </c>
    </row>
    <row r="3725" spans="1:8" s="215" customFormat="1">
      <c r="A3725" s="216">
        <v>1465</v>
      </c>
      <c r="B3725" s="217" t="s">
        <v>4564</v>
      </c>
      <c r="C3725" s="222" t="s">
        <v>4565</v>
      </c>
      <c r="D3725" s="236" t="s">
        <v>1808</v>
      </c>
      <c r="E3725" s="220">
        <f t="shared" si="236"/>
        <v>14</v>
      </c>
      <c r="F3725" s="2">
        <v>4</v>
      </c>
      <c r="G3725" s="2">
        <v>5</v>
      </c>
      <c r="H3725" s="2">
        <v>5</v>
      </c>
    </row>
    <row r="3726" spans="1:8" s="215" customFormat="1">
      <c r="A3726" s="216">
        <v>1466</v>
      </c>
      <c r="B3726" s="217" t="s">
        <v>4429</v>
      </c>
      <c r="C3726" s="222" t="s">
        <v>4596</v>
      </c>
      <c r="D3726" s="236" t="s">
        <v>1808</v>
      </c>
      <c r="E3726" s="220">
        <f t="shared" si="236"/>
        <v>14</v>
      </c>
      <c r="F3726" s="2">
        <v>4</v>
      </c>
      <c r="G3726" s="2">
        <v>5</v>
      </c>
      <c r="H3726" s="2">
        <v>5</v>
      </c>
    </row>
    <row r="3727" spans="1:8" s="215" customFormat="1">
      <c r="A3727" s="216">
        <v>1467</v>
      </c>
      <c r="B3727" s="217" t="s">
        <v>4430</v>
      </c>
      <c r="C3727" s="222" t="s">
        <v>4597</v>
      </c>
      <c r="D3727" s="236" t="s">
        <v>1808</v>
      </c>
      <c r="E3727" s="220">
        <f t="shared" si="236"/>
        <v>14</v>
      </c>
      <c r="F3727" s="2">
        <v>4</v>
      </c>
      <c r="G3727" s="2">
        <v>5</v>
      </c>
      <c r="H3727" s="2">
        <v>5</v>
      </c>
    </row>
    <row r="3728" spans="1:8" s="215" customFormat="1">
      <c r="A3728" s="216">
        <v>1468</v>
      </c>
      <c r="B3728" s="217" t="s">
        <v>4598</v>
      </c>
      <c r="C3728" s="222" t="s">
        <v>4599</v>
      </c>
      <c r="D3728" s="236" t="s">
        <v>1808</v>
      </c>
      <c r="E3728" s="220">
        <f t="shared" si="236"/>
        <v>7</v>
      </c>
      <c r="F3728" s="2">
        <v>3</v>
      </c>
      <c r="G3728" s="2">
        <v>2</v>
      </c>
      <c r="H3728" s="2">
        <v>2</v>
      </c>
    </row>
    <row r="3729" spans="1:8" s="215" customFormat="1">
      <c r="A3729" s="216">
        <v>1469</v>
      </c>
      <c r="B3729" s="217" t="s">
        <v>1907</v>
      </c>
      <c r="C3729" s="222" t="s">
        <v>8890</v>
      </c>
      <c r="D3729" s="236" t="s">
        <v>1808</v>
      </c>
      <c r="E3729" s="220">
        <f t="shared" si="236"/>
        <v>7</v>
      </c>
      <c r="F3729" s="2">
        <v>3</v>
      </c>
      <c r="G3729" s="2">
        <v>2</v>
      </c>
      <c r="H3729" s="2">
        <v>2</v>
      </c>
    </row>
    <row r="3730" spans="1:8" s="215" customFormat="1" ht="33" customHeight="1">
      <c r="A3730" s="227"/>
      <c r="B3730" s="912" t="s">
        <v>4600</v>
      </c>
      <c r="C3730" s="912"/>
      <c r="D3730" s="912"/>
      <c r="E3730" s="912"/>
      <c r="F3730" s="912"/>
      <c r="G3730" s="912"/>
      <c r="H3730" s="912"/>
    </row>
    <row r="3731" spans="1:8" s="215" customFormat="1">
      <c r="A3731" s="216">
        <v>1470</v>
      </c>
      <c r="B3731" s="217" t="s">
        <v>4427</v>
      </c>
      <c r="C3731" s="222" t="s">
        <v>4601</v>
      </c>
      <c r="D3731" s="236" t="s">
        <v>1808</v>
      </c>
      <c r="E3731" s="220">
        <f>+F3731+G3731+H3731</f>
        <v>48</v>
      </c>
      <c r="F3731" s="223">
        <v>16</v>
      </c>
      <c r="G3731" s="223">
        <v>16</v>
      </c>
      <c r="H3731" s="223">
        <v>16</v>
      </c>
    </row>
    <row r="3732" spans="1:8" s="215" customFormat="1">
      <c r="A3732" s="216">
        <v>1471</v>
      </c>
      <c r="B3732" s="217" t="s">
        <v>1856</v>
      </c>
      <c r="C3732" s="222" t="s">
        <v>4602</v>
      </c>
      <c r="D3732" s="236" t="s">
        <v>1808</v>
      </c>
      <c r="E3732" s="220">
        <f>+F3732+G3732+H3732</f>
        <v>23</v>
      </c>
      <c r="F3732" s="223">
        <v>7</v>
      </c>
      <c r="G3732" s="223">
        <v>8</v>
      </c>
      <c r="H3732" s="223">
        <v>8</v>
      </c>
    </row>
    <row r="3733" spans="1:8" s="215" customFormat="1" ht="33" customHeight="1">
      <c r="A3733" s="227"/>
      <c r="B3733" s="912" t="s">
        <v>4603</v>
      </c>
      <c r="C3733" s="912"/>
      <c r="D3733" s="912"/>
      <c r="E3733" s="912"/>
      <c r="F3733" s="912"/>
      <c r="G3733" s="912"/>
      <c r="H3733" s="912"/>
    </row>
    <row r="3734" spans="1:8" s="215" customFormat="1">
      <c r="A3734" s="216">
        <v>1472</v>
      </c>
      <c r="B3734" s="217" t="s">
        <v>4427</v>
      </c>
      <c r="C3734" s="222" t="s">
        <v>4604</v>
      </c>
      <c r="D3734" s="236" t="s">
        <v>1808</v>
      </c>
      <c r="E3734" s="220">
        <f>+F3734+G3734+H3734</f>
        <v>5</v>
      </c>
      <c r="F3734" s="222">
        <v>2</v>
      </c>
      <c r="G3734" s="222">
        <v>2</v>
      </c>
      <c r="H3734" s="222">
        <v>1</v>
      </c>
    </row>
    <row r="3735" spans="1:8" s="215" customFormat="1">
      <c r="A3735" s="216">
        <v>1473</v>
      </c>
      <c r="B3735" s="217" t="s">
        <v>4429</v>
      </c>
      <c r="C3735" s="222" t="s">
        <v>4605</v>
      </c>
      <c r="D3735" s="236" t="s">
        <v>1808</v>
      </c>
      <c r="E3735" s="220">
        <f>+F3735+G3735+H3735</f>
        <v>2</v>
      </c>
      <c r="F3735" s="222">
        <v>1</v>
      </c>
      <c r="G3735" s="222">
        <v>1</v>
      </c>
      <c r="H3735" s="222"/>
    </row>
    <row r="3736" spans="1:8" s="215" customFormat="1">
      <c r="A3736" s="216">
        <v>1474</v>
      </c>
      <c r="B3736" s="217" t="s">
        <v>4430</v>
      </c>
      <c r="C3736" s="222" t="s">
        <v>4605</v>
      </c>
      <c r="D3736" s="236" t="s">
        <v>1808</v>
      </c>
      <c r="E3736" s="220">
        <f>+F3736+G3736+H3736</f>
        <v>2</v>
      </c>
      <c r="F3736" s="222">
        <v>1</v>
      </c>
      <c r="G3736" s="222">
        <v>1</v>
      </c>
      <c r="H3736" s="222"/>
    </row>
    <row r="3737" spans="1:8" s="215" customFormat="1">
      <c r="A3737" s="216">
        <v>1475</v>
      </c>
      <c r="B3737" s="217" t="s">
        <v>1856</v>
      </c>
      <c r="C3737" s="222" t="s">
        <v>4606</v>
      </c>
      <c r="D3737" s="236" t="s">
        <v>1808</v>
      </c>
      <c r="E3737" s="220">
        <f>+F3737+G3737+H3737</f>
        <v>1</v>
      </c>
      <c r="F3737" s="222">
        <v>1</v>
      </c>
      <c r="G3737" s="222"/>
      <c r="H3737" s="222"/>
    </row>
    <row r="3738" spans="1:8" s="215" customFormat="1" ht="33" customHeight="1">
      <c r="A3738" s="227"/>
      <c r="B3738" s="912" t="s">
        <v>4607</v>
      </c>
      <c r="C3738" s="912"/>
      <c r="D3738" s="912"/>
      <c r="E3738" s="912"/>
      <c r="F3738" s="912"/>
      <c r="G3738" s="912"/>
      <c r="H3738" s="912"/>
    </row>
    <row r="3739" spans="1:8" s="215" customFormat="1">
      <c r="A3739" s="216">
        <v>1476</v>
      </c>
      <c r="B3739" s="217" t="s">
        <v>4427</v>
      </c>
      <c r="C3739" s="222" t="s">
        <v>4601</v>
      </c>
      <c r="D3739" s="236" t="s">
        <v>1808</v>
      </c>
      <c r="E3739" s="220">
        <f>+F3739+G3739+H3739</f>
        <v>6</v>
      </c>
      <c r="F3739" s="222">
        <v>2</v>
      </c>
      <c r="G3739" s="222">
        <v>2</v>
      </c>
      <c r="H3739" s="222">
        <v>2</v>
      </c>
    </row>
    <row r="3740" spans="1:8" s="215" customFormat="1">
      <c r="A3740" s="216">
        <v>1477</v>
      </c>
      <c r="B3740" s="217" t="s">
        <v>1856</v>
      </c>
      <c r="C3740" s="222" t="s">
        <v>4602</v>
      </c>
      <c r="D3740" s="236" t="s">
        <v>1808</v>
      </c>
      <c r="E3740" s="220">
        <f>+F3740+G3740+H3740</f>
        <v>3</v>
      </c>
      <c r="F3740" s="222">
        <v>1</v>
      </c>
      <c r="G3740" s="222">
        <v>1</v>
      </c>
      <c r="H3740" s="222">
        <v>1</v>
      </c>
    </row>
    <row r="3741" spans="1:8" s="215" customFormat="1" ht="33" customHeight="1">
      <c r="A3741" s="227"/>
      <c r="B3741" s="912" t="s">
        <v>4608</v>
      </c>
      <c r="C3741" s="912"/>
      <c r="D3741" s="912"/>
      <c r="E3741" s="912"/>
      <c r="F3741" s="912"/>
      <c r="G3741" s="912"/>
      <c r="H3741" s="912"/>
    </row>
    <row r="3742" spans="1:8" s="215" customFormat="1">
      <c r="A3742" s="216">
        <v>1478</v>
      </c>
      <c r="B3742" s="217" t="s">
        <v>4427</v>
      </c>
      <c r="C3742" s="222" t="s">
        <v>4601</v>
      </c>
      <c r="D3742" s="236" t="s">
        <v>1808</v>
      </c>
      <c r="E3742" s="220">
        <f>+F3742+G3742+H3742</f>
        <v>3</v>
      </c>
      <c r="F3742" s="222">
        <v>1</v>
      </c>
      <c r="G3742" s="222">
        <v>1</v>
      </c>
      <c r="H3742" s="222">
        <v>1</v>
      </c>
    </row>
    <row r="3743" spans="1:8" s="215" customFormat="1">
      <c r="A3743" s="216">
        <v>1479</v>
      </c>
      <c r="B3743" s="217" t="s">
        <v>4429</v>
      </c>
      <c r="C3743" s="222">
        <v>8971161250</v>
      </c>
      <c r="D3743" s="236" t="s">
        <v>1808</v>
      </c>
      <c r="E3743" s="220">
        <f>+F3743+G3743+H3743</f>
        <v>3</v>
      </c>
      <c r="F3743" s="222">
        <v>1</v>
      </c>
      <c r="G3743" s="222">
        <v>1</v>
      </c>
      <c r="H3743" s="222">
        <v>1</v>
      </c>
    </row>
    <row r="3744" spans="1:8" s="215" customFormat="1">
      <c r="A3744" s="216">
        <v>1480</v>
      </c>
      <c r="B3744" s="217" t="s">
        <v>4430</v>
      </c>
      <c r="C3744" s="222">
        <v>8971725491</v>
      </c>
      <c r="D3744" s="236" t="s">
        <v>1808</v>
      </c>
      <c r="E3744" s="220">
        <f>+F3744+G3744+H3744</f>
        <v>3</v>
      </c>
      <c r="F3744" s="222">
        <v>1</v>
      </c>
      <c r="G3744" s="222">
        <v>1</v>
      </c>
      <c r="H3744" s="222">
        <v>1</v>
      </c>
    </row>
    <row r="3745" spans="1:8" s="215" customFormat="1">
      <c r="A3745" s="216">
        <v>1481</v>
      </c>
      <c r="B3745" s="217" t="s">
        <v>1856</v>
      </c>
      <c r="C3745" s="222" t="s">
        <v>4602</v>
      </c>
      <c r="D3745" s="236" t="s">
        <v>1808</v>
      </c>
      <c r="E3745" s="220">
        <f>+F3745+G3745+H3745</f>
        <v>1</v>
      </c>
      <c r="F3745" s="222">
        <v>1</v>
      </c>
      <c r="G3745" s="222"/>
      <c r="H3745" s="222"/>
    </row>
    <row r="3746" spans="1:8" s="215" customFormat="1" ht="33" customHeight="1">
      <c r="A3746" s="227"/>
      <c r="B3746" s="912" t="s">
        <v>4609</v>
      </c>
      <c r="C3746" s="912"/>
      <c r="D3746" s="912"/>
      <c r="E3746" s="912"/>
      <c r="F3746" s="912"/>
      <c r="G3746" s="912"/>
      <c r="H3746" s="912"/>
    </row>
    <row r="3747" spans="1:8" s="215" customFormat="1">
      <c r="A3747" s="216">
        <v>1482</v>
      </c>
      <c r="B3747" s="217" t="s">
        <v>4427</v>
      </c>
      <c r="C3747" s="222">
        <v>8943910493</v>
      </c>
      <c r="D3747" s="236" t="s">
        <v>1808</v>
      </c>
      <c r="E3747" s="220">
        <f>+F3747+G3747+H3747</f>
        <v>3</v>
      </c>
      <c r="F3747" s="222">
        <v>1</v>
      </c>
      <c r="G3747" s="222">
        <v>1</v>
      </c>
      <c r="H3747" s="222">
        <v>1</v>
      </c>
    </row>
    <row r="3748" spans="1:8" s="215" customFormat="1">
      <c r="A3748" s="216">
        <v>1483</v>
      </c>
      <c r="B3748" s="217" t="s">
        <v>4429</v>
      </c>
      <c r="C3748" s="222" t="s">
        <v>4558</v>
      </c>
      <c r="D3748" s="236" t="s">
        <v>1808</v>
      </c>
      <c r="E3748" s="220">
        <f>+F3748+G3748+H3748</f>
        <v>3</v>
      </c>
      <c r="F3748" s="222">
        <v>1</v>
      </c>
      <c r="G3748" s="222">
        <v>1</v>
      </c>
      <c r="H3748" s="222">
        <v>1</v>
      </c>
    </row>
    <row r="3749" spans="1:8" s="215" customFormat="1">
      <c r="A3749" s="216">
        <v>1484</v>
      </c>
      <c r="B3749" s="217" t="s">
        <v>4430</v>
      </c>
      <c r="C3749" s="222">
        <v>8943940792</v>
      </c>
      <c r="D3749" s="236" t="s">
        <v>1808</v>
      </c>
      <c r="E3749" s="220">
        <f>+F3749+G3749+H3749</f>
        <v>3</v>
      </c>
      <c r="F3749" s="222">
        <v>1</v>
      </c>
      <c r="G3749" s="222">
        <v>1</v>
      </c>
      <c r="H3749" s="222">
        <v>1</v>
      </c>
    </row>
    <row r="3750" spans="1:8" s="215" customFormat="1">
      <c r="A3750" s="216">
        <v>1485</v>
      </c>
      <c r="B3750" s="217" t="s">
        <v>1856</v>
      </c>
      <c r="C3750" s="222" t="s">
        <v>4610</v>
      </c>
      <c r="D3750" s="236" t="s">
        <v>1808</v>
      </c>
      <c r="E3750" s="220">
        <f>+F3750+G3750+H3750</f>
        <v>1</v>
      </c>
      <c r="F3750" s="222">
        <v>1</v>
      </c>
      <c r="G3750" s="222"/>
      <c r="H3750" s="222"/>
    </row>
    <row r="3751" spans="1:8" s="215" customFormat="1" ht="33" customHeight="1">
      <c r="A3751" s="227"/>
      <c r="B3751" s="912" t="s">
        <v>4611</v>
      </c>
      <c r="C3751" s="912"/>
      <c r="D3751" s="912"/>
      <c r="E3751" s="912"/>
      <c r="F3751" s="912"/>
      <c r="G3751" s="912"/>
      <c r="H3751" s="912"/>
    </row>
    <row r="3752" spans="1:8" s="215" customFormat="1" ht="33" customHeight="1">
      <c r="A3752" s="216">
        <v>1486</v>
      </c>
      <c r="B3752" s="217" t="s">
        <v>4427</v>
      </c>
      <c r="C3752" s="222" t="s">
        <v>4612</v>
      </c>
      <c r="D3752" s="236" t="s">
        <v>4450</v>
      </c>
      <c r="E3752" s="220">
        <f>+F3752+G3752+H3752</f>
        <v>3</v>
      </c>
      <c r="F3752" s="222">
        <v>1</v>
      </c>
      <c r="G3752" s="222">
        <v>1</v>
      </c>
      <c r="H3752" s="222">
        <v>1</v>
      </c>
    </row>
    <row r="3753" spans="1:8" s="215" customFormat="1" ht="33" customHeight="1">
      <c r="A3753" s="216">
        <v>1487</v>
      </c>
      <c r="B3753" s="217" t="s">
        <v>1856</v>
      </c>
      <c r="C3753" s="222" t="s">
        <v>4613</v>
      </c>
      <c r="D3753" s="236" t="s">
        <v>4450</v>
      </c>
      <c r="E3753" s="220">
        <f>+F3753+G3753+H3753</f>
        <v>2</v>
      </c>
      <c r="F3753" s="222">
        <v>1</v>
      </c>
      <c r="G3753" s="222">
        <v>1</v>
      </c>
      <c r="H3753" s="222"/>
    </row>
    <row r="3754" spans="1:8" s="215" customFormat="1" ht="33" customHeight="1">
      <c r="A3754" s="266"/>
      <c r="B3754" s="913" t="s">
        <v>4614</v>
      </c>
      <c r="C3754" s="913"/>
      <c r="D3754" s="913"/>
      <c r="E3754" s="913"/>
      <c r="F3754" s="913"/>
      <c r="G3754" s="913"/>
      <c r="H3754" s="913"/>
    </row>
    <row r="3755" spans="1:8" s="215" customFormat="1">
      <c r="A3755" s="216">
        <v>1488</v>
      </c>
      <c r="B3755" s="217" t="s">
        <v>4427</v>
      </c>
      <c r="C3755" s="222" t="s">
        <v>919</v>
      </c>
      <c r="D3755" s="236" t="s">
        <v>1808</v>
      </c>
      <c r="E3755" s="220">
        <f>+F3755+G3755+H3755</f>
        <v>1</v>
      </c>
      <c r="F3755" s="222">
        <v>1</v>
      </c>
      <c r="G3755" s="222"/>
      <c r="H3755" s="222"/>
    </row>
    <row r="3756" spans="1:8" s="215" customFormat="1">
      <c r="A3756" s="216">
        <v>1489</v>
      </c>
      <c r="B3756" s="217" t="s">
        <v>4429</v>
      </c>
      <c r="C3756" s="222" t="s">
        <v>4615</v>
      </c>
      <c r="D3756" s="236" t="s">
        <v>1808</v>
      </c>
      <c r="E3756" s="220">
        <f>+F3756+G3756+H3756</f>
        <v>1</v>
      </c>
      <c r="F3756" s="222">
        <v>1</v>
      </c>
      <c r="G3756" s="222"/>
      <c r="H3756" s="222"/>
    </row>
    <row r="3757" spans="1:8" s="215" customFormat="1">
      <c r="A3757" s="216">
        <v>1490</v>
      </c>
      <c r="B3757" s="217" t="s">
        <v>4430</v>
      </c>
      <c r="C3757" s="222" t="s">
        <v>4616</v>
      </c>
      <c r="D3757" s="236" t="s">
        <v>1808</v>
      </c>
      <c r="E3757" s="220">
        <f>+F3757+G3757+H3757</f>
        <v>1</v>
      </c>
      <c r="F3757" s="222">
        <v>1</v>
      </c>
      <c r="G3757" s="222"/>
      <c r="H3757" s="222"/>
    </row>
    <row r="3758" spans="1:8" s="215" customFormat="1">
      <c r="A3758" s="216">
        <v>1491</v>
      </c>
      <c r="B3758" s="217" t="s">
        <v>1856</v>
      </c>
      <c r="C3758" s="222" t="s">
        <v>4617</v>
      </c>
      <c r="D3758" s="236" t="s">
        <v>1808</v>
      </c>
      <c r="E3758" s="220">
        <f>+F3758+G3758+H3758</f>
        <v>1</v>
      </c>
      <c r="F3758" s="222"/>
      <c r="G3758" s="222">
        <v>1</v>
      </c>
      <c r="H3758" s="222"/>
    </row>
    <row r="3759" spans="1:8" s="215" customFormat="1" ht="33" customHeight="1">
      <c r="A3759" s="227"/>
      <c r="B3759" s="912" t="s">
        <v>4618</v>
      </c>
      <c r="C3759" s="912"/>
      <c r="D3759" s="912"/>
      <c r="E3759" s="912"/>
      <c r="F3759" s="912"/>
      <c r="G3759" s="912"/>
      <c r="H3759" s="912"/>
    </row>
    <row r="3760" spans="1:8" s="215" customFormat="1">
      <c r="A3760" s="216">
        <v>1492</v>
      </c>
      <c r="B3760" s="217" t="s">
        <v>4427</v>
      </c>
      <c r="C3760" s="222" t="s">
        <v>919</v>
      </c>
      <c r="D3760" s="236" t="s">
        <v>1808</v>
      </c>
      <c r="E3760" s="220">
        <f>+F3760+G3760+H3760</f>
        <v>4</v>
      </c>
      <c r="F3760" s="222">
        <v>1</v>
      </c>
      <c r="G3760" s="222">
        <v>1</v>
      </c>
      <c r="H3760" s="222">
        <v>2</v>
      </c>
    </row>
    <row r="3761" spans="1:8" s="215" customFormat="1">
      <c r="A3761" s="216">
        <v>1493</v>
      </c>
      <c r="B3761" s="217" t="s">
        <v>4429</v>
      </c>
      <c r="C3761" s="222" t="s">
        <v>4615</v>
      </c>
      <c r="D3761" s="236" t="s">
        <v>1808</v>
      </c>
      <c r="E3761" s="220">
        <f>+F3761+G3761+H3761</f>
        <v>4</v>
      </c>
      <c r="F3761" s="222">
        <v>1</v>
      </c>
      <c r="G3761" s="222">
        <v>1</v>
      </c>
      <c r="H3761" s="222">
        <v>2</v>
      </c>
    </row>
    <row r="3762" spans="1:8" s="215" customFormat="1">
      <c r="A3762" s="216">
        <v>1494</v>
      </c>
      <c r="B3762" s="217" t="s">
        <v>4430</v>
      </c>
      <c r="C3762" s="222" t="s">
        <v>4619</v>
      </c>
      <c r="D3762" s="236" t="s">
        <v>1808</v>
      </c>
      <c r="E3762" s="220">
        <f>+F3762+G3762+H3762</f>
        <v>4</v>
      </c>
      <c r="F3762" s="222">
        <v>1</v>
      </c>
      <c r="G3762" s="222">
        <v>1</v>
      </c>
      <c r="H3762" s="222">
        <v>2</v>
      </c>
    </row>
    <row r="3763" spans="1:8" s="215" customFormat="1">
      <c r="A3763" s="216">
        <v>1495</v>
      </c>
      <c r="B3763" s="217" t="s">
        <v>1856</v>
      </c>
      <c r="C3763" s="222" t="s">
        <v>4617</v>
      </c>
      <c r="D3763" s="236" t="s">
        <v>1808</v>
      </c>
      <c r="E3763" s="220">
        <f>+F3763+G3763+H3763</f>
        <v>2</v>
      </c>
      <c r="F3763" s="222">
        <v>1</v>
      </c>
      <c r="G3763" s="222">
        <v>1</v>
      </c>
      <c r="H3763" s="222"/>
    </row>
    <row r="3764" spans="1:8" s="215" customFormat="1" ht="33" customHeight="1">
      <c r="A3764" s="227"/>
      <c r="B3764" s="912" t="s">
        <v>4620</v>
      </c>
      <c r="C3764" s="912"/>
      <c r="D3764" s="912"/>
      <c r="E3764" s="912"/>
      <c r="F3764" s="912"/>
      <c r="G3764" s="912"/>
      <c r="H3764" s="912"/>
    </row>
    <row r="3765" spans="1:8" s="215" customFormat="1">
      <c r="A3765" s="216">
        <v>1496</v>
      </c>
      <c r="B3765" s="217" t="s">
        <v>4427</v>
      </c>
      <c r="C3765" s="222" t="s">
        <v>919</v>
      </c>
      <c r="D3765" s="236" t="s">
        <v>1808</v>
      </c>
      <c r="E3765" s="220">
        <f>+F3765+G3765+H3765</f>
        <v>2</v>
      </c>
      <c r="F3765" s="222">
        <v>1</v>
      </c>
      <c r="G3765" s="92"/>
      <c r="H3765" s="222">
        <v>1</v>
      </c>
    </row>
    <row r="3766" spans="1:8" s="215" customFormat="1">
      <c r="A3766" s="216">
        <v>1497</v>
      </c>
      <c r="B3766" s="217" t="s">
        <v>4429</v>
      </c>
      <c r="C3766" s="222" t="s">
        <v>4615</v>
      </c>
      <c r="D3766" s="236" t="s">
        <v>1808</v>
      </c>
      <c r="E3766" s="220">
        <f>+F3766+G3766+H3766</f>
        <v>2</v>
      </c>
      <c r="F3766" s="222">
        <v>1</v>
      </c>
      <c r="G3766" s="92"/>
      <c r="H3766" s="222">
        <v>1</v>
      </c>
    </row>
    <row r="3767" spans="1:8" s="215" customFormat="1">
      <c r="A3767" s="216">
        <v>1498</v>
      </c>
      <c r="B3767" s="217" t="s">
        <v>4430</v>
      </c>
      <c r="C3767" s="222" t="s">
        <v>917</v>
      </c>
      <c r="D3767" s="236" t="s">
        <v>1808</v>
      </c>
      <c r="E3767" s="220">
        <f>+F3767+G3767+H3767</f>
        <v>1</v>
      </c>
      <c r="F3767" s="229"/>
      <c r="G3767" s="222">
        <v>1</v>
      </c>
      <c r="H3767" s="92"/>
    </row>
    <row r="3768" spans="1:8" s="215" customFormat="1">
      <c r="A3768" s="216">
        <v>1499</v>
      </c>
      <c r="B3768" s="217" t="s">
        <v>1856</v>
      </c>
      <c r="C3768" s="222" t="s">
        <v>4621</v>
      </c>
      <c r="D3768" s="236" t="s">
        <v>1808</v>
      </c>
      <c r="E3768" s="220">
        <f>+F3768+G3768+H3768</f>
        <v>1</v>
      </c>
      <c r="F3768" s="229"/>
      <c r="G3768" s="222">
        <v>1</v>
      </c>
      <c r="H3768" s="92"/>
    </row>
    <row r="3769" spans="1:8" s="215" customFormat="1" ht="33" customHeight="1">
      <c r="A3769" s="227"/>
      <c r="B3769" s="912" t="s">
        <v>4622</v>
      </c>
      <c r="C3769" s="912"/>
      <c r="D3769" s="912"/>
      <c r="E3769" s="912"/>
      <c r="F3769" s="912"/>
      <c r="G3769" s="912"/>
      <c r="H3769" s="912"/>
    </row>
    <row r="3770" spans="1:8" s="215" customFormat="1">
      <c r="A3770" s="216">
        <v>1500</v>
      </c>
      <c r="B3770" s="217" t="s">
        <v>4427</v>
      </c>
      <c r="C3770" s="222" t="s">
        <v>4565</v>
      </c>
      <c r="D3770" s="236" t="s">
        <v>1808</v>
      </c>
      <c r="E3770" s="220">
        <f>+F3770+G3770+H3770</f>
        <v>1</v>
      </c>
      <c r="F3770" s="222">
        <v>1</v>
      </c>
      <c r="G3770" s="92"/>
      <c r="H3770" s="92"/>
    </row>
    <row r="3771" spans="1:8" s="215" customFormat="1">
      <c r="A3771" s="216">
        <v>1501</v>
      </c>
      <c r="B3771" s="217" t="s">
        <v>1856</v>
      </c>
      <c r="C3771" s="222" t="s">
        <v>4623</v>
      </c>
      <c r="D3771" s="236" t="s">
        <v>1808</v>
      </c>
      <c r="E3771" s="220">
        <f>+F3771+G3771+H3771</f>
        <v>1</v>
      </c>
      <c r="F3771" s="222">
        <v>1</v>
      </c>
      <c r="G3771" s="92"/>
      <c r="H3771" s="92"/>
    </row>
    <row r="3772" spans="1:8" s="215" customFormat="1" ht="33" customHeight="1">
      <c r="A3772" s="227"/>
      <c r="B3772" s="912" t="s">
        <v>4624</v>
      </c>
      <c r="C3772" s="912"/>
      <c r="D3772" s="912"/>
      <c r="E3772" s="912"/>
      <c r="F3772" s="912"/>
      <c r="G3772" s="912"/>
      <c r="H3772" s="912"/>
    </row>
    <row r="3773" spans="1:8" s="215" customFormat="1">
      <c r="A3773" s="216">
        <v>1502</v>
      </c>
      <c r="B3773" s="217" t="s">
        <v>4427</v>
      </c>
      <c r="C3773" s="222" t="s">
        <v>4565</v>
      </c>
      <c r="D3773" s="236" t="s">
        <v>1808</v>
      </c>
      <c r="E3773" s="220">
        <f>+F3773+G3773+H3773</f>
        <v>2</v>
      </c>
      <c r="F3773" s="222">
        <v>1</v>
      </c>
      <c r="G3773" s="222">
        <v>1</v>
      </c>
      <c r="H3773" s="92"/>
    </row>
    <row r="3774" spans="1:8" s="215" customFormat="1">
      <c r="A3774" s="216">
        <v>1503</v>
      </c>
      <c r="B3774" s="217" t="s">
        <v>1856</v>
      </c>
      <c r="C3774" s="222" t="s">
        <v>4623</v>
      </c>
      <c r="D3774" s="236" t="s">
        <v>1808</v>
      </c>
      <c r="E3774" s="220">
        <f>+F3774+G3774+H3774</f>
        <v>1</v>
      </c>
      <c r="F3774" s="229"/>
      <c r="G3774" s="222">
        <v>1</v>
      </c>
      <c r="H3774" s="92"/>
    </row>
    <row r="3775" spans="1:8" s="215" customFormat="1" ht="33" customHeight="1">
      <c r="A3775" s="227"/>
      <c r="B3775" s="912" t="s">
        <v>4625</v>
      </c>
      <c r="C3775" s="912"/>
      <c r="D3775" s="912"/>
      <c r="E3775" s="912"/>
      <c r="F3775" s="912"/>
      <c r="G3775" s="912"/>
      <c r="H3775" s="912"/>
    </row>
    <row r="3776" spans="1:8" s="215" customFormat="1">
      <c r="A3776" s="216">
        <v>1504</v>
      </c>
      <c r="B3776" s="217" t="s">
        <v>4427</v>
      </c>
      <c r="C3776" s="222" t="s">
        <v>4573</v>
      </c>
      <c r="D3776" s="236" t="s">
        <v>1808</v>
      </c>
      <c r="E3776" s="220">
        <f>+F3776+G3776+H3776</f>
        <v>28</v>
      </c>
      <c r="F3776" s="222">
        <v>9</v>
      </c>
      <c r="G3776" s="222">
        <v>9</v>
      </c>
      <c r="H3776" s="222">
        <v>10</v>
      </c>
    </row>
    <row r="3777" spans="1:8" s="215" customFormat="1">
      <c r="A3777" s="216">
        <v>1505</v>
      </c>
      <c r="B3777" s="217" t="s">
        <v>1856</v>
      </c>
      <c r="C3777" s="222" t="s">
        <v>4626</v>
      </c>
      <c r="D3777" s="236" t="s">
        <v>1808</v>
      </c>
      <c r="E3777" s="220">
        <f>+F3777+G3777+H3777</f>
        <v>10</v>
      </c>
      <c r="F3777" s="222">
        <v>3</v>
      </c>
      <c r="G3777" s="222">
        <v>3</v>
      </c>
      <c r="H3777" s="222">
        <v>4</v>
      </c>
    </row>
    <row r="3778" spans="1:8" s="215" customFormat="1" ht="33" customHeight="1">
      <c r="A3778" s="227"/>
      <c r="B3778" s="912" t="s">
        <v>4627</v>
      </c>
      <c r="C3778" s="912"/>
      <c r="D3778" s="912"/>
      <c r="E3778" s="912"/>
      <c r="F3778" s="912"/>
      <c r="G3778" s="912"/>
      <c r="H3778" s="912"/>
    </row>
    <row r="3779" spans="1:8" s="215" customFormat="1">
      <c r="A3779" s="216">
        <v>1506</v>
      </c>
      <c r="B3779" s="217" t="s">
        <v>4427</v>
      </c>
      <c r="C3779" s="222">
        <v>96879797</v>
      </c>
      <c r="D3779" s="236" t="s">
        <v>1808</v>
      </c>
      <c r="E3779" s="220">
        <f>+F3779+G3779+H3779</f>
        <v>18</v>
      </c>
      <c r="F3779" s="222">
        <v>6</v>
      </c>
      <c r="G3779" s="222">
        <v>6</v>
      </c>
      <c r="H3779" s="222">
        <v>6</v>
      </c>
    </row>
    <row r="3780" spans="1:8" s="215" customFormat="1">
      <c r="A3780" s="216">
        <v>1507</v>
      </c>
      <c r="B3780" s="217" t="s">
        <v>1856</v>
      </c>
      <c r="C3780" s="222" t="s">
        <v>4628</v>
      </c>
      <c r="D3780" s="236" t="s">
        <v>1808</v>
      </c>
      <c r="E3780" s="220">
        <f>+F3780+G3780+H3780</f>
        <v>6</v>
      </c>
      <c r="F3780" s="222">
        <v>2</v>
      </c>
      <c r="G3780" s="222">
        <v>2</v>
      </c>
      <c r="H3780" s="222">
        <v>2</v>
      </c>
    </row>
    <row r="3781" spans="1:8" s="215" customFormat="1">
      <c r="A3781" s="216">
        <v>1508</v>
      </c>
      <c r="B3781" s="217" t="s">
        <v>4589</v>
      </c>
      <c r="C3781" s="222">
        <v>965554421</v>
      </c>
      <c r="D3781" s="236" t="s">
        <v>1808</v>
      </c>
      <c r="E3781" s="220">
        <f>+F3781+G3781+H3781</f>
        <v>6</v>
      </c>
      <c r="F3781" s="222">
        <v>2</v>
      </c>
      <c r="G3781" s="222">
        <v>2</v>
      </c>
      <c r="H3781" s="222">
        <v>2</v>
      </c>
    </row>
    <row r="3782" spans="1:8" s="215" customFormat="1" ht="33" customHeight="1">
      <c r="A3782" s="227"/>
      <c r="B3782" s="912" t="s">
        <v>4629</v>
      </c>
      <c r="C3782" s="912"/>
      <c r="D3782" s="912"/>
      <c r="E3782" s="912"/>
      <c r="F3782" s="912"/>
      <c r="G3782" s="912"/>
      <c r="H3782" s="912"/>
    </row>
    <row r="3783" spans="1:8" s="215" customFormat="1">
      <c r="A3783" s="216">
        <v>1509</v>
      </c>
      <c r="B3783" s="217" t="s">
        <v>4427</v>
      </c>
      <c r="C3783" s="222">
        <v>12605566</v>
      </c>
      <c r="D3783" s="236" t="s">
        <v>1808</v>
      </c>
      <c r="E3783" s="220">
        <f>+F3783+G3783+H3783</f>
        <v>5</v>
      </c>
      <c r="F3783" s="222">
        <v>2</v>
      </c>
      <c r="G3783" s="222">
        <v>2</v>
      </c>
      <c r="H3783" s="222">
        <v>1</v>
      </c>
    </row>
    <row r="3784" spans="1:8" s="215" customFormat="1">
      <c r="A3784" s="216">
        <v>1510</v>
      </c>
      <c r="B3784" s="217" t="s">
        <v>1856</v>
      </c>
      <c r="C3784" s="222">
        <v>22745823</v>
      </c>
      <c r="D3784" s="236" t="s">
        <v>1808</v>
      </c>
      <c r="E3784" s="220">
        <f>+F3784+G3784+H3784</f>
        <v>4</v>
      </c>
      <c r="F3784" s="222">
        <v>2</v>
      </c>
      <c r="G3784" s="222">
        <v>1</v>
      </c>
      <c r="H3784" s="222">
        <v>1</v>
      </c>
    </row>
    <row r="3785" spans="1:8" s="215" customFormat="1">
      <c r="A3785" s="216">
        <v>1511</v>
      </c>
      <c r="B3785" s="217" t="s">
        <v>1914</v>
      </c>
      <c r="C3785" s="222">
        <v>95135912</v>
      </c>
      <c r="D3785" s="236" t="s">
        <v>1808</v>
      </c>
      <c r="E3785" s="220">
        <f>+F3785+G3785+H3785</f>
        <v>4</v>
      </c>
      <c r="F3785" s="222">
        <v>2</v>
      </c>
      <c r="G3785" s="222">
        <v>1</v>
      </c>
      <c r="H3785" s="222">
        <v>1</v>
      </c>
    </row>
    <row r="3786" spans="1:8" s="215" customFormat="1">
      <c r="A3786" s="216">
        <v>1512</v>
      </c>
      <c r="B3786" s="217" t="s">
        <v>4589</v>
      </c>
      <c r="C3786" s="222">
        <v>96440878</v>
      </c>
      <c r="D3786" s="236" t="s">
        <v>1808</v>
      </c>
      <c r="E3786" s="220">
        <f>+F3786+G3786+H3786</f>
        <v>4</v>
      </c>
      <c r="F3786" s="222">
        <v>2</v>
      </c>
      <c r="G3786" s="222">
        <v>1</v>
      </c>
      <c r="H3786" s="222">
        <v>1</v>
      </c>
    </row>
    <row r="3787" spans="1:8" s="215" customFormat="1" ht="33" customHeight="1">
      <c r="A3787" s="227"/>
      <c r="B3787" s="912" t="s">
        <v>4630</v>
      </c>
      <c r="C3787" s="912"/>
      <c r="D3787" s="912"/>
      <c r="E3787" s="912"/>
      <c r="F3787" s="912"/>
      <c r="G3787" s="912"/>
      <c r="H3787" s="912"/>
    </row>
    <row r="3788" spans="1:8" s="215" customFormat="1">
      <c r="A3788" s="216">
        <v>1513</v>
      </c>
      <c r="B3788" s="217" t="s">
        <v>4427</v>
      </c>
      <c r="C3788" s="222" t="s">
        <v>4631</v>
      </c>
      <c r="D3788" s="236" t="s">
        <v>1808</v>
      </c>
      <c r="E3788" s="220">
        <f>+F3788+G3788+H3788</f>
        <v>2</v>
      </c>
      <c r="F3788" s="222">
        <v>1</v>
      </c>
      <c r="G3788" s="222">
        <v>1</v>
      </c>
      <c r="H3788" s="92"/>
    </row>
    <row r="3789" spans="1:8" s="215" customFormat="1">
      <c r="A3789" s="216">
        <v>1514</v>
      </c>
      <c r="B3789" s="217" t="s">
        <v>1856</v>
      </c>
      <c r="C3789" s="222" t="s">
        <v>4631</v>
      </c>
      <c r="D3789" s="236" t="s">
        <v>1808</v>
      </c>
      <c r="E3789" s="220">
        <f>+F3789+G3789+H3789</f>
        <v>1</v>
      </c>
      <c r="F3789" s="222"/>
      <c r="G3789" s="222">
        <v>1</v>
      </c>
      <c r="H3789" s="92"/>
    </row>
    <row r="3790" spans="1:8" s="215" customFormat="1">
      <c r="A3790" s="216">
        <v>1515</v>
      </c>
      <c r="B3790" s="217" t="s">
        <v>1914</v>
      </c>
      <c r="C3790" s="222" t="s">
        <v>4631</v>
      </c>
      <c r="D3790" s="236" t="s">
        <v>1808</v>
      </c>
      <c r="E3790" s="220">
        <f>+F3790+G3790+H3790</f>
        <v>1</v>
      </c>
      <c r="F3790" s="222"/>
      <c r="G3790" s="222">
        <v>1</v>
      </c>
      <c r="H3790" s="92"/>
    </row>
    <row r="3791" spans="1:8" s="215" customFormat="1">
      <c r="A3791" s="216">
        <v>1516</v>
      </c>
      <c r="B3791" s="217" t="s">
        <v>4589</v>
      </c>
      <c r="C3791" s="222" t="s">
        <v>4631</v>
      </c>
      <c r="D3791" s="236" t="s">
        <v>1808</v>
      </c>
      <c r="E3791" s="220">
        <f>+F3791+G3791+H3791</f>
        <v>1</v>
      </c>
      <c r="F3791" s="229"/>
      <c r="G3791" s="222">
        <v>1</v>
      </c>
      <c r="H3791" s="92"/>
    </row>
    <row r="3792" spans="1:8" s="215" customFormat="1" ht="33" customHeight="1">
      <c r="A3792" s="227"/>
      <c r="B3792" s="912" t="s">
        <v>4632</v>
      </c>
      <c r="C3792" s="912"/>
      <c r="D3792" s="912"/>
      <c r="E3792" s="912"/>
      <c r="F3792" s="912"/>
      <c r="G3792" s="912"/>
      <c r="H3792" s="912"/>
    </row>
    <row r="3793" spans="1:8" s="215" customFormat="1">
      <c r="A3793" s="216">
        <v>1517</v>
      </c>
      <c r="B3793" s="217" t="s">
        <v>4427</v>
      </c>
      <c r="C3793" s="222">
        <v>96985730</v>
      </c>
      <c r="D3793" s="236" t="s">
        <v>1808</v>
      </c>
      <c r="E3793" s="220">
        <f>+F3793+G3793+H3793</f>
        <v>3</v>
      </c>
      <c r="F3793" s="222">
        <v>1</v>
      </c>
      <c r="G3793" s="222">
        <v>1</v>
      </c>
      <c r="H3793" s="222">
        <v>1</v>
      </c>
    </row>
    <row r="3794" spans="1:8" s="215" customFormat="1">
      <c r="A3794" s="216">
        <v>1518</v>
      </c>
      <c r="B3794" s="217" t="s">
        <v>1856</v>
      </c>
      <c r="C3794" s="222">
        <v>12605566</v>
      </c>
      <c r="D3794" s="236" t="s">
        <v>1808</v>
      </c>
      <c r="E3794" s="220">
        <f>+F3794+G3794+H3794</f>
        <v>1</v>
      </c>
      <c r="F3794" s="222"/>
      <c r="G3794" s="222">
        <v>1</v>
      </c>
      <c r="H3794" s="222"/>
    </row>
    <row r="3795" spans="1:8" s="215" customFormat="1">
      <c r="A3795" s="216">
        <v>1519</v>
      </c>
      <c r="B3795" s="217" t="s">
        <v>4589</v>
      </c>
      <c r="C3795" s="222">
        <v>13271190</v>
      </c>
      <c r="D3795" s="236" t="s">
        <v>1808</v>
      </c>
      <c r="E3795" s="220">
        <f>+F3795+G3795+H3795</f>
        <v>1</v>
      </c>
      <c r="F3795" s="222"/>
      <c r="G3795" s="222">
        <v>1</v>
      </c>
      <c r="H3795" s="222"/>
    </row>
    <row r="3796" spans="1:8" s="215" customFormat="1" ht="33" customHeight="1">
      <c r="A3796" s="227"/>
      <c r="B3796" s="912" t="s">
        <v>4633</v>
      </c>
      <c r="C3796" s="912"/>
      <c r="D3796" s="912"/>
      <c r="E3796" s="912"/>
      <c r="F3796" s="912"/>
      <c r="G3796" s="912"/>
      <c r="H3796" s="912"/>
    </row>
    <row r="3797" spans="1:8" s="215" customFormat="1">
      <c r="A3797" s="216">
        <v>1520</v>
      </c>
      <c r="B3797" s="217" t="s">
        <v>4427</v>
      </c>
      <c r="C3797" s="222">
        <v>96879797</v>
      </c>
      <c r="D3797" s="236" t="s">
        <v>1808</v>
      </c>
      <c r="E3797" s="220">
        <f>+F3797+G3797+H3797</f>
        <v>10</v>
      </c>
      <c r="F3797" s="222">
        <v>4</v>
      </c>
      <c r="G3797" s="222">
        <v>3</v>
      </c>
      <c r="H3797" s="222">
        <v>3</v>
      </c>
    </row>
    <row r="3798" spans="1:8" s="215" customFormat="1">
      <c r="A3798" s="216">
        <v>1521</v>
      </c>
      <c r="B3798" s="217" t="s">
        <v>1856</v>
      </c>
      <c r="C3798" s="222">
        <v>92060868</v>
      </c>
      <c r="D3798" s="236" t="s">
        <v>1808</v>
      </c>
      <c r="E3798" s="220">
        <f>+F3798+G3798+H3798</f>
        <v>3</v>
      </c>
      <c r="F3798" s="222">
        <v>1</v>
      </c>
      <c r="G3798" s="222">
        <v>1</v>
      </c>
      <c r="H3798" s="222">
        <v>1</v>
      </c>
    </row>
    <row r="3799" spans="1:8" s="215" customFormat="1">
      <c r="A3799" s="216">
        <v>1522</v>
      </c>
      <c r="B3799" s="217" t="s">
        <v>4589</v>
      </c>
      <c r="C3799" s="222">
        <v>28828822</v>
      </c>
      <c r="D3799" s="236" t="s">
        <v>1808</v>
      </c>
      <c r="E3799" s="220">
        <f>+F3799+G3799+H3799</f>
        <v>3</v>
      </c>
      <c r="F3799" s="222">
        <v>1</v>
      </c>
      <c r="G3799" s="222">
        <v>1</v>
      </c>
      <c r="H3799" s="222">
        <v>1</v>
      </c>
    </row>
    <row r="3800" spans="1:8" s="215" customFormat="1" ht="33" customHeight="1">
      <c r="A3800" s="227"/>
      <c r="B3800" s="912" t="s">
        <v>4634</v>
      </c>
      <c r="C3800" s="912"/>
      <c r="D3800" s="912"/>
      <c r="E3800" s="912"/>
      <c r="F3800" s="912"/>
      <c r="G3800" s="912"/>
      <c r="H3800" s="912"/>
    </row>
    <row r="3801" spans="1:8" s="215" customFormat="1">
      <c r="A3801" s="216">
        <v>1523</v>
      </c>
      <c r="B3801" s="217" t="s">
        <v>4427</v>
      </c>
      <c r="C3801" s="222" t="s">
        <v>4635</v>
      </c>
      <c r="D3801" s="236" t="s">
        <v>1808</v>
      </c>
      <c r="E3801" s="220">
        <f>+F3801+G3801+H3801</f>
        <v>2</v>
      </c>
      <c r="F3801" s="222">
        <v>1</v>
      </c>
      <c r="G3801" s="222">
        <v>1</v>
      </c>
      <c r="H3801" s="222"/>
    </row>
    <row r="3802" spans="1:8" s="215" customFormat="1">
      <c r="A3802" s="216">
        <v>1524</v>
      </c>
      <c r="B3802" s="217" t="s">
        <v>1856</v>
      </c>
      <c r="C3802" s="222" t="s">
        <v>4636</v>
      </c>
      <c r="D3802" s="236" t="s">
        <v>1808</v>
      </c>
      <c r="E3802" s="220">
        <f>+F3802+G3802+H3802</f>
        <v>0</v>
      </c>
      <c r="F3802" s="222"/>
      <c r="G3802" s="222"/>
      <c r="H3802" s="222"/>
    </row>
    <row r="3803" spans="1:8" s="215" customFormat="1">
      <c r="A3803" s="216">
        <v>1525</v>
      </c>
      <c r="B3803" s="217" t="s">
        <v>4589</v>
      </c>
      <c r="C3803" s="222" t="s">
        <v>4637</v>
      </c>
      <c r="D3803" s="236" t="s">
        <v>1808</v>
      </c>
      <c r="E3803" s="220">
        <f>+F3803+G3803+H3803</f>
        <v>0</v>
      </c>
      <c r="F3803" s="222"/>
      <c r="G3803" s="222"/>
      <c r="H3803" s="222"/>
    </row>
    <row r="3804" spans="1:8" s="215" customFormat="1" ht="33" customHeight="1">
      <c r="A3804" s="227"/>
      <c r="B3804" s="912" t="s">
        <v>4638</v>
      </c>
      <c r="C3804" s="912"/>
      <c r="D3804" s="912"/>
      <c r="E3804" s="912"/>
      <c r="F3804" s="912"/>
      <c r="G3804" s="912"/>
      <c r="H3804" s="912"/>
    </row>
    <row r="3805" spans="1:8" s="215" customFormat="1">
      <c r="A3805" s="216">
        <v>1526</v>
      </c>
      <c r="B3805" s="217" t="s">
        <v>4427</v>
      </c>
      <c r="C3805" s="222" t="s">
        <v>4639</v>
      </c>
      <c r="D3805" s="236" t="s">
        <v>1808</v>
      </c>
      <c r="E3805" s="220">
        <f>+F3805+G3805+H3805</f>
        <v>4</v>
      </c>
      <c r="F3805" s="222">
        <v>2</v>
      </c>
      <c r="G3805" s="222">
        <v>1</v>
      </c>
      <c r="H3805" s="222">
        <v>1</v>
      </c>
    </row>
    <row r="3806" spans="1:8" s="215" customFormat="1">
      <c r="A3806" s="216">
        <v>1527</v>
      </c>
      <c r="B3806" s="217" t="s">
        <v>1856</v>
      </c>
      <c r="C3806" s="222" t="s">
        <v>4640</v>
      </c>
      <c r="D3806" s="236" t="s">
        <v>1808</v>
      </c>
      <c r="E3806" s="220">
        <f>+F3806+G3806+H3806</f>
        <v>1</v>
      </c>
      <c r="F3806" s="229"/>
      <c r="G3806" s="92"/>
      <c r="H3806" s="222">
        <v>1</v>
      </c>
    </row>
    <row r="3807" spans="1:8" s="215" customFormat="1" ht="33" customHeight="1">
      <c r="A3807" s="227"/>
      <c r="B3807" s="912" t="s">
        <v>4641</v>
      </c>
      <c r="C3807" s="912"/>
      <c r="D3807" s="912"/>
      <c r="E3807" s="912"/>
      <c r="F3807" s="912"/>
      <c r="G3807" s="912"/>
      <c r="H3807" s="912"/>
    </row>
    <row r="3808" spans="1:8" s="215" customFormat="1">
      <c r="A3808" s="216">
        <v>1528</v>
      </c>
      <c r="B3808" s="217" t="s">
        <v>4642</v>
      </c>
      <c r="C3808" s="798">
        <v>21050101200500</v>
      </c>
      <c r="D3808" s="236" t="s">
        <v>1808</v>
      </c>
      <c r="E3808" s="220">
        <f>+F3808+G3808+H3808</f>
        <v>4</v>
      </c>
      <c r="F3808" s="222">
        <v>2</v>
      </c>
      <c r="G3808" s="222">
        <v>1</v>
      </c>
      <c r="H3808" s="222">
        <v>1</v>
      </c>
    </row>
    <row r="3809" spans="1:8" s="215" customFormat="1">
      <c r="A3809" s="216">
        <v>1529</v>
      </c>
      <c r="B3809" s="217" t="s">
        <v>4643</v>
      </c>
      <c r="C3809" s="798">
        <v>21120110908082</v>
      </c>
      <c r="D3809" s="236" t="s">
        <v>1808</v>
      </c>
      <c r="E3809" s="220">
        <f>+F3809+G3809+H3809</f>
        <v>1</v>
      </c>
      <c r="F3809" s="222"/>
      <c r="G3809" s="222">
        <v>1</v>
      </c>
      <c r="H3809" s="222"/>
    </row>
    <row r="3810" spans="1:8" s="215" customFormat="1" ht="33" customHeight="1">
      <c r="A3810" s="227"/>
      <c r="B3810" s="912" t="s">
        <v>4644</v>
      </c>
      <c r="C3810" s="912"/>
      <c r="D3810" s="912"/>
      <c r="E3810" s="912"/>
      <c r="F3810" s="912"/>
      <c r="G3810" s="912"/>
      <c r="H3810" s="912"/>
    </row>
    <row r="3811" spans="1:8" s="215" customFormat="1">
      <c r="A3811" s="216">
        <v>1530</v>
      </c>
      <c r="B3811" s="217" t="s">
        <v>4427</v>
      </c>
      <c r="C3811" s="222" t="s">
        <v>4635</v>
      </c>
      <c r="D3811" s="236" t="s">
        <v>1808</v>
      </c>
      <c r="E3811" s="220">
        <f>+F3811+G3811+H3811</f>
        <v>4</v>
      </c>
      <c r="F3811" s="222">
        <v>2</v>
      </c>
      <c r="G3811" s="222">
        <v>1</v>
      </c>
      <c r="H3811" s="222">
        <v>1</v>
      </c>
    </row>
    <row r="3812" spans="1:8" s="215" customFormat="1">
      <c r="A3812" s="216">
        <v>1531</v>
      </c>
      <c r="B3812" s="217" t="s">
        <v>1856</v>
      </c>
      <c r="C3812" s="222" t="s">
        <v>4645</v>
      </c>
      <c r="D3812" s="236" t="s">
        <v>1808</v>
      </c>
      <c r="E3812" s="220">
        <f>+F3812+G3812+H3812</f>
        <v>1</v>
      </c>
      <c r="F3812" s="222"/>
      <c r="G3812" s="222">
        <v>1</v>
      </c>
      <c r="H3812" s="222"/>
    </row>
    <row r="3813" spans="1:8" s="215" customFormat="1">
      <c r="A3813" s="216">
        <v>1532</v>
      </c>
      <c r="B3813" s="217" t="s">
        <v>4589</v>
      </c>
      <c r="C3813" s="222" t="s">
        <v>4646</v>
      </c>
      <c r="D3813" s="236" t="s">
        <v>1808</v>
      </c>
      <c r="E3813" s="220">
        <f>+F3813+G3813+H3813</f>
        <v>1</v>
      </c>
      <c r="F3813" s="222"/>
      <c r="G3813" s="222">
        <v>1</v>
      </c>
      <c r="H3813" s="222"/>
    </row>
    <row r="3814" spans="1:8" s="215" customFormat="1" ht="33" customHeight="1">
      <c r="A3814" s="227"/>
      <c r="B3814" s="912" t="s">
        <v>4647</v>
      </c>
      <c r="C3814" s="912"/>
      <c r="D3814" s="912"/>
      <c r="E3814" s="912"/>
      <c r="F3814" s="912"/>
      <c r="G3814" s="912"/>
      <c r="H3814" s="912"/>
    </row>
    <row r="3815" spans="1:8" s="215" customFormat="1">
      <c r="A3815" s="253">
        <v>1533</v>
      </c>
      <c r="B3815" s="254" t="s">
        <v>4427</v>
      </c>
      <c r="C3815" s="259" t="s">
        <v>4648</v>
      </c>
      <c r="D3815" s="236" t="s">
        <v>1808</v>
      </c>
      <c r="E3815" s="257">
        <f>+F3815+G3815+H3815</f>
        <v>15</v>
      </c>
      <c r="F3815" s="259">
        <v>5</v>
      </c>
      <c r="G3815" s="259">
        <v>5</v>
      </c>
      <c r="H3815" s="259">
        <v>5</v>
      </c>
    </row>
    <row r="3816" spans="1:8" s="215" customFormat="1">
      <c r="A3816" s="216">
        <v>1534</v>
      </c>
      <c r="B3816" s="217" t="s">
        <v>1856</v>
      </c>
      <c r="C3816" s="222">
        <v>26241944</v>
      </c>
      <c r="D3816" s="236" t="s">
        <v>1808</v>
      </c>
      <c r="E3816" s="220">
        <f>+F3816+G3816+H3816</f>
        <v>6</v>
      </c>
      <c r="F3816" s="222">
        <v>2</v>
      </c>
      <c r="G3816" s="222">
        <v>2</v>
      </c>
      <c r="H3816" s="222">
        <v>2</v>
      </c>
    </row>
    <row r="3817" spans="1:8" s="215" customFormat="1">
      <c r="A3817" s="216">
        <v>1535</v>
      </c>
      <c r="B3817" s="217" t="s">
        <v>4589</v>
      </c>
      <c r="C3817" s="222">
        <v>50014454</v>
      </c>
      <c r="D3817" s="236" t="s">
        <v>1808</v>
      </c>
      <c r="E3817" s="220">
        <f>+F3817+G3817+H3817</f>
        <v>6</v>
      </c>
      <c r="F3817" s="222">
        <v>2</v>
      </c>
      <c r="G3817" s="222">
        <v>2</v>
      </c>
      <c r="H3817" s="222">
        <v>2</v>
      </c>
    </row>
    <row r="3818" spans="1:8" s="215" customFormat="1" ht="33" customHeight="1">
      <c r="A3818" s="227"/>
      <c r="B3818" s="912" t="s">
        <v>4649</v>
      </c>
      <c r="C3818" s="912"/>
      <c r="D3818" s="912"/>
      <c r="E3818" s="912"/>
      <c r="F3818" s="912"/>
      <c r="G3818" s="912"/>
      <c r="H3818" s="912"/>
    </row>
    <row r="3819" spans="1:8" s="215" customFormat="1">
      <c r="A3819" s="216">
        <v>1536</v>
      </c>
      <c r="B3819" s="217" t="s">
        <v>4650</v>
      </c>
      <c r="C3819" s="248" t="s">
        <v>9017</v>
      </c>
      <c r="D3819" s="236" t="s">
        <v>1808</v>
      </c>
      <c r="E3819" s="220">
        <f t="shared" ref="E3819:E3855" si="237">+F3819+G3819+H3819</f>
        <v>10</v>
      </c>
      <c r="F3819" s="92"/>
      <c r="G3819" s="92">
        <v>4</v>
      </c>
      <c r="H3819" s="92">
        <v>6</v>
      </c>
    </row>
    <row r="3820" spans="1:8" s="215" customFormat="1">
      <c r="A3820" s="216">
        <v>1537</v>
      </c>
      <c r="B3820" s="217" t="s">
        <v>4651</v>
      </c>
      <c r="C3820" s="248" t="s">
        <v>9018</v>
      </c>
      <c r="D3820" s="236" t="s">
        <v>1808</v>
      </c>
      <c r="E3820" s="220">
        <f t="shared" si="237"/>
        <v>86</v>
      </c>
      <c r="F3820" s="92">
        <v>46</v>
      </c>
      <c r="G3820" s="92">
        <v>20</v>
      </c>
      <c r="H3820" s="92">
        <v>20</v>
      </c>
    </row>
    <row r="3821" spans="1:8" s="215" customFormat="1">
      <c r="A3821" s="216">
        <v>1538</v>
      </c>
      <c r="B3821" s="217" t="s">
        <v>4652</v>
      </c>
      <c r="C3821" s="248" t="s">
        <v>3419</v>
      </c>
      <c r="D3821" s="236" t="s">
        <v>1808</v>
      </c>
      <c r="E3821" s="220">
        <f t="shared" si="237"/>
        <v>68</v>
      </c>
      <c r="F3821" s="92">
        <v>20</v>
      </c>
      <c r="G3821" s="92">
        <v>28</v>
      </c>
      <c r="H3821" s="92">
        <v>20</v>
      </c>
    </row>
    <row r="3822" spans="1:8" s="215" customFormat="1">
      <c r="A3822" s="216">
        <v>1539</v>
      </c>
      <c r="B3822" s="217" t="s">
        <v>4653</v>
      </c>
      <c r="C3822" s="248" t="s">
        <v>3392</v>
      </c>
      <c r="D3822" s="236" t="s">
        <v>1808</v>
      </c>
      <c r="E3822" s="220">
        <f t="shared" si="237"/>
        <v>48</v>
      </c>
      <c r="F3822" s="92">
        <v>10</v>
      </c>
      <c r="G3822" s="92">
        <v>18</v>
      </c>
      <c r="H3822" s="92">
        <v>20</v>
      </c>
    </row>
    <row r="3823" spans="1:8" s="215" customFormat="1">
      <c r="A3823" s="216">
        <v>1540</v>
      </c>
      <c r="B3823" s="217" t="s">
        <v>9019</v>
      </c>
      <c r="C3823" s="248" t="s">
        <v>9020</v>
      </c>
      <c r="D3823" s="236" t="s">
        <v>1808</v>
      </c>
      <c r="E3823" s="220">
        <f t="shared" si="237"/>
        <v>12</v>
      </c>
      <c r="F3823" s="92">
        <v>6</v>
      </c>
      <c r="G3823" s="92"/>
      <c r="H3823" s="92">
        <v>6</v>
      </c>
    </row>
    <row r="3824" spans="1:8" s="215" customFormat="1" ht="46.5">
      <c r="A3824" s="216">
        <v>1541</v>
      </c>
      <c r="B3824" s="217" t="s">
        <v>9021</v>
      </c>
      <c r="C3824" s="248" t="s">
        <v>9022</v>
      </c>
      <c r="D3824" s="236" t="s">
        <v>1808</v>
      </c>
      <c r="E3824" s="220">
        <f t="shared" si="237"/>
        <v>0</v>
      </c>
      <c r="F3824" s="92"/>
      <c r="G3824" s="92"/>
      <c r="H3824" s="92"/>
    </row>
    <row r="3825" spans="1:8" s="215" customFormat="1">
      <c r="A3825" s="216">
        <v>1542</v>
      </c>
      <c r="B3825" s="217" t="s">
        <v>9023</v>
      </c>
      <c r="C3825" s="248" t="s">
        <v>9024</v>
      </c>
      <c r="D3825" s="236" t="s">
        <v>1808</v>
      </c>
      <c r="E3825" s="220">
        <f t="shared" si="237"/>
        <v>6</v>
      </c>
      <c r="F3825" s="92"/>
      <c r="G3825" s="92">
        <v>6</v>
      </c>
      <c r="H3825" s="92"/>
    </row>
    <row r="3826" spans="1:8" s="215" customFormat="1" ht="46.5">
      <c r="A3826" s="216">
        <v>1543</v>
      </c>
      <c r="B3826" s="217" t="s">
        <v>9025</v>
      </c>
      <c r="C3826" s="248" t="s">
        <v>9026</v>
      </c>
      <c r="D3826" s="236" t="s">
        <v>1808</v>
      </c>
      <c r="E3826" s="220">
        <f t="shared" si="237"/>
        <v>8</v>
      </c>
      <c r="F3826" s="92"/>
      <c r="G3826" s="92">
        <v>4</v>
      </c>
      <c r="H3826" s="92">
        <v>4</v>
      </c>
    </row>
    <row r="3827" spans="1:8" s="215" customFormat="1" ht="63.75" customHeight="1">
      <c r="A3827" s="216">
        <v>1544</v>
      </c>
      <c r="B3827" s="217" t="s">
        <v>9027</v>
      </c>
      <c r="C3827" s="248" t="s">
        <v>9028</v>
      </c>
      <c r="D3827" s="236" t="s">
        <v>1808</v>
      </c>
      <c r="E3827" s="220">
        <f t="shared" si="237"/>
        <v>36</v>
      </c>
      <c r="F3827" s="92">
        <v>12</v>
      </c>
      <c r="G3827" s="92">
        <v>12</v>
      </c>
      <c r="H3827" s="92">
        <v>12</v>
      </c>
    </row>
    <row r="3828" spans="1:8" s="215" customFormat="1" ht="46.5">
      <c r="A3828" s="216">
        <v>1545</v>
      </c>
      <c r="B3828" s="217" t="s">
        <v>9029</v>
      </c>
      <c r="C3828" s="248" t="s">
        <v>9030</v>
      </c>
      <c r="D3828" s="236" t="s">
        <v>1808</v>
      </c>
      <c r="E3828" s="220">
        <f t="shared" si="237"/>
        <v>8</v>
      </c>
      <c r="F3828" s="92"/>
      <c r="G3828" s="92">
        <v>4</v>
      </c>
      <c r="H3828" s="92">
        <v>4</v>
      </c>
    </row>
    <row r="3829" spans="1:8" s="215" customFormat="1" ht="46.5">
      <c r="A3829" s="216">
        <v>1546</v>
      </c>
      <c r="B3829" s="217" t="s">
        <v>9031</v>
      </c>
      <c r="C3829" s="248" t="s">
        <v>9032</v>
      </c>
      <c r="D3829" s="236" t="s">
        <v>1808</v>
      </c>
      <c r="E3829" s="220">
        <f t="shared" si="237"/>
        <v>16</v>
      </c>
      <c r="F3829" s="92">
        <v>8</v>
      </c>
      <c r="G3829" s="92">
        <v>8</v>
      </c>
      <c r="H3829" s="92"/>
    </row>
    <row r="3830" spans="1:8" s="215" customFormat="1" ht="46.5">
      <c r="A3830" s="216">
        <v>1547</v>
      </c>
      <c r="B3830" s="217" t="s">
        <v>9033</v>
      </c>
      <c r="C3830" s="248" t="s">
        <v>9034</v>
      </c>
      <c r="D3830" s="236" t="s">
        <v>1808</v>
      </c>
      <c r="E3830" s="220">
        <f t="shared" si="237"/>
        <v>8</v>
      </c>
      <c r="F3830" s="92"/>
      <c r="G3830" s="92">
        <v>8</v>
      </c>
      <c r="H3830" s="92"/>
    </row>
    <row r="3831" spans="1:8" s="215" customFormat="1">
      <c r="A3831" s="216">
        <v>1548</v>
      </c>
      <c r="B3831" s="217" t="s">
        <v>9035</v>
      </c>
      <c r="C3831" s="248" t="s">
        <v>9036</v>
      </c>
      <c r="D3831" s="236" t="s">
        <v>1808</v>
      </c>
      <c r="E3831" s="220">
        <f t="shared" si="237"/>
        <v>0</v>
      </c>
      <c r="F3831" s="92"/>
      <c r="G3831" s="92"/>
      <c r="H3831" s="92"/>
    </row>
    <row r="3832" spans="1:8" s="215" customFormat="1">
      <c r="A3832" s="216">
        <v>1549</v>
      </c>
      <c r="B3832" s="217" t="s">
        <v>4654</v>
      </c>
      <c r="C3832" s="248" t="s">
        <v>9037</v>
      </c>
      <c r="D3832" s="236" t="s">
        <v>1808</v>
      </c>
      <c r="E3832" s="220">
        <f t="shared" si="237"/>
        <v>6</v>
      </c>
      <c r="F3832" s="92"/>
      <c r="G3832" s="92">
        <v>6</v>
      </c>
      <c r="H3832" s="92"/>
    </row>
    <row r="3833" spans="1:8" s="215" customFormat="1">
      <c r="A3833" s="216">
        <v>1550</v>
      </c>
      <c r="B3833" s="217" t="s">
        <v>4655</v>
      </c>
      <c r="C3833" s="248" t="s">
        <v>9038</v>
      </c>
      <c r="D3833" s="236" t="s">
        <v>1808</v>
      </c>
      <c r="E3833" s="220">
        <f t="shared" si="237"/>
        <v>0</v>
      </c>
      <c r="F3833" s="92"/>
      <c r="G3833" s="92"/>
      <c r="H3833" s="92"/>
    </row>
    <row r="3834" spans="1:8" s="215" customFormat="1" ht="46.5">
      <c r="A3834" s="216">
        <v>1551</v>
      </c>
      <c r="B3834" s="217" t="s">
        <v>4656</v>
      </c>
      <c r="C3834" s="248" t="s">
        <v>9039</v>
      </c>
      <c r="D3834" s="236" t="s">
        <v>1808</v>
      </c>
      <c r="E3834" s="220">
        <f t="shared" si="237"/>
        <v>4</v>
      </c>
      <c r="F3834" s="92"/>
      <c r="G3834" s="92"/>
      <c r="H3834" s="92">
        <v>4</v>
      </c>
    </row>
    <row r="3835" spans="1:8" s="215" customFormat="1">
      <c r="A3835" s="216">
        <v>1552</v>
      </c>
      <c r="B3835" s="217" t="s">
        <v>9040</v>
      </c>
      <c r="C3835" s="248" t="s">
        <v>9041</v>
      </c>
      <c r="D3835" s="236" t="s">
        <v>1808</v>
      </c>
      <c r="E3835" s="220">
        <f t="shared" si="237"/>
        <v>12</v>
      </c>
      <c r="F3835" s="92"/>
      <c r="G3835" s="92"/>
      <c r="H3835" s="92">
        <v>12</v>
      </c>
    </row>
    <row r="3836" spans="1:8" s="215" customFormat="1">
      <c r="A3836" s="216">
        <v>1553</v>
      </c>
      <c r="B3836" s="217" t="s">
        <v>9042</v>
      </c>
      <c r="C3836" s="248" t="s">
        <v>9043</v>
      </c>
      <c r="D3836" s="236" t="s">
        <v>1808</v>
      </c>
      <c r="E3836" s="220">
        <f t="shared" si="237"/>
        <v>0</v>
      </c>
      <c r="F3836" s="92"/>
      <c r="G3836" s="92"/>
      <c r="H3836" s="92"/>
    </row>
    <row r="3837" spans="1:8" s="215" customFormat="1">
      <c r="A3837" s="216">
        <v>1554</v>
      </c>
      <c r="B3837" s="217" t="s">
        <v>9044</v>
      </c>
      <c r="C3837" s="248" t="s">
        <v>9045</v>
      </c>
      <c r="D3837" s="236" t="s">
        <v>1808</v>
      </c>
      <c r="E3837" s="220">
        <f t="shared" si="237"/>
        <v>6</v>
      </c>
      <c r="F3837" s="92">
        <v>6</v>
      </c>
      <c r="G3837" s="92"/>
      <c r="H3837" s="92"/>
    </row>
    <row r="3838" spans="1:8" s="215" customFormat="1">
      <c r="A3838" s="216">
        <v>1555</v>
      </c>
      <c r="B3838" s="217" t="s">
        <v>4657</v>
      </c>
      <c r="C3838" s="248" t="s">
        <v>9046</v>
      </c>
      <c r="D3838" s="236" t="s">
        <v>1808</v>
      </c>
      <c r="E3838" s="220">
        <f t="shared" si="237"/>
        <v>18</v>
      </c>
      <c r="F3838" s="92">
        <v>12</v>
      </c>
      <c r="G3838" s="92">
        <v>6</v>
      </c>
      <c r="H3838" s="92"/>
    </row>
    <row r="3839" spans="1:8" s="215" customFormat="1">
      <c r="A3839" s="216">
        <v>1556</v>
      </c>
      <c r="B3839" s="217" t="s">
        <v>9047</v>
      </c>
      <c r="C3839" s="248" t="s">
        <v>9048</v>
      </c>
      <c r="D3839" s="236" t="s">
        <v>1808</v>
      </c>
      <c r="E3839" s="220">
        <f t="shared" si="237"/>
        <v>0</v>
      </c>
      <c r="F3839" s="92"/>
      <c r="G3839" s="92"/>
      <c r="H3839" s="92"/>
    </row>
    <row r="3840" spans="1:8" s="215" customFormat="1" ht="46.5">
      <c r="A3840" s="216">
        <v>1557</v>
      </c>
      <c r="B3840" s="217" t="s">
        <v>4658</v>
      </c>
      <c r="C3840" s="248" t="s">
        <v>9049</v>
      </c>
      <c r="D3840" s="236" t="s">
        <v>1808</v>
      </c>
      <c r="E3840" s="220">
        <f t="shared" si="237"/>
        <v>0</v>
      </c>
      <c r="F3840" s="92"/>
      <c r="G3840" s="92"/>
      <c r="H3840" s="92"/>
    </row>
    <row r="3841" spans="1:8" s="215" customFormat="1">
      <c r="A3841" s="216">
        <v>1558</v>
      </c>
      <c r="B3841" s="217" t="s">
        <v>9050</v>
      </c>
      <c r="C3841" s="248" t="s">
        <v>9051</v>
      </c>
      <c r="D3841" s="236" t="s">
        <v>1808</v>
      </c>
      <c r="E3841" s="220">
        <f t="shared" si="237"/>
        <v>4</v>
      </c>
      <c r="F3841" s="92"/>
      <c r="G3841" s="92">
        <v>4</v>
      </c>
      <c r="H3841" s="92"/>
    </row>
    <row r="3842" spans="1:8" s="215" customFormat="1">
      <c r="A3842" s="216">
        <v>1559</v>
      </c>
      <c r="B3842" s="217" t="s">
        <v>4659</v>
      </c>
      <c r="C3842" s="248" t="s">
        <v>9052</v>
      </c>
      <c r="D3842" s="236" t="s">
        <v>1808</v>
      </c>
      <c r="E3842" s="220">
        <f t="shared" si="237"/>
        <v>8</v>
      </c>
      <c r="F3842" s="92">
        <v>4</v>
      </c>
      <c r="G3842" s="92"/>
      <c r="H3842" s="92">
        <v>4</v>
      </c>
    </row>
    <row r="3843" spans="1:8" s="215" customFormat="1">
      <c r="A3843" s="216">
        <v>1560</v>
      </c>
      <c r="B3843" s="217" t="s">
        <v>4660</v>
      </c>
      <c r="C3843" s="248" t="s">
        <v>9053</v>
      </c>
      <c r="D3843" s="236" t="s">
        <v>1808</v>
      </c>
      <c r="E3843" s="220">
        <f t="shared" si="237"/>
        <v>0</v>
      </c>
      <c r="F3843" s="92"/>
      <c r="G3843" s="92"/>
      <c r="H3843" s="92"/>
    </row>
    <row r="3844" spans="1:8" s="215" customFormat="1">
      <c r="A3844" s="216">
        <v>1561</v>
      </c>
      <c r="B3844" s="217" t="s">
        <v>4661</v>
      </c>
      <c r="C3844" s="248" t="s">
        <v>9054</v>
      </c>
      <c r="D3844" s="236" t="s">
        <v>1808</v>
      </c>
      <c r="E3844" s="220">
        <f t="shared" si="237"/>
        <v>0</v>
      </c>
      <c r="F3844" s="92"/>
      <c r="G3844" s="92"/>
      <c r="H3844" s="92"/>
    </row>
    <row r="3845" spans="1:8" s="215" customFormat="1">
      <c r="A3845" s="216">
        <v>1562</v>
      </c>
      <c r="B3845" s="217" t="s">
        <v>4662</v>
      </c>
      <c r="C3845" s="248" t="s">
        <v>9055</v>
      </c>
      <c r="D3845" s="236" t="s">
        <v>1808</v>
      </c>
      <c r="E3845" s="220">
        <f t="shared" si="237"/>
        <v>0</v>
      </c>
      <c r="F3845" s="92"/>
      <c r="G3845" s="92"/>
      <c r="H3845" s="92"/>
    </row>
    <row r="3846" spans="1:8" s="215" customFormat="1">
      <c r="A3846" s="216">
        <v>1563</v>
      </c>
      <c r="B3846" s="217" t="s">
        <v>4663</v>
      </c>
      <c r="C3846" s="248" t="s">
        <v>9056</v>
      </c>
      <c r="D3846" s="236" t="s">
        <v>1808</v>
      </c>
      <c r="E3846" s="220">
        <f t="shared" si="237"/>
        <v>8</v>
      </c>
      <c r="F3846" s="92"/>
      <c r="G3846" s="92">
        <v>8</v>
      </c>
      <c r="H3846" s="92"/>
    </row>
    <row r="3847" spans="1:8" s="215" customFormat="1">
      <c r="A3847" s="216">
        <v>1564</v>
      </c>
      <c r="B3847" s="217" t="s">
        <v>4664</v>
      </c>
      <c r="C3847" s="248" t="s">
        <v>9057</v>
      </c>
      <c r="D3847" s="236" t="s">
        <v>1808</v>
      </c>
      <c r="E3847" s="220">
        <f t="shared" si="237"/>
        <v>0</v>
      </c>
      <c r="F3847" s="92"/>
      <c r="G3847" s="92"/>
      <c r="H3847" s="92"/>
    </row>
    <row r="3848" spans="1:8" s="215" customFormat="1">
      <c r="A3848" s="216">
        <v>1565</v>
      </c>
      <c r="B3848" s="217" t="s">
        <v>4665</v>
      </c>
      <c r="C3848" s="248" t="s">
        <v>9058</v>
      </c>
      <c r="D3848" s="236" t="s">
        <v>1808</v>
      </c>
      <c r="E3848" s="220">
        <f t="shared" si="237"/>
        <v>12</v>
      </c>
      <c r="F3848" s="92">
        <v>4</v>
      </c>
      <c r="G3848" s="92">
        <v>8</v>
      </c>
      <c r="H3848" s="92"/>
    </row>
    <row r="3849" spans="1:8" s="215" customFormat="1">
      <c r="A3849" s="216">
        <v>1566</v>
      </c>
      <c r="B3849" s="217" t="s">
        <v>4666</v>
      </c>
      <c r="C3849" s="248" t="s">
        <v>9059</v>
      </c>
      <c r="D3849" s="236" t="s">
        <v>1808</v>
      </c>
      <c r="E3849" s="220">
        <f t="shared" si="237"/>
        <v>0</v>
      </c>
      <c r="F3849" s="92"/>
      <c r="G3849" s="92"/>
      <c r="H3849" s="92"/>
    </row>
    <row r="3850" spans="1:8" s="215" customFormat="1">
      <c r="A3850" s="216">
        <v>1567</v>
      </c>
      <c r="B3850" s="217" t="s">
        <v>4667</v>
      </c>
      <c r="C3850" s="248" t="s">
        <v>9060</v>
      </c>
      <c r="D3850" s="236" t="s">
        <v>1808</v>
      </c>
      <c r="E3850" s="220">
        <f t="shared" si="237"/>
        <v>4</v>
      </c>
      <c r="F3850" s="92">
        <v>4</v>
      </c>
      <c r="G3850" s="92"/>
      <c r="H3850" s="92"/>
    </row>
    <row r="3851" spans="1:8" s="215" customFormat="1">
      <c r="A3851" s="216">
        <v>1568</v>
      </c>
      <c r="B3851" s="217" t="s">
        <v>9061</v>
      </c>
      <c r="C3851" s="248" t="s">
        <v>9062</v>
      </c>
      <c r="D3851" s="236" t="s">
        <v>1808</v>
      </c>
      <c r="E3851" s="220">
        <f t="shared" si="237"/>
        <v>0</v>
      </c>
      <c r="F3851" s="92"/>
      <c r="G3851" s="92"/>
      <c r="H3851" s="92"/>
    </row>
    <row r="3852" spans="1:8" s="215" customFormat="1">
      <c r="A3852" s="216">
        <v>1569</v>
      </c>
      <c r="B3852" s="217" t="s">
        <v>9063</v>
      </c>
      <c r="C3852" s="248" t="s">
        <v>9064</v>
      </c>
      <c r="D3852" s="236" t="s">
        <v>1808</v>
      </c>
      <c r="E3852" s="220">
        <f t="shared" si="237"/>
        <v>0</v>
      </c>
      <c r="F3852" s="92"/>
      <c r="G3852" s="92"/>
      <c r="H3852" s="92"/>
    </row>
    <row r="3853" spans="1:8" s="215" customFormat="1">
      <c r="A3853" s="216">
        <v>1570</v>
      </c>
      <c r="B3853" s="217" t="s">
        <v>9065</v>
      </c>
      <c r="C3853" s="248" t="s">
        <v>9066</v>
      </c>
      <c r="D3853" s="236" t="s">
        <v>1808</v>
      </c>
      <c r="E3853" s="220">
        <f t="shared" si="237"/>
        <v>0</v>
      </c>
      <c r="F3853" s="92"/>
      <c r="G3853" s="92"/>
      <c r="H3853" s="92"/>
    </row>
    <row r="3854" spans="1:8" s="215" customFormat="1">
      <c r="A3854" s="216">
        <v>1571</v>
      </c>
      <c r="B3854" s="217" t="s">
        <v>9067</v>
      </c>
      <c r="C3854" s="248" t="s">
        <v>9068</v>
      </c>
      <c r="D3854" s="236" t="s">
        <v>1808</v>
      </c>
      <c r="E3854" s="220">
        <f t="shared" si="237"/>
        <v>0</v>
      </c>
      <c r="F3854" s="92"/>
      <c r="G3854" s="92"/>
      <c r="H3854" s="92"/>
    </row>
    <row r="3855" spans="1:8" s="215" customFormat="1">
      <c r="A3855" s="216">
        <v>1572</v>
      </c>
      <c r="B3855" s="217" t="s">
        <v>4668</v>
      </c>
      <c r="C3855" s="248" t="s">
        <v>9069</v>
      </c>
      <c r="D3855" s="236" t="s">
        <v>1808</v>
      </c>
      <c r="E3855" s="220">
        <f t="shared" si="237"/>
        <v>0</v>
      </c>
      <c r="F3855" s="92"/>
      <c r="G3855" s="92"/>
      <c r="H3855" s="92"/>
    </row>
    <row r="3856" spans="1:8" s="215" customFormat="1" ht="33" customHeight="1">
      <c r="A3856" s="227"/>
      <c r="B3856" s="912" t="s">
        <v>4669</v>
      </c>
      <c r="C3856" s="912"/>
      <c r="D3856" s="912"/>
      <c r="E3856" s="912"/>
      <c r="F3856" s="912"/>
      <c r="G3856" s="912"/>
      <c r="H3856" s="912"/>
    </row>
    <row r="3857" spans="1:8" s="215" customFormat="1">
      <c r="A3857" s="253">
        <v>1573</v>
      </c>
      <c r="B3857" s="254" t="s">
        <v>4670</v>
      </c>
      <c r="C3857" s="267"/>
      <c r="D3857" s="236" t="s">
        <v>1808</v>
      </c>
      <c r="E3857" s="257">
        <f t="shared" ref="E3857:E3866" si="238">+F3857+G3857+H3857</f>
        <v>0</v>
      </c>
      <c r="F3857" s="258"/>
      <c r="G3857" s="258"/>
      <c r="H3857" s="258"/>
    </row>
    <row r="3858" spans="1:8" s="215" customFormat="1">
      <c r="A3858" s="216">
        <v>1574</v>
      </c>
      <c r="B3858" s="217" t="s">
        <v>4671</v>
      </c>
      <c r="C3858" s="248"/>
      <c r="D3858" s="236" t="s">
        <v>1808</v>
      </c>
      <c r="E3858" s="220">
        <f t="shared" si="238"/>
        <v>2</v>
      </c>
      <c r="F3858" s="92"/>
      <c r="G3858" s="92"/>
      <c r="H3858" s="92">
        <v>2</v>
      </c>
    </row>
    <row r="3859" spans="1:8" s="215" customFormat="1">
      <c r="A3859" s="253">
        <v>1575</v>
      </c>
      <c r="B3859" s="217" t="s">
        <v>4672</v>
      </c>
      <c r="C3859" s="248"/>
      <c r="D3859" s="236" t="s">
        <v>1808</v>
      </c>
      <c r="E3859" s="220">
        <f t="shared" si="238"/>
        <v>3</v>
      </c>
      <c r="F3859" s="92">
        <v>2</v>
      </c>
      <c r="G3859" s="92">
        <v>1</v>
      </c>
      <c r="H3859" s="92"/>
    </row>
    <row r="3860" spans="1:8" s="215" customFormat="1">
      <c r="A3860" s="216">
        <v>1576</v>
      </c>
      <c r="B3860" s="217" t="s">
        <v>4673</v>
      </c>
      <c r="C3860" s="248"/>
      <c r="D3860" s="236" t="s">
        <v>1808</v>
      </c>
      <c r="E3860" s="220">
        <f t="shared" si="238"/>
        <v>2</v>
      </c>
      <c r="F3860" s="229">
        <v>2</v>
      </c>
      <c r="G3860" s="92"/>
      <c r="H3860" s="92"/>
    </row>
    <row r="3861" spans="1:8" s="215" customFormat="1">
      <c r="A3861" s="253">
        <v>1577</v>
      </c>
      <c r="B3861" s="217" t="s">
        <v>4674</v>
      </c>
      <c r="C3861" s="248"/>
      <c r="D3861" s="236" t="s">
        <v>1808</v>
      </c>
      <c r="E3861" s="220">
        <f t="shared" si="238"/>
        <v>16</v>
      </c>
      <c r="F3861" s="229">
        <v>4</v>
      </c>
      <c r="G3861" s="92">
        <v>12</v>
      </c>
      <c r="H3861" s="92"/>
    </row>
    <row r="3862" spans="1:8" s="215" customFormat="1">
      <c r="A3862" s="216">
        <v>1578</v>
      </c>
      <c r="B3862" s="217" t="s">
        <v>4675</v>
      </c>
      <c r="C3862" s="248"/>
      <c r="D3862" s="236" t="s">
        <v>1808</v>
      </c>
      <c r="E3862" s="220">
        <f t="shared" si="238"/>
        <v>2</v>
      </c>
      <c r="F3862" s="229">
        <v>2</v>
      </c>
      <c r="G3862" s="92"/>
      <c r="H3862" s="92"/>
    </row>
    <row r="3863" spans="1:8" s="215" customFormat="1">
      <c r="A3863" s="253">
        <v>1579</v>
      </c>
      <c r="B3863" s="217" t="s">
        <v>4676</v>
      </c>
      <c r="C3863" s="248"/>
      <c r="D3863" s="236" t="s">
        <v>1808</v>
      </c>
      <c r="E3863" s="220">
        <f t="shared" si="238"/>
        <v>6</v>
      </c>
      <c r="F3863" s="229">
        <v>2</v>
      </c>
      <c r="G3863" s="92">
        <v>4</v>
      </c>
      <c r="H3863" s="92"/>
    </row>
    <row r="3864" spans="1:8" s="215" customFormat="1">
      <c r="A3864" s="216">
        <v>1580</v>
      </c>
      <c r="B3864" s="217" t="s">
        <v>4677</v>
      </c>
      <c r="C3864" s="248"/>
      <c r="D3864" s="236" t="s">
        <v>1808</v>
      </c>
      <c r="E3864" s="220">
        <f t="shared" si="238"/>
        <v>48</v>
      </c>
      <c r="F3864" s="229">
        <v>4</v>
      </c>
      <c r="G3864" s="92">
        <v>32</v>
      </c>
      <c r="H3864" s="92">
        <v>12</v>
      </c>
    </row>
    <row r="3865" spans="1:8" s="215" customFormat="1">
      <c r="A3865" s="253">
        <v>1581</v>
      </c>
      <c r="B3865" s="217" t="s">
        <v>4678</v>
      </c>
      <c r="C3865" s="248"/>
      <c r="D3865" s="236" t="s">
        <v>1808</v>
      </c>
      <c r="E3865" s="220">
        <f t="shared" si="238"/>
        <v>26</v>
      </c>
      <c r="F3865" s="229">
        <v>6</v>
      </c>
      <c r="G3865" s="92">
        <v>10</v>
      </c>
      <c r="H3865" s="92">
        <v>10</v>
      </c>
    </row>
    <row r="3866" spans="1:8" s="215" customFormat="1">
      <c r="A3866" s="216">
        <v>1582</v>
      </c>
      <c r="B3866" s="217" t="s">
        <v>4679</v>
      </c>
      <c r="C3866" s="248"/>
      <c r="D3866" s="236" t="s">
        <v>1808</v>
      </c>
      <c r="E3866" s="220">
        <f t="shared" si="238"/>
        <v>0</v>
      </c>
      <c r="F3866" s="229"/>
      <c r="G3866" s="92"/>
      <c r="H3866" s="92"/>
    </row>
    <row r="3867" spans="1:8" s="215" customFormat="1" ht="33" customHeight="1">
      <c r="A3867" s="227"/>
      <c r="B3867" s="912" t="s">
        <v>4680</v>
      </c>
      <c r="C3867" s="912"/>
      <c r="D3867" s="912"/>
      <c r="E3867" s="912"/>
      <c r="F3867" s="912"/>
      <c r="G3867" s="912"/>
      <c r="H3867" s="912"/>
    </row>
    <row r="3868" spans="1:8" s="215" customFormat="1" ht="46.5">
      <c r="A3868" s="268">
        <v>1583</v>
      </c>
      <c r="B3868" s="269" t="s">
        <v>4681</v>
      </c>
      <c r="C3868" s="270" t="s">
        <v>4682</v>
      </c>
      <c r="D3868" s="271" t="s">
        <v>4683</v>
      </c>
      <c r="E3868" s="257"/>
      <c r="F3868" s="260"/>
      <c r="G3868" s="258"/>
      <c r="H3868" s="258"/>
    </row>
    <row r="3869" spans="1:8" s="215" customFormat="1" ht="46.5">
      <c r="A3869" s="272">
        <v>1584</v>
      </c>
      <c r="B3869" s="273" t="s">
        <v>4684</v>
      </c>
      <c r="C3869" s="274" t="s">
        <v>4685</v>
      </c>
      <c r="D3869" s="271" t="s">
        <v>4683</v>
      </c>
      <c r="E3869" s="220"/>
      <c r="F3869" s="229"/>
      <c r="G3869" s="92"/>
      <c r="H3869" s="92"/>
    </row>
    <row r="3870" spans="1:8" s="215" customFormat="1">
      <c r="A3870" s="268">
        <v>1585</v>
      </c>
      <c r="B3870" s="273" t="s">
        <v>4686</v>
      </c>
      <c r="C3870" s="274">
        <v>511120</v>
      </c>
      <c r="D3870" s="271" t="s">
        <v>4683</v>
      </c>
      <c r="E3870" s="220"/>
      <c r="F3870" s="229"/>
      <c r="G3870" s="92"/>
      <c r="H3870" s="92"/>
    </row>
    <row r="3871" spans="1:8" s="215" customFormat="1" ht="46.5">
      <c r="A3871" s="272">
        <v>1586</v>
      </c>
      <c r="B3871" s="273" t="s">
        <v>4687</v>
      </c>
      <c r="C3871" s="274" t="s">
        <v>4688</v>
      </c>
      <c r="D3871" s="275" t="s">
        <v>1808</v>
      </c>
      <c r="E3871" s="220"/>
      <c r="F3871" s="229"/>
      <c r="G3871" s="92"/>
      <c r="H3871" s="92"/>
    </row>
    <row r="3872" spans="1:8" s="215" customFormat="1">
      <c r="A3872" s="268">
        <v>1587</v>
      </c>
      <c r="B3872" s="273" t="s">
        <v>4689</v>
      </c>
      <c r="C3872" s="274" t="s">
        <v>4690</v>
      </c>
      <c r="D3872" s="275" t="s">
        <v>1808</v>
      </c>
      <c r="E3872" s="220"/>
      <c r="F3872" s="229"/>
      <c r="G3872" s="92"/>
      <c r="H3872" s="92"/>
    </row>
    <row r="3873" spans="1:8" s="215" customFormat="1">
      <c r="A3873" s="272">
        <v>1588</v>
      </c>
      <c r="B3873" s="273" t="s">
        <v>4691</v>
      </c>
      <c r="C3873" s="274"/>
      <c r="D3873" s="275" t="s">
        <v>1811</v>
      </c>
      <c r="E3873" s="220"/>
      <c r="F3873" s="229"/>
      <c r="G3873" s="92"/>
      <c r="H3873" s="92"/>
    </row>
    <row r="3874" spans="1:8" s="215" customFormat="1">
      <c r="A3874" s="268">
        <v>1589</v>
      </c>
      <c r="B3874" s="273" t="s">
        <v>4692</v>
      </c>
      <c r="C3874" s="274" t="s">
        <v>4693</v>
      </c>
      <c r="D3874" s="275" t="s">
        <v>1811</v>
      </c>
      <c r="E3874" s="220"/>
      <c r="F3874" s="229"/>
      <c r="G3874" s="92"/>
      <c r="H3874" s="92"/>
    </row>
    <row r="3875" spans="1:8" s="215" customFormat="1" ht="46.5">
      <c r="A3875" s="272">
        <v>1590</v>
      </c>
      <c r="B3875" s="273" t="s">
        <v>4694</v>
      </c>
      <c r="C3875" s="274" t="s">
        <v>4695</v>
      </c>
      <c r="D3875" s="275" t="s">
        <v>1808</v>
      </c>
      <c r="E3875" s="220"/>
      <c r="F3875" s="229"/>
      <c r="G3875" s="92"/>
      <c r="H3875" s="92"/>
    </row>
    <row r="3876" spans="1:8" s="215" customFormat="1">
      <c r="A3876" s="268">
        <v>1591</v>
      </c>
      <c r="B3876" s="273" t="s">
        <v>4696</v>
      </c>
      <c r="C3876" s="274" t="s">
        <v>4697</v>
      </c>
      <c r="D3876" s="275" t="s">
        <v>1808</v>
      </c>
      <c r="E3876" s="220"/>
      <c r="F3876" s="229"/>
      <c r="G3876" s="92"/>
      <c r="H3876" s="92"/>
    </row>
    <row r="3877" spans="1:8" s="215" customFormat="1">
      <c r="A3877" s="272">
        <v>1592</v>
      </c>
      <c r="B3877" s="273" t="s">
        <v>4698</v>
      </c>
      <c r="C3877" s="274" t="s">
        <v>4699</v>
      </c>
      <c r="D3877" s="275" t="s">
        <v>1808</v>
      </c>
      <c r="E3877" s="220"/>
      <c r="F3877" s="229"/>
      <c r="G3877" s="92"/>
      <c r="H3877" s="92"/>
    </row>
    <row r="3878" spans="1:8" s="215" customFormat="1">
      <c r="A3878" s="268">
        <v>1593</v>
      </c>
      <c r="B3878" s="273" t="s">
        <v>4700</v>
      </c>
      <c r="C3878" s="274" t="s">
        <v>4701</v>
      </c>
      <c r="D3878" s="275" t="s">
        <v>1808</v>
      </c>
      <c r="E3878" s="220"/>
      <c r="F3878" s="229"/>
      <c r="G3878" s="92"/>
      <c r="H3878" s="92"/>
    </row>
    <row r="3879" spans="1:8" s="215" customFormat="1" ht="46.5">
      <c r="A3879" s="272">
        <v>1594</v>
      </c>
      <c r="B3879" s="273" t="s">
        <v>4702</v>
      </c>
      <c r="C3879" s="274" t="s">
        <v>4703</v>
      </c>
      <c r="D3879" s="275" t="s">
        <v>1808</v>
      </c>
      <c r="E3879" s="220"/>
      <c r="F3879" s="229"/>
      <c r="G3879" s="92"/>
      <c r="H3879" s="92"/>
    </row>
    <row r="3880" spans="1:8" s="215" customFormat="1">
      <c r="A3880" s="268">
        <v>1595</v>
      </c>
      <c r="B3880" s="273" t="s">
        <v>4704</v>
      </c>
      <c r="C3880" s="274" t="s">
        <v>4705</v>
      </c>
      <c r="D3880" s="246" t="s">
        <v>2034</v>
      </c>
      <c r="E3880" s="220"/>
      <c r="F3880" s="229"/>
      <c r="G3880" s="92"/>
      <c r="H3880" s="92"/>
    </row>
    <row r="3881" spans="1:8" s="215" customFormat="1">
      <c r="A3881" s="272">
        <v>1596</v>
      </c>
      <c r="B3881" s="273" t="s">
        <v>4706</v>
      </c>
      <c r="C3881" s="276" t="s">
        <v>4707</v>
      </c>
      <c r="D3881" s="246" t="s">
        <v>2034</v>
      </c>
      <c r="E3881" s="220"/>
      <c r="F3881" s="229"/>
      <c r="G3881" s="92"/>
      <c r="H3881" s="92"/>
    </row>
    <row r="3882" spans="1:8" s="215" customFormat="1">
      <c r="A3882" s="268">
        <v>1597</v>
      </c>
      <c r="B3882" s="273" t="s">
        <v>4708</v>
      </c>
      <c r="C3882" s="274" t="s">
        <v>4709</v>
      </c>
      <c r="D3882" s="246" t="s">
        <v>4710</v>
      </c>
      <c r="E3882" s="220"/>
      <c r="F3882" s="229"/>
      <c r="G3882" s="92"/>
      <c r="H3882" s="92"/>
    </row>
    <row r="3883" spans="1:8" s="215" customFormat="1">
      <c r="A3883" s="272">
        <v>1598</v>
      </c>
      <c r="B3883" s="273" t="s">
        <v>2900</v>
      </c>
      <c r="C3883" s="274" t="s">
        <v>4711</v>
      </c>
      <c r="D3883" s="246" t="s">
        <v>4710</v>
      </c>
      <c r="E3883" s="220"/>
      <c r="F3883" s="229"/>
      <c r="G3883" s="92"/>
      <c r="H3883" s="92"/>
    </row>
    <row r="3884" spans="1:8" s="215" customFormat="1">
      <c r="A3884" s="268">
        <v>1599</v>
      </c>
      <c r="B3884" s="273" t="s">
        <v>4712</v>
      </c>
      <c r="C3884" s="274" t="s">
        <v>4713</v>
      </c>
      <c r="D3884" s="246" t="s">
        <v>4710</v>
      </c>
      <c r="E3884" s="220"/>
      <c r="F3884" s="229"/>
      <c r="G3884" s="92"/>
      <c r="H3884" s="92"/>
    </row>
    <row r="3885" spans="1:8" s="215" customFormat="1">
      <c r="A3885" s="272">
        <v>1600</v>
      </c>
      <c r="B3885" s="273" t="s">
        <v>4714</v>
      </c>
      <c r="C3885" s="274"/>
      <c r="D3885" s="246" t="s">
        <v>4710</v>
      </c>
      <c r="E3885" s="220"/>
      <c r="F3885" s="229"/>
      <c r="G3885" s="92"/>
      <c r="H3885" s="92"/>
    </row>
    <row r="3886" spans="1:8" s="215" customFormat="1">
      <c r="A3886" s="268">
        <v>1601</v>
      </c>
      <c r="B3886" s="273" t="s">
        <v>4715</v>
      </c>
      <c r="C3886" s="274" t="s">
        <v>4716</v>
      </c>
      <c r="D3886" s="246" t="s">
        <v>4710</v>
      </c>
      <c r="E3886" s="220"/>
      <c r="F3886" s="229"/>
      <c r="G3886" s="92"/>
      <c r="H3886" s="92"/>
    </row>
    <row r="3887" spans="1:8" s="215" customFormat="1">
      <c r="A3887" s="272">
        <v>1602</v>
      </c>
      <c r="B3887" s="273" t="s">
        <v>4717</v>
      </c>
      <c r="C3887" s="274" t="s">
        <v>4718</v>
      </c>
      <c r="D3887" s="246" t="s">
        <v>1808</v>
      </c>
      <c r="E3887" s="220"/>
      <c r="F3887" s="229"/>
      <c r="G3887" s="92"/>
      <c r="H3887" s="92"/>
    </row>
    <row r="3888" spans="1:8" s="215" customFormat="1">
      <c r="A3888" s="268">
        <v>1603</v>
      </c>
      <c r="B3888" s="273" t="s">
        <v>4719</v>
      </c>
      <c r="C3888" s="274" t="s">
        <v>4720</v>
      </c>
      <c r="D3888" s="277" t="s">
        <v>1808</v>
      </c>
      <c r="E3888" s="220"/>
      <c r="F3888" s="229"/>
      <c r="G3888" s="92"/>
      <c r="H3888" s="92"/>
    </row>
    <row r="3889" spans="1:8" s="215" customFormat="1">
      <c r="A3889" s="272">
        <v>1604</v>
      </c>
      <c r="B3889" s="273" t="s">
        <v>4719</v>
      </c>
      <c r="C3889" s="274" t="s">
        <v>4721</v>
      </c>
      <c r="D3889" s="277" t="s">
        <v>1808</v>
      </c>
      <c r="E3889" s="220"/>
      <c r="F3889" s="229"/>
      <c r="G3889" s="92"/>
      <c r="H3889" s="92"/>
    </row>
    <row r="3890" spans="1:8" s="215" customFormat="1">
      <c r="A3890" s="268">
        <v>1605</v>
      </c>
      <c r="B3890" s="278" t="s">
        <v>4722</v>
      </c>
      <c r="C3890" s="279" t="s">
        <v>4723</v>
      </c>
      <c r="D3890" s="232" t="s">
        <v>2034</v>
      </c>
      <c r="E3890" s="220"/>
      <c r="F3890" s="229"/>
      <c r="G3890" s="92"/>
      <c r="H3890" s="92"/>
    </row>
    <row r="3891" spans="1:8" s="215" customFormat="1">
      <c r="A3891" s="272">
        <v>1606</v>
      </c>
      <c r="B3891" s="278" t="s">
        <v>4724</v>
      </c>
      <c r="C3891" s="279" t="s">
        <v>4725</v>
      </c>
      <c r="D3891" s="232" t="s">
        <v>1808</v>
      </c>
      <c r="E3891" s="220"/>
      <c r="F3891" s="229"/>
      <c r="G3891" s="92"/>
      <c r="H3891" s="92"/>
    </row>
    <row r="3892" spans="1:8" s="215" customFormat="1">
      <c r="A3892" s="268">
        <v>1607</v>
      </c>
      <c r="B3892" s="280" t="s">
        <v>4726</v>
      </c>
      <c r="C3892" s="281" t="s">
        <v>4727</v>
      </c>
      <c r="D3892" s="232" t="s">
        <v>1808</v>
      </c>
      <c r="E3892" s="220"/>
      <c r="F3892" s="229"/>
      <c r="G3892" s="92"/>
      <c r="H3892" s="92"/>
    </row>
    <row r="3893" spans="1:8" s="215" customFormat="1">
      <c r="A3893" s="272">
        <v>1608</v>
      </c>
      <c r="B3893" s="282" t="s">
        <v>4726</v>
      </c>
      <c r="C3893" s="281" t="s">
        <v>4728</v>
      </c>
      <c r="D3893" s="232" t="s">
        <v>1808</v>
      </c>
      <c r="E3893" s="220"/>
      <c r="F3893" s="229"/>
      <c r="G3893" s="92"/>
      <c r="H3893" s="92"/>
    </row>
    <row r="3894" spans="1:8" s="215" customFormat="1">
      <c r="A3894" s="268">
        <v>1609</v>
      </c>
      <c r="B3894" s="280" t="s">
        <v>4729</v>
      </c>
      <c r="C3894" s="281" t="s">
        <v>4730</v>
      </c>
      <c r="D3894" s="232" t="s">
        <v>1808</v>
      </c>
      <c r="E3894" s="220"/>
      <c r="F3894" s="229"/>
      <c r="G3894" s="92"/>
      <c r="H3894" s="92"/>
    </row>
    <row r="3895" spans="1:8" s="215" customFormat="1">
      <c r="A3895" s="272">
        <v>1610</v>
      </c>
      <c r="B3895" s="280" t="s">
        <v>4729</v>
      </c>
      <c r="C3895" s="281" t="s">
        <v>4731</v>
      </c>
      <c r="D3895" s="232" t="s">
        <v>1808</v>
      </c>
      <c r="E3895" s="220"/>
      <c r="F3895" s="229"/>
      <c r="G3895" s="92"/>
      <c r="H3895" s="92"/>
    </row>
    <row r="3896" spans="1:8" s="215" customFormat="1">
      <c r="A3896" s="268">
        <v>1611</v>
      </c>
      <c r="B3896" s="280" t="s">
        <v>4729</v>
      </c>
      <c r="C3896" s="281" t="s">
        <v>4732</v>
      </c>
      <c r="D3896" s="232" t="s">
        <v>1808</v>
      </c>
      <c r="E3896" s="220"/>
      <c r="F3896" s="229"/>
      <c r="G3896" s="92"/>
      <c r="H3896" s="92"/>
    </row>
    <row r="3897" spans="1:8" s="215" customFormat="1" ht="46.5">
      <c r="A3897" s="272">
        <v>1612</v>
      </c>
      <c r="B3897" s="282" t="s">
        <v>4733</v>
      </c>
      <c r="C3897" s="281" t="s">
        <v>4734</v>
      </c>
      <c r="D3897" s="232" t="s">
        <v>1808</v>
      </c>
      <c r="E3897" s="220"/>
      <c r="F3897" s="229"/>
      <c r="G3897" s="92"/>
      <c r="H3897" s="92"/>
    </row>
    <row r="3898" spans="1:8" s="215" customFormat="1">
      <c r="A3898" s="268">
        <v>1613</v>
      </c>
      <c r="B3898" s="282" t="s">
        <v>4735</v>
      </c>
      <c r="C3898" s="281" t="s">
        <v>4736</v>
      </c>
      <c r="D3898" s="232" t="s">
        <v>1808</v>
      </c>
      <c r="E3898" s="220"/>
      <c r="F3898" s="229"/>
      <c r="G3898" s="92"/>
      <c r="H3898" s="92"/>
    </row>
    <row r="3899" spans="1:8" s="215" customFormat="1">
      <c r="A3899" s="272">
        <v>1614</v>
      </c>
      <c r="B3899" s="282" t="s">
        <v>4735</v>
      </c>
      <c r="C3899" s="281" t="s">
        <v>4737</v>
      </c>
      <c r="D3899" s="232" t="s">
        <v>1808</v>
      </c>
      <c r="E3899" s="220"/>
      <c r="F3899" s="229"/>
      <c r="G3899" s="92"/>
      <c r="H3899" s="92"/>
    </row>
    <row r="3900" spans="1:8" s="215" customFormat="1">
      <c r="A3900" s="268">
        <v>1615</v>
      </c>
      <c r="B3900" s="282" t="s">
        <v>4735</v>
      </c>
      <c r="C3900" s="281" t="s">
        <v>4738</v>
      </c>
      <c r="D3900" s="232" t="s">
        <v>1808</v>
      </c>
      <c r="E3900" s="220"/>
      <c r="F3900" s="229"/>
      <c r="G3900" s="92"/>
      <c r="H3900" s="92"/>
    </row>
    <row r="3901" spans="1:8" s="215" customFormat="1">
      <c r="A3901" s="272">
        <v>1616</v>
      </c>
      <c r="B3901" s="282" t="s">
        <v>4739</v>
      </c>
      <c r="C3901" s="281" t="s">
        <v>4740</v>
      </c>
      <c r="D3901" s="232" t="s">
        <v>1808</v>
      </c>
      <c r="E3901" s="220"/>
      <c r="F3901" s="229"/>
      <c r="G3901" s="92"/>
      <c r="H3901" s="92"/>
    </row>
    <row r="3902" spans="1:8" s="215" customFormat="1">
      <c r="A3902" s="268">
        <v>1617</v>
      </c>
      <c r="B3902" s="282" t="s">
        <v>4739</v>
      </c>
      <c r="C3902" s="281" t="s">
        <v>4741</v>
      </c>
      <c r="D3902" s="232" t="s">
        <v>1808</v>
      </c>
      <c r="E3902" s="220"/>
      <c r="F3902" s="229"/>
      <c r="G3902" s="92"/>
      <c r="H3902" s="92"/>
    </row>
    <row r="3903" spans="1:8" s="215" customFormat="1">
      <c r="A3903" s="272">
        <v>1618</v>
      </c>
      <c r="B3903" s="280" t="s">
        <v>4742</v>
      </c>
      <c r="C3903" s="281" t="s">
        <v>4743</v>
      </c>
      <c r="D3903" s="232" t="s">
        <v>1808</v>
      </c>
      <c r="E3903" s="220"/>
      <c r="F3903" s="229"/>
      <c r="G3903" s="92"/>
      <c r="H3903" s="92"/>
    </row>
    <row r="3904" spans="1:8" s="215" customFormat="1">
      <c r="A3904" s="268">
        <v>1619</v>
      </c>
      <c r="B3904" s="280" t="s">
        <v>4744</v>
      </c>
      <c r="C3904" s="281" t="s">
        <v>4745</v>
      </c>
      <c r="D3904" s="232" t="s">
        <v>1808</v>
      </c>
      <c r="E3904" s="220"/>
      <c r="F3904" s="229"/>
      <c r="G3904" s="92"/>
      <c r="H3904" s="92"/>
    </row>
    <row r="3905" spans="1:8" s="215" customFormat="1">
      <c r="A3905" s="272">
        <v>1620</v>
      </c>
      <c r="B3905" s="282" t="s">
        <v>4746</v>
      </c>
      <c r="C3905" s="281" t="s">
        <v>4747</v>
      </c>
      <c r="D3905" s="232" t="s">
        <v>1808</v>
      </c>
      <c r="E3905" s="220"/>
      <c r="F3905" s="229"/>
      <c r="G3905" s="92"/>
      <c r="H3905" s="92"/>
    </row>
    <row r="3906" spans="1:8" s="215" customFormat="1">
      <c r="A3906" s="268">
        <v>1621</v>
      </c>
      <c r="B3906" s="282" t="s">
        <v>4746</v>
      </c>
      <c r="C3906" s="281" t="s">
        <v>4748</v>
      </c>
      <c r="D3906" s="232" t="s">
        <v>1808</v>
      </c>
      <c r="E3906" s="220"/>
      <c r="F3906" s="229"/>
      <c r="G3906" s="92"/>
      <c r="H3906" s="92"/>
    </row>
    <row r="3907" spans="1:8" s="215" customFormat="1">
      <c r="A3907" s="272">
        <v>1622</v>
      </c>
      <c r="B3907" s="282" t="s">
        <v>4749</v>
      </c>
      <c r="C3907" s="281" t="s">
        <v>4750</v>
      </c>
      <c r="D3907" s="232" t="s">
        <v>1808</v>
      </c>
      <c r="E3907" s="220"/>
      <c r="F3907" s="229"/>
      <c r="G3907" s="92"/>
      <c r="H3907" s="92"/>
    </row>
    <row r="3908" spans="1:8" s="215" customFormat="1">
      <c r="A3908" s="268">
        <v>1623</v>
      </c>
      <c r="B3908" s="278" t="s">
        <v>1601</v>
      </c>
      <c r="C3908" s="279" t="s">
        <v>4751</v>
      </c>
      <c r="D3908" s="232" t="s">
        <v>1808</v>
      </c>
      <c r="E3908" s="220"/>
      <c r="F3908" s="229"/>
      <c r="G3908" s="92"/>
      <c r="H3908" s="92"/>
    </row>
    <row r="3909" spans="1:8" s="215" customFormat="1">
      <c r="A3909" s="272">
        <v>1624</v>
      </c>
      <c r="B3909" s="282" t="s">
        <v>4752</v>
      </c>
      <c r="C3909" s="281" t="s">
        <v>4753</v>
      </c>
      <c r="D3909" s="232" t="s">
        <v>1808</v>
      </c>
      <c r="E3909" s="220"/>
      <c r="F3909" s="229"/>
      <c r="G3909" s="92"/>
      <c r="H3909" s="92"/>
    </row>
    <row r="3910" spans="1:8" s="215" customFormat="1">
      <c r="A3910" s="268">
        <v>1625</v>
      </c>
      <c r="B3910" s="282" t="s">
        <v>4754</v>
      </c>
      <c r="C3910" s="281" t="s">
        <v>4755</v>
      </c>
      <c r="D3910" s="232" t="s">
        <v>1808</v>
      </c>
      <c r="E3910" s="220"/>
      <c r="F3910" s="229"/>
      <c r="G3910" s="92"/>
      <c r="H3910" s="92"/>
    </row>
    <row r="3911" spans="1:8" s="215" customFormat="1">
      <c r="A3911" s="272">
        <v>1626</v>
      </c>
      <c r="B3911" s="282" t="s">
        <v>4756</v>
      </c>
      <c r="C3911" s="283" t="s">
        <v>4757</v>
      </c>
      <c r="D3911" s="232" t="s">
        <v>1808</v>
      </c>
      <c r="E3911" s="220"/>
      <c r="F3911" s="229"/>
      <c r="G3911" s="92"/>
      <c r="H3911" s="92"/>
    </row>
    <row r="3912" spans="1:8" s="215" customFormat="1">
      <c r="A3912" s="268">
        <v>1627</v>
      </c>
      <c r="B3912" s="280" t="s">
        <v>4758</v>
      </c>
      <c r="C3912" s="283" t="s">
        <v>4759</v>
      </c>
      <c r="D3912" s="232" t="s">
        <v>2034</v>
      </c>
      <c r="E3912" s="220"/>
      <c r="F3912" s="229"/>
      <c r="G3912" s="92"/>
      <c r="H3912" s="92"/>
    </row>
    <row r="3913" spans="1:8" s="215" customFormat="1">
      <c r="A3913" s="272">
        <v>1628</v>
      </c>
      <c r="B3913" s="280" t="s">
        <v>4758</v>
      </c>
      <c r="C3913" s="283" t="s">
        <v>4760</v>
      </c>
      <c r="D3913" s="232" t="s">
        <v>2034</v>
      </c>
      <c r="E3913" s="220"/>
      <c r="F3913" s="229"/>
      <c r="G3913" s="92"/>
      <c r="H3913" s="92"/>
    </row>
    <row r="3914" spans="1:8" s="215" customFormat="1">
      <c r="A3914" s="268">
        <v>1629</v>
      </c>
      <c r="B3914" s="280" t="s">
        <v>4758</v>
      </c>
      <c r="C3914" s="283" t="s">
        <v>4761</v>
      </c>
      <c r="D3914" s="232" t="s">
        <v>2034</v>
      </c>
      <c r="E3914" s="220"/>
      <c r="F3914" s="229"/>
      <c r="G3914" s="92"/>
      <c r="H3914" s="92"/>
    </row>
    <row r="3915" spans="1:8" s="215" customFormat="1">
      <c r="A3915" s="272">
        <v>1630</v>
      </c>
      <c r="B3915" s="278" t="s">
        <v>1601</v>
      </c>
      <c r="C3915" s="279" t="s">
        <v>4762</v>
      </c>
      <c r="D3915" s="232" t="s">
        <v>1808</v>
      </c>
      <c r="E3915" s="220"/>
      <c r="F3915" s="229"/>
      <c r="G3915" s="92"/>
      <c r="H3915" s="92"/>
    </row>
    <row r="3916" spans="1:8" s="215" customFormat="1">
      <c r="A3916" s="268">
        <v>1631</v>
      </c>
      <c r="B3916" s="278" t="s">
        <v>1601</v>
      </c>
      <c r="C3916" s="279" t="s">
        <v>4763</v>
      </c>
      <c r="D3916" s="232" t="s">
        <v>1808</v>
      </c>
      <c r="E3916" s="220"/>
      <c r="F3916" s="229"/>
      <c r="G3916" s="92"/>
      <c r="H3916" s="92"/>
    </row>
    <row r="3917" spans="1:8" s="215" customFormat="1">
      <c r="A3917" s="272">
        <v>1632</v>
      </c>
      <c r="B3917" s="280" t="s">
        <v>4764</v>
      </c>
      <c r="C3917" s="283" t="s">
        <v>4765</v>
      </c>
      <c r="D3917" s="232" t="s">
        <v>1808</v>
      </c>
      <c r="E3917" s="220"/>
      <c r="F3917" s="229"/>
      <c r="G3917" s="92"/>
      <c r="H3917" s="92"/>
    </row>
    <row r="3918" spans="1:8" s="215" customFormat="1">
      <c r="A3918" s="268">
        <v>1633</v>
      </c>
      <c r="B3918" s="280" t="s">
        <v>4766</v>
      </c>
      <c r="C3918" s="283" t="s">
        <v>4767</v>
      </c>
      <c r="D3918" s="232" t="s">
        <v>1808</v>
      </c>
      <c r="E3918" s="220"/>
      <c r="F3918" s="229"/>
      <c r="G3918" s="92"/>
      <c r="H3918" s="92"/>
    </row>
    <row r="3919" spans="1:8" s="215" customFormat="1">
      <c r="A3919" s="272">
        <v>1634</v>
      </c>
      <c r="B3919" s="282" t="s">
        <v>4768</v>
      </c>
      <c r="C3919" s="283" t="s">
        <v>4769</v>
      </c>
      <c r="D3919" s="232" t="s">
        <v>2034</v>
      </c>
      <c r="E3919" s="220"/>
      <c r="F3919" s="229"/>
      <c r="G3919" s="92"/>
      <c r="H3919" s="92"/>
    </row>
    <row r="3920" spans="1:8" s="215" customFormat="1">
      <c r="A3920" s="268">
        <v>1635</v>
      </c>
      <c r="B3920" s="282" t="s">
        <v>4770</v>
      </c>
      <c r="C3920" s="283" t="s">
        <v>4769</v>
      </c>
      <c r="D3920" s="232" t="s">
        <v>2034</v>
      </c>
      <c r="E3920" s="220"/>
      <c r="F3920" s="229"/>
      <c r="G3920" s="92"/>
      <c r="H3920" s="92"/>
    </row>
    <row r="3921" spans="1:8" s="215" customFormat="1">
      <c r="A3921" s="272">
        <v>1636</v>
      </c>
      <c r="B3921" s="282" t="s">
        <v>4771</v>
      </c>
      <c r="C3921" s="283" t="s">
        <v>4772</v>
      </c>
      <c r="D3921" s="232" t="s">
        <v>2034</v>
      </c>
      <c r="E3921" s="220"/>
      <c r="F3921" s="229"/>
      <c r="G3921" s="92"/>
      <c r="H3921" s="92"/>
    </row>
    <row r="3922" spans="1:8" s="215" customFormat="1" ht="46.5">
      <c r="A3922" s="268">
        <v>1637</v>
      </c>
      <c r="B3922" s="280" t="s">
        <v>4773</v>
      </c>
      <c r="C3922" s="279" t="s">
        <v>4774</v>
      </c>
      <c r="D3922" s="232" t="s">
        <v>1808</v>
      </c>
      <c r="E3922" s="220"/>
      <c r="F3922" s="229"/>
      <c r="G3922" s="92"/>
      <c r="H3922" s="92"/>
    </row>
    <row r="3923" spans="1:8" s="215" customFormat="1">
      <c r="A3923" s="272">
        <v>1638</v>
      </c>
      <c r="B3923" s="280" t="s">
        <v>4775</v>
      </c>
      <c r="C3923" s="283" t="s">
        <v>4776</v>
      </c>
      <c r="D3923" s="232" t="s">
        <v>1808</v>
      </c>
      <c r="E3923" s="220"/>
      <c r="F3923" s="229"/>
      <c r="G3923" s="92"/>
      <c r="H3923" s="92"/>
    </row>
    <row r="3924" spans="1:8" s="215" customFormat="1">
      <c r="A3924" s="268">
        <v>1639</v>
      </c>
      <c r="B3924" s="280" t="s">
        <v>4777</v>
      </c>
      <c r="C3924" s="283" t="s">
        <v>4778</v>
      </c>
      <c r="D3924" s="232" t="s">
        <v>4710</v>
      </c>
      <c r="E3924" s="220"/>
      <c r="F3924" s="229"/>
      <c r="G3924" s="92"/>
      <c r="H3924" s="92"/>
    </row>
    <row r="3925" spans="1:8" s="215" customFormat="1">
      <c r="A3925" s="272">
        <v>1640</v>
      </c>
      <c r="B3925" s="280" t="s">
        <v>4779</v>
      </c>
      <c r="C3925" s="283"/>
      <c r="D3925" s="232" t="s">
        <v>1808</v>
      </c>
      <c r="E3925" s="220"/>
      <c r="F3925" s="229"/>
      <c r="G3925" s="92"/>
      <c r="H3925" s="92"/>
    </row>
    <row r="3926" spans="1:8" s="215" customFormat="1">
      <c r="A3926" s="268">
        <v>1641</v>
      </c>
      <c r="B3926" s="280" t="s">
        <v>4781</v>
      </c>
      <c r="C3926" s="283" t="s">
        <v>4782</v>
      </c>
      <c r="D3926" s="232" t="s">
        <v>1808</v>
      </c>
      <c r="E3926" s="220"/>
      <c r="F3926" s="229"/>
      <c r="G3926" s="92"/>
      <c r="H3926" s="92"/>
    </row>
    <row r="3927" spans="1:8" s="215" customFormat="1" ht="46.5">
      <c r="A3927" s="272">
        <v>1642</v>
      </c>
      <c r="B3927" s="278" t="s">
        <v>4783</v>
      </c>
      <c r="C3927" s="279" t="s">
        <v>4780</v>
      </c>
      <c r="D3927" s="232" t="s">
        <v>1808</v>
      </c>
      <c r="E3927" s="220"/>
      <c r="F3927" s="229"/>
      <c r="G3927" s="92"/>
      <c r="H3927" s="92"/>
    </row>
    <row r="3928" spans="1:8" s="215" customFormat="1" ht="46.5">
      <c r="A3928" s="268">
        <v>1643</v>
      </c>
      <c r="B3928" s="278" t="s">
        <v>4784</v>
      </c>
      <c r="C3928" s="279" t="s">
        <v>4780</v>
      </c>
      <c r="D3928" s="232" t="s">
        <v>1808</v>
      </c>
      <c r="E3928" s="220"/>
      <c r="F3928" s="229"/>
      <c r="G3928" s="92"/>
      <c r="H3928" s="92"/>
    </row>
    <row r="3929" spans="1:8" s="215" customFormat="1" ht="46.5">
      <c r="A3929" s="272">
        <v>1644</v>
      </c>
      <c r="B3929" s="278" t="s">
        <v>4785</v>
      </c>
      <c r="C3929" s="279" t="s">
        <v>4780</v>
      </c>
      <c r="D3929" s="232" t="s">
        <v>1808</v>
      </c>
      <c r="E3929" s="220"/>
      <c r="F3929" s="229"/>
      <c r="G3929" s="92"/>
      <c r="H3929" s="92"/>
    </row>
    <row r="3930" spans="1:8" s="215" customFormat="1" ht="46.5">
      <c r="A3930" s="268">
        <v>1645</v>
      </c>
      <c r="B3930" s="278" t="s">
        <v>4786</v>
      </c>
      <c r="C3930" s="279" t="s">
        <v>4787</v>
      </c>
      <c r="D3930" s="232" t="s">
        <v>1808</v>
      </c>
      <c r="E3930" s="220"/>
      <c r="F3930" s="229"/>
      <c r="G3930" s="92"/>
      <c r="H3930" s="92"/>
    </row>
    <row r="3931" spans="1:8" s="215" customFormat="1" ht="46.5">
      <c r="A3931" s="272">
        <v>1646</v>
      </c>
      <c r="B3931" s="278" t="s">
        <v>4788</v>
      </c>
      <c r="C3931" s="279" t="s">
        <v>4789</v>
      </c>
      <c r="D3931" s="232" t="s">
        <v>1808</v>
      </c>
      <c r="E3931" s="220"/>
      <c r="F3931" s="229"/>
      <c r="G3931" s="92"/>
      <c r="H3931" s="92"/>
    </row>
    <row r="3932" spans="1:8" s="215" customFormat="1" ht="46.5">
      <c r="A3932" s="268">
        <v>1647</v>
      </c>
      <c r="B3932" s="280" t="s">
        <v>4790</v>
      </c>
      <c r="C3932" s="281" t="s">
        <v>4791</v>
      </c>
      <c r="D3932" s="232" t="s">
        <v>2034</v>
      </c>
      <c r="E3932" s="220"/>
      <c r="F3932" s="229"/>
      <c r="G3932" s="92"/>
      <c r="H3932" s="92"/>
    </row>
    <row r="3933" spans="1:8" s="215" customFormat="1" ht="69.75">
      <c r="A3933" s="272">
        <v>1648</v>
      </c>
      <c r="B3933" s="273" t="s">
        <v>4792</v>
      </c>
      <c r="C3933" s="274" t="s">
        <v>4793</v>
      </c>
      <c r="D3933" s="277" t="s">
        <v>1808</v>
      </c>
      <c r="E3933" s="220"/>
      <c r="F3933" s="229"/>
      <c r="G3933" s="92"/>
      <c r="H3933" s="92"/>
    </row>
    <row r="3934" spans="1:8" s="215" customFormat="1" ht="69.75">
      <c r="A3934" s="268">
        <v>1649</v>
      </c>
      <c r="B3934" s="273" t="s">
        <v>4792</v>
      </c>
      <c r="C3934" s="274" t="s">
        <v>4794</v>
      </c>
      <c r="D3934" s="277" t="s">
        <v>1808</v>
      </c>
      <c r="E3934" s="220"/>
      <c r="F3934" s="229"/>
      <c r="G3934" s="92"/>
      <c r="H3934" s="92"/>
    </row>
    <row r="3935" spans="1:8" s="215" customFormat="1" ht="46.5">
      <c r="A3935" s="272">
        <v>1650</v>
      </c>
      <c r="B3935" s="273" t="s">
        <v>4795</v>
      </c>
      <c r="C3935" s="274" t="s">
        <v>4796</v>
      </c>
      <c r="D3935" s="277" t="s">
        <v>1808</v>
      </c>
      <c r="E3935" s="220"/>
      <c r="F3935" s="229"/>
      <c r="G3935" s="92"/>
      <c r="H3935" s="92"/>
    </row>
    <row r="3936" spans="1:8" s="215" customFormat="1">
      <c r="A3936" s="268">
        <v>1651</v>
      </c>
      <c r="B3936" s="273" t="s">
        <v>4797</v>
      </c>
      <c r="C3936" s="276" t="s">
        <v>4798</v>
      </c>
      <c r="D3936" s="277" t="s">
        <v>1808</v>
      </c>
      <c r="E3936" s="220"/>
      <c r="F3936" s="229"/>
      <c r="G3936" s="92"/>
      <c r="H3936" s="92"/>
    </row>
    <row r="3937" spans="1:8" s="215" customFormat="1">
      <c r="A3937" s="272">
        <v>1652</v>
      </c>
      <c r="B3937" s="273" t="s">
        <v>4797</v>
      </c>
      <c r="C3937" s="276" t="s">
        <v>4799</v>
      </c>
      <c r="D3937" s="277" t="s">
        <v>1808</v>
      </c>
      <c r="E3937" s="220"/>
      <c r="F3937" s="229"/>
      <c r="G3937" s="92"/>
      <c r="H3937" s="92"/>
    </row>
    <row r="3938" spans="1:8" s="215" customFormat="1">
      <c r="A3938" s="268">
        <v>1653</v>
      </c>
      <c r="B3938" s="273" t="s">
        <v>4800</v>
      </c>
      <c r="C3938" s="276" t="s">
        <v>4801</v>
      </c>
      <c r="D3938" s="277" t="s">
        <v>1808</v>
      </c>
      <c r="E3938" s="220"/>
      <c r="F3938" s="229"/>
      <c r="G3938" s="92"/>
      <c r="H3938" s="92"/>
    </row>
    <row r="3939" spans="1:8" s="215" customFormat="1">
      <c r="A3939" s="272">
        <v>1654</v>
      </c>
      <c r="B3939" s="273" t="s">
        <v>4800</v>
      </c>
      <c r="C3939" s="276" t="s">
        <v>4802</v>
      </c>
      <c r="D3939" s="277" t="s">
        <v>1808</v>
      </c>
      <c r="E3939" s="220"/>
      <c r="F3939" s="229"/>
      <c r="G3939" s="92"/>
      <c r="H3939" s="92"/>
    </row>
    <row r="3940" spans="1:8" s="215" customFormat="1">
      <c r="A3940" s="268">
        <v>1655</v>
      </c>
      <c r="B3940" s="284" t="s">
        <v>4803</v>
      </c>
      <c r="C3940" s="276"/>
      <c r="D3940" s="277" t="s">
        <v>1808</v>
      </c>
      <c r="E3940" s="220"/>
      <c r="F3940" s="229"/>
      <c r="G3940" s="92"/>
      <c r="H3940" s="92"/>
    </row>
    <row r="3941" spans="1:8" s="215" customFormat="1" ht="33" customHeight="1">
      <c r="A3941" s="227"/>
      <c r="B3941" s="912" t="s">
        <v>4804</v>
      </c>
      <c r="C3941" s="912"/>
      <c r="D3941" s="912"/>
      <c r="E3941" s="912"/>
      <c r="F3941" s="912"/>
      <c r="G3941" s="912"/>
      <c r="H3941" s="912"/>
    </row>
    <row r="3942" spans="1:8" s="215" customFormat="1">
      <c r="A3942" s="253">
        <v>1656</v>
      </c>
      <c r="B3942" s="285" t="s">
        <v>6312</v>
      </c>
      <c r="C3942" s="286"/>
      <c r="D3942" s="287" t="s">
        <v>4805</v>
      </c>
      <c r="E3942" s="257"/>
      <c r="F3942" s="260"/>
      <c r="G3942" s="258"/>
      <c r="H3942" s="258"/>
    </row>
    <row r="3943" spans="1:8" s="215" customFormat="1">
      <c r="A3943" s="216">
        <v>1657</v>
      </c>
      <c r="B3943" s="284" t="s">
        <v>4806</v>
      </c>
      <c r="C3943" s="277"/>
      <c r="D3943" s="288" t="s">
        <v>1808</v>
      </c>
      <c r="E3943" s="220"/>
      <c r="F3943" s="229"/>
      <c r="G3943" s="92"/>
      <c r="H3943" s="92"/>
    </row>
    <row r="3944" spans="1:8" s="215" customFormat="1">
      <c r="A3944" s="253">
        <v>1658</v>
      </c>
      <c r="B3944" s="284" t="s">
        <v>4807</v>
      </c>
      <c r="C3944" s="277"/>
      <c r="D3944" s="288" t="s">
        <v>1808</v>
      </c>
      <c r="E3944" s="220"/>
      <c r="F3944" s="229"/>
      <c r="G3944" s="92"/>
      <c r="H3944" s="92"/>
    </row>
    <row r="3945" spans="1:8" s="215" customFormat="1">
      <c r="A3945" s="216">
        <v>1659</v>
      </c>
      <c r="B3945" s="284" t="s">
        <v>4808</v>
      </c>
      <c r="C3945" s="277"/>
      <c r="D3945" s="288" t="s">
        <v>1808</v>
      </c>
      <c r="E3945" s="220"/>
      <c r="F3945" s="229"/>
      <c r="G3945" s="92"/>
      <c r="H3945" s="92"/>
    </row>
    <row r="3946" spans="1:8" s="215" customFormat="1">
      <c r="A3946" s="253">
        <v>1660</v>
      </c>
      <c r="B3946" s="284" t="s">
        <v>1672</v>
      </c>
      <c r="C3946" s="277"/>
      <c r="D3946" s="288" t="s">
        <v>1808</v>
      </c>
      <c r="E3946" s="220"/>
      <c r="F3946" s="229"/>
      <c r="G3946" s="92"/>
      <c r="H3946" s="92"/>
    </row>
    <row r="3947" spans="1:8" s="215" customFormat="1">
      <c r="A3947" s="216">
        <v>1661</v>
      </c>
      <c r="B3947" s="284" t="s">
        <v>4809</v>
      </c>
      <c r="C3947" s="277"/>
      <c r="D3947" s="288" t="s">
        <v>1808</v>
      </c>
      <c r="E3947" s="220"/>
      <c r="F3947" s="229"/>
      <c r="G3947" s="92"/>
      <c r="H3947" s="92"/>
    </row>
    <row r="3948" spans="1:8" s="215" customFormat="1">
      <c r="A3948" s="253">
        <v>1662</v>
      </c>
      <c r="B3948" s="284" t="s">
        <v>4810</v>
      </c>
      <c r="C3948" s="277"/>
      <c r="D3948" s="288" t="s">
        <v>4805</v>
      </c>
      <c r="E3948" s="220"/>
      <c r="F3948" s="229"/>
      <c r="G3948" s="92"/>
      <c r="H3948" s="92"/>
    </row>
    <row r="3949" spans="1:8" s="215" customFormat="1">
      <c r="A3949" s="216">
        <v>1663</v>
      </c>
      <c r="B3949" s="284" t="s">
        <v>4811</v>
      </c>
      <c r="C3949" s="277"/>
      <c r="D3949" s="288" t="s">
        <v>1808</v>
      </c>
      <c r="E3949" s="220"/>
      <c r="F3949" s="229"/>
      <c r="G3949" s="92"/>
      <c r="H3949" s="92"/>
    </row>
    <row r="3950" spans="1:8" s="215" customFormat="1">
      <c r="A3950" s="253">
        <v>1664</v>
      </c>
      <c r="B3950" s="284" t="s">
        <v>4812</v>
      </c>
      <c r="C3950" s="277"/>
      <c r="D3950" s="288" t="s">
        <v>1808</v>
      </c>
      <c r="E3950" s="220"/>
      <c r="F3950" s="229"/>
      <c r="G3950" s="92"/>
      <c r="H3950" s="92"/>
    </row>
    <row r="3951" spans="1:8" s="215" customFormat="1">
      <c r="A3951" s="216">
        <v>1665</v>
      </c>
      <c r="B3951" s="284" t="s">
        <v>4813</v>
      </c>
      <c r="C3951" s="277"/>
      <c r="D3951" s="288" t="s">
        <v>1808</v>
      </c>
      <c r="E3951" s="220"/>
      <c r="F3951" s="229"/>
      <c r="G3951" s="92"/>
      <c r="H3951" s="92"/>
    </row>
    <row r="3952" spans="1:8" s="215" customFormat="1">
      <c r="A3952" s="253">
        <v>1666</v>
      </c>
      <c r="B3952" s="284" t="s">
        <v>4814</v>
      </c>
      <c r="C3952" s="277"/>
      <c r="D3952" s="288" t="s">
        <v>1808</v>
      </c>
      <c r="E3952" s="220"/>
      <c r="F3952" s="229"/>
      <c r="G3952" s="92"/>
      <c r="H3952" s="92"/>
    </row>
    <row r="3953" spans="1:8" s="215" customFormat="1">
      <c r="A3953" s="216">
        <v>1667</v>
      </c>
      <c r="B3953" s="284" t="s">
        <v>4815</v>
      </c>
      <c r="C3953" s="277"/>
      <c r="D3953" s="288" t="s">
        <v>1808</v>
      </c>
      <c r="E3953" s="220"/>
      <c r="F3953" s="229"/>
      <c r="G3953" s="92"/>
      <c r="H3953" s="92"/>
    </row>
    <row r="3954" spans="1:8" s="215" customFormat="1">
      <c r="A3954" s="253">
        <v>1668</v>
      </c>
      <c r="B3954" s="284" t="s">
        <v>4816</v>
      </c>
      <c r="C3954" s="277"/>
      <c r="D3954" s="288" t="s">
        <v>1808</v>
      </c>
      <c r="E3954" s="220"/>
      <c r="F3954" s="229"/>
      <c r="G3954" s="92"/>
      <c r="H3954" s="92"/>
    </row>
    <row r="3955" spans="1:8" s="215" customFormat="1">
      <c r="A3955" s="216">
        <v>1669</v>
      </c>
      <c r="B3955" s="284" t="s">
        <v>4817</v>
      </c>
      <c r="C3955" s="277"/>
      <c r="D3955" s="288" t="s">
        <v>1808</v>
      </c>
      <c r="E3955" s="220"/>
      <c r="F3955" s="229"/>
      <c r="G3955" s="92"/>
      <c r="H3955" s="92"/>
    </row>
    <row r="3956" spans="1:8" s="215" customFormat="1">
      <c r="A3956" s="253">
        <v>1670</v>
      </c>
      <c r="B3956" s="284" t="s">
        <v>4818</v>
      </c>
      <c r="C3956" s="277"/>
      <c r="D3956" s="288" t="s">
        <v>4819</v>
      </c>
      <c r="E3956" s="220"/>
      <c r="F3956" s="229"/>
      <c r="G3956" s="92"/>
      <c r="H3956" s="92"/>
    </row>
    <row r="3957" spans="1:8" s="215" customFormat="1">
      <c r="A3957" s="216">
        <v>1671</v>
      </c>
      <c r="B3957" s="284" t="s">
        <v>4820</v>
      </c>
      <c r="C3957" s="277"/>
      <c r="D3957" s="288" t="s">
        <v>4819</v>
      </c>
      <c r="E3957" s="220"/>
      <c r="F3957" s="229"/>
      <c r="G3957" s="92"/>
      <c r="H3957" s="92"/>
    </row>
    <row r="3958" spans="1:8" s="215" customFormat="1">
      <c r="A3958" s="253">
        <v>1672</v>
      </c>
      <c r="B3958" s="284" t="s">
        <v>4821</v>
      </c>
      <c r="C3958" s="277"/>
      <c r="D3958" s="288" t="s">
        <v>4805</v>
      </c>
      <c r="E3958" s="220"/>
      <c r="F3958" s="229"/>
      <c r="G3958" s="92"/>
      <c r="H3958" s="92"/>
    </row>
    <row r="3959" spans="1:8" s="215" customFormat="1">
      <c r="A3959" s="216">
        <v>1673</v>
      </c>
      <c r="B3959" s="284" t="s">
        <v>4822</v>
      </c>
      <c r="C3959" s="277"/>
      <c r="D3959" s="288" t="s">
        <v>1808</v>
      </c>
      <c r="E3959" s="220"/>
      <c r="F3959" s="229"/>
      <c r="G3959" s="92"/>
      <c r="H3959" s="92"/>
    </row>
    <row r="3960" spans="1:8" s="215" customFormat="1">
      <c r="A3960" s="253">
        <v>1674</v>
      </c>
      <c r="B3960" s="284" t="s">
        <v>4823</v>
      </c>
      <c r="C3960" s="277"/>
      <c r="D3960" s="288" t="s">
        <v>1808</v>
      </c>
      <c r="E3960" s="220"/>
      <c r="F3960" s="229"/>
      <c r="G3960" s="92"/>
      <c r="H3960" s="92"/>
    </row>
    <row r="3961" spans="1:8" s="215" customFormat="1">
      <c r="A3961" s="216">
        <v>1675</v>
      </c>
      <c r="B3961" s="284" t="s">
        <v>4824</v>
      </c>
      <c r="C3961" s="277"/>
      <c r="D3961" s="288" t="s">
        <v>1808</v>
      </c>
      <c r="E3961" s="220"/>
      <c r="F3961" s="229"/>
      <c r="G3961" s="92"/>
      <c r="H3961" s="92"/>
    </row>
    <row r="3962" spans="1:8" s="215" customFormat="1">
      <c r="A3962" s="253">
        <v>1676</v>
      </c>
      <c r="B3962" s="284" t="s">
        <v>4825</v>
      </c>
      <c r="C3962" s="277"/>
      <c r="D3962" s="288" t="s">
        <v>1808</v>
      </c>
      <c r="E3962" s="220"/>
      <c r="F3962" s="229"/>
      <c r="G3962" s="92"/>
      <c r="H3962" s="92"/>
    </row>
    <row r="3963" spans="1:8" s="215" customFormat="1">
      <c r="A3963" s="216">
        <v>1677</v>
      </c>
      <c r="B3963" s="284" t="s">
        <v>4826</v>
      </c>
      <c r="C3963" s="277"/>
      <c r="D3963" s="288" t="s">
        <v>1808</v>
      </c>
      <c r="E3963" s="220"/>
      <c r="F3963" s="229"/>
      <c r="G3963" s="92"/>
      <c r="H3963" s="92"/>
    </row>
    <row r="3964" spans="1:8" s="215" customFormat="1">
      <c r="A3964" s="253">
        <v>1678</v>
      </c>
      <c r="B3964" s="284" t="s">
        <v>4827</v>
      </c>
      <c r="C3964" s="277"/>
      <c r="D3964" s="288" t="s">
        <v>1808</v>
      </c>
      <c r="E3964" s="220"/>
      <c r="F3964" s="229"/>
      <c r="G3964" s="92"/>
      <c r="H3964" s="92"/>
    </row>
    <row r="3965" spans="1:8" s="215" customFormat="1">
      <c r="A3965" s="216">
        <v>1679</v>
      </c>
      <c r="B3965" s="284" t="s">
        <v>1622</v>
      </c>
      <c r="C3965" s="277"/>
      <c r="D3965" s="288" t="s">
        <v>1808</v>
      </c>
      <c r="E3965" s="220"/>
      <c r="F3965" s="229"/>
      <c r="G3965" s="92"/>
      <c r="H3965" s="92"/>
    </row>
    <row r="3966" spans="1:8" s="215" customFormat="1">
      <c r="A3966" s="253">
        <v>1680</v>
      </c>
      <c r="B3966" s="284" t="s">
        <v>4828</v>
      </c>
      <c r="C3966" s="277"/>
      <c r="D3966" s="288" t="s">
        <v>1808</v>
      </c>
      <c r="E3966" s="220"/>
      <c r="F3966" s="229"/>
      <c r="G3966" s="92"/>
      <c r="H3966" s="92"/>
    </row>
    <row r="3967" spans="1:8" s="215" customFormat="1">
      <c r="A3967" s="216">
        <v>1681</v>
      </c>
      <c r="B3967" s="284" t="s">
        <v>4829</v>
      </c>
      <c r="C3967" s="277"/>
      <c r="D3967" s="288" t="s">
        <v>1808</v>
      </c>
      <c r="E3967" s="220"/>
      <c r="F3967" s="229"/>
      <c r="G3967" s="92"/>
      <c r="H3967" s="92"/>
    </row>
    <row r="3968" spans="1:8" s="215" customFormat="1">
      <c r="A3968" s="253">
        <v>1682</v>
      </c>
      <c r="B3968" s="284" t="s">
        <v>4830</v>
      </c>
      <c r="C3968" s="277"/>
      <c r="D3968" s="288" t="s">
        <v>1808</v>
      </c>
      <c r="E3968" s="220"/>
      <c r="F3968" s="229"/>
      <c r="G3968" s="92"/>
      <c r="H3968" s="92"/>
    </row>
    <row r="3969" spans="1:8" s="215" customFormat="1">
      <c r="A3969" s="216">
        <v>1683</v>
      </c>
      <c r="B3969" s="284" t="s">
        <v>4831</v>
      </c>
      <c r="C3969" s="277"/>
      <c r="D3969" s="288" t="s">
        <v>1808</v>
      </c>
      <c r="E3969" s="220"/>
      <c r="F3969" s="229"/>
      <c r="G3969" s="92"/>
      <c r="H3969" s="92"/>
    </row>
    <row r="3970" spans="1:8" s="215" customFormat="1">
      <c r="A3970" s="253">
        <v>1684</v>
      </c>
      <c r="B3970" s="284" t="s">
        <v>4832</v>
      </c>
      <c r="C3970" s="277" t="s">
        <v>4833</v>
      </c>
      <c r="D3970" s="288" t="s">
        <v>1808</v>
      </c>
      <c r="E3970" s="220"/>
      <c r="F3970" s="229"/>
      <c r="G3970" s="92"/>
      <c r="H3970" s="92"/>
    </row>
    <row r="3971" spans="1:8" s="215" customFormat="1">
      <c r="A3971" s="216">
        <v>1685</v>
      </c>
      <c r="B3971" s="284" t="s">
        <v>4834</v>
      </c>
      <c r="C3971" s="277"/>
      <c r="D3971" s="288" t="s">
        <v>1808</v>
      </c>
      <c r="E3971" s="220"/>
      <c r="F3971" s="229"/>
      <c r="G3971" s="92"/>
      <c r="H3971" s="92"/>
    </row>
    <row r="3972" spans="1:8" s="215" customFormat="1">
      <c r="A3972" s="253">
        <v>1686</v>
      </c>
      <c r="B3972" s="284" t="s">
        <v>4835</v>
      </c>
      <c r="C3972" s="277"/>
      <c r="D3972" s="288" t="s">
        <v>1808</v>
      </c>
      <c r="E3972" s="220"/>
      <c r="F3972" s="229"/>
      <c r="G3972" s="92"/>
      <c r="H3972" s="92"/>
    </row>
    <row r="3973" spans="1:8" s="215" customFormat="1">
      <c r="A3973" s="216">
        <v>1687</v>
      </c>
      <c r="B3973" s="284" t="s">
        <v>4836</v>
      </c>
      <c r="C3973" s="277"/>
      <c r="D3973" s="288" t="s">
        <v>1808</v>
      </c>
      <c r="E3973" s="220"/>
      <c r="F3973" s="229"/>
      <c r="G3973" s="92"/>
      <c r="H3973" s="92"/>
    </row>
    <row r="3974" spans="1:8" s="215" customFormat="1">
      <c r="A3974" s="253">
        <v>1688</v>
      </c>
      <c r="B3974" s="284" t="s">
        <v>4837</v>
      </c>
      <c r="C3974" s="277"/>
      <c r="D3974" s="288" t="s">
        <v>1808</v>
      </c>
      <c r="E3974" s="220"/>
      <c r="F3974" s="229"/>
      <c r="G3974" s="92"/>
      <c r="H3974" s="92"/>
    </row>
    <row r="3975" spans="1:8" s="215" customFormat="1">
      <c r="A3975" s="216">
        <v>1689</v>
      </c>
      <c r="B3975" s="284" t="s">
        <v>4838</v>
      </c>
      <c r="C3975" s="277"/>
      <c r="D3975" s="288" t="s">
        <v>1808</v>
      </c>
      <c r="E3975" s="220"/>
      <c r="F3975" s="229"/>
      <c r="G3975" s="92"/>
      <c r="H3975" s="92"/>
    </row>
    <row r="3976" spans="1:8" s="215" customFormat="1">
      <c r="A3976" s="253">
        <v>1690</v>
      </c>
      <c r="B3976" s="284" t="s">
        <v>4839</v>
      </c>
      <c r="C3976" s="277"/>
      <c r="D3976" s="288" t="s">
        <v>1808</v>
      </c>
      <c r="E3976" s="220"/>
      <c r="F3976" s="229"/>
      <c r="G3976" s="92"/>
      <c r="H3976" s="92"/>
    </row>
    <row r="3977" spans="1:8" s="215" customFormat="1">
      <c r="A3977" s="216">
        <v>1691</v>
      </c>
      <c r="B3977" s="284" t="s">
        <v>4840</v>
      </c>
      <c r="C3977" s="277"/>
      <c r="D3977" s="288" t="s">
        <v>1808</v>
      </c>
      <c r="E3977" s="220"/>
      <c r="F3977" s="229"/>
      <c r="G3977" s="92"/>
      <c r="H3977" s="92"/>
    </row>
    <row r="3978" spans="1:8" s="215" customFormat="1">
      <c r="A3978" s="253">
        <v>1692</v>
      </c>
      <c r="B3978" s="284" t="s">
        <v>4841</v>
      </c>
      <c r="C3978" s="277"/>
      <c r="D3978" s="288" t="s">
        <v>1808</v>
      </c>
      <c r="E3978" s="220"/>
      <c r="F3978" s="229"/>
      <c r="G3978" s="92"/>
      <c r="H3978" s="92"/>
    </row>
    <row r="3979" spans="1:8" s="215" customFormat="1">
      <c r="A3979" s="216">
        <v>1693</v>
      </c>
      <c r="B3979" s="284" t="s">
        <v>4842</v>
      </c>
      <c r="C3979" s="277"/>
      <c r="D3979" s="288" t="s">
        <v>1808</v>
      </c>
      <c r="E3979" s="220"/>
      <c r="F3979" s="229"/>
      <c r="G3979" s="92"/>
      <c r="H3979" s="92"/>
    </row>
    <row r="3980" spans="1:8" s="215" customFormat="1">
      <c r="A3980" s="253">
        <v>1694</v>
      </c>
      <c r="B3980" s="284" t="s">
        <v>4843</v>
      </c>
      <c r="C3980" s="277"/>
      <c r="D3980" s="288" t="s">
        <v>1808</v>
      </c>
      <c r="E3980" s="220"/>
      <c r="F3980" s="229"/>
      <c r="G3980" s="92"/>
      <c r="H3980" s="92"/>
    </row>
    <row r="3981" spans="1:8" s="215" customFormat="1">
      <c r="A3981" s="216">
        <v>1695</v>
      </c>
      <c r="B3981" s="284" t="s">
        <v>4844</v>
      </c>
      <c r="C3981" s="277"/>
      <c r="D3981" s="288" t="s">
        <v>1808</v>
      </c>
      <c r="E3981" s="220"/>
      <c r="F3981" s="229"/>
      <c r="G3981" s="92"/>
      <c r="H3981" s="92"/>
    </row>
    <row r="3982" spans="1:8" s="215" customFormat="1">
      <c r="A3982" s="253">
        <v>1696</v>
      </c>
      <c r="B3982" s="284" t="s">
        <v>4845</v>
      </c>
      <c r="C3982" s="277"/>
      <c r="D3982" s="288" t="s">
        <v>1808</v>
      </c>
      <c r="E3982" s="220"/>
      <c r="F3982" s="229"/>
      <c r="G3982" s="92"/>
      <c r="H3982" s="92"/>
    </row>
    <row r="3983" spans="1:8" s="215" customFormat="1">
      <c r="A3983" s="216">
        <v>1697</v>
      </c>
      <c r="B3983" s="284" t="s">
        <v>4846</v>
      </c>
      <c r="C3983" s="277"/>
      <c r="D3983" s="288" t="s">
        <v>1808</v>
      </c>
      <c r="E3983" s="220"/>
      <c r="F3983" s="229"/>
      <c r="G3983" s="92"/>
      <c r="H3983" s="92"/>
    </row>
    <row r="3984" spans="1:8" s="215" customFormat="1">
      <c r="A3984" s="253">
        <v>1698</v>
      </c>
      <c r="B3984" s="284" t="s">
        <v>4847</v>
      </c>
      <c r="C3984" s="277"/>
      <c r="D3984" s="288" t="s">
        <v>1808</v>
      </c>
      <c r="E3984" s="220"/>
      <c r="F3984" s="229"/>
      <c r="G3984" s="92"/>
      <c r="H3984" s="92"/>
    </row>
    <row r="3985" spans="1:8" s="215" customFormat="1">
      <c r="A3985" s="216">
        <v>1699</v>
      </c>
      <c r="B3985" s="284" t="s">
        <v>4848</v>
      </c>
      <c r="C3985" s="277" t="s">
        <v>4849</v>
      </c>
      <c r="D3985" s="288" t="s">
        <v>1808</v>
      </c>
      <c r="E3985" s="220"/>
      <c r="F3985" s="229"/>
      <c r="G3985" s="92"/>
      <c r="H3985" s="92"/>
    </row>
    <row r="3986" spans="1:8" s="215" customFormat="1">
      <c r="A3986" s="253">
        <v>1700</v>
      </c>
      <c r="B3986" s="284" t="s">
        <v>4850</v>
      </c>
      <c r="C3986" s="277"/>
      <c r="D3986" s="288" t="s">
        <v>1808</v>
      </c>
      <c r="E3986" s="220"/>
      <c r="F3986" s="229"/>
      <c r="G3986" s="92"/>
      <c r="H3986" s="92"/>
    </row>
    <row r="3987" spans="1:8" s="215" customFormat="1">
      <c r="A3987" s="216">
        <v>1701</v>
      </c>
      <c r="B3987" s="284" t="s">
        <v>4851</v>
      </c>
      <c r="C3987" s="277"/>
      <c r="D3987" s="288" t="s">
        <v>1808</v>
      </c>
      <c r="E3987" s="220"/>
      <c r="F3987" s="229"/>
      <c r="G3987" s="92"/>
      <c r="H3987" s="92"/>
    </row>
    <row r="3988" spans="1:8" s="215" customFormat="1">
      <c r="A3988" s="253">
        <v>1702</v>
      </c>
      <c r="B3988" s="284" t="s">
        <v>4852</v>
      </c>
      <c r="C3988" s="277"/>
      <c r="D3988" s="288" t="s">
        <v>1808</v>
      </c>
      <c r="E3988" s="220"/>
      <c r="F3988" s="229"/>
      <c r="G3988" s="92"/>
      <c r="H3988" s="92"/>
    </row>
    <row r="3989" spans="1:8" s="215" customFormat="1">
      <c r="A3989" s="216">
        <v>1703</v>
      </c>
      <c r="B3989" s="284" t="s">
        <v>4853</v>
      </c>
      <c r="C3989" s="277"/>
      <c r="D3989" s="288" t="s">
        <v>1808</v>
      </c>
      <c r="E3989" s="220"/>
      <c r="F3989" s="229"/>
      <c r="G3989" s="92"/>
      <c r="H3989" s="92"/>
    </row>
    <row r="3990" spans="1:8" s="215" customFormat="1">
      <c r="A3990" s="253">
        <v>1704</v>
      </c>
      <c r="B3990" s="284" t="s">
        <v>4854</v>
      </c>
      <c r="C3990" s="277"/>
      <c r="D3990" s="288" t="s">
        <v>1808</v>
      </c>
      <c r="E3990" s="220"/>
      <c r="F3990" s="229"/>
      <c r="G3990" s="92"/>
      <c r="H3990" s="92"/>
    </row>
    <row r="3991" spans="1:8" s="215" customFormat="1">
      <c r="A3991" s="216">
        <v>1705</v>
      </c>
      <c r="B3991" s="284" t="s">
        <v>4855</v>
      </c>
      <c r="C3991" s="277"/>
      <c r="D3991" s="288" t="s">
        <v>1808</v>
      </c>
      <c r="E3991" s="220"/>
      <c r="F3991" s="229"/>
      <c r="G3991" s="92"/>
      <c r="H3991" s="92"/>
    </row>
    <row r="3992" spans="1:8" s="215" customFormat="1">
      <c r="A3992" s="253">
        <v>1706</v>
      </c>
      <c r="B3992" s="284" t="s">
        <v>4856</v>
      </c>
      <c r="C3992" s="277"/>
      <c r="D3992" s="288" t="s">
        <v>1808</v>
      </c>
      <c r="E3992" s="220"/>
      <c r="F3992" s="229"/>
      <c r="G3992" s="92"/>
      <c r="H3992" s="92"/>
    </row>
    <row r="3993" spans="1:8" s="215" customFormat="1">
      <c r="A3993" s="216">
        <v>1707</v>
      </c>
      <c r="B3993" s="284" t="s">
        <v>4857</v>
      </c>
      <c r="C3993" s="277"/>
      <c r="D3993" s="288" t="s">
        <v>1808</v>
      </c>
      <c r="E3993" s="220"/>
      <c r="F3993" s="229"/>
      <c r="G3993" s="92"/>
      <c r="H3993" s="92"/>
    </row>
    <row r="3994" spans="1:8" s="215" customFormat="1">
      <c r="A3994" s="253">
        <v>1708</v>
      </c>
      <c r="B3994" s="284" t="s">
        <v>4858</v>
      </c>
      <c r="C3994" s="277"/>
      <c r="D3994" s="288" t="s">
        <v>1808</v>
      </c>
      <c r="E3994" s="220"/>
      <c r="F3994" s="229"/>
      <c r="G3994" s="92"/>
      <c r="H3994" s="92"/>
    </row>
    <row r="3995" spans="1:8" s="215" customFormat="1">
      <c r="A3995" s="216">
        <v>1709</v>
      </c>
      <c r="B3995" s="284" t="s">
        <v>4859</v>
      </c>
      <c r="C3995" s="277"/>
      <c r="D3995" s="288" t="s">
        <v>1808</v>
      </c>
      <c r="E3995" s="220"/>
      <c r="F3995" s="229"/>
      <c r="G3995" s="92"/>
      <c r="H3995" s="92"/>
    </row>
    <row r="3996" spans="1:8" s="215" customFormat="1">
      <c r="A3996" s="253">
        <v>1710</v>
      </c>
      <c r="B3996" s="284" t="s">
        <v>4860</v>
      </c>
      <c r="C3996" s="277"/>
      <c r="D3996" s="288" t="s">
        <v>1808</v>
      </c>
      <c r="E3996" s="220"/>
      <c r="F3996" s="229"/>
      <c r="G3996" s="92"/>
      <c r="H3996" s="92"/>
    </row>
    <row r="3997" spans="1:8" s="215" customFormat="1">
      <c r="A3997" s="216">
        <v>1711</v>
      </c>
      <c r="B3997" s="284" t="s">
        <v>4861</v>
      </c>
      <c r="C3997" s="277"/>
      <c r="D3997" s="288" t="s">
        <v>1808</v>
      </c>
      <c r="E3997" s="220"/>
      <c r="F3997" s="229"/>
      <c r="G3997" s="92"/>
      <c r="H3997" s="92"/>
    </row>
    <row r="3998" spans="1:8" s="215" customFormat="1">
      <c r="A3998" s="253">
        <v>1712</v>
      </c>
      <c r="B3998" s="284" t="s">
        <v>4862</v>
      </c>
      <c r="C3998" s="277"/>
      <c r="D3998" s="288" t="s">
        <v>1808</v>
      </c>
      <c r="E3998" s="220"/>
      <c r="F3998" s="229"/>
      <c r="G3998" s="92"/>
      <c r="H3998" s="92"/>
    </row>
    <row r="3999" spans="1:8" s="215" customFormat="1">
      <c r="A3999" s="216">
        <v>1713</v>
      </c>
      <c r="B3999" s="284" t="s">
        <v>4863</v>
      </c>
      <c r="C3999" s="277"/>
      <c r="D3999" s="288" t="s">
        <v>1808</v>
      </c>
      <c r="E3999" s="220"/>
      <c r="F3999" s="229"/>
      <c r="G3999" s="92"/>
      <c r="H3999" s="92"/>
    </row>
    <row r="4000" spans="1:8" s="215" customFormat="1">
      <c r="A4000" s="253">
        <v>1714</v>
      </c>
      <c r="B4000" s="284" t="s">
        <v>4864</v>
      </c>
      <c r="C4000" s="277"/>
      <c r="D4000" s="288" t="s">
        <v>1808</v>
      </c>
      <c r="E4000" s="220"/>
      <c r="F4000" s="229"/>
      <c r="G4000" s="92"/>
      <c r="H4000" s="92"/>
    </row>
    <row r="4001" spans="1:8" s="215" customFormat="1">
      <c r="A4001" s="216">
        <v>1715</v>
      </c>
      <c r="B4001" s="284" t="s">
        <v>4865</v>
      </c>
      <c r="C4001" s="277"/>
      <c r="D4001" s="288" t="s">
        <v>1808</v>
      </c>
      <c r="E4001" s="220"/>
      <c r="F4001" s="229"/>
      <c r="G4001" s="92"/>
      <c r="H4001" s="92"/>
    </row>
    <row r="4002" spans="1:8" s="215" customFormat="1">
      <c r="A4002" s="253">
        <v>1716</v>
      </c>
      <c r="B4002" s="284" t="s">
        <v>4866</v>
      </c>
      <c r="C4002" s="277"/>
      <c r="D4002" s="288" t="s">
        <v>1808</v>
      </c>
      <c r="E4002" s="220"/>
      <c r="F4002" s="229"/>
      <c r="G4002" s="92"/>
      <c r="H4002" s="92"/>
    </row>
    <row r="4003" spans="1:8" s="215" customFormat="1">
      <c r="A4003" s="216">
        <v>1717</v>
      </c>
      <c r="B4003" s="284" t="s">
        <v>4867</v>
      </c>
      <c r="C4003" s="277"/>
      <c r="D4003" s="288" t="s">
        <v>1808</v>
      </c>
      <c r="E4003" s="220"/>
      <c r="F4003" s="229"/>
      <c r="G4003" s="92"/>
      <c r="H4003" s="92"/>
    </row>
    <row r="4004" spans="1:8" s="215" customFormat="1">
      <c r="A4004" s="253">
        <v>1718</v>
      </c>
      <c r="B4004" s="284" t="s">
        <v>4868</v>
      </c>
      <c r="C4004" s="277"/>
      <c r="D4004" s="288" t="s">
        <v>1808</v>
      </c>
      <c r="E4004" s="220"/>
      <c r="F4004" s="229"/>
      <c r="G4004" s="92"/>
      <c r="H4004" s="92"/>
    </row>
    <row r="4005" spans="1:8" s="215" customFormat="1" ht="33" customHeight="1">
      <c r="A4005" s="227"/>
      <c r="B4005" s="912" t="s">
        <v>4869</v>
      </c>
      <c r="C4005" s="912"/>
      <c r="D4005" s="912"/>
      <c r="E4005" s="912"/>
      <c r="F4005" s="912"/>
      <c r="G4005" s="912"/>
      <c r="H4005" s="912"/>
    </row>
    <row r="4006" spans="1:8" s="215" customFormat="1">
      <c r="A4006" s="253">
        <v>1719</v>
      </c>
      <c r="B4006" s="285" t="s">
        <v>4870</v>
      </c>
      <c r="C4006" s="286" t="s">
        <v>4871</v>
      </c>
      <c r="D4006" s="287" t="s">
        <v>1814</v>
      </c>
      <c r="E4006" s="257"/>
      <c r="F4006" s="260"/>
      <c r="G4006" s="258"/>
      <c r="H4006" s="258"/>
    </row>
    <row r="4007" spans="1:8" s="215" customFormat="1">
      <c r="A4007" s="216">
        <v>1720</v>
      </c>
      <c r="B4007" s="284" t="s">
        <v>4870</v>
      </c>
      <c r="C4007" s="277" t="s">
        <v>4872</v>
      </c>
      <c r="D4007" s="288" t="s">
        <v>1814</v>
      </c>
      <c r="E4007" s="220"/>
      <c r="F4007" s="229"/>
      <c r="G4007" s="92"/>
      <c r="H4007" s="92"/>
    </row>
    <row r="4008" spans="1:8" s="215" customFormat="1">
      <c r="A4008" s="253">
        <v>1721</v>
      </c>
      <c r="B4008" s="284" t="s">
        <v>4870</v>
      </c>
      <c r="C4008" s="277" t="s">
        <v>4873</v>
      </c>
      <c r="D4008" s="288" t="s">
        <v>1814</v>
      </c>
      <c r="E4008" s="220"/>
      <c r="F4008" s="229"/>
      <c r="G4008" s="92"/>
      <c r="H4008" s="92"/>
    </row>
    <row r="4009" spans="1:8" s="215" customFormat="1">
      <c r="A4009" s="216">
        <v>1722</v>
      </c>
      <c r="B4009" s="284" t="s">
        <v>4870</v>
      </c>
      <c r="C4009" s="246" t="s">
        <v>4874</v>
      </c>
      <c r="D4009" s="288" t="s">
        <v>1814</v>
      </c>
      <c r="E4009" s="220"/>
      <c r="F4009" s="229"/>
      <c r="G4009" s="92"/>
      <c r="H4009" s="92"/>
    </row>
    <row r="4010" spans="1:8" s="215" customFormat="1">
      <c r="A4010" s="253">
        <v>1723</v>
      </c>
      <c r="B4010" s="284" t="s">
        <v>4870</v>
      </c>
      <c r="C4010" s="246" t="s">
        <v>4875</v>
      </c>
      <c r="D4010" s="288" t="s">
        <v>1814</v>
      </c>
      <c r="E4010" s="220"/>
      <c r="F4010" s="229"/>
      <c r="G4010" s="92"/>
      <c r="H4010" s="92"/>
    </row>
    <row r="4011" spans="1:8" s="215" customFormat="1">
      <c r="A4011" s="216">
        <v>1724</v>
      </c>
      <c r="B4011" s="284" t="s">
        <v>4876</v>
      </c>
      <c r="C4011" s="246" t="s">
        <v>4877</v>
      </c>
      <c r="D4011" s="288" t="s">
        <v>1814</v>
      </c>
      <c r="E4011" s="220"/>
      <c r="F4011" s="229"/>
      <c r="G4011" s="92"/>
      <c r="H4011" s="92"/>
    </row>
    <row r="4012" spans="1:8" s="215" customFormat="1">
      <c r="A4012" s="253">
        <v>1725</v>
      </c>
      <c r="B4012" s="284" t="s">
        <v>4878</v>
      </c>
      <c r="C4012" s="246" t="s">
        <v>4879</v>
      </c>
      <c r="D4012" s="288" t="s">
        <v>1808</v>
      </c>
      <c r="E4012" s="220"/>
      <c r="F4012" s="229"/>
      <c r="G4012" s="92"/>
      <c r="H4012" s="92"/>
    </row>
    <row r="4013" spans="1:8" s="215" customFormat="1">
      <c r="A4013" s="216">
        <v>1726</v>
      </c>
      <c r="B4013" s="284" t="s">
        <v>4880</v>
      </c>
      <c r="C4013" s="246" t="s">
        <v>4881</v>
      </c>
      <c r="D4013" s="288" t="s">
        <v>1808</v>
      </c>
      <c r="E4013" s="220"/>
      <c r="F4013" s="229"/>
      <c r="G4013" s="92"/>
      <c r="H4013" s="92"/>
    </row>
    <row r="4014" spans="1:8" s="215" customFormat="1">
      <c r="A4014" s="253">
        <v>1727</v>
      </c>
      <c r="B4014" s="284" t="s">
        <v>4880</v>
      </c>
      <c r="C4014" s="246" t="s">
        <v>4882</v>
      </c>
      <c r="D4014" s="288" t="s">
        <v>1808</v>
      </c>
      <c r="E4014" s="220"/>
      <c r="F4014" s="229"/>
      <c r="G4014" s="92"/>
      <c r="H4014" s="92"/>
    </row>
    <row r="4015" spans="1:8" s="215" customFormat="1">
      <c r="A4015" s="216">
        <v>1728</v>
      </c>
      <c r="B4015" s="284" t="s">
        <v>4883</v>
      </c>
      <c r="C4015" s="246" t="s">
        <v>4884</v>
      </c>
      <c r="D4015" s="288" t="s">
        <v>1811</v>
      </c>
      <c r="E4015" s="220"/>
      <c r="F4015" s="229"/>
      <c r="G4015" s="92"/>
      <c r="H4015" s="92"/>
    </row>
    <row r="4016" spans="1:8" s="215" customFormat="1">
      <c r="A4016" s="253">
        <v>1729</v>
      </c>
      <c r="B4016" s="284" t="s">
        <v>4885</v>
      </c>
      <c r="C4016" s="246"/>
      <c r="D4016" s="288" t="s">
        <v>1808</v>
      </c>
      <c r="E4016" s="220"/>
      <c r="F4016" s="229"/>
      <c r="G4016" s="92"/>
      <c r="H4016" s="92"/>
    </row>
    <row r="4017" spans="1:8" s="215" customFormat="1">
      <c r="A4017" s="216">
        <v>1730</v>
      </c>
      <c r="B4017" s="284" t="s">
        <v>4886</v>
      </c>
      <c r="C4017" s="246" t="s">
        <v>4887</v>
      </c>
      <c r="D4017" s="288" t="s">
        <v>1808</v>
      </c>
      <c r="E4017" s="220"/>
      <c r="F4017" s="229"/>
      <c r="G4017" s="92"/>
      <c r="H4017" s="92"/>
    </row>
    <row r="4018" spans="1:8" s="215" customFormat="1">
      <c r="A4018" s="253">
        <v>1731</v>
      </c>
      <c r="B4018" s="284" t="s">
        <v>4888</v>
      </c>
      <c r="C4018" s="834" t="s">
        <v>4889</v>
      </c>
      <c r="D4018" s="288" t="s">
        <v>1808</v>
      </c>
      <c r="E4018" s="220"/>
      <c r="F4018" s="229"/>
      <c r="G4018" s="92"/>
      <c r="H4018" s="92"/>
    </row>
    <row r="4019" spans="1:8" s="215" customFormat="1">
      <c r="A4019" s="216">
        <v>1732</v>
      </c>
      <c r="B4019" s="284" t="s">
        <v>4888</v>
      </c>
      <c r="C4019" s="246" t="s">
        <v>4890</v>
      </c>
      <c r="D4019" s="288" t="s">
        <v>1808</v>
      </c>
      <c r="E4019" s="220"/>
      <c r="F4019" s="229"/>
      <c r="G4019" s="92"/>
      <c r="H4019" s="92"/>
    </row>
    <row r="4020" spans="1:8" s="215" customFormat="1">
      <c r="A4020" s="253">
        <v>1733</v>
      </c>
      <c r="B4020" s="284" t="s">
        <v>4891</v>
      </c>
      <c r="C4020" s="246"/>
      <c r="D4020" s="288" t="s">
        <v>1808</v>
      </c>
      <c r="E4020" s="220"/>
      <c r="F4020" s="229"/>
      <c r="G4020" s="92"/>
      <c r="H4020" s="92"/>
    </row>
    <row r="4021" spans="1:8" s="215" customFormat="1">
      <c r="A4021" s="216">
        <v>1734</v>
      </c>
      <c r="B4021" s="284" t="s">
        <v>4892</v>
      </c>
      <c r="C4021" s="246" t="s">
        <v>4893</v>
      </c>
      <c r="D4021" s="288" t="s">
        <v>4894</v>
      </c>
      <c r="E4021" s="220"/>
      <c r="F4021" s="229"/>
      <c r="G4021" s="92"/>
      <c r="H4021" s="92"/>
    </row>
    <row r="4022" spans="1:8" s="215" customFormat="1">
      <c r="A4022" s="253">
        <v>1735</v>
      </c>
      <c r="B4022" s="284" t="s">
        <v>4892</v>
      </c>
      <c r="C4022" s="246" t="s">
        <v>4893</v>
      </c>
      <c r="D4022" s="288" t="s">
        <v>4894</v>
      </c>
      <c r="E4022" s="220"/>
      <c r="F4022" s="229"/>
      <c r="G4022" s="92"/>
      <c r="H4022" s="92"/>
    </row>
    <row r="4023" spans="1:8" s="215" customFormat="1">
      <c r="A4023" s="216">
        <v>1736</v>
      </c>
      <c r="B4023" s="284" t="s">
        <v>4895</v>
      </c>
      <c r="C4023" s="277"/>
      <c r="D4023" s="288" t="s">
        <v>4896</v>
      </c>
      <c r="E4023" s="220"/>
      <c r="F4023" s="229"/>
      <c r="G4023" s="92"/>
      <c r="H4023" s="92"/>
    </row>
    <row r="4024" spans="1:8" s="215" customFormat="1">
      <c r="A4024" s="253">
        <v>1737</v>
      </c>
      <c r="B4024" s="284" t="s">
        <v>4897</v>
      </c>
      <c r="C4024" s="277" t="s">
        <v>4898</v>
      </c>
      <c r="D4024" s="288" t="s">
        <v>1808</v>
      </c>
      <c r="E4024" s="220"/>
      <c r="F4024" s="229"/>
      <c r="G4024" s="92"/>
      <c r="H4024" s="92"/>
    </row>
    <row r="4025" spans="1:8" s="215" customFormat="1">
      <c r="A4025" s="216">
        <v>1738</v>
      </c>
      <c r="B4025" s="284" t="s">
        <v>4899</v>
      </c>
      <c r="C4025" s="277" t="s">
        <v>4900</v>
      </c>
      <c r="D4025" s="288" t="s">
        <v>2115</v>
      </c>
      <c r="E4025" s="220"/>
      <c r="F4025" s="229"/>
      <c r="G4025" s="92"/>
      <c r="H4025" s="92"/>
    </row>
    <row r="4026" spans="1:8" s="215" customFormat="1">
      <c r="A4026" s="253">
        <v>1739</v>
      </c>
      <c r="B4026" s="284" t="s">
        <v>4901</v>
      </c>
      <c r="C4026" s="277"/>
      <c r="D4026" s="288" t="s">
        <v>1808</v>
      </c>
      <c r="E4026" s="220"/>
      <c r="F4026" s="229"/>
      <c r="G4026" s="92"/>
      <c r="H4026" s="92"/>
    </row>
    <row r="4027" spans="1:8" s="215" customFormat="1">
      <c r="A4027" s="216">
        <v>1740</v>
      </c>
      <c r="B4027" s="284" t="s">
        <v>4902</v>
      </c>
      <c r="C4027" s="277"/>
      <c r="D4027" s="288" t="s">
        <v>1808</v>
      </c>
      <c r="E4027" s="220"/>
      <c r="F4027" s="229"/>
      <c r="G4027" s="92"/>
      <c r="H4027" s="92"/>
    </row>
    <row r="4028" spans="1:8" s="215" customFormat="1">
      <c r="A4028" s="253">
        <v>1741</v>
      </c>
      <c r="B4028" s="284" t="s">
        <v>4903</v>
      </c>
      <c r="C4028" s="277"/>
      <c r="D4028" s="288" t="s">
        <v>1808</v>
      </c>
      <c r="E4028" s="220"/>
      <c r="F4028" s="229"/>
      <c r="G4028" s="92"/>
      <c r="H4028" s="92"/>
    </row>
    <row r="4029" spans="1:8" s="215" customFormat="1">
      <c r="A4029" s="216">
        <v>1742</v>
      </c>
      <c r="B4029" s="284" t="s">
        <v>4904</v>
      </c>
      <c r="C4029" s="277"/>
      <c r="D4029" s="288" t="s">
        <v>1808</v>
      </c>
      <c r="E4029" s="220"/>
      <c r="F4029" s="229"/>
      <c r="G4029" s="92"/>
      <c r="H4029" s="92"/>
    </row>
    <row r="4030" spans="1:8" s="215" customFormat="1">
      <c r="A4030" s="253">
        <v>1743</v>
      </c>
      <c r="B4030" s="284" t="s">
        <v>4905</v>
      </c>
      <c r="C4030" s="277"/>
      <c r="D4030" s="288" t="s">
        <v>1808</v>
      </c>
      <c r="E4030" s="220"/>
      <c r="F4030" s="229"/>
      <c r="G4030" s="92"/>
      <c r="H4030" s="92"/>
    </row>
    <row r="4031" spans="1:8" s="215" customFormat="1">
      <c r="A4031" s="216">
        <v>1744</v>
      </c>
      <c r="B4031" s="284" t="s">
        <v>4906</v>
      </c>
      <c r="C4031" s="277"/>
      <c r="D4031" s="288" t="s">
        <v>1808</v>
      </c>
      <c r="E4031" s="220"/>
      <c r="F4031" s="229"/>
      <c r="G4031" s="92"/>
      <c r="H4031" s="92"/>
    </row>
    <row r="4032" spans="1:8" s="215" customFormat="1">
      <c r="A4032" s="253">
        <v>1745</v>
      </c>
      <c r="B4032" s="284" t="s">
        <v>4907</v>
      </c>
      <c r="C4032" s="277"/>
      <c r="D4032" s="288" t="s">
        <v>1808</v>
      </c>
      <c r="E4032" s="220"/>
      <c r="F4032" s="229"/>
      <c r="G4032" s="92"/>
      <c r="H4032" s="92"/>
    </row>
    <row r="4033" spans="1:8" s="215" customFormat="1">
      <c r="A4033" s="216">
        <v>1746</v>
      </c>
      <c r="B4033" s="284" t="s">
        <v>4908</v>
      </c>
      <c r="C4033" s="277"/>
      <c r="D4033" s="288" t="s">
        <v>4805</v>
      </c>
      <c r="E4033" s="220"/>
      <c r="F4033" s="229"/>
      <c r="G4033" s="92"/>
      <c r="H4033" s="92"/>
    </row>
    <row r="4034" spans="1:8" s="215" customFormat="1">
      <c r="A4034" s="253">
        <v>1747</v>
      </c>
      <c r="B4034" s="284" t="s">
        <v>4909</v>
      </c>
      <c r="C4034" s="277"/>
      <c r="D4034" s="288" t="s">
        <v>4710</v>
      </c>
      <c r="E4034" s="220"/>
      <c r="F4034" s="229"/>
      <c r="G4034" s="92"/>
      <c r="H4034" s="92"/>
    </row>
    <row r="4035" spans="1:8" s="215" customFormat="1">
      <c r="A4035" s="216">
        <v>1748</v>
      </c>
      <c r="B4035" s="284" t="s">
        <v>4910</v>
      </c>
      <c r="C4035" s="277"/>
      <c r="D4035" s="288" t="s">
        <v>1808</v>
      </c>
      <c r="E4035" s="220"/>
      <c r="F4035" s="229"/>
      <c r="G4035" s="92"/>
      <c r="H4035" s="92"/>
    </row>
    <row r="4036" spans="1:8" s="215" customFormat="1">
      <c r="A4036" s="253">
        <v>1749</v>
      </c>
      <c r="B4036" s="284" t="s">
        <v>4911</v>
      </c>
      <c r="C4036" s="219" t="s">
        <v>4912</v>
      </c>
      <c r="D4036" s="288" t="s">
        <v>1808</v>
      </c>
      <c r="E4036" s="220"/>
      <c r="F4036" s="229"/>
      <c r="G4036" s="92"/>
      <c r="H4036" s="92"/>
    </row>
    <row r="4037" spans="1:8" s="215" customFormat="1">
      <c r="A4037" s="216">
        <v>1750</v>
      </c>
      <c r="B4037" s="284" t="s">
        <v>4913</v>
      </c>
      <c r="C4037" s="277"/>
      <c r="D4037" s="288" t="s">
        <v>1811</v>
      </c>
      <c r="E4037" s="220"/>
      <c r="F4037" s="229"/>
      <c r="G4037" s="92"/>
      <c r="H4037" s="92"/>
    </row>
    <row r="4038" spans="1:8" s="215" customFormat="1">
      <c r="A4038" s="253">
        <v>1751</v>
      </c>
      <c r="B4038" s="284" t="s">
        <v>592</v>
      </c>
      <c r="C4038" s="277"/>
      <c r="D4038" s="288" t="s">
        <v>1816</v>
      </c>
      <c r="E4038" s="220"/>
      <c r="F4038" s="229"/>
      <c r="G4038" s="92"/>
      <c r="H4038" s="92"/>
    </row>
    <row r="4039" spans="1:8" s="215" customFormat="1">
      <c r="A4039" s="216">
        <v>1752</v>
      </c>
      <c r="B4039" s="284" t="s">
        <v>4914</v>
      </c>
      <c r="C4039" s="277"/>
      <c r="D4039" s="288" t="s">
        <v>4894</v>
      </c>
      <c r="E4039" s="220"/>
      <c r="F4039" s="229"/>
      <c r="G4039" s="92"/>
      <c r="H4039" s="92"/>
    </row>
    <row r="4040" spans="1:8" s="215" customFormat="1">
      <c r="A4040" s="253">
        <v>1753</v>
      </c>
      <c r="B4040" s="284" t="s">
        <v>4915</v>
      </c>
      <c r="C4040" s="277"/>
      <c r="D4040" s="288" t="s">
        <v>4894</v>
      </c>
      <c r="E4040" s="220"/>
      <c r="F4040" s="229"/>
      <c r="G4040" s="92"/>
      <c r="H4040" s="92"/>
    </row>
    <row r="4041" spans="1:8" s="215" customFormat="1">
      <c r="A4041" s="216">
        <v>1754</v>
      </c>
      <c r="B4041" s="284" t="s">
        <v>4916</v>
      </c>
      <c r="C4041" s="277"/>
      <c r="D4041" s="288" t="s">
        <v>4894</v>
      </c>
      <c r="E4041" s="220"/>
      <c r="F4041" s="229"/>
      <c r="G4041" s="92"/>
      <c r="H4041" s="92"/>
    </row>
    <row r="4042" spans="1:8" s="215" customFormat="1">
      <c r="A4042" s="253">
        <v>1755</v>
      </c>
      <c r="B4042" s="284" t="s">
        <v>4917</v>
      </c>
      <c r="C4042" s="277"/>
      <c r="D4042" s="288" t="s">
        <v>4894</v>
      </c>
      <c r="E4042" s="220"/>
      <c r="F4042" s="229"/>
      <c r="G4042" s="92"/>
      <c r="H4042" s="92"/>
    </row>
    <row r="4043" spans="1:8" s="215" customFormat="1">
      <c r="A4043" s="216">
        <v>1756</v>
      </c>
      <c r="B4043" s="284" t="s">
        <v>4918</v>
      </c>
      <c r="C4043" s="277"/>
      <c r="D4043" s="288" t="s">
        <v>4894</v>
      </c>
      <c r="E4043" s="220"/>
      <c r="F4043" s="229"/>
      <c r="G4043" s="92"/>
      <c r="H4043" s="92"/>
    </row>
    <row r="4044" spans="1:8" s="215" customFormat="1">
      <c r="A4044" s="253">
        <v>1757</v>
      </c>
      <c r="B4044" s="284" t="s">
        <v>4919</v>
      </c>
      <c r="C4044" s="277"/>
      <c r="D4044" s="288" t="s">
        <v>4894</v>
      </c>
      <c r="E4044" s="220"/>
      <c r="F4044" s="229"/>
      <c r="G4044" s="92"/>
      <c r="H4044" s="92"/>
    </row>
    <row r="4045" spans="1:8" s="215" customFormat="1">
      <c r="A4045" s="216">
        <v>1758</v>
      </c>
      <c r="B4045" s="284" t="s">
        <v>4920</v>
      </c>
      <c r="C4045" s="277"/>
      <c r="D4045" s="288" t="s">
        <v>4894</v>
      </c>
      <c r="E4045" s="220"/>
      <c r="F4045" s="229"/>
      <c r="G4045" s="92"/>
      <c r="H4045" s="92"/>
    </row>
    <row r="4046" spans="1:8" s="215" customFormat="1">
      <c r="A4046" s="253">
        <v>1759</v>
      </c>
      <c r="B4046" s="284" t="s">
        <v>4921</v>
      </c>
      <c r="C4046" s="277"/>
      <c r="D4046" s="288" t="s">
        <v>4450</v>
      </c>
      <c r="E4046" s="220"/>
      <c r="F4046" s="229"/>
      <c r="G4046" s="92"/>
      <c r="H4046" s="92"/>
    </row>
    <row r="4047" spans="1:8" s="215" customFormat="1">
      <c r="A4047" s="216">
        <v>1760</v>
      </c>
      <c r="B4047" s="284" t="s">
        <v>4922</v>
      </c>
      <c r="C4047" s="277"/>
      <c r="D4047" s="288" t="s">
        <v>4946</v>
      </c>
      <c r="E4047" s="220"/>
      <c r="F4047" s="229"/>
      <c r="G4047" s="92"/>
      <c r="H4047" s="92"/>
    </row>
    <row r="4048" spans="1:8" s="215" customFormat="1">
      <c r="A4048" s="253">
        <v>1761</v>
      </c>
      <c r="B4048" s="284" t="s">
        <v>4923</v>
      </c>
      <c r="C4048" s="246" t="s">
        <v>4924</v>
      </c>
      <c r="D4048" s="288" t="s">
        <v>1811</v>
      </c>
      <c r="E4048" s="220"/>
      <c r="F4048" s="229"/>
      <c r="G4048" s="92"/>
      <c r="H4048" s="92"/>
    </row>
    <row r="4049" spans="1:8" s="215" customFormat="1" ht="33" customHeight="1">
      <c r="A4049" s="227"/>
      <c r="B4049" s="912" t="s">
        <v>4925</v>
      </c>
      <c r="C4049" s="912"/>
      <c r="D4049" s="912"/>
      <c r="E4049" s="912"/>
      <c r="F4049" s="912"/>
      <c r="G4049" s="912"/>
      <c r="H4049" s="912"/>
    </row>
    <row r="4050" spans="1:8" s="290" customFormat="1" ht="60.75">
      <c r="A4050" s="216">
        <v>1762</v>
      </c>
      <c r="B4050" s="289" t="s">
        <v>9070</v>
      </c>
      <c r="C4050" s="833" t="s">
        <v>9071</v>
      </c>
      <c r="D4050" s="286" t="s">
        <v>1808</v>
      </c>
      <c r="E4050" s="220"/>
      <c r="F4050" s="229"/>
      <c r="G4050" s="92"/>
      <c r="H4050" s="92"/>
    </row>
    <row r="4051" spans="1:8" s="290" customFormat="1">
      <c r="A4051" s="216">
        <v>1763</v>
      </c>
      <c r="B4051" s="291" t="s">
        <v>9072</v>
      </c>
      <c r="C4051" s="292" t="s">
        <v>9073</v>
      </c>
      <c r="D4051" s="286" t="s">
        <v>1808</v>
      </c>
      <c r="E4051" s="220"/>
      <c r="F4051" s="229"/>
      <c r="G4051" s="92"/>
      <c r="H4051" s="92"/>
    </row>
    <row r="4052" spans="1:8" s="290" customFormat="1">
      <c r="A4052" s="216">
        <v>1764</v>
      </c>
      <c r="B4052" s="291" t="s">
        <v>4926</v>
      </c>
      <c r="C4052" s="292"/>
      <c r="D4052" s="286" t="s">
        <v>1808</v>
      </c>
      <c r="E4052" s="220"/>
      <c r="F4052" s="229"/>
      <c r="G4052" s="92"/>
      <c r="H4052" s="92"/>
    </row>
    <row r="4053" spans="1:8" s="290" customFormat="1">
      <c r="A4053" s="216">
        <v>1765</v>
      </c>
      <c r="B4053" s="291" t="s">
        <v>4927</v>
      </c>
      <c r="C4053" s="293"/>
      <c r="D4053" s="286" t="s">
        <v>1808</v>
      </c>
      <c r="E4053" s="220"/>
      <c r="F4053" s="229"/>
      <c r="G4053" s="92"/>
      <c r="H4053" s="92"/>
    </row>
    <row r="4054" spans="1:8" s="290" customFormat="1">
      <c r="A4054" s="216">
        <v>1766</v>
      </c>
      <c r="B4054" s="291" t="s">
        <v>4928</v>
      </c>
      <c r="C4054" s="292"/>
      <c r="D4054" s="286" t="s">
        <v>1808</v>
      </c>
      <c r="E4054" s="220"/>
      <c r="F4054" s="229"/>
      <c r="G4054" s="92"/>
      <c r="H4054" s="92"/>
    </row>
    <row r="4055" spans="1:8" s="290" customFormat="1">
      <c r="A4055" s="216">
        <v>1767</v>
      </c>
      <c r="B4055" s="291" t="s">
        <v>4929</v>
      </c>
      <c r="C4055" s="292"/>
      <c r="D4055" s="286" t="s">
        <v>1808</v>
      </c>
      <c r="E4055" s="220"/>
      <c r="F4055" s="229"/>
      <c r="G4055" s="92"/>
      <c r="H4055" s="92"/>
    </row>
    <row r="4056" spans="1:8" s="290" customFormat="1">
      <c r="A4056" s="216">
        <v>1768</v>
      </c>
      <c r="B4056" s="291" t="s">
        <v>4930</v>
      </c>
      <c r="C4056" s="292" t="s">
        <v>4931</v>
      </c>
      <c r="D4056" s="277" t="s">
        <v>2115</v>
      </c>
      <c r="E4056" s="220"/>
      <c r="F4056" s="229"/>
      <c r="G4056" s="92"/>
      <c r="H4056" s="92"/>
    </row>
    <row r="4057" spans="1:8" s="290" customFormat="1">
      <c r="A4057" s="216">
        <v>1769</v>
      </c>
      <c r="B4057" s="291" t="s">
        <v>9086</v>
      </c>
      <c r="C4057" s="293"/>
      <c r="D4057" s="286" t="s">
        <v>1808</v>
      </c>
      <c r="E4057" s="220"/>
      <c r="F4057" s="229"/>
      <c r="G4057" s="92"/>
      <c r="H4057" s="92"/>
    </row>
    <row r="4058" spans="1:8" s="290" customFormat="1">
      <c r="A4058" s="216">
        <v>1770</v>
      </c>
      <c r="B4058" s="291" t="s">
        <v>4932</v>
      </c>
      <c r="C4058" s="293"/>
      <c r="D4058" s="286" t="s">
        <v>1808</v>
      </c>
      <c r="E4058" s="220"/>
      <c r="F4058" s="229"/>
      <c r="G4058" s="92"/>
      <c r="H4058" s="92"/>
    </row>
    <row r="4059" spans="1:8" s="290" customFormat="1">
      <c r="A4059" s="216">
        <v>1771</v>
      </c>
      <c r="B4059" s="291" t="s">
        <v>4933</v>
      </c>
      <c r="C4059" s="293"/>
      <c r="D4059" s="286" t="s">
        <v>1808</v>
      </c>
      <c r="E4059" s="220"/>
      <c r="F4059" s="229"/>
      <c r="G4059" s="92"/>
      <c r="H4059" s="92"/>
    </row>
    <row r="4060" spans="1:8" s="290" customFormat="1">
      <c r="A4060" s="216">
        <v>1772</v>
      </c>
      <c r="B4060" s="291" t="s">
        <v>4934</v>
      </c>
      <c r="C4060" s="293"/>
      <c r="D4060" s="286" t="s">
        <v>1808</v>
      </c>
      <c r="E4060" s="220"/>
      <c r="F4060" s="229"/>
      <c r="G4060" s="92"/>
      <c r="H4060" s="92"/>
    </row>
    <row r="4061" spans="1:8" s="290" customFormat="1">
      <c r="A4061" s="216">
        <v>1773</v>
      </c>
      <c r="B4061" s="291" t="s">
        <v>9087</v>
      </c>
      <c r="C4061" s="293"/>
      <c r="D4061" s="277" t="s">
        <v>1818</v>
      </c>
      <c r="E4061" s="220"/>
      <c r="F4061" s="229"/>
      <c r="G4061" s="92"/>
      <c r="H4061" s="92"/>
    </row>
    <row r="4062" spans="1:8" s="290" customFormat="1">
      <c r="A4062" s="216">
        <v>1774</v>
      </c>
      <c r="B4062" s="291" t="s">
        <v>4935</v>
      </c>
      <c r="C4062" s="293"/>
      <c r="D4062" s="286" t="s">
        <v>1808</v>
      </c>
      <c r="E4062" s="220"/>
      <c r="F4062" s="229"/>
      <c r="G4062" s="92"/>
      <c r="H4062" s="92"/>
    </row>
    <row r="4063" spans="1:8" s="290" customFormat="1" ht="24" thickBot="1">
      <c r="A4063" s="216">
        <v>1775</v>
      </c>
      <c r="B4063" s="291" t="s">
        <v>4936</v>
      </c>
      <c r="C4063" s="293"/>
      <c r="D4063" s="286" t="s">
        <v>1808</v>
      </c>
      <c r="E4063" s="220"/>
      <c r="F4063" s="229"/>
      <c r="G4063" s="92"/>
      <c r="H4063" s="92"/>
    </row>
    <row r="4064" spans="1:8" ht="37.5" customHeight="1" thickBot="1">
      <c r="A4064" s="898" t="s">
        <v>7269</v>
      </c>
      <c r="B4064" s="899"/>
      <c r="C4064" s="899"/>
      <c r="D4064" s="899"/>
      <c r="E4064" s="899"/>
      <c r="F4064" s="899"/>
      <c r="G4064" s="899"/>
      <c r="H4064" s="899"/>
    </row>
    <row r="4065" spans="1:241" s="295" customFormat="1" ht="31.5" customHeight="1">
      <c r="A4065" s="294"/>
      <c r="B4065" s="917" t="s">
        <v>5047</v>
      </c>
      <c r="C4065" s="918"/>
      <c r="D4065" s="918"/>
      <c r="E4065" s="918"/>
      <c r="F4065" s="918"/>
      <c r="G4065" s="918"/>
      <c r="H4065" s="918"/>
      <c r="L4065" s="296"/>
    </row>
    <row r="4066" spans="1:241" s="13" customFormat="1">
      <c r="A4066" s="297">
        <v>1</v>
      </c>
      <c r="B4066" s="210" t="s">
        <v>5048</v>
      </c>
      <c r="C4066" s="46" t="s">
        <v>5049</v>
      </c>
      <c r="D4066" s="298" t="s">
        <v>1808</v>
      </c>
      <c r="E4066" s="299">
        <f t="shared" ref="E4066:E4093" si="239">+F4066+G4066+H4066</f>
        <v>2</v>
      </c>
      <c r="F4066" s="84">
        <v>2</v>
      </c>
      <c r="G4066" s="301"/>
      <c r="H4066" s="301"/>
    </row>
    <row r="4067" spans="1:241" s="13" customFormat="1">
      <c r="A4067" s="297">
        <v>2</v>
      </c>
      <c r="B4067" s="210" t="s">
        <v>5050</v>
      </c>
      <c r="C4067" s="46" t="s">
        <v>5049</v>
      </c>
      <c r="D4067" s="298" t="s">
        <v>1808</v>
      </c>
      <c r="E4067" s="299">
        <f t="shared" si="239"/>
        <v>2</v>
      </c>
      <c r="F4067" s="84">
        <v>2</v>
      </c>
      <c r="G4067" s="301"/>
      <c r="H4067" s="301"/>
    </row>
    <row r="4068" spans="1:241" s="13" customFormat="1">
      <c r="A4068" s="297">
        <v>3</v>
      </c>
      <c r="B4068" s="210" t="s">
        <v>5051</v>
      </c>
      <c r="C4068" s="46" t="s">
        <v>5049</v>
      </c>
      <c r="D4068" s="298" t="s">
        <v>1808</v>
      </c>
      <c r="E4068" s="299">
        <f t="shared" si="239"/>
        <v>0</v>
      </c>
      <c r="F4068" s="84"/>
      <c r="G4068" s="301"/>
      <c r="H4068" s="301"/>
    </row>
    <row r="4069" spans="1:241" s="302" customFormat="1">
      <c r="A4069" s="297">
        <v>4</v>
      </c>
      <c r="B4069" s="210" t="s">
        <v>5052</v>
      </c>
      <c r="C4069" s="46" t="s">
        <v>5049</v>
      </c>
      <c r="D4069" s="298" t="s">
        <v>1808</v>
      </c>
      <c r="E4069" s="299">
        <f t="shared" si="239"/>
        <v>2</v>
      </c>
      <c r="F4069" s="84">
        <v>2</v>
      </c>
      <c r="G4069" s="301"/>
      <c r="H4069" s="301"/>
    </row>
    <row r="4070" spans="1:241" s="13" customFormat="1">
      <c r="A4070" s="297">
        <v>5</v>
      </c>
      <c r="B4070" s="210" t="s">
        <v>5053</v>
      </c>
      <c r="C4070" s="46" t="s">
        <v>5049</v>
      </c>
      <c r="D4070" s="298" t="s">
        <v>1808</v>
      </c>
      <c r="E4070" s="299">
        <f t="shared" si="239"/>
        <v>0</v>
      </c>
      <c r="F4070" s="84"/>
      <c r="G4070" s="301"/>
      <c r="H4070" s="301"/>
    </row>
    <row r="4071" spans="1:241" s="304" customFormat="1">
      <c r="A4071" s="297">
        <v>6</v>
      </c>
      <c r="B4071" s="197" t="s">
        <v>5054</v>
      </c>
      <c r="C4071" s="46" t="s">
        <v>5055</v>
      </c>
      <c r="D4071" s="298" t="s">
        <v>1808</v>
      </c>
      <c r="E4071" s="299">
        <f t="shared" si="239"/>
        <v>1</v>
      </c>
      <c r="F4071" s="84">
        <v>1</v>
      </c>
      <c r="G4071" s="303"/>
      <c r="H4071" s="303"/>
      <c r="I4071" s="13"/>
      <c r="J4071" s="13"/>
      <c r="K4071" s="13"/>
      <c r="L4071" s="13"/>
      <c r="M4071" s="13"/>
      <c r="N4071" s="13"/>
      <c r="O4071" s="13"/>
      <c r="P4071" s="13"/>
      <c r="Q4071" s="13"/>
      <c r="R4071" s="13"/>
      <c r="S4071" s="13"/>
      <c r="T4071" s="13"/>
      <c r="U4071" s="13"/>
      <c r="V4071" s="13"/>
      <c r="W4071" s="13"/>
      <c r="X4071" s="13"/>
      <c r="Y4071" s="13"/>
      <c r="Z4071" s="13"/>
      <c r="AA4071" s="13"/>
      <c r="AB4071" s="13"/>
      <c r="AC4071" s="13"/>
      <c r="AD4071" s="13"/>
      <c r="AE4071" s="13"/>
      <c r="AF4071" s="13"/>
      <c r="AG4071" s="13"/>
      <c r="AH4071" s="13"/>
      <c r="AI4071" s="13"/>
      <c r="AJ4071" s="13"/>
      <c r="AK4071" s="13"/>
      <c r="AL4071" s="13"/>
      <c r="AM4071" s="13"/>
      <c r="AN4071" s="13"/>
      <c r="AO4071" s="13"/>
      <c r="AP4071" s="13"/>
      <c r="AQ4071" s="13"/>
      <c r="AR4071" s="13"/>
      <c r="AS4071" s="13"/>
      <c r="AT4071" s="13"/>
      <c r="AU4071" s="13"/>
      <c r="AV4071" s="13"/>
      <c r="AW4071" s="13"/>
      <c r="AX4071" s="13"/>
      <c r="AY4071" s="13"/>
      <c r="AZ4071" s="13"/>
      <c r="BA4071" s="13"/>
      <c r="BB4071" s="13"/>
      <c r="BC4071" s="13"/>
      <c r="BD4071" s="13"/>
      <c r="BE4071" s="13"/>
      <c r="BF4071" s="13"/>
      <c r="BG4071" s="13"/>
      <c r="BH4071" s="13"/>
      <c r="BI4071" s="13"/>
      <c r="BJ4071" s="13"/>
      <c r="BK4071" s="13"/>
      <c r="BL4071" s="13"/>
      <c r="BM4071" s="13"/>
      <c r="BN4071" s="13"/>
      <c r="BO4071" s="13"/>
      <c r="BP4071" s="13"/>
      <c r="BQ4071" s="13"/>
      <c r="BR4071" s="13"/>
      <c r="BS4071" s="13"/>
      <c r="BT4071" s="13"/>
      <c r="BU4071" s="13"/>
      <c r="BV4071" s="13"/>
      <c r="BW4071" s="13"/>
      <c r="BX4071" s="13"/>
      <c r="BY4071" s="13"/>
      <c r="BZ4071" s="13"/>
      <c r="CA4071" s="13"/>
      <c r="CB4071" s="13"/>
      <c r="CC4071" s="13"/>
      <c r="CD4071" s="13"/>
      <c r="CE4071" s="13"/>
      <c r="CF4071" s="13"/>
      <c r="CG4071" s="13"/>
      <c r="CH4071" s="13"/>
      <c r="CI4071" s="13"/>
      <c r="CJ4071" s="13"/>
      <c r="CK4071" s="13"/>
      <c r="CL4071" s="13"/>
      <c r="CM4071" s="13"/>
      <c r="CN4071" s="13"/>
      <c r="CO4071" s="13"/>
      <c r="CP4071" s="13"/>
      <c r="CQ4071" s="13"/>
      <c r="CR4071" s="13"/>
      <c r="CS4071" s="13"/>
      <c r="CT4071" s="13"/>
      <c r="CU4071" s="13"/>
      <c r="CV4071" s="13"/>
      <c r="CW4071" s="13"/>
      <c r="CX4071" s="13"/>
      <c r="CY4071" s="13"/>
      <c r="CZ4071" s="13"/>
      <c r="DA4071" s="13"/>
      <c r="DB4071" s="13"/>
      <c r="DC4071" s="13"/>
      <c r="DD4071" s="13"/>
      <c r="DE4071" s="13"/>
      <c r="DF4071" s="13"/>
      <c r="DG4071" s="13"/>
      <c r="DH4071" s="13"/>
      <c r="DI4071" s="13"/>
      <c r="DJ4071" s="13"/>
      <c r="DK4071" s="13"/>
      <c r="DL4071" s="13"/>
      <c r="DM4071" s="13"/>
      <c r="DN4071" s="13"/>
      <c r="DO4071" s="13"/>
      <c r="DP4071" s="13"/>
      <c r="DQ4071" s="13"/>
      <c r="DR4071" s="13"/>
      <c r="DS4071" s="13"/>
      <c r="DT4071" s="13"/>
      <c r="DU4071" s="13"/>
      <c r="DV4071" s="13"/>
      <c r="DW4071" s="13"/>
      <c r="DX4071" s="13"/>
      <c r="DY4071" s="13"/>
      <c r="DZ4071" s="13"/>
      <c r="EA4071" s="13"/>
      <c r="EB4071" s="13"/>
      <c r="EC4071" s="13"/>
      <c r="ED4071" s="13"/>
      <c r="EE4071" s="13"/>
      <c r="EF4071" s="13"/>
      <c r="EG4071" s="13"/>
      <c r="EH4071" s="13"/>
      <c r="EI4071" s="13"/>
      <c r="EJ4071" s="13"/>
      <c r="EK4071" s="13"/>
      <c r="EL4071" s="13"/>
      <c r="EM4071" s="13"/>
      <c r="EN4071" s="13"/>
      <c r="EO4071" s="13"/>
      <c r="EP4071" s="13"/>
      <c r="EQ4071" s="13"/>
      <c r="ER4071" s="13"/>
      <c r="ES4071" s="13"/>
      <c r="ET4071" s="13"/>
      <c r="EU4071" s="13"/>
      <c r="EV4071" s="13"/>
      <c r="EW4071" s="13"/>
      <c r="EX4071" s="13"/>
      <c r="EY4071" s="13"/>
      <c r="EZ4071" s="13"/>
      <c r="FA4071" s="13"/>
      <c r="FB4071" s="13"/>
      <c r="FC4071" s="13"/>
      <c r="FD4071" s="13"/>
      <c r="FE4071" s="13"/>
      <c r="FF4071" s="13"/>
      <c r="FG4071" s="13"/>
      <c r="FH4071" s="13"/>
      <c r="FI4071" s="13"/>
      <c r="FJ4071" s="13"/>
      <c r="FK4071" s="13"/>
      <c r="FL4071" s="13"/>
      <c r="FM4071" s="13"/>
      <c r="FN4071" s="13"/>
      <c r="FO4071" s="13"/>
      <c r="FP4071" s="13"/>
      <c r="FQ4071" s="13"/>
      <c r="FR4071" s="13"/>
      <c r="FS4071" s="13"/>
      <c r="FT4071" s="13"/>
      <c r="FU4071" s="13"/>
      <c r="FV4071" s="13"/>
      <c r="FW4071" s="13"/>
      <c r="FX4071" s="13"/>
      <c r="FY4071" s="13"/>
      <c r="FZ4071" s="13"/>
      <c r="GA4071" s="13"/>
      <c r="GB4071" s="13"/>
      <c r="GC4071" s="13"/>
      <c r="GD4071" s="13"/>
      <c r="GE4071" s="13"/>
      <c r="GF4071" s="13"/>
      <c r="GG4071" s="13"/>
      <c r="GH4071" s="13"/>
      <c r="GI4071" s="13"/>
      <c r="GJ4071" s="13"/>
      <c r="GK4071" s="13"/>
      <c r="GL4071" s="13"/>
      <c r="GM4071" s="13"/>
      <c r="GN4071" s="13"/>
      <c r="GO4071" s="13"/>
      <c r="GP4071" s="13"/>
      <c r="GQ4071" s="13"/>
      <c r="GR4071" s="13"/>
      <c r="GS4071" s="13"/>
      <c r="GT4071" s="13"/>
      <c r="GU4071" s="13"/>
      <c r="GV4071" s="13"/>
      <c r="GW4071" s="13"/>
      <c r="GX4071" s="13"/>
      <c r="GY4071" s="13"/>
      <c r="GZ4071" s="13"/>
      <c r="HA4071" s="13"/>
      <c r="HB4071" s="13"/>
      <c r="HC4071" s="13"/>
      <c r="HD4071" s="13"/>
      <c r="HE4071" s="13"/>
      <c r="HF4071" s="13"/>
      <c r="HG4071" s="13"/>
      <c r="HH4071" s="13"/>
      <c r="HI4071" s="13"/>
      <c r="HJ4071" s="13"/>
      <c r="HK4071" s="13"/>
      <c r="HL4071" s="13"/>
      <c r="HM4071" s="13"/>
      <c r="HN4071" s="13"/>
      <c r="HO4071" s="13"/>
      <c r="HP4071" s="13"/>
      <c r="HQ4071" s="13"/>
      <c r="HR4071" s="13"/>
      <c r="HS4071" s="13"/>
      <c r="HT4071" s="13"/>
      <c r="HU4071" s="13"/>
      <c r="HV4071" s="13"/>
      <c r="HW4071" s="13"/>
      <c r="HX4071" s="13"/>
      <c r="HY4071" s="13"/>
      <c r="HZ4071" s="13"/>
      <c r="IA4071" s="13"/>
      <c r="IB4071" s="13"/>
      <c r="IC4071" s="13"/>
      <c r="ID4071" s="13"/>
      <c r="IE4071" s="13"/>
      <c r="IF4071" s="13"/>
      <c r="IG4071" s="13"/>
    </row>
    <row r="4072" spans="1:241" s="304" customFormat="1">
      <c r="A4072" s="297">
        <v>7</v>
      </c>
      <c r="B4072" s="197" t="s">
        <v>5056</v>
      </c>
      <c r="C4072" s="46" t="s">
        <v>5049</v>
      </c>
      <c r="D4072" s="298" t="s">
        <v>1808</v>
      </c>
      <c r="E4072" s="299">
        <f t="shared" si="239"/>
        <v>1</v>
      </c>
      <c r="F4072" s="84">
        <v>1</v>
      </c>
      <c r="G4072" s="303"/>
      <c r="H4072" s="303"/>
      <c r="I4072" s="13"/>
      <c r="J4072" s="13"/>
      <c r="K4072" s="13"/>
      <c r="L4072" s="13"/>
      <c r="M4072" s="13"/>
      <c r="N4072" s="13"/>
      <c r="O4072" s="13"/>
      <c r="P4072" s="13"/>
      <c r="Q4072" s="13"/>
      <c r="R4072" s="13"/>
      <c r="S4072" s="13"/>
      <c r="T4072" s="13"/>
      <c r="U4072" s="13"/>
      <c r="V4072" s="13"/>
      <c r="W4072" s="13"/>
      <c r="X4072" s="13"/>
      <c r="Y4072" s="13"/>
      <c r="Z4072" s="13"/>
      <c r="AA4072" s="13"/>
      <c r="AB4072" s="13"/>
      <c r="AC4072" s="13"/>
      <c r="AD4072" s="13"/>
      <c r="AE4072" s="13"/>
      <c r="AF4072" s="13"/>
      <c r="AG4072" s="13"/>
      <c r="AH4072" s="13"/>
      <c r="AI4072" s="13"/>
      <c r="AJ4072" s="13"/>
      <c r="AK4072" s="13"/>
      <c r="AL4072" s="13"/>
      <c r="AM4072" s="13"/>
      <c r="AN4072" s="13"/>
      <c r="AO4072" s="13"/>
      <c r="AP4072" s="13"/>
      <c r="AQ4072" s="13"/>
      <c r="AR4072" s="13"/>
      <c r="AS4072" s="13"/>
      <c r="AT4072" s="13"/>
      <c r="AU4072" s="13"/>
      <c r="AV4072" s="13"/>
      <c r="AW4072" s="13"/>
      <c r="AX4072" s="13"/>
      <c r="AY4072" s="13"/>
      <c r="AZ4072" s="13"/>
      <c r="BA4072" s="13"/>
      <c r="BB4072" s="13"/>
      <c r="BC4072" s="13"/>
      <c r="BD4072" s="13"/>
      <c r="BE4072" s="13"/>
      <c r="BF4072" s="13"/>
      <c r="BG4072" s="13"/>
      <c r="BH4072" s="13"/>
      <c r="BI4072" s="13"/>
      <c r="BJ4072" s="13"/>
      <c r="BK4072" s="13"/>
      <c r="BL4072" s="13"/>
      <c r="BM4072" s="13"/>
      <c r="BN4072" s="13"/>
      <c r="BO4072" s="13"/>
      <c r="BP4072" s="13"/>
      <c r="BQ4072" s="13"/>
      <c r="BR4072" s="13"/>
      <c r="BS4072" s="13"/>
      <c r="BT4072" s="13"/>
      <c r="BU4072" s="13"/>
      <c r="BV4072" s="13"/>
      <c r="BW4072" s="13"/>
      <c r="BX4072" s="13"/>
      <c r="BY4072" s="13"/>
      <c r="BZ4072" s="13"/>
      <c r="CA4072" s="13"/>
      <c r="CB4072" s="13"/>
      <c r="CC4072" s="13"/>
      <c r="CD4072" s="13"/>
      <c r="CE4072" s="13"/>
      <c r="CF4072" s="13"/>
      <c r="CG4072" s="13"/>
      <c r="CH4072" s="13"/>
      <c r="CI4072" s="13"/>
      <c r="CJ4072" s="13"/>
      <c r="CK4072" s="13"/>
      <c r="CL4072" s="13"/>
      <c r="CM4072" s="13"/>
      <c r="CN4072" s="13"/>
      <c r="CO4072" s="13"/>
      <c r="CP4072" s="13"/>
      <c r="CQ4072" s="13"/>
      <c r="CR4072" s="13"/>
      <c r="CS4072" s="13"/>
      <c r="CT4072" s="13"/>
      <c r="CU4072" s="13"/>
      <c r="CV4072" s="13"/>
      <c r="CW4072" s="13"/>
      <c r="CX4072" s="13"/>
      <c r="CY4072" s="13"/>
      <c r="CZ4072" s="13"/>
      <c r="DA4072" s="13"/>
      <c r="DB4072" s="13"/>
      <c r="DC4072" s="13"/>
      <c r="DD4072" s="13"/>
      <c r="DE4072" s="13"/>
      <c r="DF4072" s="13"/>
      <c r="DG4072" s="13"/>
      <c r="DH4072" s="13"/>
      <c r="DI4072" s="13"/>
      <c r="DJ4072" s="13"/>
      <c r="DK4072" s="13"/>
      <c r="DL4072" s="13"/>
      <c r="DM4072" s="13"/>
      <c r="DN4072" s="13"/>
      <c r="DO4072" s="13"/>
      <c r="DP4072" s="13"/>
      <c r="DQ4072" s="13"/>
      <c r="DR4072" s="13"/>
      <c r="DS4072" s="13"/>
      <c r="DT4072" s="13"/>
      <c r="DU4072" s="13"/>
      <c r="DV4072" s="13"/>
      <c r="DW4072" s="13"/>
      <c r="DX4072" s="13"/>
      <c r="DY4072" s="13"/>
      <c r="DZ4072" s="13"/>
      <c r="EA4072" s="13"/>
      <c r="EB4072" s="13"/>
      <c r="EC4072" s="13"/>
      <c r="ED4072" s="13"/>
      <c r="EE4072" s="13"/>
      <c r="EF4072" s="13"/>
      <c r="EG4072" s="13"/>
      <c r="EH4072" s="13"/>
      <c r="EI4072" s="13"/>
      <c r="EJ4072" s="13"/>
      <c r="EK4072" s="13"/>
      <c r="EL4072" s="13"/>
      <c r="EM4072" s="13"/>
      <c r="EN4072" s="13"/>
      <c r="EO4072" s="13"/>
      <c r="EP4072" s="13"/>
      <c r="EQ4072" s="13"/>
      <c r="ER4072" s="13"/>
      <c r="ES4072" s="13"/>
      <c r="ET4072" s="13"/>
      <c r="EU4072" s="13"/>
      <c r="EV4072" s="13"/>
      <c r="EW4072" s="13"/>
      <c r="EX4072" s="13"/>
      <c r="EY4072" s="13"/>
      <c r="EZ4072" s="13"/>
      <c r="FA4072" s="13"/>
      <c r="FB4072" s="13"/>
      <c r="FC4072" s="13"/>
      <c r="FD4072" s="13"/>
      <c r="FE4072" s="13"/>
      <c r="FF4072" s="13"/>
      <c r="FG4072" s="13"/>
      <c r="FH4072" s="13"/>
      <c r="FI4072" s="13"/>
      <c r="FJ4072" s="13"/>
      <c r="FK4072" s="13"/>
      <c r="FL4072" s="13"/>
      <c r="FM4072" s="13"/>
      <c r="FN4072" s="13"/>
      <c r="FO4072" s="13"/>
      <c r="FP4072" s="13"/>
      <c r="FQ4072" s="13"/>
      <c r="FR4072" s="13"/>
      <c r="FS4072" s="13"/>
      <c r="FT4072" s="13"/>
      <c r="FU4072" s="13"/>
      <c r="FV4072" s="13"/>
      <c r="FW4072" s="13"/>
      <c r="FX4072" s="13"/>
      <c r="FY4072" s="13"/>
      <c r="FZ4072" s="13"/>
      <c r="GA4072" s="13"/>
      <c r="GB4072" s="13"/>
      <c r="GC4072" s="13"/>
      <c r="GD4072" s="13"/>
      <c r="GE4072" s="13"/>
      <c r="GF4072" s="13"/>
      <c r="GG4072" s="13"/>
      <c r="GH4072" s="13"/>
      <c r="GI4072" s="13"/>
      <c r="GJ4072" s="13"/>
      <c r="GK4072" s="13"/>
      <c r="GL4072" s="13"/>
      <c r="GM4072" s="13"/>
      <c r="GN4072" s="13"/>
      <c r="GO4072" s="13"/>
      <c r="GP4072" s="13"/>
      <c r="GQ4072" s="13"/>
      <c r="GR4072" s="13"/>
      <c r="GS4072" s="13"/>
      <c r="GT4072" s="13"/>
      <c r="GU4072" s="13"/>
      <c r="GV4072" s="13"/>
      <c r="GW4072" s="13"/>
      <c r="GX4072" s="13"/>
      <c r="GY4072" s="13"/>
      <c r="GZ4072" s="13"/>
      <c r="HA4072" s="13"/>
      <c r="HB4072" s="13"/>
      <c r="HC4072" s="13"/>
      <c r="HD4072" s="13"/>
      <c r="HE4072" s="13"/>
      <c r="HF4072" s="13"/>
      <c r="HG4072" s="13"/>
      <c r="HH4072" s="13"/>
      <c r="HI4072" s="13"/>
      <c r="HJ4072" s="13"/>
      <c r="HK4072" s="13"/>
      <c r="HL4072" s="13"/>
      <c r="HM4072" s="13"/>
      <c r="HN4072" s="13"/>
      <c r="HO4072" s="13"/>
      <c r="HP4072" s="13"/>
      <c r="HQ4072" s="13"/>
      <c r="HR4072" s="13"/>
      <c r="HS4072" s="13"/>
      <c r="HT4072" s="13"/>
      <c r="HU4072" s="13"/>
      <c r="HV4072" s="13"/>
      <c r="HW4072" s="13"/>
      <c r="HX4072" s="13"/>
      <c r="HY4072" s="13"/>
      <c r="HZ4072" s="13"/>
      <c r="IA4072" s="13"/>
      <c r="IB4072" s="13"/>
      <c r="IC4072" s="13"/>
      <c r="ID4072" s="13"/>
      <c r="IE4072" s="13"/>
      <c r="IF4072" s="13"/>
      <c r="IG4072" s="13"/>
    </row>
    <row r="4073" spans="1:241" s="304" customFormat="1">
      <c r="A4073" s="297">
        <v>8</v>
      </c>
      <c r="B4073" s="197" t="s">
        <v>5057</v>
      </c>
      <c r="C4073" s="46" t="s">
        <v>5058</v>
      </c>
      <c r="D4073" s="298" t="s">
        <v>1808</v>
      </c>
      <c r="E4073" s="299">
        <f t="shared" si="239"/>
        <v>1</v>
      </c>
      <c r="F4073" s="84">
        <v>1</v>
      </c>
      <c r="G4073" s="303"/>
      <c r="H4073" s="303"/>
      <c r="I4073" s="13"/>
      <c r="J4073" s="13"/>
      <c r="K4073" s="13"/>
      <c r="L4073" s="13"/>
      <c r="M4073" s="13"/>
      <c r="N4073" s="13"/>
      <c r="O4073" s="13"/>
      <c r="P4073" s="13"/>
      <c r="Q4073" s="13"/>
      <c r="R4073" s="13"/>
      <c r="S4073" s="13"/>
      <c r="T4073" s="13"/>
      <c r="U4073" s="13"/>
      <c r="V4073" s="13"/>
      <c r="W4073" s="13"/>
      <c r="X4073" s="13"/>
      <c r="Y4073" s="13"/>
      <c r="Z4073" s="13"/>
      <c r="AA4073" s="13"/>
      <c r="AB4073" s="13"/>
      <c r="AC4073" s="13"/>
      <c r="AD4073" s="13"/>
      <c r="AE4073" s="13"/>
      <c r="AF4073" s="13"/>
      <c r="AG4073" s="13"/>
      <c r="AH4073" s="13"/>
      <c r="AI4073" s="13"/>
      <c r="AJ4073" s="13"/>
      <c r="AK4073" s="13"/>
      <c r="AL4073" s="13"/>
      <c r="AM4073" s="13"/>
      <c r="AN4073" s="13"/>
      <c r="AO4073" s="13"/>
      <c r="AP4073" s="13"/>
      <c r="AQ4073" s="13"/>
      <c r="AR4073" s="13"/>
      <c r="AS4073" s="13"/>
      <c r="AT4073" s="13"/>
      <c r="AU4073" s="13"/>
      <c r="AV4073" s="13"/>
      <c r="AW4073" s="13"/>
      <c r="AX4073" s="13"/>
      <c r="AY4073" s="13"/>
      <c r="AZ4073" s="13"/>
      <c r="BA4073" s="13"/>
      <c r="BB4073" s="13"/>
      <c r="BC4073" s="13"/>
      <c r="BD4073" s="13"/>
      <c r="BE4073" s="13"/>
      <c r="BF4073" s="13"/>
      <c r="BG4073" s="13"/>
      <c r="BH4073" s="13"/>
      <c r="BI4073" s="13"/>
      <c r="BJ4073" s="13"/>
      <c r="BK4073" s="13"/>
      <c r="BL4073" s="13"/>
      <c r="BM4073" s="13"/>
      <c r="BN4073" s="13"/>
      <c r="BO4073" s="13"/>
      <c r="BP4073" s="13"/>
      <c r="BQ4073" s="13"/>
      <c r="BR4073" s="13"/>
      <c r="BS4073" s="13"/>
      <c r="BT4073" s="13"/>
      <c r="BU4073" s="13"/>
      <c r="BV4073" s="13"/>
      <c r="BW4073" s="13"/>
      <c r="BX4073" s="13"/>
      <c r="BY4073" s="13"/>
      <c r="BZ4073" s="13"/>
      <c r="CA4073" s="13"/>
      <c r="CB4073" s="13"/>
      <c r="CC4073" s="13"/>
      <c r="CD4073" s="13"/>
      <c r="CE4073" s="13"/>
      <c r="CF4073" s="13"/>
      <c r="CG4073" s="13"/>
      <c r="CH4073" s="13"/>
      <c r="CI4073" s="13"/>
      <c r="CJ4073" s="13"/>
      <c r="CK4073" s="13"/>
      <c r="CL4073" s="13"/>
      <c r="CM4073" s="13"/>
      <c r="CN4073" s="13"/>
      <c r="CO4073" s="13"/>
      <c r="CP4073" s="13"/>
      <c r="CQ4073" s="13"/>
      <c r="CR4073" s="13"/>
      <c r="CS4073" s="13"/>
      <c r="CT4073" s="13"/>
      <c r="CU4073" s="13"/>
      <c r="CV4073" s="13"/>
      <c r="CW4073" s="13"/>
      <c r="CX4073" s="13"/>
      <c r="CY4073" s="13"/>
      <c r="CZ4073" s="13"/>
      <c r="DA4073" s="13"/>
      <c r="DB4073" s="13"/>
      <c r="DC4073" s="13"/>
      <c r="DD4073" s="13"/>
      <c r="DE4073" s="13"/>
      <c r="DF4073" s="13"/>
      <c r="DG4073" s="13"/>
      <c r="DH4073" s="13"/>
      <c r="DI4073" s="13"/>
      <c r="DJ4073" s="13"/>
      <c r="DK4073" s="13"/>
      <c r="DL4073" s="13"/>
      <c r="DM4073" s="13"/>
      <c r="DN4073" s="13"/>
      <c r="DO4073" s="13"/>
      <c r="DP4073" s="13"/>
      <c r="DQ4073" s="13"/>
      <c r="DR4073" s="13"/>
      <c r="DS4073" s="13"/>
      <c r="DT4073" s="13"/>
      <c r="DU4073" s="13"/>
      <c r="DV4073" s="13"/>
      <c r="DW4073" s="13"/>
      <c r="DX4073" s="13"/>
      <c r="DY4073" s="13"/>
      <c r="DZ4073" s="13"/>
      <c r="EA4073" s="13"/>
      <c r="EB4073" s="13"/>
      <c r="EC4073" s="13"/>
      <c r="ED4073" s="13"/>
      <c r="EE4073" s="13"/>
      <c r="EF4073" s="13"/>
      <c r="EG4073" s="13"/>
      <c r="EH4073" s="13"/>
      <c r="EI4073" s="13"/>
      <c r="EJ4073" s="13"/>
      <c r="EK4073" s="13"/>
      <c r="EL4073" s="13"/>
      <c r="EM4073" s="13"/>
      <c r="EN4073" s="13"/>
      <c r="EO4073" s="13"/>
      <c r="EP4073" s="13"/>
      <c r="EQ4073" s="13"/>
      <c r="ER4073" s="13"/>
      <c r="ES4073" s="13"/>
      <c r="ET4073" s="13"/>
      <c r="EU4073" s="13"/>
      <c r="EV4073" s="13"/>
      <c r="EW4073" s="13"/>
      <c r="EX4073" s="13"/>
      <c r="EY4073" s="13"/>
      <c r="EZ4073" s="13"/>
      <c r="FA4073" s="13"/>
      <c r="FB4073" s="13"/>
      <c r="FC4073" s="13"/>
      <c r="FD4073" s="13"/>
      <c r="FE4073" s="13"/>
      <c r="FF4073" s="13"/>
      <c r="FG4073" s="13"/>
      <c r="FH4073" s="13"/>
      <c r="FI4073" s="13"/>
      <c r="FJ4073" s="13"/>
      <c r="FK4073" s="13"/>
      <c r="FL4073" s="13"/>
      <c r="FM4073" s="13"/>
      <c r="FN4073" s="13"/>
      <c r="FO4073" s="13"/>
      <c r="FP4073" s="13"/>
      <c r="FQ4073" s="13"/>
      <c r="FR4073" s="13"/>
      <c r="FS4073" s="13"/>
      <c r="FT4073" s="13"/>
      <c r="FU4073" s="13"/>
      <c r="FV4073" s="13"/>
      <c r="FW4073" s="13"/>
      <c r="FX4073" s="13"/>
      <c r="FY4073" s="13"/>
      <c r="FZ4073" s="13"/>
      <c r="GA4073" s="13"/>
      <c r="GB4073" s="13"/>
      <c r="GC4073" s="13"/>
      <c r="GD4073" s="13"/>
      <c r="GE4073" s="13"/>
      <c r="GF4073" s="13"/>
      <c r="GG4073" s="13"/>
      <c r="GH4073" s="13"/>
      <c r="GI4073" s="13"/>
      <c r="GJ4073" s="13"/>
      <c r="GK4073" s="13"/>
      <c r="GL4073" s="13"/>
      <c r="GM4073" s="13"/>
      <c r="GN4073" s="13"/>
      <c r="GO4073" s="13"/>
      <c r="GP4073" s="13"/>
      <c r="GQ4073" s="13"/>
      <c r="GR4073" s="13"/>
      <c r="GS4073" s="13"/>
      <c r="GT4073" s="13"/>
      <c r="GU4073" s="13"/>
      <c r="GV4073" s="13"/>
      <c r="GW4073" s="13"/>
      <c r="GX4073" s="13"/>
      <c r="GY4073" s="13"/>
      <c r="GZ4073" s="13"/>
      <c r="HA4073" s="13"/>
      <c r="HB4073" s="13"/>
      <c r="HC4073" s="13"/>
      <c r="HD4073" s="13"/>
      <c r="HE4073" s="13"/>
      <c r="HF4073" s="13"/>
      <c r="HG4073" s="13"/>
      <c r="HH4073" s="13"/>
      <c r="HI4073" s="13"/>
      <c r="HJ4073" s="13"/>
      <c r="HK4073" s="13"/>
      <c r="HL4073" s="13"/>
      <c r="HM4073" s="13"/>
      <c r="HN4073" s="13"/>
      <c r="HO4073" s="13"/>
      <c r="HP4073" s="13"/>
      <c r="HQ4073" s="13"/>
      <c r="HR4073" s="13"/>
      <c r="HS4073" s="13"/>
      <c r="HT4073" s="13"/>
      <c r="HU4073" s="13"/>
      <c r="HV4073" s="13"/>
      <c r="HW4073" s="13"/>
      <c r="HX4073" s="13"/>
      <c r="HY4073" s="13"/>
      <c r="HZ4073" s="13"/>
      <c r="IA4073" s="13"/>
      <c r="IB4073" s="13"/>
      <c r="IC4073" s="13"/>
      <c r="ID4073" s="13"/>
      <c r="IE4073" s="13"/>
      <c r="IF4073" s="13"/>
      <c r="IG4073" s="13"/>
    </row>
    <row r="4074" spans="1:241" s="304" customFormat="1">
      <c r="A4074" s="297">
        <v>9</v>
      </c>
      <c r="B4074" s="197" t="s">
        <v>5059</v>
      </c>
      <c r="C4074" s="119" t="s">
        <v>5049</v>
      </c>
      <c r="D4074" s="298" t="s">
        <v>1808</v>
      </c>
      <c r="E4074" s="299">
        <f t="shared" si="239"/>
        <v>1</v>
      </c>
      <c r="F4074" s="84">
        <v>1</v>
      </c>
      <c r="G4074" s="303"/>
      <c r="H4074" s="303"/>
      <c r="I4074" s="13"/>
      <c r="J4074" s="13"/>
      <c r="K4074" s="13"/>
      <c r="L4074" s="13"/>
      <c r="M4074" s="13"/>
      <c r="N4074" s="13"/>
      <c r="O4074" s="13"/>
      <c r="P4074" s="13"/>
      <c r="Q4074" s="13"/>
      <c r="R4074" s="13"/>
      <c r="S4074" s="13"/>
      <c r="T4074" s="13"/>
      <c r="U4074" s="13"/>
      <c r="V4074" s="13"/>
      <c r="W4074" s="13"/>
      <c r="X4074" s="13"/>
      <c r="Y4074" s="13"/>
      <c r="Z4074" s="13"/>
      <c r="AA4074" s="13"/>
      <c r="AB4074" s="13"/>
      <c r="AC4074" s="13"/>
      <c r="AD4074" s="13"/>
      <c r="AE4074" s="13"/>
      <c r="AF4074" s="13"/>
      <c r="AG4074" s="13"/>
      <c r="AH4074" s="13"/>
      <c r="AI4074" s="13"/>
      <c r="AJ4074" s="13"/>
      <c r="AK4074" s="13"/>
      <c r="AL4074" s="13"/>
      <c r="AM4074" s="13"/>
      <c r="AN4074" s="13"/>
      <c r="AO4074" s="13"/>
      <c r="AP4074" s="13"/>
      <c r="AQ4074" s="13"/>
      <c r="AR4074" s="13"/>
      <c r="AS4074" s="13"/>
      <c r="AT4074" s="13"/>
      <c r="AU4074" s="13"/>
      <c r="AV4074" s="13"/>
      <c r="AW4074" s="13"/>
      <c r="AX4074" s="13"/>
      <c r="AY4074" s="13"/>
      <c r="AZ4074" s="13"/>
      <c r="BA4074" s="13"/>
      <c r="BB4074" s="13"/>
      <c r="BC4074" s="13"/>
      <c r="BD4074" s="13"/>
      <c r="BE4074" s="13"/>
      <c r="BF4074" s="13"/>
      <c r="BG4074" s="13"/>
      <c r="BH4074" s="13"/>
      <c r="BI4074" s="13"/>
      <c r="BJ4074" s="13"/>
      <c r="BK4074" s="13"/>
      <c r="BL4074" s="13"/>
      <c r="BM4074" s="13"/>
      <c r="BN4074" s="13"/>
      <c r="BO4074" s="13"/>
      <c r="BP4074" s="13"/>
      <c r="BQ4074" s="13"/>
      <c r="BR4074" s="13"/>
      <c r="BS4074" s="13"/>
      <c r="BT4074" s="13"/>
      <c r="BU4074" s="13"/>
      <c r="BV4074" s="13"/>
      <c r="BW4074" s="13"/>
      <c r="BX4074" s="13"/>
      <c r="BY4074" s="13"/>
      <c r="BZ4074" s="13"/>
      <c r="CA4074" s="13"/>
      <c r="CB4074" s="13"/>
      <c r="CC4074" s="13"/>
      <c r="CD4074" s="13"/>
      <c r="CE4074" s="13"/>
      <c r="CF4074" s="13"/>
      <c r="CG4074" s="13"/>
      <c r="CH4074" s="13"/>
      <c r="CI4074" s="13"/>
      <c r="CJ4074" s="13"/>
      <c r="CK4074" s="13"/>
      <c r="CL4074" s="13"/>
      <c r="CM4074" s="13"/>
      <c r="CN4074" s="13"/>
      <c r="CO4074" s="13"/>
      <c r="CP4074" s="13"/>
      <c r="CQ4074" s="13"/>
      <c r="CR4074" s="13"/>
      <c r="CS4074" s="13"/>
      <c r="CT4074" s="13"/>
      <c r="CU4074" s="13"/>
      <c r="CV4074" s="13"/>
      <c r="CW4074" s="13"/>
      <c r="CX4074" s="13"/>
      <c r="CY4074" s="13"/>
      <c r="CZ4074" s="13"/>
      <c r="DA4074" s="13"/>
      <c r="DB4074" s="13"/>
      <c r="DC4074" s="13"/>
      <c r="DD4074" s="13"/>
      <c r="DE4074" s="13"/>
      <c r="DF4074" s="13"/>
      <c r="DG4074" s="13"/>
      <c r="DH4074" s="13"/>
      <c r="DI4074" s="13"/>
      <c r="DJ4074" s="13"/>
      <c r="DK4074" s="13"/>
      <c r="DL4074" s="13"/>
      <c r="DM4074" s="13"/>
      <c r="DN4074" s="13"/>
      <c r="DO4074" s="13"/>
      <c r="DP4074" s="13"/>
      <c r="DQ4074" s="13"/>
      <c r="DR4074" s="13"/>
      <c r="DS4074" s="13"/>
      <c r="DT4074" s="13"/>
      <c r="DU4074" s="13"/>
      <c r="DV4074" s="13"/>
      <c r="DW4074" s="13"/>
      <c r="DX4074" s="13"/>
      <c r="DY4074" s="13"/>
      <c r="DZ4074" s="13"/>
      <c r="EA4074" s="13"/>
      <c r="EB4074" s="13"/>
      <c r="EC4074" s="13"/>
      <c r="ED4074" s="13"/>
      <c r="EE4074" s="13"/>
      <c r="EF4074" s="13"/>
      <c r="EG4074" s="13"/>
      <c r="EH4074" s="13"/>
      <c r="EI4074" s="13"/>
      <c r="EJ4074" s="13"/>
      <c r="EK4074" s="13"/>
      <c r="EL4074" s="13"/>
      <c r="EM4074" s="13"/>
      <c r="EN4074" s="13"/>
      <c r="EO4074" s="13"/>
      <c r="EP4074" s="13"/>
      <c r="EQ4074" s="13"/>
      <c r="ER4074" s="13"/>
      <c r="ES4074" s="13"/>
      <c r="ET4074" s="13"/>
      <c r="EU4074" s="13"/>
      <c r="EV4074" s="13"/>
      <c r="EW4074" s="13"/>
      <c r="EX4074" s="13"/>
      <c r="EY4074" s="13"/>
      <c r="EZ4074" s="13"/>
      <c r="FA4074" s="13"/>
      <c r="FB4074" s="13"/>
      <c r="FC4074" s="13"/>
      <c r="FD4074" s="13"/>
      <c r="FE4074" s="13"/>
      <c r="FF4074" s="13"/>
      <c r="FG4074" s="13"/>
      <c r="FH4074" s="13"/>
      <c r="FI4074" s="13"/>
      <c r="FJ4074" s="13"/>
      <c r="FK4074" s="13"/>
      <c r="FL4074" s="13"/>
      <c r="FM4074" s="13"/>
      <c r="FN4074" s="13"/>
      <c r="FO4074" s="13"/>
      <c r="FP4074" s="13"/>
      <c r="FQ4074" s="13"/>
      <c r="FR4074" s="13"/>
      <c r="FS4074" s="13"/>
      <c r="FT4074" s="13"/>
      <c r="FU4074" s="13"/>
      <c r="FV4074" s="13"/>
      <c r="FW4074" s="13"/>
      <c r="FX4074" s="13"/>
      <c r="FY4074" s="13"/>
      <c r="FZ4074" s="13"/>
      <c r="GA4074" s="13"/>
      <c r="GB4074" s="13"/>
      <c r="GC4074" s="13"/>
      <c r="GD4074" s="13"/>
      <c r="GE4074" s="13"/>
      <c r="GF4074" s="13"/>
      <c r="GG4074" s="13"/>
      <c r="GH4074" s="13"/>
      <c r="GI4074" s="13"/>
      <c r="GJ4074" s="13"/>
      <c r="GK4074" s="13"/>
      <c r="GL4074" s="13"/>
      <c r="GM4074" s="13"/>
      <c r="GN4074" s="13"/>
      <c r="GO4074" s="13"/>
      <c r="GP4074" s="13"/>
      <c r="GQ4074" s="13"/>
      <c r="GR4074" s="13"/>
      <c r="GS4074" s="13"/>
      <c r="GT4074" s="13"/>
      <c r="GU4074" s="13"/>
      <c r="GV4074" s="13"/>
      <c r="GW4074" s="13"/>
      <c r="GX4074" s="13"/>
      <c r="GY4074" s="13"/>
      <c r="GZ4074" s="13"/>
      <c r="HA4074" s="13"/>
      <c r="HB4074" s="13"/>
      <c r="HC4074" s="13"/>
      <c r="HD4074" s="13"/>
      <c r="HE4074" s="13"/>
      <c r="HF4074" s="13"/>
      <c r="HG4074" s="13"/>
      <c r="HH4074" s="13"/>
      <c r="HI4074" s="13"/>
      <c r="HJ4074" s="13"/>
      <c r="HK4074" s="13"/>
      <c r="HL4074" s="13"/>
      <c r="HM4074" s="13"/>
      <c r="HN4074" s="13"/>
      <c r="HO4074" s="13"/>
      <c r="HP4074" s="13"/>
      <c r="HQ4074" s="13"/>
      <c r="HR4074" s="13"/>
      <c r="HS4074" s="13"/>
      <c r="HT4074" s="13"/>
      <c r="HU4074" s="13"/>
      <c r="HV4074" s="13"/>
      <c r="HW4074" s="13"/>
      <c r="HX4074" s="13"/>
      <c r="HY4074" s="13"/>
      <c r="HZ4074" s="13"/>
      <c r="IA4074" s="13"/>
      <c r="IB4074" s="13"/>
      <c r="IC4074" s="13"/>
      <c r="ID4074" s="13"/>
      <c r="IE4074" s="13"/>
      <c r="IF4074" s="13"/>
      <c r="IG4074" s="13"/>
    </row>
    <row r="4075" spans="1:241" s="304" customFormat="1">
      <c r="A4075" s="297">
        <v>10</v>
      </c>
      <c r="B4075" s="197" t="s">
        <v>5060</v>
      </c>
      <c r="C4075" s="46" t="s">
        <v>5049</v>
      </c>
      <c r="D4075" s="298" t="s">
        <v>1808</v>
      </c>
      <c r="E4075" s="299">
        <f t="shared" si="239"/>
        <v>1</v>
      </c>
      <c r="F4075" s="84">
        <v>1</v>
      </c>
      <c r="G4075" s="303"/>
      <c r="H4075" s="303"/>
      <c r="I4075" s="13"/>
      <c r="J4075" s="13"/>
      <c r="K4075" s="13"/>
      <c r="L4075" s="13"/>
      <c r="M4075" s="13"/>
      <c r="N4075" s="13"/>
      <c r="O4075" s="13"/>
      <c r="P4075" s="13"/>
      <c r="Q4075" s="13"/>
      <c r="R4075" s="13"/>
      <c r="S4075" s="13"/>
      <c r="T4075" s="13"/>
      <c r="U4075" s="13"/>
      <c r="V4075" s="13"/>
      <c r="W4075" s="13"/>
      <c r="X4075" s="13"/>
      <c r="Y4075" s="13"/>
      <c r="Z4075" s="13"/>
      <c r="AA4075" s="13"/>
      <c r="AB4075" s="13"/>
      <c r="AC4075" s="13"/>
      <c r="AD4075" s="13"/>
      <c r="AE4075" s="13"/>
      <c r="AF4075" s="13"/>
      <c r="AG4075" s="13"/>
      <c r="AH4075" s="13"/>
      <c r="AI4075" s="13"/>
      <c r="AJ4075" s="13"/>
      <c r="AK4075" s="13"/>
      <c r="AL4075" s="13"/>
      <c r="AM4075" s="13"/>
      <c r="AN4075" s="13"/>
      <c r="AO4075" s="13"/>
      <c r="AP4075" s="13"/>
      <c r="AQ4075" s="13"/>
      <c r="AR4075" s="13"/>
      <c r="AS4075" s="13"/>
      <c r="AT4075" s="13"/>
      <c r="AU4075" s="13"/>
      <c r="AV4075" s="13"/>
      <c r="AW4075" s="13"/>
      <c r="AX4075" s="13"/>
      <c r="AY4075" s="13"/>
      <c r="AZ4075" s="13"/>
      <c r="BA4075" s="13"/>
      <c r="BB4075" s="13"/>
      <c r="BC4075" s="13"/>
      <c r="BD4075" s="13"/>
      <c r="BE4075" s="13"/>
      <c r="BF4075" s="13"/>
      <c r="BG4075" s="13"/>
      <c r="BH4075" s="13"/>
      <c r="BI4075" s="13"/>
      <c r="BJ4075" s="13"/>
      <c r="BK4075" s="13"/>
      <c r="BL4075" s="13"/>
      <c r="BM4075" s="13"/>
      <c r="BN4075" s="13"/>
      <c r="BO4075" s="13"/>
      <c r="BP4075" s="13"/>
      <c r="BQ4075" s="13"/>
      <c r="BR4075" s="13"/>
      <c r="BS4075" s="13"/>
      <c r="BT4075" s="13"/>
      <c r="BU4075" s="13"/>
      <c r="BV4075" s="13"/>
      <c r="BW4075" s="13"/>
      <c r="BX4075" s="13"/>
      <c r="BY4075" s="13"/>
      <c r="BZ4075" s="13"/>
      <c r="CA4075" s="13"/>
      <c r="CB4075" s="13"/>
      <c r="CC4075" s="13"/>
      <c r="CD4075" s="13"/>
      <c r="CE4075" s="13"/>
      <c r="CF4075" s="13"/>
      <c r="CG4075" s="13"/>
      <c r="CH4075" s="13"/>
      <c r="CI4075" s="13"/>
      <c r="CJ4075" s="13"/>
      <c r="CK4075" s="13"/>
      <c r="CL4075" s="13"/>
      <c r="CM4075" s="13"/>
      <c r="CN4075" s="13"/>
      <c r="CO4075" s="13"/>
      <c r="CP4075" s="13"/>
      <c r="CQ4075" s="13"/>
      <c r="CR4075" s="13"/>
      <c r="CS4075" s="13"/>
      <c r="CT4075" s="13"/>
      <c r="CU4075" s="13"/>
      <c r="CV4075" s="13"/>
      <c r="CW4075" s="13"/>
      <c r="CX4075" s="13"/>
      <c r="CY4075" s="13"/>
      <c r="CZ4075" s="13"/>
      <c r="DA4075" s="13"/>
      <c r="DB4075" s="13"/>
      <c r="DC4075" s="13"/>
      <c r="DD4075" s="13"/>
      <c r="DE4075" s="13"/>
      <c r="DF4075" s="13"/>
      <c r="DG4075" s="13"/>
      <c r="DH4075" s="13"/>
      <c r="DI4075" s="13"/>
      <c r="DJ4075" s="13"/>
      <c r="DK4075" s="13"/>
      <c r="DL4075" s="13"/>
      <c r="DM4075" s="13"/>
      <c r="DN4075" s="13"/>
      <c r="DO4075" s="13"/>
      <c r="DP4075" s="13"/>
      <c r="DQ4075" s="13"/>
      <c r="DR4075" s="13"/>
      <c r="DS4075" s="13"/>
      <c r="DT4075" s="13"/>
      <c r="DU4075" s="13"/>
      <c r="DV4075" s="13"/>
      <c r="DW4075" s="13"/>
      <c r="DX4075" s="13"/>
      <c r="DY4075" s="13"/>
      <c r="DZ4075" s="13"/>
      <c r="EA4075" s="13"/>
      <c r="EB4075" s="13"/>
      <c r="EC4075" s="13"/>
      <c r="ED4075" s="13"/>
      <c r="EE4075" s="13"/>
      <c r="EF4075" s="13"/>
      <c r="EG4075" s="13"/>
      <c r="EH4075" s="13"/>
      <c r="EI4075" s="13"/>
      <c r="EJ4075" s="13"/>
      <c r="EK4075" s="13"/>
      <c r="EL4075" s="13"/>
      <c r="EM4075" s="13"/>
      <c r="EN4075" s="13"/>
      <c r="EO4075" s="13"/>
      <c r="EP4075" s="13"/>
      <c r="EQ4075" s="13"/>
      <c r="ER4075" s="13"/>
      <c r="ES4075" s="13"/>
      <c r="ET4075" s="13"/>
      <c r="EU4075" s="13"/>
      <c r="EV4075" s="13"/>
      <c r="EW4075" s="13"/>
      <c r="EX4075" s="13"/>
      <c r="EY4075" s="13"/>
      <c r="EZ4075" s="13"/>
      <c r="FA4075" s="13"/>
      <c r="FB4075" s="13"/>
      <c r="FC4075" s="13"/>
      <c r="FD4075" s="13"/>
      <c r="FE4075" s="13"/>
      <c r="FF4075" s="13"/>
      <c r="FG4075" s="13"/>
      <c r="FH4075" s="13"/>
      <c r="FI4075" s="13"/>
      <c r="FJ4075" s="13"/>
      <c r="FK4075" s="13"/>
      <c r="FL4075" s="13"/>
      <c r="FM4075" s="13"/>
      <c r="FN4075" s="13"/>
      <c r="FO4075" s="13"/>
      <c r="FP4075" s="13"/>
      <c r="FQ4075" s="13"/>
      <c r="FR4075" s="13"/>
      <c r="FS4075" s="13"/>
      <c r="FT4075" s="13"/>
      <c r="FU4075" s="13"/>
      <c r="FV4075" s="13"/>
      <c r="FW4075" s="13"/>
      <c r="FX4075" s="13"/>
      <c r="FY4075" s="13"/>
      <c r="FZ4075" s="13"/>
      <c r="GA4075" s="13"/>
      <c r="GB4075" s="13"/>
      <c r="GC4075" s="13"/>
      <c r="GD4075" s="13"/>
      <c r="GE4075" s="13"/>
      <c r="GF4075" s="13"/>
      <c r="GG4075" s="13"/>
      <c r="GH4075" s="13"/>
      <c r="GI4075" s="13"/>
      <c r="GJ4075" s="13"/>
      <c r="GK4075" s="13"/>
      <c r="GL4075" s="13"/>
      <c r="GM4075" s="13"/>
      <c r="GN4075" s="13"/>
      <c r="GO4075" s="13"/>
      <c r="GP4075" s="13"/>
      <c r="GQ4075" s="13"/>
      <c r="GR4075" s="13"/>
      <c r="GS4075" s="13"/>
      <c r="GT4075" s="13"/>
      <c r="GU4075" s="13"/>
      <c r="GV4075" s="13"/>
      <c r="GW4075" s="13"/>
      <c r="GX4075" s="13"/>
      <c r="GY4075" s="13"/>
      <c r="GZ4075" s="13"/>
      <c r="HA4075" s="13"/>
      <c r="HB4075" s="13"/>
      <c r="HC4075" s="13"/>
      <c r="HD4075" s="13"/>
      <c r="HE4075" s="13"/>
      <c r="HF4075" s="13"/>
      <c r="HG4075" s="13"/>
      <c r="HH4075" s="13"/>
      <c r="HI4075" s="13"/>
      <c r="HJ4075" s="13"/>
      <c r="HK4075" s="13"/>
      <c r="HL4075" s="13"/>
      <c r="HM4075" s="13"/>
      <c r="HN4075" s="13"/>
      <c r="HO4075" s="13"/>
      <c r="HP4075" s="13"/>
      <c r="HQ4075" s="13"/>
      <c r="HR4075" s="13"/>
      <c r="HS4075" s="13"/>
      <c r="HT4075" s="13"/>
      <c r="HU4075" s="13"/>
      <c r="HV4075" s="13"/>
      <c r="HW4075" s="13"/>
      <c r="HX4075" s="13"/>
      <c r="HY4075" s="13"/>
      <c r="HZ4075" s="13"/>
      <c r="IA4075" s="13"/>
      <c r="IB4075" s="13"/>
      <c r="IC4075" s="13"/>
      <c r="ID4075" s="13"/>
      <c r="IE4075" s="13"/>
      <c r="IF4075" s="13"/>
      <c r="IG4075" s="13"/>
    </row>
    <row r="4076" spans="1:241" s="304" customFormat="1">
      <c r="A4076" s="297">
        <v>11</v>
      </c>
      <c r="B4076" s="197" t="s">
        <v>5061</v>
      </c>
      <c r="C4076" s="46" t="s">
        <v>5049</v>
      </c>
      <c r="D4076" s="298" t="s">
        <v>1808</v>
      </c>
      <c r="E4076" s="299">
        <f t="shared" si="239"/>
        <v>1</v>
      </c>
      <c r="F4076" s="84">
        <v>1</v>
      </c>
      <c r="G4076" s="303"/>
      <c r="H4076" s="303"/>
      <c r="I4076" s="13"/>
      <c r="J4076" s="13"/>
      <c r="K4076" s="13"/>
      <c r="L4076" s="13"/>
      <c r="M4076" s="13"/>
      <c r="N4076" s="13"/>
      <c r="O4076" s="13"/>
      <c r="P4076" s="13"/>
      <c r="Q4076" s="13"/>
      <c r="R4076" s="13"/>
      <c r="S4076" s="13"/>
      <c r="T4076" s="13"/>
      <c r="U4076" s="13"/>
      <c r="V4076" s="13"/>
      <c r="W4076" s="13"/>
      <c r="X4076" s="13"/>
      <c r="Y4076" s="13"/>
      <c r="Z4076" s="13"/>
      <c r="AA4076" s="13"/>
      <c r="AB4076" s="13"/>
      <c r="AC4076" s="13"/>
      <c r="AD4076" s="13"/>
      <c r="AE4076" s="13"/>
      <c r="AF4076" s="13"/>
      <c r="AG4076" s="13"/>
      <c r="AH4076" s="13"/>
      <c r="AI4076" s="13"/>
      <c r="AJ4076" s="13"/>
      <c r="AK4076" s="13"/>
      <c r="AL4076" s="13"/>
      <c r="AM4076" s="13"/>
      <c r="AN4076" s="13"/>
      <c r="AO4076" s="13"/>
      <c r="AP4076" s="13"/>
      <c r="AQ4076" s="13"/>
      <c r="AR4076" s="13"/>
      <c r="AS4076" s="13"/>
      <c r="AT4076" s="13"/>
      <c r="AU4076" s="13"/>
      <c r="AV4076" s="13"/>
      <c r="AW4076" s="13"/>
      <c r="AX4076" s="13"/>
      <c r="AY4076" s="13"/>
      <c r="AZ4076" s="13"/>
      <c r="BA4076" s="13"/>
      <c r="BB4076" s="13"/>
      <c r="BC4076" s="13"/>
      <c r="BD4076" s="13"/>
      <c r="BE4076" s="13"/>
      <c r="BF4076" s="13"/>
      <c r="BG4076" s="13"/>
      <c r="BH4076" s="13"/>
      <c r="BI4076" s="13"/>
      <c r="BJ4076" s="13"/>
      <c r="BK4076" s="13"/>
      <c r="BL4076" s="13"/>
      <c r="BM4076" s="13"/>
      <c r="BN4076" s="13"/>
      <c r="BO4076" s="13"/>
      <c r="BP4076" s="13"/>
      <c r="BQ4076" s="13"/>
      <c r="BR4076" s="13"/>
      <c r="BS4076" s="13"/>
      <c r="BT4076" s="13"/>
      <c r="BU4076" s="13"/>
      <c r="BV4076" s="13"/>
      <c r="BW4076" s="13"/>
      <c r="BX4076" s="13"/>
      <c r="BY4076" s="13"/>
      <c r="BZ4076" s="13"/>
      <c r="CA4076" s="13"/>
      <c r="CB4076" s="13"/>
      <c r="CC4076" s="13"/>
      <c r="CD4076" s="13"/>
      <c r="CE4076" s="13"/>
      <c r="CF4076" s="13"/>
      <c r="CG4076" s="13"/>
      <c r="CH4076" s="13"/>
      <c r="CI4076" s="13"/>
      <c r="CJ4076" s="13"/>
      <c r="CK4076" s="13"/>
      <c r="CL4076" s="13"/>
      <c r="CM4076" s="13"/>
      <c r="CN4076" s="13"/>
      <c r="CO4076" s="13"/>
      <c r="CP4076" s="13"/>
      <c r="CQ4076" s="13"/>
      <c r="CR4076" s="13"/>
      <c r="CS4076" s="13"/>
      <c r="CT4076" s="13"/>
      <c r="CU4076" s="13"/>
      <c r="CV4076" s="13"/>
      <c r="CW4076" s="13"/>
      <c r="CX4076" s="13"/>
      <c r="CY4076" s="13"/>
      <c r="CZ4076" s="13"/>
      <c r="DA4076" s="13"/>
      <c r="DB4076" s="13"/>
      <c r="DC4076" s="13"/>
      <c r="DD4076" s="13"/>
      <c r="DE4076" s="13"/>
      <c r="DF4076" s="13"/>
      <c r="DG4076" s="13"/>
      <c r="DH4076" s="13"/>
      <c r="DI4076" s="13"/>
      <c r="DJ4076" s="13"/>
      <c r="DK4076" s="13"/>
      <c r="DL4076" s="13"/>
      <c r="DM4076" s="13"/>
      <c r="DN4076" s="13"/>
      <c r="DO4076" s="13"/>
      <c r="DP4076" s="13"/>
      <c r="DQ4076" s="13"/>
      <c r="DR4076" s="13"/>
      <c r="DS4076" s="13"/>
      <c r="DT4076" s="13"/>
      <c r="DU4076" s="13"/>
      <c r="DV4076" s="13"/>
      <c r="DW4076" s="13"/>
      <c r="DX4076" s="13"/>
      <c r="DY4076" s="13"/>
      <c r="DZ4076" s="13"/>
      <c r="EA4076" s="13"/>
      <c r="EB4076" s="13"/>
      <c r="EC4076" s="13"/>
      <c r="ED4076" s="13"/>
      <c r="EE4076" s="13"/>
      <c r="EF4076" s="13"/>
      <c r="EG4076" s="13"/>
      <c r="EH4076" s="13"/>
      <c r="EI4076" s="13"/>
      <c r="EJ4076" s="13"/>
      <c r="EK4076" s="13"/>
      <c r="EL4076" s="13"/>
      <c r="EM4076" s="13"/>
      <c r="EN4076" s="13"/>
      <c r="EO4076" s="13"/>
      <c r="EP4076" s="13"/>
      <c r="EQ4076" s="13"/>
      <c r="ER4076" s="13"/>
      <c r="ES4076" s="13"/>
      <c r="ET4076" s="13"/>
      <c r="EU4076" s="13"/>
      <c r="EV4076" s="13"/>
      <c r="EW4076" s="13"/>
      <c r="EX4076" s="13"/>
      <c r="EY4076" s="13"/>
      <c r="EZ4076" s="13"/>
      <c r="FA4076" s="13"/>
      <c r="FB4076" s="13"/>
      <c r="FC4076" s="13"/>
      <c r="FD4076" s="13"/>
      <c r="FE4076" s="13"/>
      <c r="FF4076" s="13"/>
      <c r="FG4076" s="13"/>
      <c r="FH4076" s="13"/>
      <c r="FI4076" s="13"/>
      <c r="FJ4076" s="13"/>
      <c r="FK4076" s="13"/>
      <c r="FL4076" s="13"/>
      <c r="FM4076" s="13"/>
      <c r="FN4076" s="13"/>
      <c r="FO4076" s="13"/>
      <c r="FP4076" s="13"/>
      <c r="FQ4076" s="13"/>
      <c r="FR4076" s="13"/>
      <c r="FS4076" s="13"/>
      <c r="FT4076" s="13"/>
      <c r="FU4076" s="13"/>
      <c r="FV4076" s="13"/>
      <c r="FW4076" s="13"/>
      <c r="FX4076" s="13"/>
      <c r="FY4076" s="13"/>
      <c r="FZ4076" s="13"/>
      <c r="GA4076" s="13"/>
      <c r="GB4076" s="13"/>
      <c r="GC4076" s="13"/>
      <c r="GD4076" s="13"/>
      <c r="GE4076" s="13"/>
      <c r="GF4076" s="13"/>
      <c r="GG4076" s="13"/>
      <c r="GH4076" s="13"/>
      <c r="GI4076" s="13"/>
      <c r="GJ4076" s="13"/>
      <c r="GK4076" s="13"/>
      <c r="GL4076" s="13"/>
      <c r="GM4076" s="13"/>
      <c r="GN4076" s="13"/>
      <c r="GO4076" s="13"/>
      <c r="GP4076" s="13"/>
      <c r="GQ4076" s="13"/>
      <c r="GR4076" s="13"/>
      <c r="GS4076" s="13"/>
      <c r="GT4076" s="13"/>
      <c r="GU4076" s="13"/>
      <c r="GV4076" s="13"/>
      <c r="GW4076" s="13"/>
      <c r="GX4076" s="13"/>
      <c r="GY4076" s="13"/>
      <c r="GZ4076" s="13"/>
      <c r="HA4076" s="13"/>
      <c r="HB4076" s="13"/>
      <c r="HC4076" s="13"/>
      <c r="HD4076" s="13"/>
      <c r="HE4076" s="13"/>
      <c r="HF4076" s="13"/>
      <c r="HG4076" s="13"/>
      <c r="HH4076" s="13"/>
      <c r="HI4076" s="13"/>
      <c r="HJ4076" s="13"/>
      <c r="HK4076" s="13"/>
      <c r="HL4076" s="13"/>
      <c r="HM4076" s="13"/>
      <c r="HN4076" s="13"/>
      <c r="HO4076" s="13"/>
      <c r="HP4076" s="13"/>
      <c r="HQ4076" s="13"/>
      <c r="HR4076" s="13"/>
      <c r="HS4076" s="13"/>
      <c r="HT4076" s="13"/>
      <c r="HU4076" s="13"/>
      <c r="HV4076" s="13"/>
      <c r="HW4076" s="13"/>
      <c r="HX4076" s="13"/>
      <c r="HY4076" s="13"/>
      <c r="HZ4076" s="13"/>
      <c r="IA4076" s="13"/>
      <c r="IB4076" s="13"/>
      <c r="IC4076" s="13"/>
      <c r="ID4076" s="13"/>
      <c r="IE4076" s="13"/>
      <c r="IF4076" s="13"/>
      <c r="IG4076" s="13"/>
    </row>
    <row r="4077" spans="1:241" s="304" customFormat="1">
      <c r="A4077" s="297">
        <v>12</v>
      </c>
      <c r="B4077" s="197" t="s">
        <v>5062</v>
      </c>
      <c r="C4077" s="46" t="s">
        <v>5049</v>
      </c>
      <c r="D4077" s="298" t="s">
        <v>1808</v>
      </c>
      <c r="E4077" s="299">
        <f t="shared" si="239"/>
        <v>1</v>
      </c>
      <c r="F4077" s="84">
        <v>1</v>
      </c>
      <c r="G4077" s="303"/>
      <c r="H4077" s="303"/>
      <c r="I4077" s="13"/>
      <c r="J4077" s="13"/>
      <c r="K4077" s="13"/>
      <c r="L4077" s="13"/>
      <c r="M4077" s="13"/>
      <c r="N4077" s="13"/>
      <c r="O4077" s="13"/>
      <c r="P4077" s="13"/>
      <c r="Q4077" s="13"/>
      <c r="R4077" s="13"/>
      <c r="S4077" s="13"/>
      <c r="T4077" s="13"/>
      <c r="U4077" s="13"/>
      <c r="V4077" s="13"/>
      <c r="W4077" s="13"/>
      <c r="X4077" s="13"/>
      <c r="Y4077" s="13"/>
      <c r="Z4077" s="13"/>
      <c r="AA4077" s="13"/>
      <c r="AB4077" s="13"/>
      <c r="AC4077" s="13"/>
      <c r="AD4077" s="13"/>
      <c r="AE4077" s="13"/>
      <c r="AF4077" s="13"/>
      <c r="AG4077" s="13"/>
      <c r="AH4077" s="13"/>
      <c r="AI4077" s="13"/>
      <c r="AJ4077" s="13"/>
      <c r="AK4077" s="13"/>
      <c r="AL4077" s="13"/>
      <c r="AM4077" s="13"/>
      <c r="AN4077" s="13"/>
      <c r="AO4077" s="13"/>
      <c r="AP4077" s="13"/>
      <c r="AQ4077" s="13"/>
      <c r="AR4077" s="13"/>
      <c r="AS4077" s="13"/>
      <c r="AT4077" s="13"/>
      <c r="AU4077" s="13"/>
      <c r="AV4077" s="13"/>
      <c r="AW4077" s="13"/>
      <c r="AX4077" s="13"/>
      <c r="AY4077" s="13"/>
      <c r="AZ4077" s="13"/>
      <c r="BA4077" s="13"/>
      <c r="BB4077" s="13"/>
      <c r="BC4077" s="13"/>
      <c r="BD4077" s="13"/>
      <c r="BE4077" s="13"/>
      <c r="BF4077" s="13"/>
      <c r="BG4077" s="13"/>
      <c r="BH4077" s="13"/>
      <c r="BI4077" s="13"/>
      <c r="BJ4077" s="13"/>
      <c r="BK4077" s="13"/>
      <c r="BL4077" s="13"/>
      <c r="BM4077" s="13"/>
      <c r="BN4077" s="13"/>
      <c r="BO4077" s="13"/>
      <c r="BP4077" s="13"/>
      <c r="BQ4077" s="13"/>
      <c r="BR4077" s="13"/>
      <c r="BS4077" s="13"/>
      <c r="BT4077" s="13"/>
      <c r="BU4077" s="13"/>
      <c r="BV4077" s="13"/>
      <c r="BW4077" s="13"/>
      <c r="BX4077" s="13"/>
      <c r="BY4077" s="13"/>
      <c r="BZ4077" s="13"/>
      <c r="CA4077" s="13"/>
      <c r="CB4077" s="13"/>
      <c r="CC4077" s="13"/>
      <c r="CD4077" s="13"/>
      <c r="CE4077" s="13"/>
      <c r="CF4077" s="13"/>
      <c r="CG4077" s="13"/>
      <c r="CH4077" s="13"/>
      <c r="CI4077" s="13"/>
      <c r="CJ4077" s="13"/>
      <c r="CK4077" s="13"/>
      <c r="CL4077" s="13"/>
      <c r="CM4077" s="13"/>
      <c r="CN4077" s="13"/>
      <c r="CO4077" s="13"/>
      <c r="CP4077" s="13"/>
      <c r="CQ4077" s="13"/>
      <c r="CR4077" s="13"/>
      <c r="CS4077" s="13"/>
      <c r="CT4077" s="13"/>
      <c r="CU4077" s="13"/>
      <c r="CV4077" s="13"/>
      <c r="CW4077" s="13"/>
      <c r="CX4077" s="13"/>
      <c r="CY4077" s="13"/>
      <c r="CZ4077" s="13"/>
      <c r="DA4077" s="13"/>
      <c r="DB4077" s="13"/>
      <c r="DC4077" s="13"/>
      <c r="DD4077" s="13"/>
      <c r="DE4077" s="13"/>
      <c r="DF4077" s="13"/>
      <c r="DG4077" s="13"/>
      <c r="DH4077" s="13"/>
      <c r="DI4077" s="13"/>
      <c r="DJ4077" s="13"/>
      <c r="DK4077" s="13"/>
      <c r="DL4077" s="13"/>
      <c r="DM4077" s="13"/>
      <c r="DN4077" s="13"/>
      <c r="DO4077" s="13"/>
      <c r="DP4077" s="13"/>
      <c r="DQ4077" s="13"/>
      <c r="DR4077" s="13"/>
      <c r="DS4077" s="13"/>
      <c r="DT4077" s="13"/>
      <c r="DU4077" s="13"/>
      <c r="DV4077" s="13"/>
      <c r="DW4077" s="13"/>
      <c r="DX4077" s="13"/>
      <c r="DY4077" s="13"/>
      <c r="DZ4077" s="13"/>
      <c r="EA4077" s="13"/>
      <c r="EB4077" s="13"/>
      <c r="EC4077" s="13"/>
      <c r="ED4077" s="13"/>
      <c r="EE4077" s="13"/>
      <c r="EF4077" s="13"/>
      <c r="EG4077" s="13"/>
      <c r="EH4077" s="13"/>
      <c r="EI4077" s="13"/>
      <c r="EJ4077" s="13"/>
      <c r="EK4077" s="13"/>
      <c r="EL4077" s="13"/>
      <c r="EM4077" s="13"/>
      <c r="EN4077" s="13"/>
      <c r="EO4077" s="13"/>
      <c r="EP4077" s="13"/>
      <c r="EQ4077" s="13"/>
      <c r="ER4077" s="13"/>
      <c r="ES4077" s="13"/>
      <c r="ET4077" s="13"/>
      <c r="EU4077" s="13"/>
      <c r="EV4077" s="13"/>
      <c r="EW4077" s="13"/>
      <c r="EX4077" s="13"/>
      <c r="EY4077" s="13"/>
      <c r="EZ4077" s="13"/>
      <c r="FA4077" s="13"/>
      <c r="FB4077" s="13"/>
      <c r="FC4077" s="13"/>
      <c r="FD4077" s="13"/>
      <c r="FE4077" s="13"/>
      <c r="FF4077" s="13"/>
      <c r="FG4077" s="13"/>
      <c r="FH4077" s="13"/>
      <c r="FI4077" s="13"/>
      <c r="FJ4077" s="13"/>
      <c r="FK4077" s="13"/>
      <c r="FL4077" s="13"/>
      <c r="FM4077" s="13"/>
      <c r="FN4077" s="13"/>
      <c r="FO4077" s="13"/>
      <c r="FP4077" s="13"/>
      <c r="FQ4077" s="13"/>
      <c r="FR4077" s="13"/>
      <c r="FS4077" s="13"/>
      <c r="FT4077" s="13"/>
      <c r="FU4077" s="13"/>
      <c r="FV4077" s="13"/>
      <c r="FW4077" s="13"/>
      <c r="FX4077" s="13"/>
      <c r="FY4077" s="13"/>
      <c r="FZ4077" s="13"/>
      <c r="GA4077" s="13"/>
      <c r="GB4077" s="13"/>
      <c r="GC4077" s="13"/>
      <c r="GD4077" s="13"/>
      <c r="GE4077" s="13"/>
      <c r="GF4077" s="13"/>
      <c r="GG4077" s="13"/>
      <c r="GH4077" s="13"/>
      <c r="GI4077" s="13"/>
      <c r="GJ4077" s="13"/>
      <c r="GK4077" s="13"/>
      <c r="GL4077" s="13"/>
      <c r="GM4077" s="13"/>
      <c r="GN4077" s="13"/>
      <c r="GO4077" s="13"/>
      <c r="GP4077" s="13"/>
      <c r="GQ4077" s="13"/>
      <c r="GR4077" s="13"/>
      <c r="GS4077" s="13"/>
      <c r="GT4077" s="13"/>
      <c r="GU4077" s="13"/>
      <c r="GV4077" s="13"/>
      <c r="GW4077" s="13"/>
      <c r="GX4077" s="13"/>
      <c r="GY4077" s="13"/>
      <c r="GZ4077" s="13"/>
      <c r="HA4077" s="13"/>
      <c r="HB4077" s="13"/>
      <c r="HC4077" s="13"/>
      <c r="HD4077" s="13"/>
      <c r="HE4077" s="13"/>
      <c r="HF4077" s="13"/>
      <c r="HG4077" s="13"/>
      <c r="HH4077" s="13"/>
      <c r="HI4077" s="13"/>
      <c r="HJ4077" s="13"/>
      <c r="HK4077" s="13"/>
      <c r="HL4077" s="13"/>
      <c r="HM4077" s="13"/>
      <c r="HN4077" s="13"/>
      <c r="HO4077" s="13"/>
      <c r="HP4077" s="13"/>
      <c r="HQ4077" s="13"/>
      <c r="HR4077" s="13"/>
      <c r="HS4077" s="13"/>
      <c r="HT4077" s="13"/>
      <c r="HU4077" s="13"/>
      <c r="HV4077" s="13"/>
      <c r="HW4077" s="13"/>
      <c r="HX4077" s="13"/>
      <c r="HY4077" s="13"/>
      <c r="HZ4077" s="13"/>
      <c r="IA4077" s="13"/>
      <c r="IB4077" s="13"/>
      <c r="IC4077" s="13"/>
      <c r="ID4077" s="13"/>
      <c r="IE4077" s="13"/>
      <c r="IF4077" s="13"/>
      <c r="IG4077" s="13"/>
    </row>
    <row r="4078" spans="1:241" s="304" customFormat="1">
      <c r="A4078" s="297">
        <v>13</v>
      </c>
      <c r="B4078" s="197" t="s">
        <v>5063</v>
      </c>
      <c r="C4078" s="46" t="s">
        <v>5064</v>
      </c>
      <c r="D4078" s="298" t="s">
        <v>1808</v>
      </c>
      <c r="E4078" s="299">
        <f t="shared" si="239"/>
        <v>12</v>
      </c>
      <c r="F4078" s="84">
        <v>12</v>
      </c>
      <c r="G4078" s="303"/>
      <c r="H4078" s="303"/>
      <c r="I4078" s="13"/>
      <c r="J4078" s="13"/>
      <c r="K4078" s="13"/>
      <c r="L4078" s="13"/>
      <c r="M4078" s="13"/>
      <c r="N4078" s="13"/>
      <c r="O4078" s="13"/>
      <c r="P4078" s="13"/>
      <c r="Q4078" s="13"/>
      <c r="R4078" s="13"/>
      <c r="S4078" s="13"/>
      <c r="T4078" s="13"/>
      <c r="U4078" s="13"/>
      <c r="V4078" s="13"/>
      <c r="W4078" s="13"/>
      <c r="X4078" s="13"/>
      <c r="Y4078" s="13"/>
      <c r="Z4078" s="13"/>
      <c r="AA4078" s="13"/>
      <c r="AB4078" s="13"/>
      <c r="AC4078" s="13"/>
      <c r="AD4078" s="13"/>
      <c r="AE4078" s="13"/>
      <c r="AF4078" s="13"/>
      <c r="AG4078" s="13"/>
      <c r="AH4078" s="13"/>
      <c r="AI4078" s="13"/>
      <c r="AJ4078" s="13"/>
      <c r="AK4078" s="13"/>
      <c r="AL4078" s="13"/>
      <c r="AM4078" s="13"/>
      <c r="AN4078" s="13"/>
      <c r="AO4078" s="13"/>
      <c r="AP4078" s="13"/>
      <c r="AQ4078" s="13"/>
      <c r="AR4078" s="13"/>
      <c r="AS4078" s="13"/>
      <c r="AT4078" s="13"/>
      <c r="AU4078" s="13"/>
      <c r="AV4078" s="13"/>
      <c r="AW4078" s="13"/>
      <c r="AX4078" s="13"/>
      <c r="AY4078" s="13"/>
      <c r="AZ4078" s="13"/>
      <c r="BA4078" s="13"/>
      <c r="BB4078" s="13"/>
      <c r="BC4078" s="13"/>
      <c r="BD4078" s="13"/>
      <c r="BE4078" s="13"/>
      <c r="BF4078" s="13"/>
      <c r="BG4078" s="13"/>
      <c r="BH4078" s="13"/>
      <c r="BI4078" s="13"/>
      <c r="BJ4078" s="13"/>
      <c r="BK4078" s="13"/>
      <c r="BL4078" s="13"/>
      <c r="BM4078" s="13"/>
      <c r="BN4078" s="13"/>
      <c r="BO4078" s="13"/>
      <c r="BP4078" s="13"/>
      <c r="BQ4078" s="13"/>
      <c r="BR4078" s="13"/>
      <c r="BS4078" s="13"/>
      <c r="BT4078" s="13"/>
      <c r="BU4078" s="13"/>
      <c r="BV4078" s="13"/>
      <c r="BW4078" s="13"/>
      <c r="BX4078" s="13"/>
      <c r="BY4078" s="13"/>
      <c r="BZ4078" s="13"/>
      <c r="CA4078" s="13"/>
      <c r="CB4078" s="13"/>
      <c r="CC4078" s="13"/>
      <c r="CD4078" s="13"/>
      <c r="CE4078" s="13"/>
      <c r="CF4078" s="13"/>
      <c r="CG4078" s="13"/>
      <c r="CH4078" s="13"/>
      <c r="CI4078" s="13"/>
      <c r="CJ4078" s="13"/>
      <c r="CK4078" s="13"/>
      <c r="CL4078" s="13"/>
      <c r="CM4078" s="13"/>
      <c r="CN4078" s="13"/>
      <c r="CO4078" s="13"/>
      <c r="CP4078" s="13"/>
      <c r="CQ4078" s="13"/>
      <c r="CR4078" s="13"/>
      <c r="CS4078" s="13"/>
      <c r="CT4078" s="13"/>
      <c r="CU4078" s="13"/>
      <c r="CV4078" s="13"/>
      <c r="CW4078" s="13"/>
      <c r="CX4078" s="13"/>
      <c r="CY4078" s="13"/>
      <c r="CZ4078" s="13"/>
      <c r="DA4078" s="13"/>
      <c r="DB4078" s="13"/>
      <c r="DC4078" s="13"/>
      <c r="DD4078" s="13"/>
      <c r="DE4078" s="13"/>
      <c r="DF4078" s="13"/>
      <c r="DG4078" s="13"/>
      <c r="DH4078" s="13"/>
      <c r="DI4078" s="13"/>
      <c r="DJ4078" s="13"/>
      <c r="DK4078" s="13"/>
      <c r="DL4078" s="13"/>
      <c r="DM4078" s="13"/>
      <c r="DN4078" s="13"/>
      <c r="DO4078" s="13"/>
      <c r="DP4078" s="13"/>
      <c r="DQ4078" s="13"/>
      <c r="DR4078" s="13"/>
      <c r="DS4078" s="13"/>
      <c r="DT4078" s="13"/>
      <c r="DU4078" s="13"/>
      <c r="DV4078" s="13"/>
      <c r="DW4078" s="13"/>
      <c r="DX4078" s="13"/>
      <c r="DY4078" s="13"/>
      <c r="DZ4078" s="13"/>
      <c r="EA4078" s="13"/>
      <c r="EB4078" s="13"/>
      <c r="EC4078" s="13"/>
      <c r="ED4078" s="13"/>
      <c r="EE4078" s="13"/>
      <c r="EF4078" s="13"/>
      <c r="EG4078" s="13"/>
      <c r="EH4078" s="13"/>
      <c r="EI4078" s="13"/>
      <c r="EJ4078" s="13"/>
      <c r="EK4078" s="13"/>
      <c r="EL4078" s="13"/>
      <c r="EM4078" s="13"/>
      <c r="EN4078" s="13"/>
      <c r="EO4078" s="13"/>
      <c r="EP4078" s="13"/>
      <c r="EQ4078" s="13"/>
      <c r="ER4078" s="13"/>
      <c r="ES4078" s="13"/>
      <c r="ET4078" s="13"/>
      <c r="EU4078" s="13"/>
      <c r="EV4078" s="13"/>
      <c r="EW4078" s="13"/>
      <c r="EX4078" s="13"/>
      <c r="EY4078" s="13"/>
      <c r="EZ4078" s="13"/>
      <c r="FA4078" s="13"/>
      <c r="FB4078" s="13"/>
      <c r="FC4078" s="13"/>
      <c r="FD4078" s="13"/>
      <c r="FE4078" s="13"/>
      <c r="FF4078" s="13"/>
      <c r="FG4078" s="13"/>
      <c r="FH4078" s="13"/>
      <c r="FI4078" s="13"/>
      <c r="FJ4078" s="13"/>
      <c r="FK4078" s="13"/>
      <c r="FL4078" s="13"/>
      <c r="FM4078" s="13"/>
      <c r="FN4078" s="13"/>
      <c r="FO4078" s="13"/>
      <c r="FP4078" s="13"/>
      <c r="FQ4078" s="13"/>
      <c r="FR4078" s="13"/>
      <c r="FS4078" s="13"/>
      <c r="FT4078" s="13"/>
      <c r="FU4078" s="13"/>
      <c r="FV4078" s="13"/>
      <c r="FW4078" s="13"/>
      <c r="FX4078" s="13"/>
      <c r="FY4078" s="13"/>
      <c r="FZ4078" s="13"/>
      <c r="GA4078" s="13"/>
      <c r="GB4078" s="13"/>
      <c r="GC4078" s="13"/>
      <c r="GD4078" s="13"/>
      <c r="GE4078" s="13"/>
      <c r="GF4078" s="13"/>
      <c r="GG4078" s="13"/>
      <c r="GH4078" s="13"/>
      <c r="GI4078" s="13"/>
      <c r="GJ4078" s="13"/>
      <c r="GK4078" s="13"/>
      <c r="GL4078" s="13"/>
      <c r="GM4078" s="13"/>
      <c r="GN4078" s="13"/>
      <c r="GO4078" s="13"/>
      <c r="GP4078" s="13"/>
      <c r="GQ4078" s="13"/>
      <c r="GR4078" s="13"/>
      <c r="GS4078" s="13"/>
      <c r="GT4078" s="13"/>
      <c r="GU4078" s="13"/>
      <c r="GV4078" s="13"/>
      <c r="GW4078" s="13"/>
      <c r="GX4078" s="13"/>
      <c r="GY4078" s="13"/>
      <c r="GZ4078" s="13"/>
      <c r="HA4078" s="13"/>
      <c r="HB4078" s="13"/>
      <c r="HC4078" s="13"/>
      <c r="HD4078" s="13"/>
      <c r="HE4078" s="13"/>
      <c r="HF4078" s="13"/>
      <c r="HG4078" s="13"/>
      <c r="HH4078" s="13"/>
      <c r="HI4078" s="13"/>
      <c r="HJ4078" s="13"/>
      <c r="HK4078" s="13"/>
      <c r="HL4078" s="13"/>
      <c r="HM4078" s="13"/>
      <c r="HN4078" s="13"/>
      <c r="HO4078" s="13"/>
      <c r="HP4078" s="13"/>
      <c r="HQ4078" s="13"/>
      <c r="HR4078" s="13"/>
      <c r="HS4078" s="13"/>
      <c r="HT4078" s="13"/>
      <c r="HU4078" s="13"/>
      <c r="HV4078" s="13"/>
      <c r="HW4078" s="13"/>
      <c r="HX4078" s="13"/>
      <c r="HY4078" s="13"/>
      <c r="HZ4078" s="13"/>
      <c r="IA4078" s="13"/>
      <c r="IB4078" s="13"/>
      <c r="IC4078" s="13"/>
      <c r="ID4078" s="13"/>
      <c r="IE4078" s="13"/>
      <c r="IF4078" s="13"/>
      <c r="IG4078" s="13"/>
    </row>
    <row r="4079" spans="1:241" s="304" customFormat="1">
      <c r="A4079" s="297">
        <v>14</v>
      </c>
      <c r="B4079" s="197" t="s">
        <v>5065</v>
      </c>
      <c r="C4079" s="46" t="s">
        <v>5064</v>
      </c>
      <c r="D4079" s="298" t="s">
        <v>1808</v>
      </c>
      <c r="E4079" s="299">
        <f t="shared" si="239"/>
        <v>6</v>
      </c>
      <c r="F4079" s="84">
        <v>6</v>
      </c>
      <c r="G4079" s="303"/>
      <c r="H4079" s="303"/>
      <c r="I4079" s="13"/>
      <c r="J4079" s="13"/>
      <c r="K4079" s="13"/>
      <c r="L4079" s="13"/>
      <c r="M4079" s="13"/>
      <c r="N4079" s="13"/>
      <c r="O4079" s="13"/>
      <c r="P4079" s="13"/>
      <c r="Q4079" s="13"/>
      <c r="R4079" s="13"/>
      <c r="S4079" s="13"/>
      <c r="T4079" s="13"/>
      <c r="U4079" s="13"/>
      <c r="V4079" s="13"/>
      <c r="W4079" s="13"/>
      <c r="X4079" s="13"/>
      <c r="Y4079" s="13"/>
      <c r="Z4079" s="13"/>
      <c r="AA4079" s="13"/>
      <c r="AB4079" s="13"/>
      <c r="AC4079" s="13"/>
      <c r="AD4079" s="13"/>
      <c r="AE4079" s="13"/>
      <c r="AF4079" s="13"/>
      <c r="AG4079" s="13"/>
      <c r="AH4079" s="13"/>
      <c r="AI4079" s="13"/>
      <c r="AJ4079" s="13"/>
      <c r="AK4079" s="13"/>
      <c r="AL4079" s="13"/>
      <c r="AM4079" s="13"/>
      <c r="AN4079" s="13"/>
      <c r="AO4079" s="13"/>
      <c r="AP4079" s="13"/>
      <c r="AQ4079" s="13"/>
      <c r="AR4079" s="13"/>
      <c r="AS4079" s="13"/>
      <c r="AT4079" s="13"/>
      <c r="AU4079" s="13"/>
      <c r="AV4079" s="13"/>
      <c r="AW4079" s="13"/>
      <c r="AX4079" s="13"/>
      <c r="AY4079" s="13"/>
      <c r="AZ4079" s="13"/>
      <c r="BA4079" s="13"/>
      <c r="BB4079" s="13"/>
      <c r="BC4079" s="13"/>
      <c r="BD4079" s="13"/>
      <c r="BE4079" s="13"/>
      <c r="BF4079" s="13"/>
      <c r="BG4079" s="13"/>
      <c r="BH4079" s="13"/>
      <c r="BI4079" s="13"/>
      <c r="BJ4079" s="13"/>
      <c r="BK4079" s="13"/>
      <c r="BL4079" s="13"/>
      <c r="BM4079" s="13"/>
      <c r="BN4079" s="13"/>
      <c r="BO4079" s="13"/>
      <c r="BP4079" s="13"/>
      <c r="BQ4079" s="13"/>
      <c r="BR4079" s="13"/>
      <c r="BS4079" s="13"/>
      <c r="BT4079" s="13"/>
      <c r="BU4079" s="13"/>
      <c r="BV4079" s="13"/>
      <c r="BW4079" s="13"/>
      <c r="BX4079" s="13"/>
      <c r="BY4079" s="13"/>
      <c r="BZ4079" s="13"/>
      <c r="CA4079" s="13"/>
      <c r="CB4079" s="13"/>
      <c r="CC4079" s="13"/>
      <c r="CD4079" s="13"/>
      <c r="CE4079" s="13"/>
      <c r="CF4079" s="13"/>
      <c r="CG4079" s="13"/>
      <c r="CH4079" s="13"/>
      <c r="CI4079" s="13"/>
      <c r="CJ4079" s="13"/>
      <c r="CK4079" s="13"/>
      <c r="CL4079" s="13"/>
      <c r="CM4079" s="13"/>
      <c r="CN4079" s="13"/>
      <c r="CO4079" s="13"/>
      <c r="CP4079" s="13"/>
      <c r="CQ4079" s="13"/>
      <c r="CR4079" s="13"/>
      <c r="CS4079" s="13"/>
      <c r="CT4079" s="13"/>
      <c r="CU4079" s="13"/>
      <c r="CV4079" s="13"/>
      <c r="CW4079" s="13"/>
      <c r="CX4079" s="13"/>
      <c r="CY4079" s="13"/>
      <c r="CZ4079" s="13"/>
      <c r="DA4079" s="13"/>
      <c r="DB4079" s="13"/>
      <c r="DC4079" s="13"/>
      <c r="DD4079" s="13"/>
      <c r="DE4079" s="13"/>
      <c r="DF4079" s="13"/>
      <c r="DG4079" s="13"/>
      <c r="DH4079" s="13"/>
      <c r="DI4079" s="13"/>
      <c r="DJ4079" s="13"/>
      <c r="DK4079" s="13"/>
      <c r="DL4079" s="13"/>
      <c r="DM4079" s="13"/>
      <c r="DN4079" s="13"/>
      <c r="DO4079" s="13"/>
      <c r="DP4079" s="13"/>
      <c r="DQ4079" s="13"/>
      <c r="DR4079" s="13"/>
      <c r="DS4079" s="13"/>
      <c r="DT4079" s="13"/>
      <c r="DU4079" s="13"/>
      <c r="DV4079" s="13"/>
      <c r="DW4079" s="13"/>
      <c r="DX4079" s="13"/>
      <c r="DY4079" s="13"/>
      <c r="DZ4079" s="13"/>
      <c r="EA4079" s="13"/>
      <c r="EB4079" s="13"/>
      <c r="EC4079" s="13"/>
      <c r="ED4079" s="13"/>
      <c r="EE4079" s="13"/>
      <c r="EF4079" s="13"/>
      <c r="EG4079" s="13"/>
      <c r="EH4079" s="13"/>
      <c r="EI4079" s="13"/>
      <c r="EJ4079" s="13"/>
      <c r="EK4079" s="13"/>
      <c r="EL4079" s="13"/>
      <c r="EM4079" s="13"/>
      <c r="EN4079" s="13"/>
      <c r="EO4079" s="13"/>
      <c r="EP4079" s="13"/>
      <c r="EQ4079" s="13"/>
      <c r="ER4079" s="13"/>
      <c r="ES4079" s="13"/>
      <c r="ET4079" s="13"/>
      <c r="EU4079" s="13"/>
      <c r="EV4079" s="13"/>
      <c r="EW4079" s="13"/>
      <c r="EX4079" s="13"/>
      <c r="EY4079" s="13"/>
      <c r="EZ4079" s="13"/>
      <c r="FA4079" s="13"/>
      <c r="FB4079" s="13"/>
      <c r="FC4079" s="13"/>
      <c r="FD4079" s="13"/>
      <c r="FE4079" s="13"/>
      <c r="FF4079" s="13"/>
      <c r="FG4079" s="13"/>
      <c r="FH4079" s="13"/>
      <c r="FI4079" s="13"/>
      <c r="FJ4079" s="13"/>
      <c r="FK4079" s="13"/>
      <c r="FL4079" s="13"/>
      <c r="FM4079" s="13"/>
      <c r="FN4079" s="13"/>
      <c r="FO4079" s="13"/>
      <c r="FP4079" s="13"/>
      <c r="FQ4079" s="13"/>
      <c r="FR4079" s="13"/>
      <c r="FS4079" s="13"/>
      <c r="FT4079" s="13"/>
      <c r="FU4079" s="13"/>
      <c r="FV4079" s="13"/>
      <c r="FW4079" s="13"/>
      <c r="FX4079" s="13"/>
      <c r="FY4079" s="13"/>
      <c r="FZ4079" s="13"/>
      <c r="GA4079" s="13"/>
      <c r="GB4079" s="13"/>
      <c r="GC4079" s="13"/>
      <c r="GD4079" s="13"/>
      <c r="GE4079" s="13"/>
      <c r="GF4079" s="13"/>
      <c r="GG4079" s="13"/>
      <c r="GH4079" s="13"/>
      <c r="GI4079" s="13"/>
      <c r="GJ4079" s="13"/>
      <c r="GK4079" s="13"/>
      <c r="GL4079" s="13"/>
      <c r="GM4079" s="13"/>
      <c r="GN4079" s="13"/>
      <c r="GO4079" s="13"/>
      <c r="GP4079" s="13"/>
      <c r="GQ4079" s="13"/>
      <c r="GR4079" s="13"/>
      <c r="GS4079" s="13"/>
      <c r="GT4079" s="13"/>
      <c r="GU4079" s="13"/>
      <c r="GV4079" s="13"/>
      <c r="GW4079" s="13"/>
      <c r="GX4079" s="13"/>
      <c r="GY4079" s="13"/>
      <c r="GZ4079" s="13"/>
      <c r="HA4079" s="13"/>
      <c r="HB4079" s="13"/>
      <c r="HC4079" s="13"/>
      <c r="HD4079" s="13"/>
      <c r="HE4079" s="13"/>
      <c r="HF4079" s="13"/>
      <c r="HG4079" s="13"/>
      <c r="HH4079" s="13"/>
      <c r="HI4079" s="13"/>
      <c r="HJ4079" s="13"/>
      <c r="HK4079" s="13"/>
      <c r="HL4079" s="13"/>
      <c r="HM4079" s="13"/>
      <c r="HN4079" s="13"/>
      <c r="HO4079" s="13"/>
      <c r="HP4079" s="13"/>
      <c r="HQ4079" s="13"/>
      <c r="HR4079" s="13"/>
      <c r="HS4079" s="13"/>
      <c r="HT4079" s="13"/>
      <c r="HU4079" s="13"/>
      <c r="HV4079" s="13"/>
      <c r="HW4079" s="13"/>
      <c r="HX4079" s="13"/>
      <c r="HY4079" s="13"/>
      <c r="HZ4079" s="13"/>
      <c r="IA4079" s="13"/>
      <c r="IB4079" s="13"/>
      <c r="IC4079" s="13"/>
      <c r="ID4079" s="13"/>
      <c r="IE4079" s="13"/>
      <c r="IF4079" s="13"/>
      <c r="IG4079" s="13"/>
    </row>
    <row r="4080" spans="1:241" s="304" customFormat="1">
      <c r="A4080" s="297">
        <v>15</v>
      </c>
      <c r="B4080" s="197" t="s">
        <v>5066</v>
      </c>
      <c r="C4080" s="46" t="s">
        <v>5049</v>
      </c>
      <c r="D4080" s="298" t="s">
        <v>1808</v>
      </c>
      <c r="E4080" s="299">
        <f t="shared" si="239"/>
        <v>1</v>
      </c>
      <c r="F4080" s="84">
        <v>1</v>
      </c>
      <c r="G4080" s="303"/>
      <c r="H4080" s="303"/>
      <c r="I4080" s="13"/>
      <c r="J4080" s="13"/>
      <c r="K4080" s="13"/>
      <c r="L4080" s="13"/>
      <c r="M4080" s="13"/>
      <c r="N4080" s="13"/>
      <c r="O4080" s="13"/>
      <c r="P4080" s="13"/>
      <c r="Q4080" s="13"/>
      <c r="R4080" s="13"/>
      <c r="S4080" s="13"/>
      <c r="T4080" s="13"/>
      <c r="U4080" s="13"/>
      <c r="V4080" s="13"/>
      <c r="W4080" s="13"/>
      <c r="X4080" s="13"/>
      <c r="Y4080" s="13"/>
      <c r="Z4080" s="13"/>
      <c r="AA4080" s="13"/>
      <c r="AB4080" s="13"/>
      <c r="AC4080" s="13"/>
      <c r="AD4080" s="13"/>
      <c r="AE4080" s="13"/>
      <c r="AF4080" s="13"/>
      <c r="AG4080" s="13"/>
      <c r="AH4080" s="13"/>
      <c r="AI4080" s="13"/>
      <c r="AJ4080" s="13"/>
      <c r="AK4080" s="13"/>
      <c r="AL4080" s="13"/>
      <c r="AM4080" s="13"/>
      <c r="AN4080" s="13"/>
      <c r="AO4080" s="13"/>
      <c r="AP4080" s="13"/>
      <c r="AQ4080" s="13"/>
      <c r="AR4080" s="13"/>
      <c r="AS4080" s="13"/>
      <c r="AT4080" s="13"/>
      <c r="AU4080" s="13"/>
      <c r="AV4080" s="13"/>
      <c r="AW4080" s="13"/>
      <c r="AX4080" s="13"/>
      <c r="AY4080" s="13"/>
      <c r="AZ4080" s="13"/>
      <c r="BA4080" s="13"/>
      <c r="BB4080" s="13"/>
      <c r="BC4080" s="13"/>
      <c r="BD4080" s="13"/>
      <c r="BE4080" s="13"/>
      <c r="BF4080" s="13"/>
      <c r="BG4080" s="13"/>
      <c r="BH4080" s="13"/>
      <c r="BI4080" s="13"/>
      <c r="BJ4080" s="13"/>
      <c r="BK4080" s="13"/>
      <c r="BL4080" s="13"/>
      <c r="BM4080" s="13"/>
      <c r="BN4080" s="13"/>
      <c r="BO4080" s="13"/>
      <c r="BP4080" s="13"/>
      <c r="BQ4080" s="13"/>
      <c r="BR4080" s="13"/>
      <c r="BS4080" s="13"/>
      <c r="BT4080" s="13"/>
      <c r="BU4080" s="13"/>
      <c r="BV4080" s="13"/>
      <c r="BW4080" s="13"/>
      <c r="BX4080" s="13"/>
      <c r="BY4080" s="13"/>
      <c r="BZ4080" s="13"/>
      <c r="CA4080" s="13"/>
      <c r="CB4080" s="13"/>
      <c r="CC4080" s="13"/>
      <c r="CD4080" s="13"/>
      <c r="CE4080" s="13"/>
      <c r="CF4080" s="13"/>
      <c r="CG4080" s="13"/>
      <c r="CH4080" s="13"/>
      <c r="CI4080" s="13"/>
      <c r="CJ4080" s="13"/>
      <c r="CK4080" s="13"/>
      <c r="CL4080" s="13"/>
      <c r="CM4080" s="13"/>
      <c r="CN4080" s="13"/>
      <c r="CO4080" s="13"/>
      <c r="CP4080" s="13"/>
      <c r="CQ4080" s="13"/>
      <c r="CR4080" s="13"/>
      <c r="CS4080" s="13"/>
      <c r="CT4080" s="13"/>
      <c r="CU4080" s="13"/>
      <c r="CV4080" s="13"/>
      <c r="CW4080" s="13"/>
      <c r="CX4080" s="13"/>
      <c r="CY4080" s="13"/>
      <c r="CZ4080" s="13"/>
      <c r="DA4080" s="13"/>
      <c r="DB4080" s="13"/>
      <c r="DC4080" s="13"/>
      <c r="DD4080" s="13"/>
      <c r="DE4080" s="13"/>
      <c r="DF4080" s="13"/>
      <c r="DG4080" s="13"/>
      <c r="DH4080" s="13"/>
      <c r="DI4080" s="13"/>
      <c r="DJ4080" s="13"/>
      <c r="DK4080" s="13"/>
      <c r="DL4080" s="13"/>
      <c r="DM4080" s="13"/>
      <c r="DN4080" s="13"/>
      <c r="DO4080" s="13"/>
      <c r="DP4080" s="13"/>
      <c r="DQ4080" s="13"/>
      <c r="DR4080" s="13"/>
      <c r="DS4080" s="13"/>
      <c r="DT4080" s="13"/>
      <c r="DU4080" s="13"/>
      <c r="DV4080" s="13"/>
      <c r="DW4080" s="13"/>
      <c r="DX4080" s="13"/>
      <c r="DY4080" s="13"/>
      <c r="DZ4080" s="13"/>
      <c r="EA4080" s="13"/>
      <c r="EB4080" s="13"/>
      <c r="EC4080" s="13"/>
      <c r="ED4080" s="13"/>
      <c r="EE4080" s="13"/>
      <c r="EF4080" s="13"/>
      <c r="EG4080" s="13"/>
      <c r="EH4080" s="13"/>
      <c r="EI4080" s="13"/>
      <c r="EJ4080" s="13"/>
      <c r="EK4080" s="13"/>
      <c r="EL4080" s="13"/>
      <c r="EM4080" s="13"/>
      <c r="EN4080" s="13"/>
      <c r="EO4080" s="13"/>
      <c r="EP4080" s="13"/>
      <c r="EQ4080" s="13"/>
      <c r="ER4080" s="13"/>
      <c r="ES4080" s="13"/>
      <c r="ET4080" s="13"/>
      <c r="EU4080" s="13"/>
      <c r="EV4080" s="13"/>
      <c r="EW4080" s="13"/>
      <c r="EX4080" s="13"/>
      <c r="EY4080" s="13"/>
      <c r="EZ4080" s="13"/>
      <c r="FA4080" s="13"/>
      <c r="FB4080" s="13"/>
      <c r="FC4080" s="13"/>
      <c r="FD4080" s="13"/>
      <c r="FE4080" s="13"/>
      <c r="FF4080" s="13"/>
      <c r="FG4080" s="13"/>
      <c r="FH4080" s="13"/>
      <c r="FI4080" s="13"/>
      <c r="FJ4080" s="13"/>
      <c r="FK4080" s="13"/>
      <c r="FL4080" s="13"/>
      <c r="FM4080" s="13"/>
      <c r="FN4080" s="13"/>
      <c r="FO4080" s="13"/>
      <c r="FP4080" s="13"/>
      <c r="FQ4080" s="13"/>
      <c r="FR4080" s="13"/>
      <c r="FS4080" s="13"/>
      <c r="FT4080" s="13"/>
      <c r="FU4080" s="13"/>
      <c r="FV4080" s="13"/>
      <c r="FW4080" s="13"/>
      <c r="FX4080" s="13"/>
      <c r="FY4080" s="13"/>
      <c r="FZ4080" s="13"/>
      <c r="GA4080" s="13"/>
      <c r="GB4080" s="13"/>
      <c r="GC4080" s="13"/>
      <c r="GD4080" s="13"/>
      <c r="GE4080" s="13"/>
      <c r="GF4080" s="13"/>
      <c r="GG4080" s="13"/>
      <c r="GH4080" s="13"/>
      <c r="GI4080" s="13"/>
      <c r="GJ4080" s="13"/>
      <c r="GK4080" s="13"/>
      <c r="GL4080" s="13"/>
      <c r="GM4080" s="13"/>
      <c r="GN4080" s="13"/>
      <c r="GO4080" s="13"/>
      <c r="GP4080" s="13"/>
      <c r="GQ4080" s="13"/>
      <c r="GR4080" s="13"/>
      <c r="GS4080" s="13"/>
      <c r="GT4080" s="13"/>
      <c r="GU4080" s="13"/>
      <c r="GV4080" s="13"/>
      <c r="GW4080" s="13"/>
      <c r="GX4080" s="13"/>
      <c r="GY4080" s="13"/>
      <c r="GZ4080" s="13"/>
      <c r="HA4080" s="13"/>
      <c r="HB4080" s="13"/>
      <c r="HC4080" s="13"/>
      <c r="HD4080" s="13"/>
      <c r="HE4080" s="13"/>
      <c r="HF4080" s="13"/>
      <c r="HG4080" s="13"/>
      <c r="HH4080" s="13"/>
      <c r="HI4080" s="13"/>
      <c r="HJ4080" s="13"/>
      <c r="HK4080" s="13"/>
      <c r="HL4080" s="13"/>
      <c r="HM4080" s="13"/>
      <c r="HN4080" s="13"/>
      <c r="HO4080" s="13"/>
      <c r="HP4080" s="13"/>
      <c r="HQ4080" s="13"/>
      <c r="HR4080" s="13"/>
      <c r="HS4080" s="13"/>
      <c r="HT4080" s="13"/>
      <c r="HU4080" s="13"/>
      <c r="HV4080" s="13"/>
      <c r="HW4080" s="13"/>
      <c r="HX4080" s="13"/>
      <c r="HY4080" s="13"/>
      <c r="HZ4080" s="13"/>
      <c r="IA4080" s="13"/>
      <c r="IB4080" s="13"/>
      <c r="IC4080" s="13"/>
      <c r="ID4080" s="13"/>
      <c r="IE4080" s="13"/>
      <c r="IF4080" s="13"/>
      <c r="IG4080" s="13"/>
    </row>
    <row r="4081" spans="1:241" s="304" customFormat="1">
      <c r="A4081" s="297">
        <v>16</v>
      </c>
      <c r="B4081" s="197" t="s">
        <v>5067</v>
      </c>
      <c r="C4081" s="46" t="s">
        <v>5049</v>
      </c>
      <c r="D4081" s="298" t="s">
        <v>1808</v>
      </c>
      <c r="E4081" s="299">
        <f t="shared" si="239"/>
        <v>5</v>
      </c>
      <c r="F4081" s="84">
        <v>5</v>
      </c>
      <c r="G4081" s="303"/>
      <c r="H4081" s="303"/>
      <c r="I4081" s="13"/>
      <c r="J4081" s="13"/>
      <c r="K4081" s="13"/>
      <c r="L4081" s="13"/>
      <c r="M4081" s="13"/>
      <c r="N4081" s="13"/>
      <c r="O4081" s="13"/>
      <c r="P4081" s="13"/>
      <c r="Q4081" s="13"/>
      <c r="R4081" s="13"/>
      <c r="S4081" s="13"/>
      <c r="T4081" s="13"/>
      <c r="U4081" s="13"/>
      <c r="V4081" s="13"/>
      <c r="W4081" s="13"/>
      <c r="X4081" s="13"/>
      <c r="Y4081" s="13"/>
      <c r="Z4081" s="13"/>
      <c r="AA4081" s="13"/>
      <c r="AB4081" s="13"/>
      <c r="AC4081" s="13"/>
      <c r="AD4081" s="13"/>
      <c r="AE4081" s="13"/>
      <c r="AF4081" s="13"/>
      <c r="AG4081" s="13"/>
      <c r="AH4081" s="13"/>
      <c r="AI4081" s="13"/>
      <c r="AJ4081" s="13"/>
      <c r="AK4081" s="13"/>
      <c r="AL4081" s="13"/>
      <c r="AM4081" s="13"/>
      <c r="AN4081" s="13"/>
      <c r="AO4081" s="13"/>
      <c r="AP4081" s="13"/>
      <c r="AQ4081" s="13"/>
      <c r="AR4081" s="13"/>
      <c r="AS4081" s="13"/>
      <c r="AT4081" s="13"/>
      <c r="AU4081" s="13"/>
      <c r="AV4081" s="13"/>
      <c r="AW4081" s="13"/>
      <c r="AX4081" s="13"/>
      <c r="AY4081" s="13"/>
      <c r="AZ4081" s="13"/>
      <c r="BA4081" s="13"/>
      <c r="BB4081" s="13"/>
      <c r="BC4081" s="13"/>
      <c r="BD4081" s="13"/>
      <c r="BE4081" s="13"/>
      <c r="BF4081" s="13"/>
      <c r="BG4081" s="13"/>
      <c r="BH4081" s="13"/>
      <c r="BI4081" s="13"/>
      <c r="BJ4081" s="13"/>
      <c r="BK4081" s="13"/>
      <c r="BL4081" s="13"/>
      <c r="BM4081" s="13"/>
      <c r="BN4081" s="13"/>
      <c r="BO4081" s="13"/>
      <c r="BP4081" s="13"/>
      <c r="BQ4081" s="13"/>
      <c r="BR4081" s="13"/>
      <c r="BS4081" s="13"/>
      <c r="BT4081" s="13"/>
      <c r="BU4081" s="13"/>
      <c r="BV4081" s="13"/>
      <c r="BW4081" s="13"/>
      <c r="BX4081" s="13"/>
      <c r="BY4081" s="13"/>
      <c r="BZ4081" s="13"/>
      <c r="CA4081" s="13"/>
      <c r="CB4081" s="13"/>
      <c r="CC4081" s="13"/>
      <c r="CD4081" s="13"/>
      <c r="CE4081" s="13"/>
      <c r="CF4081" s="13"/>
      <c r="CG4081" s="13"/>
      <c r="CH4081" s="13"/>
      <c r="CI4081" s="13"/>
      <c r="CJ4081" s="13"/>
      <c r="CK4081" s="13"/>
      <c r="CL4081" s="13"/>
      <c r="CM4081" s="13"/>
      <c r="CN4081" s="13"/>
      <c r="CO4081" s="13"/>
      <c r="CP4081" s="13"/>
      <c r="CQ4081" s="13"/>
      <c r="CR4081" s="13"/>
      <c r="CS4081" s="13"/>
      <c r="CT4081" s="13"/>
      <c r="CU4081" s="13"/>
      <c r="CV4081" s="13"/>
      <c r="CW4081" s="13"/>
      <c r="CX4081" s="13"/>
      <c r="CY4081" s="13"/>
      <c r="CZ4081" s="13"/>
      <c r="DA4081" s="13"/>
      <c r="DB4081" s="13"/>
      <c r="DC4081" s="13"/>
      <c r="DD4081" s="13"/>
      <c r="DE4081" s="13"/>
      <c r="DF4081" s="13"/>
      <c r="DG4081" s="13"/>
      <c r="DH4081" s="13"/>
      <c r="DI4081" s="13"/>
      <c r="DJ4081" s="13"/>
      <c r="DK4081" s="13"/>
      <c r="DL4081" s="13"/>
      <c r="DM4081" s="13"/>
      <c r="DN4081" s="13"/>
      <c r="DO4081" s="13"/>
      <c r="DP4081" s="13"/>
      <c r="DQ4081" s="13"/>
      <c r="DR4081" s="13"/>
      <c r="DS4081" s="13"/>
      <c r="DT4081" s="13"/>
      <c r="DU4081" s="13"/>
      <c r="DV4081" s="13"/>
      <c r="DW4081" s="13"/>
      <c r="DX4081" s="13"/>
      <c r="DY4081" s="13"/>
      <c r="DZ4081" s="13"/>
      <c r="EA4081" s="13"/>
      <c r="EB4081" s="13"/>
      <c r="EC4081" s="13"/>
      <c r="ED4081" s="13"/>
      <c r="EE4081" s="13"/>
      <c r="EF4081" s="13"/>
      <c r="EG4081" s="13"/>
      <c r="EH4081" s="13"/>
      <c r="EI4081" s="13"/>
      <c r="EJ4081" s="13"/>
      <c r="EK4081" s="13"/>
      <c r="EL4081" s="13"/>
      <c r="EM4081" s="13"/>
      <c r="EN4081" s="13"/>
      <c r="EO4081" s="13"/>
      <c r="EP4081" s="13"/>
      <c r="EQ4081" s="13"/>
      <c r="ER4081" s="13"/>
      <c r="ES4081" s="13"/>
      <c r="ET4081" s="13"/>
      <c r="EU4081" s="13"/>
      <c r="EV4081" s="13"/>
      <c r="EW4081" s="13"/>
      <c r="EX4081" s="13"/>
      <c r="EY4081" s="13"/>
      <c r="EZ4081" s="13"/>
      <c r="FA4081" s="13"/>
      <c r="FB4081" s="13"/>
      <c r="FC4081" s="13"/>
      <c r="FD4081" s="13"/>
      <c r="FE4081" s="13"/>
      <c r="FF4081" s="13"/>
      <c r="FG4081" s="13"/>
      <c r="FH4081" s="13"/>
      <c r="FI4081" s="13"/>
      <c r="FJ4081" s="13"/>
      <c r="FK4081" s="13"/>
      <c r="FL4081" s="13"/>
      <c r="FM4081" s="13"/>
      <c r="FN4081" s="13"/>
      <c r="FO4081" s="13"/>
      <c r="FP4081" s="13"/>
      <c r="FQ4081" s="13"/>
      <c r="FR4081" s="13"/>
      <c r="FS4081" s="13"/>
      <c r="FT4081" s="13"/>
      <c r="FU4081" s="13"/>
      <c r="FV4081" s="13"/>
      <c r="FW4081" s="13"/>
      <c r="FX4081" s="13"/>
      <c r="FY4081" s="13"/>
      <c r="FZ4081" s="13"/>
      <c r="GA4081" s="13"/>
      <c r="GB4081" s="13"/>
      <c r="GC4081" s="13"/>
      <c r="GD4081" s="13"/>
      <c r="GE4081" s="13"/>
      <c r="GF4081" s="13"/>
      <c r="GG4081" s="13"/>
      <c r="GH4081" s="13"/>
      <c r="GI4081" s="13"/>
      <c r="GJ4081" s="13"/>
      <c r="GK4081" s="13"/>
      <c r="GL4081" s="13"/>
      <c r="GM4081" s="13"/>
      <c r="GN4081" s="13"/>
      <c r="GO4081" s="13"/>
      <c r="GP4081" s="13"/>
      <c r="GQ4081" s="13"/>
      <c r="GR4081" s="13"/>
      <c r="GS4081" s="13"/>
      <c r="GT4081" s="13"/>
      <c r="GU4081" s="13"/>
      <c r="GV4081" s="13"/>
      <c r="GW4081" s="13"/>
      <c r="GX4081" s="13"/>
      <c r="GY4081" s="13"/>
      <c r="GZ4081" s="13"/>
      <c r="HA4081" s="13"/>
      <c r="HB4081" s="13"/>
      <c r="HC4081" s="13"/>
      <c r="HD4081" s="13"/>
      <c r="HE4081" s="13"/>
      <c r="HF4081" s="13"/>
      <c r="HG4081" s="13"/>
      <c r="HH4081" s="13"/>
      <c r="HI4081" s="13"/>
      <c r="HJ4081" s="13"/>
      <c r="HK4081" s="13"/>
      <c r="HL4081" s="13"/>
      <c r="HM4081" s="13"/>
      <c r="HN4081" s="13"/>
      <c r="HO4081" s="13"/>
      <c r="HP4081" s="13"/>
      <c r="HQ4081" s="13"/>
      <c r="HR4081" s="13"/>
      <c r="HS4081" s="13"/>
      <c r="HT4081" s="13"/>
      <c r="HU4081" s="13"/>
      <c r="HV4081" s="13"/>
      <c r="HW4081" s="13"/>
      <c r="HX4081" s="13"/>
      <c r="HY4081" s="13"/>
      <c r="HZ4081" s="13"/>
      <c r="IA4081" s="13"/>
      <c r="IB4081" s="13"/>
      <c r="IC4081" s="13"/>
      <c r="ID4081" s="13"/>
      <c r="IE4081" s="13"/>
      <c r="IF4081" s="13"/>
      <c r="IG4081" s="13"/>
    </row>
    <row r="4082" spans="1:241" s="304" customFormat="1">
      <c r="A4082" s="297">
        <v>17</v>
      </c>
      <c r="B4082" s="197" t="s">
        <v>5068</v>
      </c>
      <c r="C4082" s="46" t="s">
        <v>5049</v>
      </c>
      <c r="D4082" s="298" t="s">
        <v>1808</v>
      </c>
      <c r="E4082" s="299">
        <f t="shared" si="239"/>
        <v>1</v>
      </c>
      <c r="F4082" s="84">
        <v>1</v>
      </c>
      <c r="G4082" s="303"/>
      <c r="H4082" s="303"/>
      <c r="I4082" s="13"/>
      <c r="J4082" s="13"/>
      <c r="K4082" s="13"/>
      <c r="L4082" s="13"/>
      <c r="M4082" s="13"/>
      <c r="N4082" s="13"/>
      <c r="O4082" s="13"/>
      <c r="P4082" s="13"/>
      <c r="Q4082" s="13"/>
      <c r="R4082" s="13"/>
      <c r="S4082" s="13"/>
      <c r="T4082" s="13"/>
      <c r="U4082" s="13"/>
      <c r="V4082" s="13"/>
      <c r="W4082" s="13"/>
      <c r="X4082" s="13"/>
      <c r="Y4082" s="13"/>
      <c r="Z4082" s="13"/>
      <c r="AA4082" s="13"/>
      <c r="AB4082" s="13"/>
      <c r="AC4082" s="13"/>
      <c r="AD4082" s="13"/>
      <c r="AE4082" s="13"/>
      <c r="AF4082" s="13"/>
      <c r="AG4082" s="13"/>
      <c r="AH4082" s="13"/>
      <c r="AI4082" s="13"/>
      <c r="AJ4082" s="13"/>
      <c r="AK4082" s="13"/>
      <c r="AL4082" s="13"/>
      <c r="AM4082" s="13"/>
      <c r="AN4082" s="13"/>
      <c r="AO4082" s="13"/>
      <c r="AP4082" s="13"/>
      <c r="AQ4082" s="13"/>
      <c r="AR4082" s="13"/>
      <c r="AS4082" s="13"/>
      <c r="AT4082" s="13"/>
      <c r="AU4082" s="13"/>
      <c r="AV4082" s="13"/>
      <c r="AW4082" s="13"/>
      <c r="AX4082" s="13"/>
      <c r="AY4082" s="13"/>
      <c r="AZ4082" s="13"/>
      <c r="BA4082" s="13"/>
      <c r="BB4082" s="13"/>
      <c r="BC4082" s="13"/>
      <c r="BD4082" s="13"/>
      <c r="BE4082" s="13"/>
      <c r="BF4082" s="13"/>
      <c r="BG4082" s="13"/>
      <c r="BH4082" s="13"/>
      <c r="BI4082" s="13"/>
      <c r="BJ4082" s="13"/>
      <c r="BK4082" s="13"/>
      <c r="BL4082" s="13"/>
      <c r="BM4082" s="13"/>
      <c r="BN4082" s="13"/>
      <c r="BO4082" s="13"/>
      <c r="BP4082" s="13"/>
      <c r="BQ4082" s="13"/>
      <c r="BR4082" s="13"/>
      <c r="BS4082" s="13"/>
      <c r="BT4082" s="13"/>
      <c r="BU4082" s="13"/>
      <c r="BV4082" s="13"/>
      <c r="BW4082" s="13"/>
      <c r="BX4082" s="13"/>
      <c r="BY4082" s="13"/>
      <c r="BZ4082" s="13"/>
      <c r="CA4082" s="13"/>
      <c r="CB4082" s="13"/>
      <c r="CC4082" s="13"/>
      <c r="CD4082" s="13"/>
      <c r="CE4082" s="13"/>
      <c r="CF4082" s="13"/>
      <c r="CG4082" s="13"/>
      <c r="CH4082" s="13"/>
      <c r="CI4082" s="13"/>
      <c r="CJ4082" s="13"/>
      <c r="CK4082" s="13"/>
      <c r="CL4082" s="13"/>
      <c r="CM4082" s="13"/>
      <c r="CN4082" s="13"/>
      <c r="CO4082" s="13"/>
      <c r="CP4082" s="13"/>
      <c r="CQ4082" s="13"/>
      <c r="CR4082" s="13"/>
      <c r="CS4082" s="13"/>
      <c r="CT4082" s="13"/>
      <c r="CU4082" s="13"/>
      <c r="CV4082" s="13"/>
      <c r="CW4082" s="13"/>
      <c r="CX4082" s="13"/>
      <c r="CY4082" s="13"/>
      <c r="CZ4082" s="13"/>
      <c r="DA4082" s="13"/>
      <c r="DB4082" s="13"/>
      <c r="DC4082" s="13"/>
      <c r="DD4082" s="13"/>
      <c r="DE4082" s="13"/>
      <c r="DF4082" s="13"/>
      <c r="DG4082" s="13"/>
      <c r="DH4082" s="13"/>
      <c r="DI4082" s="13"/>
      <c r="DJ4082" s="13"/>
      <c r="DK4082" s="13"/>
      <c r="DL4082" s="13"/>
      <c r="DM4082" s="13"/>
      <c r="DN4082" s="13"/>
      <c r="DO4082" s="13"/>
      <c r="DP4082" s="13"/>
      <c r="DQ4082" s="13"/>
      <c r="DR4082" s="13"/>
      <c r="DS4082" s="13"/>
      <c r="DT4082" s="13"/>
      <c r="DU4082" s="13"/>
      <c r="DV4082" s="13"/>
      <c r="DW4082" s="13"/>
      <c r="DX4082" s="13"/>
      <c r="DY4082" s="13"/>
      <c r="DZ4082" s="13"/>
      <c r="EA4082" s="13"/>
      <c r="EB4082" s="13"/>
      <c r="EC4082" s="13"/>
      <c r="ED4082" s="13"/>
      <c r="EE4082" s="13"/>
      <c r="EF4082" s="13"/>
      <c r="EG4082" s="13"/>
      <c r="EH4082" s="13"/>
      <c r="EI4082" s="13"/>
      <c r="EJ4082" s="13"/>
      <c r="EK4082" s="13"/>
      <c r="EL4082" s="13"/>
      <c r="EM4082" s="13"/>
      <c r="EN4082" s="13"/>
      <c r="EO4082" s="13"/>
      <c r="EP4082" s="13"/>
      <c r="EQ4082" s="13"/>
      <c r="ER4082" s="13"/>
      <c r="ES4082" s="13"/>
      <c r="ET4082" s="13"/>
      <c r="EU4082" s="13"/>
      <c r="EV4082" s="13"/>
      <c r="EW4082" s="13"/>
      <c r="EX4082" s="13"/>
      <c r="EY4082" s="13"/>
      <c r="EZ4082" s="13"/>
      <c r="FA4082" s="13"/>
      <c r="FB4082" s="13"/>
      <c r="FC4082" s="13"/>
      <c r="FD4082" s="13"/>
      <c r="FE4082" s="13"/>
      <c r="FF4082" s="13"/>
      <c r="FG4082" s="13"/>
      <c r="FH4082" s="13"/>
      <c r="FI4082" s="13"/>
      <c r="FJ4082" s="13"/>
      <c r="FK4082" s="13"/>
      <c r="FL4082" s="13"/>
      <c r="FM4082" s="13"/>
      <c r="FN4082" s="13"/>
      <c r="FO4082" s="13"/>
      <c r="FP4082" s="13"/>
      <c r="FQ4082" s="13"/>
      <c r="FR4082" s="13"/>
      <c r="FS4082" s="13"/>
      <c r="FT4082" s="13"/>
      <c r="FU4082" s="13"/>
      <c r="FV4082" s="13"/>
      <c r="FW4082" s="13"/>
      <c r="FX4082" s="13"/>
      <c r="FY4082" s="13"/>
      <c r="FZ4082" s="13"/>
      <c r="GA4082" s="13"/>
      <c r="GB4082" s="13"/>
      <c r="GC4082" s="13"/>
      <c r="GD4082" s="13"/>
      <c r="GE4082" s="13"/>
      <c r="GF4082" s="13"/>
      <c r="GG4082" s="13"/>
      <c r="GH4082" s="13"/>
      <c r="GI4082" s="13"/>
      <c r="GJ4082" s="13"/>
      <c r="GK4082" s="13"/>
      <c r="GL4082" s="13"/>
      <c r="GM4082" s="13"/>
      <c r="GN4082" s="13"/>
      <c r="GO4082" s="13"/>
      <c r="GP4082" s="13"/>
      <c r="GQ4082" s="13"/>
      <c r="GR4082" s="13"/>
      <c r="GS4082" s="13"/>
      <c r="GT4082" s="13"/>
      <c r="GU4082" s="13"/>
      <c r="GV4082" s="13"/>
      <c r="GW4082" s="13"/>
      <c r="GX4082" s="13"/>
      <c r="GY4082" s="13"/>
      <c r="GZ4082" s="13"/>
      <c r="HA4082" s="13"/>
      <c r="HB4082" s="13"/>
      <c r="HC4082" s="13"/>
      <c r="HD4082" s="13"/>
      <c r="HE4082" s="13"/>
      <c r="HF4082" s="13"/>
      <c r="HG4082" s="13"/>
      <c r="HH4082" s="13"/>
      <c r="HI4082" s="13"/>
      <c r="HJ4082" s="13"/>
      <c r="HK4082" s="13"/>
      <c r="HL4082" s="13"/>
      <c r="HM4082" s="13"/>
      <c r="HN4082" s="13"/>
      <c r="HO4082" s="13"/>
      <c r="HP4082" s="13"/>
      <c r="HQ4082" s="13"/>
      <c r="HR4082" s="13"/>
      <c r="HS4082" s="13"/>
      <c r="HT4082" s="13"/>
      <c r="HU4082" s="13"/>
      <c r="HV4082" s="13"/>
      <c r="HW4082" s="13"/>
      <c r="HX4082" s="13"/>
      <c r="HY4082" s="13"/>
      <c r="HZ4082" s="13"/>
      <c r="IA4082" s="13"/>
      <c r="IB4082" s="13"/>
      <c r="IC4082" s="13"/>
      <c r="ID4082" s="13"/>
      <c r="IE4082" s="13"/>
      <c r="IF4082" s="13"/>
      <c r="IG4082" s="13"/>
    </row>
    <row r="4083" spans="1:241" s="304" customFormat="1">
      <c r="A4083" s="297">
        <v>18</v>
      </c>
      <c r="B4083" s="197" t="s">
        <v>5069</v>
      </c>
      <c r="C4083" s="46" t="s">
        <v>5049</v>
      </c>
      <c r="D4083" s="298" t="s">
        <v>1808</v>
      </c>
      <c r="E4083" s="299">
        <f t="shared" si="239"/>
        <v>2</v>
      </c>
      <c r="F4083" s="84">
        <v>2</v>
      </c>
      <c r="G4083" s="303"/>
      <c r="H4083" s="303"/>
      <c r="I4083" s="13"/>
      <c r="J4083" s="13"/>
      <c r="K4083" s="13"/>
      <c r="L4083" s="13"/>
      <c r="M4083" s="13"/>
      <c r="N4083" s="13"/>
      <c r="O4083" s="13"/>
      <c r="P4083" s="13"/>
      <c r="Q4083" s="13"/>
      <c r="R4083" s="13"/>
      <c r="S4083" s="13"/>
      <c r="T4083" s="13"/>
      <c r="U4083" s="13"/>
      <c r="V4083" s="13"/>
      <c r="W4083" s="13"/>
      <c r="X4083" s="13"/>
      <c r="Y4083" s="13"/>
      <c r="Z4083" s="13"/>
      <c r="AA4083" s="13"/>
      <c r="AB4083" s="13"/>
      <c r="AC4083" s="13"/>
      <c r="AD4083" s="13"/>
      <c r="AE4083" s="13"/>
      <c r="AF4083" s="13"/>
      <c r="AG4083" s="13"/>
      <c r="AH4083" s="13"/>
      <c r="AI4083" s="13"/>
      <c r="AJ4083" s="13"/>
      <c r="AK4083" s="13"/>
      <c r="AL4083" s="13"/>
      <c r="AM4083" s="13"/>
      <c r="AN4083" s="13"/>
      <c r="AO4083" s="13"/>
      <c r="AP4083" s="13"/>
      <c r="AQ4083" s="13"/>
      <c r="AR4083" s="13"/>
      <c r="AS4083" s="13"/>
      <c r="AT4083" s="13"/>
      <c r="AU4083" s="13"/>
      <c r="AV4083" s="13"/>
      <c r="AW4083" s="13"/>
      <c r="AX4083" s="13"/>
      <c r="AY4083" s="13"/>
      <c r="AZ4083" s="13"/>
      <c r="BA4083" s="13"/>
      <c r="BB4083" s="13"/>
      <c r="BC4083" s="13"/>
      <c r="BD4083" s="13"/>
      <c r="BE4083" s="13"/>
      <c r="BF4083" s="13"/>
      <c r="BG4083" s="13"/>
      <c r="BH4083" s="13"/>
      <c r="BI4083" s="13"/>
      <c r="BJ4083" s="13"/>
      <c r="BK4083" s="13"/>
      <c r="BL4083" s="13"/>
      <c r="BM4083" s="13"/>
      <c r="BN4083" s="13"/>
      <c r="BO4083" s="13"/>
      <c r="BP4083" s="13"/>
      <c r="BQ4083" s="13"/>
      <c r="BR4083" s="13"/>
      <c r="BS4083" s="13"/>
      <c r="BT4083" s="13"/>
      <c r="BU4083" s="13"/>
      <c r="BV4083" s="13"/>
      <c r="BW4083" s="13"/>
      <c r="BX4083" s="13"/>
      <c r="BY4083" s="13"/>
      <c r="BZ4083" s="13"/>
      <c r="CA4083" s="13"/>
      <c r="CB4083" s="13"/>
      <c r="CC4083" s="13"/>
      <c r="CD4083" s="13"/>
      <c r="CE4083" s="13"/>
      <c r="CF4083" s="13"/>
      <c r="CG4083" s="13"/>
      <c r="CH4083" s="13"/>
      <c r="CI4083" s="13"/>
      <c r="CJ4083" s="13"/>
      <c r="CK4083" s="13"/>
      <c r="CL4083" s="13"/>
      <c r="CM4083" s="13"/>
      <c r="CN4083" s="13"/>
      <c r="CO4083" s="13"/>
      <c r="CP4083" s="13"/>
      <c r="CQ4083" s="13"/>
      <c r="CR4083" s="13"/>
      <c r="CS4083" s="13"/>
      <c r="CT4083" s="13"/>
      <c r="CU4083" s="13"/>
      <c r="CV4083" s="13"/>
      <c r="CW4083" s="13"/>
      <c r="CX4083" s="13"/>
      <c r="CY4083" s="13"/>
      <c r="CZ4083" s="13"/>
      <c r="DA4083" s="13"/>
      <c r="DB4083" s="13"/>
      <c r="DC4083" s="13"/>
      <c r="DD4083" s="13"/>
      <c r="DE4083" s="13"/>
      <c r="DF4083" s="13"/>
      <c r="DG4083" s="13"/>
      <c r="DH4083" s="13"/>
      <c r="DI4083" s="13"/>
      <c r="DJ4083" s="13"/>
      <c r="DK4083" s="13"/>
      <c r="DL4083" s="13"/>
      <c r="DM4083" s="13"/>
      <c r="DN4083" s="13"/>
      <c r="DO4083" s="13"/>
      <c r="DP4083" s="13"/>
      <c r="DQ4083" s="13"/>
      <c r="DR4083" s="13"/>
      <c r="DS4083" s="13"/>
      <c r="DT4083" s="13"/>
      <c r="DU4083" s="13"/>
      <c r="DV4083" s="13"/>
      <c r="DW4083" s="13"/>
      <c r="DX4083" s="13"/>
      <c r="DY4083" s="13"/>
      <c r="DZ4083" s="13"/>
      <c r="EA4083" s="13"/>
      <c r="EB4083" s="13"/>
      <c r="EC4083" s="13"/>
      <c r="ED4083" s="13"/>
      <c r="EE4083" s="13"/>
      <c r="EF4083" s="13"/>
      <c r="EG4083" s="13"/>
      <c r="EH4083" s="13"/>
      <c r="EI4083" s="13"/>
      <c r="EJ4083" s="13"/>
      <c r="EK4083" s="13"/>
      <c r="EL4083" s="13"/>
      <c r="EM4083" s="13"/>
      <c r="EN4083" s="13"/>
      <c r="EO4083" s="13"/>
      <c r="EP4083" s="13"/>
      <c r="EQ4083" s="13"/>
      <c r="ER4083" s="13"/>
      <c r="ES4083" s="13"/>
      <c r="ET4083" s="13"/>
      <c r="EU4083" s="13"/>
      <c r="EV4083" s="13"/>
      <c r="EW4083" s="13"/>
      <c r="EX4083" s="13"/>
      <c r="EY4083" s="13"/>
      <c r="EZ4083" s="13"/>
      <c r="FA4083" s="13"/>
      <c r="FB4083" s="13"/>
      <c r="FC4083" s="13"/>
      <c r="FD4083" s="13"/>
      <c r="FE4083" s="13"/>
      <c r="FF4083" s="13"/>
      <c r="FG4083" s="13"/>
      <c r="FH4083" s="13"/>
      <c r="FI4083" s="13"/>
      <c r="FJ4083" s="13"/>
      <c r="FK4083" s="13"/>
      <c r="FL4083" s="13"/>
      <c r="FM4083" s="13"/>
      <c r="FN4083" s="13"/>
      <c r="FO4083" s="13"/>
      <c r="FP4083" s="13"/>
      <c r="FQ4083" s="13"/>
      <c r="FR4083" s="13"/>
      <c r="FS4083" s="13"/>
      <c r="FT4083" s="13"/>
      <c r="FU4083" s="13"/>
      <c r="FV4083" s="13"/>
      <c r="FW4083" s="13"/>
      <c r="FX4083" s="13"/>
      <c r="FY4083" s="13"/>
      <c r="FZ4083" s="13"/>
      <c r="GA4083" s="13"/>
      <c r="GB4083" s="13"/>
      <c r="GC4083" s="13"/>
      <c r="GD4083" s="13"/>
      <c r="GE4083" s="13"/>
      <c r="GF4083" s="13"/>
      <c r="GG4083" s="13"/>
      <c r="GH4083" s="13"/>
      <c r="GI4083" s="13"/>
      <c r="GJ4083" s="13"/>
      <c r="GK4083" s="13"/>
      <c r="GL4083" s="13"/>
      <c r="GM4083" s="13"/>
      <c r="GN4083" s="13"/>
      <c r="GO4083" s="13"/>
      <c r="GP4083" s="13"/>
      <c r="GQ4083" s="13"/>
      <c r="GR4083" s="13"/>
      <c r="GS4083" s="13"/>
      <c r="GT4083" s="13"/>
      <c r="GU4083" s="13"/>
      <c r="GV4083" s="13"/>
      <c r="GW4083" s="13"/>
      <c r="GX4083" s="13"/>
      <c r="GY4083" s="13"/>
      <c r="GZ4083" s="13"/>
      <c r="HA4083" s="13"/>
      <c r="HB4083" s="13"/>
      <c r="HC4083" s="13"/>
      <c r="HD4083" s="13"/>
      <c r="HE4083" s="13"/>
      <c r="HF4083" s="13"/>
      <c r="HG4083" s="13"/>
      <c r="HH4083" s="13"/>
      <c r="HI4083" s="13"/>
      <c r="HJ4083" s="13"/>
      <c r="HK4083" s="13"/>
      <c r="HL4083" s="13"/>
      <c r="HM4083" s="13"/>
      <c r="HN4083" s="13"/>
      <c r="HO4083" s="13"/>
      <c r="HP4083" s="13"/>
      <c r="HQ4083" s="13"/>
      <c r="HR4083" s="13"/>
      <c r="HS4083" s="13"/>
      <c r="HT4083" s="13"/>
      <c r="HU4083" s="13"/>
      <c r="HV4083" s="13"/>
      <c r="HW4083" s="13"/>
      <c r="HX4083" s="13"/>
      <c r="HY4083" s="13"/>
      <c r="HZ4083" s="13"/>
      <c r="IA4083" s="13"/>
      <c r="IB4083" s="13"/>
      <c r="IC4083" s="13"/>
      <c r="ID4083" s="13"/>
      <c r="IE4083" s="13"/>
      <c r="IF4083" s="13"/>
      <c r="IG4083" s="13"/>
    </row>
    <row r="4084" spans="1:241" s="304" customFormat="1">
      <c r="A4084" s="297">
        <v>19</v>
      </c>
      <c r="B4084" s="197" t="s">
        <v>5070</v>
      </c>
      <c r="C4084" s="46" t="s">
        <v>5049</v>
      </c>
      <c r="D4084" s="298" t="s">
        <v>1808</v>
      </c>
      <c r="E4084" s="299">
        <f t="shared" si="239"/>
        <v>1</v>
      </c>
      <c r="F4084" s="84">
        <v>1</v>
      </c>
      <c r="G4084" s="303"/>
      <c r="H4084" s="303"/>
      <c r="I4084" s="13"/>
      <c r="J4084" s="13"/>
      <c r="K4084" s="13"/>
      <c r="L4084" s="13"/>
      <c r="M4084" s="13"/>
      <c r="N4084" s="13"/>
      <c r="O4084" s="13"/>
      <c r="P4084" s="13"/>
      <c r="Q4084" s="13"/>
      <c r="R4084" s="13"/>
      <c r="S4084" s="13"/>
      <c r="T4084" s="13"/>
      <c r="U4084" s="13"/>
      <c r="V4084" s="13"/>
      <c r="W4084" s="13"/>
      <c r="X4084" s="13"/>
      <c r="Y4084" s="13"/>
      <c r="Z4084" s="13"/>
      <c r="AA4084" s="13"/>
      <c r="AB4084" s="13"/>
      <c r="AC4084" s="13"/>
      <c r="AD4084" s="13"/>
      <c r="AE4084" s="13"/>
      <c r="AF4084" s="13"/>
      <c r="AG4084" s="13"/>
      <c r="AH4084" s="13"/>
      <c r="AI4084" s="13"/>
      <c r="AJ4084" s="13"/>
      <c r="AK4084" s="13"/>
      <c r="AL4084" s="13"/>
      <c r="AM4084" s="13"/>
      <c r="AN4084" s="13"/>
      <c r="AO4084" s="13"/>
      <c r="AP4084" s="13"/>
      <c r="AQ4084" s="13"/>
      <c r="AR4084" s="13"/>
      <c r="AS4084" s="13"/>
      <c r="AT4084" s="13"/>
      <c r="AU4084" s="13"/>
      <c r="AV4084" s="13"/>
      <c r="AW4084" s="13"/>
      <c r="AX4084" s="13"/>
      <c r="AY4084" s="13"/>
      <c r="AZ4084" s="13"/>
      <c r="BA4084" s="13"/>
      <c r="BB4084" s="13"/>
      <c r="BC4084" s="13"/>
      <c r="BD4084" s="13"/>
      <c r="BE4084" s="13"/>
      <c r="BF4084" s="13"/>
      <c r="BG4084" s="13"/>
      <c r="BH4084" s="13"/>
      <c r="BI4084" s="13"/>
      <c r="BJ4084" s="13"/>
      <c r="BK4084" s="13"/>
      <c r="BL4084" s="13"/>
      <c r="BM4084" s="13"/>
      <c r="BN4084" s="13"/>
      <c r="BO4084" s="13"/>
      <c r="BP4084" s="13"/>
      <c r="BQ4084" s="13"/>
      <c r="BR4084" s="13"/>
      <c r="BS4084" s="13"/>
      <c r="BT4084" s="13"/>
      <c r="BU4084" s="13"/>
      <c r="BV4084" s="13"/>
      <c r="BW4084" s="13"/>
      <c r="BX4084" s="13"/>
      <c r="BY4084" s="13"/>
      <c r="BZ4084" s="13"/>
      <c r="CA4084" s="13"/>
      <c r="CB4084" s="13"/>
      <c r="CC4084" s="13"/>
      <c r="CD4084" s="13"/>
      <c r="CE4084" s="13"/>
      <c r="CF4084" s="13"/>
      <c r="CG4084" s="13"/>
      <c r="CH4084" s="13"/>
      <c r="CI4084" s="13"/>
      <c r="CJ4084" s="13"/>
      <c r="CK4084" s="13"/>
      <c r="CL4084" s="13"/>
      <c r="CM4084" s="13"/>
      <c r="CN4084" s="13"/>
      <c r="CO4084" s="13"/>
      <c r="CP4084" s="13"/>
      <c r="CQ4084" s="13"/>
      <c r="CR4084" s="13"/>
      <c r="CS4084" s="13"/>
      <c r="CT4084" s="13"/>
      <c r="CU4084" s="13"/>
      <c r="CV4084" s="13"/>
      <c r="CW4084" s="13"/>
      <c r="CX4084" s="13"/>
      <c r="CY4084" s="13"/>
      <c r="CZ4084" s="13"/>
      <c r="DA4084" s="13"/>
      <c r="DB4084" s="13"/>
      <c r="DC4084" s="13"/>
      <c r="DD4084" s="13"/>
      <c r="DE4084" s="13"/>
      <c r="DF4084" s="13"/>
      <c r="DG4084" s="13"/>
      <c r="DH4084" s="13"/>
      <c r="DI4084" s="13"/>
      <c r="DJ4084" s="13"/>
      <c r="DK4084" s="13"/>
      <c r="DL4084" s="13"/>
      <c r="DM4084" s="13"/>
      <c r="DN4084" s="13"/>
      <c r="DO4084" s="13"/>
      <c r="DP4084" s="13"/>
      <c r="DQ4084" s="13"/>
      <c r="DR4084" s="13"/>
      <c r="DS4084" s="13"/>
      <c r="DT4084" s="13"/>
      <c r="DU4084" s="13"/>
      <c r="DV4084" s="13"/>
      <c r="DW4084" s="13"/>
      <c r="DX4084" s="13"/>
      <c r="DY4084" s="13"/>
      <c r="DZ4084" s="13"/>
      <c r="EA4084" s="13"/>
      <c r="EB4084" s="13"/>
      <c r="EC4084" s="13"/>
      <c r="ED4084" s="13"/>
      <c r="EE4084" s="13"/>
      <c r="EF4084" s="13"/>
      <c r="EG4084" s="13"/>
      <c r="EH4084" s="13"/>
      <c r="EI4084" s="13"/>
      <c r="EJ4084" s="13"/>
      <c r="EK4084" s="13"/>
      <c r="EL4084" s="13"/>
      <c r="EM4084" s="13"/>
      <c r="EN4084" s="13"/>
      <c r="EO4084" s="13"/>
      <c r="EP4084" s="13"/>
      <c r="EQ4084" s="13"/>
      <c r="ER4084" s="13"/>
      <c r="ES4084" s="13"/>
      <c r="ET4084" s="13"/>
      <c r="EU4084" s="13"/>
      <c r="EV4084" s="13"/>
      <c r="EW4084" s="13"/>
      <c r="EX4084" s="13"/>
      <c r="EY4084" s="13"/>
      <c r="EZ4084" s="13"/>
      <c r="FA4084" s="13"/>
      <c r="FB4084" s="13"/>
      <c r="FC4084" s="13"/>
      <c r="FD4084" s="13"/>
      <c r="FE4084" s="13"/>
      <c r="FF4084" s="13"/>
      <c r="FG4084" s="13"/>
      <c r="FH4084" s="13"/>
      <c r="FI4084" s="13"/>
      <c r="FJ4084" s="13"/>
      <c r="FK4084" s="13"/>
      <c r="FL4084" s="13"/>
      <c r="FM4084" s="13"/>
      <c r="FN4084" s="13"/>
      <c r="FO4084" s="13"/>
      <c r="FP4084" s="13"/>
      <c r="FQ4084" s="13"/>
      <c r="FR4084" s="13"/>
      <c r="FS4084" s="13"/>
      <c r="FT4084" s="13"/>
      <c r="FU4084" s="13"/>
      <c r="FV4084" s="13"/>
      <c r="FW4084" s="13"/>
      <c r="FX4084" s="13"/>
      <c r="FY4084" s="13"/>
      <c r="FZ4084" s="13"/>
      <c r="GA4084" s="13"/>
      <c r="GB4084" s="13"/>
      <c r="GC4084" s="13"/>
      <c r="GD4084" s="13"/>
      <c r="GE4084" s="13"/>
      <c r="GF4084" s="13"/>
      <c r="GG4084" s="13"/>
      <c r="GH4084" s="13"/>
      <c r="GI4084" s="13"/>
      <c r="GJ4084" s="13"/>
      <c r="GK4084" s="13"/>
      <c r="GL4084" s="13"/>
      <c r="GM4084" s="13"/>
      <c r="GN4084" s="13"/>
      <c r="GO4084" s="13"/>
      <c r="GP4084" s="13"/>
      <c r="GQ4084" s="13"/>
      <c r="GR4084" s="13"/>
      <c r="GS4084" s="13"/>
      <c r="GT4084" s="13"/>
      <c r="GU4084" s="13"/>
      <c r="GV4084" s="13"/>
      <c r="GW4084" s="13"/>
      <c r="GX4084" s="13"/>
      <c r="GY4084" s="13"/>
      <c r="GZ4084" s="13"/>
      <c r="HA4084" s="13"/>
      <c r="HB4084" s="13"/>
      <c r="HC4084" s="13"/>
      <c r="HD4084" s="13"/>
      <c r="HE4084" s="13"/>
      <c r="HF4084" s="13"/>
      <c r="HG4084" s="13"/>
      <c r="HH4084" s="13"/>
      <c r="HI4084" s="13"/>
      <c r="HJ4084" s="13"/>
      <c r="HK4084" s="13"/>
      <c r="HL4084" s="13"/>
      <c r="HM4084" s="13"/>
      <c r="HN4084" s="13"/>
      <c r="HO4084" s="13"/>
      <c r="HP4084" s="13"/>
      <c r="HQ4084" s="13"/>
      <c r="HR4084" s="13"/>
      <c r="HS4084" s="13"/>
      <c r="HT4084" s="13"/>
      <c r="HU4084" s="13"/>
      <c r="HV4084" s="13"/>
      <c r="HW4084" s="13"/>
      <c r="HX4084" s="13"/>
      <c r="HY4084" s="13"/>
      <c r="HZ4084" s="13"/>
      <c r="IA4084" s="13"/>
      <c r="IB4084" s="13"/>
      <c r="IC4084" s="13"/>
      <c r="ID4084" s="13"/>
      <c r="IE4084" s="13"/>
      <c r="IF4084" s="13"/>
      <c r="IG4084" s="13"/>
    </row>
    <row r="4085" spans="1:241" s="304" customFormat="1">
      <c r="A4085" s="297">
        <v>20</v>
      </c>
      <c r="B4085" s="197" t="s">
        <v>5071</v>
      </c>
      <c r="C4085" s="46" t="s">
        <v>5049</v>
      </c>
      <c r="D4085" s="298" t="s">
        <v>1808</v>
      </c>
      <c r="E4085" s="299">
        <f t="shared" si="239"/>
        <v>1</v>
      </c>
      <c r="F4085" s="84">
        <v>1</v>
      </c>
      <c r="G4085" s="303"/>
      <c r="H4085" s="303"/>
      <c r="I4085" s="13"/>
      <c r="J4085" s="13"/>
      <c r="K4085" s="13"/>
      <c r="L4085" s="13"/>
      <c r="M4085" s="13"/>
      <c r="N4085" s="13"/>
      <c r="O4085" s="13"/>
      <c r="P4085" s="13"/>
      <c r="Q4085" s="13"/>
      <c r="R4085" s="13"/>
      <c r="S4085" s="13"/>
      <c r="T4085" s="13"/>
      <c r="U4085" s="13"/>
      <c r="V4085" s="13"/>
      <c r="W4085" s="13"/>
      <c r="X4085" s="13"/>
      <c r="Y4085" s="13"/>
      <c r="Z4085" s="13"/>
      <c r="AA4085" s="13"/>
      <c r="AB4085" s="13"/>
      <c r="AC4085" s="13"/>
      <c r="AD4085" s="13"/>
      <c r="AE4085" s="13"/>
      <c r="AF4085" s="13"/>
      <c r="AG4085" s="13"/>
      <c r="AH4085" s="13"/>
      <c r="AI4085" s="13"/>
      <c r="AJ4085" s="13"/>
      <c r="AK4085" s="13"/>
      <c r="AL4085" s="13"/>
      <c r="AM4085" s="13"/>
      <c r="AN4085" s="13"/>
      <c r="AO4085" s="13"/>
      <c r="AP4085" s="13"/>
      <c r="AQ4085" s="13"/>
      <c r="AR4085" s="13"/>
      <c r="AS4085" s="13"/>
      <c r="AT4085" s="13"/>
      <c r="AU4085" s="13"/>
      <c r="AV4085" s="13"/>
      <c r="AW4085" s="13"/>
      <c r="AX4085" s="13"/>
      <c r="AY4085" s="13"/>
      <c r="AZ4085" s="13"/>
      <c r="BA4085" s="13"/>
      <c r="BB4085" s="13"/>
      <c r="BC4085" s="13"/>
      <c r="BD4085" s="13"/>
      <c r="BE4085" s="13"/>
      <c r="BF4085" s="13"/>
      <c r="BG4085" s="13"/>
      <c r="BH4085" s="13"/>
      <c r="BI4085" s="13"/>
      <c r="BJ4085" s="13"/>
      <c r="BK4085" s="13"/>
      <c r="BL4085" s="13"/>
      <c r="BM4085" s="13"/>
      <c r="BN4085" s="13"/>
      <c r="BO4085" s="13"/>
      <c r="BP4085" s="13"/>
      <c r="BQ4085" s="13"/>
      <c r="BR4085" s="13"/>
      <c r="BS4085" s="13"/>
      <c r="BT4085" s="13"/>
      <c r="BU4085" s="13"/>
      <c r="BV4085" s="13"/>
      <c r="BW4085" s="13"/>
      <c r="BX4085" s="13"/>
      <c r="BY4085" s="13"/>
      <c r="BZ4085" s="13"/>
      <c r="CA4085" s="13"/>
      <c r="CB4085" s="13"/>
      <c r="CC4085" s="13"/>
      <c r="CD4085" s="13"/>
      <c r="CE4085" s="13"/>
      <c r="CF4085" s="13"/>
      <c r="CG4085" s="13"/>
      <c r="CH4085" s="13"/>
      <c r="CI4085" s="13"/>
      <c r="CJ4085" s="13"/>
      <c r="CK4085" s="13"/>
      <c r="CL4085" s="13"/>
      <c r="CM4085" s="13"/>
      <c r="CN4085" s="13"/>
      <c r="CO4085" s="13"/>
      <c r="CP4085" s="13"/>
      <c r="CQ4085" s="13"/>
      <c r="CR4085" s="13"/>
      <c r="CS4085" s="13"/>
      <c r="CT4085" s="13"/>
      <c r="CU4085" s="13"/>
      <c r="CV4085" s="13"/>
      <c r="CW4085" s="13"/>
      <c r="CX4085" s="13"/>
      <c r="CY4085" s="13"/>
      <c r="CZ4085" s="13"/>
      <c r="DA4085" s="13"/>
      <c r="DB4085" s="13"/>
      <c r="DC4085" s="13"/>
      <c r="DD4085" s="13"/>
      <c r="DE4085" s="13"/>
      <c r="DF4085" s="13"/>
      <c r="DG4085" s="13"/>
      <c r="DH4085" s="13"/>
      <c r="DI4085" s="13"/>
      <c r="DJ4085" s="13"/>
      <c r="DK4085" s="13"/>
      <c r="DL4085" s="13"/>
      <c r="DM4085" s="13"/>
      <c r="DN4085" s="13"/>
      <c r="DO4085" s="13"/>
      <c r="DP4085" s="13"/>
      <c r="DQ4085" s="13"/>
      <c r="DR4085" s="13"/>
      <c r="DS4085" s="13"/>
      <c r="DT4085" s="13"/>
      <c r="DU4085" s="13"/>
      <c r="DV4085" s="13"/>
      <c r="DW4085" s="13"/>
      <c r="DX4085" s="13"/>
      <c r="DY4085" s="13"/>
      <c r="DZ4085" s="13"/>
      <c r="EA4085" s="13"/>
      <c r="EB4085" s="13"/>
      <c r="EC4085" s="13"/>
      <c r="ED4085" s="13"/>
      <c r="EE4085" s="13"/>
      <c r="EF4085" s="13"/>
      <c r="EG4085" s="13"/>
      <c r="EH4085" s="13"/>
      <c r="EI4085" s="13"/>
      <c r="EJ4085" s="13"/>
      <c r="EK4085" s="13"/>
      <c r="EL4085" s="13"/>
      <c r="EM4085" s="13"/>
      <c r="EN4085" s="13"/>
      <c r="EO4085" s="13"/>
      <c r="EP4085" s="13"/>
      <c r="EQ4085" s="13"/>
      <c r="ER4085" s="13"/>
      <c r="ES4085" s="13"/>
      <c r="ET4085" s="13"/>
      <c r="EU4085" s="13"/>
      <c r="EV4085" s="13"/>
      <c r="EW4085" s="13"/>
      <c r="EX4085" s="13"/>
      <c r="EY4085" s="13"/>
      <c r="EZ4085" s="13"/>
      <c r="FA4085" s="13"/>
      <c r="FB4085" s="13"/>
      <c r="FC4085" s="13"/>
      <c r="FD4085" s="13"/>
      <c r="FE4085" s="13"/>
      <c r="FF4085" s="13"/>
      <c r="FG4085" s="13"/>
      <c r="FH4085" s="13"/>
      <c r="FI4085" s="13"/>
      <c r="FJ4085" s="13"/>
      <c r="FK4085" s="13"/>
      <c r="FL4085" s="13"/>
      <c r="FM4085" s="13"/>
      <c r="FN4085" s="13"/>
      <c r="FO4085" s="13"/>
      <c r="FP4085" s="13"/>
      <c r="FQ4085" s="13"/>
      <c r="FR4085" s="13"/>
      <c r="FS4085" s="13"/>
      <c r="FT4085" s="13"/>
      <c r="FU4085" s="13"/>
      <c r="FV4085" s="13"/>
      <c r="FW4085" s="13"/>
      <c r="FX4085" s="13"/>
      <c r="FY4085" s="13"/>
      <c r="FZ4085" s="13"/>
      <c r="GA4085" s="13"/>
      <c r="GB4085" s="13"/>
      <c r="GC4085" s="13"/>
      <c r="GD4085" s="13"/>
      <c r="GE4085" s="13"/>
      <c r="GF4085" s="13"/>
      <c r="GG4085" s="13"/>
      <c r="GH4085" s="13"/>
      <c r="GI4085" s="13"/>
      <c r="GJ4085" s="13"/>
      <c r="GK4085" s="13"/>
      <c r="GL4085" s="13"/>
      <c r="GM4085" s="13"/>
      <c r="GN4085" s="13"/>
      <c r="GO4085" s="13"/>
      <c r="GP4085" s="13"/>
      <c r="GQ4085" s="13"/>
      <c r="GR4085" s="13"/>
      <c r="GS4085" s="13"/>
      <c r="GT4085" s="13"/>
      <c r="GU4085" s="13"/>
      <c r="GV4085" s="13"/>
      <c r="GW4085" s="13"/>
      <c r="GX4085" s="13"/>
      <c r="GY4085" s="13"/>
      <c r="GZ4085" s="13"/>
      <c r="HA4085" s="13"/>
      <c r="HB4085" s="13"/>
      <c r="HC4085" s="13"/>
      <c r="HD4085" s="13"/>
      <c r="HE4085" s="13"/>
      <c r="HF4085" s="13"/>
      <c r="HG4085" s="13"/>
      <c r="HH4085" s="13"/>
      <c r="HI4085" s="13"/>
      <c r="HJ4085" s="13"/>
      <c r="HK4085" s="13"/>
      <c r="HL4085" s="13"/>
      <c r="HM4085" s="13"/>
      <c r="HN4085" s="13"/>
      <c r="HO4085" s="13"/>
      <c r="HP4085" s="13"/>
      <c r="HQ4085" s="13"/>
      <c r="HR4085" s="13"/>
      <c r="HS4085" s="13"/>
      <c r="HT4085" s="13"/>
      <c r="HU4085" s="13"/>
      <c r="HV4085" s="13"/>
      <c r="HW4085" s="13"/>
      <c r="HX4085" s="13"/>
      <c r="HY4085" s="13"/>
      <c r="HZ4085" s="13"/>
      <c r="IA4085" s="13"/>
      <c r="IB4085" s="13"/>
      <c r="IC4085" s="13"/>
      <c r="ID4085" s="13"/>
      <c r="IE4085" s="13"/>
      <c r="IF4085" s="13"/>
      <c r="IG4085" s="13"/>
    </row>
    <row r="4086" spans="1:241" s="304" customFormat="1">
      <c r="A4086" s="297">
        <v>21</v>
      </c>
      <c r="B4086" s="197" t="s">
        <v>5072</v>
      </c>
      <c r="C4086" s="46" t="s">
        <v>5049</v>
      </c>
      <c r="D4086" s="298" t="s">
        <v>1808</v>
      </c>
      <c r="E4086" s="299">
        <f t="shared" si="239"/>
        <v>4</v>
      </c>
      <c r="F4086" s="84">
        <v>4</v>
      </c>
      <c r="G4086" s="303"/>
      <c r="H4086" s="303"/>
      <c r="I4086" s="13"/>
      <c r="J4086" s="13"/>
      <c r="K4086" s="13"/>
      <c r="L4086" s="13"/>
      <c r="M4086" s="13"/>
      <c r="N4086" s="13"/>
      <c r="O4086" s="13"/>
      <c r="P4086" s="13"/>
      <c r="Q4086" s="13"/>
      <c r="R4086" s="13"/>
      <c r="S4086" s="13"/>
      <c r="T4086" s="13"/>
      <c r="U4086" s="13"/>
      <c r="V4086" s="13"/>
      <c r="W4086" s="13"/>
      <c r="X4086" s="13"/>
      <c r="Y4086" s="13"/>
      <c r="Z4086" s="13"/>
      <c r="AA4086" s="13"/>
      <c r="AB4086" s="13"/>
      <c r="AC4086" s="13"/>
      <c r="AD4086" s="13"/>
      <c r="AE4086" s="13"/>
      <c r="AF4086" s="13"/>
      <c r="AG4086" s="13"/>
      <c r="AH4086" s="13"/>
      <c r="AI4086" s="13"/>
      <c r="AJ4086" s="13"/>
      <c r="AK4086" s="13"/>
      <c r="AL4086" s="13"/>
      <c r="AM4086" s="13"/>
      <c r="AN4086" s="13"/>
      <c r="AO4086" s="13"/>
      <c r="AP4086" s="13"/>
      <c r="AQ4086" s="13"/>
      <c r="AR4086" s="13"/>
      <c r="AS4086" s="13"/>
      <c r="AT4086" s="13"/>
      <c r="AU4086" s="13"/>
      <c r="AV4086" s="13"/>
      <c r="AW4086" s="13"/>
      <c r="AX4086" s="13"/>
      <c r="AY4086" s="13"/>
      <c r="AZ4086" s="13"/>
      <c r="BA4086" s="13"/>
      <c r="BB4086" s="13"/>
      <c r="BC4086" s="13"/>
      <c r="BD4086" s="13"/>
      <c r="BE4086" s="13"/>
      <c r="BF4086" s="13"/>
      <c r="BG4086" s="13"/>
      <c r="BH4086" s="13"/>
      <c r="BI4086" s="13"/>
      <c r="BJ4086" s="13"/>
      <c r="BK4086" s="13"/>
      <c r="BL4086" s="13"/>
      <c r="BM4086" s="13"/>
      <c r="BN4086" s="13"/>
      <c r="BO4086" s="13"/>
      <c r="BP4086" s="13"/>
      <c r="BQ4086" s="13"/>
      <c r="BR4086" s="13"/>
      <c r="BS4086" s="13"/>
      <c r="BT4086" s="13"/>
      <c r="BU4086" s="13"/>
      <c r="BV4086" s="13"/>
      <c r="BW4086" s="13"/>
      <c r="BX4086" s="13"/>
      <c r="BY4086" s="13"/>
      <c r="BZ4086" s="13"/>
      <c r="CA4086" s="13"/>
      <c r="CB4086" s="13"/>
      <c r="CC4086" s="13"/>
      <c r="CD4086" s="13"/>
      <c r="CE4086" s="13"/>
      <c r="CF4086" s="13"/>
      <c r="CG4086" s="13"/>
      <c r="CH4086" s="13"/>
      <c r="CI4086" s="13"/>
      <c r="CJ4086" s="13"/>
      <c r="CK4086" s="13"/>
      <c r="CL4086" s="13"/>
      <c r="CM4086" s="13"/>
      <c r="CN4086" s="13"/>
      <c r="CO4086" s="13"/>
      <c r="CP4086" s="13"/>
      <c r="CQ4086" s="13"/>
      <c r="CR4086" s="13"/>
      <c r="CS4086" s="13"/>
      <c r="CT4086" s="13"/>
      <c r="CU4086" s="13"/>
      <c r="CV4086" s="13"/>
      <c r="CW4086" s="13"/>
      <c r="CX4086" s="13"/>
      <c r="CY4086" s="13"/>
      <c r="CZ4086" s="13"/>
      <c r="DA4086" s="13"/>
      <c r="DB4086" s="13"/>
      <c r="DC4086" s="13"/>
      <c r="DD4086" s="13"/>
      <c r="DE4086" s="13"/>
      <c r="DF4086" s="13"/>
      <c r="DG4086" s="13"/>
      <c r="DH4086" s="13"/>
      <c r="DI4086" s="13"/>
      <c r="DJ4086" s="13"/>
      <c r="DK4086" s="13"/>
      <c r="DL4086" s="13"/>
      <c r="DM4086" s="13"/>
      <c r="DN4086" s="13"/>
      <c r="DO4086" s="13"/>
      <c r="DP4086" s="13"/>
      <c r="DQ4086" s="13"/>
      <c r="DR4086" s="13"/>
      <c r="DS4086" s="13"/>
      <c r="DT4086" s="13"/>
      <c r="DU4086" s="13"/>
      <c r="DV4086" s="13"/>
      <c r="DW4086" s="13"/>
      <c r="DX4086" s="13"/>
      <c r="DY4086" s="13"/>
      <c r="DZ4086" s="13"/>
      <c r="EA4086" s="13"/>
      <c r="EB4086" s="13"/>
      <c r="EC4086" s="13"/>
      <c r="ED4086" s="13"/>
      <c r="EE4086" s="13"/>
      <c r="EF4086" s="13"/>
      <c r="EG4086" s="13"/>
      <c r="EH4086" s="13"/>
      <c r="EI4086" s="13"/>
      <c r="EJ4086" s="13"/>
      <c r="EK4086" s="13"/>
      <c r="EL4086" s="13"/>
      <c r="EM4086" s="13"/>
      <c r="EN4086" s="13"/>
      <c r="EO4086" s="13"/>
      <c r="EP4086" s="13"/>
      <c r="EQ4086" s="13"/>
      <c r="ER4086" s="13"/>
      <c r="ES4086" s="13"/>
      <c r="ET4086" s="13"/>
      <c r="EU4086" s="13"/>
      <c r="EV4086" s="13"/>
      <c r="EW4086" s="13"/>
      <c r="EX4086" s="13"/>
      <c r="EY4086" s="13"/>
      <c r="EZ4086" s="13"/>
      <c r="FA4086" s="13"/>
      <c r="FB4086" s="13"/>
      <c r="FC4086" s="13"/>
      <c r="FD4086" s="13"/>
      <c r="FE4086" s="13"/>
      <c r="FF4086" s="13"/>
      <c r="FG4086" s="13"/>
      <c r="FH4086" s="13"/>
      <c r="FI4086" s="13"/>
      <c r="FJ4086" s="13"/>
      <c r="FK4086" s="13"/>
      <c r="FL4086" s="13"/>
      <c r="FM4086" s="13"/>
      <c r="FN4086" s="13"/>
      <c r="FO4086" s="13"/>
      <c r="FP4086" s="13"/>
      <c r="FQ4086" s="13"/>
      <c r="FR4086" s="13"/>
      <c r="FS4086" s="13"/>
      <c r="FT4086" s="13"/>
      <c r="FU4086" s="13"/>
      <c r="FV4086" s="13"/>
      <c r="FW4086" s="13"/>
      <c r="FX4086" s="13"/>
      <c r="FY4086" s="13"/>
      <c r="FZ4086" s="13"/>
      <c r="GA4086" s="13"/>
      <c r="GB4086" s="13"/>
      <c r="GC4086" s="13"/>
      <c r="GD4086" s="13"/>
      <c r="GE4086" s="13"/>
      <c r="GF4086" s="13"/>
      <c r="GG4086" s="13"/>
      <c r="GH4086" s="13"/>
      <c r="GI4086" s="13"/>
      <c r="GJ4086" s="13"/>
      <c r="GK4086" s="13"/>
      <c r="GL4086" s="13"/>
      <c r="GM4086" s="13"/>
      <c r="GN4086" s="13"/>
      <c r="GO4086" s="13"/>
      <c r="GP4086" s="13"/>
      <c r="GQ4086" s="13"/>
      <c r="GR4086" s="13"/>
      <c r="GS4086" s="13"/>
      <c r="GT4086" s="13"/>
      <c r="GU4086" s="13"/>
      <c r="GV4086" s="13"/>
      <c r="GW4086" s="13"/>
      <c r="GX4086" s="13"/>
      <c r="GY4086" s="13"/>
      <c r="GZ4086" s="13"/>
      <c r="HA4086" s="13"/>
      <c r="HB4086" s="13"/>
      <c r="HC4086" s="13"/>
      <c r="HD4086" s="13"/>
      <c r="HE4086" s="13"/>
      <c r="HF4086" s="13"/>
      <c r="HG4086" s="13"/>
      <c r="HH4086" s="13"/>
      <c r="HI4086" s="13"/>
      <c r="HJ4086" s="13"/>
      <c r="HK4086" s="13"/>
      <c r="HL4086" s="13"/>
      <c r="HM4086" s="13"/>
      <c r="HN4086" s="13"/>
      <c r="HO4086" s="13"/>
      <c r="HP4086" s="13"/>
      <c r="HQ4086" s="13"/>
      <c r="HR4086" s="13"/>
      <c r="HS4086" s="13"/>
      <c r="HT4086" s="13"/>
      <c r="HU4086" s="13"/>
      <c r="HV4086" s="13"/>
      <c r="HW4086" s="13"/>
      <c r="HX4086" s="13"/>
      <c r="HY4086" s="13"/>
      <c r="HZ4086" s="13"/>
      <c r="IA4086" s="13"/>
      <c r="IB4086" s="13"/>
      <c r="IC4086" s="13"/>
      <c r="ID4086" s="13"/>
      <c r="IE4086" s="13"/>
      <c r="IF4086" s="13"/>
      <c r="IG4086" s="13"/>
    </row>
    <row r="4087" spans="1:241" s="304" customFormat="1">
      <c r="A4087" s="297">
        <v>22</v>
      </c>
      <c r="B4087" s="197" t="s">
        <v>5073</v>
      </c>
      <c r="C4087" s="46" t="s">
        <v>5049</v>
      </c>
      <c r="D4087" s="298" t="s">
        <v>1808</v>
      </c>
      <c r="E4087" s="299">
        <f t="shared" si="239"/>
        <v>1</v>
      </c>
      <c r="F4087" s="84">
        <v>1</v>
      </c>
      <c r="G4087" s="303"/>
      <c r="H4087" s="303"/>
      <c r="I4087" s="13"/>
      <c r="J4087" s="13"/>
      <c r="K4087" s="13"/>
      <c r="L4087" s="13"/>
      <c r="M4087" s="13"/>
      <c r="N4087" s="13"/>
      <c r="O4087" s="13"/>
      <c r="P4087" s="13"/>
      <c r="Q4087" s="13"/>
      <c r="R4087" s="13"/>
      <c r="S4087" s="13"/>
      <c r="T4087" s="13"/>
      <c r="U4087" s="13"/>
      <c r="V4087" s="13"/>
      <c r="W4087" s="13"/>
      <c r="X4087" s="13"/>
      <c r="Y4087" s="13"/>
      <c r="Z4087" s="13"/>
      <c r="AA4087" s="13"/>
      <c r="AB4087" s="13"/>
      <c r="AC4087" s="13"/>
      <c r="AD4087" s="13"/>
      <c r="AE4087" s="13"/>
      <c r="AF4087" s="13"/>
      <c r="AG4087" s="13"/>
      <c r="AH4087" s="13"/>
      <c r="AI4087" s="13"/>
      <c r="AJ4087" s="13"/>
      <c r="AK4087" s="13"/>
      <c r="AL4087" s="13"/>
      <c r="AM4087" s="13"/>
      <c r="AN4087" s="13"/>
      <c r="AO4087" s="13"/>
      <c r="AP4087" s="13"/>
      <c r="AQ4087" s="13"/>
      <c r="AR4087" s="13"/>
      <c r="AS4087" s="13"/>
      <c r="AT4087" s="13"/>
      <c r="AU4087" s="13"/>
      <c r="AV4087" s="13"/>
      <c r="AW4087" s="13"/>
      <c r="AX4087" s="13"/>
      <c r="AY4087" s="13"/>
      <c r="AZ4087" s="13"/>
      <c r="BA4087" s="13"/>
      <c r="BB4087" s="13"/>
      <c r="BC4087" s="13"/>
      <c r="BD4087" s="13"/>
      <c r="BE4087" s="13"/>
      <c r="BF4087" s="13"/>
      <c r="BG4087" s="13"/>
      <c r="BH4087" s="13"/>
      <c r="BI4087" s="13"/>
      <c r="BJ4087" s="13"/>
      <c r="BK4087" s="13"/>
      <c r="BL4087" s="13"/>
      <c r="BM4087" s="13"/>
      <c r="BN4087" s="13"/>
      <c r="BO4087" s="13"/>
      <c r="BP4087" s="13"/>
      <c r="BQ4087" s="13"/>
      <c r="BR4087" s="13"/>
      <c r="BS4087" s="13"/>
      <c r="BT4087" s="13"/>
      <c r="BU4087" s="13"/>
      <c r="BV4087" s="13"/>
      <c r="BW4087" s="13"/>
      <c r="BX4087" s="13"/>
      <c r="BY4087" s="13"/>
      <c r="BZ4087" s="13"/>
      <c r="CA4087" s="13"/>
      <c r="CB4087" s="13"/>
      <c r="CC4087" s="13"/>
      <c r="CD4087" s="13"/>
      <c r="CE4087" s="13"/>
      <c r="CF4087" s="13"/>
      <c r="CG4087" s="13"/>
      <c r="CH4087" s="13"/>
      <c r="CI4087" s="13"/>
      <c r="CJ4087" s="13"/>
      <c r="CK4087" s="13"/>
      <c r="CL4087" s="13"/>
      <c r="CM4087" s="13"/>
      <c r="CN4087" s="13"/>
      <c r="CO4087" s="13"/>
      <c r="CP4087" s="13"/>
      <c r="CQ4087" s="13"/>
      <c r="CR4087" s="13"/>
      <c r="CS4087" s="13"/>
      <c r="CT4087" s="13"/>
      <c r="CU4087" s="13"/>
      <c r="CV4087" s="13"/>
      <c r="CW4087" s="13"/>
      <c r="CX4087" s="13"/>
      <c r="CY4087" s="13"/>
      <c r="CZ4087" s="13"/>
      <c r="DA4087" s="13"/>
      <c r="DB4087" s="13"/>
      <c r="DC4087" s="13"/>
      <c r="DD4087" s="13"/>
      <c r="DE4087" s="13"/>
      <c r="DF4087" s="13"/>
      <c r="DG4087" s="13"/>
      <c r="DH4087" s="13"/>
      <c r="DI4087" s="13"/>
      <c r="DJ4087" s="13"/>
      <c r="DK4087" s="13"/>
      <c r="DL4087" s="13"/>
      <c r="DM4087" s="13"/>
      <c r="DN4087" s="13"/>
      <c r="DO4087" s="13"/>
      <c r="DP4087" s="13"/>
      <c r="DQ4087" s="13"/>
      <c r="DR4087" s="13"/>
      <c r="DS4087" s="13"/>
      <c r="DT4087" s="13"/>
      <c r="DU4087" s="13"/>
      <c r="DV4087" s="13"/>
      <c r="DW4087" s="13"/>
      <c r="DX4087" s="13"/>
      <c r="DY4087" s="13"/>
      <c r="DZ4087" s="13"/>
      <c r="EA4087" s="13"/>
      <c r="EB4087" s="13"/>
      <c r="EC4087" s="13"/>
      <c r="ED4087" s="13"/>
      <c r="EE4087" s="13"/>
      <c r="EF4087" s="13"/>
      <c r="EG4087" s="13"/>
      <c r="EH4087" s="13"/>
      <c r="EI4087" s="13"/>
      <c r="EJ4087" s="13"/>
      <c r="EK4087" s="13"/>
      <c r="EL4087" s="13"/>
      <c r="EM4087" s="13"/>
      <c r="EN4087" s="13"/>
      <c r="EO4087" s="13"/>
      <c r="EP4087" s="13"/>
      <c r="EQ4087" s="13"/>
      <c r="ER4087" s="13"/>
      <c r="ES4087" s="13"/>
      <c r="ET4087" s="13"/>
      <c r="EU4087" s="13"/>
      <c r="EV4087" s="13"/>
      <c r="EW4087" s="13"/>
      <c r="EX4087" s="13"/>
      <c r="EY4087" s="13"/>
      <c r="EZ4087" s="13"/>
      <c r="FA4087" s="13"/>
      <c r="FB4087" s="13"/>
      <c r="FC4087" s="13"/>
      <c r="FD4087" s="13"/>
      <c r="FE4087" s="13"/>
      <c r="FF4087" s="13"/>
      <c r="FG4087" s="13"/>
      <c r="FH4087" s="13"/>
      <c r="FI4087" s="13"/>
      <c r="FJ4087" s="13"/>
      <c r="FK4087" s="13"/>
      <c r="FL4087" s="13"/>
      <c r="FM4087" s="13"/>
      <c r="FN4087" s="13"/>
      <c r="FO4087" s="13"/>
      <c r="FP4087" s="13"/>
      <c r="FQ4087" s="13"/>
      <c r="FR4087" s="13"/>
      <c r="FS4087" s="13"/>
      <c r="FT4087" s="13"/>
      <c r="FU4087" s="13"/>
      <c r="FV4087" s="13"/>
      <c r="FW4087" s="13"/>
      <c r="FX4087" s="13"/>
      <c r="FY4087" s="13"/>
      <c r="FZ4087" s="13"/>
      <c r="GA4087" s="13"/>
      <c r="GB4087" s="13"/>
      <c r="GC4087" s="13"/>
      <c r="GD4087" s="13"/>
      <c r="GE4087" s="13"/>
      <c r="GF4087" s="13"/>
      <c r="GG4087" s="13"/>
      <c r="GH4087" s="13"/>
      <c r="GI4087" s="13"/>
      <c r="GJ4087" s="13"/>
      <c r="GK4087" s="13"/>
      <c r="GL4087" s="13"/>
      <c r="GM4087" s="13"/>
      <c r="GN4087" s="13"/>
      <c r="GO4087" s="13"/>
      <c r="GP4087" s="13"/>
      <c r="GQ4087" s="13"/>
      <c r="GR4087" s="13"/>
      <c r="GS4087" s="13"/>
      <c r="GT4087" s="13"/>
      <c r="GU4087" s="13"/>
      <c r="GV4087" s="13"/>
      <c r="GW4087" s="13"/>
      <c r="GX4087" s="13"/>
      <c r="GY4087" s="13"/>
      <c r="GZ4087" s="13"/>
      <c r="HA4087" s="13"/>
      <c r="HB4087" s="13"/>
      <c r="HC4087" s="13"/>
      <c r="HD4087" s="13"/>
      <c r="HE4087" s="13"/>
      <c r="HF4087" s="13"/>
      <c r="HG4087" s="13"/>
      <c r="HH4087" s="13"/>
      <c r="HI4087" s="13"/>
      <c r="HJ4087" s="13"/>
      <c r="HK4087" s="13"/>
      <c r="HL4087" s="13"/>
      <c r="HM4087" s="13"/>
      <c r="HN4087" s="13"/>
      <c r="HO4087" s="13"/>
      <c r="HP4087" s="13"/>
      <c r="HQ4087" s="13"/>
      <c r="HR4087" s="13"/>
      <c r="HS4087" s="13"/>
      <c r="HT4087" s="13"/>
      <c r="HU4087" s="13"/>
      <c r="HV4087" s="13"/>
      <c r="HW4087" s="13"/>
      <c r="HX4087" s="13"/>
      <c r="HY4087" s="13"/>
      <c r="HZ4087" s="13"/>
      <c r="IA4087" s="13"/>
      <c r="IB4087" s="13"/>
      <c r="IC4087" s="13"/>
      <c r="ID4087" s="13"/>
      <c r="IE4087" s="13"/>
      <c r="IF4087" s="13"/>
      <c r="IG4087" s="13"/>
    </row>
    <row r="4088" spans="1:241" s="304" customFormat="1">
      <c r="A4088" s="297">
        <v>23</v>
      </c>
      <c r="B4088" s="197" t="s">
        <v>5074</v>
      </c>
      <c r="C4088" s="46" t="s">
        <v>5049</v>
      </c>
      <c r="D4088" s="298" t="s">
        <v>1808</v>
      </c>
      <c r="E4088" s="299">
        <f t="shared" si="239"/>
        <v>2</v>
      </c>
      <c r="F4088" s="84">
        <v>2</v>
      </c>
      <c r="G4088" s="303"/>
      <c r="H4088" s="303"/>
      <c r="I4088" s="13"/>
      <c r="J4088" s="13"/>
      <c r="K4088" s="13"/>
      <c r="L4088" s="13"/>
      <c r="M4088" s="13"/>
      <c r="N4088" s="13"/>
      <c r="O4088" s="13"/>
      <c r="P4088" s="13"/>
      <c r="Q4088" s="13"/>
      <c r="R4088" s="13"/>
      <c r="S4088" s="13"/>
      <c r="T4088" s="13"/>
      <c r="U4088" s="13"/>
      <c r="V4088" s="13"/>
      <c r="W4088" s="13"/>
      <c r="X4088" s="13"/>
      <c r="Y4088" s="13"/>
      <c r="Z4088" s="13"/>
      <c r="AA4088" s="13"/>
      <c r="AB4088" s="13"/>
      <c r="AC4088" s="13"/>
      <c r="AD4088" s="13"/>
      <c r="AE4088" s="13"/>
      <c r="AF4088" s="13"/>
      <c r="AG4088" s="13"/>
      <c r="AH4088" s="13"/>
      <c r="AI4088" s="13"/>
      <c r="AJ4088" s="13"/>
      <c r="AK4088" s="13"/>
      <c r="AL4088" s="13"/>
      <c r="AM4088" s="13"/>
      <c r="AN4088" s="13"/>
      <c r="AO4088" s="13"/>
      <c r="AP4088" s="13"/>
      <c r="AQ4088" s="13"/>
      <c r="AR4088" s="13"/>
      <c r="AS4088" s="13"/>
      <c r="AT4088" s="13"/>
      <c r="AU4088" s="13"/>
      <c r="AV4088" s="13"/>
      <c r="AW4088" s="13"/>
      <c r="AX4088" s="13"/>
      <c r="AY4088" s="13"/>
      <c r="AZ4088" s="13"/>
      <c r="BA4088" s="13"/>
      <c r="BB4088" s="13"/>
      <c r="BC4088" s="13"/>
      <c r="BD4088" s="13"/>
      <c r="BE4088" s="13"/>
      <c r="BF4088" s="13"/>
      <c r="BG4088" s="13"/>
      <c r="BH4088" s="13"/>
      <c r="BI4088" s="13"/>
      <c r="BJ4088" s="13"/>
      <c r="BK4088" s="13"/>
      <c r="BL4088" s="13"/>
      <c r="BM4088" s="13"/>
      <c r="BN4088" s="13"/>
      <c r="BO4088" s="13"/>
      <c r="BP4088" s="13"/>
      <c r="BQ4088" s="13"/>
      <c r="BR4088" s="13"/>
      <c r="BS4088" s="13"/>
      <c r="BT4088" s="13"/>
      <c r="BU4088" s="13"/>
      <c r="BV4088" s="13"/>
      <c r="BW4088" s="13"/>
      <c r="BX4088" s="13"/>
      <c r="BY4088" s="13"/>
      <c r="BZ4088" s="13"/>
      <c r="CA4088" s="13"/>
      <c r="CB4088" s="13"/>
      <c r="CC4088" s="13"/>
      <c r="CD4088" s="13"/>
      <c r="CE4088" s="13"/>
      <c r="CF4088" s="13"/>
      <c r="CG4088" s="13"/>
      <c r="CH4088" s="13"/>
      <c r="CI4088" s="13"/>
      <c r="CJ4088" s="13"/>
      <c r="CK4088" s="13"/>
      <c r="CL4088" s="13"/>
      <c r="CM4088" s="13"/>
      <c r="CN4088" s="13"/>
      <c r="CO4088" s="13"/>
      <c r="CP4088" s="13"/>
      <c r="CQ4088" s="13"/>
      <c r="CR4088" s="13"/>
      <c r="CS4088" s="13"/>
      <c r="CT4088" s="13"/>
      <c r="CU4088" s="13"/>
      <c r="CV4088" s="13"/>
      <c r="CW4088" s="13"/>
      <c r="CX4088" s="13"/>
      <c r="CY4088" s="13"/>
      <c r="CZ4088" s="13"/>
      <c r="DA4088" s="13"/>
      <c r="DB4088" s="13"/>
      <c r="DC4088" s="13"/>
      <c r="DD4088" s="13"/>
      <c r="DE4088" s="13"/>
      <c r="DF4088" s="13"/>
      <c r="DG4088" s="13"/>
      <c r="DH4088" s="13"/>
      <c r="DI4088" s="13"/>
      <c r="DJ4088" s="13"/>
      <c r="DK4088" s="13"/>
      <c r="DL4088" s="13"/>
      <c r="DM4088" s="13"/>
      <c r="DN4088" s="13"/>
      <c r="DO4088" s="13"/>
      <c r="DP4088" s="13"/>
      <c r="DQ4088" s="13"/>
      <c r="DR4088" s="13"/>
      <c r="DS4088" s="13"/>
      <c r="DT4088" s="13"/>
      <c r="DU4088" s="13"/>
      <c r="DV4088" s="13"/>
      <c r="DW4088" s="13"/>
      <c r="DX4088" s="13"/>
      <c r="DY4088" s="13"/>
      <c r="DZ4088" s="13"/>
      <c r="EA4088" s="13"/>
      <c r="EB4088" s="13"/>
      <c r="EC4088" s="13"/>
      <c r="ED4088" s="13"/>
      <c r="EE4088" s="13"/>
      <c r="EF4088" s="13"/>
      <c r="EG4088" s="13"/>
      <c r="EH4088" s="13"/>
      <c r="EI4088" s="13"/>
      <c r="EJ4088" s="13"/>
      <c r="EK4088" s="13"/>
      <c r="EL4088" s="13"/>
      <c r="EM4088" s="13"/>
      <c r="EN4088" s="13"/>
      <c r="EO4088" s="13"/>
      <c r="EP4088" s="13"/>
      <c r="EQ4088" s="13"/>
      <c r="ER4088" s="13"/>
      <c r="ES4088" s="13"/>
      <c r="ET4088" s="13"/>
      <c r="EU4088" s="13"/>
      <c r="EV4088" s="13"/>
      <c r="EW4088" s="13"/>
      <c r="EX4088" s="13"/>
      <c r="EY4088" s="13"/>
      <c r="EZ4088" s="13"/>
      <c r="FA4088" s="13"/>
      <c r="FB4088" s="13"/>
      <c r="FC4088" s="13"/>
      <c r="FD4088" s="13"/>
      <c r="FE4088" s="13"/>
      <c r="FF4088" s="13"/>
      <c r="FG4088" s="13"/>
      <c r="FH4088" s="13"/>
      <c r="FI4088" s="13"/>
      <c r="FJ4088" s="13"/>
      <c r="FK4088" s="13"/>
      <c r="FL4088" s="13"/>
      <c r="FM4088" s="13"/>
      <c r="FN4088" s="13"/>
      <c r="FO4088" s="13"/>
      <c r="FP4088" s="13"/>
      <c r="FQ4088" s="13"/>
      <c r="FR4088" s="13"/>
      <c r="FS4088" s="13"/>
      <c r="FT4088" s="13"/>
      <c r="FU4088" s="13"/>
      <c r="FV4088" s="13"/>
      <c r="FW4088" s="13"/>
      <c r="FX4088" s="13"/>
      <c r="FY4088" s="13"/>
      <c r="FZ4088" s="13"/>
      <c r="GA4088" s="13"/>
      <c r="GB4088" s="13"/>
      <c r="GC4088" s="13"/>
      <c r="GD4088" s="13"/>
      <c r="GE4088" s="13"/>
      <c r="GF4088" s="13"/>
      <c r="GG4088" s="13"/>
      <c r="GH4088" s="13"/>
      <c r="GI4088" s="13"/>
      <c r="GJ4088" s="13"/>
      <c r="GK4088" s="13"/>
      <c r="GL4088" s="13"/>
      <c r="GM4088" s="13"/>
      <c r="GN4088" s="13"/>
      <c r="GO4088" s="13"/>
      <c r="GP4088" s="13"/>
      <c r="GQ4088" s="13"/>
      <c r="GR4088" s="13"/>
      <c r="GS4088" s="13"/>
      <c r="GT4088" s="13"/>
      <c r="GU4088" s="13"/>
      <c r="GV4088" s="13"/>
      <c r="GW4088" s="13"/>
      <c r="GX4088" s="13"/>
      <c r="GY4088" s="13"/>
      <c r="GZ4088" s="13"/>
      <c r="HA4088" s="13"/>
      <c r="HB4088" s="13"/>
      <c r="HC4088" s="13"/>
      <c r="HD4088" s="13"/>
      <c r="HE4088" s="13"/>
      <c r="HF4088" s="13"/>
      <c r="HG4088" s="13"/>
      <c r="HH4088" s="13"/>
      <c r="HI4088" s="13"/>
      <c r="HJ4088" s="13"/>
      <c r="HK4088" s="13"/>
      <c r="HL4088" s="13"/>
      <c r="HM4088" s="13"/>
      <c r="HN4088" s="13"/>
      <c r="HO4088" s="13"/>
      <c r="HP4088" s="13"/>
      <c r="HQ4088" s="13"/>
      <c r="HR4088" s="13"/>
      <c r="HS4088" s="13"/>
      <c r="HT4088" s="13"/>
      <c r="HU4088" s="13"/>
      <c r="HV4088" s="13"/>
      <c r="HW4088" s="13"/>
      <c r="HX4088" s="13"/>
      <c r="HY4088" s="13"/>
      <c r="HZ4088" s="13"/>
      <c r="IA4088" s="13"/>
      <c r="IB4088" s="13"/>
      <c r="IC4088" s="13"/>
      <c r="ID4088" s="13"/>
      <c r="IE4088" s="13"/>
      <c r="IF4088" s="13"/>
      <c r="IG4088" s="13"/>
    </row>
    <row r="4089" spans="1:241" s="304" customFormat="1">
      <c r="A4089" s="297">
        <v>24</v>
      </c>
      <c r="B4089" s="197" t="s">
        <v>5075</v>
      </c>
      <c r="C4089" s="46" t="s">
        <v>5049</v>
      </c>
      <c r="D4089" s="298" t="s">
        <v>1808</v>
      </c>
      <c r="E4089" s="299">
        <f t="shared" si="239"/>
        <v>1</v>
      </c>
      <c r="F4089" s="84">
        <v>1</v>
      </c>
      <c r="G4089" s="303"/>
      <c r="H4089" s="303"/>
      <c r="I4089" s="13"/>
      <c r="J4089" s="13"/>
      <c r="K4089" s="13"/>
      <c r="L4089" s="13"/>
      <c r="M4089" s="13"/>
      <c r="N4089" s="13"/>
      <c r="O4089" s="13"/>
      <c r="P4089" s="13"/>
      <c r="Q4089" s="13"/>
      <c r="R4089" s="13"/>
      <c r="S4089" s="13"/>
      <c r="T4089" s="13"/>
      <c r="U4089" s="13"/>
      <c r="V4089" s="13"/>
      <c r="W4089" s="13"/>
      <c r="X4089" s="13"/>
      <c r="Y4089" s="13"/>
      <c r="Z4089" s="13"/>
      <c r="AA4089" s="13"/>
      <c r="AB4089" s="13"/>
      <c r="AC4089" s="13"/>
      <c r="AD4089" s="13"/>
      <c r="AE4089" s="13"/>
      <c r="AF4089" s="13"/>
      <c r="AG4089" s="13"/>
      <c r="AH4089" s="13"/>
      <c r="AI4089" s="13"/>
      <c r="AJ4089" s="13"/>
      <c r="AK4089" s="13"/>
      <c r="AL4089" s="13"/>
      <c r="AM4089" s="13"/>
      <c r="AN4089" s="13"/>
      <c r="AO4089" s="13"/>
      <c r="AP4089" s="13"/>
      <c r="AQ4089" s="13"/>
      <c r="AR4089" s="13"/>
      <c r="AS4089" s="13"/>
      <c r="AT4089" s="13"/>
      <c r="AU4089" s="13"/>
      <c r="AV4089" s="13"/>
      <c r="AW4089" s="13"/>
      <c r="AX4089" s="13"/>
      <c r="AY4089" s="13"/>
      <c r="AZ4089" s="13"/>
      <c r="BA4089" s="13"/>
      <c r="BB4089" s="13"/>
      <c r="BC4089" s="13"/>
      <c r="BD4089" s="13"/>
      <c r="BE4089" s="13"/>
      <c r="BF4089" s="13"/>
      <c r="BG4089" s="13"/>
      <c r="BH4089" s="13"/>
      <c r="BI4089" s="13"/>
      <c r="BJ4089" s="13"/>
      <c r="BK4089" s="13"/>
      <c r="BL4089" s="13"/>
      <c r="BM4089" s="13"/>
      <c r="BN4089" s="13"/>
      <c r="BO4089" s="13"/>
      <c r="BP4089" s="13"/>
      <c r="BQ4089" s="13"/>
      <c r="BR4089" s="13"/>
      <c r="BS4089" s="13"/>
      <c r="BT4089" s="13"/>
      <c r="BU4089" s="13"/>
      <c r="BV4089" s="13"/>
      <c r="BW4089" s="13"/>
      <c r="BX4089" s="13"/>
      <c r="BY4089" s="13"/>
      <c r="BZ4089" s="13"/>
      <c r="CA4089" s="13"/>
      <c r="CB4089" s="13"/>
      <c r="CC4089" s="13"/>
      <c r="CD4089" s="13"/>
      <c r="CE4089" s="13"/>
      <c r="CF4089" s="13"/>
      <c r="CG4089" s="13"/>
      <c r="CH4089" s="13"/>
      <c r="CI4089" s="13"/>
      <c r="CJ4089" s="13"/>
      <c r="CK4089" s="13"/>
      <c r="CL4089" s="13"/>
      <c r="CM4089" s="13"/>
      <c r="CN4089" s="13"/>
      <c r="CO4089" s="13"/>
      <c r="CP4089" s="13"/>
      <c r="CQ4089" s="13"/>
      <c r="CR4089" s="13"/>
      <c r="CS4089" s="13"/>
      <c r="CT4089" s="13"/>
      <c r="CU4089" s="13"/>
      <c r="CV4089" s="13"/>
      <c r="CW4089" s="13"/>
      <c r="CX4089" s="13"/>
      <c r="CY4089" s="13"/>
      <c r="CZ4089" s="13"/>
      <c r="DA4089" s="13"/>
      <c r="DB4089" s="13"/>
      <c r="DC4089" s="13"/>
      <c r="DD4089" s="13"/>
      <c r="DE4089" s="13"/>
      <c r="DF4089" s="13"/>
      <c r="DG4089" s="13"/>
      <c r="DH4089" s="13"/>
      <c r="DI4089" s="13"/>
      <c r="DJ4089" s="13"/>
      <c r="DK4089" s="13"/>
      <c r="DL4089" s="13"/>
      <c r="DM4089" s="13"/>
      <c r="DN4089" s="13"/>
      <c r="DO4089" s="13"/>
      <c r="DP4089" s="13"/>
      <c r="DQ4089" s="13"/>
      <c r="DR4089" s="13"/>
      <c r="DS4089" s="13"/>
      <c r="DT4089" s="13"/>
      <c r="DU4089" s="13"/>
      <c r="DV4089" s="13"/>
      <c r="DW4089" s="13"/>
      <c r="DX4089" s="13"/>
      <c r="DY4089" s="13"/>
      <c r="DZ4089" s="13"/>
      <c r="EA4089" s="13"/>
      <c r="EB4089" s="13"/>
      <c r="EC4089" s="13"/>
      <c r="ED4089" s="13"/>
      <c r="EE4089" s="13"/>
      <c r="EF4089" s="13"/>
      <c r="EG4089" s="13"/>
      <c r="EH4089" s="13"/>
      <c r="EI4089" s="13"/>
      <c r="EJ4089" s="13"/>
      <c r="EK4089" s="13"/>
      <c r="EL4089" s="13"/>
      <c r="EM4089" s="13"/>
      <c r="EN4089" s="13"/>
      <c r="EO4089" s="13"/>
      <c r="EP4089" s="13"/>
      <c r="EQ4089" s="13"/>
      <c r="ER4089" s="13"/>
      <c r="ES4089" s="13"/>
      <c r="ET4089" s="13"/>
      <c r="EU4089" s="13"/>
      <c r="EV4089" s="13"/>
      <c r="EW4089" s="13"/>
      <c r="EX4089" s="13"/>
      <c r="EY4089" s="13"/>
      <c r="EZ4089" s="13"/>
      <c r="FA4089" s="13"/>
      <c r="FB4089" s="13"/>
      <c r="FC4089" s="13"/>
      <c r="FD4089" s="13"/>
      <c r="FE4089" s="13"/>
      <c r="FF4089" s="13"/>
      <c r="FG4089" s="13"/>
      <c r="FH4089" s="13"/>
      <c r="FI4089" s="13"/>
      <c r="FJ4089" s="13"/>
      <c r="FK4089" s="13"/>
      <c r="FL4089" s="13"/>
      <c r="FM4089" s="13"/>
      <c r="FN4089" s="13"/>
      <c r="FO4089" s="13"/>
      <c r="FP4089" s="13"/>
      <c r="FQ4089" s="13"/>
      <c r="FR4089" s="13"/>
      <c r="FS4089" s="13"/>
      <c r="FT4089" s="13"/>
      <c r="FU4089" s="13"/>
      <c r="FV4089" s="13"/>
      <c r="FW4089" s="13"/>
      <c r="FX4089" s="13"/>
      <c r="FY4089" s="13"/>
      <c r="FZ4089" s="13"/>
      <c r="GA4089" s="13"/>
      <c r="GB4089" s="13"/>
      <c r="GC4089" s="13"/>
      <c r="GD4089" s="13"/>
      <c r="GE4089" s="13"/>
      <c r="GF4089" s="13"/>
      <c r="GG4089" s="13"/>
      <c r="GH4089" s="13"/>
      <c r="GI4089" s="13"/>
      <c r="GJ4089" s="13"/>
      <c r="GK4089" s="13"/>
      <c r="GL4089" s="13"/>
      <c r="GM4089" s="13"/>
      <c r="GN4089" s="13"/>
      <c r="GO4089" s="13"/>
      <c r="GP4089" s="13"/>
      <c r="GQ4089" s="13"/>
      <c r="GR4089" s="13"/>
      <c r="GS4089" s="13"/>
      <c r="GT4089" s="13"/>
      <c r="GU4089" s="13"/>
      <c r="GV4089" s="13"/>
      <c r="GW4089" s="13"/>
      <c r="GX4089" s="13"/>
      <c r="GY4089" s="13"/>
      <c r="GZ4089" s="13"/>
      <c r="HA4089" s="13"/>
      <c r="HB4089" s="13"/>
      <c r="HC4089" s="13"/>
      <c r="HD4089" s="13"/>
      <c r="HE4089" s="13"/>
      <c r="HF4089" s="13"/>
      <c r="HG4089" s="13"/>
      <c r="HH4089" s="13"/>
      <c r="HI4089" s="13"/>
      <c r="HJ4089" s="13"/>
      <c r="HK4089" s="13"/>
      <c r="HL4089" s="13"/>
      <c r="HM4089" s="13"/>
      <c r="HN4089" s="13"/>
      <c r="HO4089" s="13"/>
      <c r="HP4089" s="13"/>
      <c r="HQ4089" s="13"/>
      <c r="HR4089" s="13"/>
      <c r="HS4089" s="13"/>
      <c r="HT4089" s="13"/>
      <c r="HU4089" s="13"/>
      <c r="HV4089" s="13"/>
      <c r="HW4089" s="13"/>
      <c r="HX4089" s="13"/>
      <c r="HY4089" s="13"/>
      <c r="HZ4089" s="13"/>
      <c r="IA4089" s="13"/>
      <c r="IB4089" s="13"/>
      <c r="IC4089" s="13"/>
      <c r="ID4089" s="13"/>
      <c r="IE4089" s="13"/>
      <c r="IF4089" s="13"/>
      <c r="IG4089" s="13"/>
    </row>
    <row r="4090" spans="1:241" s="304" customFormat="1">
      <c r="A4090" s="297">
        <v>25</v>
      </c>
      <c r="B4090" s="197" t="s">
        <v>5076</v>
      </c>
      <c r="C4090" s="46" t="s">
        <v>5049</v>
      </c>
      <c r="D4090" s="298" t="s">
        <v>1808</v>
      </c>
      <c r="E4090" s="299">
        <f t="shared" si="239"/>
        <v>1</v>
      </c>
      <c r="F4090" s="84">
        <v>1</v>
      </c>
      <c r="G4090" s="303"/>
      <c r="H4090" s="303"/>
      <c r="I4090" s="13"/>
      <c r="J4090" s="13"/>
      <c r="K4090" s="13"/>
      <c r="L4090" s="13"/>
      <c r="M4090" s="13"/>
      <c r="N4090" s="13"/>
      <c r="O4090" s="13"/>
      <c r="P4090" s="13"/>
      <c r="Q4090" s="13"/>
      <c r="R4090" s="13"/>
      <c r="S4090" s="13"/>
      <c r="T4090" s="13"/>
      <c r="U4090" s="13"/>
      <c r="V4090" s="13"/>
      <c r="W4090" s="13"/>
      <c r="X4090" s="13"/>
      <c r="Y4090" s="13"/>
      <c r="Z4090" s="13"/>
      <c r="AA4090" s="13"/>
      <c r="AB4090" s="13"/>
      <c r="AC4090" s="13"/>
      <c r="AD4090" s="13"/>
      <c r="AE4090" s="13"/>
      <c r="AF4090" s="13"/>
      <c r="AG4090" s="13"/>
      <c r="AH4090" s="13"/>
      <c r="AI4090" s="13"/>
      <c r="AJ4090" s="13"/>
      <c r="AK4090" s="13"/>
      <c r="AL4090" s="13"/>
      <c r="AM4090" s="13"/>
      <c r="AN4090" s="13"/>
      <c r="AO4090" s="13"/>
      <c r="AP4090" s="13"/>
      <c r="AQ4090" s="13"/>
      <c r="AR4090" s="13"/>
      <c r="AS4090" s="13"/>
      <c r="AT4090" s="13"/>
      <c r="AU4090" s="13"/>
      <c r="AV4090" s="13"/>
      <c r="AW4090" s="13"/>
      <c r="AX4090" s="13"/>
      <c r="AY4090" s="13"/>
      <c r="AZ4090" s="13"/>
      <c r="BA4090" s="13"/>
      <c r="BB4090" s="13"/>
      <c r="BC4090" s="13"/>
      <c r="BD4090" s="13"/>
      <c r="BE4090" s="13"/>
      <c r="BF4090" s="13"/>
      <c r="BG4090" s="13"/>
      <c r="BH4090" s="13"/>
      <c r="BI4090" s="13"/>
      <c r="BJ4090" s="13"/>
      <c r="BK4090" s="13"/>
      <c r="BL4090" s="13"/>
      <c r="BM4090" s="13"/>
      <c r="BN4090" s="13"/>
      <c r="BO4090" s="13"/>
      <c r="BP4090" s="13"/>
      <c r="BQ4090" s="13"/>
      <c r="BR4090" s="13"/>
      <c r="BS4090" s="13"/>
      <c r="BT4090" s="13"/>
      <c r="BU4090" s="13"/>
      <c r="BV4090" s="13"/>
      <c r="BW4090" s="13"/>
      <c r="BX4090" s="13"/>
      <c r="BY4090" s="13"/>
      <c r="BZ4090" s="13"/>
      <c r="CA4090" s="13"/>
      <c r="CB4090" s="13"/>
      <c r="CC4090" s="13"/>
      <c r="CD4090" s="13"/>
      <c r="CE4090" s="13"/>
      <c r="CF4090" s="13"/>
      <c r="CG4090" s="13"/>
      <c r="CH4090" s="13"/>
      <c r="CI4090" s="13"/>
      <c r="CJ4090" s="13"/>
      <c r="CK4090" s="13"/>
      <c r="CL4090" s="13"/>
      <c r="CM4090" s="13"/>
      <c r="CN4090" s="13"/>
      <c r="CO4090" s="13"/>
      <c r="CP4090" s="13"/>
      <c r="CQ4090" s="13"/>
      <c r="CR4090" s="13"/>
      <c r="CS4090" s="13"/>
      <c r="CT4090" s="13"/>
      <c r="CU4090" s="13"/>
      <c r="CV4090" s="13"/>
      <c r="CW4090" s="13"/>
      <c r="CX4090" s="13"/>
      <c r="CY4090" s="13"/>
      <c r="CZ4090" s="13"/>
      <c r="DA4090" s="13"/>
      <c r="DB4090" s="13"/>
      <c r="DC4090" s="13"/>
      <c r="DD4090" s="13"/>
      <c r="DE4090" s="13"/>
      <c r="DF4090" s="13"/>
      <c r="DG4090" s="13"/>
      <c r="DH4090" s="13"/>
      <c r="DI4090" s="13"/>
      <c r="DJ4090" s="13"/>
      <c r="DK4090" s="13"/>
      <c r="DL4090" s="13"/>
      <c r="DM4090" s="13"/>
      <c r="DN4090" s="13"/>
      <c r="DO4090" s="13"/>
      <c r="DP4090" s="13"/>
      <c r="DQ4090" s="13"/>
      <c r="DR4090" s="13"/>
      <c r="DS4090" s="13"/>
      <c r="DT4090" s="13"/>
      <c r="DU4090" s="13"/>
      <c r="DV4090" s="13"/>
      <c r="DW4090" s="13"/>
      <c r="DX4090" s="13"/>
      <c r="DY4090" s="13"/>
      <c r="DZ4090" s="13"/>
      <c r="EA4090" s="13"/>
      <c r="EB4090" s="13"/>
      <c r="EC4090" s="13"/>
      <c r="ED4090" s="13"/>
      <c r="EE4090" s="13"/>
      <c r="EF4090" s="13"/>
      <c r="EG4090" s="13"/>
      <c r="EH4090" s="13"/>
      <c r="EI4090" s="13"/>
      <c r="EJ4090" s="13"/>
      <c r="EK4090" s="13"/>
      <c r="EL4090" s="13"/>
      <c r="EM4090" s="13"/>
      <c r="EN4090" s="13"/>
      <c r="EO4090" s="13"/>
      <c r="EP4090" s="13"/>
      <c r="EQ4090" s="13"/>
      <c r="ER4090" s="13"/>
      <c r="ES4090" s="13"/>
      <c r="ET4090" s="13"/>
      <c r="EU4090" s="13"/>
      <c r="EV4090" s="13"/>
      <c r="EW4090" s="13"/>
      <c r="EX4090" s="13"/>
      <c r="EY4090" s="13"/>
      <c r="EZ4090" s="13"/>
      <c r="FA4090" s="13"/>
      <c r="FB4090" s="13"/>
      <c r="FC4090" s="13"/>
      <c r="FD4090" s="13"/>
      <c r="FE4090" s="13"/>
      <c r="FF4090" s="13"/>
      <c r="FG4090" s="13"/>
      <c r="FH4090" s="13"/>
      <c r="FI4090" s="13"/>
      <c r="FJ4090" s="13"/>
      <c r="FK4090" s="13"/>
      <c r="FL4090" s="13"/>
      <c r="FM4090" s="13"/>
      <c r="FN4090" s="13"/>
      <c r="FO4090" s="13"/>
      <c r="FP4090" s="13"/>
      <c r="FQ4090" s="13"/>
      <c r="FR4090" s="13"/>
      <c r="FS4090" s="13"/>
      <c r="FT4090" s="13"/>
      <c r="FU4090" s="13"/>
      <c r="FV4090" s="13"/>
      <c r="FW4090" s="13"/>
      <c r="FX4090" s="13"/>
      <c r="FY4090" s="13"/>
      <c r="FZ4090" s="13"/>
      <c r="GA4090" s="13"/>
      <c r="GB4090" s="13"/>
      <c r="GC4090" s="13"/>
      <c r="GD4090" s="13"/>
      <c r="GE4090" s="13"/>
      <c r="GF4090" s="13"/>
      <c r="GG4090" s="13"/>
      <c r="GH4090" s="13"/>
      <c r="GI4090" s="13"/>
      <c r="GJ4090" s="13"/>
      <c r="GK4090" s="13"/>
      <c r="GL4090" s="13"/>
      <c r="GM4090" s="13"/>
      <c r="GN4090" s="13"/>
      <c r="GO4090" s="13"/>
      <c r="GP4090" s="13"/>
      <c r="GQ4090" s="13"/>
      <c r="GR4090" s="13"/>
      <c r="GS4090" s="13"/>
      <c r="GT4090" s="13"/>
      <c r="GU4090" s="13"/>
      <c r="GV4090" s="13"/>
      <c r="GW4090" s="13"/>
      <c r="GX4090" s="13"/>
      <c r="GY4090" s="13"/>
      <c r="GZ4090" s="13"/>
      <c r="HA4090" s="13"/>
      <c r="HB4090" s="13"/>
      <c r="HC4090" s="13"/>
      <c r="HD4090" s="13"/>
      <c r="HE4090" s="13"/>
      <c r="HF4090" s="13"/>
      <c r="HG4090" s="13"/>
      <c r="HH4090" s="13"/>
      <c r="HI4090" s="13"/>
      <c r="HJ4090" s="13"/>
      <c r="HK4090" s="13"/>
      <c r="HL4090" s="13"/>
      <c r="HM4090" s="13"/>
      <c r="HN4090" s="13"/>
      <c r="HO4090" s="13"/>
      <c r="HP4090" s="13"/>
      <c r="HQ4090" s="13"/>
      <c r="HR4090" s="13"/>
      <c r="HS4090" s="13"/>
      <c r="HT4090" s="13"/>
      <c r="HU4090" s="13"/>
      <c r="HV4090" s="13"/>
      <c r="HW4090" s="13"/>
      <c r="HX4090" s="13"/>
      <c r="HY4090" s="13"/>
      <c r="HZ4090" s="13"/>
      <c r="IA4090" s="13"/>
      <c r="IB4090" s="13"/>
      <c r="IC4090" s="13"/>
      <c r="ID4090" s="13"/>
      <c r="IE4090" s="13"/>
      <c r="IF4090" s="13"/>
      <c r="IG4090" s="13"/>
    </row>
    <row r="4091" spans="1:241" s="304" customFormat="1">
      <c r="A4091" s="297">
        <v>26</v>
      </c>
      <c r="B4091" s="197" t="s">
        <v>5077</v>
      </c>
      <c r="C4091" s="46" t="s">
        <v>5049</v>
      </c>
      <c r="D4091" s="298" t="s">
        <v>1808</v>
      </c>
      <c r="E4091" s="299">
        <f t="shared" si="239"/>
        <v>1</v>
      </c>
      <c r="F4091" s="84">
        <v>1</v>
      </c>
      <c r="G4091" s="303"/>
      <c r="H4091" s="303"/>
      <c r="I4091" s="13"/>
      <c r="J4091" s="13"/>
      <c r="K4091" s="13"/>
      <c r="L4091" s="13"/>
      <c r="M4091" s="13"/>
      <c r="N4091" s="13"/>
      <c r="O4091" s="13"/>
      <c r="P4091" s="13"/>
      <c r="Q4091" s="13"/>
      <c r="R4091" s="13"/>
      <c r="S4091" s="13"/>
      <c r="T4091" s="13"/>
      <c r="U4091" s="13"/>
      <c r="V4091" s="13"/>
      <c r="W4091" s="13"/>
      <c r="X4091" s="13"/>
      <c r="Y4091" s="13"/>
      <c r="Z4091" s="13"/>
      <c r="AA4091" s="13"/>
      <c r="AB4091" s="13"/>
      <c r="AC4091" s="13"/>
      <c r="AD4091" s="13"/>
      <c r="AE4091" s="13"/>
      <c r="AF4091" s="13"/>
      <c r="AG4091" s="13"/>
      <c r="AH4091" s="13"/>
      <c r="AI4091" s="13"/>
      <c r="AJ4091" s="13"/>
      <c r="AK4091" s="13"/>
      <c r="AL4091" s="13"/>
      <c r="AM4091" s="13"/>
      <c r="AN4091" s="13"/>
      <c r="AO4091" s="13"/>
      <c r="AP4091" s="13"/>
      <c r="AQ4091" s="13"/>
      <c r="AR4091" s="13"/>
      <c r="AS4091" s="13"/>
      <c r="AT4091" s="13"/>
      <c r="AU4091" s="13"/>
      <c r="AV4091" s="13"/>
      <c r="AW4091" s="13"/>
      <c r="AX4091" s="13"/>
      <c r="AY4091" s="13"/>
      <c r="AZ4091" s="13"/>
      <c r="BA4091" s="13"/>
      <c r="BB4091" s="13"/>
      <c r="BC4091" s="13"/>
      <c r="BD4091" s="13"/>
      <c r="BE4091" s="13"/>
      <c r="BF4091" s="13"/>
      <c r="BG4091" s="13"/>
      <c r="BH4091" s="13"/>
      <c r="BI4091" s="13"/>
      <c r="BJ4091" s="13"/>
      <c r="BK4091" s="13"/>
      <c r="BL4091" s="13"/>
      <c r="BM4091" s="13"/>
      <c r="BN4091" s="13"/>
      <c r="BO4091" s="13"/>
      <c r="BP4091" s="13"/>
      <c r="BQ4091" s="13"/>
      <c r="BR4091" s="13"/>
      <c r="BS4091" s="13"/>
      <c r="BT4091" s="13"/>
      <c r="BU4091" s="13"/>
      <c r="BV4091" s="13"/>
      <c r="BW4091" s="13"/>
      <c r="BX4091" s="13"/>
      <c r="BY4091" s="13"/>
      <c r="BZ4091" s="13"/>
      <c r="CA4091" s="13"/>
      <c r="CB4091" s="13"/>
      <c r="CC4091" s="13"/>
      <c r="CD4091" s="13"/>
      <c r="CE4091" s="13"/>
      <c r="CF4091" s="13"/>
      <c r="CG4091" s="13"/>
      <c r="CH4091" s="13"/>
      <c r="CI4091" s="13"/>
      <c r="CJ4091" s="13"/>
      <c r="CK4091" s="13"/>
      <c r="CL4091" s="13"/>
      <c r="CM4091" s="13"/>
      <c r="CN4091" s="13"/>
      <c r="CO4091" s="13"/>
      <c r="CP4091" s="13"/>
      <c r="CQ4091" s="13"/>
      <c r="CR4091" s="13"/>
      <c r="CS4091" s="13"/>
      <c r="CT4091" s="13"/>
      <c r="CU4091" s="13"/>
      <c r="CV4091" s="13"/>
      <c r="CW4091" s="13"/>
      <c r="CX4091" s="13"/>
      <c r="CY4091" s="13"/>
      <c r="CZ4091" s="13"/>
      <c r="DA4091" s="13"/>
      <c r="DB4091" s="13"/>
      <c r="DC4091" s="13"/>
      <c r="DD4091" s="13"/>
      <c r="DE4091" s="13"/>
      <c r="DF4091" s="13"/>
      <c r="DG4091" s="13"/>
      <c r="DH4091" s="13"/>
      <c r="DI4091" s="13"/>
      <c r="DJ4091" s="13"/>
      <c r="DK4091" s="13"/>
      <c r="DL4091" s="13"/>
      <c r="DM4091" s="13"/>
      <c r="DN4091" s="13"/>
      <c r="DO4091" s="13"/>
      <c r="DP4091" s="13"/>
      <c r="DQ4091" s="13"/>
      <c r="DR4091" s="13"/>
      <c r="DS4091" s="13"/>
      <c r="DT4091" s="13"/>
      <c r="DU4091" s="13"/>
      <c r="DV4091" s="13"/>
      <c r="DW4091" s="13"/>
      <c r="DX4091" s="13"/>
      <c r="DY4091" s="13"/>
      <c r="DZ4091" s="13"/>
      <c r="EA4091" s="13"/>
      <c r="EB4091" s="13"/>
      <c r="EC4091" s="13"/>
      <c r="ED4091" s="13"/>
      <c r="EE4091" s="13"/>
      <c r="EF4091" s="13"/>
      <c r="EG4091" s="13"/>
      <c r="EH4091" s="13"/>
      <c r="EI4091" s="13"/>
      <c r="EJ4091" s="13"/>
      <c r="EK4091" s="13"/>
      <c r="EL4091" s="13"/>
      <c r="EM4091" s="13"/>
      <c r="EN4091" s="13"/>
      <c r="EO4091" s="13"/>
      <c r="EP4091" s="13"/>
      <c r="EQ4091" s="13"/>
      <c r="ER4091" s="13"/>
      <c r="ES4091" s="13"/>
      <c r="ET4091" s="13"/>
      <c r="EU4091" s="13"/>
      <c r="EV4091" s="13"/>
      <c r="EW4091" s="13"/>
      <c r="EX4091" s="13"/>
      <c r="EY4091" s="13"/>
      <c r="EZ4091" s="13"/>
      <c r="FA4091" s="13"/>
      <c r="FB4091" s="13"/>
      <c r="FC4091" s="13"/>
      <c r="FD4091" s="13"/>
      <c r="FE4091" s="13"/>
      <c r="FF4091" s="13"/>
      <c r="FG4091" s="13"/>
      <c r="FH4091" s="13"/>
      <c r="FI4091" s="13"/>
      <c r="FJ4091" s="13"/>
      <c r="FK4091" s="13"/>
      <c r="FL4091" s="13"/>
      <c r="FM4091" s="13"/>
      <c r="FN4091" s="13"/>
      <c r="FO4091" s="13"/>
      <c r="FP4091" s="13"/>
      <c r="FQ4091" s="13"/>
      <c r="FR4091" s="13"/>
      <c r="FS4091" s="13"/>
      <c r="FT4091" s="13"/>
      <c r="FU4091" s="13"/>
      <c r="FV4091" s="13"/>
      <c r="FW4091" s="13"/>
      <c r="FX4091" s="13"/>
      <c r="FY4091" s="13"/>
      <c r="FZ4091" s="13"/>
      <c r="GA4091" s="13"/>
      <c r="GB4091" s="13"/>
      <c r="GC4091" s="13"/>
      <c r="GD4091" s="13"/>
      <c r="GE4091" s="13"/>
      <c r="GF4091" s="13"/>
      <c r="GG4091" s="13"/>
      <c r="GH4091" s="13"/>
      <c r="GI4091" s="13"/>
      <c r="GJ4091" s="13"/>
      <c r="GK4091" s="13"/>
      <c r="GL4091" s="13"/>
      <c r="GM4091" s="13"/>
      <c r="GN4091" s="13"/>
      <c r="GO4091" s="13"/>
      <c r="GP4091" s="13"/>
      <c r="GQ4091" s="13"/>
      <c r="GR4091" s="13"/>
      <c r="GS4091" s="13"/>
      <c r="GT4091" s="13"/>
      <c r="GU4091" s="13"/>
      <c r="GV4091" s="13"/>
      <c r="GW4091" s="13"/>
      <c r="GX4091" s="13"/>
      <c r="GY4091" s="13"/>
      <c r="GZ4091" s="13"/>
      <c r="HA4091" s="13"/>
      <c r="HB4091" s="13"/>
      <c r="HC4091" s="13"/>
      <c r="HD4091" s="13"/>
      <c r="HE4091" s="13"/>
      <c r="HF4091" s="13"/>
      <c r="HG4091" s="13"/>
      <c r="HH4091" s="13"/>
      <c r="HI4091" s="13"/>
      <c r="HJ4091" s="13"/>
      <c r="HK4091" s="13"/>
      <c r="HL4091" s="13"/>
      <c r="HM4091" s="13"/>
      <c r="HN4091" s="13"/>
      <c r="HO4091" s="13"/>
      <c r="HP4091" s="13"/>
      <c r="HQ4091" s="13"/>
      <c r="HR4091" s="13"/>
      <c r="HS4091" s="13"/>
      <c r="HT4091" s="13"/>
      <c r="HU4091" s="13"/>
      <c r="HV4091" s="13"/>
      <c r="HW4091" s="13"/>
      <c r="HX4091" s="13"/>
      <c r="HY4091" s="13"/>
      <c r="HZ4091" s="13"/>
      <c r="IA4091" s="13"/>
      <c r="IB4091" s="13"/>
      <c r="IC4091" s="13"/>
      <c r="ID4091" s="13"/>
      <c r="IE4091" s="13"/>
      <c r="IF4091" s="13"/>
      <c r="IG4091" s="13"/>
    </row>
    <row r="4092" spans="1:241" s="304" customFormat="1">
      <c r="A4092" s="297">
        <v>27</v>
      </c>
      <c r="B4092" s="197" t="s">
        <v>5078</v>
      </c>
      <c r="C4092" s="46" t="s">
        <v>5049</v>
      </c>
      <c r="D4092" s="298" t="s">
        <v>1808</v>
      </c>
      <c r="E4092" s="299">
        <f t="shared" si="239"/>
        <v>1</v>
      </c>
      <c r="F4092" s="84">
        <v>1</v>
      </c>
      <c r="G4092" s="303"/>
      <c r="H4092" s="303"/>
      <c r="I4092" s="13"/>
      <c r="J4092" s="13"/>
      <c r="K4092" s="13"/>
      <c r="L4092" s="13"/>
      <c r="M4092" s="13"/>
      <c r="N4092" s="13"/>
      <c r="O4092" s="13"/>
      <c r="P4092" s="13"/>
      <c r="Q4092" s="13"/>
      <c r="R4092" s="13"/>
      <c r="S4092" s="13"/>
      <c r="T4092" s="13"/>
      <c r="U4092" s="13"/>
      <c r="V4092" s="13"/>
      <c r="W4092" s="13"/>
      <c r="X4092" s="13"/>
      <c r="Y4092" s="13"/>
      <c r="Z4092" s="13"/>
      <c r="AA4092" s="13"/>
      <c r="AB4092" s="13"/>
      <c r="AC4092" s="13"/>
      <c r="AD4092" s="13"/>
      <c r="AE4092" s="13"/>
      <c r="AF4092" s="13"/>
      <c r="AG4092" s="13"/>
      <c r="AH4092" s="13"/>
      <c r="AI4092" s="13"/>
      <c r="AJ4092" s="13"/>
      <c r="AK4092" s="13"/>
      <c r="AL4092" s="13"/>
      <c r="AM4092" s="13"/>
      <c r="AN4092" s="13"/>
      <c r="AO4092" s="13"/>
      <c r="AP4092" s="13"/>
      <c r="AQ4092" s="13"/>
      <c r="AR4092" s="13"/>
      <c r="AS4092" s="13"/>
      <c r="AT4092" s="13"/>
      <c r="AU4092" s="13"/>
      <c r="AV4092" s="13"/>
      <c r="AW4092" s="13"/>
      <c r="AX4092" s="13"/>
      <c r="AY4092" s="13"/>
      <c r="AZ4092" s="13"/>
      <c r="BA4092" s="13"/>
      <c r="BB4092" s="13"/>
      <c r="BC4092" s="13"/>
      <c r="BD4092" s="13"/>
      <c r="BE4092" s="13"/>
      <c r="BF4092" s="13"/>
      <c r="BG4092" s="13"/>
      <c r="BH4092" s="13"/>
      <c r="BI4092" s="13"/>
      <c r="BJ4092" s="13"/>
      <c r="BK4092" s="13"/>
      <c r="BL4092" s="13"/>
      <c r="BM4092" s="13"/>
      <c r="BN4092" s="13"/>
      <c r="BO4092" s="13"/>
      <c r="BP4092" s="13"/>
      <c r="BQ4092" s="13"/>
      <c r="BR4092" s="13"/>
      <c r="BS4092" s="13"/>
      <c r="BT4092" s="13"/>
      <c r="BU4092" s="13"/>
      <c r="BV4092" s="13"/>
      <c r="BW4092" s="13"/>
      <c r="BX4092" s="13"/>
      <c r="BY4092" s="13"/>
      <c r="BZ4092" s="13"/>
      <c r="CA4092" s="13"/>
      <c r="CB4092" s="13"/>
      <c r="CC4092" s="13"/>
      <c r="CD4092" s="13"/>
      <c r="CE4092" s="13"/>
      <c r="CF4092" s="13"/>
      <c r="CG4092" s="13"/>
      <c r="CH4092" s="13"/>
      <c r="CI4092" s="13"/>
      <c r="CJ4092" s="13"/>
      <c r="CK4092" s="13"/>
      <c r="CL4092" s="13"/>
      <c r="CM4092" s="13"/>
      <c r="CN4092" s="13"/>
      <c r="CO4092" s="13"/>
      <c r="CP4092" s="13"/>
      <c r="CQ4092" s="13"/>
      <c r="CR4092" s="13"/>
      <c r="CS4092" s="13"/>
      <c r="CT4092" s="13"/>
      <c r="CU4092" s="13"/>
      <c r="CV4092" s="13"/>
      <c r="CW4092" s="13"/>
      <c r="CX4092" s="13"/>
      <c r="CY4092" s="13"/>
      <c r="CZ4092" s="13"/>
      <c r="DA4092" s="13"/>
      <c r="DB4092" s="13"/>
      <c r="DC4092" s="13"/>
      <c r="DD4092" s="13"/>
      <c r="DE4092" s="13"/>
      <c r="DF4092" s="13"/>
      <c r="DG4092" s="13"/>
      <c r="DH4092" s="13"/>
      <c r="DI4092" s="13"/>
      <c r="DJ4092" s="13"/>
      <c r="DK4092" s="13"/>
      <c r="DL4092" s="13"/>
      <c r="DM4092" s="13"/>
      <c r="DN4092" s="13"/>
      <c r="DO4092" s="13"/>
      <c r="DP4092" s="13"/>
      <c r="DQ4092" s="13"/>
      <c r="DR4092" s="13"/>
      <c r="DS4092" s="13"/>
      <c r="DT4092" s="13"/>
      <c r="DU4092" s="13"/>
      <c r="DV4092" s="13"/>
      <c r="DW4092" s="13"/>
      <c r="DX4092" s="13"/>
      <c r="DY4092" s="13"/>
      <c r="DZ4092" s="13"/>
      <c r="EA4092" s="13"/>
      <c r="EB4092" s="13"/>
      <c r="EC4092" s="13"/>
      <c r="ED4092" s="13"/>
      <c r="EE4092" s="13"/>
      <c r="EF4092" s="13"/>
      <c r="EG4092" s="13"/>
      <c r="EH4092" s="13"/>
      <c r="EI4092" s="13"/>
      <c r="EJ4092" s="13"/>
      <c r="EK4092" s="13"/>
      <c r="EL4092" s="13"/>
      <c r="EM4092" s="13"/>
      <c r="EN4092" s="13"/>
      <c r="EO4092" s="13"/>
      <c r="EP4092" s="13"/>
      <c r="EQ4092" s="13"/>
      <c r="ER4092" s="13"/>
      <c r="ES4092" s="13"/>
      <c r="ET4092" s="13"/>
      <c r="EU4092" s="13"/>
      <c r="EV4092" s="13"/>
      <c r="EW4092" s="13"/>
      <c r="EX4092" s="13"/>
      <c r="EY4092" s="13"/>
      <c r="EZ4092" s="13"/>
      <c r="FA4092" s="13"/>
      <c r="FB4092" s="13"/>
      <c r="FC4092" s="13"/>
      <c r="FD4092" s="13"/>
      <c r="FE4092" s="13"/>
      <c r="FF4092" s="13"/>
      <c r="FG4092" s="13"/>
      <c r="FH4092" s="13"/>
      <c r="FI4092" s="13"/>
      <c r="FJ4092" s="13"/>
      <c r="FK4092" s="13"/>
      <c r="FL4092" s="13"/>
      <c r="FM4092" s="13"/>
      <c r="FN4092" s="13"/>
      <c r="FO4092" s="13"/>
      <c r="FP4092" s="13"/>
      <c r="FQ4092" s="13"/>
      <c r="FR4092" s="13"/>
      <c r="FS4092" s="13"/>
      <c r="FT4092" s="13"/>
      <c r="FU4092" s="13"/>
      <c r="FV4092" s="13"/>
      <c r="FW4092" s="13"/>
      <c r="FX4092" s="13"/>
      <c r="FY4092" s="13"/>
      <c r="FZ4092" s="13"/>
      <c r="GA4092" s="13"/>
      <c r="GB4092" s="13"/>
      <c r="GC4092" s="13"/>
      <c r="GD4092" s="13"/>
      <c r="GE4092" s="13"/>
      <c r="GF4092" s="13"/>
      <c r="GG4092" s="13"/>
      <c r="GH4092" s="13"/>
      <c r="GI4092" s="13"/>
      <c r="GJ4092" s="13"/>
      <c r="GK4092" s="13"/>
      <c r="GL4092" s="13"/>
      <c r="GM4092" s="13"/>
      <c r="GN4092" s="13"/>
      <c r="GO4092" s="13"/>
      <c r="GP4092" s="13"/>
      <c r="GQ4092" s="13"/>
      <c r="GR4092" s="13"/>
      <c r="GS4092" s="13"/>
      <c r="GT4092" s="13"/>
      <c r="GU4092" s="13"/>
      <c r="GV4092" s="13"/>
      <c r="GW4092" s="13"/>
      <c r="GX4092" s="13"/>
      <c r="GY4092" s="13"/>
      <c r="GZ4092" s="13"/>
      <c r="HA4092" s="13"/>
      <c r="HB4092" s="13"/>
      <c r="HC4092" s="13"/>
      <c r="HD4092" s="13"/>
      <c r="HE4092" s="13"/>
      <c r="HF4092" s="13"/>
      <c r="HG4092" s="13"/>
      <c r="HH4092" s="13"/>
      <c r="HI4092" s="13"/>
      <c r="HJ4092" s="13"/>
      <c r="HK4092" s="13"/>
      <c r="HL4092" s="13"/>
      <c r="HM4092" s="13"/>
      <c r="HN4092" s="13"/>
      <c r="HO4092" s="13"/>
      <c r="HP4092" s="13"/>
      <c r="HQ4092" s="13"/>
      <c r="HR4092" s="13"/>
      <c r="HS4092" s="13"/>
      <c r="HT4092" s="13"/>
      <c r="HU4092" s="13"/>
      <c r="HV4092" s="13"/>
      <c r="HW4092" s="13"/>
      <c r="HX4092" s="13"/>
      <c r="HY4092" s="13"/>
      <c r="HZ4092" s="13"/>
      <c r="IA4092" s="13"/>
      <c r="IB4092" s="13"/>
      <c r="IC4092" s="13"/>
      <c r="ID4092" s="13"/>
      <c r="IE4092" s="13"/>
      <c r="IF4092" s="13"/>
      <c r="IG4092" s="13"/>
    </row>
    <row r="4093" spans="1:241" s="304" customFormat="1">
      <c r="A4093" s="297">
        <v>28</v>
      </c>
      <c r="B4093" s="197" t="s">
        <v>5079</v>
      </c>
      <c r="C4093" s="46" t="s">
        <v>5064</v>
      </c>
      <c r="D4093" s="298" t="s">
        <v>1808</v>
      </c>
      <c r="E4093" s="299">
        <f t="shared" si="239"/>
        <v>0</v>
      </c>
      <c r="F4093" s="84"/>
      <c r="G4093" s="303"/>
      <c r="H4093" s="303"/>
      <c r="I4093" s="13"/>
      <c r="J4093" s="13"/>
      <c r="K4093" s="13"/>
      <c r="L4093" s="13"/>
      <c r="M4093" s="13"/>
      <c r="N4093" s="13"/>
      <c r="O4093" s="13"/>
      <c r="P4093" s="13"/>
      <c r="Q4093" s="13"/>
      <c r="R4093" s="13"/>
      <c r="S4093" s="13"/>
      <c r="T4093" s="13"/>
      <c r="U4093" s="13"/>
      <c r="V4093" s="13"/>
      <c r="W4093" s="13"/>
      <c r="X4093" s="13"/>
      <c r="Y4093" s="13"/>
      <c r="Z4093" s="13"/>
      <c r="AA4093" s="13"/>
      <c r="AB4093" s="13"/>
      <c r="AC4093" s="13"/>
      <c r="AD4093" s="13"/>
      <c r="AE4093" s="13"/>
      <c r="AF4093" s="13"/>
      <c r="AG4093" s="13"/>
      <c r="AH4093" s="13"/>
      <c r="AI4093" s="13"/>
      <c r="AJ4093" s="13"/>
      <c r="AK4093" s="13"/>
      <c r="AL4093" s="13"/>
      <c r="AM4093" s="13"/>
      <c r="AN4093" s="13"/>
      <c r="AO4093" s="13"/>
      <c r="AP4093" s="13"/>
      <c r="AQ4093" s="13"/>
      <c r="AR4093" s="13"/>
      <c r="AS4093" s="13"/>
      <c r="AT4093" s="13"/>
      <c r="AU4093" s="13"/>
      <c r="AV4093" s="13"/>
      <c r="AW4093" s="13"/>
      <c r="AX4093" s="13"/>
      <c r="AY4093" s="13"/>
      <c r="AZ4093" s="13"/>
      <c r="BA4093" s="13"/>
      <c r="BB4093" s="13"/>
      <c r="BC4093" s="13"/>
      <c r="BD4093" s="13"/>
      <c r="BE4093" s="13"/>
      <c r="BF4093" s="13"/>
      <c r="BG4093" s="13"/>
      <c r="BH4093" s="13"/>
      <c r="BI4093" s="13"/>
      <c r="BJ4093" s="13"/>
      <c r="BK4093" s="13"/>
      <c r="BL4093" s="13"/>
      <c r="BM4093" s="13"/>
      <c r="BN4093" s="13"/>
      <c r="BO4093" s="13"/>
      <c r="BP4093" s="13"/>
      <c r="BQ4093" s="13"/>
      <c r="BR4093" s="13"/>
      <c r="BS4093" s="13"/>
      <c r="BT4093" s="13"/>
      <c r="BU4093" s="13"/>
      <c r="BV4093" s="13"/>
      <c r="BW4093" s="13"/>
      <c r="BX4093" s="13"/>
      <c r="BY4093" s="13"/>
      <c r="BZ4093" s="13"/>
      <c r="CA4093" s="13"/>
      <c r="CB4093" s="13"/>
      <c r="CC4093" s="13"/>
      <c r="CD4093" s="13"/>
      <c r="CE4093" s="13"/>
      <c r="CF4093" s="13"/>
      <c r="CG4093" s="13"/>
      <c r="CH4093" s="13"/>
      <c r="CI4093" s="13"/>
      <c r="CJ4093" s="13"/>
      <c r="CK4093" s="13"/>
      <c r="CL4093" s="13"/>
      <c r="CM4093" s="13"/>
      <c r="CN4093" s="13"/>
      <c r="CO4093" s="13"/>
      <c r="CP4093" s="13"/>
      <c r="CQ4093" s="13"/>
      <c r="CR4093" s="13"/>
      <c r="CS4093" s="13"/>
      <c r="CT4093" s="13"/>
      <c r="CU4093" s="13"/>
      <c r="CV4093" s="13"/>
      <c r="CW4093" s="13"/>
      <c r="CX4093" s="13"/>
      <c r="CY4093" s="13"/>
      <c r="CZ4093" s="13"/>
      <c r="DA4093" s="13"/>
      <c r="DB4093" s="13"/>
      <c r="DC4093" s="13"/>
      <c r="DD4093" s="13"/>
      <c r="DE4093" s="13"/>
      <c r="DF4093" s="13"/>
      <c r="DG4093" s="13"/>
      <c r="DH4093" s="13"/>
      <c r="DI4093" s="13"/>
      <c r="DJ4093" s="13"/>
      <c r="DK4093" s="13"/>
      <c r="DL4093" s="13"/>
      <c r="DM4093" s="13"/>
      <c r="DN4093" s="13"/>
      <c r="DO4093" s="13"/>
      <c r="DP4093" s="13"/>
      <c r="DQ4093" s="13"/>
      <c r="DR4093" s="13"/>
      <c r="DS4093" s="13"/>
      <c r="DT4093" s="13"/>
      <c r="DU4093" s="13"/>
      <c r="DV4093" s="13"/>
      <c r="DW4093" s="13"/>
      <c r="DX4093" s="13"/>
      <c r="DY4093" s="13"/>
      <c r="DZ4093" s="13"/>
      <c r="EA4093" s="13"/>
      <c r="EB4093" s="13"/>
      <c r="EC4093" s="13"/>
      <c r="ED4093" s="13"/>
      <c r="EE4093" s="13"/>
      <c r="EF4093" s="13"/>
      <c r="EG4093" s="13"/>
      <c r="EH4093" s="13"/>
      <c r="EI4093" s="13"/>
      <c r="EJ4093" s="13"/>
      <c r="EK4093" s="13"/>
      <c r="EL4093" s="13"/>
      <c r="EM4093" s="13"/>
      <c r="EN4093" s="13"/>
      <c r="EO4093" s="13"/>
      <c r="EP4093" s="13"/>
      <c r="EQ4093" s="13"/>
      <c r="ER4093" s="13"/>
      <c r="ES4093" s="13"/>
      <c r="ET4093" s="13"/>
      <c r="EU4093" s="13"/>
      <c r="EV4093" s="13"/>
      <c r="EW4093" s="13"/>
      <c r="EX4093" s="13"/>
      <c r="EY4093" s="13"/>
      <c r="EZ4093" s="13"/>
      <c r="FA4093" s="13"/>
      <c r="FB4093" s="13"/>
      <c r="FC4093" s="13"/>
      <c r="FD4093" s="13"/>
      <c r="FE4093" s="13"/>
      <c r="FF4093" s="13"/>
      <c r="FG4093" s="13"/>
      <c r="FH4093" s="13"/>
      <c r="FI4093" s="13"/>
      <c r="FJ4093" s="13"/>
      <c r="FK4093" s="13"/>
      <c r="FL4093" s="13"/>
      <c r="FM4093" s="13"/>
      <c r="FN4093" s="13"/>
      <c r="FO4093" s="13"/>
      <c r="FP4093" s="13"/>
      <c r="FQ4093" s="13"/>
      <c r="FR4093" s="13"/>
      <c r="FS4093" s="13"/>
      <c r="FT4093" s="13"/>
      <c r="FU4093" s="13"/>
      <c r="FV4093" s="13"/>
      <c r="FW4093" s="13"/>
      <c r="FX4093" s="13"/>
      <c r="FY4093" s="13"/>
      <c r="FZ4093" s="13"/>
      <c r="GA4093" s="13"/>
      <c r="GB4093" s="13"/>
      <c r="GC4093" s="13"/>
      <c r="GD4093" s="13"/>
      <c r="GE4093" s="13"/>
      <c r="GF4093" s="13"/>
      <c r="GG4093" s="13"/>
      <c r="GH4093" s="13"/>
      <c r="GI4093" s="13"/>
      <c r="GJ4093" s="13"/>
      <c r="GK4093" s="13"/>
      <c r="GL4093" s="13"/>
      <c r="GM4093" s="13"/>
      <c r="GN4093" s="13"/>
      <c r="GO4093" s="13"/>
      <c r="GP4093" s="13"/>
      <c r="GQ4093" s="13"/>
      <c r="GR4093" s="13"/>
      <c r="GS4093" s="13"/>
      <c r="GT4093" s="13"/>
      <c r="GU4093" s="13"/>
      <c r="GV4093" s="13"/>
      <c r="GW4093" s="13"/>
      <c r="GX4093" s="13"/>
      <c r="GY4093" s="13"/>
      <c r="GZ4093" s="13"/>
      <c r="HA4093" s="13"/>
      <c r="HB4093" s="13"/>
      <c r="HC4093" s="13"/>
      <c r="HD4093" s="13"/>
      <c r="HE4093" s="13"/>
      <c r="HF4093" s="13"/>
      <c r="HG4093" s="13"/>
      <c r="HH4093" s="13"/>
      <c r="HI4093" s="13"/>
      <c r="HJ4093" s="13"/>
      <c r="HK4093" s="13"/>
      <c r="HL4093" s="13"/>
      <c r="HM4093" s="13"/>
      <c r="HN4093" s="13"/>
      <c r="HO4093" s="13"/>
      <c r="HP4093" s="13"/>
      <c r="HQ4093" s="13"/>
      <c r="HR4093" s="13"/>
      <c r="HS4093" s="13"/>
      <c r="HT4093" s="13"/>
      <c r="HU4093" s="13"/>
      <c r="HV4093" s="13"/>
      <c r="HW4093" s="13"/>
      <c r="HX4093" s="13"/>
      <c r="HY4093" s="13"/>
      <c r="HZ4093" s="13"/>
      <c r="IA4093" s="13"/>
      <c r="IB4093" s="13"/>
      <c r="IC4093" s="13"/>
      <c r="ID4093" s="13"/>
      <c r="IE4093" s="13"/>
      <c r="IF4093" s="13"/>
      <c r="IG4093" s="13"/>
    </row>
    <row r="4094" spans="1:241" s="304" customFormat="1" ht="31.5" customHeight="1">
      <c r="A4094" s="308"/>
      <c r="B4094" s="910" t="s">
        <v>5080</v>
      </c>
      <c r="C4094" s="911"/>
      <c r="D4094" s="911"/>
      <c r="E4094" s="911"/>
      <c r="F4094" s="911"/>
      <c r="G4094" s="911"/>
      <c r="H4094" s="911"/>
      <c r="I4094" s="13"/>
      <c r="J4094" s="13"/>
      <c r="K4094" s="13"/>
      <c r="L4094" s="13"/>
      <c r="M4094" s="13"/>
      <c r="N4094" s="13"/>
      <c r="O4094" s="13"/>
      <c r="P4094" s="13"/>
      <c r="Q4094" s="13"/>
      <c r="R4094" s="13"/>
      <c r="S4094" s="13"/>
      <c r="T4094" s="13"/>
      <c r="U4094" s="13"/>
      <c r="V4094" s="13"/>
      <c r="W4094" s="13"/>
      <c r="X4094" s="13"/>
      <c r="Y4094" s="13"/>
      <c r="Z4094" s="13"/>
      <c r="AA4094" s="13"/>
      <c r="AB4094" s="13"/>
      <c r="AC4094" s="13"/>
      <c r="AD4094" s="13"/>
      <c r="AE4094" s="13"/>
      <c r="AF4094" s="13"/>
      <c r="AG4094" s="13"/>
      <c r="AH4094" s="13"/>
      <c r="AI4094" s="13"/>
      <c r="AJ4094" s="13"/>
      <c r="AK4094" s="13"/>
      <c r="AL4094" s="13"/>
      <c r="AM4094" s="13"/>
      <c r="AN4094" s="13"/>
      <c r="AO4094" s="13"/>
      <c r="AP4094" s="13"/>
      <c r="AQ4094" s="13"/>
      <c r="AR4094" s="13"/>
      <c r="AS4094" s="13"/>
      <c r="AT4094" s="13"/>
      <c r="AU4094" s="13"/>
      <c r="AV4094" s="13"/>
      <c r="AW4094" s="13"/>
      <c r="AX4094" s="13"/>
      <c r="AY4094" s="13"/>
      <c r="AZ4094" s="13"/>
      <c r="BA4094" s="13"/>
      <c r="BB4094" s="13"/>
      <c r="BC4094" s="13"/>
      <c r="BD4094" s="13"/>
      <c r="BE4094" s="13"/>
      <c r="BF4094" s="13"/>
      <c r="BG4094" s="13"/>
      <c r="BH4094" s="13"/>
      <c r="BI4094" s="13"/>
      <c r="BJ4094" s="13"/>
      <c r="BK4094" s="13"/>
      <c r="BL4094" s="13"/>
      <c r="BM4094" s="13"/>
      <c r="BN4094" s="13"/>
      <c r="BO4094" s="13"/>
      <c r="BP4094" s="13"/>
      <c r="BQ4094" s="13"/>
      <c r="BR4094" s="13"/>
      <c r="BS4094" s="13"/>
      <c r="BT4094" s="13"/>
      <c r="BU4094" s="13"/>
      <c r="BV4094" s="13"/>
      <c r="BW4094" s="13"/>
      <c r="BX4094" s="13"/>
      <c r="BY4094" s="13"/>
      <c r="BZ4094" s="13"/>
      <c r="CA4094" s="13"/>
      <c r="CB4094" s="13"/>
      <c r="CC4094" s="13"/>
      <c r="CD4094" s="13"/>
      <c r="CE4094" s="13"/>
      <c r="CF4094" s="13"/>
      <c r="CG4094" s="13"/>
      <c r="CH4094" s="13"/>
      <c r="CI4094" s="13"/>
      <c r="CJ4094" s="13"/>
      <c r="CK4094" s="13"/>
      <c r="CL4094" s="13"/>
      <c r="CM4094" s="13"/>
      <c r="CN4094" s="13"/>
      <c r="CO4094" s="13"/>
      <c r="CP4094" s="13"/>
      <c r="CQ4094" s="13"/>
      <c r="CR4094" s="13"/>
      <c r="CS4094" s="13"/>
      <c r="CT4094" s="13"/>
      <c r="CU4094" s="13"/>
      <c r="CV4094" s="13"/>
      <c r="CW4094" s="13"/>
      <c r="CX4094" s="13"/>
      <c r="CY4094" s="13"/>
      <c r="CZ4094" s="13"/>
      <c r="DA4094" s="13"/>
      <c r="DB4094" s="13"/>
      <c r="DC4094" s="13"/>
      <c r="DD4094" s="13"/>
      <c r="DE4094" s="13"/>
      <c r="DF4094" s="13"/>
      <c r="DG4094" s="13"/>
      <c r="DH4094" s="13"/>
      <c r="DI4094" s="13"/>
      <c r="DJ4094" s="13"/>
      <c r="DK4094" s="13"/>
      <c r="DL4094" s="13"/>
      <c r="DM4094" s="13"/>
      <c r="DN4094" s="13"/>
      <c r="DO4094" s="13"/>
      <c r="DP4094" s="13"/>
      <c r="DQ4094" s="13"/>
      <c r="DR4094" s="13"/>
      <c r="DS4094" s="13"/>
      <c r="DT4094" s="13"/>
      <c r="DU4094" s="13"/>
      <c r="DV4094" s="13"/>
      <c r="DW4094" s="13"/>
      <c r="DX4094" s="13"/>
      <c r="DY4094" s="13"/>
      <c r="DZ4094" s="13"/>
      <c r="EA4094" s="13"/>
      <c r="EB4094" s="13"/>
      <c r="EC4094" s="13"/>
      <c r="ED4094" s="13"/>
      <c r="EE4094" s="13"/>
      <c r="EF4094" s="13"/>
      <c r="EG4094" s="13"/>
      <c r="EH4094" s="13"/>
      <c r="EI4094" s="13"/>
      <c r="EJ4094" s="13"/>
      <c r="EK4094" s="13"/>
      <c r="EL4094" s="13"/>
      <c r="EM4094" s="13"/>
      <c r="EN4094" s="13"/>
      <c r="EO4094" s="13"/>
      <c r="EP4094" s="13"/>
      <c r="EQ4094" s="13"/>
      <c r="ER4094" s="13"/>
      <c r="ES4094" s="13"/>
      <c r="ET4094" s="13"/>
      <c r="EU4094" s="13"/>
      <c r="EV4094" s="13"/>
      <c r="EW4094" s="13"/>
      <c r="EX4094" s="13"/>
      <c r="EY4094" s="13"/>
      <c r="EZ4094" s="13"/>
      <c r="FA4094" s="13"/>
      <c r="FB4094" s="13"/>
      <c r="FC4094" s="13"/>
      <c r="FD4094" s="13"/>
      <c r="FE4094" s="13"/>
      <c r="FF4094" s="13"/>
      <c r="FG4094" s="13"/>
      <c r="FH4094" s="13"/>
      <c r="FI4094" s="13"/>
      <c r="FJ4094" s="13"/>
      <c r="FK4094" s="13"/>
      <c r="FL4094" s="13"/>
      <c r="FM4094" s="13"/>
      <c r="FN4094" s="13"/>
      <c r="FO4094" s="13"/>
      <c r="FP4094" s="13"/>
      <c r="FQ4094" s="13"/>
      <c r="FR4094" s="13"/>
      <c r="FS4094" s="13"/>
      <c r="FT4094" s="13"/>
      <c r="FU4094" s="13"/>
      <c r="FV4094" s="13"/>
      <c r="FW4094" s="13"/>
      <c r="FX4094" s="13"/>
      <c r="FY4094" s="13"/>
      <c r="FZ4094" s="13"/>
      <c r="GA4094" s="13"/>
      <c r="GB4094" s="13"/>
      <c r="GC4094" s="13"/>
      <c r="GD4094" s="13"/>
      <c r="GE4094" s="13"/>
      <c r="GF4094" s="13"/>
      <c r="GG4094" s="13"/>
      <c r="GH4094" s="13"/>
      <c r="GI4094" s="13"/>
      <c r="GJ4094" s="13"/>
      <c r="GK4094" s="13"/>
      <c r="GL4094" s="13"/>
      <c r="GM4094" s="13"/>
      <c r="GN4094" s="13"/>
      <c r="GO4094" s="13"/>
      <c r="GP4094" s="13"/>
      <c r="GQ4094" s="13"/>
      <c r="GR4094" s="13"/>
      <c r="GS4094" s="13"/>
      <c r="GT4094" s="13"/>
      <c r="GU4094" s="13"/>
      <c r="GV4094" s="13"/>
      <c r="GW4094" s="13"/>
      <c r="GX4094" s="13"/>
      <c r="GY4094" s="13"/>
      <c r="GZ4094" s="13"/>
      <c r="HA4094" s="13"/>
      <c r="HB4094" s="13"/>
      <c r="HC4094" s="13"/>
      <c r="HD4094" s="13"/>
      <c r="HE4094" s="13"/>
      <c r="HF4094" s="13"/>
      <c r="HG4094" s="13"/>
      <c r="HH4094" s="13"/>
      <c r="HI4094" s="13"/>
      <c r="HJ4094" s="13"/>
      <c r="HK4094" s="13"/>
      <c r="HL4094" s="13"/>
      <c r="HM4094" s="13"/>
      <c r="HN4094" s="13"/>
      <c r="HO4094" s="13"/>
      <c r="HP4094" s="13"/>
      <c r="HQ4094" s="13"/>
      <c r="HR4094" s="13"/>
      <c r="HS4094" s="13"/>
      <c r="HT4094" s="13"/>
      <c r="HU4094" s="13"/>
      <c r="HV4094" s="13"/>
      <c r="HW4094" s="13"/>
      <c r="HX4094" s="13"/>
      <c r="HY4094" s="13"/>
      <c r="HZ4094" s="13"/>
      <c r="IA4094" s="13"/>
      <c r="IB4094" s="13"/>
      <c r="IC4094" s="13"/>
      <c r="ID4094" s="13"/>
      <c r="IE4094" s="13"/>
      <c r="IF4094" s="13"/>
      <c r="IG4094" s="13"/>
    </row>
    <row r="4095" spans="1:241" s="304" customFormat="1">
      <c r="A4095" s="309">
        <v>29</v>
      </c>
      <c r="B4095" s="111" t="s">
        <v>5081</v>
      </c>
      <c r="C4095" s="310" t="s">
        <v>5082</v>
      </c>
      <c r="D4095" s="311" t="s">
        <v>2581</v>
      </c>
      <c r="E4095" s="299">
        <f t="shared" ref="E4095:E4126" si="240">+F4095+G4095+H4095</f>
        <v>0</v>
      </c>
      <c r="F4095" s="311"/>
      <c r="G4095" s="303"/>
      <c r="H4095" s="303"/>
      <c r="I4095" s="13"/>
      <c r="J4095" s="13"/>
      <c r="K4095" s="13"/>
      <c r="L4095" s="13"/>
      <c r="M4095" s="13"/>
      <c r="N4095" s="13"/>
      <c r="O4095" s="13"/>
      <c r="P4095" s="13"/>
      <c r="Q4095" s="13"/>
      <c r="R4095" s="13"/>
      <c r="S4095" s="13"/>
      <c r="T4095" s="13"/>
      <c r="U4095" s="13"/>
      <c r="V4095" s="13"/>
      <c r="W4095" s="13"/>
      <c r="X4095" s="13"/>
      <c r="Y4095" s="13"/>
      <c r="Z4095" s="13"/>
      <c r="AA4095" s="13"/>
      <c r="AB4095" s="13"/>
      <c r="AC4095" s="13"/>
      <c r="AD4095" s="13"/>
      <c r="AE4095" s="13"/>
      <c r="AF4095" s="13"/>
      <c r="AG4095" s="13"/>
      <c r="AH4095" s="13"/>
      <c r="AI4095" s="13"/>
      <c r="AJ4095" s="13"/>
      <c r="AK4095" s="13"/>
      <c r="AL4095" s="13"/>
      <c r="AM4095" s="13"/>
      <c r="AN4095" s="13"/>
      <c r="AO4095" s="13"/>
      <c r="AP4095" s="13"/>
      <c r="AQ4095" s="13"/>
      <c r="AR4095" s="13"/>
      <c r="AS4095" s="13"/>
      <c r="AT4095" s="13"/>
      <c r="AU4095" s="13"/>
      <c r="AV4095" s="13"/>
      <c r="AW4095" s="13"/>
      <c r="AX4095" s="13"/>
      <c r="AY4095" s="13"/>
      <c r="AZ4095" s="13"/>
      <c r="BA4095" s="13"/>
      <c r="BB4095" s="13"/>
      <c r="BC4095" s="13"/>
      <c r="BD4095" s="13"/>
      <c r="BE4095" s="13"/>
      <c r="BF4095" s="13"/>
      <c r="BG4095" s="13"/>
      <c r="BH4095" s="13"/>
      <c r="BI4095" s="13"/>
      <c r="BJ4095" s="13"/>
      <c r="BK4095" s="13"/>
      <c r="BL4095" s="13"/>
      <c r="BM4095" s="13"/>
      <c r="BN4095" s="13"/>
      <c r="BO4095" s="13"/>
      <c r="BP4095" s="13"/>
      <c r="BQ4095" s="13"/>
      <c r="BR4095" s="13"/>
      <c r="BS4095" s="13"/>
      <c r="BT4095" s="13"/>
      <c r="BU4095" s="13"/>
      <c r="BV4095" s="13"/>
      <c r="BW4095" s="13"/>
      <c r="BX4095" s="13"/>
      <c r="BY4095" s="13"/>
      <c r="BZ4095" s="13"/>
      <c r="CA4095" s="13"/>
      <c r="CB4095" s="13"/>
      <c r="CC4095" s="13"/>
      <c r="CD4095" s="13"/>
      <c r="CE4095" s="13"/>
      <c r="CF4095" s="13"/>
      <c r="CG4095" s="13"/>
      <c r="CH4095" s="13"/>
      <c r="CI4095" s="13"/>
      <c r="CJ4095" s="13"/>
      <c r="CK4095" s="13"/>
      <c r="CL4095" s="13"/>
      <c r="CM4095" s="13"/>
      <c r="CN4095" s="13"/>
      <c r="CO4095" s="13"/>
      <c r="CP4095" s="13"/>
      <c r="CQ4095" s="13"/>
      <c r="CR4095" s="13"/>
      <c r="CS4095" s="13"/>
      <c r="CT4095" s="13"/>
      <c r="CU4095" s="13"/>
      <c r="CV4095" s="13"/>
      <c r="CW4095" s="13"/>
      <c r="CX4095" s="13"/>
      <c r="CY4095" s="13"/>
      <c r="CZ4095" s="13"/>
      <c r="DA4095" s="13"/>
      <c r="DB4095" s="13"/>
      <c r="DC4095" s="13"/>
      <c r="DD4095" s="13"/>
      <c r="DE4095" s="13"/>
      <c r="DF4095" s="13"/>
      <c r="DG4095" s="13"/>
      <c r="DH4095" s="13"/>
      <c r="DI4095" s="13"/>
      <c r="DJ4095" s="13"/>
      <c r="DK4095" s="13"/>
      <c r="DL4095" s="13"/>
      <c r="DM4095" s="13"/>
      <c r="DN4095" s="13"/>
      <c r="DO4095" s="13"/>
      <c r="DP4095" s="13"/>
      <c r="DQ4095" s="13"/>
      <c r="DR4095" s="13"/>
      <c r="DS4095" s="13"/>
      <c r="DT4095" s="13"/>
      <c r="DU4095" s="13"/>
      <c r="DV4095" s="13"/>
      <c r="DW4095" s="13"/>
      <c r="DX4095" s="13"/>
      <c r="DY4095" s="13"/>
      <c r="DZ4095" s="13"/>
      <c r="EA4095" s="13"/>
      <c r="EB4095" s="13"/>
      <c r="EC4095" s="13"/>
      <c r="ED4095" s="13"/>
      <c r="EE4095" s="13"/>
      <c r="EF4095" s="13"/>
      <c r="EG4095" s="13"/>
      <c r="EH4095" s="13"/>
      <c r="EI4095" s="13"/>
      <c r="EJ4095" s="13"/>
      <c r="EK4095" s="13"/>
      <c r="EL4095" s="13"/>
      <c r="EM4095" s="13"/>
      <c r="EN4095" s="13"/>
      <c r="EO4095" s="13"/>
      <c r="EP4095" s="13"/>
      <c r="EQ4095" s="13"/>
      <c r="ER4095" s="13"/>
      <c r="ES4095" s="13"/>
      <c r="ET4095" s="13"/>
      <c r="EU4095" s="13"/>
      <c r="EV4095" s="13"/>
      <c r="EW4095" s="13"/>
      <c r="EX4095" s="13"/>
      <c r="EY4095" s="13"/>
      <c r="EZ4095" s="13"/>
      <c r="FA4095" s="13"/>
      <c r="FB4095" s="13"/>
      <c r="FC4095" s="13"/>
      <c r="FD4095" s="13"/>
      <c r="FE4095" s="13"/>
      <c r="FF4095" s="13"/>
      <c r="FG4095" s="13"/>
      <c r="FH4095" s="13"/>
      <c r="FI4095" s="13"/>
      <c r="FJ4095" s="13"/>
      <c r="FK4095" s="13"/>
      <c r="FL4095" s="13"/>
      <c r="FM4095" s="13"/>
      <c r="FN4095" s="13"/>
      <c r="FO4095" s="13"/>
      <c r="FP4095" s="13"/>
      <c r="FQ4095" s="13"/>
      <c r="FR4095" s="13"/>
      <c r="FS4095" s="13"/>
      <c r="FT4095" s="13"/>
      <c r="FU4095" s="13"/>
      <c r="FV4095" s="13"/>
      <c r="FW4095" s="13"/>
      <c r="FX4095" s="13"/>
      <c r="FY4095" s="13"/>
      <c r="FZ4095" s="13"/>
      <c r="GA4095" s="13"/>
      <c r="GB4095" s="13"/>
      <c r="GC4095" s="13"/>
      <c r="GD4095" s="13"/>
      <c r="GE4095" s="13"/>
      <c r="GF4095" s="13"/>
      <c r="GG4095" s="13"/>
      <c r="GH4095" s="13"/>
      <c r="GI4095" s="13"/>
      <c r="GJ4095" s="13"/>
      <c r="GK4095" s="13"/>
      <c r="GL4095" s="13"/>
      <c r="GM4095" s="13"/>
      <c r="GN4095" s="13"/>
      <c r="GO4095" s="13"/>
      <c r="GP4095" s="13"/>
      <c r="GQ4095" s="13"/>
      <c r="GR4095" s="13"/>
      <c r="GS4095" s="13"/>
      <c r="GT4095" s="13"/>
      <c r="GU4095" s="13"/>
      <c r="GV4095" s="13"/>
      <c r="GW4095" s="13"/>
      <c r="GX4095" s="13"/>
      <c r="GY4095" s="13"/>
      <c r="GZ4095" s="13"/>
      <c r="HA4095" s="13"/>
      <c r="HB4095" s="13"/>
      <c r="HC4095" s="13"/>
      <c r="HD4095" s="13"/>
      <c r="HE4095" s="13"/>
      <c r="HF4095" s="13"/>
      <c r="HG4095" s="13"/>
      <c r="HH4095" s="13"/>
      <c r="HI4095" s="13"/>
      <c r="HJ4095" s="13"/>
      <c r="HK4095" s="13"/>
      <c r="HL4095" s="13"/>
      <c r="HM4095" s="13"/>
      <c r="HN4095" s="13"/>
      <c r="HO4095" s="13"/>
      <c r="HP4095" s="13"/>
      <c r="HQ4095" s="13"/>
      <c r="HR4095" s="13"/>
      <c r="HS4095" s="13"/>
      <c r="HT4095" s="13"/>
      <c r="HU4095" s="13"/>
      <c r="HV4095" s="13"/>
      <c r="HW4095" s="13"/>
      <c r="HX4095" s="13"/>
      <c r="HY4095" s="13"/>
      <c r="HZ4095" s="13"/>
      <c r="IA4095" s="13"/>
      <c r="IB4095" s="13"/>
      <c r="IC4095" s="13"/>
      <c r="ID4095" s="13"/>
      <c r="IE4095" s="13"/>
      <c r="IF4095" s="13"/>
      <c r="IG4095" s="13"/>
    </row>
    <row r="4096" spans="1:241" s="304" customFormat="1">
      <c r="A4096" s="309">
        <v>30</v>
      </c>
      <c r="B4096" s="111" t="s">
        <v>5083</v>
      </c>
      <c r="C4096" s="46" t="s">
        <v>5084</v>
      </c>
      <c r="D4096" s="298" t="s">
        <v>1808</v>
      </c>
      <c r="E4096" s="299">
        <f t="shared" si="240"/>
        <v>4</v>
      </c>
      <c r="F4096" s="84">
        <v>4</v>
      </c>
      <c r="G4096" s="303"/>
      <c r="H4096" s="303"/>
      <c r="I4096" s="13"/>
      <c r="J4096" s="13"/>
      <c r="K4096" s="13"/>
      <c r="L4096" s="13"/>
      <c r="M4096" s="13"/>
      <c r="N4096" s="13"/>
      <c r="O4096" s="13"/>
      <c r="P4096" s="13"/>
      <c r="Q4096" s="13"/>
      <c r="R4096" s="13"/>
      <c r="S4096" s="13"/>
      <c r="T4096" s="13"/>
      <c r="U4096" s="13"/>
      <c r="V4096" s="13"/>
      <c r="W4096" s="13"/>
      <c r="X4096" s="13"/>
      <c r="Y4096" s="13"/>
      <c r="Z4096" s="13"/>
      <c r="AA4096" s="13"/>
      <c r="AB4096" s="13"/>
      <c r="AC4096" s="13"/>
      <c r="AD4096" s="13"/>
      <c r="AE4096" s="13"/>
      <c r="AF4096" s="13"/>
      <c r="AG4096" s="13"/>
      <c r="AH4096" s="13"/>
      <c r="AI4096" s="13"/>
      <c r="AJ4096" s="13"/>
      <c r="AK4096" s="13"/>
      <c r="AL4096" s="13"/>
      <c r="AM4096" s="13"/>
      <c r="AN4096" s="13"/>
      <c r="AO4096" s="13"/>
      <c r="AP4096" s="13"/>
      <c r="AQ4096" s="13"/>
      <c r="AR4096" s="13"/>
      <c r="AS4096" s="13"/>
      <c r="AT4096" s="13"/>
      <c r="AU4096" s="13"/>
      <c r="AV4096" s="13"/>
      <c r="AW4096" s="13"/>
      <c r="AX4096" s="13"/>
      <c r="AY4096" s="13"/>
      <c r="AZ4096" s="13"/>
      <c r="BA4096" s="13"/>
      <c r="BB4096" s="13"/>
      <c r="BC4096" s="13"/>
      <c r="BD4096" s="13"/>
      <c r="BE4096" s="13"/>
      <c r="BF4096" s="13"/>
      <c r="BG4096" s="13"/>
      <c r="BH4096" s="13"/>
      <c r="BI4096" s="13"/>
      <c r="BJ4096" s="13"/>
      <c r="BK4096" s="13"/>
      <c r="BL4096" s="13"/>
      <c r="BM4096" s="13"/>
      <c r="BN4096" s="13"/>
      <c r="BO4096" s="13"/>
      <c r="BP4096" s="13"/>
      <c r="BQ4096" s="13"/>
      <c r="BR4096" s="13"/>
      <c r="BS4096" s="13"/>
      <c r="BT4096" s="13"/>
      <c r="BU4096" s="13"/>
      <c r="BV4096" s="13"/>
      <c r="BW4096" s="13"/>
      <c r="BX4096" s="13"/>
      <c r="BY4096" s="13"/>
      <c r="BZ4096" s="13"/>
      <c r="CA4096" s="13"/>
      <c r="CB4096" s="13"/>
      <c r="CC4096" s="13"/>
      <c r="CD4096" s="13"/>
      <c r="CE4096" s="13"/>
      <c r="CF4096" s="13"/>
      <c r="CG4096" s="13"/>
      <c r="CH4096" s="13"/>
      <c r="CI4096" s="13"/>
      <c r="CJ4096" s="13"/>
      <c r="CK4096" s="13"/>
      <c r="CL4096" s="13"/>
      <c r="CM4096" s="13"/>
      <c r="CN4096" s="13"/>
      <c r="CO4096" s="13"/>
      <c r="CP4096" s="13"/>
      <c r="CQ4096" s="13"/>
      <c r="CR4096" s="13"/>
      <c r="CS4096" s="13"/>
      <c r="CT4096" s="13"/>
      <c r="CU4096" s="13"/>
      <c r="CV4096" s="13"/>
      <c r="CW4096" s="13"/>
      <c r="CX4096" s="13"/>
      <c r="CY4096" s="13"/>
      <c r="CZ4096" s="13"/>
      <c r="DA4096" s="13"/>
      <c r="DB4096" s="13"/>
      <c r="DC4096" s="13"/>
      <c r="DD4096" s="13"/>
      <c r="DE4096" s="13"/>
      <c r="DF4096" s="13"/>
      <c r="DG4096" s="13"/>
      <c r="DH4096" s="13"/>
      <c r="DI4096" s="13"/>
      <c r="DJ4096" s="13"/>
      <c r="DK4096" s="13"/>
      <c r="DL4096" s="13"/>
      <c r="DM4096" s="13"/>
      <c r="DN4096" s="13"/>
      <c r="DO4096" s="13"/>
      <c r="DP4096" s="13"/>
      <c r="DQ4096" s="13"/>
      <c r="DR4096" s="13"/>
      <c r="DS4096" s="13"/>
      <c r="DT4096" s="13"/>
      <c r="DU4096" s="13"/>
      <c r="DV4096" s="13"/>
      <c r="DW4096" s="13"/>
      <c r="DX4096" s="13"/>
      <c r="DY4096" s="13"/>
      <c r="DZ4096" s="13"/>
      <c r="EA4096" s="13"/>
      <c r="EB4096" s="13"/>
      <c r="EC4096" s="13"/>
      <c r="ED4096" s="13"/>
      <c r="EE4096" s="13"/>
      <c r="EF4096" s="13"/>
      <c r="EG4096" s="13"/>
      <c r="EH4096" s="13"/>
      <c r="EI4096" s="13"/>
      <c r="EJ4096" s="13"/>
      <c r="EK4096" s="13"/>
      <c r="EL4096" s="13"/>
      <c r="EM4096" s="13"/>
      <c r="EN4096" s="13"/>
      <c r="EO4096" s="13"/>
      <c r="EP4096" s="13"/>
      <c r="EQ4096" s="13"/>
      <c r="ER4096" s="13"/>
      <c r="ES4096" s="13"/>
      <c r="ET4096" s="13"/>
      <c r="EU4096" s="13"/>
      <c r="EV4096" s="13"/>
      <c r="EW4096" s="13"/>
      <c r="EX4096" s="13"/>
      <c r="EY4096" s="13"/>
      <c r="EZ4096" s="13"/>
      <c r="FA4096" s="13"/>
      <c r="FB4096" s="13"/>
      <c r="FC4096" s="13"/>
      <c r="FD4096" s="13"/>
      <c r="FE4096" s="13"/>
      <c r="FF4096" s="13"/>
      <c r="FG4096" s="13"/>
      <c r="FH4096" s="13"/>
      <c r="FI4096" s="13"/>
      <c r="FJ4096" s="13"/>
      <c r="FK4096" s="13"/>
      <c r="FL4096" s="13"/>
      <c r="FM4096" s="13"/>
      <c r="FN4096" s="13"/>
      <c r="FO4096" s="13"/>
      <c r="FP4096" s="13"/>
      <c r="FQ4096" s="13"/>
      <c r="FR4096" s="13"/>
      <c r="FS4096" s="13"/>
      <c r="FT4096" s="13"/>
      <c r="FU4096" s="13"/>
      <c r="FV4096" s="13"/>
      <c r="FW4096" s="13"/>
      <c r="FX4096" s="13"/>
      <c r="FY4096" s="13"/>
      <c r="FZ4096" s="13"/>
      <c r="GA4096" s="13"/>
      <c r="GB4096" s="13"/>
      <c r="GC4096" s="13"/>
      <c r="GD4096" s="13"/>
      <c r="GE4096" s="13"/>
      <c r="GF4096" s="13"/>
      <c r="GG4096" s="13"/>
      <c r="GH4096" s="13"/>
      <c r="GI4096" s="13"/>
      <c r="GJ4096" s="13"/>
      <c r="GK4096" s="13"/>
      <c r="GL4096" s="13"/>
      <c r="GM4096" s="13"/>
      <c r="GN4096" s="13"/>
      <c r="GO4096" s="13"/>
      <c r="GP4096" s="13"/>
      <c r="GQ4096" s="13"/>
      <c r="GR4096" s="13"/>
      <c r="GS4096" s="13"/>
      <c r="GT4096" s="13"/>
      <c r="GU4096" s="13"/>
      <c r="GV4096" s="13"/>
      <c r="GW4096" s="13"/>
      <c r="GX4096" s="13"/>
      <c r="GY4096" s="13"/>
      <c r="GZ4096" s="13"/>
      <c r="HA4096" s="13"/>
      <c r="HB4096" s="13"/>
      <c r="HC4096" s="13"/>
      <c r="HD4096" s="13"/>
      <c r="HE4096" s="13"/>
      <c r="HF4096" s="13"/>
      <c r="HG4096" s="13"/>
      <c r="HH4096" s="13"/>
      <c r="HI4096" s="13"/>
      <c r="HJ4096" s="13"/>
      <c r="HK4096" s="13"/>
      <c r="HL4096" s="13"/>
      <c r="HM4096" s="13"/>
      <c r="HN4096" s="13"/>
      <c r="HO4096" s="13"/>
      <c r="HP4096" s="13"/>
      <c r="HQ4096" s="13"/>
      <c r="HR4096" s="13"/>
      <c r="HS4096" s="13"/>
      <c r="HT4096" s="13"/>
      <c r="HU4096" s="13"/>
      <c r="HV4096" s="13"/>
      <c r="HW4096" s="13"/>
      <c r="HX4096" s="13"/>
      <c r="HY4096" s="13"/>
      <c r="HZ4096" s="13"/>
      <c r="IA4096" s="13"/>
      <c r="IB4096" s="13"/>
      <c r="IC4096" s="13"/>
      <c r="ID4096" s="13"/>
      <c r="IE4096" s="13"/>
      <c r="IF4096" s="13"/>
      <c r="IG4096" s="13"/>
    </row>
    <row r="4097" spans="1:241" s="304" customFormat="1">
      <c r="A4097" s="309">
        <v>31</v>
      </c>
      <c r="B4097" s="111" t="s">
        <v>5085</v>
      </c>
      <c r="C4097" s="46" t="s">
        <v>5086</v>
      </c>
      <c r="D4097" s="298" t="s">
        <v>1808</v>
      </c>
      <c r="E4097" s="299">
        <f t="shared" si="240"/>
        <v>4</v>
      </c>
      <c r="F4097" s="84">
        <v>4</v>
      </c>
      <c r="G4097" s="303"/>
      <c r="H4097" s="303"/>
      <c r="I4097" s="13"/>
      <c r="J4097" s="13"/>
      <c r="K4097" s="13"/>
      <c r="L4097" s="13"/>
      <c r="M4097" s="13"/>
      <c r="N4097" s="13"/>
      <c r="O4097" s="13"/>
      <c r="P4097" s="13"/>
      <c r="Q4097" s="13"/>
      <c r="R4097" s="13"/>
      <c r="S4097" s="13"/>
      <c r="T4097" s="13"/>
      <c r="U4097" s="13"/>
      <c r="V4097" s="13"/>
      <c r="W4097" s="13"/>
      <c r="X4097" s="13"/>
      <c r="Y4097" s="13"/>
      <c r="Z4097" s="13"/>
      <c r="AA4097" s="13"/>
      <c r="AB4097" s="13"/>
      <c r="AC4097" s="13"/>
      <c r="AD4097" s="13"/>
      <c r="AE4097" s="13"/>
      <c r="AF4097" s="13"/>
      <c r="AG4097" s="13"/>
      <c r="AH4097" s="13"/>
      <c r="AI4097" s="13"/>
      <c r="AJ4097" s="13"/>
      <c r="AK4097" s="13"/>
      <c r="AL4097" s="13"/>
      <c r="AM4097" s="13"/>
      <c r="AN4097" s="13"/>
      <c r="AO4097" s="13"/>
      <c r="AP4097" s="13"/>
      <c r="AQ4097" s="13"/>
      <c r="AR4097" s="13"/>
      <c r="AS4097" s="13"/>
      <c r="AT4097" s="13"/>
      <c r="AU4097" s="13"/>
      <c r="AV4097" s="13"/>
      <c r="AW4097" s="13"/>
      <c r="AX4097" s="13"/>
      <c r="AY4097" s="13"/>
      <c r="AZ4097" s="13"/>
      <c r="BA4097" s="13"/>
      <c r="BB4097" s="13"/>
      <c r="BC4097" s="13"/>
      <c r="BD4097" s="13"/>
      <c r="BE4097" s="13"/>
      <c r="BF4097" s="13"/>
      <c r="BG4097" s="13"/>
      <c r="BH4097" s="13"/>
      <c r="BI4097" s="13"/>
      <c r="BJ4097" s="13"/>
      <c r="BK4097" s="13"/>
      <c r="BL4097" s="13"/>
      <c r="BM4097" s="13"/>
      <c r="BN4097" s="13"/>
      <c r="BO4097" s="13"/>
      <c r="BP4097" s="13"/>
      <c r="BQ4097" s="13"/>
      <c r="BR4097" s="13"/>
      <c r="BS4097" s="13"/>
      <c r="BT4097" s="13"/>
      <c r="BU4097" s="13"/>
      <c r="BV4097" s="13"/>
      <c r="BW4097" s="13"/>
      <c r="BX4097" s="13"/>
      <c r="BY4097" s="13"/>
      <c r="BZ4097" s="13"/>
      <c r="CA4097" s="13"/>
      <c r="CB4097" s="13"/>
      <c r="CC4097" s="13"/>
      <c r="CD4097" s="13"/>
      <c r="CE4097" s="13"/>
      <c r="CF4097" s="13"/>
      <c r="CG4097" s="13"/>
      <c r="CH4097" s="13"/>
      <c r="CI4097" s="13"/>
      <c r="CJ4097" s="13"/>
      <c r="CK4097" s="13"/>
      <c r="CL4097" s="13"/>
      <c r="CM4097" s="13"/>
      <c r="CN4097" s="13"/>
      <c r="CO4097" s="13"/>
      <c r="CP4097" s="13"/>
      <c r="CQ4097" s="13"/>
      <c r="CR4097" s="13"/>
      <c r="CS4097" s="13"/>
      <c r="CT4097" s="13"/>
      <c r="CU4097" s="13"/>
      <c r="CV4097" s="13"/>
      <c r="CW4097" s="13"/>
      <c r="CX4097" s="13"/>
      <c r="CY4097" s="13"/>
      <c r="CZ4097" s="13"/>
      <c r="DA4097" s="13"/>
      <c r="DB4097" s="13"/>
      <c r="DC4097" s="13"/>
      <c r="DD4097" s="13"/>
      <c r="DE4097" s="13"/>
      <c r="DF4097" s="13"/>
      <c r="DG4097" s="13"/>
      <c r="DH4097" s="13"/>
      <c r="DI4097" s="13"/>
      <c r="DJ4097" s="13"/>
      <c r="DK4097" s="13"/>
      <c r="DL4097" s="13"/>
      <c r="DM4097" s="13"/>
      <c r="DN4097" s="13"/>
      <c r="DO4097" s="13"/>
      <c r="DP4097" s="13"/>
      <c r="DQ4097" s="13"/>
      <c r="DR4097" s="13"/>
      <c r="DS4097" s="13"/>
      <c r="DT4097" s="13"/>
      <c r="DU4097" s="13"/>
      <c r="DV4097" s="13"/>
      <c r="DW4097" s="13"/>
      <c r="DX4097" s="13"/>
      <c r="DY4097" s="13"/>
      <c r="DZ4097" s="13"/>
      <c r="EA4097" s="13"/>
      <c r="EB4097" s="13"/>
      <c r="EC4097" s="13"/>
      <c r="ED4097" s="13"/>
      <c r="EE4097" s="13"/>
      <c r="EF4097" s="13"/>
      <c r="EG4097" s="13"/>
      <c r="EH4097" s="13"/>
      <c r="EI4097" s="13"/>
      <c r="EJ4097" s="13"/>
      <c r="EK4097" s="13"/>
      <c r="EL4097" s="13"/>
      <c r="EM4097" s="13"/>
      <c r="EN4097" s="13"/>
      <c r="EO4097" s="13"/>
      <c r="EP4097" s="13"/>
      <c r="EQ4097" s="13"/>
      <c r="ER4097" s="13"/>
      <c r="ES4097" s="13"/>
      <c r="ET4097" s="13"/>
      <c r="EU4097" s="13"/>
      <c r="EV4097" s="13"/>
      <c r="EW4097" s="13"/>
      <c r="EX4097" s="13"/>
      <c r="EY4097" s="13"/>
      <c r="EZ4097" s="13"/>
      <c r="FA4097" s="13"/>
      <c r="FB4097" s="13"/>
      <c r="FC4097" s="13"/>
      <c r="FD4097" s="13"/>
      <c r="FE4097" s="13"/>
      <c r="FF4097" s="13"/>
      <c r="FG4097" s="13"/>
      <c r="FH4097" s="13"/>
      <c r="FI4097" s="13"/>
      <c r="FJ4097" s="13"/>
      <c r="FK4097" s="13"/>
      <c r="FL4097" s="13"/>
      <c r="FM4097" s="13"/>
      <c r="FN4097" s="13"/>
      <c r="FO4097" s="13"/>
      <c r="FP4097" s="13"/>
      <c r="FQ4097" s="13"/>
      <c r="FR4097" s="13"/>
      <c r="FS4097" s="13"/>
      <c r="FT4097" s="13"/>
      <c r="FU4097" s="13"/>
      <c r="FV4097" s="13"/>
      <c r="FW4097" s="13"/>
      <c r="FX4097" s="13"/>
      <c r="FY4097" s="13"/>
      <c r="FZ4097" s="13"/>
      <c r="GA4097" s="13"/>
      <c r="GB4097" s="13"/>
      <c r="GC4097" s="13"/>
      <c r="GD4097" s="13"/>
      <c r="GE4097" s="13"/>
      <c r="GF4097" s="13"/>
      <c r="GG4097" s="13"/>
      <c r="GH4097" s="13"/>
      <c r="GI4097" s="13"/>
      <c r="GJ4097" s="13"/>
      <c r="GK4097" s="13"/>
      <c r="GL4097" s="13"/>
      <c r="GM4097" s="13"/>
      <c r="GN4097" s="13"/>
      <c r="GO4097" s="13"/>
      <c r="GP4097" s="13"/>
      <c r="GQ4097" s="13"/>
      <c r="GR4097" s="13"/>
      <c r="GS4097" s="13"/>
      <c r="GT4097" s="13"/>
      <c r="GU4097" s="13"/>
      <c r="GV4097" s="13"/>
      <c r="GW4097" s="13"/>
      <c r="GX4097" s="13"/>
      <c r="GY4097" s="13"/>
      <c r="GZ4097" s="13"/>
      <c r="HA4097" s="13"/>
      <c r="HB4097" s="13"/>
      <c r="HC4097" s="13"/>
      <c r="HD4097" s="13"/>
      <c r="HE4097" s="13"/>
      <c r="HF4097" s="13"/>
      <c r="HG4097" s="13"/>
      <c r="HH4097" s="13"/>
      <c r="HI4097" s="13"/>
      <c r="HJ4097" s="13"/>
      <c r="HK4097" s="13"/>
      <c r="HL4097" s="13"/>
      <c r="HM4097" s="13"/>
      <c r="HN4097" s="13"/>
      <c r="HO4097" s="13"/>
      <c r="HP4097" s="13"/>
      <c r="HQ4097" s="13"/>
      <c r="HR4097" s="13"/>
      <c r="HS4097" s="13"/>
      <c r="HT4097" s="13"/>
      <c r="HU4097" s="13"/>
      <c r="HV4097" s="13"/>
      <c r="HW4097" s="13"/>
      <c r="HX4097" s="13"/>
      <c r="HY4097" s="13"/>
      <c r="HZ4097" s="13"/>
      <c r="IA4097" s="13"/>
      <c r="IB4097" s="13"/>
      <c r="IC4097" s="13"/>
      <c r="ID4097" s="13"/>
      <c r="IE4097" s="13"/>
      <c r="IF4097" s="13"/>
      <c r="IG4097" s="13"/>
    </row>
    <row r="4098" spans="1:241" s="304" customFormat="1">
      <c r="A4098" s="309">
        <v>32</v>
      </c>
      <c r="B4098" s="111" t="s">
        <v>5087</v>
      </c>
      <c r="C4098" s="46" t="s">
        <v>225</v>
      </c>
      <c r="D4098" s="298" t="s">
        <v>1808</v>
      </c>
      <c r="E4098" s="299">
        <f t="shared" si="240"/>
        <v>2</v>
      </c>
      <c r="F4098" s="84">
        <v>2</v>
      </c>
      <c r="G4098" s="303"/>
      <c r="H4098" s="303"/>
      <c r="I4098" s="13"/>
      <c r="J4098" s="13"/>
      <c r="K4098" s="13"/>
      <c r="L4098" s="13"/>
      <c r="M4098" s="13"/>
      <c r="N4098" s="13"/>
      <c r="O4098" s="13"/>
      <c r="P4098" s="13"/>
      <c r="Q4098" s="13"/>
      <c r="R4098" s="13"/>
      <c r="S4098" s="13"/>
      <c r="T4098" s="13"/>
      <c r="U4098" s="13"/>
      <c r="V4098" s="13"/>
      <c r="W4098" s="13"/>
      <c r="X4098" s="13"/>
      <c r="Y4098" s="13"/>
      <c r="Z4098" s="13"/>
      <c r="AA4098" s="13"/>
      <c r="AB4098" s="13"/>
      <c r="AC4098" s="13"/>
      <c r="AD4098" s="13"/>
      <c r="AE4098" s="13"/>
      <c r="AF4098" s="13"/>
      <c r="AG4098" s="13"/>
      <c r="AH4098" s="13"/>
      <c r="AI4098" s="13"/>
      <c r="AJ4098" s="13"/>
      <c r="AK4098" s="13"/>
      <c r="AL4098" s="13"/>
      <c r="AM4098" s="13"/>
      <c r="AN4098" s="13"/>
      <c r="AO4098" s="13"/>
      <c r="AP4098" s="13"/>
      <c r="AQ4098" s="13"/>
      <c r="AR4098" s="13"/>
      <c r="AS4098" s="13"/>
      <c r="AT4098" s="13"/>
      <c r="AU4098" s="13"/>
      <c r="AV4098" s="13"/>
      <c r="AW4098" s="13"/>
      <c r="AX4098" s="13"/>
      <c r="AY4098" s="13"/>
      <c r="AZ4098" s="13"/>
      <c r="BA4098" s="13"/>
      <c r="BB4098" s="13"/>
      <c r="BC4098" s="13"/>
      <c r="BD4098" s="13"/>
      <c r="BE4098" s="13"/>
      <c r="BF4098" s="13"/>
      <c r="BG4098" s="13"/>
      <c r="BH4098" s="13"/>
      <c r="BI4098" s="13"/>
      <c r="BJ4098" s="13"/>
      <c r="BK4098" s="13"/>
      <c r="BL4098" s="13"/>
      <c r="BM4098" s="13"/>
      <c r="BN4098" s="13"/>
      <c r="BO4098" s="13"/>
      <c r="BP4098" s="13"/>
      <c r="BQ4098" s="13"/>
      <c r="BR4098" s="13"/>
      <c r="BS4098" s="13"/>
      <c r="BT4098" s="13"/>
      <c r="BU4098" s="13"/>
      <c r="BV4098" s="13"/>
      <c r="BW4098" s="13"/>
      <c r="BX4098" s="13"/>
      <c r="BY4098" s="13"/>
      <c r="BZ4098" s="13"/>
      <c r="CA4098" s="13"/>
      <c r="CB4098" s="13"/>
      <c r="CC4098" s="13"/>
      <c r="CD4098" s="13"/>
      <c r="CE4098" s="13"/>
      <c r="CF4098" s="13"/>
      <c r="CG4098" s="13"/>
      <c r="CH4098" s="13"/>
      <c r="CI4098" s="13"/>
      <c r="CJ4098" s="13"/>
      <c r="CK4098" s="13"/>
      <c r="CL4098" s="13"/>
      <c r="CM4098" s="13"/>
      <c r="CN4098" s="13"/>
      <c r="CO4098" s="13"/>
      <c r="CP4098" s="13"/>
      <c r="CQ4098" s="13"/>
      <c r="CR4098" s="13"/>
      <c r="CS4098" s="13"/>
      <c r="CT4098" s="13"/>
      <c r="CU4098" s="13"/>
      <c r="CV4098" s="13"/>
      <c r="CW4098" s="13"/>
      <c r="CX4098" s="13"/>
      <c r="CY4098" s="13"/>
      <c r="CZ4098" s="13"/>
      <c r="DA4098" s="13"/>
      <c r="DB4098" s="13"/>
      <c r="DC4098" s="13"/>
      <c r="DD4098" s="13"/>
      <c r="DE4098" s="13"/>
      <c r="DF4098" s="13"/>
      <c r="DG4098" s="13"/>
      <c r="DH4098" s="13"/>
      <c r="DI4098" s="13"/>
      <c r="DJ4098" s="13"/>
      <c r="DK4098" s="13"/>
      <c r="DL4098" s="13"/>
      <c r="DM4098" s="13"/>
      <c r="DN4098" s="13"/>
      <c r="DO4098" s="13"/>
      <c r="DP4098" s="13"/>
      <c r="DQ4098" s="13"/>
      <c r="DR4098" s="13"/>
      <c r="DS4098" s="13"/>
      <c r="DT4098" s="13"/>
      <c r="DU4098" s="13"/>
      <c r="DV4098" s="13"/>
      <c r="DW4098" s="13"/>
      <c r="DX4098" s="13"/>
      <c r="DY4098" s="13"/>
      <c r="DZ4098" s="13"/>
      <c r="EA4098" s="13"/>
      <c r="EB4098" s="13"/>
      <c r="EC4098" s="13"/>
      <c r="ED4098" s="13"/>
      <c r="EE4098" s="13"/>
      <c r="EF4098" s="13"/>
      <c r="EG4098" s="13"/>
      <c r="EH4098" s="13"/>
      <c r="EI4098" s="13"/>
      <c r="EJ4098" s="13"/>
      <c r="EK4098" s="13"/>
      <c r="EL4098" s="13"/>
      <c r="EM4098" s="13"/>
      <c r="EN4098" s="13"/>
      <c r="EO4098" s="13"/>
      <c r="EP4098" s="13"/>
      <c r="EQ4098" s="13"/>
      <c r="ER4098" s="13"/>
      <c r="ES4098" s="13"/>
      <c r="ET4098" s="13"/>
      <c r="EU4098" s="13"/>
      <c r="EV4098" s="13"/>
      <c r="EW4098" s="13"/>
      <c r="EX4098" s="13"/>
      <c r="EY4098" s="13"/>
      <c r="EZ4098" s="13"/>
      <c r="FA4098" s="13"/>
      <c r="FB4098" s="13"/>
      <c r="FC4098" s="13"/>
      <c r="FD4098" s="13"/>
      <c r="FE4098" s="13"/>
      <c r="FF4098" s="13"/>
      <c r="FG4098" s="13"/>
      <c r="FH4098" s="13"/>
      <c r="FI4098" s="13"/>
      <c r="FJ4098" s="13"/>
      <c r="FK4098" s="13"/>
      <c r="FL4098" s="13"/>
      <c r="FM4098" s="13"/>
      <c r="FN4098" s="13"/>
      <c r="FO4098" s="13"/>
      <c r="FP4098" s="13"/>
      <c r="FQ4098" s="13"/>
      <c r="FR4098" s="13"/>
      <c r="FS4098" s="13"/>
      <c r="FT4098" s="13"/>
      <c r="FU4098" s="13"/>
      <c r="FV4098" s="13"/>
      <c r="FW4098" s="13"/>
      <c r="FX4098" s="13"/>
      <c r="FY4098" s="13"/>
      <c r="FZ4098" s="13"/>
      <c r="GA4098" s="13"/>
      <c r="GB4098" s="13"/>
      <c r="GC4098" s="13"/>
      <c r="GD4098" s="13"/>
      <c r="GE4098" s="13"/>
      <c r="GF4098" s="13"/>
      <c r="GG4098" s="13"/>
      <c r="GH4098" s="13"/>
      <c r="GI4098" s="13"/>
      <c r="GJ4098" s="13"/>
      <c r="GK4098" s="13"/>
      <c r="GL4098" s="13"/>
      <c r="GM4098" s="13"/>
      <c r="GN4098" s="13"/>
      <c r="GO4098" s="13"/>
      <c r="GP4098" s="13"/>
      <c r="GQ4098" s="13"/>
      <c r="GR4098" s="13"/>
      <c r="GS4098" s="13"/>
      <c r="GT4098" s="13"/>
      <c r="GU4098" s="13"/>
      <c r="GV4098" s="13"/>
      <c r="GW4098" s="13"/>
      <c r="GX4098" s="13"/>
      <c r="GY4098" s="13"/>
      <c r="GZ4098" s="13"/>
      <c r="HA4098" s="13"/>
      <c r="HB4098" s="13"/>
      <c r="HC4098" s="13"/>
      <c r="HD4098" s="13"/>
      <c r="HE4098" s="13"/>
      <c r="HF4098" s="13"/>
      <c r="HG4098" s="13"/>
      <c r="HH4098" s="13"/>
      <c r="HI4098" s="13"/>
      <c r="HJ4098" s="13"/>
      <c r="HK4098" s="13"/>
      <c r="HL4098" s="13"/>
      <c r="HM4098" s="13"/>
      <c r="HN4098" s="13"/>
      <c r="HO4098" s="13"/>
      <c r="HP4098" s="13"/>
      <c r="HQ4098" s="13"/>
      <c r="HR4098" s="13"/>
      <c r="HS4098" s="13"/>
      <c r="HT4098" s="13"/>
      <c r="HU4098" s="13"/>
      <c r="HV4098" s="13"/>
      <c r="HW4098" s="13"/>
      <c r="HX4098" s="13"/>
      <c r="HY4098" s="13"/>
      <c r="HZ4098" s="13"/>
      <c r="IA4098" s="13"/>
      <c r="IB4098" s="13"/>
      <c r="IC4098" s="13"/>
      <c r="ID4098" s="13"/>
      <c r="IE4098" s="13"/>
      <c r="IF4098" s="13"/>
      <c r="IG4098" s="13"/>
    </row>
    <row r="4099" spans="1:241" s="304" customFormat="1">
      <c r="A4099" s="309">
        <v>33</v>
      </c>
      <c r="B4099" s="111" t="s">
        <v>5088</v>
      </c>
      <c r="C4099" s="46" t="s">
        <v>203</v>
      </c>
      <c r="D4099" s="298" t="s">
        <v>1808</v>
      </c>
      <c r="E4099" s="299">
        <f t="shared" si="240"/>
        <v>1</v>
      </c>
      <c r="F4099" s="84">
        <v>1</v>
      </c>
      <c r="G4099" s="303"/>
      <c r="H4099" s="303"/>
      <c r="I4099" s="13"/>
      <c r="J4099" s="13"/>
      <c r="K4099" s="13"/>
      <c r="L4099" s="13"/>
      <c r="M4099" s="13"/>
      <c r="N4099" s="13"/>
      <c r="O4099" s="13"/>
      <c r="P4099" s="13"/>
      <c r="Q4099" s="13"/>
      <c r="R4099" s="13"/>
      <c r="S4099" s="13"/>
      <c r="T4099" s="13"/>
      <c r="U4099" s="13"/>
      <c r="V4099" s="13"/>
      <c r="W4099" s="13"/>
      <c r="X4099" s="13"/>
      <c r="Y4099" s="13"/>
      <c r="Z4099" s="13"/>
      <c r="AA4099" s="13"/>
      <c r="AB4099" s="13"/>
      <c r="AC4099" s="13"/>
      <c r="AD4099" s="13"/>
      <c r="AE4099" s="13"/>
      <c r="AF4099" s="13"/>
      <c r="AG4099" s="13"/>
      <c r="AH4099" s="13"/>
      <c r="AI4099" s="13"/>
      <c r="AJ4099" s="13"/>
      <c r="AK4099" s="13"/>
      <c r="AL4099" s="13"/>
      <c r="AM4099" s="13"/>
      <c r="AN4099" s="13"/>
      <c r="AO4099" s="13"/>
      <c r="AP4099" s="13"/>
      <c r="AQ4099" s="13"/>
      <c r="AR4099" s="13"/>
      <c r="AS4099" s="13"/>
      <c r="AT4099" s="13"/>
      <c r="AU4099" s="13"/>
      <c r="AV4099" s="13"/>
      <c r="AW4099" s="13"/>
      <c r="AX4099" s="13"/>
      <c r="AY4099" s="13"/>
      <c r="AZ4099" s="13"/>
      <c r="BA4099" s="13"/>
      <c r="BB4099" s="13"/>
      <c r="BC4099" s="13"/>
      <c r="BD4099" s="13"/>
      <c r="BE4099" s="13"/>
      <c r="BF4099" s="13"/>
      <c r="BG4099" s="13"/>
      <c r="BH4099" s="13"/>
      <c r="BI4099" s="13"/>
      <c r="BJ4099" s="13"/>
      <c r="BK4099" s="13"/>
      <c r="BL4099" s="13"/>
      <c r="BM4099" s="13"/>
      <c r="BN4099" s="13"/>
      <c r="BO4099" s="13"/>
      <c r="BP4099" s="13"/>
      <c r="BQ4099" s="13"/>
      <c r="BR4099" s="13"/>
      <c r="BS4099" s="13"/>
      <c r="BT4099" s="13"/>
      <c r="BU4099" s="13"/>
      <c r="BV4099" s="13"/>
      <c r="BW4099" s="13"/>
      <c r="BX4099" s="13"/>
      <c r="BY4099" s="13"/>
      <c r="BZ4099" s="13"/>
      <c r="CA4099" s="13"/>
      <c r="CB4099" s="13"/>
      <c r="CC4099" s="13"/>
      <c r="CD4099" s="13"/>
      <c r="CE4099" s="13"/>
      <c r="CF4099" s="13"/>
      <c r="CG4099" s="13"/>
      <c r="CH4099" s="13"/>
      <c r="CI4099" s="13"/>
      <c r="CJ4099" s="13"/>
      <c r="CK4099" s="13"/>
      <c r="CL4099" s="13"/>
      <c r="CM4099" s="13"/>
      <c r="CN4099" s="13"/>
      <c r="CO4099" s="13"/>
      <c r="CP4099" s="13"/>
      <c r="CQ4099" s="13"/>
      <c r="CR4099" s="13"/>
      <c r="CS4099" s="13"/>
      <c r="CT4099" s="13"/>
      <c r="CU4099" s="13"/>
      <c r="CV4099" s="13"/>
      <c r="CW4099" s="13"/>
      <c r="CX4099" s="13"/>
      <c r="CY4099" s="13"/>
      <c r="CZ4099" s="13"/>
      <c r="DA4099" s="13"/>
      <c r="DB4099" s="13"/>
      <c r="DC4099" s="13"/>
      <c r="DD4099" s="13"/>
      <c r="DE4099" s="13"/>
      <c r="DF4099" s="13"/>
      <c r="DG4099" s="13"/>
      <c r="DH4099" s="13"/>
      <c r="DI4099" s="13"/>
      <c r="DJ4099" s="13"/>
      <c r="DK4099" s="13"/>
      <c r="DL4099" s="13"/>
      <c r="DM4099" s="13"/>
      <c r="DN4099" s="13"/>
      <c r="DO4099" s="13"/>
      <c r="DP4099" s="13"/>
      <c r="DQ4099" s="13"/>
      <c r="DR4099" s="13"/>
      <c r="DS4099" s="13"/>
      <c r="DT4099" s="13"/>
      <c r="DU4099" s="13"/>
      <c r="DV4099" s="13"/>
      <c r="DW4099" s="13"/>
      <c r="DX4099" s="13"/>
      <c r="DY4099" s="13"/>
      <c r="DZ4099" s="13"/>
      <c r="EA4099" s="13"/>
      <c r="EB4099" s="13"/>
      <c r="EC4099" s="13"/>
      <c r="ED4099" s="13"/>
      <c r="EE4099" s="13"/>
      <c r="EF4099" s="13"/>
      <c r="EG4099" s="13"/>
      <c r="EH4099" s="13"/>
      <c r="EI4099" s="13"/>
      <c r="EJ4099" s="13"/>
      <c r="EK4099" s="13"/>
      <c r="EL4099" s="13"/>
      <c r="EM4099" s="13"/>
      <c r="EN4099" s="13"/>
      <c r="EO4099" s="13"/>
      <c r="EP4099" s="13"/>
      <c r="EQ4099" s="13"/>
      <c r="ER4099" s="13"/>
      <c r="ES4099" s="13"/>
      <c r="ET4099" s="13"/>
      <c r="EU4099" s="13"/>
      <c r="EV4099" s="13"/>
      <c r="EW4099" s="13"/>
      <c r="EX4099" s="13"/>
      <c r="EY4099" s="13"/>
      <c r="EZ4099" s="13"/>
      <c r="FA4099" s="13"/>
      <c r="FB4099" s="13"/>
      <c r="FC4099" s="13"/>
      <c r="FD4099" s="13"/>
      <c r="FE4099" s="13"/>
      <c r="FF4099" s="13"/>
      <c r="FG4099" s="13"/>
      <c r="FH4099" s="13"/>
      <c r="FI4099" s="13"/>
      <c r="FJ4099" s="13"/>
      <c r="FK4099" s="13"/>
      <c r="FL4099" s="13"/>
      <c r="FM4099" s="13"/>
      <c r="FN4099" s="13"/>
      <c r="FO4099" s="13"/>
      <c r="FP4099" s="13"/>
      <c r="FQ4099" s="13"/>
      <c r="FR4099" s="13"/>
      <c r="FS4099" s="13"/>
      <c r="FT4099" s="13"/>
      <c r="FU4099" s="13"/>
      <c r="FV4099" s="13"/>
      <c r="FW4099" s="13"/>
      <c r="FX4099" s="13"/>
      <c r="FY4099" s="13"/>
      <c r="FZ4099" s="13"/>
      <c r="GA4099" s="13"/>
      <c r="GB4099" s="13"/>
      <c r="GC4099" s="13"/>
      <c r="GD4099" s="13"/>
      <c r="GE4099" s="13"/>
      <c r="GF4099" s="13"/>
      <c r="GG4099" s="13"/>
      <c r="GH4099" s="13"/>
      <c r="GI4099" s="13"/>
      <c r="GJ4099" s="13"/>
      <c r="GK4099" s="13"/>
      <c r="GL4099" s="13"/>
      <c r="GM4099" s="13"/>
      <c r="GN4099" s="13"/>
      <c r="GO4099" s="13"/>
      <c r="GP4099" s="13"/>
      <c r="GQ4099" s="13"/>
      <c r="GR4099" s="13"/>
      <c r="GS4099" s="13"/>
      <c r="GT4099" s="13"/>
      <c r="GU4099" s="13"/>
      <c r="GV4099" s="13"/>
      <c r="GW4099" s="13"/>
      <c r="GX4099" s="13"/>
      <c r="GY4099" s="13"/>
      <c r="GZ4099" s="13"/>
      <c r="HA4099" s="13"/>
      <c r="HB4099" s="13"/>
      <c r="HC4099" s="13"/>
      <c r="HD4099" s="13"/>
      <c r="HE4099" s="13"/>
      <c r="HF4099" s="13"/>
      <c r="HG4099" s="13"/>
      <c r="HH4099" s="13"/>
      <c r="HI4099" s="13"/>
      <c r="HJ4099" s="13"/>
      <c r="HK4099" s="13"/>
      <c r="HL4099" s="13"/>
      <c r="HM4099" s="13"/>
      <c r="HN4099" s="13"/>
      <c r="HO4099" s="13"/>
      <c r="HP4099" s="13"/>
      <c r="HQ4099" s="13"/>
      <c r="HR4099" s="13"/>
      <c r="HS4099" s="13"/>
      <c r="HT4099" s="13"/>
      <c r="HU4099" s="13"/>
      <c r="HV4099" s="13"/>
      <c r="HW4099" s="13"/>
      <c r="HX4099" s="13"/>
      <c r="HY4099" s="13"/>
      <c r="HZ4099" s="13"/>
      <c r="IA4099" s="13"/>
      <c r="IB4099" s="13"/>
      <c r="IC4099" s="13"/>
      <c r="ID4099" s="13"/>
      <c r="IE4099" s="13"/>
      <c r="IF4099" s="13"/>
      <c r="IG4099" s="13"/>
    </row>
    <row r="4100" spans="1:241" s="304" customFormat="1">
      <c r="A4100" s="309">
        <v>34</v>
      </c>
      <c r="B4100" s="111" t="s">
        <v>5089</v>
      </c>
      <c r="C4100" s="46" t="s">
        <v>201</v>
      </c>
      <c r="D4100" s="298" t="s">
        <v>1808</v>
      </c>
      <c r="E4100" s="299">
        <f t="shared" si="240"/>
        <v>1</v>
      </c>
      <c r="F4100" s="84">
        <v>1</v>
      </c>
      <c r="G4100" s="303"/>
      <c r="H4100" s="303"/>
      <c r="I4100" s="13"/>
      <c r="J4100" s="13"/>
      <c r="K4100" s="13"/>
      <c r="L4100" s="13"/>
      <c r="M4100" s="13"/>
      <c r="N4100" s="13"/>
      <c r="O4100" s="13"/>
      <c r="P4100" s="13"/>
      <c r="Q4100" s="13"/>
      <c r="R4100" s="13"/>
      <c r="S4100" s="13"/>
      <c r="T4100" s="13"/>
      <c r="U4100" s="13"/>
      <c r="V4100" s="13"/>
      <c r="W4100" s="13"/>
      <c r="X4100" s="13"/>
      <c r="Y4100" s="13"/>
      <c r="Z4100" s="13"/>
      <c r="AA4100" s="13"/>
      <c r="AB4100" s="13"/>
      <c r="AC4100" s="13"/>
      <c r="AD4100" s="13"/>
      <c r="AE4100" s="13"/>
      <c r="AF4100" s="13"/>
      <c r="AG4100" s="13"/>
      <c r="AH4100" s="13"/>
      <c r="AI4100" s="13"/>
      <c r="AJ4100" s="13"/>
      <c r="AK4100" s="13"/>
      <c r="AL4100" s="13"/>
      <c r="AM4100" s="13"/>
      <c r="AN4100" s="13"/>
      <c r="AO4100" s="13"/>
      <c r="AP4100" s="13"/>
      <c r="AQ4100" s="13"/>
      <c r="AR4100" s="13"/>
      <c r="AS4100" s="13"/>
      <c r="AT4100" s="13"/>
      <c r="AU4100" s="13"/>
      <c r="AV4100" s="13"/>
      <c r="AW4100" s="13"/>
      <c r="AX4100" s="13"/>
      <c r="AY4100" s="13"/>
      <c r="AZ4100" s="13"/>
      <c r="BA4100" s="13"/>
      <c r="BB4100" s="13"/>
      <c r="BC4100" s="13"/>
      <c r="BD4100" s="13"/>
      <c r="BE4100" s="13"/>
      <c r="BF4100" s="13"/>
      <c r="BG4100" s="13"/>
      <c r="BH4100" s="13"/>
      <c r="BI4100" s="13"/>
      <c r="BJ4100" s="13"/>
      <c r="BK4100" s="13"/>
      <c r="BL4100" s="13"/>
      <c r="BM4100" s="13"/>
      <c r="BN4100" s="13"/>
      <c r="BO4100" s="13"/>
      <c r="BP4100" s="13"/>
      <c r="BQ4100" s="13"/>
      <c r="BR4100" s="13"/>
      <c r="BS4100" s="13"/>
      <c r="BT4100" s="13"/>
      <c r="BU4100" s="13"/>
      <c r="BV4100" s="13"/>
      <c r="BW4100" s="13"/>
      <c r="BX4100" s="13"/>
      <c r="BY4100" s="13"/>
      <c r="BZ4100" s="13"/>
      <c r="CA4100" s="13"/>
      <c r="CB4100" s="13"/>
      <c r="CC4100" s="13"/>
      <c r="CD4100" s="13"/>
      <c r="CE4100" s="13"/>
      <c r="CF4100" s="13"/>
      <c r="CG4100" s="13"/>
      <c r="CH4100" s="13"/>
      <c r="CI4100" s="13"/>
      <c r="CJ4100" s="13"/>
      <c r="CK4100" s="13"/>
      <c r="CL4100" s="13"/>
      <c r="CM4100" s="13"/>
      <c r="CN4100" s="13"/>
      <c r="CO4100" s="13"/>
      <c r="CP4100" s="13"/>
      <c r="CQ4100" s="13"/>
      <c r="CR4100" s="13"/>
      <c r="CS4100" s="13"/>
      <c r="CT4100" s="13"/>
      <c r="CU4100" s="13"/>
      <c r="CV4100" s="13"/>
      <c r="CW4100" s="13"/>
      <c r="CX4100" s="13"/>
      <c r="CY4100" s="13"/>
      <c r="CZ4100" s="13"/>
      <c r="DA4100" s="13"/>
      <c r="DB4100" s="13"/>
      <c r="DC4100" s="13"/>
      <c r="DD4100" s="13"/>
      <c r="DE4100" s="13"/>
      <c r="DF4100" s="13"/>
      <c r="DG4100" s="13"/>
      <c r="DH4100" s="13"/>
      <c r="DI4100" s="13"/>
      <c r="DJ4100" s="13"/>
      <c r="DK4100" s="13"/>
      <c r="DL4100" s="13"/>
      <c r="DM4100" s="13"/>
      <c r="DN4100" s="13"/>
      <c r="DO4100" s="13"/>
      <c r="DP4100" s="13"/>
      <c r="DQ4100" s="13"/>
      <c r="DR4100" s="13"/>
      <c r="DS4100" s="13"/>
      <c r="DT4100" s="13"/>
      <c r="DU4100" s="13"/>
      <c r="DV4100" s="13"/>
      <c r="DW4100" s="13"/>
      <c r="DX4100" s="13"/>
      <c r="DY4100" s="13"/>
      <c r="DZ4100" s="13"/>
      <c r="EA4100" s="13"/>
      <c r="EB4100" s="13"/>
      <c r="EC4100" s="13"/>
      <c r="ED4100" s="13"/>
      <c r="EE4100" s="13"/>
      <c r="EF4100" s="13"/>
      <c r="EG4100" s="13"/>
      <c r="EH4100" s="13"/>
      <c r="EI4100" s="13"/>
      <c r="EJ4100" s="13"/>
      <c r="EK4100" s="13"/>
      <c r="EL4100" s="13"/>
      <c r="EM4100" s="13"/>
      <c r="EN4100" s="13"/>
      <c r="EO4100" s="13"/>
      <c r="EP4100" s="13"/>
      <c r="EQ4100" s="13"/>
      <c r="ER4100" s="13"/>
      <c r="ES4100" s="13"/>
      <c r="ET4100" s="13"/>
      <c r="EU4100" s="13"/>
      <c r="EV4100" s="13"/>
      <c r="EW4100" s="13"/>
      <c r="EX4100" s="13"/>
      <c r="EY4100" s="13"/>
      <c r="EZ4100" s="13"/>
      <c r="FA4100" s="13"/>
      <c r="FB4100" s="13"/>
      <c r="FC4100" s="13"/>
      <c r="FD4100" s="13"/>
      <c r="FE4100" s="13"/>
      <c r="FF4100" s="13"/>
      <c r="FG4100" s="13"/>
      <c r="FH4100" s="13"/>
      <c r="FI4100" s="13"/>
      <c r="FJ4100" s="13"/>
      <c r="FK4100" s="13"/>
      <c r="FL4100" s="13"/>
      <c r="FM4100" s="13"/>
      <c r="FN4100" s="13"/>
      <c r="FO4100" s="13"/>
      <c r="FP4100" s="13"/>
      <c r="FQ4100" s="13"/>
      <c r="FR4100" s="13"/>
      <c r="FS4100" s="13"/>
      <c r="FT4100" s="13"/>
      <c r="FU4100" s="13"/>
      <c r="FV4100" s="13"/>
      <c r="FW4100" s="13"/>
      <c r="FX4100" s="13"/>
      <c r="FY4100" s="13"/>
      <c r="FZ4100" s="13"/>
      <c r="GA4100" s="13"/>
      <c r="GB4100" s="13"/>
      <c r="GC4100" s="13"/>
      <c r="GD4100" s="13"/>
      <c r="GE4100" s="13"/>
      <c r="GF4100" s="13"/>
      <c r="GG4100" s="13"/>
      <c r="GH4100" s="13"/>
      <c r="GI4100" s="13"/>
      <c r="GJ4100" s="13"/>
      <c r="GK4100" s="13"/>
      <c r="GL4100" s="13"/>
      <c r="GM4100" s="13"/>
      <c r="GN4100" s="13"/>
      <c r="GO4100" s="13"/>
      <c r="GP4100" s="13"/>
      <c r="GQ4100" s="13"/>
      <c r="GR4100" s="13"/>
      <c r="GS4100" s="13"/>
      <c r="GT4100" s="13"/>
      <c r="GU4100" s="13"/>
      <c r="GV4100" s="13"/>
      <c r="GW4100" s="13"/>
      <c r="GX4100" s="13"/>
      <c r="GY4100" s="13"/>
      <c r="GZ4100" s="13"/>
      <c r="HA4100" s="13"/>
      <c r="HB4100" s="13"/>
      <c r="HC4100" s="13"/>
      <c r="HD4100" s="13"/>
      <c r="HE4100" s="13"/>
      <c r="HF4100" s="13"/>
      <c r="HG4100" s="13"/>
      <c r="HH4100" s="13"/>
      <c r="HI4100" s="13"/>
      <c r="HJ4100" s="13"/>
      <c r="HK4100" s="13"/>
      <c r="HL4100" s="13"/>
      <c r="HM4100" s="13"/>
      <c r="HN4100" s="13"/>
      <c r="HO4100" s="13"/>
      <c r="HP4100" s="13"/>
      <c r="HQ4100" s="13"/>
      <c r="HR4100" s="13"/>
      <c r="HS4100" s="13"/>
      <c r="HT4100" s="13"/>
      <c r="HU4100" s="13"/>
      <c r="HV4100" s="13"/>
      <c r="HW4100" s="13"/>
      <c r="HX4100" s="13"/>
      <c r="HY4100" s="13"/>
      <c r="HZ4100" s="13"/>
      <c r="IA4100" s="13"/>
      <c r="IB4100" s="13"/>
      <c r="IC4100" s="13"/>
      <c r="ID4100" s="13"/>
      <c r="IE4100" s="13"/>
      <c r="IF4100" s="13"/>
      <c r="IG4100" s="13"/>
    </row>
    <row r="4101" spans="1:241" s="304" customFormat="1">
      <c r="A4101" s="309">
        <v>35</v>
      </c>
      <c r="B4101" s="111" t="s">
        <v>5090</v>
      </c>
      <c r="C4101" s="46" t="s">
        <v>5091</v>
      </c>
      <c r="D4101" s="298" t="s">
        <v>1808</v>
      </c>
      <c r="E4101" s="299">
        <f t="shared" si="240"/>
        <v>1</v>
      </c>
      <c r="F4101" s="84">
        <v>1</v>
      </c>
      <c r="G4101" s="303"/>
      <c r="H4101" s="303"/>
      <c r="I4101" s="13"/>
      <c r="J4101" s="13"/>
      <c r="K4101" s="13"/>
      <c r="L4101" s="13"/>
      <c r="M4101" s="13"/>
      <c r="N4101" s="13"/>
      <c r="O4101" s="13"/>
      <c r="P4101" s="13"/>
      <c r="Q4101" s="13"/>
      <c r="R4101" s="13"/>
      <c r="S4101" s="13"/>
      <c r="T4101" s="13"/>
      <c r="U4101" s="13"/>
      <c r="V4101" s="13"/>
      <c r="W4101" s="13"/>
      <c r="X4101" s="13"/>
      <c r="Y4101" s="13"/>
      <c r="Z4101" s="13"/>
      <c r="AA4101" s="13"/>
      <c r="AB4101" s="13"/>
      <c r="AC4101" s="13"/>
      <c r="AD4101" s="13"/>
      <c r="AE4101" s="13"/>
      <c r="AF4101" s="13"/>
      <c r="AG4101" s="13"/>
      <c r="AH4101" s="13"/>
      <c r="AI4101" s="13"/>
      <c r="AJ4101" s="13"/>
      <c r="AK4101" s="13"/>
      <c r="AL4101" s="13"/>
      <c r="AM4101" s="13"/>
      <c r="AN4101" s="13"/>
      <c r="AO4101" s="13"/>
      <c r="AP4101" s="13"/>
      <c r="AQ4101" s="13"/>
      <c r="AR4101" s="13"/>
      <c r="AS4101" s="13"/>
      <c r="AT4101" s="13"/>
      <c r="AU4101" s="13"/>
      <c r="AV4101" s="13"/>
      <c r="AW4101" s="13"/>
      <c r="AX4101" s="13"/>
      <c r="AY4101" s="13"/>
      <c r="AZ4101" s="13"/>
      <c r="BA4101" s="13"/>
      <c r="BB4101" s="13"/>
      <c r="BC4101" s="13"/>
      <c r="BD4101" s="13"/>
      <c r="BE4101" s="13"/>
      <c r="BF4101" s="13"/>
      <c r="BG4101" s="13"/>
      <c r="BH4101" s="13"/>
      <c r="BI4101" s="13"/>
      <c r="BJ4101" s="13"/>
      <c r="BK4101" s="13"/>
      <c r="BL4101" s="13"/>
      <c r="BM4101" s="13"/>
      <c r="BN4101" s="13"/>
      <c r="BO4101" s="13"/>
      <c r="BP4101" s="13"/>
      <c r="BQ4101" s="13"/>
      <c r="BR4101" s="13"/>
      <c r="BS4101" s="13"/>
      <c r="BT4101" s="13"/>
      <c r="BU4101" s="13"/>
      <c r="BV4101" s="13"/>
      <c r="BW4101" s="13"/>
      <c r="BX4101" s="13"/>
      <c r="BY4101" s="13"/>
      <c r="BZ4101" s="13"/>
      <c r="CA4101" s="13"/>
      <c r="CB4101" s="13"/>
      <c r="CC4101" s="13"/>
      <c r="CD4101" s="13"/>
      <c r="CE4101" s="13"/>
      <c r="CF4101" s="13"/>
      <c r="CG4101" s="13"/>
      <c r="CH4101" s="13"/>
      <c r="CI4101" s="13"/>
      <c r="CJ4101" s="13"/>
      <c r="CK4101" s="13"/>
      <c r="CL4101" s="13"/>
      <c r="CM4101" s="13"/>
      <c r="CN4101" s="13"/>
      <c r="CO4101" s="13"/>
      <c r="CP4101" s="13"/>
      <c r="CQ4101" s="13"/>
      <c r="CR4101" s="13"/>
      <c r="CS4101" s="13"/>
      <c r="CT4101" s="13"/>
      <c r="CU4101" s="13"/>
      <c r="CV4101" s="13"/>
      <c r="CW4101" s="13"/>
      <c r="CX4101" s="13"/>
      <c r="CY4101" s="13"/>
      <c r="CZ4101" s="13"/>
      <c r="DA4101" s="13"/>
      <c r="DB4101" s="13"/>
      <c r="DC4101" s="13"/>
      <c r="DD4101" s="13"/>
      <c r="DE4101" s="13"/>
      <c r="DF4101" s="13"/>
      <c r="DG4101" s="13"/>
      <c r="DH4101" s="13"/>
      <c r="DI4101" s="13"/>
      <c r="DJ4101" s="13"/>
      <c r="DK4101" s="13"/>
      <c r="DL4101" s="13"/>
      <c r="DM4101" s="13"/>
      <c r="DN4101" s="13"/>
      <c r="DO4101" s="13"/>
      <c r="DP4101" s="13"/>
      <c r="DQ4101" s="13"/>
      <c r="DR4101" s="13"/>
      <c r="DS4101" s="13"/>
      <c r="DT4101" s="13"/>
      <c r="DU4101" s="13"/>
      <c r="DV4101" s="13"/>
      <c r="DW4101" s="13"/>
      <c r="DX4101" s="13"/>
      <c r="DY4101" s="13"/>
      <c r="DZ4101" s="13"/>
      <c r="EA4101" s="13"/>
      <c r="EB4101" s="13"/>
      <c r="EC4101" s="13"/>
      <c r="ED4101" s="13"/>
      <c r="EE4101" s="13"/>
      <c r="EF4101" s="13"/>
      <c r="EG4101" s="13"/>
      <c r="EH4101" s="13"/>
      <c r="EI4101" s="13"/>
      <c r="EJ4101" s="13"/>
      <c r="EK4101" s="13"/>
      <c r="EL4101" s="13"/>
      <c r="EM4101" s="13"/>
      <c r="EN4101" s="13"/>
      <c r="EO4101" s="13"/>
      <c r="EP4101" s="13"/>
      <c r="EQ4101" s="13"/>
      <c r="ER4101" s="13"/>
      <c r="ES4101" s="13"/>
      <c r="ET4101" s="13"/>
      <c r="EU4101" s="13"/>
      <c r="EV4101" s="13"/>
      <c r="EW4101" s="13"/>
      <c r="EX4101" s="13"/>
      <c r="EY4101" s="13"/>
      <c r="EZ4101" s="13"/>
      <c r="FA4101" s="13"/>
      <c r="FB4101" s="13"/>
      <c r="FC4101" s="13"/>
      <c r="FD4101" s="13"/>
      <c r="FE4101" s="13"/>
      <c r="FF4101" s="13"/>
      <c r="FG4101" s="13"/>
      <c r="FH4101" s="13"/>
      <c r="FI4101" s="13"/>
      <c r="FJ4101" s="13"/>
      <c r="FK4101" s="13"/>
      <c r="FL4101" s="13"/>
      <c r="FM4101" s="13"/>
      <c r="FN4101" s="13"/>
      <c r="FO4101" s="13"/>
      <c r="FP4101" s="13"/>
      <c r="FQ4101" s="13"/>
      <c r="FR4101" s="13"/>
      <c r="FS4101" s="13"/>
      <c r="FT4101" s="13"/>
      <c r="FU4101" s="13"/>
      <c r="FV4101" s="13"/>
      <c r="FW4101" s="13"/>
      <c r="FX4101" s="13"/>
      <c r="FY4101" s="13"/>
      <c r="FZ4101" s="13"/>
      <c r="GA4101" s="13"/>
      <c r="GB4101" s="13"/>
      <c r="GC4101" s="13"/>
      <c r="GD4101" s="13"/>
      <c r="GE4101" s="13"/>
      <c r="GF4101" s="13"/>
      <c r="GG4101" s="13"/>
      <c r="GH4101" s="13"/>
      <c r="GI4101" s="13"/>
      <c r="GJ4101" s="13"/>
      <c r="GK4101" s="13"/>
      <c r="GL4101" s="13"/>
      <c r="GM4101" s="13"/>
      <c r="GN4101" s="13"/>
      <c r="GO4101" s="13"/>
      <c r="GP4101" s="13"/>
      <c r="GQ4101" s="13"/>
      <c r="GR4101" s="13"/>
      <c r="GS4101" s="13"/>
      <c r="GT4101" s="13"/>
      <c r="GU4101" s="13"/>
      <c r="GV4101" s="13"/>
      <c r="GW4101" s="13"/>
      <c r="GX4101" s="13"/>
      <c r="GY4101" s="13"/>
      <c r="GZ4101" s="13"/>
      <c r="HA4101" s="13"/>
      <c r="HB4101" s="13"/>
      <c r="HC4101" s="13"/>
      <c r="HD4101" s="13"/>
      <c r="HE4101" s="13"/>
      <c r="HF4101" s="13"/>
      <c r="HG4101" s="13"/>
      <c r="HH4101" s="13"/>
      <c r="HI4101" s="13"/>
      <c r="HJ4101" s="13"/>
      <c r="HK4101" s="13"/>
      <c r="HL4101" s="13"/>
      <c r="HM4101" s="13"/>
      <c r="HN4101" s="13"/>
      <c r="HO4101" s="13"/>
      <c r="HP4101" s="13"/>
      <c r="HQ4101" s="13"/>
      <c r="HR4101" s="13"/>
      <c r="HS4101" s="13"/>
      <c r="HT4101" s="13"/>
      <c r="HU4101" s="13"/>
      <c r="HV4101" s="13"/>
      <c r="HW4101" s="13"/>
      <c r="HX4101" s="13"/>
      <c r="HY4101" s="13"/>
      <c r="HZ4101" s="13"/>
      <c r="IA4101" s="13"/>
      <c r="IB4101" s="13"/>
      <c r="IC4101" s="13"/>
      <c r="ID4101" s="13"/>
      <c r="IE4101" s="13"/>
      <c r="IF4101" s="13"/>
      <c r="IG4101" s="13"/>
    </row>
    <row r="4102" spans="1:241" s="304" customFormat="1">
      <c r="A4102" s="309">
        <v>36</v>
      </c>
      <c r="B4102" s="111" t="s">
        <v>5092</v>
      </c>
      <c r="C4102" s="46" t="s">
        <v>5093</v>
      </c>
      <c r="D4102" s="298" t="s">
        <v>1808</v>
      </c>
      <c r="E4102" s="299">
        <f t="shared" si="240"/>
        <v>0</v>
      </c>
      <c r="F4102" s="84"/>
      <c r="G4102" s="303"/>
      <c r="H4102" s="303"/>
      <c r="I4102" s="13"/>
      <c r="J4102" s="13"/>
      <c r="K4102" s="13"/>
      <c r="L4102" s="13"/>
      <c r="M4102" s="13"/>
      <c r="N4102" s="13"/>
      <c r="O4102" s="13"/>
      <c r="P4102" s="13"/>
      <c r="Q4102" s="13"/>
      <c r="R4102" s="13"/>
      <c r="S4102" s="13"/>
      <c r="T4102" s="13"/>
      <c r="U4102" s="13"/>
      <c r="V4102" s="13"/>
      <c r="W4102" s="13"/>
      <c r="X4102" s="13"/>
      <c r="Y4102" s="13"/>
      <c r="Z4102" s="13"/>
      <c r="AA4102" s="13"/>
      <c r="AB4102" s="13"/>
      <c r="AC4102" s="13"/>
      <c r="AD4102" s="13"/>
      <c r="AE4102" s="13"/>
      <c r="AF4102" s="13"/>
      <c r="AG4102" s="13"/>
      <c r="AH4102" s="13"/>
      <c r="AI4102" s="13"/>
      <c r="AJ4102" s="13"/>
      <c r="AK4102" s="13"/>
      <c r="AL4102" s="13"/>
      <c r="AM4102" s="13"/>
      <c r="AN4102" s="13"/>
      <c r="AO4102" s="13"/>
      <c r="AP4102" s="13"/>
      <c r="AQ4102" s="13"/>
      <c r="AR4102" s="13"/>
      <c r="AS4102" s="13"/>
      <c r="AT4102" s="13"/>
      <c r="AU4102" s="13"/>
      <c r="AV4102" s="13"/>
      <c r="AW4102" s="13"/>
      <c r="AX4102" s="13"/>
      <c r="AY4102" s="13"/>
      <c r="AZ4102" s="13"/>
      <c r="BA4102" s="13"/>
      <c r="BB4102" s="13"/>
      <c r="BC4102" s="13"/>
      <c r="BD4102" s="13"/>
      <c r="BE4102" s="13"/>
      <c r="BF4102" s="13"/>
      <c r="BG4102" s="13"/>
      <c r="BH4102" s="13"/>
      <c r="BI4102" s="13"/>
      <c r="BJ4102" s="13"/>
      <c r="BK4102" s="13"/>
      <c r="BL4102" s="13"/>
      <c r="BM4102" s="13"/>
      <c r="BN4102" s="13"/>
      <c r="BO4102" s="13"/>
      <c r="BP4102" s="13"/>
      <c r="BQ4102" s="13"/>
      <c r="BR4102" s="13"/>
      <c r="BS4102" s="13"/>
      <c r="BT4102" s="13"/>
      <c r="BU4102" s="13"/>
      <c r="BV4102" s="13"/>
      <c r="BW4102" s="13"/>
      <c r="BX4102" s="13"/>
      <c r="BY4102" s="13"/>
      <c r="BZ4102" s="13"/>
      <c r="CA4102" s="13"/>
      <c r="CB4102" s="13"/>
      <c r="CC4102" s="13"/>
      <c r="CD4102" s="13"/>
      <c r="CE4102" s="13"/>
      <c r="CF4102" s="13"/>
      <c r="CG4102" s="13"/>
      <c r="CH4102" s="13"/>
      <c r="CI4102" s="13"/>
      <c r="CJ4102" s="13"/>
      <c r="CK4102" s="13"/>
      <c r="CL4102" s="13"/>
      <c r="CM4102" s="13"/>
      <c r="CN4102" s="13"/>
      <c r="CO4102" s="13"/>
      <c r="CP4102" s="13"/>
      <c r="CQ4102" s="13"/>
      <c r="CR4102" s="13"/>
      <c r="CS4102" s="13"/>
      <c r="CT4102" s="13"/>
      <c r="CU4102" s="13"/>
      <c r="CV4102" s="13"/>
      <c r="CW4102" s="13"/>
      <c r="CX4102" s="13"/>
      <c r="CY4102" s="13"/>
      <c r="CZ4102" s="13"/>
      <c r="DA4102" s="13"/>
      <c r="DB4102" s="13"/>
      <c r="DC4102" s="13"/>
      <c r="DD4102" s="13"/>
      <c r="DE4102" s="13"/>
      <c r="DF4102" s="13"/>
      <c r="DG4102" s="13"/>
      <c r="DH4102" s="13"/>
      <c r="DI4102" s="13"/>
      <c r="DJ4102" s="13"/>
      <c r="DK4102" s="13"/>
      <c r="DL4102" s="13"/>
      <c r="DM4102" s="13"/>
      <c r="DN4102" s="13"/>
      <c r="DO4102" s="13"/>
      <c r="DP4102" s="13"/>
      <c r="DQ4102" s="13"/>
      <c r="DR4102" s="13"/>
      <c r="DS4102" s="13"/>
      <c r="DT4102" s="13"/>
      <c r="DU4102" s="13"/>
      <c r="DV4102" s="13"/>
      <c r="DW4102" s="13"/>
      <c r="DX4102" s="13"/>
      <c r="DY4102" s="13"/>
      <c r="DZ4102" s="13"/>
      <c r="EA4102" s="13"/>
      <c r="EB4102" s="13"/>
      <c r="EC4102" s="13"/>
      <c r="ED4102" s="13"/>
      <c r="EE4102" s="13"/>
      <c r="EF4102" s="13"/>
      <c r="EG4102" s="13"/>
      <c r="EH4102" s="13"/>
      <c r="EI4102" s="13"/>
      <c r="EJ4102" s="13"/>
      <c r="EK4102" s="13"/>
      <c r="EL4102" s="13"/>
      <c r="EM4102" s="13"/>
      <c r="EN4102" s="13"/>
      <c r="EO4102" s="13"/>
      <c r="EP4102" s="13"/>
      <c r="EQ4102" s="13"/>
      <c r="ER4102" s="13"/>
      <c r="ES4102" s="13"/>
      <c r="ET4102" s="13"/>
      <c r="EU4102" s="13"/>
      <c r="EV4102" s="13"/>
      <c r="EW4102" s="13"/>
      <c r="EX4102" s="13"/>
      <c r="EY4102" s="13"/>
      <c r="EZ4102" s="13"/>
      <c r="FA4102" s="13"/>
      <c r="FB4102" s="13"/>
      <c r="FC4102" s="13"/>
      <c r="FD4102" s="13"/>
      <c r="FE4102" s="13"/>
      <c r="FF4102" s="13"/>
      <c r="FG4102" s="13"/>
      <c r="FH4102" s="13"/>
      <c r="FI4102" s="13"/>
      <c r="FJ4102" s="13"/>
      <c r="FK4102" s="13"/>
      <c r="FL4102" s="13"/>
      <c r="FM4102" s="13"/>
      <c r="FN4102" s="13"/>
      <c r="FO4102" s="13"/>
      <c r="FP4102" s="13"/>
      <c r="FQ4102" s="13"/>
      <c r="FR4102" s="13"/>
      <c r="FS4102" s="13"/>
      <c r="FT4102" s="13"/>
      <c r="FU4102" s="13"/>
      <c r="FV4102" s="13"/>
      <c r="FW4102" s="13"/>
      <c r="FX4102" s="13"/>
      <c r="FY4102" s="13"/>
      <c r="FZ4102" s="13"/>
      <c r="GA4102" s="13"/>
      <c r="GB4102" s="13"/>
      <c r="GC4102" s="13"/>
      <c r="GD4102" s="13"/>
      <c r="GE4102" s="13"/>
      <c r="GF4102" s="13"/>
      <c r="GG4102" s="13"/>
      <c r="GH4102" s="13"/>
      <c r="GI4102" s="13"/>
      <c r="GJ4102" s="13"/>
      <c r="GK4102" s="13"/>
      <c r="GL4102" s="13"/>
      <c r="GM4102" s="13"/>
      <c r="GN4102" s="13"/>
      <c r="GO4102" s="13"/>
      <c r="GP4102" s="13"/>
      <c r="GQ4102" s="13"/>
      <c r="GR4102" s="13"/>
      <c r="GS4102" s="13"/>
      <c r="GT4102" s="13"/>
      <c r="GU4102" s="13"/>
      <c r="GV4102" s="13"/>
      <c r="GW4102" s="13"/>
      <c r="GX4102" s="13"/>
      <c r="GY4102" s="13"/>
      <c r="GZ4102" s="13"/>
      <c r="HA4102" s="13"/>
      <c r="HB4102" s="13"/>
      <c r="HC4102" s="13"/>
      <c r="HD4102" s="13"/>
      <c r="HE4102" s="13"/>
      <c r="HF4102" s="13"/>
      <c r="HG4102" s="13"/>
      <c r="HH4102" s="13"/>
      <c r="HI4102" s="13"/>
      <c r="HJ4102" s="13"/>
      <c r="HK4102" s="13"/>
      <c r="HL4102" s="13"/>
      <c r="HM4102" s="13"/>
      <c r="HN4102" s="13"/>
      <c r="HO4102" s="13"/>
      <c r="HP4102" s="13"/>
      <c r="HQ4102" s="13"/>
      <c r="HR4102" s="13"/>
      <c r="HS4102" s="13"/>
      <c r="HT4102" s="13"/>
      <c r="HU4102" s="13"/>
      <c r="HV4102" s="13"/>
      <c r="HW4102" s="13"/>
      <c r="HX4102" s="13"/>
      <c r="HY4102" s="13"/>
      <c r="HZ4102" s="13"/>
      <c r="IA4102" s="13"/>
      <c r="IB4102" s="13"/>
      <c r="IC4102" s="13"/>
      <c r="ID4102" s="13"/>
      <c r="IE4102" s="13"/>
      <c r="IF4102" s="13"/>
      <c r="IG4102" s="13"/>
    </row>
    <row r="4103" spans="1:241" s="304" customFormat="1">
      <c r="A4103" s="309">
        <v>37</v>
      </c>
      <c r="B4103" s="111" t="s">
        <v>5094</v>
      </c>
      <c r="C4103" s="313" t="s">
        <v>147</v>
      </c>
      <c r="D4103" s="298" t="s">
        <v>1808</v>
      </c>
      <c r="E4103" s="299">
        <f t="shared" si="240"/>
        <v>2</v>
      </c>
      <c r="F4103" s="84">
        <v>2</v>
      </c>
      <c r="G4103" s="303"/>
      <c r="H4103" s="303"/>
      <c r="I4103" s="13"/>
      <c r="J4103" s="13"/>
      <c r="K4103" s="13"/>
      <c r="L4103" s="13"/>
      <c r="M4103" s="13"/>
      <c r="N4103" s="13"/>
      <c r="O4103" s="13"/>
      <c r="P4103" s="13"/>
      <c r="Q4103" s="13"/>
      <c r="R4103" s="13"/>
      <c r="S4103" s="13"/>
      <c r="T4103" s="13"/>
      <c r="U4103" s="13"/>
      <c r="V4103" s="13"/>
      <c r="W4103" s="13"/>
      <c r="X4103" s="13"/>
      <c r="Y4103" s="13"/>
      <c r="Z4103" s="13"/>
      <c r="AA4103" s="13"/>
      <c r="AB4103" s="13"/>
      <c r="AC4103" s="13"/>
      <c r="AD4103" s="13"/>
      <c r="AE4103" s="13"/>
      <c r="AF4103" s="13"/>
      <c r="AG4103" s="13"/>
      <c r="AH4103" s="13"/>
      <c r="AI4103" s="13"/>
      <c r="AJ4103" s="13"/>
      <c r="AK4103" s="13"/>
      <c r="AL4103" s="13"/>
      <c r="AM4103" s="13"/>
      <c r="AN4103" s="13"/>
      <c r="AO4103" s="13"/>
      <c r="AP4103" s="13"/>
      <c r="AQ4103" s="13"/>
      <c r="AR4103" s="13"/>
      <c r="AS4103" s="13"/>
      <c r="AT4103" s="13"/>
      <c r="AU4103" s="13"/>
      <c r="AV4103" s="13"/>
      <c r="AW4103" s="13"/>
      <c r="AX4103" s="13"/>
      <c r="AY4103" s="13"/>
      <c r="AZ4103" s="13"/>
      <c r="BA4103" s="13"/>
      <c r="BB4103" s="13"/>
      <c r="BC4103" s="13"/>
      <c r="BD4103" s="13"/>
      <c r="BE4103" s="13"/>
      <c r="BF4103" s="13"/>
      <c r="BG4103" s="13"/>
      <c r="BH4103" s="13"/>
      <c r="BI4103" s="13"/>
      <c r="BJ4103" s="13"/>
      <c r="BK4103" s="13"/>
      <c r="BL4103" s="13"/>
      <c r="BM4103" s="13"/>
      <c r="BN4103" s="13"/>
      <c r="BO4103" s="13"/>
      <c r="BP4103" s="13"/>
      <c r="BQ4103" s="13"/>
      <c r="BR4103" s="13"/>
      <c r="BS4103" s="13"/>
      <c r="BT4103" s="13"/>
      <c r="BU4103" s="13"/>
      <c r="BV4103" s="13"/>
      <c r="BW4103" s="13"/>
      <c r="BX4103" s="13"/>
      <c r="BY4103" s="13"/>
      <c r="BZ4103" s="13"/>
      <c r="CA4103" s="13"/>
      <c r="CB4103" s="13"/>
      <c r="CC4103" s="13"/>
      <c r="CD4103" s="13"/>
      <c r="CE4103" s="13"/>
      <c r="CF4103" s="13"/>
      <c r="CG4103" s="13"/>
      <c r="CH4103" s="13"/>
      <c r="CI4103" s="13"/>
      <c r="CJ4103" s="13"/>
      <c r="CK4103" s="13"/>
      <c r="CL4103" s="13"/>
      <c r="CM4103" s="13"/>
      <c r="CN4103" s="13"/>
      <c r="CO4103" s="13"/>
      <c r="CP4103" s="13"/>
      <c r="CQ4103" s="13"/>
      <c r="CR4103" s="13"/>
      <c r="CS4103" s="13"/>
      <c r="CT4103" s="13"/>
      <c r="CU4103" s="13"/>
      <c r="CV4103" s="13"/>
      <c r="CW4103" s="13"/>
      <c r="CX4103" s="13"/>
      <c r="CY4103" s="13"/>
      <c r="CZ4103" s="13"/>
      <c r="DA4103" s="13"/>
      <c r="DB4103" s="13"/>
      <c r="DC4103" s="13"/>
      <c r="DD4103" s="13"/>
      <c r="DE4103" s="13"/>
      <c r="DF4103" s="13"/>
      <c r="DG4103" s="13"/>
      <c r="DH4103" s="13"/>
      <c r="DI4103" s="13"/>
      <c r="DJ4103" s="13"/>
      <c r="DK4103" s="13"/>
      <c r="DL4103" s="13"/>
      <c r="DM4103" s="13"/>
      <c r="DN4103" s="13"/>
      <c r="DO4103" s="13"/>
      <c r="DP4103" s="13"/>
      <c r="DQ4103" s="13"/>
      <c r="DR4103" s="13"/>
      <c r="DS4103" s="13"/>
      <c r="DT4103" s="13"/>
      <c r="DU4103" s="13"/>
      <c r="DV4103" s="13"/>
      <c r="DW4103" s="13"/>
      <c r="DX4103" s="13"/>
      <c r="DY4103" s="13"/>
      <c r="DZ4103" s="13"/>
      <c r="EA4103" s="13"/>
      <c r="EB4103" s="13"/>
      <c r="EC4103" s="13"/>
      <c r="ED4103" s="13"/>
      <c r="EE4103" s="13"/>
      <c r="EF4103" s="13"/>
      <c r="EG4103" s="13"/>
      <c r="EH4103" s="13"/>
      <c r="EI4103" s="13"/>
      <c r="EJ4103" s="13"/>
      <c r="EK4103" s="13"/>
      <c r="EL4103" s="13"/>
      <c r="EM4103" s="13"/>
      <c r="EN4103" s="13"/>
      <c r="EO4103" s="13"/>
      <c r="EP4103" s="13"/>
      <c r="EQ4103" s="13"/>
      <c r="ER4103" s="13"/>
      <c r="ES4103" s="13"/>
      <c r="ET4103" s="13"/>
      <c r="EU4103" s="13"/>
      <c r="EV4103" s="13"/>
      <c r="EW4103" s="13"/>
      <c r="EX4103" s="13"/>
      <c r="EY4103" s="13"/>
      <c r="EZ4103" s="13"/>
      <c r="FA4103" s="13"/>
      <c r="FB4103" s="13"/>
      <c r="FC4103" s="13"/>
      <c r="FD4103" s="13"/>
      <c r="FE4103" s="13"/>
      <c r="FF4103" s="13"/>
      <c r="FG4103" s="13"/>
      <c r="FH4103" s="13"/>
      <c r="FI4103" s="13"/>
      <c r="FJ4103" s="13"/>
      <c r="FK4103" s="13"/>
      <c r="FL4103" s="13"/>
      <c r="FM4103" s="13"/>
      <c r="FN4103" s="13"/>
      <c r="FO4103" s="13"/>
      <c r="FP4103" s="13"/>
      <c r="FQ4103" s="13"/>
      <c r="FR4103" s="13"/>
      <c r="FS4103" s="13"/>
      <c r="FT4103" s="13"/>
      <c r="FU4103" s="13"/>
      <c r="FV4103" s="13"/>
      <c r="FW4103" s="13"/>
      <c r="FX4103" s="13"/>
      <c r="FY4103" s="13"/>
      <c r="FZ4103" s="13"/>
      <c r="GA4103" s="13"/>
      <c r="GB4103" s="13"/>
      <c r="GC4103" s="13"/>
      <c r="GD4103" s="13"/>
      <c r="GE4103" s="13"/>
      <c r="GF4103" s="13"/>
      <c r="GG4103" s="13"/>
      <c r="GH4103" s="13"/>
      <c r="GI4103" s="13"/>
      <c r="GJ4103" s="13"/>
      <c r="GK4103" s="13"/>
      <c r="GL4103" s="13"/>
      <c r="GM4103" s="13"/>
      <c r="GN4103" s="13"/>
      <c r="GO4103" s="13"/>
      <c r="GP4103" s="13"/>
      <c r="GQ4103" s="13"/>
      <c r="GR4103" s="13"/>
      <c r="GS4103" s="13"/>
      <c r="GT4103" s="13"/>
      <c r="GU4103" s="13"/>
      <c r="GV4103" s="13"/>
      <c r="GW4103" s="13"/>
      <c r="GX4103" s="13"/>
      <c r="GY4103" s="13"/>
      <c r="GZ4103" s="13"/>
      <c r="HA4103" s="13"/>
      <c r="HB4103" s="13"/>
      <c r="HC4103" s="13"/>
      <c r="HD4103" s="13"/>
      <c r="HE4103" s="13"/>
      <c r="HF4103" s="13"/>
      <c r="HG4103" s="13"/>
      <c r="HH4103" s="13"/>
      <c r="HI4103" s="13"/>
      <c r="HJ4103" s="13"/>
      <c r="HK4103" s="13"/>
      <c r="HL4103" s="13"/>
      <c r="HM4103" s="13"/>
      <c r="HN4103" s="13"/>
      <c r="HO4103" s="13"/>
      <c r="HP4103" s="13"/>
      <c r="HQ4103" s="13"/>
      <c r="HR4103" s="13"/>
      <c r="HS4103" s="13"/>
      <c r="HT4103" s="13"/>
      <c r="HU4103" s="13"/>
      <c r="HV4103" s="13"/>
      <c r="HW4103" s="13"/>
      <c r="HX4103" s="13"/>
      <c r="HY4103" s="13"/>
      <c r="HZ4103" s="13"/>
      <c r="IA4103" s="13"/>
      <c r="IB4103" s="13"/>
      <c r="IC4103" s="13"/>
      <c r="ID4103" s="13"/>
      <c r="IE4103" s="13"/>
      <c r="IF4103" s="13"/>
      <c r="IG4103" s="13"/>
    </row>
    <row r="4104" spans="1:241" s="304" customFormat="1">
      <c r="A4104" s="309">
        <v>38</v>
      </c>
      <c r="B4104" s="111" t="s">
        <v>5094</v>
      </c>
      <c r="C4104" s="313" t="s">
        <v>59</v>
      </c>
      <c r="D4104" s="298" t="s">
        <v>1808</v>
      </c>
      <c r="E4104" s="299">
        <f t="shared" si="240"/>
        <v>2</v>
      </c>
      <c r="F4104" s="84">
        <v>2</v>
      </c>
      <c r="G4104" s="303"/>
      <c r="H4104" s="303"/>
      <c r="I4104" s="13"/>
      <c r="J4104" s="13"/>
      <c r="K4104" s="13"/>
      <c r="L4104" s="13"/>
      <c r="M4104" s="13"/>
      <c r="N4104" s="13"/>
      <c r="O4104" s="13"/>
      <c r="P4104" s="13"/>
      <c r="Q4104" s="13"/>
      <c r="R4104" s="13"/>
      <c r="S4104" s="13"/>
      <c r="T4104" s="13"/>
      <c r="U4104" s="13"/>
      <c r="V4104" s="13"/>
      <c r="W4104" s="13"/>
      <c r="X4104" s="13"/>
      <c r="Y4104" s="13"/>
      <c r="Z4104" s="13"/>
      <c r="AA4104" s="13"/>
      <c r="AB4104" s="13"/>
      <c r="AC4104" s="13"/>
      <c r="AD4104" s="13"/>
      <c r="AE4104" s="13"/>
      <c r="AF4104" s="13"/>
      <c r="AG4104" s="13"/>
      <c r="AH4104" s="13"/>
      <c r="AI4104" s="13"/>
      <c r="AJ4104" s="13"/>
      <c r="AK4104" s="13"/>
      <c r="AL4104" s="13"/>
      <c r="AM4104" s="13"/>
      <c r="AN4104" s="13"/>
      <c r="AO4104" s="13"/>
      <c r="AP4104" s="13"/>
      <c r="AQ4104" s="13"/>
      <c r="AR4104" s="13"/>
      <c r="AS4104" s="13"/>
      <c r="AT4104" s="13"/>
      <c r="AU4104" s="13"/>
      <c r="AV4104" s="13"/>
      <c r="AW4104" s="13"/>
      <c r="AX4104" s="13"/>
      <c r="AY4104" s="13"/>
      <c r="AZ4104" s="13"/>
      <c r="BA4104" s="13"/>
      <c r="BB4104" s="13"/>
      <c r="BC4104" s="13"/>
      <c r="BD4104" s="13"/>
      <c r="BE4104" s="13"/>
      <c r="BF4104" s="13"/>
      <c r="BG4104" s="13"/>
      <c r="BH4104" s="13"/>
      <c r="BI4104" s="13"/>
      <c r="BJ4104" s="13"/>
      <c r="BK4104" s="13"/>
      <c r="BL4104" s="13"/>
      <c r="BM4104" s="13"/>
      <c r="BN4104" s="13"/>
      <c r="BO4104" s="13"/>
      <c r="BP4104" s="13"/>
      <c r="BQ4104" s="13"/>
      <c r="BR4104" s="13"/>
      <c r="BS4104" s="13"/>
      <c r="BT4104" s="13"/>
      <c r="BU4104" s="13"/>
      <c r="BV4104" s="13"/>
      <c r="BW4104" s="13"/>
      <c r="BX4104" s="13"/>
      <c r="BY4104" s="13"/>
      <c r="BZ4104" s="13"/>
      <c r="CA4104" s="13"/>
      <c r="CB4104" s="13"/>
      <c r="CC4104" s="13"/>
      <c r="CD4104" s="13"/>
      <c r="CE4104" s="13"/>
      <c r="CF4104" s="13"/>
      <c r="CG4104" s="13"/>
      <c r="CH4104" s="13"/>
      <c r="CI4104" s="13"/>
      <c r="CJ4104" s="13"/>
      <c r="CK4104" s="13"/>
      <c r="CL4104" s="13"/>
      <c r="CM4104" s="13"/>
      <c r="CN4104" s="13"/>
      <c r="CO4104" s="13"/>
      <c r="CP4104" s="13"/>
      <c r="CQ4104" s="13"/>
      <c r="CR4104" s="13"/>
      <c r="CS4104" s="13"/>
      <c r="CT4104" s="13"/>
      <c r="CU4104" s="13"/>
      <c r="CV4104" s="13"/>
      <c r="CW4104" s="13"/>
      <c r="CX4104" s="13"/>
      <c r="CY4104" s="13"/>
      <c r="CZ4104" s="13"/>
      <c r="DA4104" s="13"/>
      <c r="DB4104" s="13"/>
      <c r="DC4104" s="13"/>
      <c r="DD4104" s="13"/>
      <c r="DE4104" s="13"/>
      <c r="DF4104" s="13"/>
      <c r="DG4104" s="13"/>
      <c r="DH4104" s="13"/>
      <c r="DI4104" s="13"/>
      <c r="DJ4104" s="13"/>
      <c r="DK4104" s="13"/>
      <c r="DL4104" s="13"/>
      <c r="DM4104" s="13"/>
      <c r="DN4104" s="13"/>
      <c r="DO4104" s="13"/>
      <c r="DP4104" s="13"/>
      <c r="DQ4104" s="13"/>
      <c r="DR4104" s="13"/>
      <c r="DS4104" s="13"/>
      <c r="DT4104" s="13"/>
      <c r="DU4104" s="13"/>
      <c r="DV4104" s="13"/>
      <c r="DW4104" s="13"/>
      <c r="DX4104" s="13"/>
      <c r="DY4104" s="13"/>
      <c r="DZ4104" s="13"/>
      <c r="EA4104" s="13"/>
      <c r="EB4104" s="13"/>
      <c r="EC4104" s="13"/>
      <c r="ED4104" s="13"/>
      <c r="EE4104" s="13"/>
      <c r="EF4104" s="13"/>
      <c r="EG4104" s="13"/>
      <c r="EH4104" s="13"/>
      <c r="EI4104" s="13"/>
      <c r="EJ4104" s="13"/>
      <c r="EK4104" s="13"/>
      <c r="EL4104" s="13"/>
      <c r="EM4104" s="13"/>
      <c r="EN4104" s="13"/>
      <c r="EO4104" s="13"/>
      <c r="EP4104" s="13"/>
      <c r="EQ4104" s="13"/>
      <c r="ER4104" s="13"/>
      <c r="ES4104" s="13"/>
      <c r="ET4104" s="13"/>
      <c r="EU4104" s="13"/>
      <c r="EV4104" s="13"/>
      <c r="EW4104" s="13"/>
      <c r="EX4104" s="13"/>
      <c r="EY4104" s="13"/>
      <c r="EZ4104" s="13"/>
      <c r="FA4104" s="13"/>
      <c r="FB4104" s="13"/>
      <c r="FC4104" s="13"/>
      <c r="FD4104" s="13"/>
      <c r="FE4104" s="13"/>
      <c r="FF4104" s="13"/>
      <c r="FG4104" s="13"/>
      <c r="FH4104" s="13"/>
      <c r="FI4104" s="13"/>
      <c r="FJ4104" s="13"/>
      <c r="FK4104" s="13"/>
      <c r="FL4104" s="13"/>
      <c r="FM4104" s="13"/>
      <c r="FN4104" s="13"/>
      <c r="FO4104" s="13"/>
      <c r="FP4104" s="13"/>
      <c r="FQ4104" s="13"/>
      <c r="FR4104" s="13"/>
      <c r="FS4104" s="13"/>
      <c r="FT4104" s="13"/>
      <c r="FU4104" s="13"/>
      <c r="FV4104" s="13"/>
      <c r="FW4104" s="13"/>
      <c r="FX4104" s="13"/>
      <c r="FY4104" s="13"/>
      <c r="FZ4104" s="13"/>
      <c r="GA4104" s="13"/>
      <c r="GB4104" s="13"/>
      <c r="GC4104" s="13"/>
      <c r="GD4104" s="13"/>
      <c r="GE4104" s="13"/>
      <c r="GF4104" s="13"/>
      <c r="GG4104" s="13"/>
      <c r="GH4104" s="13"/>
      <c r="GI4104" s="13"/>
      <c r="GJ4104" s="13"/>
      <c r="GK4104" s="13"/>
      <c r="GL4104" s="13"/>
      <c r="GM4104" s="13"/>
      <c r="GN4104" s="13"/>
      <c r="GO4104" s="13"/>
      <c r="GP4104" s="13"/>
      <c r="GQ4104" s="13"/>
      <c r="GR4104" s="13"/>
      <c r="GS4104" s="13"/>
      <c r="GT4104" s="13"/>
      <c r="GU4104" s="13"/>
      <c r="GV4104" s="13"/>
      <c r="GW4104" s="13"/>
      <c r="GX4104" s="13"/>
      <c r="GY4104" s="13"/>
      <c r="GZ4104" s="13"/>
      <c r="HA4104" s="13"/>
      <c r="HB4104" s="13"/>
      <c r="HC4104" s="13"/>
      <c r="HD4104" s="13"/>
      <c r="HE4104" s="13"/>
      <c r="HF4104" s="13"/>
      <c r="HG4104" s="13"/>
      <c r="HH4104" s="13"/>
      <c r="HI4104" s="13"/>
      <c r="HJ4104" s="13"/>
      <c r="HK4104" s="13"/>
      <c r="HL4104" s="13"/>
      <c r="HM4104" s="13"/>
      <c r="HN4104" s="13"/>
      <c r="HO4104" s="13"/>
      <c r="HP4104" s="13"/>
      <c r="HQ4104" s="13"/>
      <c r="HR4104" s="13"/>
      <c r="HS4104" s="13"/>
      <c r="HT4104" s="13"/>
      <c r="HU4104" s="13"/>
      <c r="HV4104" s="13"/>
      <c r="HW4104" s="13"/>
      <c r="HX4104" s="13"/>
      <c r="HY4104" s="13"/>
      <c r="HZ4104" s="13"/>
      <c r="IA4104" s="13"/>
      <c r="IB4104" s="13"/>
      <c r="IC4104" s="13"/>
      <c r="ID4104" s="13"/>
      <c r="IE4104" s="13"/>
      <c r="IF4104" s="13"/>
      <c r="IG4104" s="13"/>
    </row>
    <row r="4105" spans="1:241" s="304" customFormat="1" ht="46.5">
      <c r="A4105" s="309">
        <v>39</v>
      </c>
      <c r="B4105" s="111" t="s">
        <v>5095</v>
      </c>
      <c r="C4105" s="313" t="s">
        <v>187</v>
      </c>
      <c r="D4105" s="298" t="s">
        <v>1808</v>
      </c>
      <c r="E4105" s="299">
        <f t="shared" si="240"/>
        <v>3</v>
      </c>
      <c r="F4105" s="84">
        <v>3</v>
      </c>
      <c r="G4105" s="303"/>
      <c r="H4105" s="303"/>
      <c r="I4105" s="13"/>
      <c r="J4105" s="13"/>
      <c r="K4105" s="13"/>
      <c r="L4105" s="13"/>
      <c r="M4105" s="13"/>
      <c r="N4105" s="13"/>
      <c r="O4105" s="13"/>
      <c r="P4105" s="13"/>
      <c r="Q4105" s="13"/>
      <c r="R4105" s="13"/>
      <c r="S4105" s="13"/>
      <c r="T4105" s="13"/>
      <c r="U4105" s="13"/>
      <c r="V4105" s="13"/>
      <c r="W4105" s="13"/>
      <c r="X4105" s="13"/>
      <c r="Y4105" s="13"/>
      <c r="Z4105" s="13"/>
      <c r="AA4105" s="13"/>
      <c r="AB4105" s="13"/>
      <c r="AC4105" s="13"/>
      <c r="AD4105" s="13"/>
      <c r="AE4105" s="13"/>
      <c r="AF4105" s="13"/>
      <c r="AG4105" s="13"/>
      <c r="AH4105" s="13"/>
      <c r="AI4105" s="13"/>
      <c r="AJ4105" s="13"/>
      <c r="AK4105" s="13"/>
      <c r="AL4105" s="13"/>
      <c r="AM4105" s="13"/>
      <c r="AN4105" s="13"/>
      <c r="AO4105" s="13"/>
      <c r="AP4105" s="13"/>
      <c r="AQ4105" s="13"/>
      <c r="AR4105" s="13"/>
      <c r="AS4105" s="13"/>
      <c r="AT4105" s="13"/>
      <c r="AU4105" s="13"/>
      <c r="AV4105" s="13"/>
      <c r="AW4105" s="13"/>
      <c r="AX4105" s="13"/>
      <c r="AY4105" s="13"/>
      <c r="AZ4105" s="13"/>
      <c r="BA4105" s="13"/>
      <c r="BB4105" s="13"/>
      <c r="BC4105" s="13"/>
      <c r="BD4105" s="13"/>
      <c r="BE4105" s="13"/>
      <c r="BF4105" s="13"/>
      <c r="BG4105" s="13"/>
      <c r="BH4105" s="13"/>
      <c r="BI4105" s="13"/>
      <c r="BJ4105" s="13"/>
      <c r="BK4105" s="13"/>
      <c r="BL4105" s="13"/>
      <c r="BM4105" s="13"/>
      <c r="BN4105" s="13"/>
      <c r="BO4105" s="13"/>
      <c r="BP4105" s="13"/>
      <c r="BQ4105" s="13"/>
      <c r="BR4105" s="13"/>
      <c r="BS4105" s="13"/>
      <c r="BT4105" s="13"/>
      <c r="BU4105" s="13"/>
      <c r="BV4105" s="13"/>
      <c r="BW4105" s="13"/>
      <c r="BX4105" s="13"/>
      <c r="BY4105" s="13"/>
      <c r="BZ4105" s="13"/>
      <c r="CA4105" s="13"/>
      <c r="CB4105" s="13"/>
      <c r="CC4105" s="13"/>
      <c r="CD4105" s="13"/>
      <c r="CE4105" s="13"/>
      <c r="CF4105" s="13"/>
      <c r="CG4105" s="13"/>
      <c r="CH4105" s="13"/>
      <c r="CI4105" s="13"/>
      <c r="CJ4105" s="13"/>
      <c r="CK4105" s="13"/>
      <c r="CL4105" s="13"/>
      <c r="CM4105" s="13"/>
      <c r="CN4105" s="13"/>
      <c r="CO4105" s="13"/>
      <c r="CP4105" s="13"/>
      <c r="CQ4105" s="13"/>
      <c r="CR4105" s="13"/>
      <c r="CS4105" s="13"/>
      <c r="CT4105" s="13"/>
      <c r="CU4105" s="13"/>
      <c r="CV4105" s="13"/>
      <c r="CW4105" s="13"/>
      <c r="CX4105" s="13"/>
      <c r="CY4105" s="13"/>
      <c r="CZ4105" s="13"/>
      <c r="DA4105" s="13"/>
      <c r="DB4105" s="13"/>
      <c r="DC4105" s="13"/>
      <c r="DD4105" s="13"/>
      <c r="DE4105" s="13"/>
      <c r="DF4105" s="13"/>
      <c r="DG4105" s="13"/>
      <c r="DH4105" s="13"/>
      <c r="DI4105" s="13"/>
      <c r="DJ4105" s="13"/>
      <c r="DK4105" s="13"/>
      <c r="DL4105" s="13"/>
      <c r="DM4105" s="13"/>
      <c r="DN4105" s="13"/>
      <c r="DO4105" s="13"/>
      <c r="DP4105" s="13"/>
      <c r="DQ4105" s="13"/>
      <c r="DR4105" s="13"/>
      <c r="DS4105" s="13"/>
      <c r="DT4105" s="13"/>
      <c r="DU4105" s="13"/>
      <c r="DV4105" s="13"/>
      <c r="DW4105" s="13"/>
      <c r="DX4105" s="13"/>
      <c r="DY4105" s="13"/>
      <c r="DZ4105" s="13"/>
      <c r="EA4105" s="13"/>
      <c r="EB4105" s="13"/>
      <c r="EC4105" s="13"/>
      <c r="ED4105" s="13"/>
      <c r="EE4105" s="13"/>
      <c r="EF4105" s="13"/>
      <c r="EG4105" s="13"/>
      <c r="EH4105" s="13"/>
      <c r="EI4105" s="13"/>
      <c r="EJ4105" s="13"/>
      <c r="EK4105" s="13"/>
      <c r="EL4105" s="13"/>
      <c r="EM4105" s="13"/>
      <c r="EN4105" s="13"/>
      <c r="EO4105" s="13"/>
      <c r="EP4105" s="13"/>
      <c r="EQ4105" s="13"/>
      <c r="ER4105" s="13"/>
      <c r="ES4105" s="13"/>
      <c r="ET4105" s="13"/>
      <c r="EU4105" s="13"/>
      <c r="EV4105" s="13"/>
      <c r="EW4105" s="13"/>
      <c r="EX4105" s="13"/>
      <c r="EY4105" s="13"/>
      <c r="EZ4105" s="13"/>
      <c r="FA4105" s="13"/>
      <c r="FB4105" s="13"/>
      <c r="FC4105" s="13"/>
      <c r="FD4105" s="13"/>
      <c r="FE4105" s="13"/>
      <c r="FF4105" s="13"/>
      <c r="FG4105" s="13"/>
      <c r="FH4105" s="13"/>
      <c r="FI4105" s="13"/>
      <c r="FJ4105" s="13"/>
      <c r="FK4105" s="13"/>
      <c r="FL4105" s="13"/>
      <c r="FM4105" s="13"/>
      <c r="FN4105" s="13"/>
      <c r="FO4105" s="13"/>
      <c r="FP4105" s="13"/>
      <c r="FQ4105" s="13"/>
      <c r="FR4105" s="13"/>
      <c r="FS4105" s="13"/>
      <c r="FT4105" s="13"/>
      <c r="FU4105" s="13"/>
      <c r="FV4105" s="13"/>
      <c r="FW4105" s="13"/>
      <c r="FX4105" s="13"/>
      <c r="FY4105" s="13"/>
      <c r="FZ4105" s="13"/>
      <c r="GA4105" s="13"/>
      <c r="GB4105" s="13"/>
      <c r="GC4105" s="13"/>
      <c r="GD4105" s="13"/>
      <c r="GE4105" s="13"/>
      <c r="GF4105" s="13"/>
      <c r="GG4105" s="13"/>
      <c r="GH4105" s="13"/>
      <c r="GI4105" s="13"/>
      <c r="GJ4105" s="13"/>
      <c r="GK4105" s="13"/>
      <c r="GL4105" s="13"/>
      <c r="GM4105" s="13"/>
      <c r="GN4105" s="13"/>
      <c r="GO4105" s="13"/>
      <c r="GP4105" s="13"/>
      <c r="GQ4105" s="13"/>
      <c r="GR4105" s="13"/>
      <c r="GS4105" s="13"/>
      <c r="GT4105" s="13"/>
      <c r="GU4105" s="13"/>
      <c r="GV4105" s="13"/>
      <c r="GW4105" s="13"/>
      <c r="GX4105" s="13"/>
      <c r="GY4105" s="13"/>
      <c r="GZ4105" s="13"/>
      <c r="HA4105" s="13"/>
      <c r="HB4105" s="13"/>
      <c r="HC4105" s="13"/>
      <c r="HD4105" s="13"/>
      <c r="HE4105" s="13"/>
      <c r="HF4105" s="13"/>
      <c r="HG4105" s="13"/>
      <c r="HH4105" s="13"/>
      <c r="HI4105" s="13"/>
      <c r="HJ4105" s="13"/>
      <c r="HK4105" s="13"/>
      <c r="HL4105" s="13"/>
      <c r="HM4105" s="13"/>
      <c r="HN4105" s="13"/>
      <c r="HO4105" s="13"/>
      <c r="HP4105" s="13"/>
      <c r="HQ4105" s="13"/>
      <c r="HR4105" s="13"/>
      <c r="HS4105" s="13"/>
      <c r="HT4105" s="13"/>
      <c r="HU4105" s="13"/>
      <c r="HV4105" s="13"/>
      <c r="HW4105" s="13"/>
      <c r="HX4105" s="13"/>
      <c r="HY4105" s="13"/>
      <c r="HZ4105" s="13"/>
      <c r="IA4105" s="13"/>
      <c r="IB4105" s="13"/>
      <c r="IC4105" s="13"/>
      <c r="ID4105" s="13"/>
      <c r="IE4105" s="13"/>
      <c r="IF4105" s="13"/>
      <c r="IG4105" s="13"/>
    </row>
    <row r="4106" spans="1:241" s="304" customFormat="1">
      <c r="A4106" s="309">
        <v>40</v>
      </c>
      <c r="B4106" s="111" t="s">
        <v>5096</v>
      </c>
      <c r="C4106" s="313" t="s">
        <v>190</v>
      </c>
      <c r="D4106" s="298" t="s">
        <v>1808</v>
      </c>
      <c r="E4106" s="299">
        <f t="shared" si="240"/>
        <v>1</v>
      </c>
      <c r="F4106" s="84">
        <v>1</v>
      </c>
      <c r="G4106" s="303"/>
      <c r="H4106" s="303"/>
      <c r="I4106" s="13"/>
      <c r="J4106" s="13"/>
      <c r="K4106" s="13"/>
      <c r="L4106" s="13"/>
      <c r="M4106" s="13"/>
      <c r="N4106" s="13"/>
      <c r="O4106" s="13"/>
      <c r="P4106" s="13"/>
      <c r="Q4106" s="13"/>
      <c r="R4106" s="13"/>
      <c r="S4106" s="13"/>
      <c r="T4106" s="13"/>
      <c r="U4106" s="13"/>
      <c r="V4106" s="13"/>
      <c r="W4106" s="13"/>
      <c r="X4106" s="13"/>
      <c r="Y4106" s="13"/>
      <c r="Z4106" s="13"/>
      <c r="AA4106" s="13"/>
      <c r="AB4106" s="13"/>
      <c r="AC4106" s="13"/>
      <c r="AD4106" s="13"/>
      <c r="AE4106" s="13"/>
      <c r="AF4106" s="13"/>
      <c r="AG4106" s="13"/>
      <c r="AH4106" s="13"/>
      <c r="AI4106" s="13"/>
      <c r="AJ4106" s="13"/>
      <c r="AK4106" s="13"/>
      <c r="AL4106" s="13"/>
      <c r="AM4106" s="13"/>
      <c r="AN4106" s="13"/>
      <c r="AO4106" s="13"/>
      <c r="AP4106" s="13"/>
      <c r="AQ4106" s="13"/>
      <c r="AR4106" s="13"/>
      <c r="AS4106" s="13"/>
      <c r="AT4106" s="13"/>
      <c r="AU4106" s="13"/>
      <c r="AV4106" s="13"/>
      <c r="AW4106" s="13"/>
      <c r="AX4106" s="13"/>
      <c r="AY4106" s="13"/>
      <c r="AZ4106" s="13"/>
      <c r="BA4106" s="13"/>
      <c r="BB4106" s="13"/>
      <c r="BC4106" s="13"/>
      <c r="BD4106" s="13"/>
      <c r="BE4106" s="13"/>
      <c r="BF4106" s="13"/>
      <c r="BG4106" s="13"/>
      <c r="BH4106" s="13"/>
      <c r="BI4106" s="13"/>
      <c r="BJ4106" s="13"/>
      <c r="BK4106" s="13"/>
      <c r="BL4106" s="13"/>
      <c r="BM4106" s="13"/>
      <c r="BN4106" s="13"/>
      <c r="BO4106" s="13"/>
      <c r="BP4106" s="13"/>
      <c r="BQ4106" s="13"/>
      <c r="BR4106" s="13"/>
      <c r="BS4106" s="13"/>
      <c r="BT4106" s="13"/>
      <c r="BU4106" s="13"/>
      <c r="BV4106" s="13"/>
      <c r="BW4106" s="13"/>
      <c r="BX4106" s="13"/>
      <c r="BY4106" s="13"/>
      <c r="BZ4106" s="13"/>
      <c r="CA4106" s="13"/>
      <c r="CB4106" s="13"/>
      <c r="CC4106" s="13"/>
      <c r="CD4106" s="13"/>
      <c r="CE4106" s="13"/>
      <c r="CF4106" s="13"/>
      <c r="CG4106" s="13"/>
      <c r="CH4106" s="13"/>
      <c r="CI4106" s="13"/>
      <c r="CJ4106" s="13"/>
      <c r="CK4106" s="13"/>
      <c r="CL4106" s="13"/>
      <c r="CM4106" s="13"/>
      <c r="CN4106" s="13"/>
      <c r="CO4106" s="13"/>
      <c r="CP4106" s="13"/>
      <c r="CQ4106" s="13"/>
      <c r="CR4106" s="13"/>
      <c r="CS4106" s="13"/>
      <c r="CT4106" s="13"/>
      <c r="CU4106" s="13"/>
      <c r="CV4106" s="13"/>
      <c r="CW4106" s="13"/>
      <c r="CX4106" s="13"/>
      <c r="CY4106" s="13"/>
      <c r="CZ4106" s="13"/>
      <c r="DA4106" s="13"/>
      <c r="DB4106" s="13"/>
      <c r="DC4106" s="13"/>
      <c r="DD4106" s="13"/>
      <c r="DE4106" s="13"/>
      <c r="DF4106" s="13"/>
      <c r="DG4106" s="13"/>
      <c r="DH4106" s="13"/>
      <c r="DI4106" s="13"/>
      <c r="DJ4106" s="13"/>
      <c r="DK4106" s="13"/>
      <c r="DL4106" s="13"/>
      <c r="DM4106" s="13"/>
      <c r="DN4106" s="13"/>
      <c r="DO4106" s="13"/>
      <c r="DP4106" s="13"/>
      <c r="DQ4106" s="13"/>
      <c r="DR4106" s="13"/>
      <c r="DS4106" s="13"/>
      <c r="DT4106" s="13"/>
      <c r="DU4106" s="13"/>
      <c r="DV4106" s="13"/>
      <c r="DW4106" s="13"/>
      <c r="DX4106" s="13"/>
      <c r="DY4106" s="13"/>
      <c r="DZ4106" s="13"/>
      <c r="EA4106" s="13"/>
      <c r="EB4106" s="13"/>
      <c r="EC4106" s="13"/>
      <c r="ED4106" s="13"/>
      <c r="EE4106" s="13"/>
      <c r="EF4106" s="13"/>
      <c r="EG4106" s="13"/>
      <c r="EH4106" s="13"/>
      <c r="EI4106" s="13"/>
      <c r="EJ4106" s="13"/>
      <c r="EK4106" s="13"/>
      <c r="EL4106" s="13"/>
      <c r="EM4106" s="13"/>
      <c r="EN4106" s="13"/>
      <c r="EO4106" s="13"/>
      <c r="EP4106" s="13"/>
      <c r="EQ4106" s="13"/>
      <c r="ER4106" s="13"/>
      <c r="ES4106" s="13"/>
      <c r="ET4106" s="13"/>
      <c r="EU4106" s="13"/>
      <c r="EV4106" s="13"/>
      <c r="EW4106" s="13"/>
      <c r="EX4106" s="13"/>
      <c r="EY4106" s="13"/>
      <c r="EZ4106" s="13"/>
      <c r="FA4106" s="13"/>
      <c r="FB4106" s="13"/>
      <c r="FC4106" s="13"/>
      <c r="FD4106" s="13"/>
      <c r="FE4106" s="13"/>
      <c r="FF4106" s="13"/>
      <c r="FG4106" s="13"/>
      <c r="FH4106" s="13"/>
      <c r="FI4106" s="13"/>
      <c r="FJ4106" s="13"/>
      <c r="FK4106" s="13"/>
      <c r="FL4106" s="13"/>
      <c r="FM4106" s="13"/>
      <c r="FN4106" s="13"/>
      <c r="FO4106" s="13"/>
      <c r="FP4106" s="13"/>
      <c r="FQ4106" s="13"/>
      <c r="FR4106" s="13"/>
      <c r="FS4106" s="13"/>
      <c r="FT4106" s="13"/>
      <c r="FU4106" s="13"/>
      <c r="FV4106" s="13"/>
      <c r="FW4106" s="13"/>
      <c r="FX4106" s="13"/>
      <c r="FY4106" s="13"/>
      <c r="FZ4106" s="13"/>
      <c r="GA4106" s="13"/>
      <c r="GB4106" s="13"/>
      <c r="GC4106" s="13"/>
      <c r="GD4106" s="13"/>
      <c r="GE4106" s="13"/>
      <c r="GF4106" s="13"/>
      <c r="GG4106" s="13"/>
      <c r="GH4106" s="13"/>
      <c r="GI4106" s="13"/>
      <c r="GJ4106" s="13"/>
      <c r="GK4106" s="13"/>
      <c r="GL4106" s="13"/>
      <c r="GM4106" s="13"/>
      <c r="GN4106" s="13"/>
      <c r="GO4106" s="13"/>
      <c r="GP4106" s="13"/>
      <c r="GQ4106" s="13"/>
      <c r="GR4106" s="13"/>
      <c r="GS4106" s="13"/>
      <c r="GT4106" s="13"/>
      <c r="GU4106" s="13"/>
      <c r="GV4106" s="13"/>
      <c r="GW4106" s="13"/>
      <c r="GX4106" s="13"/>
      <c r="GY4106" s="13"/>
      <c r="GZ4106" s="13"/>
      <c r="HA4106" s="13"/>
      <c r="HB4106" s="13"/>
      <c r="HC4106" s="13"/>
      <c r="HD4106" s="13"/>
      <c r="HE4106" s="13"/>
      <c r="HF4106" s="13"/>
      <c r="HG4106" s="13"/>
      <c r="HH4106" s="13"/>
      <c r="HI4106" s="13"/>
      <c r="HJ4106" s="13"/>
      <c r="HK4106" s="13"/>
      <c r="HL4106" s="13"/>
      <c r="HM4106" s="13"/>
      <c r="HN4106" s="13"/>
      <c r="HO4106" s="13"/>
      <c r="HP4106" s="13"/>
      <c r="HQ4106" s="13"/>
      <c r="HR4106" s="13"/>
      <c r="HS4106" s="13"/>
      <c r="HT4106" s="13"/>
      <c r="HU4106" s="13"/>
      <c r="HV4106" s="13"/>
      <c r="HW4106" s="13"/>
      <c r="HX4106" s="13"/>
      <c r="HY4106" s="13"/>
      <c r="HZ4106" s="13"/>
      <c r="IA4106" s="13"/>
      <c r="IB4106" s="13"/>
      <c r="IC4106" s="13"/>
      <c r="ID4106" s="13"/>
      <c r="IE4106" s="13"/>
      <c r="IF4106" s="13"/>
      <c r="IG4106" s="13"/>
    </row>
    <row r="4107" spans="1:241" s="304" customFormat="1">
      <c r="A4107" s="309">
        <v>41</v>
      </c>
      <c r="B4107" s="111" t="s">
        <v>5097</v>
      </c>
      <c r="C4107" s="313" t="s">
        <v>236</v>
      </c>
      <c r="D4107" s="298" t="s">
        <v>1808</v>
      </c>
      <c r="E4107" s="299">
        <f t="shared" si="240"/>
        <v>2</v>
      </c>
      <c r="F4107" s="84">
        <v>2</v>
      </c>
      <c r="G4107" s="303"/>
      <c r="H4107" s="303"/>
      <c r="I4107" s="13"/>
      <c r="J4107" s="13"/>
      <c r="K4107" s="13"/>
      <c r="L4107" s="13"/>
      <c r="M4107" s="13"/>
      <c r="N4107" s="13"/>
      <c r="O4107" s="13"/>
      <c r="P4107" s="13"/>
      <c r="Q4107" s="13"/>
      <c r="R4107" s="13"/>
      <c r="S4107" s="13"/>
      <c r="T4107" s="13"/>
      <c r="U4107" s="13"/>
      <c r="V4107" s="13"/>
      <c r="W4107" s="13"/>
      <c r="X4107" s="13"/>
      <c r="Y4107" s="13"/>
      <c r="Z4107" s="13"/>
      <c r="AA4107" s="13"/>
      <c r="AB4107" s="13"/>
      <c r="AC4107" s="13"/>
      <c r="AD4107" s="13"/>
      <c r="AE4107" s="13"/>
      <c r="AF4107" s="13"/>
      <c r="AG4107" s="13"/>
      <c r="AH4107" s="13"/>
      <c r="AI4107" s="13"/>
      <c r="AJ4107" s="13"/>
      <c r="AK4107" s="13"/>
      <c r="AL4107" s="13"/>
      <c r="AM4107" s="13"/>
      <c r="AN4107" s="13"/>
      <c r="AO4107" s="13"/>
      <c r="AP4107" s="13"/>
      <c r="AQ4107" s="13"/>
      <c r="AR4107" s="13"/>
      <c r="AS4107" s="13"/>
      <c r="AT4107" s="13"/>
      <c r="AU4107" s="13"/>
      <c r="AV4107" s="13"/>
      <c r="AW4107" s="13"/>
      <c r="AX4107" s="13"/>
      <c r="AY4107" s="13"/>
      <c r="AZ4107" s="13"/>
      <c r="BA4107" s="13"/>
      <c r="BB4107" s="13"/>
      <c r="BC4107" s="13"/>
      <c r="BD4107" s="13"/>
      <c r="BE4107" s="13"/>
      <c r="BF4107" s="13"/>
      <c r="BG4107" s="13"/>
      <c r="BH4107" s="13"/>
      <c r="BI4107" s="13"/>
      <c r="BJ4107" s="13"/>
      <c r="BK4107" s="13"/>
      <c r="BL4107" s="13"/>
      <c r="BM4107" s="13"/>
      <c r="BN4107" s="13"/>
      <c r="BO4107" s="13"/>
      <c r="BP4107" s="13"/>
      <c r="BQ4107" s="13"/>
      <c r="BR4107" s="13"/>
      <c r="BS4107" s="13"/>
      <c r="BT4107" s="13"/>
      <c r="BU4107" s="13"/>
      <c r="BV4107" s="13"/>
      <c r="BW4107" s="13"/>
      <c r="BX4107" s="13"/>
      <c r="BY4107" s="13"/>
      <c r="BZ4107" s="13"/>
      <c r="CA4107" s="13"/>
      <c r="CB4107" s="13"/>
      <c r="CC4107" s="13"/>
      <c r="CD4107" s="13"/>
      <c r="CE4107" s="13"/>
      <c r="CF4107" s="13"/>
      <c r="CG4107" s="13"/>
      <c r="CH4107" s="13"/>
      <c r="CI4107" s="13"/>
      <c r="CJ4107" s="13"/>
      <c r="CK4107" s="13"/>
      <c r="CL4107" s="13"/>
      <c r="CM4107" s="13"/>
      <c r="CN4107" s="13"/>
      <c r="CO4107" s="13"/>
      <c r="CP4107" s="13"/>
      <c r="CQ4107" s="13"/>
      <c r="CR4107" s="13"/>
      <c r="CS4107" s="13"/>
      <c r="CT4107" s="13"/>
      <c r="CU4107" s="13"/>
      <c r="CV4107" s="13"/>
      <c r="CW4107" s="13"/>
      <c r="CX4107" s="13"/>
      <c r="CY4107" s="13"/>
      <c r="CZ4107" s="13"/>
      <c r="DA4107" s="13"/>
      <c r="DB4107" s="13"/>
      <c r="DC4107" s="13"/>
      <c r="DD4107" s="13"/>
      <c r="DE4107" s="13"/>
      <c r="DF4107" s="13"/>
      <c r="DG4107" s="13"/>
      <c r="DH4107" s="13"/>
      <c r="DI4107" s="13"/>
      <c r="DJ4107" s="13"/>
      <c r="DK4107" s="13"/>
      <c r="DL4107" s="13"/>
      <c r="DM4107" s="13"/>
      <c r="DN4107" s="13"/>
      <c r="DO4107" s="13"/>
      <c r="DP4107" s="13"/>
      <c r="DQ4107" s="13"/>
      <c r="DR4107" s="13"/>
      <c r="DS4107" s="13"/>
      <c r="DT4107" s="13"/>
      <c r="DU4107" s="13"/>
      <c r="DV4107" s="13"/>
      <c r="DW4107" s="13"/>
      <c r="DX4107" s="13"/>
      <c r="DY4107" s="13"/>
      <c r="DZ4107" s="13"/>
      <c r="EA4107" s="13"/>
      <c r="EB4107" s="13"/>
      <c r="EC4107" s="13"/>
      <c r="ED4107" s="13"/>
      <c r="EE4107" s="13"/>
      <c r="EF4107" s="13"/>
      <c r="EG4107" s="13"/>
      <c r="EH4107" s="13"/>
      <c r="EI4107" s="13"/>
      <c r="EJ4107" s="13"/>
      <c r="EK4107" s="13"/>
      <c r="EL4107" s="13"/>
      <c r="EM4107" s="13"/>
      <c r="EN4107" s="13"/>
      <c r="EO4107" s="13"/>
      <c r="EP4107" s="13"/>
      <c r="EQ4107" s="13"/>
      <c r="ER4107" s="13"/>
      <c r="ES4107" s="13"/>
      <c r="ET4107" s="13"/>
      <c r="EU4107" s="13"/>
      <c r="EV4107" s="13"/>
      <c r="EW4107" s="13"/>
      <c r="EX4107" s="13"/>
      <c r="EY4107" s="13"/>
      <c r="EZ4107" s="13"/>
      <c r="FA4107" s="13"/>
      <c r="FB4107" s="13"/>
      <c r="FC4107" s="13"/>
      <c r="FD4107" s="13"/>
      <c r="FE4107" s="13"/>
      <c r="FF4107" s="13"/>
      <c r="FG4107" s="13"/>
      <c r="FH4107" s="13"/>
      <c r="FI4107" s="13"/>
      <c r="FJ4107" s="13"/>
      <c r="FK4107" s="13"/>
      <c r="FL4107" s="13"/>
      <c r="FM4107" s="13"/>
      <c r="FN4107" s="13"/>
      <c r="FO4107" s="13"/>
      <c r="FP4107" s="13"/>
      <c r="FQ4107" s="13"/>
      <c r="FR4107" s="13"/>
      <c r="FS4107" s="13"/>
      <c r="FT4107" s="13"/>
      <c r="FU4107" s="13"/>
      <c r="FV4107" s="13"/>
      <c r="FW4107" s="13"/>
      <c r="FX4107" s="13"/>
      <c r="FY4107" s="13"/>
      <c r="FZ4107" s="13"/>
      <c r="GA4107" s="13"/>
      <c r="GB4107" s="13"/>
      <c r="GC4107" s="13"/>
      <c r="GD4107" s="13"/>
      <c r="GE4107" s="13"/>
      <c r="GF4107" s="13"/>
      <c r="GG4107" s="13"/>
      <c r="GH4107" s="13"/>
      <c r="GI4107" s="13"/>
      <c r="GJ4107" s="13"/>
      <c r="GK4107" s="13"/>
      <c r="GL4107" s="13"/>
      <c r="GM4107" s="13"/>
      <c r="GN4107" s="13"/>
      <c r="GO4107" s="13"/>
      <c r="GP4107" s="13"/>
      <c r="GQ4107" s="13"/>
      <c r="GR4107" s="13"/>
      <c r="GS4107" s="13"/>
      <c r="GT4107" s="13"/>
      <c r="GU4107" s="13"/>
      <c r="GV4107" s="13"/>
      <c r="GW4107" s="13"/>
      <c r="GX4107" s="13"/>
      <c r="GY4107" s="13"/>
      <c r="GZ4107" s="13"/>
      <c r="HA4107" s="13"/>
      <c r="HB4107" s="13"/>
      <c r="HC4107" s="13"/>
      <c r="HD4107" s="13"/>
      <c r="HE4107" s="13"/>
      <c r="HF4107" s="13"/>
      <c r="HG4107" s="13"/>
      <c r="HH4107" s="13"/>
      <c r="HI4107" s="13"/>
      <c r="HJ4107" s="13"/>
      <c r="HK4107" s="13"/>
      <c r="HL4107" s="13"/>
      <c r="HM4107" s="13"/>
      <c r="HN4107" s="13"/>
      <c r="HO4107" s="13"/>
      <c r="HP4107" s="13"/>
      <c r="HQ4107" s="13"/>
      <c r="HR4107" s="13"/>
      <c r="HS4107" s="13"/>
      <c r="HT4107" s="13"/>
      <c r="HU4107" s="13"/>
      <c r="HV4107" s="13"/>
      <c r="HW4107" s="13"/>
      <c r="HX4107" s="13"/>
      <c r="HY4107" s="13"/>
      <c r="HZ4107" s="13"/>
      <c r="IA4107" s="13"/>
      <c r="IB4107" s="13"/>
      <c r="IC4107" s="13"/>
      <c r="ID4107" s="13"/>
      <c r="IE4107" s="13"/>
      <c r="IF4107" s="13"/>
      <c r="IG4107" s="13"/>
    </row>
    <row r="4108" spans="1:241" s="304" customFormat="1">
      <c r="A4108" s="309">
        <v>42</v>
      </c>
      <c r="B4108" s="111" t="s">
        <v>5098</v>
      </c>
      <c r="C4108" s="313" t="s">
        <v>238</v>
      </c>
      <c r="D4108" s="298" t="s">
        <v>1808</v>
      </c>
      <c r="E4108" s="299">
        <f t="shared" si="240"/>
        <v>0</v>
      </c>
      <c r="F4108" s="84"/>
      <c r="G4108" s="303"/>
      <c r="H4108" s="303"/>
      <c r="I4108" s="13"/>
      <c r="J4108" s="13"/>
      <c r="K4108" s="13"/>
      <c r="L4108" s="13"/>
      <c r="M4108" s="13"/>
      <c r="N4108" s="13"/>
      <c r="O4108" s="13"/>
      <c r="P4108" s="13"/>
      <c r="Q4108" s="13"/>
      <c r="R4108" s="13"/>
      <c r="S4108" s="13"/>
      <c r="T4108" s="13"/>
      <c r="U4108" s="13"/>
      <c r="V4108" s="13"/>
      <c r="W4108" s="13"/>
      <c r="X4108" s="13"/>
      <c r="Y4108" s="13"/>
      <c r="Z4108" s="13"/>
      <c r="AA4108" s="13"/>
      <c r="AB4108" s="13"/>
      <c r="AC4108" s="13"/>
      <c r="AD4108" s="13"/>
      <c r="AE4108" s="13"/>
      <c r="AF4108" s="13"/>
      <c r="AG4108" s="13"/>
      <c r="AH4108" s="13"/>
      <c r="AI4108" s="13"/>
      <c r="AJ4108" s="13"/>
      <c r="AK4108" s="13"/>
      <c r="AL4108" s="13"/>
      <c r="AM4108" s="13"/>
      <c r="AN4108" s="13"/>
      <c r="AO4108" s="13"/>
      <c r="AP4108" s="13"/>
      <c r="AQ4108" s="13"/>
      <c r="AR4108" s="13"/>
      <c r="AS4108" s="13"/>
      <c r="AT4108" s="13"/>
      <c r="AU4108" s="13"/>
      <c r="AV4108" s="13"/>
      <c r="AW4108" s="13"/>
      <c r="AX4108" s="13"/>
      <c r="AY4108" s="13"/>
      <c r="AZ4108" s="13"/>
      <c r="BA4108" s="13"/>
      <c r="BB4108" s="13"/>
      <c r="BC4108" s="13"/>
      <c r="BD4108" s="13"/>
      <c r="BE4108" s="13"/>
      <c r="BF4108" s="13"/>
      <c r="BG4108" s="13"/>
      <c r="BH4108" s="13"/>
      <c r="BI4108" s="13"/>
      <c r="BJ4108" s="13"/>
      <c r="BK4108" s="13"/>
      <c r="BL4108" s="13"/>
      <c r="BM4108" s="13"/>
      <c r="BN4108" s="13"/>
      <c r="BO4108" s="13"/>
      <c r="BP4108" s="13"/>
      <c r="BQ4108" s="13"/>
      <c r="BR4108" s="13"/>
      <c r="BS4108" s="13"/>
      <c r="BT4108" s="13"/>
      <c r="BU4108" s="13"/>
      <c r="BV4108" s="13"/>
      <c r="BW4108" s="13"/>
      <c r="BX4108" s="13"/>
      <c r="BY4108" s="13"/>
      <c r="BZ4108" s="13"/>
      <c r="CA4108" s="13"/>
      <c r="CB4108" s="13"/>
      <c r="CC4108" s="13"/>
      <c r="CD4108" s="13"/>
      <c r="CE4108" s="13"/>
      <c r="CF4108" s="13"/>
      <c r="CG4108" s="13"/>
      <c r="CH4108" s="13"/>
      <c r="CI4108" s="13"/>
      <c r="CJ4108" s="13"/>
      <c r="CK4108" s="13"/>
      <c r="CL4108" s="13"/>
      <c r="CM4108" s="13"/>
      <c r="CN4108" s="13"/>
      <c r="CO4108" s="13"/>
      <c r="CP4108" s="13"/>
      <c r="CQ4108" s="13"/>
      <c r="CR4108" s="13"/>
      <c r="CS4108" s="13"/>
      <c r="CT4108" s="13"/>
      <c r="CU4108" s="13"/>
      <c r="CV4108" s="13"/>
      <c r="CW4108" s="13"/>
      <c r="CX4108" s="13"/>
      <c r="CY4108" s="13"/>
      <c r="CZ4108" s="13"/>
      <c r="DA4108" s="13"/>
      <c r="DB4108" s="13"/>
      <c r="DC4108" s="13"/>
      <c r="DD4108" s="13"/>
      <c r="DE4108" s="13"/>
      <c r="DF4108" s="13"/>
      <c r="DG4108" s="13"/>
      <c r="DH4108" s="13"/>
      <c r="DI4108" s="13"/>
      <c r="DJ4108" s="13"/>
      <c r="DK4108" s="13"/>
      <c r="DL4108" s="13"/>
      <c r="DM4108" s="13"/>
      <c r="DN4108" s="13"/>
      <c r="DO4108" s="13"/>
      <c r="DP4108" s="13"/>
      <c r="DQ4108" s="13"/>
      <c r="DR4108" s="13"/>
      <c r="DS4108" s="13"/>
      <c r="DT4108" s="13"/>
      <c r="DU4108" s="13"/>
      <c r="DV4108" s="13"/>
      <c r="DW4108" s="13"/>
      <c r="DX4108" s="13"/>
      <c r="DY4108" s="13"/>
      <c r="DZ4108" s="13"/>
      <c r="EA4108" s="13"/>
      <c r="EB4108" s="13"/>
      <c r="EC4108" s="13"/>
      <c r="ED4108" s="13"/>
      <c r="EE4108" s="13"/>
      <c r="EF4108" s="13"/>
      <c r="EG4108" s="13"/>
      <c r="EH4108" s="13"/>
      <c r="EI4108" s="13"/>
      <c r="EJ4108" s="13"/>
      <c r="EK4108" s="13"/>
      <c r="EL4108" s="13"/>
      <c r="EM4108" s="13"/>
      <c r="EN4108" s="13"/>
      <c r="EO4108" s="13"/>
      <c r="EP4108" s="13"/>
      <c r="EQ4108" s="13"/>
      <c r="ER4108" s="13"/>
      <c r="ES4108" s="13"/>
      <c r="ET4108" s="13"/>
      <c r="EU4108" s="13"/>
      <c r="EV4108" s="13"/>
      <c r="EW4108" s="13"/>
      <c r="EX4108" s="13"/>
      <c r="EY4108" s="13"/>
      <c r="EZ4108" s="13"/>
      <c r="FA4108" s="13"/>
      <c r="FB4108" s="13"/>
      <c r="FC4108" s="13"/>
      <c r="FD4108" s="13"/>
      <c r="FE4108" s="13"/>
      <c r="FF4108" s="13"/>
      <c r="FG4108" s="13"/>
      <c r="FH4108" s="13"/>
      <c r="FI4108" s="13"/>
      <c r="FJ4108" s="13"/>
      <c r="FK4108" s="13"/>
      <c r="FL4108" s="13"/>
      <c r="FM4108" s="13"/>
      <c r="FN4108" s="13"/>
      <c r="FO4108" s="13"/>
      <c r="FP4108" s="13"/>
      <c r="FQ4108" s="13"/>
      <c r="FR4108" s="13"/>
      <c r="FS4108" s="13"/>
      <c r="FT4108" s="13"/>
      <c r="FU4108" s="13"/>
      <c r="FV4108" s="13"/>
      <c r="FW4108" s="13"/>
      <c r="FX4108" s="13"/>
      <c r="FY4108" s="13"/>
      <c r="FZ4108" s="13"/>
      <c r="GA4108" s="13"/>
      <c r="GB4108" s="13"/>
      <c r="GC4108" s="13"/>
      <c r="GD4108" s="13"/>
      <c r="GE4108" s="13"/>
      <c r="GF4108" s="13"/>
      <c r="GG4108" s="13"/>
      <c r="GH4108" s="13"/>
      <c r="GI4108" s="13"/>
      <c r="GJ4108" s="13"/>
      <c r="GK4108" s="13"/>
      <c r="GL4108" s="13"/>
      <c r="GM4108" s="13"/>
      <c r="GN4108" s="13"/>
      <c r="GO4108" s="13"/>
      <c r="GP4108" s="13"/>
      <c r="GQ4108" s="13"/>
      <c r="GR4108" s="13"/>
      <c r="GS4108" s="13"/>
      <c r="GT4108" s="13"/>
      <c r="GU4108" s="13"/>
      <c r="GV4108" s="13"/>
      <c r="GW4108" s="13"/>
      <c r="GX4108" s="13"/>
      <c r="GY4108" s="13"/>
      <c r="GZ4108" s="13"/>
      <c r="HA4108" s="13"/>
      <c r="HB4108" s="13"/>
      <c r="HC4108" s="13"/>
      <c r="HD4108" s="13"/>
      <c r="HE4108" s="13"/>
      <c r="HF4108" s="13"/>
      <c r="HG4108" s="13"/>
      <c r="HH4108" s="13"/>
      <c r="HI4108" s="13"/>
      <c r="HJ4108" s="13"/>
      <c r="HK4108" s="13"/>
      <c r="HL4108" s="13"/>
      <c r="HM4108" s="13"/>
      <c r="HN4108" s="13"/>
      <c r="HO4108" s="13"/>
      <c r="HP4108" s="13"/>
      <c r="HQ4108" s="13"/>
      <c r="HR4108" s="13"/>
      <c r="HS4108" s="13"/>
      <c r="HT4108" s="13"/>
      <c r="HU4108" s="13"/>
      <c r="HV4108" s="13"/>
      <c r="HW4108" s="13"/>
      <c r="HX4108" s="13"/>
      <c r="HY4108" s="13"/>
      <c r="HZ4108" s="13"/>
      <c r="IA4108" s="13"/>
      <c r="IB4108" s="13"/>
      <c r="IC4108" s="13"/>
      <c r="ID4108" s="13"/>
      <c r="IE4108" s="13"/>
      <c r="IF4108" s="13"/>
      <c r="IG4108" s="13"/>
    </row>
    <row r="4109" spans="1:241" s="304" customFormat="1">
      <c r="A4109" s="309">
        <v>43</v>
      </c>
      <c r="B4109" s="111" t="s">
        <v>5099</v>
      </c>
      <c r="C4109" s="313" t="s">
        <v>5100</v>
      </c>
      <c r="D4109" s="298" t="s">
        <v>1808</v>
      </c>
      <c r="E4109" s="299">
        <f t="shared" si="240"/>
        <v>1</v>
      </c>
      <c r="F4109" s="84">
        <v>1</v>
      </c>
      <c r="G4109" s="303"/>
      <c r="H4109" s="303"/>
      <c r="I4109" s="13"/>
      <c r="J4109" s="13"/>
      <c r="K4109" s="13"/>
      <c r="L4109" s="13"/>
      <c r="M4109" s="13"/>
      <c r="N4109" s="13"/>
      <c r="O4109" s="13"/>
      <c r="P4109" s="13"/>
      <c r="Q4109" s="13"/>
      <c r="R4109" s="13"/>
      <c r="S4109" s="13"/>
      <c r="T4109" s="13"/>
      <c r="U4109" s="13"/>
      <c r="V4109" s="13"/>
      <c r="W4109" s="13"/>
      <c r="X4109" s="13"/>
      <c r="Y4109" s="13"/>
      <c r="Z4109" s="13"/>
      <c r="AA4109" s="13"/>
      <c r="AB4109" s="13"/>
      <c r="AC4109" s="13"/>
      <c r="AD4109" s="13"/>
      <c r="AE4109" s="13"/>
      <c r="AF4109" s="13"/>
      <c r="AG4109" s="13"/>
      <c r="AH4109" s="13"/>
      <c r="AI4109" s="13"/>
      <c r="AJ4109" s="13"/>
      <c r="AK4109" s="13"/>
      <c r="AL4109" s="13"/>
      <c r="AM4109" s="13"/>
      <c r="AN4109" s="13"/>
      <c r="AO4109" s="13"/>
      <c r="AP4109" s="13"/>
      <c r="AQ4109" s="13"/>
      <c r="AR4109" s="13"/>
      <c r="AS4109" s="13"/>
      <c r="AT4109" s="13"/>
      <c r="AU4109" s="13"/>
      <c r="AV4109" s="13"/>
      <c r="AW4109" s="13"/>
      <c r="AX4109" s="13"/>
      <c r="AY4109" s="13"/>
      <c r="AZ4109" s="13"/>
      <c r="BA4109" s="13"/>
      <c r="BB4109" s="13"/>
      <c r="BC4109" s="13"/>
      <c r="BD4109" s="13"/>
      <c r="BE4109" s="13"/>
      <c r="BF4109" s="13"/>
      <c r="BG4109" s="13"/>
      <c r="BH4109" s="13"/>
      <c r="BI4109" s="13"/>
      <c r="BJ4109" s="13"/>
      <c r="BK4109" s="13"/>
      <c r="BL4109" s="13"/>
      <c r="BM4109" s="13"/>
      <c r="BN4109" s="13"/>
      <c r="BO4109" s="13"/>
      <c r="BP4109" s="13"/>
      <c r="BQ4109" s="13"/>
      <c r="BR4109" s="13"/>
      <c r="BS4109" s="13"/>
      <c r="BT4109" s="13"/>
      <c r="BU4109" s="13"/>
      <c r="BV4109" s="13"/>
      <c r="BW4109" s="13"/>
      <c r="BX4109" s="13"/>
      <c r="BY4109" s="13"/>
      <c r="BZ4109" s="13"/>
      <c r="CA4109" s="13"/>
      <c r="CB4109" s="13"/>
      <c r="CC4109" s="13"/>
      <c r="CD4109" s="13"/>
      <c r="CE4109" s="13"/>
      <c r="CF4109" s="13"/>
      <c r="CG4109" s="13"/>
      <c r="CH4109" s="13"/>
      <c r="CI4109" s="13"/>
      <c r="CJ4109" s="13"/>
      <c r="CK4109" s="13"/>
      <c r="CL4109" s="13"/>
      <c r="CM4109" s="13"/>
      <c r="CN4109" s="13"/>
      <c r="CO4109" s="13"/>
      <c r="CP4109" s="13"/>
      <c r="CQ4109" s="13"/>
      <c r="CR4109" s="13"/>
      <c r="CS4109" s="13"/>
      <c r="CT4109" s="13"/>
      <c r="CU4109" s="13"/>
      <c r="CV4109" s="13"/>
      <c r="CW4109" s="13"/>
      <c r="CX4109" s="13"/>
      <c r="CY4109" s="13"/>
      <c r="CZ4109" s="13"/>
      <c r="DA4109" s="13"/>
      <c r="DB4109" s="13"/>
      <c r="DC4109" s="13"/>
      <c r="DD4109" s="13"/>
      <c r="DE4109" s="13"/>
      <c r="DF4109" s="13"/>
      <c r="DG4109" s="13"/>
      <c r="DH4109" s="13"/>
      <c r="DI4109" s="13"/>
      <c r="DJ4109" s="13"/>
      <c r="DK4109" s="13"/>
      <c r="DL4109" s="13"/>
      <c r="DM4109" s="13"/>
      <c r="DN4109" s="13"/>
      <c r="DO4109" s="13"/>
      <c r="DP4109" s="13"/>
      <c r="DQ4109" s="13"/>
      <c r="DR4109" s="13"/>
      <c r="DS4109" s="13"/>
      <c r="DT4109" s="13"/>
      <c r="DU4109" s="13"/>
      <c r="DV4109" s="13"/>
      <c r="DW4109" s="13"/>
      <c r="DX4109" s="13"/>
      <c r="DY4109" s="13"/>
      <c r="DZ4109" s="13"/>
      <c r="EA4109" s="13"/>
      <c r="EB4109" s="13"/>
      <c r="EC4109" s="13"/>
      <c r="ED4109" s="13"/>
      <c r="EE4109" s="13"/>
      <c r="EF4109" s="13"/>
      <c r="EG4109" s="13"/>
      <c r="EH4109" s="13"/>
      <c r="EI4109" s="13"/>
      <c r="EJ4109" s="13"/>
      <c r="EK4109" s="13"/>
      <c r="EL4109" s="13"/>
      <c r="EM4109" s="13"/>
      <c r="EN4109" s="13"/>
      <c r="EO4109" s="13"/>
      <c r="EP4109" s="13"/>
      <c r="EQ4109" s="13"/>
      <c r="ER4109" s="13"/>
      <c r="ES4109" s="13"/>
      <c r="ET4109" s="13"/>
      <c r="EU4109" s="13"/>
      <c r="EV4109" s="13"/>
      <c r="EW4109" s="13"/>
      <c r="EX4109" s="13"/>
      <c r="EY4109" s="13"/>
      <c r="EZ4109" s="13"/>
      <c r="FA4109" s="13"/>
      <c r="FB4109" s="13"/>
      <c r="FC4109" s="13"/>
      <c r="FD4109" s="13"/>
      <c r="FE4109" s="13"/>
      <c r="FF4109" s="13"/>
      <c r="FG4109" s="13"/>
      <c r="FH4109" s="13"/>
      <c r="FI4109" s="13"/>
      <c r="FJ4109" s="13"/>
      <c r="FK4109" s="13"/>
      <c r="FL4109" s="13"/>
      <c r="FM4109" s="13"/>
      <c r="FN4109" s="13"/>
      <c r="FO4109" s="13"/>
      <c r="FP4109" s="13"/>
      <c r="FQ4109" s="13"/>
      <c r="FR4109" s="13"/>
      <c r="FS4109" s="13"/>
      <c r="FT4109" s="13"/>
      <c r="FU4109" s="13"/>
      <c r="FV4109" s="13"/>
      <c r="FW4109" s="13"/>
      <c r="FX4109" s="13"/>
      <c r="FY4109" s="13"/>
      <c r="FZ4109" s="13"/>
      <c r="GA4109" s="13"/>
      <c r="GB4109" s="13"/>
      <c r="GC4109" s="13"/>
      <c r="GD4109" s="13"/>
      <c r="GE4109" s="13"/>
      <c r="GF4109" s="13"/>
      <c r="GG4109" s="13"/>
      <c r="GH4109" s="13"/>
      <c r="GI4109" s="13"/>
      <c r="GJ4109" s="13"/>
      <c r="GK4109" s="13"/>
      <c r="GL4109" s="13"/>
      <c r="GM4109" s="13"/>
      <c r="GN4109" s="13"/>
      <c r="GO4109" s="13"/>
      <c r="GP4109" s="13"/>
      <c r="GQ4109" s="13"/>
      <c r="GR4109" s="13"/>
      <c r="GS4109" s="13"/>
      <c r="GT4109" s="13"/>
      <c r="GU4109" s="13"/>
      <c r="GV4109" s="13"/>
      <c r="GW4109" s="13"/>
      <c r="GX4109" s="13"/>
      <c r="GY4109" s="13"/>
      <c r="GZ4109" s="13"/>
      <c r="HA4109" s="13"/>
      <c r="HB4109" s="13"/>
      <c r="HC4109" s="13"/>
      <c r="HD4109" s="13"/>
      <c r="HE4109" s="13"/>
      <c r="HF4109" s="13"/>
      <c r="HG4109" s="13"/>
      <c r="HH4109" s="13"/>
      <c r="HI4109" s="13"/>
      <c r="HJ4109" s="13"/>
      <c r="HK4109" s="13"/>
      <c r="HL4109" s="13"/>
      <c r="HM4109" s="13"/>
      <c r="HN4109" s="13"/>
      <c r="HO4109" s="13"/>
      <c r="HP4109" s="13"/>
      <c r="HQ4109" s="13"/>
      <c r="HR4109" s="13"/>
      <c r="HS4109" s="13"/>
      <c r="HT4109" s="13"/>
      <c r="HU4109" s="13"/>
      <c r="HV4109" s="13"/>
      <c r="HW4109" s="13"/>
      <c r="HX4109" s="13"/>
      <c r="HY4109" s="13"/>
      <c r="HZ4109" s="13"/>
      <c r="IA4109" s="13"/>
      <c r="IB4109" s="13"/>
      <c r="IC4109" s="13"/>
      <c r="ID4109" s="13"/>
      <c r="IE4109" s="13"/>
      <c r="IF4109" s="13"/>
      <c r="IG4109" s="13"/>
    </row>
    <row r="4110" spans="1:241" s="304" customFormat="1">
      <c r="A4110" s="309">
        <v>44</v>
      </c>
      <c r="B4110" s="111" t="s">
        <v>5101</v>
      </c>
      <c r="C4110" s="313" t="s">
        <v>84</v>
      </c>
      <c r="D4110" s="298" t="s">
        <v>1808</v>
      </c>
      <c r="E4110" s="299">
        <f t="shared" si="240"/>
        <v>4</v>
      </c>
      <c r="F4110" s="84">
        <v>4</v>
      </c>
      <c r="G4110" s="303"/>
      <c r="H4110" s="303"/>
      <c r="I4110" s="13"/>
      <c r="J4110" s="13"/>
      <c r="K4110" s="13"/>
      <c r="L4110" s="13"/>
      <c r="M4110" s="13"/>
      <c r="N4110" s="13"/>
      <c r="O4110" s="13"/>
      <c r="P4110" s="13"/>
      <c r="Q4110" s="13"/>
      <c r="R4110" s="13"/>
      <c r="S4110" s="13"/>
      <c r="T4110" s="13"/>
      <c r="U4110" s="13"/>
      <c r="V4110" s="13"/>
      <c r="W4110" s="13"/>
      <c r="X4110" s="13"/>
      <c r="Y4110" s="13"/>
      <c r="Z4110" s="13"/>
      <c r="AA4110" s="13"/>
      <c r="AB4110" s="13"/>
      <c r="AC4110" s="13"/>
      <c r="AD4110" s="13"/>
      <c r="AE4110" s="13"/>
      <c r="AF4110" s="13"/>
      <c r="AG4110" s="13"/>
      <c r="AH4110" s="13"/>
      <c r="AI4110" s="13"/>
      <c r="AJ4110" s="13"/>
      <c r="AK4110" s="13"/>
      <c r="AL4110" s="13"/>
      <c r="AM4110" s="13"/>
      <c r="AN4110" s="13"/>
      <c r="AO4110" s="13"/>
      <c r="AP4110" s="13"/>
      <c r="AQ4110" s="13"/>
      <c r="AR4110" s="13"/>
      <c r="AS4110" s="13"/>
      <c r="AT4110" s="13"/>
      <c r="AU4110" s="13"/>
      <c r="AV4110" s="13"/>
      <c r="AW4110" s="13"/>
      <c r="AX4110" s="13"/>
      <c r="AY4110" s="13"/>
      <c r="AZ4110" s="13"/>
      <c r="BA4110" s="13"/>
      <c r="BB4110" s="13"/>
      <c r="BC4110" s="13"/>
      <c r="BD4110" s="13"/>
      <c r="BE4110" s="13"/>
      <c r="BF4110" s="13"/>
      <c r="BG4110" s="13"/>
      <c r="BH4110" s="13"/>
      <c r="BI4110" s="13"/>
      <c r="BJ4110" s="13"/>
      <c r="BK4110" s="13"/>
      <c r="BL4110" s="13"/>
      <c r="BM4110" s="13"/>
      <c r="BN4110" s="13"/>
      <c r="BO4110" s="13"/>
      <c r="BP4110" s="13"/>
      <c r="BQ4110" s="13"/>
      <c r="BR4110" s="13"/>
      <c r="BS4110" s="13"/>
      <c r="BT4110" s="13"/>
      <c r="BU4110" s="13"/>
      <c r="BV4110" s="13"/>
      <c r="BW4110" s="13"/>
      <c r="BX4110" s="13"/>
      <c r="BY4110" s="13"/>
      <c r="BZ4110" s="13"/>
      <c r="CA4110" s="13"/>
      <c r="CB4110" s="13"/>
      <c r="CC4110" s="13"/>
      <c r="CD4110" s="13"/>
      <c r="CE4110" s="13"/>
      <c r="CF4110" s="13"/>
      <c r="CG4110" s="13"/>
      <c r="CH4110" s="13"/>
      <c r="CI4110" s="13"/>
      <c r="CJ4110" s="13"/>
      <c r="CK4110" s="13"/>
      <c r="CL4110" s="13"/>
      <c r="CM4110" s="13"/>
      <c r="CN4110" s="13"/>
      <c r="CO4110" s="13"/>
      <c r="CP4110" s="13"/>
      <c r="CQ4110" s="13"/>
      <c r="CR4110" s="13"/>
      <c r="CS4110" s="13"/>
      <c r="CT4110" s="13"/>
      <c r="CU4110" s="13"/>
      <c r="CV4110" s="13"/>
      <c r="CW4110" s="13"/>
      <c r="CX4110" s="13"/>
      <c r="CY4110" s="13"/>
      <c r="CZ4110" s="13"/>
      <c r="DA4110" s="13"/>
      <c r="DB4110" s="13"/>
      <c r="DC4110" s="13"/>
      <c r="DD4110" s="13"/>
      <c r="DE4110" s="13"/>
      <c r="DF4110" s="13"/>
      <c r="DG4110" s="13"/>
      <c r="DH4110" s="13"/>
      <c r="DI4110" s="13"/>
      <c r="DJ4110" s="13"/>
      <c r="DK4110" s="13"/>
      <c r="DL4110" s="13"/>
      <c r="DM4110" s="13"/>
      <c r="DN4110" s="13"/>
      <c r="DO4110" s="13"/>
      <c r="DP4110" s="13"/>
      <c r="DQ4110" s="13"/>
      <c r="DR4110" s="13"/>
      <c r="DS4110" s="13"/>
      <c r="DT4110" s="13"/>
      <c r="DU4110" s="13"/>
      <c r="DV4110" s="13"/>
      <c r="DW4110" s="13"/>
      <c r="DX4110" s="13"/>
      <c r="DY4110" s="13"/>
      <c r="DZ4110" s="13"/>
      <c r="EA4110" s="13"/>
      <c r="EB4110" s="13"/>
      <c r="EC4110" s="13"/>
      <c r="ED4110" s="13"/>
      <c r="EE4110" s="13"/>
      <c r="EF4110" s="13"/>
      <c r="EG4110" s="13"/>
      <c r="EH4110" s="13"/>
      <c r="EI4110" s="13"/>
      <c r="EJ4110" s="13"/>
      <c r="EK4110" s="13"/>
      <c r="EL4110" s="13"/>
      <c r="EM4110" s="13"/>
      <c r="EN4110" s="13"/>
      <c r="EO4110" s="13"/>
      <c r="EP4110" s="13"/>
      <c r="EQ4110" s="13"/>
      <c r="ER4110" s="13"/>
      <c r="ES4110" s="13"/>
      <c r="ET4110" s="13"/>
      <c r="EU4110" s="13"/>
      <c r="EV4110" s="13"/>
      <c r="EW4110" s="13"/>
      <c r="EX4110" s="13"/>
      <c r="EY4110" s="13"/>
      <c r="EZ4110" s="13"/>
      <c r="FA4110" s="13"/>
      <c r="FB4110" s="13"/>
      <c r="FC4110" s="13"/>
      <c r="FD4110" s="13"/>
      <c r="FE4110" s="13"/>
      <c r="FF4110" s="13"/>
      <c r="FG4110" s="13"/>
      <c r="FH4110" s="13"/>
      <c r="FI4110" s="13"/>
      <c r="FJ4110" s="13"/>
      <c r="FK4110" s="13"/>
      <c r="FL4110" s="13"/>
      <c r="FM4110" s="13"/>
      <c r="FN4110" s="13"/>
      <c r="FO4110" s="13"/>
      <c r="FP4110" s="13"/>
      <c r="FQ4110" s="13"/>
      <c r="FR4110" s="13"/>
      <c r="FS4110" s="13"/>
      <c r="FT4110" s="13"/>
      <c r="FU4110" s="13"/>
      <c r="FV4110" s="13"/>
      <c r="FW4110" s="13"/>
      <c r="FX4110" s="13"/>
      <c r="FY4110" s="13"/>
      <c r="FZ4110" s="13"/>
      <c r="GA4110" s="13"/>
      <c r="GB4110" s="13"/>
      <c r="GC4110" s="13"/>
      <c r="GD4110" s="13"/>
      <c r="GE4110" s="13"/>
      <c r="GF4110" s="13"/>
      <c r="GG4110" s="13"/>
      <c r="GH4110" s="13"/>
      <c r="GI4110" s="13"/>
      <c r="GJ4110" s="13"/>
      <c r="GK4110" s="13"/>
      <c r="GL4110" s="13"/>
      <c r="GM4110" s="13"/>
      <c r="GN4110" s="13"/>
      <c r="GO4110" s="13"/>
      <c r="GP4110" s="13"/>
      <c r="GQ4110" s="13"/>
      <c r="GR4110" s="13"/>
      <c r="GS4110" s="13"/>
      <c r="GT4110" s="13"/>
      <c r="GU4110" s="13"/>
      <c r="GV4110" s="13"/>
      <c r="GW4110" s="13"/>
      <c r="GX4110" s="13"/>
      <c r="GY4110" s="13"/>
      <c r="GZ4110" s="13"/>
      <c r="HA4110" s="13"/>
      <c r="HB4110" s="13"/>
      <c r="HC4110" s="13"/>
      <c r="HD4110" s="13"/>
      <c r="HE4110" s="13"/>
      <c r="HF4110" s="13"/>
      <c r="HG4110" s="13"/>
      <c r="HH4110" s="13"/>
      <c r="HI4110" s="13"/>
      <c r="HJ4110" s="13"/>
      <c r="HK4110" s="13"/>
      <c r="HL4110" s="13"/>
      <c r="HM4110" s="13"/>
      <c r="HN4110" s="13"/>
      <c r="HO4110" s="13"/>
      <c r="HP4110" s="13"/>
      <c r="HQ4110" s="13"/>
      <c r="HR4110" s="13"/>
      <c r="HS4110" s="13"/>
      <c r="HT4110" s="13"/>
      <c r="HU4110" s="13"/>
      <c r="HV4110" s="13"/>
      <c r="HW4110" s="13"/>
      <c r="HX4110" s="13"/>
      <c r="HY4110" s="13"/>
      <c r="HZ4110" s="13"/>
      <c r="IA4110" s="13"/>
      <c r="IB4110" s="13"/>
      <c r="IC4110" s="13"/>
      <c r="ID4110" s="13"/>
      <c r="IE4110" s="13"/>
      <c r="IF4110" s="13"/>
      <c r="IG4110" s="13"/>
    </row>
    <row r="4111" spans="1:241" s="304" customFormat="1">
      <c r="A4111" s="309">
        <v>45</v>
      </c>
      <c r="B4111" s="111" t="s">
        <v>5102</v>
      </c>
      <c r="C4111" s="315" t="s">
        <v>5103</v>
      </c>
      <c r="D4111" s="298" t="s">
        <v>1808</v>
      </c>
      <c r="E4111" s="299">
        <f t="shared" si="240"/>
        <v>1</v>
      </c>
      <c r="F4111" s="84">
        <v>1</v>
      </c>
      <c r="G4111" s="303"/>
      <c r="H4111" s="303"/>
      <c r="I4111" s="13"/>
      <c r="J4111" s="13"/>
      <c r="K4111" s="13"/>
      <c r="L4111" s="13"/>
      <c r="M4111" s="13"/>
      <c r="N4111" s="13"/>
      <c r="O4111" s="13"/>
      <c r="P4111" s="13"/>
      <c r="Q4111" s="13"/>
      <c r="R4111" s="13"/>
      <c r="S4111" s="13"/>
      <c r="T4111" s="13"/>
      <c r="U4111" s="13"/>
      <c r="V4111" s="13"/>
      <c r="W4111" s="13"/>
      <c r="X4111" s="13"/>
      <c r="Y4111" s="13"/>
      <c r="Z4111" s="13"/>
      <c r="AA4111" s="13"/>
      <c r="AB4111" s="13"/>
      <c r="AC4111" s="13"/>
      <c r="AD4111" s="13"/>
      <c r="AE4111" s="13"/>
      <c r="AF4111" s="13"/>
      <c r="AG4111" s="13"/>
      <c r="AH4111" s="13"/>
      <c r="AI4111" s="13"/>
      <c r="AJ4111" s="13"/>
      <c r="AK4111" s="13"/>
      <c r="AL4111" s="13"/>
      <c r="AM4111" s="13"/>
      <c r="AN4111" s="13"/>
      <c r="AO4111" s="13"/>
      <c r="AP4111" s="13"/>
      <c r="AQ4111" s="13"/>
      <c r="AR4111" s="13"/>
      <c r="AS4111" s="13"/>
      <c r="AT4111" s="13"/>
      <c r="AU4111" s="13"/>
      <c r="AV4111" s="13"/>
      <c r="AW4111" s="13"/>
      <c r="AX4111" s="13"/>
      <c r="AY4111" s="13"/>
      <c r="AZ4111" s="13"/>
      <c r="BA4111" s="13"/>
      <c r="BB4111" s="13"/>
      <c r="BC4111" s="13"/>
      <c r="BD4111" s="13"/>
      <c r="BE4111" s="13"/>
      <c r="BF4111" s="13"/>
      <c r="BG4111" s="13"/>
      <c r="BH4111" s="13"/>
      <c r="BI4111" s="13"/>
      <c r="BJ4111" s="13"/>
      <c r="BK4111" s="13"/>
      <c r="BL4111" s="13"/>
      <c r="BM4111" s="13"/>
      <c r="BN4111" s="13"/>
      <c r="BO4111" s="13"/>
      <c r="BP4111" s="13"/>
      <c r="BQ4111" s="13"/>
      <c r="BR4111" s="13"/>
      <c r="BS4111" s="13"/>
      <c r="BT4111" s="13"/>
      <c r="BU4111" s="13"/>
      <c r="BV4111" s="13"/>
      <c r="BW4111" s="13"/>
      <c r="BX4111" s="13"/>
      <c r="BY4111" s="13"/>
      <c r="BZ4111" s="13"/>
      <c r="CA4111" s="13"/>
      <c r="CB4111" s="13"/>
      <c r="CC4111" s="13"/>
      <c r="CD4111" s="13"/>
      <c r="CE4111" s="13"/>
      <c r="CF4111" s="13"/>
      <c r="CG4111" s="13"/>
      <c r="CH4111" s="13"/>
      <c r="CI4111" s="13"/>
      <c r="CJ4111" s="13"/>
      <c r="CK4111" s="13"/>
      <c r="CL4111" s="13"/>
      <c r="CM4111" s="13"/>
      <c r="CN4111" s="13"/>
      <c r="CO4111" s="13"/>
      <c r="CP4111" s="13"/>
      <c r="CQ4111" s="13"/>
      <c r="CR4111" s="13"/>
      <c r="CS4111" s="13"/>
      <c r="CT4111" s="13"/>
      <c r="CU4111" s="13"/>
      <c r="CV4111" s="13"/>
      <c r="CW4111" s="13"/>
      <c r="CX4111" s="13"/>
      <c r="CY4111" s="13"/>
      <c r="CZ4111" s="13"/>
      <c r="DA4111" s="13"/>
      <c r="DB4111" s="13"/>
      <c r="DC4111" s="13"/>
      <c r="DD4111" s="13"/>
      <c r="DE4111" s="13"/>
      <c r="DF4111" s="13"/>
      <c r="DG4111" s="13"/>
      <c r="DH4111" s="13"/>
      <c r="DI4111" s="13"/>
      <c r="DJ4111" s="13"/>
      <c r="DK4111" s="13"/>
      <c r="DL4111" s="13"/>
      <c r="DM4111" s="13"/>
      <c r="DN4111" s="13"/>
      <c r="DO4111" s="13"/>
      <c r="DP4111" s="13"/>
      <c r="DQ4111" s="13"/>
      <c r="DR4111" s="13"/>
      <c r="DS4111" s="13"/>
      <c r="DT4111" s="13"/>
      <c r="DU4111" s="13"/>
      <c r="DV4111" s="13"/>
      <c r="DW4111" s="13"/>
      <c r="DX4111" s="13"/>
      <c r="DY4111" s="13"/>
      <c r="DZ4111" s="13"/>
      <c r="EA4111" s="13"/>
      <c r="EB4111" s="13"/>
      <c r="EC4111" s="13"/>
      <c r="ED4111" s="13"/>
      <c r="EE4111" s="13"/>
      <c r="EF4111" s="13"/>
      <c r="EG4111" s="13"/>
      <c r="EH4111" s="13"/>
      <c r="EI4111" s="13"/>
      <c r="EJ4111" s="13"/>
      <c r="EK4111" s="13"/>
      <c r="EL4111" s="13"/>
      <c r="EM4111" s="13"/>
      <c r="EN4111" s="13"/>
      <c r="EO4111" s="13"/>
      <c r="EP4111" s="13"/>
      <c r="EQ4111" s="13"/>
      <c r="ER4111" s="13"/>
      <c r="ES4111" s="13"/>
      <c r="ET4111" s="13"/>
      <c r="EU4111" s="13"/>
      <c r="EV4111" s="13"/>
      <c r="EW4111" s="13"/>
      <c r="EX4111" s="13"/>
      <c r="EY4111" s="13"/>
      <c r="EZ4111" s="13"/>
      <c r="FA4111" s="13"/>
      <c r="FB4111" s="13"/>
      <c r="FC4111" s="13"/>
      <c r="FD4111" s="13"/>
      <c r="FE4111" s="13"/>
      <c r="FF4111" s="13"/>
      <c r="FG4111" s="13"/>
      <c r="FH4111" s="13"/>
      <c r="FI4111" s="13"/>
      <c r="FJ4111" s="13"/>
      <c r="FK4111" s="13"/>
      <c r="FL4111" s="13"/>
      <c r="FM4111" s="13"/>
      <c r="FN4111" s="13"/>
      <c r="FO4111" s="13"/>
      <c r="FP4111" s="13"/>
      <c r="FQ4111" s="13"/>
      <c r="FR4111" s="13"/>
      <c r="FS4111" s="13"/>
      <c r="FT4111" s="13"/>
      <c r="FU4111" s="13"/>
      <c r="FV4111" s="13"/>
      <c r="FW4111" s="13"/>
      <c r="FX4111" s="13"/>
      <c r="FY4111" s="13"/>
      <c r="FZ4111" s="13"/>
      <c r="GA4111" s="13"/>
      <c r="GB4111" s="13"/>
      <c r="GC4111" s="13"/>
      <c r="GD4111" s="13"/>
      <c r="GE4111" s="13"/>
      <c r="GF4111" s="13"/>
      <c r="GG4111" s="13"/>
      <c r="GH4111" s="13"/>
      <c r="GI4111" s="13"/>
      <c r="GJ4111" s="13"/>
      <c r="GK4111" s="13"/>
      <c r="GL4111" s="13"/>
      <c r="GM4111" s="13"/>
      <c r="GN4111" s="13"/>
      <c r="GO4111" s="13"/>
      <c r="GP4111" s="13"/>
      <c r="GQ4111" s="13"/>
      <c r="GR4111" s="13"/>
      <c r="GS4111" s="13"/>
      <c r="GT4111" s="13"/>
      <c r="GU4111" s="13"/>
      <c r="GV4111" s="13"/>
      <c r="GW4111" s="13"/>
      <c r="GX4111" s="13"/>
      <c r="GY4111" s="13"/>
      <c r="GZ4111" s="13"/>
      <c r="HA4111" s="13"/>
      <c r="HB4111" s="13"/>
      <c r="HC4111" s="13"/>
      <c r="HD4111" s="13"/>
      <c r="HE4111" s="13"/>
      <c r="HF4111" s="13"/>
      <c r="HG4111" s="13"/>
      <c r="HH4111" s="13"/>
      <c r="HI4111" s="13"/>
      <c r="HJ4111" s="13"/>
      <c r="HK4111" s="13"/>
      <c r="HL4111" s="13"/>
      <c r="HM4111" s="13"/>
      <c r="HN4111" s="13"/>
      <c r="HO4111" s="13"/>
      <c r="HP4111" s="13"/>
      <c r="HQ4111" s="13"/>
      <c r="HR4111" s="13"/>
      <c r="HS4111" s="13"/>
      <c r="HT4111" s="13"/>
      <c r="HU4111" s="13"/>
      <c r="HV4111" s="13"/>
      <c r="HW4111" s="13"/>
      <c r="HX4111" s="13"/>
      <c r="HY4111" s="13"/>
      <c r="HZ4111" s="13"/>
      <c r="IA4111" s="13"/>
      <c r="IB4111" s="13"/>
      <c r="IC4111" s="13"/>
      <c r="ID4111" s="13"/>
      <c r="IE4111" s="13"/>
      <c r="IF4111" s="13"/>
      <c r="IG4111" s="13"/>
    </row>
    <row r="4112" spans="1:241" s="304" customFormat="1">
      <c r="A4112" s="309">
        <v>46</v>
      </c>
      <c r="B4112" s="111" t="s">
        <v>5104</v>
      </c>
      <c r="C4112" s="313" t="s">
        <v>5105</v>
      </c>
      <c r="D4112" s="298" t="s">
        <v>1808</v>
      </c>
      <c r="E4112" s="299">
        <f t="shared" si="240"/>
        <v>1</v>
      </c>
      <c r="F4112" s="84">
        <v>1</v>
      </c>
      <c r="G4112" s="303"/>
      <c r="H4112" s="303"/>
      <c r="I4112" s="13"/>
      <c r="J4112" s="13"/>
      <c r="K4112" s="13"/>
      <c r="L4112" s="13"/>
      <c r="M4112" s="13"/>
      <c r="N4112" s="13"/>
      <c r="O4112" s="13"/>
      <c r="P4112" s="13"/>
      <c r="Q4112" s="13"/>
      <c r="R4112" s="13"/>
      <c r="S4112" s="13"/>
      <c r="T4112" s="13"/>
      <c r="U4112" s="13"/>
      <c r="V4112" s="13"/>
      <c r="W4112" s="13"/>
      <c r="X4112" s="13"/>
      <c r="Y4112" s="13"/>
      <c r="Z4112" s="13"/>
      <c r="AA4112" s="13"/>
      <c r="AB4112" s="13"/>
      <c r="AC4112" s="13"/>
      <c r="AD4112" s="13"/>
      <c r="AE4112" s="13"/>
      <c r="AF4112" s="13"/>
      <c r="AG4112" s="13"/>
      <c r="AH4112" s="13"/>
      <c r="AI4112" s="13"/>
      <c r="AJ4112" s="13"/>
      <c r="AK4112" s="13"/>
      <c r="AL4112" s="13"/>
      <c r="AM4112" s="13"/>
      <c r="AN4112" s="13"/>
      <c r="AO4112" s="13"/>
      <c r="AP4112" s="13"/>
      <c r="AQ4112" s="13"/>
      <c r="AR4112" s="13"/>
      <c r="AS4112" s="13"/>
      <c r="AT4112" s="13"/>
      <c r="AU4112" s="13"/>
      <c r="AV4112" s="13"/>
      <c r="AW4112" s="13"/>
      <c r="AX4112" s="13"/>
      <c r="AY4112" s="13"/>
      <c r="AZ4112" s="13"/>
      <c r="BA4112" s="13"/>
      <c r="BB4112" s="13"/>
      <c r="BC4112" s="13"/>
      <c r="BD4112" s="13"/>
      <c r="BE4112" s="13"/>
      <c r="BF4112" s="13"/>
      <c r="BG4112" s="13"/>
      <c r="BH4112" s="13"/>
      <c r="BI4112" s="13"/>
      <c r="BJ4112" s="13"/>
      <c r="BK4112" s="13"/>
      <c r="BL4112" s="13"/>
      <c r="BM4112" s="13"/>
      <c r="BN4112" s="13"/>
      <c r="BO4112" s="13"/>
      <c r="BP4112" s="13"/>
      <c r="BQ4112" s="13"/>
      <c r="BR4112" s="13"/>
      <c r="BS4112" s="13"/>
      <c r="BT4112" s="13"/>
      <c r="BU4112" s="13"/>
      <c r="BV4112" s="13"/>
      <c r="BW4112" s="13"/>
      <c r="BX4112" s="13"/>
      <c r="BY4112" s="13"/>
      <c r="BZ4112" s="13"/>
      <c r="CA4112" s="13"/>
      <c r="CB4112" s="13"/>
      <c r="CC4112" s="13"/>
      <c r="CD4112" s="13"/>
      <c r="CE4112" s="13"/>
      <c r="CF4112" s="13"/>
      <c r="CG4112" s="13"/>
      <c r="CH4112" s="13"/>
      <c r="CI4112" s="13"/>
      <c r="CJ4112" s="13"/>
      <c r="CK4112" s="13"/>
      <c r="CL4112" s="13"/>
      <c r="CM4112" s="13"/>
      <c r="CN4112" s="13"/>
      <c r="CO4112" s="13"/>
      <c r="CP4112" s="13"/>
      <c r="CQ4112" s="13"/>
      <c r="CR4112" s="13"/>
      <c r="CS4112" s="13"/>
      <c r="CT4112" s="13"/>
      <c r="CU4112" s="13"/>
      <c r="CV4112" s="13"/>
      <c r="CW4112" s="13"/>
      <c r="CX4112" s="13"/>
      <c r="CY4112" s="13"/>
      <c r="CZ4112" s="13"/>
      <c r="DA4112" s="13"/>
      <c r="DB4112" s="13"/>
      <c r="DC4112" s="13"/>
      <c r="DD4112" s="13"/>
      <c r="DE4112" s="13"/>
      <c r="DF4112" s="13"/>
      <c r="DG4112" s="13"/>
      <c r="DH4112" s="13"/>
      <c r="DI4112" s="13"/>
      <c r="DJ4112" s="13"/>
      <c r="DK4112" s="13"/>
      <c r="DL4112" s="13"/>
      <c r="DM4112" s="13"/>
      <c r="DN4112" s="13"/>
      <c r="DO4112" s="13"/>
      <c r="DP4112" s="13"/>
      <c r="DQ4112" s="13"/>
      <c r="DR4112" s="13"/>
      <c r="DS4112" s="13"/>
      <c r="DT4112" s="13"/>
      <c r="DU4112" s="13"/>
      <c r="DV4112" s="13"/>
      <c r="DW4112" s="13"/>
      <c r="DX4112" s="13"/>
      <c r="DY4112" s="13"/>
      <c r="DZ4112" s="13"/>
      <c r="EA4112" s="13"/>
      <c r="EB4112" s="13"/>
      <c r="EC4112" s="13"/>
      <c r="ED4112" s="13"/>
      <c r="EE4112" s="13"/>
      <c r="EF4112" s="13"/>
      <c r="EG4112" s="13"/>
      <c r="EH4112" s="13"/>
      <c r="EI4112" s="13"/>
      <c r="EJ4112" s="13"/>
      <c r="EK4112" s="13"/>
      <c r="EL4112" s="13"/>
      <c r="EM4112" s="13"/>
      <c r="EN4112" s="13"/>
      <c r="EO4112" s="13"/>
      <c r="EP4112" s="13"/>
      <c r="EQ4112" s="13"/>
      <c r="ER4112" s="13"/>
      <c r="ES4112" s="13"/>
      <c r="ET4112" s="13"/>
      <c r="EU4112" s="13"/>
      <c r="EV4112" s="13"/>
      <c r="EW4112" s="13"/>
      <c r="EX4112" s="13"/>
      <c r="EY4112" s="13"/>
      <c r="EZ4112" s="13"/>
      <c r="FA4112" s="13"/>
      <c r="FB4112" s="13"/>
      <c r="FC4112" s="13"/>
      <c r="FD4112" s="13"/>
      <c r="FE4112" s="13"/>
      <c r="FF4112" s="13"/>
      <c r="FG4112" s="13"/>
      <c r="FH4112" s="13"/>
      <c r="FI4112" s="13"/>
      <c r="FJ4112" s="13"/>
      <c r="FK4112" s="13"/>
      <c r="FL4112" s="13"/>
      <c r="FM4112" s="13"/>
      <c r="FN4112" s="13"/>
      <c r="FO4112" s="13"/>
      <c r="FP4112" s="13"/>
      <c r="FQ4112" s="13"/>
      <c r="FR4112" s="13"/>
      <c r="FS4112" s="13"/>
      <c r="FT4112" s="13"/>
      <c r="FU4112" s="13"/>
      <c r="FV4112" s="13"/>
      <c r="FW4112" s="13"/>
      <c r="FX4112" s="13"/>
      <c r="FY4112" s="13"/>
      <c r="FZ4112" s="13"/>
      <c r="GA4112" s="13"/>
      <c r="GB4112" s="13"/>
      <c r="GC4112" s="13"/>
      <c r="GD4112" s="13"/>
      <c r="GE4112" s="13"/>
      <c r="GF4112" s="13"/>
      <c r="GG4112" s="13"/>
      <c r="GH4112" s="13"/>
      <c r="GI4112" s="13"/>
      <c r="GJ4112" s="13"/>
      <c r="GK4112" s="13"/>
      <c r="GL4112" s="13"/>
      <c r="GM4112" s="13"/>
      <c r="GN4112" s="13"/>
      <c r="GO4112" s="13"/>
      <c r="GP4112" s="13"/>
      <c r="GQ4112" s="13"/>
      <c r="GR4112" s="13"/>
      <c r="GS4112" s="13"/>
      <c r="GT4112" s="13"/>
      <c r="GU4112" s="13"/>
      <c r="GV4112" s="13"/>
      <c r="GW4112" s="13"/>
      <c r="GX4112" s="13"/>
      <c r="GY4112" s="13"/>
      <c r="GZ4112" s="13"/>
      <c r="HA4112" s="13"/>
      <c r="HB4112" s="13"/>
      <c r="HC4112" s="13"/>
      <c r="HD4112" s="13"/>
      <c r="HE4112" s="13"/>
      <c r="HF4112" s="13"/>
      <c r="HG4112" s="13"/>
      <c r="HH4112" s="13"/>
      <c r="HI4112" s="13"/>
      <c r="HJ4112" s="13"/>
      <c r="HK4112" s="13"/>
      <c r="HL4112" s="13"/>
      <c r="HM4112" s="13"/>
      <c r="HN4112" s="13"/>
      <c r="HO4112" s="13"/>
      <c r="HP4112" s="13"/>
      <c r="HQ4112" s="13"/>
      <c r="HR4112" s="13"/>
      <c r="HS4112" s="13"/>
      <c r="HT4112" s="13"/>
      <c r="HU4112" s="13"/>
      <c r="HV4112" s="13"/>
      <c r="HW4112" s="13"/>
      <c r="HX4112" s="13"/>
      <c r="HY4112" s="13"/>
      <c r="HZ4112" s="13"/>
      <c r="IA4112" s="13"/>
      <c r="IB4112" s="13"/>
      <c r="IC4112" s="13"/>
      <c r="ID4112" s="13"/>
      <c r="IE4112" s="13"/>
      <c r="IF4112" s="13"/>
      <c r="IG4112" s="13"/>
    </row>
    <row r="4113" spans="1:241" s="304" customFormat="1">
      <c r="A4113" s="309">
        <v>47</v>
      </c>
      <c r="B4113" s="111" t="s">
        <v>5106</v>
      </c>
      <c r="C4113" s="50" t="s">
        <v>5107</v>
      </c>
      <c r="D4113" s="298" t="s">
        <v>1808</v>
      </c>
      <c r="E4113" s="299">
        <f t="shared" si="240"/>
        <v>2</v>
      </c>
      <c r="F4113" s="84">
        <v>2</v>
      </c>
      <c r="G4113" s="303"/>
      <c r="H4113" s="303"/>
      <c r="I4113" s="13"/>
      <c r="J4113" s="13"/>
      <c r="K4113" s="13"/>
      <c r="L4113" s="13"/>
      <c r="M4113" s="13"/>
      <c r="N4113" s="13"/>
      <c r="O4113" s="13"/>
      <c r="P4113" s="13"/>
      <c r="Q4113" s="13"/>
      <c r="R4113" s="13"/>
      <c r="S4113" s="13"/>
      <c r="T4113" s="13"/>
      <c r="U4113" s="13"/>
      <c r="V4113" s="13"/>
      <c r="W4113" s="13"/>
      <c r="X4113" s="13"/>
      <c r="Y4113" s="13"/>
      <c r="Z4113" s="13"/>
      <c r="AA4113" s="13"/>
      <c r="AB4113" s="13"/>
      <c r="AC4113" s="13"/>
      <c r="AD4113" s="13"/>
      <c r="AE4113" s="13"/>
      <c r="AF4113" s="13"/>
      <c r="AG4113" s="13"/>
      <c r="AH4113" s="13"/>
      <c r="AI4113" s="13"/>
      <c r="AJ4113" s="13"/>
      <c r="AK4113" s="13"/>
      <c r="AL4113" s="13"/>
      <c r="AM4113" s="13"/>
      <c r="AN4113" s="13"/>
      <c r="AO4113" s="13"/>
      <c r="AP4113" s="13"/>
      <c r="AQ4113" s="13"/>
      <c r="AR4113" s="13"/>
      <c r="AS4113" s="13"/>
      <c r="AT4113" s="13"/>
      <c r="AU4113" s="13"/>
      <c r="AV4113" s="13"/>
      <c r="AW4113" s="13"/>
      <c r="AX4113" s="13"/>
      <c r="AY4113" s="13"/>
      <c r="AZ4113" s="13"/>
      <c r="BA4113" s="13"/>
      <c r="BB4113" s="13"/>
      <c r="BC4113" s="13"/>
      <c r="BD4113" s="13"/>
      <c r="BE4113" s="13"/>
      <c r="BF4113" s="13"/>
      <c r="BG4113" s="13"/>
      <c r="BH4113" s="13"/>
      <c r="BI4113" s="13"/>
      <c r="BJ4113" s="13"/>
      <c r="BK4113" s="13"/>
      <c r="BL4113" s="13"/>
      <c r="BM4113" s="13"/>
      <c r="BN4113" s="13"/>
      <c r="BO4113" s="13"/>
      <c r="BP4113" s="13"/>
      <c r="BQ4113" s="13"/>
      <c r="BR4113" s="13"/>
      <c r="BS4113" s="13"/>
      <c r="BT4113" s="13"/>
      <c r="BU4113" s="13"/>
      <c r="BV4113" s="13"/>
      <c r="BW4113" s="13"/>
      <c r="BX4113" s="13"/>
      <c r="BY4113" s="13"/>
      <c r="BZ4113" s="13"/>
      <c r="CA4113" s="13"/>
      <c r="CB4113" s="13"/>
      <c r="CC4113" s="13"/>
      <c r="CD4113" s="13"/>
      <c r="CE4113" s="13"/>
      <c r="CF4113" s="13"/>
      <c r="CG4113" s="13"/>
      <c r="CH4113" s="13"/>
      <c r="CI4113" s="13"/>
      <c r="CJ4113" s="13"/>
      <c r="CK4113" s="13"/>
      <c r="CL4113" s="13"/>
      <c r="CM4113" s="13"/>
      <c r="CN4113" s="13"/>
      <c r="CO4113" s="13"/>
      <c r="CP4113" s="13"/>
      <c r="CQ4113" s="13"/>
      <c r="CR4113" s="13"/>
      <c r="CS4113" s="13"/>
      <c r="CT4113" s="13"/>
      <c r="CU4113" s="13"/>
      <c r="CV4113" s="13"/>
      <c r="CW4113" s="13"/>
      <c r="CX4113" s="13"/>
      <c r="CY4113" s="13"/>
      <c r="CZ4113" s="13"/>
      <c r="DA4113" s="13"/>
      <c r="DB4113" s="13"/>
      <c r="DC4113" s="13"/>
      <c r="DD4113" s="13"/>
      <c r="DE4113" s="13"/>
      <c r="DF4113" s="13"/>
      <c r="DG4113" s="13"/>
      <c r="DH4113" s="13"/>
      <c r="DI4113" s="13"/>
      <c r="DJ4113" s="13"/>
      <c r="DK4113" s="13"/>
      <c r="DL4113" s="13"/>
      <c r="DM4113" s="13"/>
      <c r="DN4113" s="13"/>
      <c r="DO4113" s="13"/>
      <c r="DP4113" s="13"/>
      <c r="DQ4113" s="13"/>
      <c r="DR4113" s="13"/>
      <c r="DS4113" s="13"/>
      <c r="DT4113" s="13"/>
      <c r="DU4113" s="13"/>
      <c r="DV4113" s="13"/>
      <c r="DW4113" s="13"/>
      <c r="DX4113" s="13"/>
      <c r="DY4113" s="13"/>
      <c r="DZ4113" s="13"/>
      <c r="EA4113" s="13"/>
      <c r="EB4113" s="13"/>
      <c r="EC4113" s="13"/>
      <c r="ED4113" s="13"/>
      <c r="EE4113" s="13"/>
      <c r="EF4113" s="13"/>
      <c r="EG4113" s="13"/>
      <c r="EH4113" s="13"/>
      <c r="EI4113" s="13"/>
      <c r="EJ4113" s="13"/>
      <c r="EK4113" s="13"/>
      <c r="EL4113" s="13"/>
      <c r="EM4113" s="13"/>
      <c r="EN4113" s="13"/>
      <c r="EO4113" s="13"/>
      <c r="EP4113" s="13"/>
      <c r="EQ4113" s="13"/>
      <c r="ER4113" s="13"/>
      <c r="ES4113" s="13"/>
      <c r="ET4113" s="13"/>
      <c r="EU4113" s="13"/>
      <c r="EV4113" s="13"/>
      <c r="EW4113" s="13"/>
      <c r="EX4113" s="13"/>
      <c r="EY4113" s="13"/>
      <c r="EZ4113" s="13"/>
      <c r="FA4113" s="13"/>
      <c r="FB4113" s="13"/>
      <c r="FC4113" s="13"/>
      <c r="FD4113" s="13"/>
      <c r="FE4113" s="13"/>
      <c r="FF4113" s="13"/>
      <c r="FG4113" s="13"/>
      <c r="FH4113" s="13"/>
      <c r="FI4113" s="13"/>
      <c r="FJ4113" s="13"/>
      <c r="FK4113" s="13"/>
      <c r="FL4113" s="13"/>
      <c r="FM4113" s="13"/>
      <c r="FN4113" s="13"/>
      <c r="FO4113" s="13"/>
      <c r="FP4113" s="13"/>
      <c r="FQ4113" s="13"/>
      <c r="FR4113" s="13"/>
      <c r="FS4113" s="13"/>
      <c r="FT4113" s="13"/>
      <c r="FU4113" s="13"/>
      <c r="FV4113" s="13"/>
      <c r="FW4113" s="13"/>
      <c r="FX4113" s="13"/>
      <c r="FY4113" s="13"/>
      <c r="FZ4113" s="13"/>
      <c r="GA4113" s="13"/>
      <c r="GB4113" s="13"/>
      <c r="GC4113" s="13"/>
      <c r="GD4113" s="13"/>
      <c r="GE4113" s="13"/>
      <c r="GF4113" s="13"/>
      <c r="GG4113" s="13"/>
      <c r="GH4113" s="13"/>
      <c r="GI4113" s="13"/>
      <c r="GJ4113" s="13"/>
      <c r="GK4113" s="13"/>
      <c r="GL4113" s="13"/>
      <c r="GM4113" s="13"/>
      <c r="GN4113" s="13"/>
      <c r="GO4113" s="13"/>
      <c r="GP4113" s="13"/>
      <c r="GQ4113" s="13"/>
      <c r="GR4113" s="13"/>
      <c r="GS4113" s="13"/>
      <c r="GT4113" s="13"/>
      <c r="GU4113" s="13"/>
      <c r="GV4113" s="13"/>
      <c r="GW4113" s="13"/>
      <c r="GX4113" s="13"/>
      <c r="GY4113" s="13"/>
      <c r="GZ4113" s="13"/>
      <c r="HA4113" s="13"/>
      <c r="HB4113" s="13"/>
      <c r="HC4113" s="13"/>
      <c r="HD4113" s="13"/>
      <c r="HE4113" s="13"/>
      <c r="HF4113" s="13"/>
      <c r="HG4113" s="13"/>
      <c r="HH4113" s="13"/>
      <c r="HI4113" s="13"/>
      <c r="HJ4113" s="13"/>
      <c r="HK4113" s="13"/>
      <c r="HL4113" s="13"/>
      <c r="HM4113" s="13"/>
      <c r="HN4113" s="13"/>
      <c r="HO4113" s="13"/>
      <c r="HP4113" s="13"/>
      <c r="HQ4113" s="13"/>
      <c r="HR4113" s="13"/>
      <c r="HS4113" s="13"/>
      <c r="HT4113" s="13"/>
      <c r="HU4113" s="13"/>
      <c r="HV4113" s="13"/>
      <c r="HW4113" s="13"/>
      <c r="HX4113" s="13"/>
      <c r="HY4113" s="13"/>
      <c r="HZ4113" s="13"/>
      <c r="IA4113" s="13"/>
      <c r="IB4113" s="13"/>
      <c r="IC4113" s="13"/>
      <c r="ID4113" s="13"/>
      <c r="IE4113" s="13"/>
      <c r="IF4113" s="13"/>
      <c r="IG4113" s="13"/>
    </row>
    <row r="4114" spans="1:241" s="304" customFormat="1">
      <c r="A4114" s="309">
        <v>48</v>
      </c>
      <c r="B4114" s="111" t="s">
        <v>5108</v>
      </c>
      <c r="C4114" s="50" t="s">
        <v>5109</v>
      </c>
      <c r="D4114" s="298" t="s">
        <v>1808</v>
      </c>
      <c r="E4114" s="299">
        <f t="shared" si="240"/>
        <v>2</v>
      </c>
      <c r="F4114" s="84">
        <v>2</v>
      </c>
      <c r="G4114" s="303"/>
      <c r="H4114" s="303"/>
      <c r="I4114" s="13"/>
      <c r="J4114" s="13"/>
      <c r="K4114" s="13"/>
      <c r="L4114" s="13"/>
      <c r="M4114" s="13"/>
      <c r="N4114" s="13"/>
      <c r="O4114" s="13"/>
      <c r="P4114" s="13"/>
      <c r="Q4114" s="13"/>
      <c r="R4114" s="13"/>
      <c r="S4114" s="13"/>
      <c r="T4114" s="13"/>
      <c r="U4114" s="13"/>
      <c r="V4114" s="13"/>
      <c r="W4114" s="13"/>
      <c r="X4114" s="13"/>
      <c r="Y4114" s="13"/>
      <c r="Z4114" s="13"/>
      <c r="AA4114" s="13"/>
      <c r="AB4114" s="13"/>
      <c r="AC4114" s="13"/>
      <c r="AD4114" s="13"/>
      <c r="AE4114" s="13"/>
      <c r="AF4114" s="13"/>
      <c r="AG4114" s="13"/>
      <c r="AH4114" s="13"/>
      <c r="AI4114" s="13"/>
      <c r="AJ4114" s="13"/>
      <c r="AK4114" s="13"/>
      <c r="AL4114" s="13"/>
      <c r="AM4114" s="13"/>
      <c r="AN4114" s="13"/>
      <c r="AO4114" s="13"/>
      <c r="AP4114" s="13"/>
      <c r="AQ4114" s="13"/>
      <c r="AR4114" s="13"/>
      <c r="AS4114" s="13"/>
      <c r="AT4114" s="13"/>
      <c r="AU4114" s="13"/>
      <c r="AV4114" s="13"/>
      <c r="AW4114" s="13"/>
      <c r="AX4114" s="13"/>
      <c r="AY4114" s="13"/>
      <c r="AZ4114" s="13"/>
      <c r="BA4114" s="13"/>
      <c r="BB4114" s="13"/>
      <c r="BC4114" s="13"/>
      <c r="BD4114" s="13"/>
      <c r="BE4114" s="13"/>
      <c r="BF4114" s="13"/>
      <c r="BG4114" s="13"/>
      <c r="BH4114" s="13"/>
      <c r="BI4114" s="13"/>
      <c r="BJ4114" s="13"/>
      <c r="BK4114" s="13"/>
      <c r="BL4114" s="13"/>
      <c r="BM4114" s="13"/>
      <c r="BN4114" s="13"/>
      <c r="BO4114" s="13"/>
      <c r="BP4114" s="13"/>
      <c r="BQ4114" s="13"/>
      <c r="BR4114" s="13"/>
      <c r="BS4114" s="13"/>
      <c r="BT4114" s="13"/>
      <c r="BU4114" s="13"/>
      <c r="BV4114" s="13"/>
      <c r="BW4114" s="13"/>
      <c r="BX4114" s="13"/>
      <c r="BY4114" s="13"/>
      <c r="BZ4114" s="13"/>
      <c r="CA4114" s="13"/>
      <c r="CB4114" s="13"/>
      <c r="CC4114" s="13"/>
      <c r="CD4114" s="13"/>
      <c r="CE4114" s="13"/>
      <c r="CF4114" s="13"/>
      <c r="CG4114" s="13"/>
      <c r="CH4114" s="13"/>
      <c r="CI4114" s="13"/>
      <c r="CJ4114" s="13"/>
      <c r="CK4114" s="13"/>
      <c r="CL4114" s="13"/>
      <c r="CM4114" s="13"/>
      <c r="CN4114" s="13"/>
      <c r="CO4114" s="13"/>
      <c r="CP4114" s="13"/>
      <c r="CQ4114" s="13"/>
      <c r="CR4114" s="13"/>
      <c r="CS4114" s="13"/>
      <c r="CT4114" s="13"/>
      <c r="CU4114" s="13"/>
      <c r="CV4114" s="13"/>
      <c r="CW4114" s="13"/>
      <c r="CX4114" s="13"/>
      <c r="CY4114" s="13"/>
      <c r="CZ4114" s="13"/>
      <c r="DA4114" s="13"/>
      <c r="DB4114" s="13"/>
      <c r="DC4114" s="13"/>
      <c r="DD4114" s="13"/>
      <c r="DE4114" s="13"/>
      <c r="DF4114" s="13"/>
      <c r="DG4114" s="13"/>
      <c r="DH4114" s="13"/>
      <c r="DI4114" s="13"/>
      <c r="DJ4114" s="13"/>
      <c r="DK4114" s="13"/>
      <c r="DL4114" s="13"/>
      <c r="DM4114" s="13"/>
      <c r="DN4114" s="13"/>
      <c r="DO4114" s="13"/>
      <c r="DP4114" s="13"/>
      <c r="DQ4114" s="13"/>
      <c r="DR4114" s="13"/>
      <c r="DS4114" s="13"/>
      <c r="DT4114" s="13"/>
      <c r="DU4114" s="13"/>
      <c r="DV4114" s="13"/>
      <c r="DW4114" s="13"/>
      <c r="DX4114" s="13"/>
      <c r="DY4114" s="13"/>
      <c r="DZ4114" s="13"/>
      <c r="EA4114" s="13"/>
      <c r="EB4114" s="13"/>
      <c r="EC4114" s="13"/>
      <c r="ED4114" s="13"/>
      <c r="EE4114" s="13"/>
      <c r="EF4114" s="13"/>
      <c r="EG4114" s="13"/>
      <c r="EH4114" s="13"/>
      <c r="EI4114" s="13"/>
      <c r="EJ4114" s="13"/>
      <c r="EK4114" s="13"/>
      <c r="EL4114" s="13"/>
      <c r="EM4114" s="13"/>
      <c r="EN4114" s="13"/>
      <c r="EO4114" s="13"/>
      <c r="EP4114" s="13"/>
      <c r="EQ4114" s="13"/>
      <c r="ER4114" s="13"/>
      <c r="ES4114" s="13"/>
      <c r="ET4114" s="13"/>
      <c r="EU4114" s="13"/>
      <c r="EV4114" s="13"/>
      <c r="EW4114" s="13"/>
      <c r="EX4114" s="13"/>
      <c r="EY4114" s="13"/>
      <c r="EZ4114" s="13"/>
      <c r="FA4114" s="13"/>
      <c r="FB4114" s="13"/>
      <c r="FC4114" s="13"/>
      <c r="FD4114" s="13"/>
      <c r="FE4114" s="13"/>
      <c r="FF4114" s="13"/>
      <c r="FG4114" s="13"/>
      <c r="FH4114" s="13"/>
      <c r="FI4114" s="13"/>
      <c r="FJ4114" s="13"/>
      <c r="FK4114" s="13"/>
      <c r="FL4114" s="13"/>
      <c r="FM4114" s="13"/>
      <c r="FN4114" s="13"/>
      <c r="FO4114" s="13"/>
      <c r="FP4114" s="13"/>
      <c r="FQ4114" s="13"/>
      <c r="FR4114" s="13"/>
      <c r="FS4114" s="13"/>
      <c r="FT4114" s="13"/>
      <c r="FU4114" s="13"/>
      <c r="FV4114" s="13"/>
      <c r="FW4114" s="13"/>
      <c r="FX4114" s="13"/>
      <c r="FY4114" s="13"/>
      <c r="FZ4114" s="13"/>
      <c r="GA4114" s="13"/>
      <c r="GB4114" s="13"/>
      <c r="GC4114" s="13"/>
      <c r="GD4114" s="13"/>
      <c r="GE4114" s="13"/>
      <c r="GF4114" s="13"/>
      <c r="GG4114" s="13"/>
      <c r="GH4114" s="13"/>
      <c r="GI4114" s="13"/>
      <c r="GJ4114" s="13"/>
      <c r="GK4114" s="13"/>
      <c r="GL4114" s="13"/>
      <c r="GM4114" s="13"/>
      <c r="GN4114" s="13"/>
      <c r="GO4114" s="13"/>
      <c r="GP4114" s="13"/>
      <c r="GQ4114" s="13"/>
      <c r="GR4114" s="13"/>
      <c r="GS4114" s="13"/>
      <c r="GT4114" s="13"/>
      <c r="GU4114" s="13"/>
      <c r="GV4114" s="13"/>
      <c r="GW4114" s="13"/>
      <c r="GX4114" s="13"/>
      <c r="GY4114" s="13"/>
      <c r="GZ4114" s="13"/>
      <c r="HA4114" s="13"/>
      <c r="HB4114" s="13"/>
      <c r="HC4114" s="13"/>
      <c r="HD4114" s="13"/>
      <c r="HE4114" s="13"/>
      <c r="HF4114" s="13"/>
      <c r="HG4114" s="13"/>
      <c r="HH4114" s="13"/>
      <c r="HI4114" s="13"/>
      <c r="HJ4114" s="13"/>
      <c r="HK4114" s="13"/>
      <c r="HL4114" s="13"/>
      <c r="HM4114" s="13"/>
      <c r="HN4114" s="13"/>
      <c r="HO4114" s="13"/>
      <c r="HP4114" s="13"/>
      <c r="HQ4114" s="13"/>
      <c r="HR4114" s="13"/>
      <c r="HS4114" s="13"/>
      <c r="HT4114" s="13"/>
      <c r="HU4114" s="13"/>
      <c r="HV4114" s="13"/>
      <c r="HW4114" s="13"/>
      <c r="HX4114" s="13"/>
      <c r="HY4114" s="13"/>
      <c r="HZ4114" s="13"/>
      <c r="IA4114" s="13"/>
      <c r="IB4114" s="13"/>
      <c r="IC4114" s="13"/>
      <c r="ID4114" s="13"/>
      <c r="IE4114" s="13"/>
      <c r="IF4114" s="13"/>
      <c r="IG4114" s="13"/>
    </row>
    <row r="4115" spans="1:241" s="304" customFormat="1">
      <c r="A4115" s="309">
        <v>49</v>
      </c>
      <c r="B4115" s="111" t="s">
        <v>5110</v>
      </c>
      <c r="C4115" s="46" t="s">
        <v>5111</v>
      </c>
      <c r="D4115" s="298" t="s">
        <v>1808</v>
      </c>
      <c r="E4115" s="299">
        <f t="shared" si="240"/>
        <v>0</v>
      </c>
      <c r="F4115" s="84"/>
      <c r="G4115" s="303"/>
      <c r="H4115" s="303"/>
      <c r="I4115" s="13"/>
      <c r="J4115" s="13"/>
      <c r="K4115" s="13"/>
      <c r="L4115" s="13"/>
      <c r="M4115" s="13"/>
      <c r="N4115" s="13"/>
      <c r="O4115" s="13"/>
      <c r="P4115" s="13"/>
      <c r="Q4115" s="13"/>
      <c r="R4115" s="13"/>
      <c r="S4115" s="13"/>
      <c r="T4115" s="13"/>
      <c r="U4115" s="13"/>
      <c r="V4115" s="13"/>
      <c r="W4115" s="13"/>
      <c r="X4115" s="13"/>
      <c r="Y4115" s="13"/>
      <c r="Z4115" s="13"/>
      <c r="AA4115" s="13"/>
      <c r="AB4115" s="13"/>
      <c r="AC4115" s="13"/>
      <c r="AD4115" s="13"/>
      <c r="AE4115" s="13"/>
      <c r="AF4115" s="13"/>
      <c r="AG4115" s="13"/>
      <c r="AH4115" s="13"/>
      <c r="AI4115" s="13"/>
      <c r="AJ4115" s="13"/>
      <c r="AK4115" s="13"/>
      <c r="AL4115" s="13"/>
      <c r="AM4115" s="13"/>
      <c r="AN4115" s="13"/>
      <c r="AO4115" s="13"/>
      <c r="AP4115" s="13"/>
      <c r="AQ4115" s="13"/>
      <c r="AR4115" s="13"/>
      <c r="AS4115" s="13"/>
      <c r="AT4115" s="13"/>
      <c r="AU4115" s="13"/>
      <c r="AV4115" s="13"/>
      <c r="AW4115" s="13"/>
      <c r="AX4115" s="13"/>
      <c r="AY4115" s="13"/>
      <c r="AZ4115" s="13"/>
      <c r="BA4115" s="13"/>
      <c r="BB4115" s="13"/>
      <c r="BC4115" s="13"/>
      <c r="BD4115" s="13"/>
      <c r="BE4115" s="13"/>
      <c r="BF4115" s="13"/>
      <c r="BG4115" s="13"/>
      <c r="BH4115" s="13"/>
      <c r="BI4115" s="13"/>
      <c r="BJ4115" s="13"/>
      <c r="BK4115" s="13"/>
      <c r="BL4115" s="13"/>
      <c r="BM4115" s="13"/>
      <c r="BN4115" s="13"/>
      <c r="BO4115" s="13"/>
      <c r="BP4115" s="13"/>
      <c r="BQ4115" s="13"/>
      <c r="BR4115" s="13"/>
      <c r="BS4115" s="13"/>
      <c r="BT4115" s="13"/>
      <c r="BU4115" s="13"/>
      <c r="BV4115" s="13"/>
      <c r="BW4115" s="13"/>
      <c r="BX4115" s="13"/>
      <c r="BY4115" s="13"/>
      <c r="BZ4115" s="13"/>
      <c r="CA4115" s="13"/>
      <c r="CB4115" s="13"/>
      <c r="CC4115" s="13"/>
      <c r="CD4115" s="13"/>
      <c r="CE4115" s="13"/>
      <c r="CF4115" s="13"/>
      <c r="CG4115" s="13"/>
      <c r="CH4115" s="13"/>
      <c r="CI4115" s="13"/>
      <c r="CJ4115" s="13"/>
      <c r="CK4115" s="13"/>
      <c r="CL4115" s="13"/>
      <c r="CM4115" s="13"/>
      <c r="CN4115" s="13"/>
      <c r="CO4115" s="13"/>
      <c r="CP4115" s="13"/>
      <c r="CQ4115" s="13"/>
      <c r="CR4115" s="13"/>
      <c r="CS4115" s="13"/>
      <c r="CT4115" s="13"/>
      <c r="CU4115" s="13"/>
      <c r="CV4115" s="13"/>
      <c r="CW4115" s="13"/>
      <c r="CX4115" s="13"/>
      <c r="CY4115" s="13"/>
      <c r="CZ4115" s="13"/>
      <c r="DA4115" s="13"/>
      <c r="DB4115" s="13"/>
      <c r="DC4115" s="13"/>
      <c r="DD4115" s="13"/>
      <c r="DE4115" s="13"/>
      <c r="DF4115" s="13"/>
      <c r="DG4115" s="13"/>
      <c r="DH4115" s="13"/>
      <c r="DI4115" s="13"/>
      <c r="DJ4115" s="13"/>
      <c r="DK4115" s="13"/>
      <c r="DL4115" s="13"/>
      <c r="DM4115" s="13"/>
      <c r="DN4115" s="13"/>
      <c r="DO4115" s="13"/>
      <c r="DP4115" s="13"/>
      <c r="DQ4115" s="13"/>
      <c r="DR4115" s="13"/>
      <c r="DS4115" s="13"/>
      <c r="DT4115" s="13"/>
      <c r="DU4115" s="13"/>
      <c r="DV4115" s="13"/>
      <c r="DW4115" s="13"/>
      <c r="DX4115" s="13"/>
      <c r="DY4115" s="13"/>
      <c r="DZ4115" s="13"/>
      <c r="EA4115" s="13"/>
      <c r="EB4115" s="13"/>
      <c r="EC4115" s="13"/>
      <c r="ED4115" s="13"/>
      <c r="EE4115" s="13"/>
      <c r="EF4115" s="13"/>
      <c r="EG4115" s="13"/>
      <c r="EH4115" s="13"/>
      <c r="EI4115" s="13"/>
      <c r="EJ4115" s="13"/>
      <c r="EK4115" s="13"/>
      <c r="EL4115" s="13"/>
      <c r="EM4115" s="13"/>
      <c r="EN4115" s="13"/>
      <c r="EO4115" s="13"/>
      <c r="EP4115" s="13"/>
      <c r="EQ4115" s="13"/>
      <c r="ER4115" s="13"/>
      <c r="ES4115" s="13"/>
      <c r="ET4115" s="13"/>
      <c r="EU4115" s="13"/>
      <c r="EV4115" s="13"/>
      <c r="EW4115" s="13"/>
      <c r="EX4115" s="13"/>
      <c r="EY4115" s="13"/>
      <c r="EZ4115" s="13"/>
      <c r="FA4115" s="13"/>
      <c r="FB4115" s="13"/>
      <c r="FC4115" s="13"/>
      <c r="FD4115" s="13"/>
      <c r="FE4115" s="13"/>
      <c r="FF4115" s="13"/>
      <c r="FG4115" s="13"/>
      <c r="FH4115" s="13"/>
      <c r="FI4115" s="13"/>
      <c r="FJ4115" s="13"/>
      <c r="FK4115" s="13"/>
      <c r="FL4115" s="13"/>
      <c r="FM4115" s="13"/>
      <c r="FN4115" s="13"/>
      <c r="FO4115" s="13"/>
      <c r="FP4115" s="13"/>
      <c r="FQ4115" s="13"/>
      <c r="FR4115" s="13"/>
      <c r="FS4115" s="13"/>
      <c r="FT4115" s="13"/>
      <c r="FU4115" s="13"/>
      <c r="FV4115" s="13"/>
      <c r="FW4115" s="13"/>
      <c r="FX4115" s="13"/>
      <c r="FY4115" s="13"/>
      <c r="FZ4115" s="13"/>
      <c r="GA4115" s="13"/>
      <c r="GB4115" s="13"/>
      <c r="GC4115" s="13"/>
      <c r="GD4115" s="13"/>
      <c r="GE4115" s="13"/>
      <c r="GF4115" s="13"/>
      <c r="GG4115" s="13"/>
      <c r="GH4115" s="13"/>
      <c r="GI4115" s="13"/>
      <c r="GJ4115" s="13"/>
      <c r="GK4115" s="13"/>
      <c r="GL4115" s="13"/>
      <c r="GM4115" s="13"/>
      <c r="GN4115" s="13"/>
      <c r="GO4115" s="13"/>
      <c r="GP4115" s="13"/>
      <c r="GQ4115" s="13"/>
      <c r="GR4115" s="13"/>
      <c r="GS4115" s="13"/>
      <c r="GT4115" s="13"/>
      <c r="GU4115" s="13"/>
      <c r="GV4115" s="13"/>
      <c r="GW4115" s="13"/>
      <c r="GX4115" s="13"/>
      <c r="GY4115" s="13"/>
      <c r="GZ4115" s="13"/>
      <c r="HA4115" s="13"/>
      <c r="HB4115" s="13"/>
      <c r="HC4115" s="13"/>
      <c r="HD4115" s="13"/>
      <c r="HE4115" s="13"/>
      <c r="HF4115" s="13"/>
      <c r="HG4115" s="13"/>
      <c r="HH4115" s="13"/>
      <c r="HI4115" s="13"/>
      <c r="HJ4115" s="13"/>
      <c r="HK4115" s="13"/>
      <c r="HL4115" s="13"/>
      <c r="HM4115" s="13"/>
      <c r="HN4115" s="13"/>
      <c r="HO4115" s="13"/>
      <c r="HP4115" s="13"/>
      <c r="HQ4115" s="13"/>
      <c r="HR4115" s="13"/>
      <c r="HS4115" s="13"/>
      <c r="HT4115" s="13"/>
      <c r="HU4115" s="13"/>
      <c r="HV4115" s="13"/>
      <c r="HW4115" s="13"/>
      <c r="HX4115" s="13"/>
      <c r="HY4115" s="13"/>
      <c r="HZ4115" s="13"/>
      <c r="IA4115" s="13"/>
      <c r="IB4115" s="13"/>
      <c r="IC4115" s="13"/>
      <c r="ID4115" s="13"/>
      <c r="IE4115" s="13"/>
      <c r="IF4115" s="13"/>
      <c r="IG4115" s="13"/>
    </row>
    <row r="4116" spans="1:241" s="304" customFormat="1">
      <c r="A4116" s="309">
        <v>50</v>
      </c>
      <c r="B4116" s="111" t="s">
        <v>5112</v>
      </c>
      <c r="C4116" s="46" t="s">
        <v>173</v>
      </c>
      <c r="D4116" s="298" t="s">
        <v>1808</v>
      </c>
      <c r="E4116" s="299">
        <f t="shared" si="240"/>
        <v>0</v>
      </c>
      <c r="F4116" s="84"/>
      <c r="G4116" s="303"/>
      <c r="H4116" s="303"/>
      <c r="I4116" s="13"/>
      <c r="J4116" s="13"/>
      <c r="K4116" s="13"/>
      <c r="L4116" s="13"/>
      <c r="M4116" s="13"/>
      <c r="N4116" s="13"/>
      <c r="O4116" s="13"/>
      <c r="P4116" s="13"/>
      <c r="Q4116" s="13"/>
      <c r="R4116" s="13"/>
      <c r="S4116" s="13"/>
      <c r="T4116" s="13"/>
      <c r="U4116" s="13"/>
      <c r="V4116" s="13"/>
      <c r="W4116" s="13"/>
      <c r="X4116" s="13"/>
      <c r="Y4116" s="13"/>
      <c r="Z4116" s="13"/>
      <c r="AA4116" s="13"/>
      <c r="AB4116" s="13"/>
      <c r="AC4116" s="13"/>
      <c r="AD4116" s="13"/>
      <c r="AE4116" s="13"/>
      <c r="AF4116" s="13"/>
      <c r="AG4116" s="13"/>
      <c r="AH4116" s="13"/>
      <c r="AI4116" s="13"/>
      <c r="AJ4116" s="13"/>
      <c r="AK4116" s="13"/>
      <c r="AL4116" s="13"/>
      <c r="AM4116" s="13"/>
      <c r="AN4116" s="13"/>
      <c r="AO4116" s="13"/>
      <c r="AP4116" s="13"/>
      <c r="AQ4116" s="13"/>
      <c r="AR4116" s="13"/>
      <c r="AS4116" s="13"/>
      <c r="AT4116" s="13"/>
      <c r="AU4116" s="13"/>
      <c r="AV4116" s="13"/>
      <c r="AW4116" s="13"/>
      <c r="AX4116" s="13"/>
      <c r="AY4116" s="13"/>
      <c r="AZ4116" s="13"/>
      <c r="BA4116" s="13"/>
      <c r="BB4116" s="13"/>
      <c r="BC4116" s="13"/>
      <c r="BD4116" s="13"/>
      <c r="BE4116" s="13"/>
      <c r="BF4116" s="13"/>
      <c r="BG4116" s="13"/>
      <c r="BH4116" s="13"/>
      <c r="BI4116" s="13"/>
      <c r="BJ4116" s="13"/>
      <c r="BK4116" s="13"/>
      <c r="BL4116" s="13"/>
      <c r="BM4116" s="13"/>
      <c r="BN4116" s="13"/>
      <c r="BO4116" s="13"/>
      <c r="BP4116" s="13"/>
      <c r="BQ4116" s="13"/>
      <c r="BR4116" s="13"/>
      <c r="BS4116" s="13"/>
      <c r="BT4116" s="13"/>
      <c r="BU4116" s="13"/>
      <c r="BV4116" s="13"/>
      <c r="BW4116" s="13"/>
      <c r="BX4116" s="13"/>
      <c r="BY4116" s="13"/>
      <c r="BZ4116" s="13"/>
      <c r="CA4116" s="13"/>
      <c r="CB4116" s="13"/>
      <c r="CC4116" s="13"/>
      <c r="CD4116" s="13"/>
      <c r="CE4116" s="13"/>
      <c r="CF4116" s="13"/>
      <c r="CG4116" s="13"/>
      <c r="CH4116" s="13"/>
      <c r="CI4116" s="13"/>
      <c r="CJ4116" s="13"/>
      <c r="CK4116" s="13"/>
      <c r="CL4116" s="13"/>
      <c r="CM4116" s="13"/>
      <c r="CN4116" s="13"/>
      <c r="CO4116" s="13"/>
      <c r="CP4116" s="13"/>
      <c r="CQ4116" s="13"/>
      <c r="CR4116" s="13"/>
      <c r="CS4116" s="13"/>
      <c r="CT4116" s="13"/>
      <c r="CU4116" s="13"/>
      <c r="CV4116" s="13"/>
      <c r="CW4116" s="13"/>
      <c r="CX4116" s="13"/>
      <c r="CY4116" s="13"/>
      <c r="CZ4116" s="13"/>
      <c r="DA4116" s="13"/>
      <c r="DB4116" s="13"/>
      <c r="DC4116" s="13"/>
      <c r="DD4116" s="13"/>
      <c r="DE4116" s="13"/>
      <c r="DF4116" s="13"/>
      <c r="DG4116" s="13"/>
      <c r="DH4116" s="13"/>
      <c r="DI4116" s="13"/>
      <c r="DJ4116" s="13"/>
      <c r="DK4116" s="13"/>
      <c r="DL4116" s="13"/>
      <c r="DM4116" s="13"/>
      <c r="DN4116" s="13"/>
      <c r="DO4116" s="13"/>
      <c r="DP4116" s="13"/>
      <c r="DQ4116" s="13"/>
      <c r="DR4116" s="13"/>
      <c r="DS4116" s="13"/>
      <c r="DT4116" s="13"/>
      <c r="DU4116" s="13"/>
      <c r="DV4116" s="13"/>
      <c r="DW4116" s="13"/>
      <c r="DX4116" s="13"/>
      <c r="DY4116" s="13"/>
      <c r="DZ4116" s="13"/>
      <c r="EA4116" s="13"/>
      <c r="EB4116" s="13"/>
      <c r="EC4116" s="13"/>
      <c r="ED4116" s="13"/>
      <c r="EE4116" s="13"/>
      <c r="EF4116" s="13"/>
      <c r="EG4116" s="13"/>
      <c r="EH4116" s="13"/>
      <c r="EI4116" s="13"/>
      <c r="EJ4116" s="13"/>
      <c r="EK4116" s="13"/>
      <c r="EL4116" s="13"/>
      <c r="EM4116" s="13"/>
      <c r="EN4116" s="13"/>
      <c r="EO4116" s="13"/>
      <c r="EP4116" s="13"/>
      <c r="EQ4116" s="13"/>
      <c r="ER4116" s="13"/>
      <c r="ES4116" s="13"/>
      <c r="ET4116" s="13"/>
      <c r="EU4116" s="13"/>
      <c r="EV4116" s="13"/>
      <c r="EW4116" s="13"/>
      <c r="EX4116" s="13"/>
      <c r="EY4116" s="13"/>
      <c r="EZ4116" s="13"/>
      <c r="FA4116" s="13"/>
      <c r="FB4116" s="13"/>
      <c r="FC4116" s="13"/>
      <c r="FD4116" s="13"/>
      <c r="FE4116" s="13"/>
      <c r="FF4116" s="13"/>
      <c r="FG4116" s="13"/>
      <c r="FH4116" s="13"/>
      <c r="FI4116" s="13"/>
      <c r="FJ4116" s="13"/>
      <c r="FK4116" s="13"/>
      <c r="FL4116" s="13"/>
      <c r="FM4116" s="13"/>
      <c r="FN4116" s="13"/>
      <c r="FO4116" s="13"/>
      <c r="FP4116" s="13"/>
      <c r="FQ4116" s="13"/>
      <c r="FR4116" s="13"/>
      <c r="FS4116" s="13"/>
      <c r="FT4116" s="13"/>
      <c r="FU4116" s="13"/>
      <c r="FV4116" s="13"/>
      <c r="FW4116" s="13"/>
      <c r="FX4116" s="13"/>
      <c r="FY4116" s="13"/>
      <c r="FZ4116" s="13"/>
      <c r="GA4116" s="13"/>
      <c r="GB4116" s="13"/>
      <c r="GC4116" s="13"/>
      <c r="GD4116" s="13"/>
      <c r="GE4116" s="13"/>
      <c r="GF4116" s="13"/>
      <c r="GG4116" s="13"/>
      <c r="GH4116" s="13"/>
      <c r="GI4116" s="13"/>
      <c r="GJ4116" s="13"/>
      <c r="GK4116" s="13"/>
      <c r="GL4116" s="13"/>
      <c r="GM4116" s="13"/>
      <c r="GN4116" s="13"/>
      <c r="GO4116" s="13"/>
      <c r="GP4116" s="13"/>
      <c r="GQ4116" s="13"/>
      <c r="GR4116" s="13"/>
      <c r="GS4116" s="13"/>
      <c r="GT4116" s="13"/>
      <c r="GU4116" s="13"/>
      <c r="GV4116" s="13"/>
      <c r="GW4116" s="13"/>
      <c r="GX4116" s="13"/>
      <c r="GY4116" s="13"/>
      <c r="GZ4116" s="13"/>
      <c r="HA4116" s="13"/>
      <c r="HB4116" s="13"/>
      <c r="HC4116" s="13"/>
      <c r="HD4116" s="13"/>
      <c r="HE4116" s="13"/>
      <c r="HF4116" s="13"/>
      <c r="HG4116" s="13"/>
      <c r="HH4116" s="13"/>
      <c r="HI4116" s="13"/>
      <c r="HJ4116" s="13"/>
      <c r="HK4116" s="13"/>
      <c r="HL4116" s="13"/>
      <c r="HM4116" s="13"/>
      <c r="HN4116" s="13"/>
      <c r="HO4116" s="13"/>
      <c r="HP4116" s="13"/>
      <c r="HQ4116" s="13"/>
      <c r="HR4116" s="13"/>
      <c r="HS4116" s="13"/>
      <c r="HT4116" s="13"/>
      <c r="HU4116" s="13"/>
      <c r="HV4116" s="13"/>
      <c r="HW4116" s="13"/>
      <c r="HX4116" s="13"/>
      <c r="HY4116" s="13"/>
      <c r="HZ4116" s="13"/>
      <c r="IA4116" s="13"/>
      <c r="IB4116" s="13"/>
      <c r="IC4116" s="13"/>
      <c r="ID4116" s="13"/>
      <c r="IE4116" s="13"/>
      <c r="IF4116" s="13"/>
      <c r="IG4116" s="13"/>
    </row>
    <row r="4117" spans="1:241" s="304" customFormat="1">
      <c r="A4117" s="309">
        <v>51</v>
      </c>
      <c r="B4117" s="111" t="s">
        <v>5113</v>
      </c>
      <c r="C4117" s="46" t="s">
        <v>5114</v>
      </c>
      <c r="D4117" s="298" t="s">
        <v>1808</v>
      </c>
      <c r="E4117" s="299">
        <f t="shared" si="240"/>
        <v>2</v>
      </c>
      <c r="F4117" s="84">
        <v>2</v>
      </c>
      <c r="G4117" s="303"/>
      <c r="H4117" s="303"/>
      <c r="I4117" s="13"/>
      <c r="J4117" s="13"/>
      <c r="K4117" s="13"/>
      <c r="L4117" s="13"/>
      <c r="M4117" s="13"/>
      <c r="N4117" s="13"/>
      <c r="O4117" s="13"/>
      <c r="P4117" s="13"/>
      <c r="Q4117" s="13"/>
      <c r="R4117" s="13"/>
      <c r="S4117" s="13"/>
      <c r="T4117" s="13"/>
      <c r="U4117" s="13"/>
      <c r="V4117" s="13"/>
      <c r="W4117" s="13"/>
      <c r="X4117" s="13"/>
      <c r="Y4117" s="13"/>
      <c r="Z4117" s="13"/>
      <c r="AA4117" s="13"/>
      <c r="AB4117" s="13"/>
      <c r="AC4117" s="13"/>
      <c r="AD4117" s="13"/>
      <c r="AE4117" s="13"/>
      <c r="AF4117" s="13"/>
      <c r="AG4117" s="13"/>
      <c r="AH4117" s="13"/>
      <c r="AI4117" s="13"/>
      <c r="AJ4117" s="13"/>
      <c r="AK4117" s="13"/>
      <c r="AL4117" s="13"/>
      <c r="AM4117" s="13"/>
      <c r="AN4117" s="13"/>
      <c r="AO4117" s="13"/>
      <c r="AP4117" s="13"/>
      <c r="AQ4117" s="13"/>
      <c r="AR4117" s="13"/>
      <c r="AS4117" s="13"/>
      <c r="AT4117" s="13"/>
      <c r="AU4117" s="13"/>
      <c r="AV4117" s="13"/>
      <c r="AW4117" s="13"/>
      <c r="AX4117" s="13"/>
      <c r="AY4117" s="13"/>
      <c r="AZ4117" s="13"/>
      <c r="BA4117" s="13"/>
      <c r="BB4117" s="13"/>
      <c r="BC4117" s="13"/>
      <c r="BD4117" s="13"/>
      <c r="BE4117" s="13"/>
      <c r="BF4117" s="13"/>
      <c r="BG4117" s="13"/>
      <c r="BH4117" s="13"/>
      <c r="BI4117" s="13"/>
      <c r="BJ4117" s="13"/>
      <c r="BK4117" s="13"/>
      <c r="BL4117" s="13"/>
      <c r="BM4117" s="13"/>
      <c r="BN4117" s="13"/>
      <c r="BO4117" s="13"/>
      <c r="BP4117" s="13"/>
      <c r="BQ4117" s="13"/>
      <c r="BR4117" s="13"/>
      <c r="BS4117" s="13"/>
      <c r="BT4117" s="13"/>
      <c r="BU4117" s="13"/>
      <c r="BV4117" s="13"/>
      <c r="BW4117" s="13"/>
      <c r="BX4117" s="13"/>
      <c r="BY4117" s="13"/>
      <c r="BZ4117" s="13"/>
      <c r="CA4117" s="13"/>
      <c r="CB4117" s="13"/>
      <c r="CC4117" s="13"/>
      <c r="CD4117" s="13"/>
      <c r="CE4117" s="13"/>
      <c r="CF4117" s="13"/>
      <c r="CG4117" s="13"/>
      <c r="CH4117" s="13"/>
      <c r="CI4117" s="13"/>
      <c r="CJ4117" s="13"/>
      <c r="CK4117" s="13"/>
      <c r="CL4117" s="13"/>
      <c r="CM4117" s="13"/>
      <c r="CN4117" s="13"/>
      <c r="CO4117" s="13"/>
      <c r="CP4117" s="13"/>
      <c r="CQ4117" s="13"/>
      <c r="CR4117" s="13"/>
      <c r="CS4117" s="13"/>
      <c r="CT4117" s="13"/>
      <c r="CU4117" s="13"/>
      <c r="CV4117" s="13"/>
      <c r="CW4117" s="13"/>
      <c r="CX4117" s="13"/>
      <c r="CY4117" s="13"/>
      <c r="CZ4117" s="13"/>
      <c r="DA4117" s="13"/>
      <c r="DB4117" s="13"/>
      <c r="DC4117" s="13"/>
      <c r="DD4117" s="13"/>
      <c r="DE4117" s="13"/>
      <c r="DF4117" s="13"/>
      <c r="DG4117" s="13"/>
      <c r="DH4117" s="13"/>
      <c r="DI4117" s="13"/>
      <c r="DJ4117" s="13"/>
      <c r="DK4117" s="13"/>
      <c r="DL4117" s="13"/>
      <c r="DM4117" s="13"/>
      <c r="DN4117" s="13"/>
      <c r="DO4117" s="13"/>
      <c r="DP4117" s="13"/>
      <c r="DQ4117" s="13"/>
      <c r="DR4117" s="13"/>
      <c r="DS4117" s="13"/>
      <c r="DT4117" s="13"/>
      <c r="DU4117" s="13"/>
      <c r="DV4117" s="13"/>
      <c r="DW4117" s="13"/>
      <c r="DX4117" s="13"/>
      <c r="DY4117" s="13"/>
      <c r="DZ4117" s="13"/>
      <c r="EA4117" s="13"/>
      <c r="EB4117" s="13"/>
      <c r="EC4117" s="13"/>
      <c r="ED4117" s="13"/>
      <c r="EE4117" s="13"/>
      <c r="EF4117" s="13"/>
      <c r="EG4117" s="13"/>
      <c r="EH4117" s="13"/>
      <c r="EI4117" s="13"/>
      <c r="EJ4117" s="13"/>
      <c r="EK4117" s="13"/>
      <c r="EL4117" s="13"/>
      <c r="EM4117" s="13"/>
      <c r="EN4117" s="13"/>
      <c r="EO4117" s="13"/>
      <c r="EP4117" s="13"/>
      <c r="EQ4117" s="13"/>
      <c r="ER4117" s="13"/>
      <c r="ES4117" s="13"/>
      <c r="ET4117" s="13"/>
      <c r="EU4117" s="13"/>
      <c r="EV4117" s="13"/>
      <c r="EW4117" s="13"/>
      <c r="EX4117" s="13"/>
      <c r="EY4117" s="13"/>
      <c r="EZ4117" s="13"/>
      <c r="FA4117" s="13"/>
      <c r="FB4117" s="13"/>
      <c r="FC4117" s="13"/>
      <c r="FD4117" s="13"/>
      <c r="FE4117" s="13"/>
      <c r="FF4117" s="13"/>
      <c r="FG4117" s="13"/>
      <c r="FH4117" s="13"/>
      <c r="FI4117" s="13"/>
      <c r="FJ4117" s="13"/>
      <c r="FK4117" s="13"/>
      <c r="FL4117" s="13"/>
      <c r="FM4117" s="13"/>
      <c r="FN4117" s="13"/>
      <c r="FO4117" s="13"/>
      <c r="FP4117" s="13"/>
      <c r="FQ4117" s="13"/>
      <c r="FR4117" s="13"/>
      <c r="FS4117" s="13"/>
      <c r="FT4117" s="13"/>
      <c r="FU4117" s="13"/>
      <c r="FV4117" s="13"/>
      <c r="FW4117" s="13"/>
      <c r="FX4117" s="13"/>
      <c r="FY4117" s="13"/>
      <c r="FZ4117" s="13"/>
      <c r="GA4117" s="13"/>
      <c r="GB4117" s="13"/>
      <c r="GC4117" s="13"/>
      <c r="GD4117" s="13"/>
      <c r="GE4117" s="13"/>
      <c r="GF4117" s="13"/>
      <c r="GG4117" s="13"/>
      <c r="GH4117" s="13"/>
      <c r="GI4117" s="13"/>
      <c r="GJ4117" s="13"/>
      <c r="GK4117" s="13"/>
      <c r="GL4117" s="13"/>
      <c r="GM4117" s="13"/>
      <c r="GN4117" s="13"/>
      <c r="GO4117" s="13"/>
      <c r="GP4117" s="13"/>
      <c r="GQ4117" s="13"/>
      <c r="GR4117" s="13"/>
      <c r="GS4117" s="13"/>
      <c r="GT4117" s="13"/>
      <c r="GU4117" s="13"/>
      <c r="GV4117" s="13"/>
      <c r="GW4117" s="13"/>
      <c r="GX4117" s="13"/>
      <c r="GY4117" s="13"/>
      <c r="GZ4117" s="13"/>
      <c r="HA4117" s="13"/>
      <c r="HB4117" s="13"/>
      <c r="HC4117" s="13"/>
      <c r="HD4117" s="13"/>
      <c r="HE4117" s="13"/>
      <c r="HF4117" s="13"/>
      <c r="HG4117" s="13"/>
      <c r="HH4117" s="13"/>
      <c r="HI4117" s="13"/>
      <c r="HJ4117" s="13"/>
      <c r="HK4117" s="13"/>
      <c r="HL4117" s="13"/>
      <c r="HM4117" s="13"/>
      <c r="HN4117" s="13"/>
      <c r="HO4117" s="13"/>
      <c r="HP4117" s="13"/>
      <c r="HQ4117" s="13"/>
      <c r="HR4117" s="13"/>
      <c r="HS4117" s="13"/>
      <c r="HT4117" s="13"/>
      <c r="HU4117" s="13"/>
      <c r="HV4117" s="13"/>
      <c r="HW4117" s="13"/>
      <c r="HX4117" s="13"/>
      <c r="HY4117" s="13"/>
      <c r="HZ4117" s="13"/>
      <c r="IA4117" s="13"/>
      <c r="IB4117" s="13"/>
      <c r="IC4117" s="13"/>
      <c r="ID4117" s="13"/>
      <c r="IE4117" s="13"/>
      <c r="IF4117" s="13"/>
      <c r="IG4117" s="13"/>
    </row>
    <row r="4118" spans="1:241" s="304" customFormat="1">
      <c r="A4118" s="309">
        <v>52</v>
      </c>
      <c r="B4118" s="111" t="s">
        <v>5115</v>
      </c>
      <c r="C4118" s="46" t="s">
        <v>5116</v>
      </c>
      <c r="D4118" s="298" t="s">
        <v>1808</v>
      </c>
      <c r="E4118" s="299">
        <f t="shared" si="240"/>
        <v>1</v>
      </c>
      <c r="F4118" s="84">
        <v>1</v>
      </c>
      <c r="G4118" s="303"/>
      <c r="H4118" s="303"/>
      <c r="I4118" s="13"/>
      <c r="J4118" s="13"/>
      <c r="K4118" s="13"/>
      <c r="L4118" s="13"/>
      <c r="M4118" s="13"/>
      <c r="N4118" s="13"/>
      <c r="O4118" s="13"/>
      <c r="P4118" s="13"/>
      <c r="Q4118" s="13"/>
      <c r="R4118" s="13"/>
      <c r="S4118" s="13"/>
      <c r="T4118" s="13"/>
      <c r="U4118" s="13"/>
      <c r="V4118" s="13"/>
      <c r="W4118" s="13"/>
      <c r="X4118" s="13"/>
      <c r="Y4118" s="13"/>
      <c r="Z4118" s="13"/>
      <c r="AA4118" s="13"/>
      <c r="AB4118" s="13"/>
      <c r="AC4118" s="13"/>
      <c r="AD4118" s="13"/>
      <c r="AE4118" s="13"/>
      <c r="AF4118" s="13"/>
      <c r="AG4118" s="13"/>
      <c r="AH4118" s="13"/>
      <c r="AI4118" s="13"/>
      <c r="AJ4118" s="13"/>
      <c r="AK4118" s="13"/>
      <c r="AL4118" s="13"/>
      <c r="AM4118" s="13"/>
      <c r="AN4118" s="13"/>
      <c r="AO4118" s="13"/>
      <c r="AP4118" s="13"/>
      <c r="AQ4118" s="13"/>
      <c r="AR4118" s="13"/>
      <c r="AS4118" s="13"/>
      <c r="AT4118" s="13"/>
      <c r="AU4118" s="13"/>
      <c r="AV4118" s="13"/>
      <c r="AW4118" s="13"/>
      <c r="AX4118" s="13"/>
      <c r="AY4118" s="13"/>
      <c r="AZ4118" s="13"/>
      <c r="BA4118" s="13"/>
      <c r="BB4118" s="13"/>
      <c r="BC4118" s="13"/>
      <c r="BD4118" s="13"/>
      <c r="BE4118" s="13"/>
      <c r="BF4118" s="13"/>
      <c r="BG4118" s="13"/>
      <c r="BH4118" s="13"/>
      <c r="BI4118" s="13"/>
      <c r="BJ4118" s="13"/>
      <c r="BK4118" s="13"/>
      <c r="BL4118" s="13"/>
      <c r="BM4118" s="13"/>
      <c r="BN4118" s="13"/>
      <c r="BO4118" s="13"/>
      <c r="BP4118" s="13"/>
      <c r="BQ4118" s="13"/>
      <c r="BR4118" s="13"/>
      <c r="BS4118" s="13"/>
      <c r="BT4118" s="13"/>
      <c r="BU4118" s="13"/>
      <c r="BV4118" s="13"/>
      <c r="BW4118" s="13"/>
      <c r="BX4118" s="13"/>
      <c r="BY4118" s="13"/>
      <c r="BZ4118" s="13"/>
      <c r="CA4118" s="13"/>
      <c r="CB4118" s="13"/>
      <c r="CC4118" s="13"/>
      <c r="CD4118" s="13"/>
      <c r="CE4118" s="13"/>
      <c r="CF4118" s="13"/>
      <c r="CG4118" s="13"/>
      <c r="CH4118" s="13"/>
      <c r="CI4118" s="13"/>
      <c r="CJ4118" s="13"/>
      <c r="CK4118" s="13"/>
      <c r="CL4118" s="13"/>
      <c r="CM4118" s="13"/>
      <c r="CN4118" s="13"/>
      <c r="CO4118" s="13"/>
      <c r="CP4118" s="13"/>
      <c r="CQ4118" s="13"/>
      <c r="CR4118" s="13"/>
      <c r="CS4118" s="13"/>
      <c r="CT4118" s="13"/>
      <c r="CU4118" s="13"/>
      <c r="CV4118" s="13"/>
      <c r="CW4118" s="13"/>
      <c r="CX4118" s="13"/>
      <c r="CY4118" s="13"/>
      <c r="CZ4118" s="13"/>
      <c r="DA4118" s="13"/>
      <c r="DB4118" s="13"/>
      <c r="DC4118" s="13"/>
      <c r="DD4118" s="13"/>
      <c r="DE4118" s="13"/>
      <c r="DF4118" s="13"/>
      <c r="DG4118" s="13"/>
      <c r="DH4118" s="13"/>
      <c r="DI4118" s="13"/>
      <c r="DJ4118" s="13"/>
      <c r="DK4118" s="13"/>
      <c r="DL4118" s="13"/>
      <c r="DM4118" s="13"/>
      <c r="DN4118" s="13"/>
      <c r="DO4118" s="13"/>
      <c r="DP4118" s="13"/>
      <c r="DQ4118" s="13"/>
      <c r="DR4118" s="13"/>
      <c r="DS4118" s="13"/>
      <c r="DT4118" s="13"/>
      <c r="DU4118" s="13"/>
      <c r="DV4118" s="13"/>
      <c r="DW4118" s="13"/>
      <c r="DX4118" s="13"/>
      <c r="DY4118" s="13"/>
      <c r="DZ4118" s="13"/>
      <c r="EA4118" s="13"/>
      <c r="EB4118" s="13"/>
      <c r="EC4118" s="13"/>
      <c r="ED4118" s="13"/>
      <c r="EE4118" s="13"/>
      <c r="EF4118" s="13"/>
      <c r="EG4118" s="13"/>
      <c r="EH4118" s="13"/>
      <c r="EI4118" s="13"/>
      <c r="EJ4118" s="13"/>
      <c r="EK4118" s="13"/>
      <c r="EL4118" s="13"/>
      <c r="EM4118" s="13"/>
      <c r="EN4118" s="13"/>
      <c r="EO4118" s="13"/>
      <c r="EP4118" s="13"/>
      <c r="EQ4118" s="13"/>
      <c r="ER4118" s="13"/>
      <c r="ES4118" s="13"/>
      <c r="ET4118" s="13"/>
      <c r="EU4118" s="13"/>
      <c r="EV4118" s="13"/>
      <c r="EW4118" s="13"/>
      <c r="EX4118" s="13"/>
      <c r="EY4118" s="13"/>
      <c r="EZ4118" s="13"/>
      <c r="FA4118" s="13"/>
      <c r="FB4118" s="13"/>
      <c r="FC4118" s="13"/>
      <c r="FD4118" s="13"/>
      <c r="FE4118" s="13"/>
      <c r="FF4118" s="13"/>
      <c r="FG4118" s="13"/>
      <c r="FH4118" s="13"/>
      <c r="FI4118" s="13"/>
      <c r="FJ4118" s="13"/>
      <c r="FK4118" s="13"/>
      <c r="FL4118" s="13"/>
      <c r="FM4118" s="13"/>
      <c r="FN4118" s="13"/>
      <c r="FO4118" s="13"/>
      <c r="FP4118" s="13"/>
      <c r="FQ4118" s="13"/>
      <c r="FR4118" s="13"/>
      <c r="FS4118" s="13"/>
      <c r="FT4118" s="13"/>
      <c r="FU4118" s="13"/>
      <c r="FV4118" s="13"/>
      <c r="FW4118" s="13"/>
      <c r="FX4118" s="13"/>
      <c r="FY4118" s="13"/>
      <c r="FZ4118" s="13"/>
      <c r="GA4118" s="13"/>
      <c r="GB4118" s="13"/>
      <c r="GC4118" s="13"/>
      <c r="GD4118" s="13"/>
      <c r="GE4118" s="13"/>
      <c r="GF4118" s="13"/>
      <c r="GG4118" s="13"/>
      <c r="GH4118" s="13"/>
      <c r="GI4118" s="13"/>
      <c r="GJ4118" s="13"/>
      <c r="GK4118" s="13"/>
      <c r="GL4118" s="13"/>
      <c r="GM4118" s="13"/>
      <c r="GN4118" s="13"/>
      <c r="GO4118" s="13"/>
      <c r="GP4118" s="13"/>
      <c r="GQ4118" s="13"/>
      <c r="GR4118" s="13"/>
      <c r="GS4118" s="13"/>
      <c r="GT4118" s="13"/>
      <c r="GU4118" s="13"/>
      <c r="GV4118" s="13"/>
      <c r="GW4118" s="13"/>
      <c r="GX4118" s="13"/>
      <c r="GY4118" s="13"/>
      <c r="GZ4118" s="13"/>
      <c r="HA4118" s="13"/>
      <c r="HB4118" s="13"/>
      <c r="HC4118" s="13"/>
      <c r="HD4118" s="13"/>
      <c r="HE4118" s="13"/>
      <c r="HF4118" s="13"/>
      <c r="HG4118" s="13"/>
      <c r="HH4118" s="13"/>
      <c r="HI4118" s="13"/>
      <c r="HJ4118" s="13"/>
      <c r="HK4118" s="13"/>
      <c r="HL4118" s="13"/>
      <c r="HM4118" s="13"/>
      <c r="HN4118" s="13"/>
      <c r="HO4118" s="13"/>
      <c r="HP4118" s="13"/>
      <c r="HQ4118" s="13"/>
      <c r="HR4118" s="13"/>
      <c r="HS4118" s="13"/>
      <c r="HT4118" s="13"/>
      <c r="HU4118" s="13"/>
      <c r="HV4118" s="13"/>
      <c r="HW4118" s="13"/>
      <c r="HX4118" s="13"/>
      <c r="HY4118" s="13"/>
      <c r="HZ4118" s="13"/>
      <c r="IA4118" s="13"/>
      <c r="IB4118" s="13"/>
      <c r="IC4118" s="13"/>
      <c r="ID4118" s="13"/>
      <c r="IE4118" s="13"/>
      <c r="IF4118" s="13"/>
      <c r="IG4118" s="13"/>
    </row>
    <row r="4119" spans="1:241" s="304" customFormat="1">
      <c r="A4119" s="309">
        <v>53</v>
      </c>
      <c r="B4119" s="111" t="s">
        <v>5117</v>
      </c>
      <c r="C4119" s="119" t="s">
        <v>219</v>
      </c>
      <c r="D4119" s="298" t="s">
        <v>1808</v>
      </c>
      <c r="E4119" s="299">
        <f t="shared" si="240"/>
        <v>1</v>
      </c>
      <c r="F4119" s="84">
        <v>1</v>
      </c>
      <c r="G4119" s="303"/>
      <c r="H4119" s="303"/>
      <c r="I4119" s="13"/>
      <c r="J4119" s="13"/>
      <c r="K4119" s="13"/>
      <c r="L4119" s="13"/>
      <c r="M4119" s="13"/>
      <c r="N4119" s="13"/>
      <c r="O4119" s="13"/>
      <c r="P4119" s="13"/>
      <c r="Q4119" s="13"/>
      <c r="R4119" s="13"/>
      <c r="S4119" s="13"/>
      <c r="T4119" s="13"/>
      <c r="U4119" s="13"/>
      <c r="V4119" s="13"/>
      <c r="W4119" s="13"/>
      <c r="X4119" s="13"/>
      <c r="Y4119" s="13"/>
      <c r="Z4119" s="13"/>
      <c r="AA4119" s="13"/>
      <c r="AB4119" s="13"/>
      <c r="AC4119" s="13"/>
      <c r="AD4119" s="13"/>
      <c r="AE4119" s="13"/>
      <c r="AF4119" s="13"/>
      <c r="AG4119" s="13"/>
      <c r="AH4119" s="13"/>
      <c r="AI4119" s="13"/>
      <c r="AJ4119" s="13"/>
      <c r="AK4119" s="13"/>
      <c r="AL4119" s="13"/>
      <c r="AM4119" s="13"/>
      <c r="AN4119" s="13"/>
      <c r="AO4119" s="13"/>
      <c r="AP4119" s="13"/>
      <c r="AQ4119" s="13"/>
      <c r="AR4119" s="13"/>
      <c r="AS4119" s="13"/>
      <c r="AT4119" s="13"/>
      <c r="AU4119" s="13"/>
      <c r="AV4119" s="13"/>
      <c r="AW4119" s="13"/>
      <c r="AX4119" s="13"/>
      <c r="AY4119" s="13"/>
      <c r="AZ4119" s="13"/>
      <c r="BA4119" s="13"/>
      <c r="BB4119" s="13"/>
      <c r="BC4119" s="13"/>
      <c r="BD4119" s="13"/>
      <c r="BE4119" s="13"/>
      <c r="BF4119" s="13"/>
      <c r="BG4119" s="13"/>
      <c r="BH4119" s="13"/>
      <c r="BI4119" s="13"/>
      <c r="BJ4119" s="13"/>
      <c r="BK4119" s="13"/>
      <c r="BL4119" s="13"/>
      <c r="BM4119" s="13"/>
      <c r="BN4119" s="13"/>
      <c r="BO4119" s="13"/>
      <c r="BP4119" s="13"/>
      <c r="BQ4119" s="13"/>
      <c r="BR4119" s="13"/>
      <c r="BS4119" s="13"/>
      <c r="BT4119" s="13"/>
      <c r="BU4119" s="13"/>
      <c r="BV4119" s="13"/>
      <c r="BW4119" s="13"/>
      <c r="BX4119" s="13"/>
      <c r="BY4119" s="13"/>
      <c r="BZ4119" s="13"/>
      <c r="CA4119" s="13"/>
      <c r="CB4119" s="13"/>
      <c r="CC4119" s="13"/>
      <c r="CD4119" s="13"/>
      <c r="CE4119" s="13"/>
      <c r="CF4119" s="13"/>
      <c r="CG4119" s="13"/>
      <c r="CH4119" s="13"/>
      <c r="CI4119" s="13"/>
      <c r="CJ4119" s="13"/>
      <c r="CK4119" s="13"/>
      <c r="CL4119" s="13"/>
      <c r="CM4119" s="13"/>
      <c r="CN4119" s="13"/>
      <c r="CO4119" s="13"/>
      <c r="CP4119" s="13"/>
      <c r="CQ4119" s="13"/>
      <c r="CR4119" s="13"/>
      <c r="CS4119" s="13"/>
      <c r="CT4119" s="13"/>
      <c r="CU4119" s="13"/>
      <c r="CV4119" s="13"/>
      <c r="CW4119" s="13"/>
      <c r="CX4119" s="13"/>
      <c r="CY4119" s="13"/>
      <c r="CZ4119" s="13"/>
      <c r="DA4119" s="13"/>
      <c r="DB4119" s="13"/>
      <c r="DC4119" s="13"/>
      <c r="DD4119" s="13"/>
      <c r="DE4119" s="13"/>
      <c r="DF4119" s="13"/>
      <c r="DG4119" s="13"/>
      <c r="DH4119" s="13"/>
      <c r="DI4119" s="13"/>
      <c r="DJ4119" s="13"/>
      <c r="DK4119" s="13"/>
      <c r="DL4119" s="13"/>
      <c r="DM4119" s="13"/>
      <c r="DN4119" s="13"/>
      <c r="DO4119" s="13"/>
      <c r="DP4119" s="13"/>
      <c r="DQ4119" s="13"/>
      <c r="DR4119" s="13"/>
      <c r="DS4119" s="13"/>
      <c r="DT4119" s="13"/>
      <c r="DU4119" s="13"/>
      <c r="DV4119" s="13"/>
      <c r="DW4119" s="13"/>
      <c r="DX4119" s="13"/>
      <c r="DY4119" s="13"/>
      <c r="DZ4119" s="13"/>
      <c r="EA4119" s="13"/>
      <c r="EB4119" s="13"/>
      <c r="EC4119" s="13"/>
      <c r="ED4119" s="13"/>
      <c r="EE4119" s="13"/>
      <c r="EF4119" s="13"/>
      <c r="EG4119" s="13"/>
      <c r="EH4119" s="13"/>
      <c r="EI4119" s="13"/>
      <c r="EJ4119" s="13"/>
      <c r="EK4119" s="13"/>
      <c r="EL4119" s="13"/>
      <c r="EM4119" s="13"/>
      <c r="EN4119" s="13"/>
      <c r="EO4119" s="13"/>
      <c r="EP4119" s="13"/>
      <c r="EQ4119" s="13"/>
      <c r="ER4119" s="13"/>
      <c r="ES4119" s="13"/>
      <c r="ET4119" s="13"/>
      <c r="EU4119" s="13"/>
      <c r="EV4119" s="13"/>
      <c r="EW4119" s="13"/>
      <c r="EX4119" s="13"/>
      <c r="EY4119" s="13"/>
      <c r="EZ4119" s="13"/>
      <c r="FA4119" s="13"/>
      <c r="FB4119" s="13"/>
      <c r="FC4119" s="13"/>
      <c r="FD4119" s="13"/>
      <c r="FE4119" s="13"/>
      <c r="FF4119" s="13"/>
      <c r="FG4119" s="13"/>
      <c r="FH4119" s="13"/>
      <c r="FI4119" s="13"/>
      <c r="FJ4119" s="13"/>
      <c r="FK4119" s="13"/>
      <c r="FL4119" s="13"/>
      <c r="FM4119" s="13"/>
      <c r="FN4119" s="13"/>
      <c r="FO4119" s="13"/>
      <c r="FP4119" s="13"/>
      <c r="FQ4119" s="13"/>
      <c r="FR4119" s="13"/>
      <c r="FS4119" s="13"/>
      <c r="FT4119" s="13"/>
      <c r="FU4119" s="13"/>
      <c r="FV4119" s="13"/>
      <c r="FW4119" s="13"/>
      <c r="FX4119" s="13"/>
      <c r="FY4119" s="13"/>
      <c r="FZ4119" s="13"/>
      <c r="GA4119" s="13"/>
      <c r="GB4119" s="13"/>
      <c r="GC4119" s="13"/>
      <c r="GD4119" s="13"/>
      <c r="GE4119" s="13"/>
      <c r="GF4119" s="13"/>
      <c r="GG4119" s="13"/>
      <c r="GH4119" s="13"/>
      <c r="GI4119" s="13"/>
      <c r="GJ4119" s="13"/>
      <c r="GK4119" s="13"/>
      <c r="GL4119" s="13"/>
      <c r="GM4119" s="13"/>
      <c r="GN4119" s="13"/>
      <c r="GO4119" s="13"/>
      <c r="GP4119" s="13"/>
      <c r="GQ4119" s="13"/>
      <c r="GR4119" s="13"/>
      <c r="GS4119" s="13"/>
      <c r="GT4119" s="13"/>
      <c r="GU4119" s="13"/>
      <c r="GV4119" s="13"/>
      <c r="GW4119" s="13"/>
      <c r="GX4119" s="13"/>
      <c r="GY4119" s="13"/>
      <c r="GZ4119" s="13"/>
      <c r="HA4119" s="13"/>
      <c r="HB4119" s="13"/>
      <c r="HC4119" s="13"/>
      <c r="HD4119" s="13"/>
      <c r="HE4119" s="13"/>
      <c r="HF4119" s="13"/>
      <c r="HG4119" s="13"/>
      <c r="HH4119" s="13"/>
      <c r="HI4119" s="13"/>
      <c r="HJ4119" s="13"/>
      <c r="HK4119" s="13"/>
      <c r="HL4119" s="13"/>
      <c r="HM4119" s="13"/>
      <c r="HN4119" s="13"/>
      <c r="HO4119" s="13"/>
      <c r="HP4119" s="13"/>
      <c r="HQ4119" s="13"/>
      <c r="HR4119" s="13"/>
      <c r="HS4119" s="13"/>
      <c r="HT4119" s="13"/>
      <c r="HU4119" s="13"/>
      <c r="HV4119" s="13"/>
      <c r="HW4119" s="13"/>
      <c r="HX4119" s="13"/>
      <c r="HY4119" s="13"/>
      <c r="HZ4119" s="13"/>
      <c r="IA4119" s="13"/>
      <c r="IB4119" s="13"/>
      <c r="IC4119" s="13"/>
      <c r="ID4119" s="13"/>
      <c r="IE4119" s="13"/>
      <c r="IF4119" s="13"/>
      <c r="IG4119" s="13"/>
    </row>
    <row r="4120" spans="1:241" s="304" customFormat="1">
      <c r="A4120" s="309">
        <v>54</v>
      </c>
      <c r="B4120" s="111" t="s">
        <v>5118</v>
      </c>
      <c r="C4120" s="119" t="s">
        <v>5119</v>
      </c>
      <c r="D4120" s="311" t="s">
        <v>2581</v>
      </c>
      <c r="E4120" s="299">
        <f t="shared" si="240"/>
        <v>0</v>
      </c>
      <c r="F4120" s="84"/>
      <c r="G4120" s="303"/>
      <c r="H4120" s="303"/>
      <c r="I4120" s="13"/>
      <c r="J4120" s="13"/>
      <c r="K4120" s="13"/>
      <c r="L4120" s="13"/>
      <c r="M4120" s="13"/>
      <c r="N4120" s="13"/>
      <c r="O4120" s="13"/>
      <c r="P4120" s="13"/>
      <c r="Q4120" s="13"/>
      <c r="R4120" s="13"/>
      <c r="S4120" s="13"/>
      <c r="T4120" s="13"/>
      <c r="U4120" s="13"/>
      <c r="V4120" s="13"/>
      <c r="W4120" s="13"/>
      <c r="X4120" s="13"/>
      <c r="Y4120" s="13"/>
      <c r="Z4120" s="13"/>
      <c r="AA4120" s="13"/>
      <c r="AB4120" s="13"/>
      <c r="AC4120" s="13"/>
      <c r="AD4120" s="13"/>
      <c r="AE4120" s="13"/>
      <c r="AF4120" s="13"/>
      <c r="AG4120" s="13"/>
      <c r="AH4120" s="13"/>
      <c r="AI4120" s="13"/>
      <c r="AJ4120" s="13"/>
      <c r="AK4120" s="13"/>
      <c r="AL4120" s="13"/>
      <c r="AM4120" s="13"/>
      <c r="AN4120" s="13"/>
      <c r="AO4120" s="13"/>
      <c r="AP4120" s="13"/>
      <c r="AQ4120" s="13"/>
      <c r="AR4120" s="13"/>
      <c r="AS4120" s="13"/>
      <c r="AT4120" s="13"/>
      <c r="AU4120" s="13"/>
      <c r="AV4120" s="13"/>
      <c r="AW4120" s="13"/>
      <c r="AX4120" s="13"/>
      <c r="AY4120" s="13"/>
      <c r="AZ4120" s="13"/>
      <c r="BA4120" s="13"/>
      <c r="BB4120" s="13"/>
      <c r="BC4120" s="13"/>
      <c r="BD4120" s="13"/>
      <c r="BE4120" s="13"/>
      <c r="BF4120" s="13"/>
      <c r="BG4120" s="13"/>
      <c r="BH4120" s="13"/>
      <c r="BI4120" s="13"/>
      <c r="BJ4120" s="13"/>
      <c r="BK4120" s="13"/>
      <c r="BL4120" s="13"/>
      <c r="BM4120" s="13"/>
      <c r="BN4120" s="13"/>
      <c r="BO4120" s="13"/>
      <c r="BP4120" s="13"/>
      <c r="BQ4120" s="13"/>
      <c r="BR4120" s="13"/>
      <c r="BS4120" s="13"/>
      <c r="BT4120" s="13"/>
      <c r="BU4120" s="13"/>
      <c r="BV4120" s="13"/>
      <c r="BW4120" s="13"/>
      <c r="BX4120" s="13"/>
      <c r="BY4120" s="13"/>
      <c r="BZ4120" s="13"/>
      <c r="CA4120" s="13"/>
      <c r="CB4120" s="13"/>
      <c r="CC4120" s="13"/>
      <c r="CD4120" s="13"/>
      <c r="CE4120" s="13"/>
      <c r="CF4120" s="13"/>
      <c r="CG4120" s="13"/>
      <c r="CH4120" s="13"/>
      <c r="CI4120" s="13"/>
      <c r="CJ4120" s="13"/>
      <c r="CK4120" s="13"/>
      <c r="CL4120" s="13"/>
      <c r="CM4120" s="13"/>
      <c r="CN4120" s="13"/>
      <c r="CO4120" s="13"/>
      <c r="CP4120" s="13"/>
      <c r="CQ4120" s="13"/>
      <c r="CR4120" s="13"/>
      <c r="CS4120" s="13"/>
      <c r="CT4120" s="13"/>
      <c r="CU4120" s="13"/>
      <c r="CV4120" s="13"/>
      <c r="CW4120" s="13"/>
      <c r="CX4120" s="13"/>
      <c r="CY4120" s="13"/>
      <c r="CZ4120" s="13"/>
      <c r="DA4120" s="13"/>
      <c r="DB4120" s="13"/>
      <c r="DC4120" s="13"/>
      <c r="DD4120" s="13"/>
      <c r="DE4120" s="13"/>
      <c r="DF4120" s="13"/>
      <c r="DG4120" s="13"/>
      <c r="DH4120" s="13"/>
      <c r="DI4120" s="13"/>
      <c r="DJ4120" s="13"/>
      <c r="DK4120" s="13"/>
      <c r="DL4120" s="13"/>
      <c r="DM4120" s="13"/>
      <c r="DN4120" s="13"/>
      <c r="DO4120" s="13"/>
      <c r="DP4120" s="13"/>
      <c r="DQ4120" s="13"/>
      <c r="DR4120" s="13"/>
      <c r="DS4120" s="13"/>
      <c r="DT4120" s="13"/>
      <c r="DU4120" s="13"/>
      <c r="DV4120" s="13"/>
      <c r="DW4120" s="13"/>
      <c r="DX4120" s="13"/>
      <c r="DY4120" s="13"/>
      <c r="DZ4120" s="13"/>
      <c r="EA4120" s="13"/>
      <c r="EB4120" s="13"/>
      <c r="EC4120" s="13"/>
      <c r="ED4120" s="13"/>
      <c r="EE4120" s="13"/>
      <c r="EF4120" s="13"/>
      <c r="EG4120" s="13"/>
      <c r="EH4120" s="13"/>
      <c r="EI4120" s="13"/>
      <c r="EJ4120" s="13"/>
      <c r="EK4120" s="13"/>
      <c r="EL4120" s="13"/>
      <c r="EM4120" s="13"/>
      <c r="EN4120" s="13"/>
      <c r="EO4120" s="13"/>
      <c r="EP4120" s="13"/>
      <c r="EQ4120" s="13"/>
      <c r="ER4120" s="13"/>
      <c r="ES4120" s="13"/>
      <c r="ET4120" s="13"/>
      <c r="EU4120" s="13"/>
      <c r="EV4120" s="13"/>
      <c r="EW4120" s="13"/>
      <c r="EX4120" s="13"/>
      <c r="EY4120" s="13"/>
      <c r="EZ4120" s="13"/>
      <c r="FA4120" s="13"/>
      <c r="FB4120" s="13"/>
      <c r="FC4120" s="13"/>
      <c r="FD4120" s="13"/>
      <c r="FE4120" s="13"/>
      <c r="FF4120" s="13"/>
      <c r="FG4120" s="13"/>
      <c r="FH4120" s="13"/>
      <c r="FI4120" s="13"/>
      <c r="FJ4120" s="13"/>
      <c r="FK4120" s="13"/>
      <c r="FL4120" s="13"/>
      <c r="FM4120" s="13"/>
      <c r="FN4120" s="13"/>
      <c r="FO4120" s="13"/>
      <c r="FP4120" s="13"/>
      <c r="FQ4120" s="13"/>
      <c r="FR4120" s="13"/>
      <c r="FS4120" s="13"/>
      <c r="FT4120" s="13"/>
      <c r="FU4120" s="13"/>
      <c r="FV4120" s="13"/>
      <c r="FW4120" s="13"/>
      <c r="FX4120" s="13"/>
      <c r="FY4120" s="13"/>
      <c r="FZ4120" s="13"/>
      <c r="GA4120" s="13"/>
      <c r="GB4120" s="13"/>
      <c r="GC4120" s="13"/>
      <c r="GD4120" s="13"/>
      <c r="GE4120" s="13"/>
      <c r="GF4120" s="13"/>
      <c r="GG4120" s="13"/>
      <c r="GH4120" s="13"/>
      <c r="GI4120" s="13"/>
      <c r="GJ4120" s="13"/>
      <c r="GK4120" s="13"/>
      <c r="GL4120" s="13"/>
      <c r="GM4120" s="13"/>
      <c r="GN4120" s="13"/>
      <c r="GO4120" s="13"/>
      <c r="GP4120" s="13"/>
      <c r="GQ4120" s="13"/>
      <c r="GR4120" s="13"/>
      <c r="GS4120" s="13"/>
      <c r="GT4120" s="13"/>
      <c r="GU4120" s="13"/>
      <c r="GV4120" s="13"/>
      <c r="GW4120" s="13"/>
      <c r="GX4120" s="13"/>
      <c r="GY4120" s="13"/>
      <c r="GZ4120" s="13"/>
      <c r="HA4120" s="13"/>
      <c r="HB4120" s="13"/>
      <c r="HC4120" s="13"/>
      <c r="HD4120" s="13"/>
      <c r="HE4120" s="13"/>
      <c r="HF4120" s="13"/>
      <c r="HG4120" s="13"/>
      <c r="HH4120" s="13"/>
      <c r="HI4120" s="13"/>
      <c r="HJ4120" s="13"/>
      <c r="HK4120" s="13"/>
      <c r="HL4120" s="13"/>
      <c r="HM4120" s="13"/>
      <c r="HN4120" s="13"/>
      <c r="HO4120" s="13"/>
      <c r="HP4120" s="13"/>
      <c r="HQ4120" s="13"/>
      <c r="HR4120" s="13"/>
      <c r="HS4120" s="13"/>
      <c r="HT4120" s="13"/>
      <c r="HU4120" s="13"/>
      <c r="HV4120" s="13"/>
      <c r="HW4120" s="13"/>
      <c r="HX4120" s="13"/>
      <c r="HY4120" s="13"/>
      <c r="HZ4120" s="13"/>
      <c r="IA4120" s="13"/>
      <c r="IB4120" s="13"/>
      <c r="IC4120" s="13"/>
      <c r="ID4120" s="13"/>
      <c r="IE4120" s="13"/>
      <c r="IF4120" s="13"/>
      <c r="IG4120" s="13"/>
    </row>
    <row r="4121" spans="1:241" s="304" customFormat="1">
      <c r="A4121" s="309">
        <v>55</v>
      </c>
      <c r="B4121" s="111" t="s">
        <v>5120</v>
      </c>
      <c r="C4121" s="119" t="s">
        <v>5121</v>
      </c>
      <c r="D4121" s="298" t="s">
        <v>1808</v>
      </c>
      <c r="E4121" s="299">
        <f t="shared" si="240"/>
        <v>0</v>
      </c>
      <c r="F4121" s="84"/>
      <c r="G4121" s="303"/>
      <c r="H4121" s="303"/>
      <c r="I4121" s="13"/>
      <c r="J4121" s="13"/>
      <c r="K4121" s="13"/>
      <c r="L4121" s="13"/>
      <c r="M4121" s="13"/>
      <c r="N4121" s="13"/>
      <c r="O4121" s="13"/>
      <c r="P4121" s="13"/>
      <c r="Q4121" s="13"/>
      <c r="R4121" s="13"/>
      <c r="S4121" s="13"/>
      <c r="T4121" s="13"/>
      <c r="U4121" s="13"/>
      <c r="V4121" s="13"/>
      <c r="W4121" s="13"/>
      <c r="X4121" s="13"/>
      <c r="Y4121" s="13"/>
      <c r="Z4121" s="13"/>
      <c r="AA4121" s="13"/>
      <c r="AB4121" s="13"/>
      <c r="AC4121" s="13"/>
      <c r="AD4121" s="13"/>
      <c r="AE4121" s="13"/>
      <c r="AF4121" s="13"/>
      <c r="AG4121" s="13"/>
      <c r="AH4121" s="13"/>
      <c r="AI4121" s="13"/>
      <c r="AJ4121" s="13"/>
      <c r="AK4121" s="13"/>
      <c r="AL4121" s="13"/>
      <c r="AM4121" s="13"/>
      <c r="AN4121" s="13"/>
      <c r="AO4121" s="13"/>
      <c r="AP4121" s="13"/>
      <c r="AQ4121" s="13"/>
      <c r="AR4121" s="13"/>
      <c r="AS4121" s="13"/>
      <c r="AT4121" s="13"/>
      <c r="AU4121" s="13"/>
      <c r="AV4121" s="13"/>
      <c r="AW4121" s="13"/>
      <c r="AX4121" s="13"/>
      <c r="AY4121" s="13"/>
      <c r="AZ4121" s="13"/>
      <c r="BA4121" s="13"/>
      <c r="BB4121" s="13"/>
      <c r="BC4121" s="13"/>
      <c r="BD4121" s="13"/>
      <c r="BE4121" s="13"/>
      <c r="BF4121" s="13"/>
      <c r="BG4121" s="13"/>
      <c r="BH4121" s="13"/>
      <c r="BI4121" s="13"/>
      <c r="BJ4121" s="13"/>
      <c r="BK4121" s="13"/>
      <c r="BL4121" s="13"/>
      <c r="BM4121" s="13"/>
      <c r="BN4121" s="13"/>
      <c r="BO4121" s="13"/>
      <c r="BP4121" s="13"/>
      <c r="BQ4121" s="13"/>
      <c r="BR4121" s="13"/>
      <c r="BS4121" s="13"/>
      <c r="BT4121" s="13"/>
      <c r="BU4121" s="13"/>
      <c r="BV4121" s="13"/>
      <c r="BW4121" s="13"/>
      <c r="BX4121" s="13"/>
      <c r="BY4121" s="13"/>
      <c r="BZ4121" s="13"/>
      <c r="CA4121" s="13"/>
      <c r="CB4121" s="13"/>
      <c r="CC4121" s="13"/>
      <c r="CD4121" s="13"/>
      <c r="CE4121" s="13"/>
      <c r="CF4121" s="13"/>
      <c r="CG4121" s="13"/>
      <c r="CH4121" s="13"/>
      <c r="CI4121" s="13"/>
      <c r="CJ4121" s="13"/>
      <c r="CK4121" s="13"/>
      <c r="CL4121" s="13"/>
      <c r="CM4121" s="13"/>
      <c r="CN4121" s="13"/>
      <c r="CO4121" s="13"/>
      <c r="CP4121" s="13"/>
      <c r="CQ4121" s="13"/>
      <c r="CR4121" s="13"/>
      <c r="CS4121" s="13"/>
      <c r="CT4121" s="13"/>
      <c r="CU4121" s="13"/>
      <c r="CV4121" s="13"/>
      <c r="CW4121" s="13"/>
      <c r="CX4121" s="13"/>
      <c r="CY4121" s="13"/>
      <c r="CZ4121" s="13"/>
      <c r="DA4121" s="13"/>
      <c r="DB4121" s="13"/>
      <c r="DC4121" s="13"/>
      <c r="DD4121" s="13"/>
      <c r="DE4121" s="13"/>
      <c r="DF4121" s="13"/>
      <c r="DG4121" s="13"/>
      <c r="DH4121" s="13"/>
      <c r="DI4121" s="13"/>
      <c r="DJ4121" s="13"/>
      <c r="DK4121" s="13"/>
      <c r="DL4121" s="13"/>
      <c r="DM4121" s="13"/>
      <c r="DN4121" s="13"/>
      <c r="DO4121" s="13"/>
      <c r="DP4121" s="13"/>
      <c r="DQ4121" s="13"/>
      <c r="DR4121" s="13"/>
      <c r="DS4121" s="13"/>
      <c r="DT4121" s="13"/>
      <c r="DU4121" s="13"/>
      <c r="DV4121" s="13"/>
      <c r="DW4121" s="13"/>
      <c r="DX4121" s="13"/>
      <c r="DY4121" s="13"/>
      <c r="DZ4121" s="13"/>
      <c r="EA4121" s="13"/>
      <c r="EB4121" s="13"/>
      <c r="EC4121" s="13"/>
      <c r="ED4121" s="13"/>
      <c r="EE4121" s="13"/>
      <c r="EF4121" s="13"/>
      <c r="EG4121" s="13"/>
      <c r="EH4121" s="13"/>
      <c r="EI4121" s="13"/>
      <c r="EJ4121" s="13"/>
      <c r="EK4121" s="13"/>
      <c r="EL4121" s="13"/>
      <c r="EM4121" s="13"/>
      <c r="EN4121" s="13"/>
      <c r="EO4121" s="13"/>
      <c r="EP4121" s="13"/>
      <c r="EQ4121" s="13"/>
      <c r="ER4121" s="13"/>
      <c r="ES4121" s="13"/>
      <c r="ET4121" s="13"/>
      <c r="EU4121" s="13"/>
      <c r="EV4121" s="13"/>
      <c r="EW4121" s="13"/>
      <c r="EX4121" s="13"/>
      <c r="EY4121" s="13"/>
      <c r="EZ4121" s="13"/>
      <c r="FA4121" s="13"/>
      <c r="FB4121" s="13"/>
      <c r="FC4121" s="13"/>
      <c r="FD4121" s="13"/>
      <c r="FE4121" s="13"/>
      <c r="FF4121" s="13"/>
      <c r="FG4121" s="13"/>
      <c r="FH4121" s="13"/>
      <c r="FI4121" s="13"/>
      <c r="FJ4121" s="13"/>
      <c r="FK4121" s="13"/>
      <c r="FL4121" s="13"/>
      <c r="FM4121" s="13"/>
      <c r="FN4121" s="13"/>
      <c r="FO4121" s="13"/>
      <c r="FP4121" s="13"/>
      <c r="FQ4121" s="13"/>
      <c r="FR4121" s="13"/>
      <c r="FS4121" s="13"/>
      <c r="FT4121" s="13"/>
      <c r="FU4121" s="13"/>
      <c r="FV4121" s="13"/>
      <c r="FW4121" s="13"/>
      <c r="FX4121" s="13"/>
      <c r="FY4121" s="13"/>
      <c r="FZ4121" s="13"/>
      <c r="GA4121" s="13"/>
      <c r="GB4121" s="13"/>
      <c r="GC4121" s="13"/>
      <c r="GD4121" s="13"/>
      <c r="GE4121" s="13"/>
      <c r="GF4121" s="13"/>
      <c r="GG4121" s="13"/>
      <c r="GH4121" s="13"/>
      <c r="GI4121" s="13"/>
      <c r="GJ4121" s="13"/>
      <c r="GK4121" s="13"/>
      <c r="GL4121" s="13"/>
      <c r="GM4121" s="13"/>
      <c r="GN4121" s="13"/>
      <c r="GO4121" s="13"/>
      <c r="GP4121" s="13"/>
      <c r="GQ4121" s="13"/>
      <c r="GR4121" s="13"/>
      <c r="GS4121" s="13"/>
      <c r="GT4121" s="13"/>
      <c r="GU4121" s="13"/>
      <c r="GV4121" s="13"/>
      <c r="GW4121" s="13"/>
      <c r="GX4121" s="13"/>
      <c r="GY4121" s="13"/>
      <c r="GZ4121" s="13"/>
      <c r="HA4121" s="13"/>
      <c r="HB4121" s="13"/>
      <c r="HC4121" s="13"/>
      <c r="HD4121" s="13"/>
      <c r="HE4121" s="13"/>
      <c r="HF4121" s="13"/>
      <c r="HG4121" s="13"/>
      <c r="HH4121" s="13"/>
      <c r="HI4121" s="13"/>
      <c r="HJ4121" s="13"/>
      <c r="HK4121" s="13"/>
      <c r="HL4121" s="13"/>
      <c r="HM4121" s="13"/>
      <c r="HN4121" s="13"/>
      <c r="HO4121" s="13"/>
      <c r="HP4121" s="13"/>
      <c r="HQ4121" s="13"/>
      <c r="HR4121" s="13"/>
      <c r="HS4121" s="13"/>
      <c r="HT4121" s="13"/>
      <c r="HU4121" s="13"/>
      <c r="HV4121" s="13"/>
      <c r="HW4121" s="13"/>
      <c r="HX4121" s="13"/>
      <c r="HY4121" s="13"/>
      <c r="HZ4121" s="13"/>
      <c r="IA4121" s="13"/>
      <c r="IB4121" s="13"/>
      <c r="IC4121" s="13"/>
      <c r="ID4121" s="13"/>
      <c r="IE4121" s="13"/>
      <c r="IF4121" s="13"/>
      <c r="IG4121" s="13"/>
    </row>
    <row r="4122" spans="1:241" s="304" customFormat="1">
      <c r="A4122" s="309">
        <v>56</v>
      </c>
      <c r="B4122" s="111" t="s">
        <v>5120</v>
      </c>
      <c r="C4122" s="46" t="s">
        <v>5122</v>
      </c>
      <c r="D4122" s="298" t="s">
        <v>1808</v>
      </c>
      <c r="E4122" s="299">
        <f t="shared" si="240"/>
        <v>0</v>
      </c>
      <c r="F4122" s="84"/>
      <c r="G4122" s="303"/>
      <c r="H4122" s="303"/>
      <c r="I4122" s="13"/>
      <c r="J4122" s="13"/>
      <c r="K4122" s="13"/>
      <c r="L4122" s="13"/>
      <c r="M4122" s="13"/>
      <c r="N4122" s="13"/>
      <c r="O4122" s="13"/>
      <c r="P4122" s="13"/>
      <c r="Q4122" s="13"/>
      <c r="R4122" s="13"/>
      <c r="S4122" s="13"/>
      <c r="T4122" s="13"/>
      <c r="U4122" s="13"/>
      <c r="V4122" s="13"/>
      <c r="W4122" s="13"/>
      <c r="X4122" s="13"/>
      <c r="Y4122" s="13"/>
      <c r="Z4122" s="13"/>
      <c r="AA4122" s="13"/>
      <c r="AB4122" s="13"/>
      <c r="AC4122" s="13"/>
      <c r="AD4122" s="13"/>
      <c r="AE4122" s="13"/>
      <c r="AF4122" s="13"/>
      <c r="AG4122" s="13"/>
      <c r="AH4122" s="13"/>
      <c r="AI4122" s="13"/>
      <c r="AJ4122" s="13"/>
      <c r="AK4122" s="13"/>
      <c r="AL4122" s="13"/>
      <c r="AM4122" s="13"/>
      <c r="AN4122" s="13"/>
      <c r="AO4122" s="13"/>
      <c r="AP4122" s="13"/>
      <c r="AQ4122" s="13"/>
      <c r="AR4122" s="13"/>
      <c r="AS4122" s="13"/>
      <c r="AT4122" s="13"/>
      <c r="AU4122" s="13"/>
      <c r="AV4122" s="13"/>
      <c r="AW4122" s="13"/>
      <c r="AX4122" s="13"/>
      <c r="AY4122" s="13"/>
      <c r="AZ4122" s="13"/>
      <c r="BA4122" s="13"/>
      <c r="BB4122" s="13"/>
      <c r="BC4122" s="13"/>
      <c r="BD4122" s="13"/>
      <c r="BE4122" s="13"/>
      <c r="BF4122" s="13"/>
      <c r="BG4122" s="13"/>
      <c r="BH4122" s="13"/>
      <c r="BI4122" s="13"/>
      <c r="BJ4122" s="13"/>
      <c r="BK4122" s="13"/>
      <c r="BL4122" s="13"/>
      <c r="BM4122" s="13"/>
      <c r="BN4122" s="13"/>
      <c r="BO4122" s="13"/>
      <c r="BP4122" s="13"/>
      <c r="BQ4122" s="13"/>
      <c r="BR4122" s="13"/>
      <c r="BS4122" s="13"/>
      <c r="BT4122" s="13"/>
      <c r="BU4122" s="13"/>
      <c r="BV4122" s="13"/>
      <c r="BW4122" s="13"/>
      <c r="BX4122" s="13"/>
      <c r="BY4122" s="13"/>
      <c r="BZ4122" s="13"/>
      <c r="CA4122" s="13"/>
      <c r="CB4122" s="13"/>
      <c r="CC4122" s="13"/>
      <c r="CD4122" s="13"/>
      <c r="CE4122" s="13"/>
      <c r="CF4122" s="13"/>
      <c r="CG4122" s="13"/>
      <c r="CH4122" s="13"/>
      <c r="CI4122" s="13"/>
      <c r="CJ4122" s="13"/>
      <c r="CK4122" s="13"/>
      <c r="CL4122" s="13"/>
      <c r="CM4122" s="13"/>
      <c r="CN4122" s="13"/>
      <c r="CO4122" s="13"/>
      <c r="CP4122" s="13"/>
      <c r="CQ4122" s="13"/>
      <c r="CR4122" s="13"/>
      <c r="CS4122" s="13"/>
      <c r="CT4122" s="13"/>
      <c r="CU4122" s="13"/>
      <c r="CV4122" s="13"/>
      <c r="CW4122" s="13"/>
      <c r="CX4122" s="13"/>
      <c r="CY4122" s="13"/>
      <c r="CZ4122" s="13"/>
      <c r="DA4122" s="13"/>
      <c r="DB4122" s="13"/>
      <c r="DC4122" s="13"/>
      <c r="DD4122" s="13"/>
      <c r="DE4122" s="13"/>
      <c r="DF4122" s="13"/>
      <c r="DG4122" s="13"/>
      <c r="DH4122" s="13"/>
      <c r="DI4122" s="13"/>
      <c r="DJ4122" s="13"/>
      <c r="DK4122" s="13"/>
      <c r="DL4122" s="13"/>
      <c r="DM4122" s="13"/>
      <c r="DN4122" s="13"/>
      <c r="DO4122" s="13"/>
      <c r="DP4122" s="13"/>
      <c r="DQ4122" s="13"/>
      <c r="DR4122" s="13"/>
      <c r="DS4122" s="13"/>
      <c r="DT4122" s="13"/>
      <c r="DU4122" s="13"/>
      <c r="DV4122" s="13"/>
      <c r="DW4122" s="13"/>
      <c r="DX4122" s="13"/>
      <c r="DY4122" s="13"/>
      <c r="DZ4122" s="13"/>
      <c r="EA4122" s="13"/>
      <c r="EB4122" s="13"/>
      <c r="EC4122" s="13"/>
      <c r="ED4122" s="13"/>
      <c r="EE4122" s="13"/>
      <c r="EF4122" s="13"/>
      <c r="EG4122" s="13"/>
      <c r="EH4122" s="13"/>
      <c r="EI4122" s="13"/>
      <c r="EJ4122" s="13"/>
      <c r="EK4122" s="13"/>
      <c r="EL4122" s="13"/>
      <c r="EM4122" s="13"/>
      <c r="EN4122" s="13"/>
      <c r="EO4122" s="13"/>
      <c r="EP4122" s="13"/>
      <c r="EQ4122" s="13"/>
      <c r="ER4122" s="13"/>
      <c r="ES4122" s="13"/>
      <c r="ET4122" s="13"/>
      <c r="EU4122" s="13"/>
      <c r="EV4122" s="13"/>
      <c r="EW4122" s="13"/>
      <c r="EX4122" s="13"/>
      <c r="EY4122" s="13"/>
      <c r="EZ4122" s="13"/>
      <c r="FA4122" s="13"/>
      <c r="FB4122" s="13"/>
      <c r="FC4122" s="13"/>
      <c r="FD4122" s="13"/>
      <c r="FE4122" s="13"/>
      <c r="FF4122" s="13"/>
      <c r="FG4122" s="13"/>
      <c r="FH4122" s="13"/>
      <c r="FI4122" s="13"/>
      <c r="FJ4122" s="13"/>
      <c r="FK4122" s="13"/>
      <c r="FL4122" s="13"/>
      <c r="FM4122" s="13"/>
      <c r="FN4122" s="13"/>
      <c r="FO4122" s="13"/>
      <c r="FP4122" s="13"/>
      <c r="FQ4122" s="13"/>
      <c r="FR4122" s="13"/>
      <c r="FS4122" s="13"/>
      <c r="FT4122" s="13"/>
      <c r="FU4122" s="13"/>
      <c r="FV4122" s="13"/>
      <c r="FW4122" s="13"/>
      <c r="FX4122" s="13"/>
      <c r="FY4122" s="13"/>
      <c r="FZ4122" s="13"/>
      <c r="GA4122" s="13"/>
      <c r="GB4122" s="13"/>
      <c r="GC4122" s="13"/>
      <c r="GD4122" s="13"/>
      <c r="GE4122" s="13"/>
      <c r="GF4122" s="13"/>
      <c r="GG4122" s="13"/>
      <c r="GH4122" s="13"/>
      <c r="GI4122" s="13"/>
      <c r="GJ4122" s="13"/>
      <c r="GK4122" s="13"/>
      <c r="GL4122" s="13"/>
      <c r="GM4122" s="13"/>
      <c r="GN4122" s="13"/>
      <c r="GO4122" s="13"/>
      <c r="GP4122" s="13"/>
      <c r="GQ4122" s="13"/>
      <c r="GR4122" s="13"/>
      <c r="GS4122" s="13"/>
      <c r="GT4122" s="13"/>
      <c r="GU4122" s="13"/>
      <c r="GV4122" s="13"/>
      <c r="GW4122" s="13"/>
      <c r="GX4122" s="13"/>
      <c r="GY4122" s="13"/>
      <c r="GZ4122" s="13"/>
      <c r="HA4122" s="13"/>
      <c r="HB4122" s="13"/>
      <c r="HC4122" s="13"/>
      <c r="HD4122" s="13"/>
      <c r="HE4122" s="13"/>
      <c r="HF4122" s="13"/>
      <c r="HG4122" s="13"/>
      <c r="HH4122" s="13"/>
      <c r="HI4122" s="13"/>
      <c r="HJ4122" s="13"/>
      <c r="HK4122" s="13"/>
      <c r="HL4122" s="13"/>
      <c r="HM4122" s="13"/>
      <c r="HN4122" s="13"/>
      <c r="HO4122" s="13"/>
      <c r="HP4122" s="13"/>
      <c r="HQ4122" s="13"/>
      <c r="HR4122" s="13"/>
      <c r="HS4122" s="13"/>
      <c r="HT4122" s="13"/>
      <c r="HU4122" s="13"/>
      <c r="HV4122" s="13"/>
      <c r="HW4122" s="13"/>
      <c r="HX4122" s="13"/>
      <c r="HY4122" s="13"/>
      <c r="HZ4122" s="13"/>
      <c r="IA4122" s="13"/>
      <c r="IB4122" s="13"/>
      <c r="IC4122" s="13"/>
      <c r="ID4122" s="13"/>
      <c r="IE4122" s="13"/>
      <c r="IF4122" s="13"/>
      <c r="IG4122" s="13"/>
    </row>
    <row r="4123" spans="1:241" s="304" customFormat="1">
      <c r="A4123" s="309">
        <v>57</v>
      </c>
      <c r="B4123" s="111" t="s">
        <v>5123</v>
      </c>
      <c r="C4123" s="59" t="s">
        <v>254</v>
      </c>
      <c r="D4123" s="298" t="s">
        <v>1808</v>
      </c>
      <c r="E4123" s="299">
        <f t="shared" si="240"/>
        <v>8</v>
      </c>
      <c r="F4123" s="84">
        <v>8</v>
      </c>
      <c r="G4123" s="303"/>
      <c r="H4123" s="303"/>
      <c r="I4123" s="13"/>
      <c r="J4123" s="13"/>
      <c r="K4123" s="13"/>
      <c r="L4123" s="13"/>
      <c r="M4123" s="13"/>
      <c r="N4123" s="13"/>
      <c r="O4123" s="13"/>
      <c r="P4123" s="13"/>
      <c r="Q4123" s="13"/>
      <c r="R4123" s="13"/>
      <c r="S4123" s="13"/>
      <c r="T4123" s="13"/>
      <c r="U4123" s="13"/>
      <c r="V4123" s="13"/>
      <c r="W4123" s="13"/>
      <c r="X4123" s="13"/>
      <c r="Y4123" s="13"/>
      <c r="Z4123" s="13"/>
      <c r="AA4123" s="13"/>
      <c r="AB4123" s="13"/>
      <c r="AC4123" s="13"/>
      <c r="AD4123" s="13"/>
      <c r="AE4123" s="13"/>
      <c r="AF4123" s="13"/>
      <c r="AG4123" s="13"/>
      <c r="AH4123" s="13"/>
      <c r="AI4123" s="13"/>
      <c r="AJ4123" s="13"/>
      <c r="AK4123" s="13"/>
      <c r="AL4123" s="13"/>
      <c r="AM4123" s="13"/>
      <c r="AN4123" s="13"/>
      <c r="AO4123" s="13"/>
      <c r="AP4123" s="13"/>
      <c r="AQ4123" s="13"/>
      <c r="AR4123" s="13"/>
      <c r="AS4123" s="13"/>
      <c r="AT4123" s="13"/>
      <c r="AU4123" s="13"/>
      <c r="AV4123" s="13"/>
      <c r="AW4123" s="13"/>
      <c r="AX4123" s="13"/>
      <c r="AY4123" s="13"/>
      <c r="AZ4123" s="13"/>
      <c r="BA4123" s="13"/>
      <c r="BB4123" s="13"/>
      <c r="BC4123" s="13"/>
      <c r="BD4123" s="13"/>
      <c r="BE4123" s="13"/>
      <c r="BF4123" s="13"/>
      <c r="BG4123" s="13"/>
      <c r="BH4123" s="13"/>
      <c r="BI4123" s="13"/>
      <c r="BJ4123" s="13"/>
      <c r="BK4123" s="13"/>
      <c r="BL4123" s="13"/>
      <c r="BM4123" s="13"/>
      <c r="BN4123" s="13"/>
      <c r="BO4123" s="13"/>
      <c r="BP4123" s="13"/>
      <c r="BQ4123" s="13"/>
      <c r="BR4123" s="13"/>
      <c r="BS4123" s="13"/>
      <c r="BT4123" s="13"/>
      <c r="BU4123" s="13"/>
      <c r="BV4123" s="13"/>
      <c r="BW4123" s="13"/>
      <c r="BX4123" s="13"/>
      <c r="BY4123" s="13"/>
      <c r="BZ4123" s="13"/>
      <c r="CA4123" s="13"/>
      <c r="CB4123" s="13"/>
      <c r="CC4123" s="13"/>
      <c r="CD4123" s="13"/>
      <c r="CE4123" s="13"/>
      <c r="CF4123" s="13"/>
      <c r="CG4123" s="13"/>
      <c r="CH4123" s="13"/>
      <c r="CI4123" s="13"/>
      <c r="CJ4123" s="13"/>
      <c r="CK4123" s="13"/>
      <c r="CL4123" s="13"/>
      <c r="CM4123" s="13"/>
      <c r="CN4123" s="13"/>
      <c r="CO4123" s="13"/>
      <c r="CP4123" s="13"/>
      <c r="CQ4123" s="13"/>
      <c r="CR4123" s="13"/>
      <c r="CS4123" s="13"/>
      <c r="CT4123" s="13"/>
      <c r="CU4123" s="13"/>
      <c r="CV4123" s="13"/>
      <c r="CW4123" s="13"/>
      <c r="CX4123" s="13"/>
      <c r="CY4123" s="13"/>
      <c r="CZ4123" s="13"/>
      <c r="DA4123" s="13"/>
      <c r="DB4123" s="13"/>
      <c r="DC4123" s="13"/>
      <c r="DD4123" s="13"/>
      <c r="DE4123" s="13"/>
      <c r="DF4123" s="13"/>
      <c r="DG4123" s="13"/>
      <c r="DH4123" s="13"/>
      <c r="DI4123" s="13"/>
      <c r="DJ4123" s="13"/>
      <c r="DK4123" s="13"/>
      <c r="DL4123" s="13"/>
      <c r="DM4123" s="13"/>
      <c r="DN4123" s="13"/>
      <c r="DO4123" s="13"/>
      <c r="DP4123" s="13"/>
      <c r="DQ4123" s="13"/>
      <c r="DR4123" s="13"/>
      <c r="DS4123" s="13"/>
      <c r="DT4123" s="13"/>
      <c r="DU4123" s="13"/>
      <c r="DV4123" s="13"/>
      <c r="DW4123" s="13"/>
      <c r="DX4123" s="13"/>
      <c r="DY4123" s="13"/>
      <c r="DZ4123" s="13"/>
      <c r="EA4123" s="13"/>
      <c r="EB4123" s="13"/>
      <c r="EC4123" s="13"/>
      <c r="ED4123" s="13"/>
      <c r="EE4123" s="13"/>
      <c r="EF4123" s="13"/>
      <c r="EG4123" s="13"/>
      <c r="EH4123" s="13"/>
      <c r="EI4123" s="13"/>
      <c r="EJ4123" s="13"/>
      <c r="EK4123" s="13"/>
      <c r="EL4123" s="13"/>
      <c r="EM4123" s="13"/>
      <c r="EN4123" s="13"/>
      <c r="EO4123" s="13"/>
      <c r="EP4123" s="13"/>
      <c r="EQ4123" s="13"/>
      <c r="ER4123" s="13"/>
      <c r="ES4123" s="13"/>
      <c r="ET4123" s="13"/>
      <c r="EU4123" s="13"/>
      <c r="EV4123" s="13"/>
      <c r="EW4123" s="13"/>
      <c r="EX4123" s="13"/>
      <c r="EY4123" s="13"/>
      <c r="EZ4123" s="13"/>
      <c r="FA4123" s="13"/>
      <c r="FB4123" s="13"/>
      <c r="FC4123" s="13"/>
      <c r="FD4123" s="13"/>
      <c r="FE4123" s="13"/>
      <c r="FF4123" s="13"/>
      <c r="FG4123" s="13"/>
      <c r="FH4123" s="13"/>
      <c r="FI4123" s="13"/>
      <c r="FJ4123" s="13"/>
      <c r="FK4123" s="13"/>
      <c r="FL4123" s="13"/>
      <c r="FM4123" s="13"/>
      <c r="FN4123" s="13"/>
      <c r="FO4123" s="13"/>
      <c r="FP4123" s="13"/>
      <c r="FQ4123" s="13"/>
      <c r="FR4123" s="13"/>
      <c r="FS4123" s="13"/>
      <c r="FT4123" s="13"/>
      <c r="FU4123" s="13"/>
      <c r="FV4123" s="13"/>
      <c r="FW4123" s="13"/>
      <c r="FX4123" s="13"/>
      <c r="FY4123" s="13"/>
      <c r="FZ4123" s="13"/>
      <c r="GA4123" s="13"/>
      <c r="GB4123" s="13"/>
      <c r="GC4123" s="13"/>
      <c r="GD4123" s="13"/>
      <c r="GE4123" s="13"/>
      <c r="GF4123" s="13"/>
      <c r="GG4123" s="13"/>
      <c r="GH4123" s="13"/>
      <c r="GI4123" s="13"/>
      <c r="GJ4123" s="13"/>
      <c r="GK4123" s="13"/>
      <c r="GL4123" s="13"/>
      <c r="GM4123" s="13"/>
      <c r="GN4123" s="13"/>
      <c r="GO4123" s="13"/>
      <c r="GP4123" s="13"/>
      <c r="GQ4123" s="13"/>
      <c r="GR4123" s="13"/>
      <c r="GS4123" s="13"/>
      <c r="GT4123" s="13"/>
      <c r="GU4123" s="13"/>
      <c r="GV4123" s="13"/>
      <c r="GW4123" s="13"/>
      <c r="GX4123" s="13"/>
      <c r="GY4123" s="13"/>
      <c r="GZ4123" s="13"/>
      <c r="HA4123" s="13"/>
      <c r="HB4123" s="13"/>
      <c r="HC4123" s="13"/>
      <c r="HD4123" s="13"/>
      <c r="HE4123" s="13"/>
      <c r="HF4123" s="13"/>
      <c r="HG4123" s="13"/>
      <c r="HH4123" s="13"/>
      <c r="HI4123" s="13"/>
      <c r="HJ4123" s="13"/>
      <c r="HK4123" s="13"/>
      <c r="HL4123" s="13"/>
      <c r="HM4123" s="13"/>
      <c r="HN4123" s="13"/>
      <c r="HO4123" s="13"/>
      <c r="HP4123" s="13"/>
      <c r="HQ4123" s="13"/>
      <c r="HR4123" s="13"/>
      <c r="HS4123" s="13"/>
      <c r="HT4123" s="13"/>
      <c r="HU4123" s="13"/>
      <c r="HV4123" s="13"/>
      <c r="HW4123" s="13"/>
      <c r="HX4123" s="13"/>
      <c r="HY4123" s="13"/>
      <c r="HZ4123" s="13"/>
      <c r="IA4123" s="13"/>
      <c r="IB4123" s="13"/>
      <c r="IC4123" s="13"/>
      <c r="ID4123" s="13"/>
      <c r="IE4123" s="13"/>
      <c r="IF4123" s="13"/>
      <c r="IG4123" s="13"/>
    </row>
    <row r="4124" spans="1:241" s="304" customFormat="1">
      <c r="A4124" s="309">
        <v>58</v>
      </c>
      <c r="B4124" s="111" t="s">
        <v>255</v>
      </c>
      <c r="C4124" s="46" t="s">
        <v>5124</v>
      </c>
      <c r="D4124" s="298" t="s">
        <v>1808</v>
      </c>
      <c r="E4124" s="299">
        <f t="shared" si="240"/>
        <v>0</v>
      </c>
      <c r="F4124" s="84"/>
      <c r="G4124" s="303"/>
      <c r="H4124" s="303"/>
      <c r="I4124" s="13"/>
      <c r="J4124" s="13"/>
      <c r="K4124" s="13"/>
      <c r="L4124" s="13"/>
      <c r="M4124" s="13"/>
      <c r="N4124" s="13"/>
      <c r="O4124" s="13"/>
      <c r="P4124" s="13"/>
      <c r="Q4124" s="13"/>
      <c r="R4124" s="13"/>
      <c r="S4124" s="13"/>
      <c r="T4124" s="13"/>
      <c r="U4124" s="13"/>
      <c r="V4124" s="13"/>
      <c r="W4124" s="13"/>
      <c r="X4124" s="13"/>
      <c r="Y4124" s="13"/>
      <c r="Z4124" s="13"/>
      <c r="AA4124" s="13"/>
      <c r="AB4124" s="13"/>
      <c r="AC4124" s="13"/>
      <c r="AD4124" s="13"/>
      <c r="AE4124" s="13"/>
      <c r="AF4124" s="13"/>
      <c r="AG4124" s="13"/>
      <c r="AH4124" s="13"/>
      <c r="AI4124" s="13"/>
      <c r="AJ4124" s="13"/>
      <c r="AK4124" s="13"/>
      <c r="AL4124" s="13"/>
      <c r="AM4124" s="13"/>
      <c r="AN4124" s="13"/>
      <c r="AO4124" s="13"/>
      <c r="AP4124" s="13"/>
      <c r="AQ4124" s="13"/>
      <c r="AR4124" s="13"/>
      <c r="AS4124" s="13"/>
      <c r="AT4124" s="13"/>
      <c r="AU4124" s="13"/>
      <c r="AV4124" s="13"/>
      <c r="AW4124" s="13"/>
      <c r="AX4124" s="13"/>
      <c r="AY4124" s="13"/>
      <c r="AZ4124" s="13"/>
      <c r="BA4124" s="13"/>
      <c r="BB4124" s="13"/>
      <c r="BC4124" s="13"/>
      <c r="BD4124" s="13"/>
      <c r="BE4124" s="13"/>
      <c r="BF4124" s="13"/>
      <c r="BG4124" s="13"/>
      <c r="BH4124" s="13"/>
      <c r="BI4124" s="13"/>
      <c r="BJ4124" s="13"/>
      <c r="BK4124" s="13"/>
      <c r="BL4124" s="13"/>
      <c r="BM4124" s="13"/>
      <c r="BN4124" s="13"/>
      <c r="BO4124" s="13"/>
      <c r="BP4124" s="13"/>
      <c r="BQ4124" s="13"/>
      <c r="BR4124" s="13"/>
      <c r="BS4124" s="13"/>
      <c r="BT4124" s="13"/>
      <c r="BU4124" s="13"/>
      <c r="BV4124" s="13"/>
      <c r="BW4124" s="13"/>
      <c r="BX4124" s="13"/>
      <c r="BY4124" s="13"/>
      <c r="BZ4124" s="13"/>
      <c r="CA4124" s="13"/>
      <c r="CB4124" s="13"/>
      <c r="CC4124" s="13"/>
      <c r="CD4124" s="13"/>
      <c r="CE4124" s="13"/>
      <c r="CF4124" s="13"/>
      <c r="CG4124" s="13"/>
      <c r="CH4124" s="13"/>
      <c r="CI4124" s="13"/>
      <c r="CJ4124" s="13"/>
      <c r="CK4124" s="13"/>
      <c r="CL4124" s="13"/>
      <c r="CM4124" s="13"/>
      <c r="CN4124" s="13"/>
      <c r="CO4124" s="13"/>
      <c r="CP4124" s="13"/>
      <c r="CQ4124" s="13"/>
      <c r="CR4124" s="13"/>
      <c r="CS4124" s="13"/>
      <c r="CT4124" s="13"/>
      <c r="CU4124" s="13"/>
      <c r="CV4124" s="13"/>
      <c r="CW4124" s="13"/>
      <c r="CX4124" s="13"/>
      <c r="CY4124" s="13"/>
      <c r="CZ4124" s="13"/>
      <c r="DA4124" s="13"/>
      <c r="DB4124" s="13"/>
      <c r="DC4124" s="13"/>
      <c r="DD4124" s="13"/>
      <c r="DE4124" s="13"/>
      <c r="DF4124" s="13"/>
      <c r="DG4124" s="13"/>
      <c r="DH4124" s="13"/>
      <c r="DI4124" s="13"/>
      <c r="DJ4124" s="13"/>
      <c r="DK4124" s="13"/>
      <c r="DL4124" s="13"/>
      <c r="DM4124" s="13"/>
      <c r="DN4124" s="13"/>
      <c r="DO4124" s="13"/>
      <c r="DP4124" s="13"/>
      <c r="DQ4124" s="13"/>
      <c r="DR4124" s="13"/>
      <c r="DS4124" s="13"/>
      <c r="DT4124" s="13"/>
      <c r="DU4124" s="13"/>
      <c r="DV4124" s="13"/>
      <c r="DW4124" s="13"/>
      <c r="DX4124" s="13"/>
      <c r="DY4124" s="13"/>
      <c r="DZ4124" s="13"/>
      <c r="EA4124" s="13"/>
      <c r="EB4124" s="13"/>
      <c r="EC4124" s="13"/>
      <c r="ED4124" s="13"/>
      <c r="EE4124" s="13"/>
      <c r="EF4124" s="13"/>
      <c r="EG4124" s="13"/>
      <c r="EH4124" s="13"/>
      <c r="EI4124" s="13"/>
      <c r="EJ4124" s="13"/>
      <c r="EK4124" s="13"/>
      <c r="EL4124" s="13"/>
      <c r="EM4124" s="13"/>
      <c r="EN4124" s="13"/>
      <c r="EO4124" s="13"/>
      <c r="EP4124" s="13"/>
      <c r="EQ4124" s="13"/>
      <c r="ER4124" s="13"/>
      <c r="ES4124" s="13"/>
      <c r="ET4124" s="13"/>
      <c r="EU4124" s="13"/>
      <c r="EV4124" s="13"/>
      <c r="EW4124" s="13"/>
      <c r="EX4124" s="13"/>
      <c r="EY4124" s="13"/>
      <c r="EZ4124" s="13"/>
      <c r="FA4124" s="13"/>
      <c r="FB4124" s="13"/>
      <c r="FC4124" s="13"/>
      <c r="FD4124" s="13"/>
      <c r="FE4124" s="13"/>
      <c r="FF4124" s="13"/>
      <c r="FG4124" s="13"/>
      <c r="FH4124" s="13"/>
      <c r="FI4124" s="13"/>
      <c r="FJ4124" s="13"/>
      <c r="FK4124" s="13"/>
      <c r="FL4124" s="13"/>
      <c r="FM4124" s="13"/>
      <c r="FN4124" s="13"/>
      <c r="FO4124" s="13"/>
      <c r="FP4124" s="13"/>
      <c r="FQ4124" s="13"/>
      <c r="FR4124" s="13"/>
      <c r="FS4124" s="13"/>
      <c r="FT4124" s="13"/>
      <c r="FU4124" s="13"/>
      <c r="FV4124" s="13"/>
      <c r="FW4124" s="13"/>
      <c r="FX4124" s="13"/>
      <c r="FY4124" s="13"/>
      <c r="FZ4124" s="13"/>
      <c r="GA4124" s="13"/>
      <c r="GB4124" s="13"/>
      <c r="GC4124" s="13"/>
      <c r="GD4124" s="13"/>
      <c r="GE4124" s="13"/>
      <c r="GF4124" s="13"/>
      <c r="GG4124" s="13"/>
      <c r="GH4124" s="13"/>
      <c r="GI4124" s="13"/>
      <c r="GJ4124" s="13"/>
      <c r="GK4124" s="13"/>
      <c r="GL4124" s="13"/>
      <c r="GM4124" s="13"/>
      <c r="GN4124" s="13"/>
      <c r="GO4124" s="13"/>
      <c r="GP4124" s="13"/>
      <c r="GQ4124" s="13"/>
      <c r="GR4124" s="13"/>
      <c r="GS4124" s="13"/>
      <c r="GT4124" s="13"/>
      <c r="GU4124" s="13"/>
      <c r="GV4124" s="13"/>
      <c r="GW4124" s="13"/>
      <c r="GX4124" s="13"/>
      <c r="GY4124" s="13"/>
      <c r="GZ4124" s="13"/>
      <c r="HA4124" s="13"/>
      <c r="HB4124" s="13"/>
      <c r="HC4124" s="13"/>
      <c r="HD4124" s="13"/>
      <c r="HE4124" s="13"/>
      <c r="HF4124" s="13"/>
      <c r="HG4124" s="13"/>
      <c r="HH4124" s="13"/>
      <c r="HI4124" s="13"/>
      <c r="HJ4124" s="13"/>
      <c r="HK4124" s="13"/>
      <c r="HL4124" s="13"/>
      <c r="HM4124" s="13"/>
      <c r="HN4124" s="13"/>
      <c r="HO4124" s="13"/>
      <c r="HP4124" s="13"/>
      <c r="HQ4124" s="13"/>
      <c r="HR4124" s="13"/>
      <c r="HS4124" s="13"/>
      <c r="HT4124" s="13"/>
      <c r="HU4124" s="13"/>
      <c r="HV4124" s="13"/>
      <c r="HW4124" s="13"/>
      <c r="HX4124" s="13"/>
      <c r="HY4124" s="13"/>
      <c r="HZ4124" s="13"/>
      <c r="IA4124" s="13"/>
      <c r="IB4124" s="13"/>
      <c r="IC4124" s="13"/>
      <c r="ID4124" s="13"/>
      <c r="IE4124" s="13"/>
      <c r="IF4124" s="13"/>
      <c r="IG4124" s="13"/>
    </row>
    <row r="4125" spans="1:241" s="304" customFormat="1">
      <c r="A4125" s="309">
        <v>59</v>
      </c>
      <c r="B4125" s="111" t="s">
        <v>5125</v>
      </c>
      <c r="C4125" s="46" t="s">
        <v>5126</v>
      </c>
      <c r="D4125" s="298" t="s">
        <v>1808</v>
      </c>
      <c r="E4125" s="299">
        <f t="shared" si="240"/>
        <v>0</v>
      </c>
      <c r="F4125" s="84"/>
      <c r="G4125" s="303"/>
      <c r="H4125" s="303"/>
      <c r="I4125" s="13"/>
      <c r="J4125" s="13"/>
      <c r="K4125" s="13"/>
      <c r="L4125" s="13"/>
      <c r="M4125" s="13"/>
      <c r="N4125" s="13"/>
      <c r="O4125" s="13"/>
      <c r="P4125" s="13"/>
      <c r="Q4125" s="13"/>
      <c r="R4125" s="13"/>
      <c r="S4125" s="13"/>
      <c r="T4125" s="13"/>
      <c r="U4125" s="13"/>
      <c r="V4125" s="13"/>
      <c r="W4125" s="13"/>
      <c r="X4125" s="13"/>
      <c r="Y4125" s="13"/>
      <c r="Z4125" s="13"/>
      <c r="AA4125" s="13"/>
      <c r="AB4125" s="13"/>
      <c r="AC4125" s="13"/>
      <c r="AD4125" s="13"/>
      <c r="AE4125" s="13"/>
      <c r="AF4125" s="13"/>
      <c r="AG4125" s="13"/>
      <c r="AH4125" s="13"/>
      <c r="AI4125" s="13"/>
      <c r="AJ4125" s="13"/>
      <c r="AK4125" s="13"/>
      <c r="AL4125" s="13"/>
      <c r="AM4125" s="13"/>
      <c r="AN4125" s="13"/>
      <c r="AO4125" s="13"/>
      <c r="AP4125" s="13"/>
      <c r="AQ4125" s="13"/>
      <c r="AR4125" s="13"/>
      <c r="AS4125" s="13"/>
      <c r="AT4125" s="13"/>
      <c r="AU4125" s="13"/>
      <c r="AV4125" s="13"/>
      <c r="AW4125" s="13"/>
      <c r="AX4125" s="13"/>
      <c r="AY4125" s="13"/>
      <c r="AZ4125" s="13"/>
      <c r="BA4125" s="13"/>
      <c r="BB4125" s="13"/>
      <c r="BC4125" s="13"/>
      <c r="BD4125" s="13"/>
      <c r="BE4125" s="13"/>
      <c r="BF4125" s="13"/>
      <c r="BG4125" s="13"/>
      <c r="BH4125" s="13"/>
      <c r="BI4125" s="13"/>
      <c r="BJ4125" s="13"/>
      <c r="BK4125" s="13"/>
      <c r="BL4125" s="13"/>
      <c r="BM4125" s="13"/>
      <c r="BN4125" s="13"/>
      <c r="BO4125" s="13"/>
      <c r="BP4125" s="13"/>
      <c r="BQ4125" s="13"/>
      <c r="BR4125" s="13"/>
      <c r="BS4125" s="13"/>
      <c r="BT4125" s="13"/>
      <c r="BU4125" s="13"/>
      <c r="BV4125" s="13"/>
      <c r="BW4125" s="13"/>
      <c r="BX4125" s="13"/>
      <c r="BY4125" s="13"/>
      <c r="BZ4125" s="13"/>
      <c r="CA4125" s="13"/>
      <c r="CB4125" s="13"/>
      <c r="CC4125" s="13"/>
      <c r="CD4125" s="13"/>
      <c r="CE4125" s="13"/>
      <c r="CF4125" s="13"/>
      <c r="CG4125" s="13"/>
      <c r="CH4125" s="13"/>
      <c r="CI4125" s="13"/>
      <c r="CJ4125" s="13"/>
      <c r="CK4125" s="13"/>
      <c r="CL4125" s="13"/>
      <c r="CM4125" s="13"/>
      <c r="CN4125" s="13"/>
      <c r="CO4125" s="13"/>
      <c r="CP4125" s="13"/>
      <c r="CQ4125" s="13"/>
      <c r="CR4125" s="13"/>
      <c r="CS4125" s="13"/>
      <c r="CT4125" s="13"/>
      <c r="CU4125" s="13"/>
      <c r="CV4125" s="13"/>
      <c r="CW4125" s="13"/>
      <c r="CX4125" s="13"/>
      <c r="CY4125" s="13"/>
      <c r="CZ4125" s="13"/>
      <c r="DA4125" s="13"/>
      <c r="DB4125" s="13"/>
      <c r="DC4125" s="13"/>
      <c r="DD4125" s="13"/>
      <c r="DE4125" s="13"/>
      <c r="DF4125" s="13"/>
      <c r="DG4125" s="13"/>
      <c r="DH4125" s="13"/>
      <c r="DI4125" s="13"/>
      <c r="DJ4125" s="13"/>
      <c r="DK4125" s="13"/>
      <c r="DL4125" s="13"/>
      <c r="DM4125" s="13"/>
      <c r="DN4125" s="13"/>
      <c r="DO4125" s="13"/>
      <c r="DP4125" s="13"/>
      <c r="DQ4125" s="13"/>
      <c r="DR4125" s="13"/>
      <c r="DS4125" s="13"/>
      <c r="DT4125" s="13"/>
      <c r="DU4125" s="13"/>
      <c r="DV4125" s="13"/>
      <c r="DW4125" s="13"/>
      <c r="DX4125" s="13"/>
      <c r="DY4125" s="13"/>
      <c r="DZ4125" s="13"/>
      <c r="EA4125" s="13"/>
      <c r="EB4125" s="13"/>
      <c r="EC4125" s="13"/>
      <c r="ED4125" s="13"/>
      <c r="EE4125" s="13"/>
      <c r="EF4125" s="13"/>
      <c r="EG4125" s="13"/>
      <c r="EH4125" s="13"/>
      <c r="EI4125" s="13"/>
      <c r="EJ4125" s="13"/>
      <c r="EK4125" s="13"/>
      <c r="EL4125" s="13"/>
      <c r="EM4125" s="13"/>
      <c r="EN4125" s="13"/>
      <c r="EO4125" s="13"/>
      <c r="EP4125" s="13"/>
      <c r="EQ4125" s="13"/>
      <c r="ER4125" s="13"/>
      <c r="ES4125" s="13"/>
      <c r="ET4125" s="13"/>
      <c r="EU4125" s="13"/>
      <c r="EV4125" s="13"/>
      <c r="EW4125" s="13"/>
      <c r="EX4125" s="13"/>
      <c r="EY4125" s="13"/>
      <c r="EZ4125" s="13"/>
      <c r="FA4125" s="13"/>
      <c r="FB4125" s="13"/>
      <c r="FC4125" s="13"/>
      <c r="FD4125" s="13"/>
      <c r="FE4125" s="13"/>
      <c r="FF4125" s="13"/>
      <c r="FG4125" s="13"/>
      <c r="FH4125" s="13"/>
      <c r="FI4125" s="13"/>
      <c r="FJ4125" s="13"/>
      <c r="FK4125" s="13"/>
      <c r="FL4125" s="13"/>
      <c r="FM4125" s="13"/>
      <c r="FN4125" s="13"/>
      <c r="FO4125" s="13"/>
      <c r="FP4125" s="13"/>
      <c r="FQ4125" s="13"/>
      <c r="FR4125" s="13"/>
      <c r="FS4125" s="13"/>
      <c r="FT4125" s="13"/>
      <c r="FU4125" s="13"/>
      <c r="FV4125" s="13"/>
      <c r="FW4125" s="13"/>
      <c r="FX4125" s="13"/>
      <c r="FY4125" s="13"/>
      <c r="FZ4125" s="13"/>
      <c r="GA4125" s="13"/>
      <c r="GB4125" s="13"/>
      <c r="GC4125" s="13"/>
      <c r="GD4125" s="13"/>
      <c r="GE4125" s="13"/>
      <c r="GF4125" s="13"/>
      <c r="GG4125" s="13"/>
      <c r="GH4125" s="13"/>
      <c r="GI4125" s="13"/>
      <c r="GJ4125" s="13"/>
      <c r="GK4125" s="13"/>
      <c r="GL4125" s="13"/>
      <c r="GM4125" s="13"/>
      <c r="GN4125" s="13"/>
      <c r="GO4125" s="13"/>
      <c r="GP4125" s="13"/>
      <c r="GQ4125" s="13"/>
      <c r="GR4125" s="13"/>
      <c r="GS4125" s="13"/>
      <c r="GT4125" s="13"/>
      <c r="GU4125" s="13"/>
      <c r="GV4125" s="13"/>
      <c r="GW4125" s="13"/>
      <c r="GX4125" s="13"/>
      <c r="GY4125" s="13"/>
      <c r="GZ4125" s="13"/>
      <c r="HA4125" s="13"/>
      <c r="HB4125" s="13"/>
      <c r="HC4125" s="13"/>
      <c r="HD4125" s="13"/>
      <c r="HE4125" s="13"/>
      <c r="HF4125" s="13"/>
      <c r="HG4125" s="13"/>
      <c r="HH4125" s="13"/>
      <c r="HI4125" s="13"/>
      <c r="HJ4125" s="13"/>
      <c r="HK4125" s="13"/>
      <c r="HL4125" s="13"/>
      <c r="HM4125" s="13"/>
      <c r="HN4125" s="13"/>
      <c r="HO4125" s="13"/>
      <c r="HP4125" s="13"/>
      <c r="HQ4125" s="13"/>
      <c r="HR4125" s="13"/>
      <c r="HS4125" s="13"/>
      <c r="HT4125" s="13"/>
      <c r="HU4125" s="13"/>
      <c r="HV4125" s="13"/>
      <c r="HW4125" s="13"/>
      <c r="HX4125" s="13"/>
      <c r="HY4125" s="13"/>
      <c r="HZ4125" s="13"/>
      <c r="IA4125" s="13"/>
      <c r="IB4125" s="13"/>
      <c r="IC4125" s="13"/>
      <c r="ID4125" s="13"/>
      <c r="IE4125" s="13"/>
      <c r="IF4125" s="13"/>
      <c r="IG4125" s="13"/>
    </row>
    <row r="4126" spans="1:241" s="304" customFormat="1">
      <c r="A4126" s="309">
        <v>60</v>
      </c>
      <c r="B4126" s="111" t="s">
        <v>5127</v>
      </c>
      <c r="C4126" s="46" t="s">
        <v>5128</v>
      </c>
      <c r="D4126" s="298" t="s">
        <v>1808</v>
      </c>
      <c r="E4126" s="299">
        <f t="shared" si="240"/>
        <v>0</v>
      </c>
      <c r="F4126" s="84"/>
      <c r="G4126" s="303"/>
      <c r="H4126" s="303"/>
      <c r="I4126" s="13"/>
      <c r="J4126" s="13"/>
      <c r="K4126" s="13"/>
      <c r="L4126" s="13"/>
      <c r="M4126" s="13"/>
      <c r="N4126" s="13"/>
      <c r="O4126" s="13"/>
      <c r="P4126" s="13"/>
      <c r="Q4126" s="13"/>
      <c r="R4126" s="13"/>
      <c r="S4126" s="13"/>
      <c r="T4126" s="13"/>
      <c r="U4126" s="13"/>
      <c r="V4126" s="13"/>
      <c r="W4126" s="13"/>
      <c r="X4126" s="13"/>
      <c r="Y4126" s="13"/>
      <c r="Z4126" s="13"/>
      <c r="AA4126" s="13"/>
      <c r="AB4126" s="13"/>
      <c r="AC4126" s="13"/>
      <c r="AD4126" s="13"/>
      <c r="AE4126" s="13"/>
      <c r="AF4126" s="13"/>
      <c r="AG4126" s="13"/>
      <c r="AH4126" s="13"/>
      <c r="AI4126" s="13"/>
      <c r="AJ4126" s="13"/>
      <c r="AK4126" s="13"/>
      <c r="AL4126" s="13"/>
      <c r="AM4126" s="13"/>
      <c r="AN4126" s="13"/>
      <c r="AO4126" s="13"/>
      <c r="AP4126" s="13"/>
      <c r="AQ4126" s="13"/>
      <c r="AR4126" s="13"/>
      <c r="AS4126" s="13"/>
      <c r="AT4126" s="13"/>
      <c r="AU4126" s="13"/>
      <c r="AV4126" s="13"/>
      <c r="AW4126" s="13"/>
      <c r="AX4126" s="13"/>
      <c r="AY4126" s="13"/>
      <c r="AZ4126" s="13"/>
      <c r="BA4126" s="13"/>
      <c r="BB4126" s="13"/>
      <c r="BC4126" s="13"/>
      <c r="BD4126" s="13"/>
      <c r="BE4126" s="13"/>
      <c r="BF4126" s="13"/>
      <c r="BG4126" s="13"/>
      <c r="BH4126" s="13"/>
      <c r="BI4126" s="13"/>
      <c r="BJ4126" s="13"/>
      <c r="BK4126" s="13"/>
      <c r="BL4126" s="13"/>
      <c r="BM4126" s="13"/>
      <c r="BN4126" s="13"/>
      <c r="BO4126" s="13"/>
      <c r="BP4126" s="13"/>
      <c r="BQ4126" s="13"/>
      <c r="BR4126" s="13"/>
      <c r="BS4126" s="13"/>
      <c r="BT4126" s="13"/>
      <c r="BU4126" s="13"/>
      <c r="BV4126" s="13"/>
      <c r="BW4126" s="13"/>
      <c r="BX4126" s="13"/>
      <c r="BY4126" s="13"/>
      <c r="BZ4126" s="13"/>
      <c r="CA4126" s="13"/>
      <c r="CB4126" s="13"/>
      <c r="CC4126" s="13"/>
      <c r="CD4126" s="13"/>
      <c r="CE4126" s="13"/>
      <c r="CF4126" s="13"/>
      <c r="CG4126" s="13"/>
      <c r="CH4126" s="13"/>
      <c r="CI4126" s="13"/>
      <c r="CJ4126" s="13"/>
      <c r="CK4126" s="13"/>
      <c r="CL4126" s="13"/>
      <c r="CM4126" s="13"/>
      <c r="CN4126" s="13"/>
      <c r="CO4126" s="13"/>
      <c r="CP4126" s="13"/>
      <c r="CQ4126" s="13"/>
      <c r="CR4126" s="13"/>
      <c r="CS4126" s="13"/>
      <c r="CT4126" s="13"/>
      <c r="CU4126" s="13"/>
      <c r="CV4126" s="13"/>
      <c r="CW4126" s="13"/>
      <c r="CX4126" s="13"/>
      <c r="CY4126" s="13"/>
      <c r="CZ4126" s="13"/>
      <c r="DA4126" s="13"/>
      <c r="DB4126" s="13"/>
      <c r="DC4126" s="13"/>
      <c r="DD4126" s="13"/>
      <c r="DE4126" s="13"/>
      <c r="DF4126" s="13"/>
      <c r="DG4126" s="13"/>
      <c r="DH4126" s="13"/>
      <c r="DI4126" s="13"/>
      <c r="DJ4126" s="13"/>
      <c r="DK4126" s="13"/>
      <c r="DL4126" s="13"/>
      <c r="DM4126" s="13"/>
      <c r="DN4126" s="13"/>
      <c r="DO4126" s="13"/>
      <c r="DP4126" s="13"/>
      <c r="DQ4126" s="13"/>
      <c r="DR4126" s="13"/>
      <c r="DS4126" s="13"/>
      <c r="DT4126" s="13"/>
      <c r="DU4126" s="13"/>
      <c r="DV4126" s="13"/>
      <c r="DW4126" s="13"/>
      <c r="DX4126" s="13"/>
      <c r="DY4126" s="13"/>
      <c r="DZ4126" s="13"/>
      <c r="EA4126" s="13"/>
      <c r="EB4126" s="13"/>
      <c r="EC4126" s="13"/>
      <c r="ED4126" s="13"/>
      <c r="EE4126" s="13"/>
      <c r="EF4126" s="13"/>
      <c r="EG4126" s="13"/>
      <c r="EH4126" s="13"/>
      <c r="EI4126" s="13"/>
      <c r="EJ4126" s="13"/>
      <c r="EK4126" s="13"/>
      <c r="EL4126" s="13"/>
      <c r="EM4126" s="13"/>
      <c r="EN4126" s="13"/>
      <c r="EO4126" s="13"/>
      <c r="EP4126" s="13"/>
      <c r="EQ4126" s="13"/>
      <c r="ER4126" s="13"/>
      <c r="ES4126" s="13"/>
      <c r="ET4126" s="13"/>
      <c r="EU4126" s="13"/>
      <c r="EV4126" s="13"/>
      <c r="EW4126" s="13"/>
      <c r="EX4126" s="13"/>
      <c r="EY4126" s="13"/>
      <c r="EZ4126" s="13"/>
      <c r="FA4126" s="13"/>
      <c r="FB4126" s="13"/>
      <c r="FC4126" s="13"/>
      <c r="FD4126" s="13"/>
      <c r="FE4126" s="13"/>
      <c r="FF4126" s="13"/>
      <c r="FG4126" s="13"/>
      <c r="FH4126" s="13"/>
      <c r="FI4126" s="13"/>
      <c r="FJ4126" s="13"/>
      <c r="FK4126" s="13"/>
      <c r="FL4126" s="13"/>
      <c r="FM4126" s="13"/>
      <c r="FN4126" s="13"/>
      <c r="FO4126" s="13"/>
      <c r="FP4126" s="13"/>
      <c r="FQ4126" s="13"/>
      <c r="FR4126" s="13"/>
      <c r="FS4126" s="13"/>
      <c r="FT4126" s="13"/>
      <c r="FU4126" s="13"/>
      <c r="FV4126" s="13"/>
      <c r="FW4126" s="13"/>
      <c r="FX4126" s="13"/>
      <c r="FY4126" s="13"/>
      <c r="FZ4126" s="13"/>
      <c r="GA4126" s="13"/>
      <c r="GB4126" s="13"/>
      <c r="GC4126" s="13"/>
      <c r="GD4126" s="13"/>
      <c r="GE4126" s="13"/>
      <c r="GF4126" s="13"/>
      <c r="GG4126" s="13"/>
      <c r="GH4126" s="13"/>
      <c r="GI4126" s="13"/>
      <c r="GJ4126" s="13"/>
      <c r="GK4126" s="13"/>
      <c r="GL4126" s="13"/>
      <c r="GM4126" s="13"/>
      <c r="GN4126" s="13"/>
      <c r="GO4126" s="13"/>
      <c r="GP4126" s="13"/>
      <c r="GQ4126" s="13"/>
      <c r="GR4126" s="13"/>
      <c r="GS4126" s="13"/>
      <c r="GT4126" s="13"/>
      <c r="GU4126" s="13"/>
      <c r="GV4126" s="13"/>
      <c r="GW4126" s="13"/>
      <c r="GX4126" s="13"/>
      <c r="GY4126" s="13"/>
      <c r="GZ4126" s="13"/>
      <c r="HA4126" s="13"/>
      <c r="HB4126" s="13"/>
      <c r="HC4126" s="13"/>
      <c r="HD4126" s="13"/>
      <c r="HE4126" s="13"/>
      <c r="HF4126" s="13"/>
      <c r="HG4126" s="13"/>
      <c r="HH4126" s="13"/>
      <c r="HI4126" s="13"/>
      <c r="HJ4126" s="13"/>
      <c r="HK4126" s="13"/>
      <c r="HL4126" s="13"/>
      <c r="HM4126" s="13"/>
      <c r="HN4126" s="13"/>
      <c r="HO4126" s="13"/>
      <c r="HP4126" s="13"/>
      <c r="HQ4126" s="13"/>
      <c r="HR4126" s="13"/>
      <c r="HS4126" s="13"/>
      <c r="HT4126" s="13"/>
      <c r="HU4126" s="13"/>
      <c r="HV4126" s="13"/>
      <c r="HW4126" s="13"/>
      <c r="HX4126" s="13"/>
      <c r="HY4126" s="13"/>
      <c r="HZ4126" s="13"/>
      <c r="IA4126" s="13"/>
      <c r="IB4126" s="13"/>
      <c r="IC4126" s="13"/>
      <c r="ID4126" s="13"/>
      <c r="IE4126" s="13"/>
      <c r="IF4126" s="13"/>
      <c r="IG4126" s="13"/>
    </row>
    <row r="4127" spans="1:241" s="304" customFormat="1">
      <c r="A4127" s="309">
        <v>61</v>
      </c>
      <c r="B4127" s="111" t="s">
        <v>5129</v>
      </c>
      <c r="C4127" s="46" t="s">
        <v>5130</v>
      </c>
      <c r="D4127" s="298" t="s">
        <v>1808</v>
      </c>
      <c r="E4127" s="299">
        <f t="shared" ref="E4127:E4158" si="241">+F4127+G4127+H4127</f>
        <v>0</v>
      </c>
      <c r="F4127" s="84"/>
      <c r="G4127" s="303"/>
      <c r="H4127" s="303"/>
      <c r="I4127" s="13"/>
      <c r="J4127" s="13"/>
      <c r="K4127" s="13"/>
      <c r="L4127" s="13"/>
      <c r="M4127" s="13"/>
      <c r="N4127" s="13"/>
      <c r="O4127" s="13"/>
      <c r="P4127" s="13"/>
      <c r="Q4127" s="13"/>
      <c r="R4127" s="13"/>
      <c r="S4127" s="13"/>
      <c r="T4127" s="13"/>
      <c r="U4127" s="13"/>
      <c r="V4127" s="13"/>
      <c r="W4127" s="13"/>
      <c r="X4127" s="13"/>
      <c r="Y4127" s="13"/>
      <c r="Z4127" s="13"/>
      <c r="AA4127" s="13"/>
      <c r="AB4127" s="13"/>
      <c r="AC4127" s="13"/>
      <c r="AD4127" s="13"/>
      <c r="AE4127" s="13"/>
      <c r="AF4127" s="13"/>
      <c r="AG4127" s="13"/>
      <c r="AH4127" s="13"/>
      <c r="AI4127" s="13"/>
      <c r="AJ4127" s="13"/>
      <c r="AK4127" s="13"/>
      <c r="AL4127" s="13"/>
      <c r="AM4127" s="13"/>
      <c r="AN4127" s="13"/>
      <c r="AO4127" s="13"/>
      <c r="AP4127" s="13"/>
      <c r="AQ4127" s="13"/>
      <c r="AR4127" s="13"/>
      <c r="AS4127" s="13"/>
      <c r="AT4127" s="13"/>
      <c r="AU4127" s="13"/>
      <c r="AV4127" s="13"/>
      <c r="AW4127" s="13"/>
      <c r="AX4127" s="13"/>
      <c r="AY4127" s="13"/>
      <c r="AZ4127" s="13"/>
      <c r="BA4127" s="13"/>
      <c r="BB4127" s="13"/>
      <c r="BC4127" s="13"/>
      <c r="BD4127" s="13"/>
      <c r="BE4127" s="13"/>
      <c r="BF4127" s="13"/>
      <c r="BG4127" s="13"/>
      <c r="BH4127" s="13"/>
      <c r="BI4127" s="13"/>
      <c r="BJ4127" s="13"/>
      <c r="BK4127" s="13"/>
      <c r="BL4127" s="13"/>
      <c r="BM4127" s="13"/>
      <c r="BN4127" s="13"/>
      <c r="BO4127" s="13"/>
      <c r="BP4127" s="13"/>
      <c r="BQ4127" s="13"/>
      <c r="BR4127" s="13"/>
      <c r="BS4127" s="13"/>
      <c r="BT4127" s="13"/>
      <c r="BU4127" s="13"/>
      <c r="BV4127" s="13"/>
      <c r="BW4127" s="13"/>
      <c r="BX4127" s="13"/>
      <c r="BY4127" s="13"/>
      <c r="BZ4127" s="13"/>
      <c r="CA4127" s="13"/>
      <c r="CB4127" s="13"/>
      <c r="CC4127" s="13"/>
      <c r="CD4127" s="13"/>
      <c r="CE4127" s="13"/>
      <c r="CF4127" s="13"/>
      <c r="CG4127" s="13"/>
      <c r="CH4127" s="13"/>
      <c r="CI4127" s="13"/>
      <c r="CJ4127" s="13"/>
      <c r="CK4127" s="13"/>
      <c r="CL4127" s="13"/>
      <c r="CM4127" s="13"/>
      <c r="CN4127" s="13"/>
      <c r="CO4127" s="13"/>
      <c r="CP4127" s="13"/>
      <c r="CQ4127" s="13"/>
      <c r="CR4127" s="13"/>
      <c r="CS4127" s="13"/>
      <c r="CT4127" s="13"/>
      <c r="CU4127" s="13"/>
      <c r="CV4127" s="13"/>
      <c r="CW4127" s="13"/>
      <c r="CX4127" s="13"/>
      <c r="CY4127" s="13"/>
      <c r="CZ4127" s="13"/>
      <c r="DA4127" s="13"/>
      <c r="DB4127" s="13"/>
      <c r="DC4127" s="13"/>
      <c r="DD4127" s="13"/>
      <c r="DE4127" s="13"/>
      <c r="DF4127" s="13"/>
      <c r="DG4127" s="13"/>
      <c r="DH4127" s="13"/>
      <c r="DI4127" s="13"/>
      <c r="DJ4127" s="13"/>
      <c r="DK4127" s="13"/>
      <c r="DL4127" s="13"/>
      <c r="DM4127" s="13"/>
      <c r="DN4127" s="13"/>
      <c r="DO4127" s="13"/>
      <c r="DP4127" s="13"/>
      <c r="DQ4127" s="13"/>
      <c r="DR4127" s="13"/>
      <c r="DS4127" s="13"/>
      <c r="DT4127" s="13"/>
      <c r="DU4127" s="13"/>
      <c r="DV4127" s="13"/>
      <c r="DW4127" s="13"/>
      <c r="DX4127" s="13"/>
      <c r="DY4127" s="13"/>
      <c r="DZ4127" s="13"/>
      <c r="EA4127" s="13"/>
      <c r="EB4127" s="13"/>
      <c r="EC4127" s="13"/>
      <c r="ED4127" s="13"/>
      <c r="EE4127" s="13"/>
      <c r="EF4127" s="13"/>
      <c r="EG4127" s="13"/>
      <c r="EH4127" s="13"/>
      <c r="EI4127" s="13"/>
      <c r="EJ4127" s="13"/>
      <c r="EK4127" s="13"/>
      <c r="EL4127" s="13"/>
      <c r="EM4127" s="13"/>
      <c r="EN4127" s="13"/>
      <c r="EO4127" s="13"/>
      <c r="EP4127" s="13"/>
      <c r="EQ4127" s="13"/>
      <c r="ER4127" s="13"/>
      <c r="ES4127" s="13"/>
      <c r="ET4127" s="13"/>
      <c r="EU4127" s="13"/>
      <c r="EV4127" s="13"/>
      <c r="EW4127" s="13"/>
      <c r="EX4127" s="13"/>
      <c r="EY4127" s="13"/>
      <c r="EZ4127" s="13"/>
      <c r="FA4127" s="13"/>
      <c r="FB4127" s="13"/>
      <c r="FC4127" s="13"/>
      <c r="FD4127" s="13"/>
      <c r="FE4127" s="13"/>
      <c r="FF4127" s="13"/>
      <c r="FG4127" s="13"/>
      <c r="FH4127" s="13"/>
      <c r="FI4127" s="13"/>
      <c r="FJ4127" s="13"/>
      <c r="FK4127" s="13"/>
      <c r="FL4127" s="13"/>
      <c r="FM4127" s="13"/>
      <c r="FN4127" s="13"/>
      <c r="FO4127" s="13"/>
      <c r="FP4127" s="13"/>
      <c r="FQ4127" s="13"/>
      <c r="FR4127" s="13"/>
      <c r="FS4127" s="13"/>
      <c r="FT4127" s="13"/>
      <c r="FU4127" s="13"/>
      <c r="FV4127" s="13"/>
      <c r="FW4127" s="13"/>
      <c r="FX4127" s="13"/>
      <c r="FY4127" s="13"/>
      <c r="FZ4127" s="13"/>
      <c r="GA4127" s="13"/>
      <c r="GB4127" s="13"/>
      <c r="GC4127" s="13"/>
      <c r="GD4127" s="13"/>
      <c r="GE4127" s="13"/>
      <c r="GF4127" s="13"/>
      <c r="GG4127" s="13"/>
      <c r="GH4127" s="13"/>
      <c r="GI4127" s="13"/>
      <c r="GJ4127" s="13"/>
      <c r="GK4127" s="13"/>
      <c r="GL4127" s="13"/>
      <c r="GM4127" s="13"/>
      <c r="GN4127" s="13"/>
      <c r="GO4127" s="13"/>
      <c r="GP4127" s="13"/>
      <c r="GQ4127" s="13"/>
      <c r="GR4127" s="13"/>
      <c r="GS4127" s="13"/>
      <c r="GT4127" s="13"/>
      <c r="GU4127" s="13"/>
      <c r="GV4127" s="13"/>
      <c r="GW4127" s="13"/>
      <c r="GX4127" s="13"/>
      <c r="GY4127" s="13"/>
      <c r="GZ4127" s="13"/>
      <c r="HA4127" s="13"/>
      <c r="HB4127" s="13"/>
      <c r="HC4127" s="13"/>
      <c r="HD4127" s="13"/>
      <c r="HE4127" s="13"/>
      <c r="HF4127" s="13"/>
      <c r="HG4127" s="13"/>
      <c r="HH4127" s="13"/>
      <c r="HI4127" s="13"/>
      <c r="HJ4127" s="13"/>
      <c r="HK4127" s="13"/>
      <c r="HL4127" s="13"/>
      <c r="HM4127" s="13"/>
      <c r="HN4127" s="13"/>
      <c r="HO4127" s="13"/>
      <c r="HP4127" s="13"/>
      <c r="HQ4127" s="13"/>
      <c r="HR4127" s="13"/>
      <c r="HS4127" s="13"/>
      <c r="HT4127" s="13"/>
      <c r="HU4127" s="13"/>
      <c r="HV4127" s="13"/>
      <c r="HW4127" s="13"/>
      <c r="HX4127" s="13"/>
      <c r="HY4127" s="13"/>
      <c r="HZ4127" s="13"/>
      <c r="IA4127" s="13"/>
      <c r="IB4127" s="13"/>
      <c r="IC4127" s="13"/>
      <c r="ID4127" s="13"/>
      <c r="IE4127" s="13"/>
      <c r="IF4127" s="13"/>
      <c r="IG4127" s="13"/>
    </row>
    <row r="4128" spans="1:241" s="304" customFormat="1">
      <c r="A4128" s="309">
        <v>62</v>
      </c>
      <c r="B4128" s="111" t="s">
        <v>5131</v>
      </c>
      <c r="C4128" s="46" t="s">
        <v>5132</v>
      </c>
      <c r="D4128" s="298" t="s">
        <v>1808</v>
      </c>
      <c r="E4128" s="299">
        <f t="shared" si="241"/>
        <v>0</v>
      </c>
      <c r="F4128" s="84"/>
      <c r="G4128" s="303"/>
      <c r="H4128" s="303"/>
      <c r="I4128" s="13"/>
      <c r="J4128" s="13"/>
      <c r="K4128" s="13"/>
      <c r="L4128" s="13"/>
      <c r="M4128" s="13"/>
      <c r="N4128" s="13"/>
      <c r="O4128" s="13"/>
      <c r="P4128" s="13"/>
      <c r="Q4128" s="13"/>
      <c r="R4128" s="13"/>
      <c r="S4128" s="13"/>
      <c r="T4128" s="13"/>
      <c r="U4128" s="13"/>
      <c r="V4128" s="13"/>
      <c r="W4128" s="13"/>
      <c r="X4128" s="13"/>
      <c r="Y4128" s="13"/>
      <c r="Z4128" s="13"/>
      <c r="AA4128" s="13"/>
      <c r="AB4128" s="13"/>
      <c r="AC4128" s="13"/>
      <c r="AD4128" s="13"/>
      <c r="AE4128" s="13"/>
      <c r="AF4128" s="13"/>
      <c r="AG4128" s="13"/>
      <c r="AH4128" s="13"/>
      <c r="AI4128" s="13"/>
      <c r="AJ4128" s="13"/>
      <c r="AK4128" s="13"/>
      <c r="AL4128" s="13"/>
      <c r="AM4128" s="13"/>
      <c r="AN4128" s="13"/>
      <c r="AO4128" s="13"/>
      <c r="AP4128" s="13"/>
      <c r="AQ4128" s="13"/>
      <c r="AR4128" s="13"/>
      <c r="AS4128" s="13"/>
      <c r="AT4128" s="13"/>
      <c r="AU4128" s="13"/>
      <c r="AV4128" s="13"/>
      <c r="AW4128" s="13"/>
      <c r="AX4128" s="13"/>
      <c r="AY4128" s="13"/>
      <c r="AZ4128" s="13"/>
      <c r="BA4128" s="13"/>
      <c r="BB4128" s="13"/>
      <c r="BC4128" s="13"/>
      <c r="BD4128" s="13"/>
      <c r="BE4128" s="13"/>
      <c r="BF4128" s="13"/>
      <c r="BG4128" s="13"/>
      <c r="BH4128" s="13"/>
      <c r="BI4128" s="13"/>
      <c r="BJ4128" s="13"/>
      <c r="BK4128" s="13"/>
      <c r="BL4128" s="13"/>
      <c r="BM4128" s="13"/>
      <c r="BN4128" s="13"/>
      <c r="BO4128" s="13"/>
      <c r="BP4128" s="13"/>
      <c r="BQ4128" s="13"/>
      <c r="BR4128" s="13"/>
      <c r="BS4128" s="13"/>
      <c r="BT4128" s="13"/>
      <c r="BU4128" s="13"/>
      <c r="BV4128" s="13"/>
      <c r="BW4128" s="13"/>
      <c r="BX4128" s="13"/>
      <c r="BY4128" s="13"/>
      <c r="BZ4128" s="13"/>
      <c r="CA4128" s="13"/>
      <c r="CB4128" s="13"/>
      <c r="CC4128" s="13"/>
      <c r="CD4128" s="13"/>
      <c r="CE4128" s="13"/>
      <c r="CF4128" s="13"/>
      <c r="CG4128" s="13"/>
      <c r="CH4128" s="13"/>
      <c r="CI4128" s="13"/>
      <c r="CJ4128" s="13"/>
      <c r="CK4128" s="13"/>
      <c r="CL4128" s="13"/>
      <c r="CM4128" s="13"/>
      <c r="CN4128" s="13"/>
      <c r="CO4128" s="13"/>
      <c r="CP4128" s="13"/>
      <c r="CQ4128" s="13"/>
      <c r="CR4128" s="13"/>
      <c r="CS4128" s="13"/>
      <c r="CT4128" s="13"/>
      <c r="CU4128" s="13"/>
      <c r="CV4128" s="13"/>
      <c r="CW4128" s="13"/>
      <c r="CX4128" s="13"/>
      <c r="CY4128" s="13"/>
      <c r="CZ4128" s="13"/>
      <c r="DA4128" s="13"/>
      <c r="DB4128" s="13"/>
      <c r="DC4128" s="13"/>
      <c r="DD4128" s="13"/>
      <c r="DE4128" s="13"/>
      <c r="DF4128" s="13"/>
      <c r="DG4128" s="13"/>
      <c r="DH4128" s="13"/>
      <c r="DI4128" s="13"/>
      <c r="DJ4128" s="13"/>
      <c r="DK4128" s="13"/>
      <c r="DL4128" s="13"/>
      <c r="DM4128" s="13"/>
      <c r="DN4128" s="13"/>
      <c r="DO4128" s="13"/>
      <c r="DP4128" s="13"/>
      <c r="DQ4128" s="13"/>
      <c r="DR4128" s="13"/>
      <c r="DS4128" s="13"/>
      <c r="DT4128" s="13"/>
      <c r="DU4128" s="13"/>
      <c r="DV4128" s="13"/>
      <c r="DW4128" s="13"/>
      <c r="DX4128" s="13"/>
      <c r="DY4128" s="13"/>
      <c r="DZ4128" s="13"/>
      <c r="EA4128" s="13"/>
      <c r="EB4128" s="13"/>
      <c r="EC4128" s="13"/>
      <c r="ED4128" s="13"/>
      <c r="EE4128" s="13"/>
      <c r="EF4128" s="13"/>
      <c r="EG4128" s="13"/>
      <c r="EH4128" s="13"/>
      <c r="EI4128" s="13"/>
      <c r="EJ4128" s="13"/>
      <c r="EK4128" s="13"/>
      <c r="EL4128" s="13"/>
      <c r="EM4128" s="13"/>
      <c r="EN4128" s="13"/>
      <c r="EO4128" s="13"/>
      <c r="EP4128" s="13"/>
      <c r="EQ4128" s="13"/>
      <c r="ER4128" s="13"/>
      <c r="ES4128" s="13"/>
      <c r="ET4128" s="13"/>
      <c r="EU4128" s="13"/>
      <c r="EV4128" s="13"/>
      <c r="EW4128" s="13"/>
      <c r="EX4128" s="13"/>
      <c r="EY4128" s="13"/>
      <c r="EZ4128" s="13"/>
      <c r="FA4128" s="13"/>
      <c r="FB4128" s="13"/>
      <c r="FC4128" s="13"/>
      <c r="FD4128" s="13"/>
      <c r="FE4128" s="13"/>
      <c r="FF4128" s="13"/>
      <c r="FG4128" s="13"/>
      <c r="FH4128" s="13"/>
      <c r="FI4128" s="13"/>
      <c r="FJ4128" s="13"/>
      <c r="FK4128" s="13"/>
      <c r="FL4128" s="13"/>
      <c r="FM4128" s="13"/>
      <c r="FN4128" s="13"/>
      <c r="FO4128" s="13"/>
      <c r="FP4128" s="13"/>
      <c r="FQ4128" s="13"/>
      <c r="FR4128" s="13"/>
      <c r="FS4128" s="13"/>
      <c r="FT4128" s="13"/>
      <c r="FU4128" s="13"/>
      <c r="FV4128" s="13"/>
      <c r="FW4128" s="13"/>
      <c r="FX4128" s="13"/>
      <c r="FY4128" s="13"/>
      <c r="FZ4128" s="13"/>
      <c r="GA4128" s="13"/>
      <c r="GB4128" s="13"/>
      <c r="GC4128" s="13"/>
      <c r="GD4128" s="13"/>
      <c r="GE4128" s="13"/>
      <c r="GF4128" s="13"/>
      <c r="GG4128" s="13"/>
      <c r="GH4128" s="13"/>
      <c r="GI4128" s="13"/>
      <c r="GJ4128" s="13"/>
      <c r="GK4128" s="13"/>
      <c r="GL4128" s="13"/>
      <c r="GM4128" s="13"/>
      <c r="GN4128" s="13"/>
      <c r="GO4128" s="13"/>
      <c r="GP4128" s="13"/>
      <c r="GQ4128" s="13"/>
      <c r="GR4128" s="13"/>
      <c r="GS4128" s="13"/>
      <c r="GT4128" s="13"/>
      <c r="GU4128" s="13"/>
      <c r="GV4128" s="13"/>
      <c r="GW4128" s="13"/>
      <c r="GX4128" s="13"/>
      <c r="GY4128" s="13"/>
      <c r="GZ4128" s="13"/>
      <c r="HA4128" s="13"/>
      <c r="HB4128" s="13"/>
      <c r="HC4128" s="13"/>
      <c r="HD4128" s="13"/>
      <c r="HE4128" s="13"/>
      <c r="HF4128" s="13"/>
      <c r="HG4128" s="13"/>
      <c r="HH4128" s="13"/>
      <c r="HI4128" s="13"/>
      <c r="HJ4128" s="13"/>
      <c r="HK4128" s="13"/>
      <c r="HL4128" s="13"/>
      <c r="HM4128" s="13"/>
      <c r="HN4128" s="13"/>
      <c r="HO4128" s="13"/>
      <c r="HP4128" s="13"/>
      <c r="HQ4128" s="13"/>
      <c r="HR4128" s="13"/>
      <c r="HS4128" s="13"/>
      <c r="HT4128" s="13"/>
      <c r="HU4128" s="13"/>
      <c r="HV4128" s="13"/>
      <c r="HW4128" s="13"/>
      <c r="HX4128" s="13"/>
      <c r="HY4128" s="13"/>
      <c r="HZ4128" s="13"/>
      <c r="IA4128" s="13"/>
      <c r="IB4128" s="13"/>
      <c r="IC4128" s="13"/>
      <c r="ID4128" s="13"/>
      <c r="IE4128" s="13"/>
      <c r="IF4128" s="13"/>
      <c r="IG4128" s="13"/>
    </row>
    <row r="4129" spans="1:241" s="304" customFormat="1">
      <c r="A4129" s="309">
        <v>63</v>
      </c>
      <c r="B4129" s="111" t="s">
        <v>5133</v>
      </c>
      <c r="C4129" s="46" t="s">
        <v>5134</v>
      </c>
      <c r="D4129" s="298" t="s">
        <v>1808</v>
      </c>
      <c r="E4129" s="299">
        <f t="shared" si="241"/>
        <v>0</v>
      </c>
      <c r="F4129" s="84"/>
      <c r="G4129" s="303"/>
      <c r="H4129" s="303"/>
      <c r="I4129" s="13"/>
      <c r="J4129" s="13"/>
      <c r="K4129" s="13"/>
      <c r="L4129" s="13"/>
      <c r="M4129" s="13"/>
      <c r="N4129" s="13"/>
      <c r="O4129" s="13"/>
      <c r="P4129" s="13"/>
      <c r="Q4129" s="13"/>
      <c r="R4129" s="13"/>
      <c r="S4129" s="13"/>
      <c r="T4129" s="13"/>
      <c r="U4129" s="13"/>
      <c r="V4129" s="13"/>
      <c r="W4129" s="13"/>
      <c r="X4129" s="13"/>
      <c r="Y4129" s="13"/>
      <c r="Z4129" s="13"/>
      <c r="AA4129" s="13"/>
      <c r="AB4129" s="13"/>
      <c r="AC4129" s="13"/>
      <c r="AD4129" s="13"/>
      <c r="AE4129" s="13"/>
      <c r="AF4129" s="13"/>
      <c r="AG4129" s="13"/>
      <c r="AH4129" s="13"/>
      <c r="AI4129" s="13"/>
      <c r="AJ4129" s="13"/>
      <c r="AK4129" s="13"/>
      <c r="AL4129" s="13"/>
      <c r="AM4129" s="13"/>
      <c r="AN4129" s="13"/>
      <c r="AO4129" s="13"/>
      <c r="AP4129" s="13"/>
      <c r="AQ4129" s="13"/>
      <c r="AR4129" s="13"/>
      <c r="AS4129" s="13"/>
      <c r="AT4129" s="13"/>
      <c r="AU4129" s="13"/>
      <c r="AV4129" s="13"/>
      <c r="AW4129" s="13"/>
      <c r="AX4129" s="13"/>
      <c r="AY4129" s="13"/>
      <c r="AZ4129" s="13"/>
      <c r="BA4129" s="13"/>
      <c r="BB4129" s="13"/>
      <c r="BC4129" s="13"/>
      <c r="BD4129" s="13"/>
      <c r="BE4129" s="13"/>
      <c r="BF4129" s="13"/>
      <c r="BG4129" s="13"/>
      <c r="BH4129" s="13"/>
      <c r="BI4129" s="13"/>
      <c r="BJ4129" s="13"/>
      <c r="BK4129" s="13"/>
      <c r="BL4129" s="13"/>
      <c r="BM4129" s="13"/>
      <c r="BN4129" s="13"/>
      <c r="BO4129" s="13"/>
      <c r="BP4129" s="13"/>
      <c r="BQ4129" s="13"/>
      <c r="BR4129" s="13"/>
      <c r="BS4129" s="13"/>
      <c r="BT4129" s="13"/>
      <c r="BU4129" s="13"/>
      <c r="BV4129" s="13"/>
      <c r="BW4129" s="13"/>
      <c r="BX4129" s="13"/>
      <c r="BY4129" s="13"/>
      <c r="BZ4129" s="13"/>
      <c r="CA4129" s="13"/>
      <c r="CB4129" s="13"/>
      <c r="CC4129" s="13"/>
      <c r="CD4129" s="13"/>
      <c r="CE4129" s="13"/>
      <c r="CF4129" s="13"/>
      <c r="CG4129" s="13"/>
      <c r="CH4129" s="13"/>
      <c r="CI4129" s="13"/>
      <c r="CJ4129" s="13"/>
      <c r="CK4129" s="13"/>
      <c r="CL4129" s="13"/>
      <c r="CM4129" s="13"/>
      <c r="CN4129" s="13"/>
      <c r="CO4129" s="13"/>
      <c r="CP4129" s="13"/>
      <c r="CQ4129" s="13"/>
      <c r="CR4129" s="13"/>
      <c r="CS4129" s="13"/>
      <c r="CT4129" s="13"/>
      <c r="CU4129" s="13"/>
      <c r="CV4129" s="13"/>
      <c r="CW4129" s="13"/>
      <c r="CX4129" s="13"/>
      <c r="CY4129" s="13"/>
      <c r="CZ4129" s="13"/>
      <c r="DA4129" s="13"/>
      <c r="DB4129" s="13"/>
      <c r="DC4129" s="13"/>
      <c r="DD4129" s="13"/>
      <c r="DE4129" s="13"/>
      <c r="DF4129" s="13"/>
      <c r="DG4129" s="13"/>
      <c r="DH4129" s="13"/>
      <c r="DI4129" s="13"/>
      <c r="DJ4129" s="13"/>
      <c r="DK4129" s="13"/>
      <c r="DL4129" s="13"/>
      <c r="DM4129" s="13"/>
      <c r="DN4129" s="13"/>
      <c r="DO4129" s="13"/>
      <c r="DP4129" s="13"/>
      <c r="DQ4129" s="13"/>
      <c r="DR4129" s="13"/>
      <c r="DS4129" s="13"/>
      <c r="DT4129" s="13"/>
      <c r="DU4129" s="13"/>
      <c r="DV4129" s="13"/>
      <c r="DW4129" s="13"/>
      <c r="DX4129" s="13"/>
      <c r="DY4129" s="13"/>
      <c r="DZ4129" s="13"/>
      <c r="EA4129" s="13"/>
      <c r="EB4129" s="13"/>
      <c r="EC4129" s="13"/>
      <c r="ED4129" s="13"/>
      <c r="EE4129" s="13"/>
      <c r="EF4129" s="13"/>
      <c r="EG4129" s="13"/>
      <c r="EH4129" s="13"/>
      <c r="EI4129" s="13"/>
      <c r="EJ4129" s="13"/>
      <c r="EK4129" s="13"/>
      <c r="EL4129" s="13"/>
      <c r="EM4129" s="13"/>
      <c r="EN4129" s="13"/>
      <c r="EO4129" s="13"/>
      <c r="EP4129" s="13"/>
      <c r="EQ4129" s="13"/>
      <c r="ER4129" s="13"/>
      <c r="ES4129" s="13"/>
      <c r="ET4129" s="13"/>
      <c r="EU4129" s="13"/>
      <c r="EV4129" s="13"/>
      <c r="EW4129" s="13"/>
      <c r="EX4129" s="13"/>
      <c r="EY4129" s="13"/>
      <c r="EZ4129" s="13"/>
      <c r="FA4129" s="13"/>
      <c r="FB4129" s="13"/>
      <c r="FC4129" s="13"/>
      <c r="FD4129" s="13"/>
      <c r="FE4129" s="13"/>
      <c r="FF4129" s="13"/>
      <c r="FG4129" s="13"/>
      <c r="FH4129" s="13"/>
      <c r="FI4129" s="13"/>
      <c r="FJ4129" s="13"/>
      <c r="FK4129" s="13"/>
      <c r="FL4129" s="13"/>
      <c r="FM4129" s="13"/>
      <c r="FN4129" s="13"/>
      <c r="FO4129" s="13"/>
      <c r="FP4129" s="13"/>
      <c r="FQ4129" s="13"/>
      <c r="FR4129" s="13"/>
      <c r="FS4129" s="13"/>
      <c r="FT4129" s="13"/>
      <c r="FU4129" s="13"/>
      <c r="FV4129" s="13"/>
      <c r="FW4129" s="13"/>
      <c r="FX4129" s="13"/>
      <c r="FY4129" s="13"/>
      <c r="FZ4129" s="13"/>
      <c r="GA4129" s="13"/>
      <c r="GB4129" s="13"/>
      <c r="GC4129" s="13"/>
      <c r="GD4129" s="13"/>
      <c r="GE4129" s="13"/>
      <c r="GF4129" s="13"/>
      <c r="GG4129" s="13"/>
      <c r="GH4129" s="13"/>
      <c r="GI4129" s="13"/>
      <c r="GJ4129" s="13"/>
      <c r="GK4129" s="13"/>
      <c r="GL4129" s="13"/>
      <c r="GM4129" s="13"/>
      <c r="GN4129" s="13"/>
      <c r="GO4129" s="13"/>
      <c r="GP4129" s="13"/>
      <c r="GQ4129" s="13"/>
      <c r="GR4129" s="13"/>
      <c r="GS4129" s="13"/>
      <c r="GT4129" s="13"/>
      <c r="GU4129" s="13"/>
      <c r="GV4129" s="13"/>
      <c r="GW4129" s="13"/>
      <c r="GX4129" s="13"/>
      <c r="GY4129" s="13"/>
      <c r="GZ4129" s="13"/>
      <c r="HA4129" s="13"/>
      <c r="HB4129" s="13"/>
      <c r="HC4129" s="13"/>
      <c r="HD4129" s="13"/>
      <c r="HE4129" s="13"/>
      <c r="HF4129" s="13"/>
      <c r="HG4129" s="13"/>
      <c r="HH4129" s="13"/>
      <c r="HI4129" s="13"/>
      <c r="HJ4129" s="13"/>
      <c r="HK4129" s="13"/>
      <c r="HL4129" s="13"/>
      <c r="HM4129" s="13"/>
      <c r="HN4129" s="13"/>
      <c r="HO4129" s="13"/>
      <c r="HP4129" s="13"/>
      <c r="HQ4129" s="13"/>
      <c r="HR4129" s="13"/>
      <c r="HS4129" s="13"/>
      <c r="HT4129" s="13"/>
      <c r="HU4129" s="13"/>
      <c r="HV4129" s="13"/>
      <c r="HW4129" s="13"/>
      <c r="HX4129" s="13"/>
      <c r="HY4129" s="13"/>
      <c r="HZ4129" s="13"/>
      <c r="IA4129" s="13"/>
      <c r="IB4129" s="13"/>
      <c r="IC4129" s="13"/>
      <c r="ID4129" s="13"/>
      <c r="IE4129" s="13"/>
      <c r="IF4129" s="13"/>
      <c r="IG4129" s="13"/>
    </row>
    <row r="4130" spans="1:241" s="304" customFormat="1">
      <c r="A4130" s="309">
        <v>64</v>
      </c>
      <c r="B4130" s="111" t="s">
        <v>5135</v>
      </c>
      <c r="C4130" s="46" t="s">
        <v>5136</v>
      </c>
      <c r="D4130" s="298" t="s">
        <v>1808</v>
      </c>
      <c r="E4130" s="299">
        <f t="shared" si="241"/>
        <v>0</v>
      </c>
      <c r="F4130" s="84"/>
      <c r="G4130" s="303"/>
      <c r="H4130" s="303"/>
      <c r="I4130" s="13"/>
      <c r="J4130" s="13"/>
      <c r="K4130" s="13"/>
      <c r="L4130" s="13"/>
      <c r="M4130" s="13"/>
      <c r="N4130" s="13"/>
      <c r="O4130" s="13"/>
      <c r="P4130" s="13"/>
      <c r="Q4130" s="13"/>
      <c r="R4130" s="13"/>
      <c r="S4130" s="13"/>
      <c r="T4130" s="13"/>
      <c r="U4130" s="13"/>
      <c r="V4130" s="13"/>
      <c r="W4130" s="13"/>
      <c r="X4130" s="13"/>
      <c r="Y4130" s="13"/>
      <c r="Z4130" s="13"/>
      <c r="AA4130" s="13"/>
      <c r="AB4130" s="13"/>
      <c r="AC4130" s="13"/>
      <c r="AD4130" s="13"/>
      <c r="AE4130" s="13"/>
      <c r="AF4130" s="13"/>
      <c r="AG4130" s="13"/>
      <c r="AH4130" s="13"/>
      <c r="AI4130" s="13"/>
      <c r="AJ4130" s="13"/>
      <c r="AK4130" s="13"/>
      <c r="AL4130" s="13"/>
      <c r="AM4130" s="13"/>
      <c r="AN4130" s="13"/>
      <c r="AO4130" s="13"/>
      <c r="AP4130" s="13"/>
      <c r="AQ4130" s="13"/>
      <c r="AR4130" s="13"/>
      <c r="AS4130" s="13"/>
      <c r="AT4130" s="13"/>
      <c r="AU4130" s="13"/>
      <c r="AV4130" s="13"/>
      <c r="AW4130" s="13"/>
      <c r="AX4130" s="13"/>
      <c r="AY4130" s="13"/>
      <c r="AZ4130" s="13"/>
      <c r="BA4130" s="13"/>
      <c r="BB4130" s="13"/>
      <c r="BC4130" s="13"/>
      <c r="BD4130" s="13"/>
      <c r="BE4130" s="13"/>
      <c r="BF4130" s="13"/>
      <c r="BG4130" s="13"/>
      <c r="BH4130" s="13"/>
      <c r="BI4130" s="13"/>
      <c r="BJ4130" s="13"/>
      <c r="BK4130" s="13"/>
      <c r="BL4130" s="13"/>
      <c r="BM4130" s="13"/>
      <c r="BN4130" s="13"/>
      <c r="BO4130" s="13"/>
      <c r="BP4130" s="13"/>
      <c r="BQ4130" s="13"/>
      <c r="BR4130" s="13"/>
      <c r="BS4130" s="13"/>
      <c r="BT4130" s="13"/>
      <c r="BU4130" s="13"/>
      <c r="BV4130" s="13"/>
      <c r="BW4130" s="13"/>
      <c r="BX4130" s="13"/>
      <c r="BY4130" s="13"/>
      <c r="BZ4130" s="13"/>
      <c r="CA4130" s="13"/>
      <c r="CB4130" s="13"/>
      <c r="CC4130" s="13"/>
      <c r="CD4130" s="13"/>
      <c r="CE4130" s="13"/>
      <c r="CF4130" s="13"/>
      <c r="CG4130" s="13"/>
      <c r="CH4130" s="13"/>
      <c r="CI4130" s="13"/>
      <c r="CJ4130" s="13"/>
      <c r="CK4130" s="13"/>
      <c r="CL4130" s="13"/>
      <c r="CM4130" s="13"/>
      <c r="CN4130" s="13"/>
      <c r="CO4130" s="13"/>
      <c r="CP4130" s="13"/>
      <c r="CQ4130" s="13"/>
      <c r="CR4130" s="13"/>
      <c r="CS4130" s="13"/>
      <c r="CT4130" s="13"/>
      <c r="CU4130" s="13"/>
      <c r="CV4130" s="13"/>
      <c r="CW4130" s="13"/>
      <c r="CX4130" s="13"/>
      <c r="CY4130" s="13"/>
      <c r="CZ4130" s="13"/>
      <c r="DA4130" s="13"/>
      <c r="DB4130" s="13"/>
      <c r="DC4130" s="13"/>
      <c r="DD4130" s="13"/>
      <c r="DE4130" s="13"/>
      <c r="DF4130" s="13"/>
      <c r="DG4130" s="13"/>
      <c r="DH4130" s="13"/>
      <c r="DI4130" s="13"/>
      <c r="DJ4130" s="13"/>
      <c r="DK4130" s="13"/>
      <c r="DL4130" s="13"/>
      <c r="DM4130" s="13"/>
      <c r="DN4130" s="13"/>
      <c r="DO4130" s="13"/>
      <c r="DP4130" s="13"/>
      <c r="DQ4130" s="13"/>
      <c r="DR4130" s="13"/>
      <c r="DS4130" s="13"/>
      <c r="DT4130" s="13"/>
      <c r="DU4130" s="13"/>
      <c r="DV4130" s="13"/>
      <c r="DW4130" s="13"/>
      <c r="DX4130" s="13"/>
      <c r="DY4130" s="13"/>
      <c r="DZ4130" s="13"/>
      <c r="EA4130" s="13"/>
      <c r="EB4130" s="13"/>
      <c r="EC4130" s="13"/>
      <c r="ED4130" s="13"/>
      <c r="EE4130" s="13"/>
      <c r="EF4130" s="13"/>
      <c r="EG4130" s="13"/>
      <c r="EH4130" s="13"/>
      <c r="EI4130" s="13"/>
      <c r="EJ4130" s="13"/>
      <c r="EK4130" s="13"/>
      <c r="EL4130" s="13"/>
      <c r="EM4130" s="13"/>
      <c r="EN4130" s="13"/>
      <c r="EO4130" s="13"/>
      <c r="EP4130" s="13"/>
      <c r="EQ4130" s="13"/>
      <c r="ER4130" s="13"/>
      <c r="ES4130" s="13"/>
      <c r="ET4130" s="13"/>
      <c r="EU4130" s="13"/>
      <c r="EV4130" s="13"/>
      <c r="EW4130" s="13"/>
      <c r="EX4130" s="13"/>
      <c r="EY4130" s="13"/>
      <c r="EZ4130" s="13"/>
      <c r="FA4130" s="13"/>
      <c r="FB4130" s="13"/>
      <c r="FC4130" s="13"/>
      <c r="FD4130" s="13"/>
      <c r="FE4130" s="13"/>
      <c r="FF4130" s="13"/>
      <c r="FG4130" s="13"/>
      <c r="FH4130" s="13"/>
      <c r="FI4130" s="13"/>
      <c r="FJ4130" s="13"/>
      <c r="FK4130" s="13"/>
      <c r="FL4130" s="13"/>
      <c r="FM4130" s="13"/>
      <c r="FN4130" s="13"/>
      <c r="FO4130" s="13"/>
      <c r="FP4130" s="13"/>
      <c r="FQ4130" s="13"/>
      <c r="FR4130" s="13"/>
      <c r="FS4130" s="13"/>
      <c r="FT4130" s="13"/>
      <c r="FU4130" s="13"/>
      <c r="FV4130" s="13"/>
      <c r="FW4130" s="13"/>
      <c r="FX4130" s="13"/>
      <c r="FY4130" s="13"/>
      <c r="FZ4130" s="13"/>
      <c r="GA4130" s="13"/>
      <c r="GB4130" s="13"/>
      <c r="GC4130" s="13"/>
      <c r="GD4130" s="13"/>
      <c r="GE4130" s="13"/>
      <c r="GF4130" s="13"/>
      <c r="GG4130" s="13"/>
      <c r="GH4130" s="13"/>
      <c r="GI4130" s="13"/>
      <c r="GJ4130" s="13"/>
      <c r="GK4130" s="13"/>
      <c r="GL4130" s="13"/>
      <c r="GM4130" s="13"/>
      <c r="GN4130" s="13"/>
      <c r="GO4130" s="13"/>
      <c r="GP4130" s="13"/>
      <c r="GQ4130" s="13"/>
      <c r="GR4130" s="13"/>
      <c r="GS4130" s="13"/>
      <c r="GT4130" s="13"/>
      <c r="GU4130" s="13"/>
      <c r="GV4130" s="13"/>
      <c r="GW4130" s="13"/>
      <c r="GX4130" s="13"/>
      <c r="GY4130" s="13"/>
      <c r="GZ4130" s="13"/>
      <c r="HA4130" s="13"/>
      <c r="HB4130" s="13"/>
      <c r="HC4130" s="13"/>
      <c r="HD4130" s="13"/>
      <c r="HE4130" s="13"/>
      <c r="HF4130" s="13"/>
      <c r="HG4130" s="13"/>
      <c r="HH4130" s="13"/>
      <c r="HI4130" s="13"/>
      <c r="HJ4130" s="13"/>
      <c r="HK4130" s="13"/>
      <c r="HL4130" s="13"/>
      <c r="HM4130" s="13"/>
      <c r="HN4130" s="13"/>
      <c r="HO4130" s="13"/>
      <c r="HP4130" s="13"/>
      <c r="HQ4130" s="13"/>
      <c r="HR4130" s="13"/>
      <c r="HS4130" s="13"/>
      <c r="HT4130" s="13"/>
      <c r="HU4130" s="13"/>
      <c r="HV4130" s="13"/>
      <c r="HW4130" s="13"/>
      <c r="HX4130" s="13"/>
      <c r="HY4130" s="13"/>
      <c r="HZ4130" s="13"/>
      <c r="IA4130" s="13"/>
      <c r="IB4130" s="13"/>
      <c r="IC4130" s="13"/>
      <c r="ID4130" s="13"/>
      <c r="IE4130" s="13"/>
      <c r="IF4130" s="13"/>
      <c r="IG4130" s="13"/>
    </row>
    <row r="4131" spans="1:241" s="304" customFormat="1">
      <c r="A4131" s="309">
        <v>65</v>
      </c>
      <c r="B4131" s="111" t="s">
        <v>5137</v>
      </c>
      <c r="C4131" s="46" t="s">
        <v>5138</v>
      </c>
      <c r="D4131" s="298" t="s">
        <v>1808</v>
      </c>
      <c r="E4131" s="299">
        <f t="shared" si="241"/>
        <v>0</v>
      </c>
      <c r="F4131" s="316"/>
      <c r="G4131" s="303"/>
      <c r="H4131" s="303"/>
      <c r="I4131" s="13"/>
      <c r="J4131" s="13"/>
      <c r="K4131" s="13"/>
      <c r="L4131" s="13"/>
      <c r="M4131" s="13"/>
      <c r="N4131" s="13"/>
      <c r="O4131" s="13"/>
      <c r="P4131" s="13"/>
      <c r="Q4131" s="13"/>
      <c r="R4131" s="13"/>
      <c r="S4131" s="13"/>
      <c r="T4131" s="13"/>
      <c r="U4131" s="13"/>
      <c r="V4131" s="13"/>
      <c r="W4131" s="13"/>
      <c r="X4131" s="13"/>
      <c r="Y4131" s="13"/>
      <c r="Z4131" s="13"/>
      <c r="AA4131" s="13"/>
      <c r="AB4131" s="13"/>
      <c r="AC4131" s="13"/>
      <c r="AD4131" s="13"/>
      <c r="AE4131" s="13"/>
      <c r="AF4131" s="13"/>
      <c r="AG4131" s="13"/>
      <c r="AH4131" s="13"/>
      <c r="AI4131" s="13"/>
      <c r="AJ4131" s="13"/>
      <c r="AK4131" s="13"/>
      <c r="AL4131" s="13"/>
      <c r="AM4131" s="13"/>
      <c r="AN4131" s="13"/>
      <c r="AO4131" s="13"/>
      <c r="AP4131" s="13"/>
      <c r="AQ4131" s="13"/>
      <c r="AR4131" s="13"/>
      <c r="AS4131" s="13"/>
      <c r="AT4131" s="13"/>
      <c r="AU4131" s="13"/>
      <c r="AV4131" s="13"/>
      <c r="AW4131" s="13"/>
      <c r="AX4131" s="13"/>
      <c r="AY4131" s="13"/>
      <c r="AZ4131" s="13"/>
      <c r="BA4131" s="13"/>
      <c r="BB4131" s="13"/>
      <c r="BC4131" s="13"/>
      <c r="BD4131" s="13"/>
      <c r="BE4131" s="13"/>
      <c r="BF4131" s="13"/>
      <c r="BG4131" s="13"/>
      <c r="BH4131" s="13"/>
      <c r="BI4131" s="13"/>
      <c r="BJ4131" s="13"/>
      <c r="BK4131" s="13"/>
      <c r="BL4131" s="13"/>
      <c r="BM4131" s="13"/>
      <c r="BN4131" s="13"/>
      <c r="BO4131" s="13"/>
      <c r="BP4131" s="13"/>
      <c r="BQ4131" s="13"/>
      <c r="BR4131" s="13"/>
      <c r="BS4131" s="13"/>
      <c r="BT4131" s="13"/>
      <c r="BU4131" s="13"/>
      <c r="BV4131" s="13"/>
      <c r="BW4131" s="13"/>
      <c r="BX4131" s="13"/>
      <c r="BY4131" s="13"/>
      <c r="BZ4131" s="13"/>
      <c r="CA4131" s="13"/>
      <c r="CB4131" s="13"/>
      <c r="CC4131" s="13"/>
      <c r="CD4131" s="13"/>
      <c r="CE4131" s="13"/>
      <c r="CF4131" s="13"/>
      <c r="CG4131" s="13"/>
      <c r="CH4131" s="13"/>
      <c r="CI4131" s="13"/>
      <c r="CJ4131" s="13"/>
      <c r="CK4131" s="13"/>
      <c r="CL4131" s="13"/>
      <c r="CM4131" s="13"/>
      <c r="CN4131" s="13"/>
      <c r="CO4131" s="13"/>
      <c r="CP4131" s="13"/>
      <c r="CQ4131" s="13"/>
      <c r="CR4131" s="13"/>
      <c r="CS4131" s="13"/>
      <c r="CT4131" s="13"/>
      <c r="CU4131" s="13"/>
      <c r="CV4131" s="13"/>
      <c r="CW4131" s="13"/>
      <c r="CX4131" s="13"/>
      <c r="CY4131" s="13"/>
      <c r="CZ4131" s="13"/>
      <c r="DA4131" s="13"/>
      <c r="DB4131" s="13"/>
      <c r="DC4131" s="13"/>
      <c r="DD4131" s="13"/>
      <c r="DE4131" s="13"/>
      <c r="DF4131" s="13"/>
      <c r="DG4131" s="13"/>
      <c r="DH4131" s="13"/>
      <c r="DI4131" s="13"/>
      <c r="DJ4131" s="13"/>
      <c r="DK4131" s="13"/>
      <c r="DL4131" s="13"/>
      <c r="DM4131" s="13"/>
      <c r="DN4131" s="13"/>
      <c r="DO4131" s="13"/>
      <c r="DP4131" s="13"/>
      <c r="DQ4131" s="13"/>
      <c r="DR4131" s="13"/>
      <c r="DS4131" s="13"/>
      <c r="DT4131" s="13"/>
      <c r="DU4131" s="13"/>
      <c r="DV4131" s="13"/>
      <c r="DW4131" s="13"/>
      <c r="DX4131" s="13"/>
      <c r="DY4131" s="13"/>
      <c r="DZ4131" s="13"/>
      <c r="EA4131" s="13"/>
      <c r="EB4131" s="13"/>
      <c r="EC4131" s="13"/>
      <c r="ED4131" s="13"/>
      <c r="EE4131" s="13"/>
      <c r="EF4131" s="13"/>
      <c r="EG4131" s="13"/>
      <c r="EH4131" s="13"/>
      <c r="EI4131" s="13"/>
      <c r="EJ4131" s="13"/>
      <c r="EK4131" s="13"/>
      <c r="EL4131" s="13"/>
      <c r="EM4131" s="13"/>
      <c r="EN4131" s="13"/>
      <c r="EO4131" s="13"/>
      <c r="EP4131" s="13"/>
      <c r="EQ4131" s="13"/>
      <c r="ER4131" s="13"/>
      <c r="ES4131" s="13"/>
      <c r="ET4131" s="13"/>
      <c r="EU4131" s="13"/>
      <c r="EV4131" s="13"/>
      <c r="EW4131" s="13"/>
      <c r="EX4131" s="13"/>
      <c r="EY4131" s="13"/>
      <c r="EZ4131" s="13"/>
      <c r="FA4131" s="13"/>
      <c r="FB4131" s="13"/>
      <c r="FC4131" s="13"/>
      <c r="FD4131" s="13"/>
      <c r="FE4131" s="13"/>
      <c r="FF4131" s="13"/>
      <c r="FG4131" s="13"/>
      <c r="FH4131" s="13"/>
      <c r="FI4131" s="13"/>
      <c r="FJ4131" s="13"/>
      <c r="FK4131" s="13"/>
      <c r="FL4131" s="13"/>
      <c r="FM4131" s="13"/>
      <c r="FN4131" s="13"/>
      <c r="FO4131" s="13"/>
      <c r="FP4131" s="13"/>
      <c r="FQ4131" s="13"/>
      <c r="FR4131" s="13"/>
      <c r="FS4131" s="13"/>
      <c r="FT4131" s="13"/>
      <c r="FU4131" s="13"/>
      <c r="FV4131" s="13"/>
      <c r="FW4131" s="13"/>
      <c r="FX4131" s="13"/>
      <c r="FY4131" s="13"/>
      <c r="FZ4131" s="13"/>
      <c r="GA4131" s="13"/>
      <c r="GB4131" s="13"/>
      <c r="GC4131" s="13"/>
      <c r="GD4131" s="13"/>
      <c r="GE4131" s="13"/>
      <c r="GF4131" s="13"/>
      <c r="GG4131" s="13"/>
      <c r="GH4131" s="13"/>
      <c r="GI4131" s="13"/>
      <c r="GJ4131" s="13"/>
      <c r="GK4131" s="13"/>
      <c r="GL4131" s="13"/>
      <c r="GM4131" s="13"/>
      <c r="GN4131" s="13"/>
      <c r="GO4131" s="13"/>
      <c r="GP4131" s="13"/>
      <c r="GQ4131" s="13"/>
      <c r="GR4131" s="13"/>
      <c r="GS4131" s="13"/>
      <c r="GT4131" s="13"/>
      <c r="GU4131" s="13"/>
      <c r="GV4131" s="13"/>
      <c r="GW4131" s="13"/>
      <c r="GX4131" s="13"/>
      <c r="GY4131" s="13"/>
      <c r="GZ4131" s="13"/>
      <c r="HA4131" s="13"/>
      <c r="HB4131" s="13"/>
      <c r="HC4131" s="13"/>
      <c r="HD4131" s="13"/>
      <c r="HE4131" s="13"/>
      <c r="HF4131" s="13"/>
      <c r="HG4131" s="13"/>
      <c r="HH4131" s="13"/>
      <c r="HI4131" s="13"/>
      <c r="HJ4131" s="13"/>
      <c r="HK4131" s="13"/>
      <c r="HL4131" s="13"/>
      <c r="HM4131" s="13"/>
      <c r="HN4131" s="13"/>
      <c r="HO4131" s="13"/>
      <c r="HP4131" s="13"/>
      <c r="HQ4131" s="13"/>
      <c r="HR4131" s="13"/>
      <c r="HS4131" s="13"/>
      <c r="HT4131" s="13"/>
      <c r="HU4131" s="13"/>
      <c r="HV4131" s="13"/>
      <c r="HW4131" s="13"/>
      <c r="HX4131" s="13"/>
      <c r="HY4131" s="13"/>
      <c r="HZ4131" s="13"/>
      <c r="IA4131" s="13"/>
      <c r="IB4131" s="13"/>
      <c r="IC4131" s="13"/>
      <c r="ID4131" s="13"/>
      <c r="IE4131" s="13"/>
      <c r="IF4131" s="13"/>
      <c r="IG4131" s="13"/>
    </row>
    <row r="4132" spans="1:241" s="304" customFormat="1">
      <c r="A4132" s="309">
        <v>66</v>
      </c>
      <c r="B4132" s="111" t="s">
        <v>5139</v>
      </c>
      <c r="C4132" s="46" t="s">
        <v>5140</v>
      </c>
      <c r="D4132" s="298" t="s">
        <v>1808</v>
      </c>
      <c r="E4132" s="299">
        <f t="shared" si="241"/>
        <v>0</v>
      </c>
      <c r="F4132" s="316"/>
      <c r="G4132" s="303"/>
      <c r="H4132" s="303"/>
      <c r="I4132" s="13"/>
      <c r="J4132" s="13"/>
      <c r="K4132" s="13"/>
      <c r="L4132" s="13"/>
      <c r="M4132" s="13"/>
      <c r="N4132" s="13"/>
      <c r="O4132" s="13"/>
      <c r="P4132" s="13"/>
      <c r="Q4132" s="13"/>
      <c r="R4132" s="13"/>
      <c r="S4132" s="13"/>
      <c r="T4132" s="13"/>
      <c r="U4132" s="13"/>
      <c r="V4132" s="13"/>
      <c r="W4132" s="13"/>
      <c r="X4132" s="13"/>
      <c r="Y4132" s="13"/>
      <c r="Z4132" s="13"/>
      <c r="AA4132" s="13"/>
      <c r="AB4132" s="13"/>
      <c r="AC4132" s="13"/>
      <c r="AD4132" s="13"/>
      <c r="AE4132" s="13"/>
      <c r="AF4132" s="13"/>
      <c r="AG4132" s="13"/>
      <c r="AH4132" s="13"/>
      <c r="AI4132" s="13"/>
      <c r="AJ4132" s="13"/>
      <c r="AK4132" s="13"/>
      <c r="AL4132" s="13"/>
      <c r="AM4132" s="13"/>
      <c r="AN4132" s="13"/>
      <c r="AO4132" s="13"/>
      <c r="AP4132" s="13"/>
      <c r="AQ4132" s="13"/>
      <c r="AR4132" s="13"/>
      <c r="AS4132" s="13"/>
      <c r="AT4132" s="13"/>
      <c r="AU4132" s="13"/>
      <c r="AV4132" s="13"/>
      <c r="AW4132" s="13"/>
      <c r="AX4132" s="13"/>
      <c r="AY4132" s="13"/>
      <c r="AZ4132" s="13"/>
      <c r="BA4132" s="13"/>
      <c r="BB4132" s="13"/>
      <c r="BC4132" s="13"/>
      <c r="BD4132" s="13"/>
      <c r="BE4132" s="13"/>
      <c r="BF4132" s="13"/>
      <c r="BG4132" s="13"/>
      <c r="BH4132" s="13"/>
      <c r="BI4132" s="13"/>
      <c r="BJ4132" s="13"/>
      <c r="BK4132" s="13"/>
      <c r="BL4132" s="13"/>
      <c r="BM4132" s="13"/>
      <c r="BN4132" s="13"/>
      <c r="BO4132" s="13"/>
      <c r="BP4132" s="13"/>
      <c r="BQ4132" s="13"/>
      <c r="BR4132" s="13"/>
      <c r="BS4132" s="13"/>
      <c r="BT4132" s="13"/>
      <c r="BU4132" s="13"/>
      <c r="BV4132" s="13"/>
      <c r="BW4132" s="13"/>
      <c r="BX4132" s="13"/>
      <c r="BY4132" s="13"/>
      <c r="BZ4132" s="13"/>
      <c r="CA4132" s="13"/>
      <c r="CB4132" s="13"/>
      <c r="CC4132" s="13"/>
      <c r="CD4132" s="13"/>
      <c r="CE4132" s="13"/>
      <c r="CF4132" s="13"/>
      <c r="CG4132" s="13"/>
      <c r="CH4132" s="13"/>
      <c r="CI4132" s="13"/>
      <c r="CJ4132" s="13"/>
      <c r="CK4132" s="13"/>
      <c r="CL4132" s="13"/>
      <c r="CM4132" s="13"/>
      <c r="CN4132" s="13"/>
      <c r="CO4132" s="13"/>
      <c r="CP4132" s="13"/>
      <c r="CQ4132" s="13"/>
      <c r="CR4132" s="13"/>
      <c r="CS4132" s="13"/>
      <c r="CT4132" s="13"/>
      <c r="CU4132" s="13"/>
      <c r="CV4132" s="13"/>
      <c r="CW4132" s="13"/>
      <c r="CX4132" s="13"/>
      <c r="CY4132" s="13"/>
      <c r="CZ4132" s="13"/>
      <c r="DA4132" s="13"/>
      <c r="DB4132" s="13"/>
      <c r="DC4132" s="13"/>
      <c r="DD4132" s="13"/>
      <c r="DE4132" s="13"/>
      <c r="DF4132" s="13"/>
      <c r="DG4132" s="13"/>
      <c r="DH4132" s="13"/>
      <c r="DI4132" s="13"/>
      <c r="DJ4132" s="13"/>
      <c r="DK4132" s="13"/>
      <c r="DL4132" s="13"/>
      <c r="DM4132" s="13"/>
      <c r="DN4132" s="13"/>
      <c r="DO4132" s="13"/>
      <c r="DP4132" s="13"/>
      <c r="DQ4132" s="13"/>
      <c r="DR4132" s="13"/>
      <c r="DS4132" s="13"/>
      <c r="DT4132" s="13"/>
      <c r="DU4132" s="13"/>
      <c r="DV4132" s="13"/>
      <c r="DW4132" s="13"/>
      <c r="DX4132" s="13"/>
      <c r="DY4132" s="13"/>
      <c r="DZ4132" s="13"/>
      <c r="EA4132" s="13"/>
      <c r="EB4132" s="13"/>
      <c r="EC4132" s="13"/>
      <c r="ED4132" s="13"/>
      <c r="EE4132" s="13"/>
      <c r="EF4132" s="13"/>
      <c r="EG4132" s="13"/>
      <c r="EH4132" s="13"/>
      <c r="EI4132" s="13"/>
      <c r="EJ4132" s="13"/>
      <c r="EK4132" s="13"/>
      <c r="EL4132" s="13"/>
      <c r="EM4132" s="13"/>
      <c r="EN4132" s="13"/>
      <c r="EO4132" s="13"/>
      <c r="EP4132" s="13"/>
      <c r="EQ4132" s="13"/>
      <c r="ER4132" s="13"/>
      <c r="ES4132" s="13"/>
      <c r="ET4132" s="13"/>
      <c r="EU4132" s="13"/>
      <c r="EV4132" s="13"/>
      <c r="EW4132" s="13"/>
      <c r="EX4132" s="13"/>
      <c r="EY4132" s="13"/>
      <c r="EZ4132" s="13"/>
      <c r="FA4132" s="13"/>
      <c r="FB4132" s="13"/>
      <c r="FC4132" s="13"/>
      <c r="FD4132" s="13"/>
      <c r="FE4132" s="13"/>
      <c r="FF4132" s="13"/>
      <c r="FG4132" s="13"/>
      <c r="FH4132" s="13"/>
      <c r="FI4132" s="13"/>
      <c r="FJ4132" s="13"/>
      <c r="FK4132" s="13"/>
      <c r="FL4132" s="13"/>
      <c r="FM4132" s="13"/>
      <c r="FN4132" s="13"/>
      <c r="FO4132" s="13"/>
      <c r="FP4132" s="13"/>
      <c r="FQ4132" s="13"/>
      <c r="FR4132" s="13"/>
      <c r="FS4132" s="13"/>
      <c r="FT4132" s="13"/>
      <c r="FU4132" s="13"/>
      <c r="FV4132" s="13"/>
      <c r="FW4132" s="13"/>
      <c r="FX4132" s="13"/>
      <c r="FY4132" s="13"/>
      <c r="FZ4132" s="13"/>
      <c r="GA4132" s="13"/>
      <c r="GB4132" s="13"/>
      <c r="GC4132" s="13"/>
      <c r="GD4132" s="13"/>
      <c r="GE4132" s="13"/>
      <c r="GF4132" s="13"/>
      <c r="GG4132" s="13"/>
      <c r="GH4132" s="13"/>
      <c r="GI4132" s="13"/>
      <c r="GJ4132" s="13"/>
      <c r="GK4132" s="13"/>
      <c r="GL4132" s="13"/>
      <c r="GM4132" s="13"/>
      <c r="GN4132" s="13"/>
      <c r="GO4132" s="13"/>
      <c r="GP4132" s="13"/>
      <c r="GQ4132" s="13"/>
      <c r="GR4132" s="13"/>
      <c r="GS4132" s="13"/>
      <c r="GT4132" s="13"/>
      <c r="GU4132" s="13"/>
      <c r="GV4132" s="13"/>
      <c r="GW4132" s="13"/>
      <c r="GX4132" s="13"/>
      <c r="GY4132" s="13"/>
      <c r="GZ4132" s="13"/>
      <c r="HA4132" s="13"/>
      <c r="HB4132" s="13"/>
      <c r="HC4132" s="13"/>
      <c r="HD4132" s="13"/>
      <c r="HE4132" s="13"/>
      <c r="HF4132" s="13"/>
      <c r="HG4132" s="13"/>
      <c r="HH4132" s="13"/>
      <c r="HI4132" s="13"/>
      <c r="HJ4132" s="13"/>
      <c r="HK4132" s="13"/>
      <c r="HL4132" s="13"/>
      <c r="HM4132" s="13"/>
      <c r="HN4132" s="13"/>
      <c r="HO4132" s="13"/>
      <c r="HP4132" s="13"/>
      <c r="HQ4132" s="13"/>
      <c r="HR4132" s="13"/>
      <c r="HS4132" s="13"/>
      <c r="HT4132" s="13"/>
      <c r="HU4132" s="13"/>
      <c r="HV4132" s="13"/>
      <c r="HW4132" s="13"/>
      <c r="HX4132" s="13"/>
      <c r="HY4132" s="13"/>
      <c r="HZ4132" s="13"/>
      <c r="IA4132" s="13"/>
      <c r="IB4132" s="13"/>
      <c r="IC4132" s="13"/>
      <c r="ID4132" s="13"/>
      <c r="IE4132" s="13"/>
      <c r="IF4132" s="13"/>
      <c r="IG4132" s="13"/>
    </row>
    <row r="4133" spans="1:241" s="304" customFormat="1">
      <c r="A4133" s="309">
        <v>67</v>
      </c>
      <c r="B4133" s="111" t="s">
        <v>5141</v>
      </c>
      <c r="C4133" s="46" t="s">
        <v>5142</v>
      </c>
      <c r="D4133" s="298" t="s">
        <v>1808</v>
      </c>
      <c r="E4133" s="299">
        <f t="shared" si="241"/>
        <v>0</v>
      </c>
      <c r="F4133" s="316"/>
      <c r="G4133" s="303"/>
      <c r="H4133" s="303"/>
      <c r="I4133" s="13"/>
      <c r="J4133" s="13"/>
      <c r="K4133" s="13"/>
      <c r="L4133" s="13"/>
      <c r="M4133" s="13"/>
      <c r="N4133" s="13"/>
      <c r="O4133" s="13"/>
      <c r="P4133" s="13"/>
      <c r="Q4133" s="13"/>
      <c r="R4133" s="13"/>
      <c r="S4133" s="13"/>
      <c r="T4133" s="13"/>
      <c r="U4133" s="13"/>
      <c r="V4133" s="13"/>
      <c r="W4133" s="13"/>
      <c r="X4133" s="13"/>
      <c r="Y4133" s="13"/>
      <c r="Z4133" s="13"/>
      <c r="AA4133" s="13"/>
      <c r="AB4133" s="13"/>
      <c r="AC4133" s="13"/>
      <c r="AD4133" s="13"/>
      <c r="AE4133" s="13"/>
      <c r="AF4133" s="13"/>
      <c r="AG4133" s="13"/>
      <c r="AH4133" s="13"/>
      <c r="AI4133" s="13"/>
      <c r="AJ4133" s="13"/>
      <c r="AK4133" s="13"/>
      <c r="AL4133" s="13"/>
      <c r="AM4133" s="13"/>
      <c r="AN4133" s="13"/>
      <c r="AO4133" s="13"/>
      <c r="AP4133" s="13"/>
      <c r="AQ4133" s="13"/>
      <c r="AR4133" s="13"/>
      <c r="AS4133" s="13"/>
      <c r="AT4133" s="13"/>
      <c r="AU4133" s="13"/>
      <c r="AV4133" s="13"/>
      <c r="AW4133" s="13"/>
      <c r="AX4133" s="13"/>
      <c r="AY4133" s="13"/>
      <c r="AZ4133" s="13"/>
      <c r="BA4133" s="13"/>
      <c r="BB4133" s="13"/>
      <c r="BC4133" s="13"/>
      <c r="BD4133" s="13"/>
      <c r="BE4133" s="13"/>
      <c r="BF4133" s="13"/>
      <c r="BG4133" s="13"/>
      <c r="BH4133" s="13"/>
      <c r="BI4133" s="13"/>
      <c r="BJ4133" s="13"/>
      <c r="BK4133" s="13"/>
      <c r="BL4133" s="13"/>
      <c r="BM4133" s="13"/>
      <c r="BN4133" s="13"/>
      <c r="BO4133" s="13"/>
      <c r="BP4133" s="13"/>
      <c r="BQ4133" s="13"/>
      <c r="BR4133" s="13"/>
      <c r="BS4133" s="13"/>
      <c r="BT4133" s="13"/>
      <c r="BU4133" s="13"/>
      <c r="BV4133" s="13"/>
      <c r="BW4133" s="13"/>
      <c r="BX4133" s="13"/>
      <c r="BY4133" s="13"/>
      <c r="BZ4133" s="13"/>
      <c r="CA4133" s="13"/>
      <c r="CB4133" s="13"/>
      <c r="CC4133" s="13"/>
      <c r="CD4133" s="13"/>
      <c r="CE4133" s="13"/>
      <c r="CF4133" s="13"/>
      <c r="CG4133" s="13"/>
      <c r="CH4133" s="13"/>
      <c r="CI4133" s="13"/>
      <c r="CJ4133" s="13"/>
      <c r="CK4133" s="13"/>
      <c r="CL4133" s="13"/>
      <c r="CM4133" s="13"/>
      <c r="CN4133" s="13"/>
      <c r="CO4133" s="13"/>
      <c r="CP4133" s="13"/>
      <c r="CQ4133" s="13"/>
      <c r="CR4133" s="13"/>
      <c r="CS4133" s="13"/>
      <c r="CT4133" s="13"/>
      <c r="CU4133" s="13"/>
      <c r="CV4133" s="13"/>
      <c r="CW4133" s="13"/>
      <c r="CX4133" s="13"/>
      <c r="CY4133" s="13"/>
      <c r="CZ4133" s="13"/>
      <c r="DA4133" s="13"/>
      <c r="DB4133" s="13"/>
      <c r="DC4133" s="13"/>
      <c r="DD4133" s="13"/>
      <c r="DE4133" s="13"/>
      <c r="DF4133" s="13"/>
      <c r="DG4133" s="13"/>
      <c r="DH4133" s="13"/>
      <c r="DI4133" s="13"/>
      <c r="DJ4133" s="13"/>
      <c r="DK4133" s="13"/>
      <c r="DL4133" s="13"/>
      <c r="DM4133" s="13"/>
      <c r="DN4133" s="13"/>
      <c r="DO4133" s="13"/>
      <c r="DP4133" s="13"/>
      <c r="DQ4133" s="13"/>
      <c r="DR4133" s="13"/>
      <c r="DS4133" s="13"/>
      <c r="DT4133" s="13"/>
      <c r="DU4133" s="13"/>
      <c r="DV4133" s="13"/>
      <c r="DW4133" s="13"/>
      <c r="DX4133" s="13"/>
      <c r="DY4133" s="13"/>
      <c r="DZ4133" s="13"/>
      <c r="EA4133" s="13"/>
      <c r="EB4133" s="13"/>
      <c r="EC4133" s="13"/>
      <c r="ED4133" s="13"/>
      <c r="EE4133" s="13"/>
      <c r="EF4133" s="13"/>
      <c r="EG4133" s="13"/>
      <c r="EH4133" s="13"/>
      <c r="EI4133" s="13"/>
      <c r="EJ4133" s="13"/>
      <c r="EK4133" s="13"/>
      <c r="EL4133" s="13"/>
      <c r="EM4133" s="13"/>
      <c r="EN4133" s="13"/>
      <c r="EO4133" s="13"/>
      <c r="EP4133" s="13"/>
      <c r="EQ4133" s="13"/>
      <c r="ER4133" s="13"/>
      <c r="ES4133" s="13"/>
      <c r="ET4133" s="13"/>
      <c r="EU4133" s="13"/>
      <c r="EV4133" s="13"/>
      <c r="EW4133" s="13"/>
      <c r="EX4133" s="13"/>
      <c r="EY4133" s="13"/>
      <c r="EZ4133" s="13"/>
      <c r="FA4133" s="13"/>
      <c r="FB4133" s="13"/>
      <c r="FC4133" s="13"/>
      <c r="FD4133" s="13"/>
      <c r="FE4133" s="13"/>
      <c r="FF4133" s="13"/>
      <c r="FG4133" s="13"/>
      <c r="FH4133" s="13"/>
      <c r="FI4133" s="13"/>
      <c r="FJ4133" s="13"/>
      <c r="FK4133" s="13"/>
      <c r="FL4133" s="13"/>
      <c r="FM4133" s="13"/>
      <c r="FN4133" s="13"/>
      <c r="FO4133" s="13"/>
      <c r="FP4133" s="13"/>
      <c r="FQ4133" s="13"/>
      <c r="FR4133" s="13"/>
      <c r="FS4133" s="13"/>
      <c r="FT4133" s="13"/>
      <c r="FU4133" s="13"/>
      <c r="FV4133" s="13"/>
      <c r="FW4133" s="13"/>
      <c r="FX4133" s="13"/>
      <c r="FY4133" s="13"/>
      <c r="FZ4133" s="13"/>
      <c r="GA4133" s="13"/>
      <c r="GB4133" s="13"/>
      <c r="GC4133" s="13"/>
      <c r="GD4133" s="13"/>
      <c r="GE4133" s="13"/>
      <c r="GF4133" s="13"/>
      <c r="GG4133" s="13"/>
      <c r="GH4133" s="13"/>
      <c r="GI4133" s="13"/>
      <c r="GJ4133" s="13"/>
      <c r="GK4133" s="13"/>
      <c r="GL4133" s="13"/>
      <c r="GM4133" s="13"/>
      <c r="GN4133" s="13"/>
      <c r="GO4133" s="13"/>
      <c r="GP4133" s="13"/>
      <c r="GQ4133" s="13"/>
      <c r="GR4133" s="13"/>
      <c r="GS4133" s="13"/>
      <c r="GT4133" s="13"/>
      <c r="GU4133" s="13"/>
      <c r="GV4133" s="13"/>
      <c r="GW4133" s="13"/>
      <c r="GX4133" s="13"/>
      <c r="GY4133" s="13"/>
      <c r="GZ4133" s="13"/>
      <c r="HA4133" s="13"/>
      <c r="HB4133" s="13"/>
      <c r="HC4133" s="13"/>
      <c r="HD4133" s="13"/>
      <c r="HE4133" s="13"/>
      <c r="HF4133" s="13"/>
      <c r="HG4133" s="13"/>
      <c r="HH4133" s="13"/>
      <c r="HI4133" s="13"/>
      <c r="HJ4133" s="13"/>
      <c r="HK4133" s="13"/>
      <c r="HL4133" s="13"/>
      <c r="HM4133" s="13"/>
      <c r="HN4133" s="13"/>
      <c r="HO4133" s="13"/>
      <c r="HP4133" s="13"/>
      <c r="HQ4133" s="13"/>
      <c r="HR4133" s="13"/>
      <c r="HS4133" s="13"/>
      <c r="HT4133" s="13"/>
      <c r="HU4133" s="13"/>
      <c r="HV4133" s="13"/>
      <c r="HW4133" s="13"/>
      <c r="HX4133" s="13"/>
      <c r="HY4133" s="13"/>
      <c r="HZ4133" s="13"/>
      <c r="IA4133" s="13"/>
      <c r="IB4133" s="13"/>
      <c r="IC4133" s="13"/>
      <c r="ID4133" s="13"/>
      <c r="IE4133" s="13"/>
      <c r="IF4133" s="13"/>
      <c r="IG4133" s="13"/>
    </row>
    <row r="4134" spans="1:241" s="304" customFormat="1">
      <c r="A4134" s="309">
        <v>68</v>
      </c>
      <c r="B4134" s="111" t="s">
        <v>5143</v>
      </c>
      <c r="C4134" s="46" t="s">
        <v>5144</v>
      </c>
      <c r="D4134" s="298" t="s">
        <v>1808</v>
      </c>
      <c r="E4134" s="299">
        <f t="shared" si="241"/>
        <v>0</v>
      </c>
      <c r="F4134" s="316"/>
      <c r="G4134" s="303"/>
      <c r="H4134" s="303"/>
      <c r="I4134" s="13"/>
      <c r="J4134" s="13"/>
      <c r="K4134" s="13"/>
      <c r="L4134" s="13"/>
      <c r="M4134" s="13"/>
      <c r="N4134" s="13"/>
      <c r="O4134" s="13"/>
      <c r="P4134" s="13"/>
      <c r="Q4134" s="13"/>
      <c r="R4134" s="13"/>
      <c r="S4134" s="13"/>
      <c r="T4134" s="13"/>
      <c r="U4134" s="13"/>
      <c r="V4134" s="13"/>
      <c r="W4134" s="13"/>
      <c r="X4134" s="13"/>
      <c r="Y4134" s="13"/>
      <c r="Z4134" s="13"/>
      <c r="AA4134" s="13"/>
      <c r="AB4134" s="13"/>
      <c r="AC4134" s="13"/>
      <c r="AD4134" s="13"/>
      <c r="AE4134" s="13"/>
      <c r="AF4134" s="13"/>
      <c r="AG4134" s="13"/>
      <c r="AH4134" s="13"/>
      <c r="AI4134" s="13"/>
      <c r="AJ4134" s="13"/>
      <c r="AK4134" s="13"/>
      <c r="AL4134" s="13"/>
      <c r="AM4134" s="13"/>
      <c r="AN4134" s="13"/>
      <c r="AO4134" s="13"/>
      <c r="AP4134" s="13"/>
      <c r="AQ4134" s="13"/>
      <c r="AR4134" s="13"/>
      <c r="AS4134" s="13"/>
      <c r="AT4134" s="13"/>
      <c r="AU4134" s="13"/>
      <c r="AV4134" s="13"/>
      <c r="AW4134" s="13"/>
      <c r="AX4134" s="13"/>
      <c r="AY4134" s="13"/>
      <c r="AZ4134" s="13"/>
      <c r="BA4134" s="13"/>
      <c r="BB4134" s="13"/>
      <c r="BC4134" s="13"/>
      <c r="BD4134" s="13"/>
      <c r="BE4134" s="13"/>
      <c r="BF4134" s="13"/>
      <c r="BG4134" s="13"/>
      <c r="BH4134" s="13"/>
      <c r="BI4134" s="13"/>
      <c r="BJ4134" s="13"/>
      <c r="BK4134" s="13"/>
      <c r="BL4134" s="13"/>
      <c r="BM4134" s="13"/>
      <c r="BN4134" s="13"/>
      <c r="BO4134" s="13"/>
      <c r="BP4134" s="13"/>
      <c r="BQ4134" s="13"/>
      <c r="BR4134" s="13"/>
      <c r="BS4134" s="13"/>
      <c r="BT4134" s="13"/>
      <c r="BU4134" s="13"/>
      <c r="BV4134" s="13"/>
      <c r="BW4134" s="13"/>
      <c r="BX4134" s="13"/>
      <c r="BY4134" s="13"/>
      <c r="BZ4134" s="13"/>
      <c r="CA4134" s="13"/>
      <c r="CB4134" s="13"/>
      <c r="CC4134" s="13"/>
      <c r="CD4134" s="13"/>
      <c r="CE4134" s="13"/>
      <c r="CF4134" s="13"/>
      <c r="CG4134" s="13"/>
      <c r="CH4134" s="13"/>
      <c r="CI4134" s="13"/>
      <c r="CJ4134" s="13"/>
      <c r="CK4134" s="13"/>
      <c r="CL4134" s="13"/>
      <c r="CM4134" s="13"/>
      <c r="CN4134" s="13"/>
      <c r="CO4134" s="13"/>
      <c r="CP4134" s="13"/>
      <c r="CQ4134" s="13"/>
      <c r="CR4134" s="13"/>
      <c r="CS4134" s="13"/>
      <c r="CT4134" s="13"/>
      <c r="CU4134" s="13"/>
      <c r="CV4134" s="13"/>
      <c r="CW4134" s="13"/>
      <c r="CX4134" s="13"/>
      <c r="CY4134" s="13"/>
      <c r="CZ4134" s="13"/>
      <c r="DA4134" s="13"/>
      <c r="DB4134" s="13"/>
      <c r="DC4134" s="13"/>
      <c r="DD4134" s="13"/>
      <c r="DE4134" s="13"/>
      <c r="DF4134" s="13"/>
      <c r="DG4134" s="13"/>
      <c r="DH4134" s="13"/>
      <c r="DI4134" s="13"/>
      <c r="DJ4134" s="13"/>
      <c r="DK4134" s="13"/>
      <c r="DL4134" s="13"/>
      <c r="DM4134" s="13"/>
      <c r="DN4134" s="13"/>
      <c r="DO4134" s="13"/>
      <c r="DP4134" s="13"/>
      <c r="DQ4134" s="13"/>
      <c r="DR4134" s="13"/>
      <c r="DS4134" s="13"/>
      <c r="DT4134" s="13"/>
      <c r="DU4134" s="13"/>
      <c r="DV4134" s="13"/>
      <c r="DW4134" s="13"/>
      <c r="DX4134" s="13"/>
      <c r="DY4134" s="13"/>
      <c r="DZ4134" s="13"/>
      <c r="EA4134" s="13"/>
      <c r="EB4134" s="13"/>
      <c r="EC4134" s="13"/>
      <c r="ED4134" s="13"/>
      <c r="EE4134" s="13"/>
      <c r="EF4134" s="13"/>
      <c r="EG4134" s="13"/>
      <c r="EH4134" s="13"/>
      <c r="EI4134" s="13"/>
      <c r="EJ4134" s="13"/>
      <c r="EK4134" s="13"/>
      <c r="EL4134" s="13"/>
      <c r="EM4134" s="13"/>
      <c r="EN4134" s="13"/>
      <c r="EO4134" s="13"/>
      <c r="EP4134" s="13"/>
      <c r="EQ4134" s="13"/>
      <c r="ER4134" s="13"/>
      <c r="ES4134" s="13"/>
      <c r="ET4134" s="13"/>
      <c r="EU4134" s="13"/>
      <c r="EV4134" s="13"/>
      <c r="EW4134" s="13"/>
      <c r="EX4134" s="13"/>
      <c r="EY4134" s="13"/>
      <c r="EZ4134" s="13"/>
      <c r="FA4134" s="13"/>
      <c r="FB4134" s="13"/>
      <c r="FC4134" s="13"/>
      <c r="FD4134" s="13"/>
      <c r="FE4134" s="13"/>
      <c r="FF4134" s="13"/>
      <c r="FG4134" s="13"/>
      <c r="FH4134" s="13"/>
      <c r="FI4134" s="13"/>
      <c r="FJ4134" s="13"/>
      <c r="FK4134" s="13"/>
      <c r="FL4134" s="13"/>
      <c r="FM4134" s="13"/>
      <c r="FN4134" s="13"/>
      <c r="FO4134" s="13"/>
      <c r="FP4134" s="13"/>
      <c r="FQ4134" s="13"/>
      <c r="FR4134" s="13"/>
      <c r="FS4134" s="13"/>
      <c r="FT4134" s="13"/>
      <c r="FU4134" s="13"/>
      <c r="FV4134" s="13"/>
      <c r="FW4134" s="13"/>
      <c r="FX4134" s="13"/>
      <c r="FY4134" s="13"/>
      <c r="FZ4134" s="13"/>
      <c r="GA4134" s="13"/>
      <c r="GB4134" s="13"/>
      <c r="GC4134" s="13"/>
      <c r="GD4134" s="13"/>
      <c r="GE4134" s="13"/>
      <c r="GF4134" s="13"/>
      <c r="GG4134" s="13"/>
      <c r="GH4134" s="13"/>
      <c r="GI4134" s="13"/>
      <c r="GJ4134" s="13"/>
      <c r="GK4134" s="13"/>
      <c r="GL4134" s="13"/>
      <c r="GM4134" s="13"/>
      <c r="GN4134" s="13"/>
      <c r="GO4134" s="13"/>
      <c r="GP4134" s="13"/>
      <c r="GQ4134" s="13"/>
      <c r="GR4134" s="13"/>
      <c r="GS4134" s="13"/>
      <c r="GT4134" s="13"/>
      <c r="GU4134" s="13"/>
      <c r="GV4134" s="13"/>
      <c r="GW4134" s="13"/>
      <c r="GX4134" s="13"/>
      <c r="GY4134" s="13"/>
      <c r="GZ4134" s="13"/>
      <c r="HA4134" s="13"/>
      <c r="HB4134" s="13"/>
      <c r="HC4134" s="13"/>
      <c r="HD4134" s="13"/>
      <c r="HE4134" s="13"/>
      <c r="HF4134" s="13"/>
      <c r="HG4134" s="13"/>
      <c r="HH4134" s="13"/>
      <c r="HI4134" s="13"/>
      <c r="HJ4134" s="13"/>
      <c r="HK4134" s="13"/>
      <c r="HL4134" s="13"/>
      <c r="HM4134" s="13"/>
      <c r="HN4134" s="13"/>
      <c r="HO4134" s="13"/>
      <c r="HP4134" s="13"/>
      <c r="HQ4134" s="13"/>
      <c r="HR4134" s="13"/>
      <c r="HS4134" s="13"/>
      <c r="HT4134" s="13"/>
      <c r="HU4134" s="13"/>
      <c r="HV4134" s="13"/>
      <c r="HW4134" s="13"/>
      <c r="HX4134" s="13"/>
      <c r="HY4134" s="13"/>
      <c r="HZ4134" s="13"/>
      <c r="IA4134" s="13"/>
      <c r="IB4134" s="13"/>
      <c r="IC4134" s="13"/>
      <c r="ID4134" s="13"/>
      <c r="IE4134" s="13"/>
      <c r="IF4134" s="13"/>
      <c r="IG4134" s="13"/>
    </row>
    <row r="4135" spans="1:241" s="304" customFormat="1">
      <c r="A4135" s="309">
        <v>69</v>
      </c>
      <c r="B4135" s="111" t="s">
        <v>5145</v>
      </c>
      <c r="C4135" s="59" t="s">
        <v>5146</v>
      </c>
      <c r="D4135" s="298" t="s">
        <v>1808</v>
      </c>
      <c r="E4135" s="299">
        <f t="shared" si="241"/>
        <v>0</v>
      </c>
      <c r="F4135" s="316"/>
      <c r="G4135" s="303"/>
      <c r="H4135" s="303"/>
      <c r="I4135" s="13"/>
      <c r="J4135" s="13"/>
      <c r="K4135" s="13"/>
      <c r="L4135" s="13"/>
      <c r="M4135" s="13"/>
      <c r="N4135" s="13"/>
      <c r="O4135" s="13"/>
      <c r="P4135" s="13"/>
      <c r="Q4135" s="13"/>
      <c r="R4135" s="13"/>
      <c r="S4135" s="13"/>
      <c r="T4135" s="13"/>
      <c r="U4135" s="13"/>
      <c r="V4135" s="13"/>
      <c r="W4135" s="13"/>
      <c r="X4135" s="13"/>
      <c r="Y4135" s="13"/>
      <c r="Z4135" s="13"/>
      <c r="AA4135" s="13"/>
      <c r="AB4135" s="13"/>
      <c r="AC4135" s="13"/>
      <c r="AD4135" s="13"/>
      <c r="AE4135" s="13"/>
      <c r="AF4135" s="13"/>
      <c r="AG4135" s="13"/>
      <c r="AH4135" s="13"/>
      <c r="AI4135" s="13"/>
      <c r="AJ4135" s="13"/>
      <c r="AK4135" s="13"/>
      <c r="AL4135" s="13"/>
      <c r="AM4135" s="13"/>
      <c r="AN4135" s="13"/>
      <c r="AO4135" s="13"/>
      <c r="AP4135" s="13"/>
      <c r="AQ4135" s="13"/>
      <c r="AR4135" s="13"/>
      <c r="AS4135" s="13"/>
      <c r="AT4135" s="13"/>
      <c r="AU4135" s="13"/>
      <c r="AV4135" s="13"/>
      <c r="AW4135" s="13"/>
      <c r="AX4135" s="13"/>
      <c r="AY4135" s="13"/>
      <c r="AZ4135" s="13"/>
      <c r="BA4135" s="13"/>
      <c r="BB4135" s="13"/>
      <c r="BC4135" s="13"/>
      <c r="BD4135" s="13"/>
      <c r="BE4135" s="13"/>
      <c r="BF4135" s="13"/>
      <c r="BG4135" s="13"/>
      <c r="BH4135" s="13"/>
      <c r="BI4135" s="13"/>
      <c r="BJ4135" s="13"/>
      <c r="BK4135" s="13"/>
      <c r="BL4135" s="13"/>
      <c r="BM4135" s="13"/>
      <c r="BN4135" s="13"/>
      <c r="BO4135" s="13"/>
      <c r="BP4135" s="13"/>
      <c r="BQ4135" s="13"/>
      <c r="BR4135" s="13"/>
      <c r="BS4135" s="13"/>
      <c r="BT4135" s="13"/>
      <c r="BU4135" s="13"/>
      <c r="BV4135" s="13"/>
      <c r="BW4135" s="13"/>
      <c r="BX4135" s="13"/>
      <c r="BY4135" s="13"/>
      <c r="BZ4135" s="13"/>
      <c r="CA4135" s="13"/>
      <c r="CB4135" s="13"/>
      <c r="CC4135" s="13"/>
      <c r="CD4135" s="13"/>
      <c r="CE4135" s="13"/>
      <c r="CF4135" s="13"/>
      <c r="CG4135" s="13"/>
      <c r="CH4135" s="13"/>
      <c r="CI4135" s="13"/>
      <c r="CJ4135" s="13"/>
      <c r="CK4135" s="13"/>
      <c r="CL4135" s="13"/>
      <c r="CM4135" s="13"/>
      <c r="CN4135" s="13"/>
      <c r="CO4135" s="13"/>
      <c r="CP4135" s="13"/>
      <c r="CQ4135" s="13"/>
      <c r="CR4135" s="13"/>
      <c r="CS4135" s="13"/>
      <c r="CT4135" s="13"/>
      <c r="CU4135" s="13"/>
      <c r="CV4135" s="13"/>
      <c r="CW4135" s="13"/>
      <c r="CX4135" s="13"/>
      <c r="CY4135" s="13"/>
      <c r="CZ4135" s="13"/>
      <c r="DA4135" s="13"/>
      <c r="DB4135" s="13"/>
      <c r="DC4135" s="13"/>
      <c r="DD4135" s="13"/>
      <c r="DE4135" s="13"/>
      <c r="DF4135" s="13"/>
      <c r="DG4135" s="13"/>
      <c r="DH4135" s="13"/>
      <c r="DI4135" s="13"/>
      <c r="DJ4135" s="13"/>
      <c r="DK4135" s="13"/>
      <c r="DL4135" s="13"/>
      <c r="DM4135" s="13"/>
      <c r="DN4135" s="13"/>
      <c r="DO4135" s="13"/>
      <c r="DP4135" s="13"/>
      <c r="DQ4135" s="13"/>
      <c r="DR4135" s="13"/>
      <c r="DS4135" s="13"/>
      <c r="DT4135" s="13"/>
      <c r="DU4135" s="13"/>
      <c r="DV4135" s="13"/>
      <c r="DW4135" s="13"/>
      <c r="DX4135" s="13"/>
      <c r="DY4135" s="13"/>
      <c r="DZ4135" s="13"/>
      <c r="EA4135" s="13"/>
      <c r="EB4135" s="13"/>
      <c r="EC4135" s="13"/>
      <c r="ED4135" s="13"/>
      <c r="EE4135" s="13"/>
      <c r="EF4135" s="13"/>
      <c r="EG4135" s="13"/>
      <c r="EH4135" s="13"/>
      <c r="EI4135" s="13"/>
      <c r="EJ4135" s="13"/>
      <c r="EK4135" s="13"/>
      <c r="EL4135" s="13"/>
      <c r="EM4135" s="13"/>
      <c r="EN4135" s="13"/>
      <c r="EO4135" s="13"/>
      <c r="EP4135" s="13"/>
      <c r="EQ4135" s="13"/>
      <c r="ER4135" s="13"/>
      <c r="ES4135" s="13"/>
      <c r="ET4135" s="13"/>
      <c r="EU4135" s="13"/>
      <c r="EV4135" s="13"/>
      <c r="EW4135" s="13"/>
      <c r="EX4135" s="13"/>
      <c r="EY4135" s="13"/>
      <c r="EZ4135" s="13"/>
      <c r="FA4135" s="13"/>
      <c r="FB4135" s="13"/>
      <c r="FC4135" s="13"/>
      <c r="FD4135" s="13"/>
      <c r="FE4135" s="13"/>
      <c r="FF4135" s="13"/>
      <c r="FG4135" s="13"/>
      <c r="FH4135" s="13"/>
      <c r="FI4135" s="13"/>
      <c r="FJ4135" s="13"/>
      <c r="FK4135" s="13"/>
      <c r="FL4135" s="13"/>
      <c r="FM4135" s="13"/>
      <c r="FN4135" s="13"/>
      <c r="FO4135" s="13"/>
      <c r="FP4135" s="13"/>
      <c r="FQ4135" s="13"/>
      <c r="FR4135" s="13"/>
      <c r="FS4135" s="13"/>
      <c r="FT4135" s="13"/>
      <c r="FU4135" s="13"/>
      <c r="FV4135" s="13"/>
      <c r="FW4135" s="13"/>
      <c r="FX4135" s="13"/>
      <c r="FY4135" s="13"/>
      <c r="FZ4135" s="13"/>
      <c r="GA4135" s="13"/>
      <c r="GB4135" s="13"/>
      <c r="GC4135" s="13"/>
      <c r="GD4135" s="13"/>
      <c r="GE4135" s="13"/>
      <c r="GF4135" s="13"/>
      <c r="GG4135" s="13"/>
      <c r="GH4135" s="13"/>
      <c r="GI4135" s="13"/>
      <c r="GJ4135" s="13"/>
      <c r="GK4135" s="13"/>
      <c r="GL4135" s="13"/>
      <c r="GM4135" s="13"/>
      <c r="GN4135" s="13"/>
      <c r="GO4135" s="13"/>
      <c r="GP4135" s="13"/>
      <c r="GQ4135" s="13"/>
      <c r="GR4135" s="13"/>
      <c r="GS4135" s="13"/>
      <c r="GT4135" s="13"/>
      <c r="GU4135" s="13"/>
      <c r="GV4135" s="13"/>
      <c r="GW4135" s="13"/>
      <c r="GX4135" s="13"/>
      <c r="GY4135" s="13"/>
      <c r="GZ4135" s="13"/>
      <c r="HA4135" s="13"/>
      <c r="HB4135" s="13"/>
      <c r="HC4135" s="13"/>
      <c r="HD4135" s="13"/>
      <c r="HE4135" s="13"/>
      <c r="HF4135" s="13"/>
      <c r="HG4135" s="13"/>
      <c r="HH4135" s="13"/>
      <c r="HI4135" s="13"/>
      <c r="HJ4135" s="13"/>
      <c r="HK4135" s="13"/>
      <c r="HL4135" s="13"/>
      <c r="HM4135" s="13"/>
      <c r="HN4135" s="13"/>
      <c r="HO4135" s="13"/>
      <c r="HP4135" s="13"/>
      <c r="HQ4135" s="13"/>
      <c r="HR4135" s="13"/>
      <c r="HS4135" s="13"/>
      <c r="HT4135" s="13"/>
      <c r="HU4135" s="13"/>
      <c r="HV4135" s="13"/>
      <c r="HW4135" s="13"/>
      <c r="HX4135" s="13"/>
      <c r="HY4135" s="13"/>
      <c r="HZ4135" s="13"/>
      <c r="IA4135" s="13"/>
      <c r="IB4135" s="13"/>
      <c r="IC4135" s="13"/>
      <c r="ID4135" s="13"/>
      <c r="IE4135" s="13"/>
      <c r="IF4135" s="13"/>
      <c r="IG4135" s="13"/>
    </row>
    <row r="4136" spans="1:241" s="304" customFormat="1">
      <c r="A4136" s="309">
        <v>70</v>
      </c>
      <c r="B4136" s="111" t="s">
        <v>5147</v>
      </c>
      <c r="C4136" s="59" t="s">
        <v>5148</v>
      </c>
      <c r="D4136" s="298" t="s">
        <v>1808</v>
      </c>
      <c r="E4136" s="299">
        <f t="shared" si="241"/>
        <v>0</v>
      </c>
      <c r="F4136" s="316"/>
      <c r="G4136" s="303"/>
      <c r="H4136" s="303"/>
      <c r="I4136" s="13"/>
      <c r="J4136" s="13"/>
      <c r="K4136" s="13"/>
      <c r="L4136" s="13"/>
      <c r="M4136" s="13"/>
      <c r="N4136" s="13"/>
      <c r="O4136" s="13"/>
      <c r="P4136" s="13"/>
      <c r="Q4136" s="13"/>
      <c r="R4136" s="13"/>
      <c r="S4136" s="13"/>
      <c r="T4136" s="13"/>
      <c r="U4136" s="13"/>
      <c r="V4136" s="13"/>
      <c r="W4136" s="13"/>
      <c r="X4136" s="13"/>
      <c r="Y4136" s="13"/>
      <c r="Z4136" s="13"/>
      <c r="AA4136" s="13"/>
      <c r="AB4136" s="13"/>
      <c r="AC4136" s="13"/>
      <c r="AD4136" s="13"/>
      <c r="AE4136" s="13"/>
      <c r="AF4136" s="13"/>
      <c r="AG4136" s="13"/>
      <c r="AH4136" s="13"/>
      <c r="AI4136" s="13"/>
      <c r="AJ4136" s="13"/>
      <c r="AK4136" s="13"/>
      <c r="AL4136" s="13"/>
      <c r="AM4136" s="13"/>
      <c r="AN4136" s="13"/>
      <c r="AO4136" s="13"/>
      <c r="AP4136" s="13"/>
      <c r="AQ4136" s="13"/>
      <c r="AR4136" s="13"/>
      <c r="AS4136" s="13"/>
      <c r="AT4136" s="13"/>
      <c r="AU4136" s="13"/>
      <c r="AV4136" s="13"/>
      <c r="AW4136" s="13"/>
      <c r="AX4136" s="13"/>
      <c r="AY4136" s="13"/>
      <c r="AZ4136" s="13"/>
      <c r="BA4136" s="13"/>
      <c r="BB4136" s="13"/>
      <c r="BC4136" s="13"/>
      <c r="BD4136" s="13"/>
      <c r="BE4136" s="13"/>
      <c r="BF4136" s="13"/>
      <c r="BG4136" s="13"/>
      <c r="BH4136" s="13"/>
      <c r="BI4136" s="13"/>
      <c r="BJ4136" s="13"/>
      <c r="BK4136" s="13"/>
      <c r="BL4136" s="13"/>
      <c r="BM4136" s="13"/>
      <c r="BN4136" s="13"/>
      <c r="BO4136" s="13"/>
      <c r="BP4136" s="13"/>
      <c r="BQ4136" s="13"/>
      <c r="BR4136" s="13"/>
      <c r="BS4136" s="13"/>
      <c r="BT4136" s="13"/>
      <c r="BU4136" s="13"/>
      <c r="BV4136" s="13"/>
      <c r="BW4136" s="13"/>
      <c r="BX4136" s="13"/>
      <c r="BY4136" s="13"/>
      <c r="BZ4136" s="13"/>
      <c r="CA4136" s="13"/>
      <c r="CB4136" s="13"/>
      <c r="CC4136" s="13"/>
      <c r="CD4136" s="13"/>
      <c r="CE4136" s="13"/>
      <c r="CF4136" s="13"/>
      <c r="CG4136" s="13"/>
      <c r="CH4136" s="13"/>
      <c r="CI4136" s="13"/>
      <c r="CJ4136" s="13"/>
      <c r="CK4136" s="13"/>
      <c r="CL4136" s="13"/>
      <c r="CM4136" s="13"/>
      <c r="CN4136" s="13"/>
      <c r="CO4136" s="13"/>
      <c r="CP4136" s="13"/>
      <c r="CQ4136" s="13"/>
      <c r="CR4136" s="13"/>
      <c r="CS4136" s="13"/>
      <c r="CT4136" s="13"/>
      <c r="CU4136" s="13"/>
      <c r="CV4136" s="13"/>
      <c r="CW4136" s="13"/>
      <c r="CX4136" s="13"/>
      <c r="CY4136" s="13"/>
      <c r="CZ4136" s="13"/>
      <c r="DA4136" s="13"/>
      <c r="DB4136" s="13"/>
      <c r="DC4136" s="13"/>
      <c r="DD4136" s="13"/>
      <c r="DE4136" s="13"/>
      <c r="DF4136" s="13"/>
      <c r="DG4136" s="13"/>
      <c r="DH4136" s="13"/>
      <c r="DI4136" s="13"/>
      <c r="DJ4136" s="13"/>
      <c r="DK4136" s="13"/>
      <c r="DL4136" s="13"/>
      <c r="DM4136" s="13"/>
      <c r="DN4136" s="13"/>
      <c r="DO4136" s="13"/>
      <c r="DP4136" s="13"/>
      <c r="DQ4136" s="13"/>
      <c r="DR4136" s="13"/>
      <c r="DS4136" s="13"/>
      <c r="DT4136" s="13"/>
      <c r="DU4136" s="13"/>
      <c r="DV4136" s="13"/>
      <c r="DW4136" s="13"/>
      <c r="DX4136" s="13"/>
      <c r="DY4136" s="13"/>
      <c r="DZ4136" s="13"/>
      <c r="EA4136" s="13"/>
      <c r="EB4136" s="13"/>
      <c r="EC4136" s="13"/>
      <c r="ED4136" s="13"/>
      <c r="EE4136" s="13"/>
      <c r="EF4136" s="13"/>
      <c r="EG4136" s="13"/>
      <c r="EH4136" s="13"/>
      <c r="EI4136" s="13"/>
      <c r="EJ4136" s="13"/>
      <c r="EK4136" s="13"/>
      <c r="EL4136" s="13"/>
      <c r="EM4136" s="13"/>
      <c r="EN4136" s="13"/>
      <c r="EO4136" s="13"/>
      <c r="EP4136" s="13"/>
      <c r="EQ4136" s="13"/>
      <c r="ER4136" s="13"/>
      <c r="ES4136" s="13"/>
      <c r="ET4136" s="13"/>
      <c r="EU4136" s="13"/>
      <c r="EV4136" s="13"/>
      <c r="EW4136" s="13"/>
      <c r="EX4136" s="13"/>
      <c r="EY4136" s="13"/>
      <c r="EZ4136" s="13"/>
      <c r="FA4136" s="13"/>
      <c r="FB4136" s="13"/>
      <c r="FC4136" s="13"/>
      <c r="FD4136" s="13"/>
      <c r="FE4136" s="13"/>
      <c r="FF4136" s="13"/>
      <c r="FG4136" s="13"/>
      <c r="FH4136" s="13"/>
      <c r="FI4136" s="13"/>
      <c r="FJ4136" s="13"/>
      <c r="FK4136" s="13"/>
      <c r="FL4136" s="13"/>
      <c r="FM4136" s="13"/>
      <c r="FN4136" s="13"/>
      <c r="FO4136" s="13"/>
      <c r="FP4136" s="13"/>
      <c r="FQ4136" s="13"/>
      <c r="FR4136" s="13"/>
      <c r="FS4136" s="13"/>
      <c r="FT4136" s="13"/>
      <c r="FU4136" s="13"/>
      <c r="FV4136" s="13"/>
      <c r="FW4136" s="13"/>
      <c r="FX4136" s="13"/>
      <c r="FY4136" s="13"/>
      <c r="FZ4136" s="13"/>
      <c r="GA4136" s="13"/>
      <c r="GB4136" s="13"/>
      <c r="GC4136" s="13"/>
      <c r="GD4136" s="13"/>
      <c r="GE4136" s="13"/>
      <c r="GF4136" s="13"/>
      <c r="GG4136" s="13"/>
      <c r="GH4136" s="13"/>
      <c r="GI4136" s="13"/>
      <c r="GJ4136" s="13"/>
      <c r="GK4136" s="13"/>
      <c r="GL4136" s="13"/>
      <c r="GM4136" s="13"/>
      <c r="GN4136" s="13"/>
      <c r="GO4136" s="13"/>
      <c r="GP4136" s="13"/>
      <c r="GQ4136" s="13"/>
      <c r="GR4136" s="13"/>
      <c r="GS4136" s="13"/>
      <c r="GT4136" s="13"/>
      <c r="GU4136" s="13"/>
      <c r="GV4136" s="13"/>
      <c r="GW4136" s="13"/>
      <c r="GX4136" s="13"/>
      <c r="GY4136" s="13"/>
      <c r="GZ4136" s="13"/>
      <c r="HA4136" s="13"/>
      <c r="HB4136" s="13"/>
      <c r="HC4136" s="13"/>
      <c r="HD4136" s="13"/>
      <c r="HE4136" s="13"/>
      <c r="HF4136" s="13"/>
      <c r="HG4136" s="13"/>
      <c r="HH4136" s="13"/>
      <c r="HI4136" s="13"/>
      <c r="HJ4136" s="13"/>
      <c r="HK4136" s="13"/>
      <c r="HL4136" s="13"/>
      <c r="HM4136" s="13"/>
      <c r="HN4136" s="13"/>
      <c r="HO4136" s="13"/>
      <c r="HP4136" s="13"/>
      <c r="HQ4136" s="13"/>
      <c r="HR4136" s="13"/>
      <c r="HS4136" s="13"/>
      <c r="HT4136" s="13"/>
      <c r="HU4136" s="13"/>
      <c r="HV4136" s="13"/>
      <c r="HW4136" s="13"/>
      <c r="HX4136" s="13"/>
      <c r="HY4136" s="13"/>
      <c r="HZ4136" s="13"/>
      <c r="IA4136" s="13"/>
      <c r="IB4136" s="13"/>
      <c r="IC4136" s="13"/>
      <c r="ID4136" s="13"/>
      <c r="IE4136" s="13"/>
      <c r="IF4136" s="13"/>
      <c r="IG4136" s="13"/>
    </row>
    <row r="4137" spans="1:241" s="304" customFormat="1">
      <c r="A4137" s="309">
        <v>71</v>
      </c>
      <c r="B4137" s="111" t="s">
        <v>5149</v>
      </c>
      <c r="C4137" s="59" t="s">
        <v>5150</v>
      </c>
      <c r="D4137" s="311" t="s">
        <v>2581</v>
      </c>
      <c r="E4137" s="299">
        <f t="shared" si="241"/>
        <v>0</v>
      </c>
      <c r="F4137" s="316"/>
      <c r="G4137" s="303"/>
      <c r="H4137" s="303"/>
      <c r="I4137" s="13"/>
      <c r="J4137" s="13"/>
      <c r="K4137" s="13"/>
      <c r="L4137" s="13"/>
      <c r="M4137" s="13"/>
      <c r="N4137" s="13"/>
      <c r="O4137" s="13"/>
      <c r="P4137" s="13"/>
      <c r="Q4137" s="13"/>
      <c r="R4137" s="13"/>
      <c r="S4137" s="13"/>
      <c r="T4137" s="13"/>
      <c r="U4137" s="13"/>
      <c r="V4137" s="13"/>
      <c r="W4137" s="13"/>
      <c r="X4137" s="13"/>
      <c r="Y4137" s="13"/>
      <c r="Z4137" s="13"/>
      <c r="AA4137" s="13"/>
      <c r="AB4137" s="13"/>
      <c r="AC4137" s="13"/>
      <c r="AD4137" s="13"/>
      <c r="AE4137" s="13"/>
      <c r="AF4137" s="13"/>
      <c r="AG4137" s="13"/>
      <c r="AH4137" s="13"/>
      <c r="AI4137" s="13"/>
      <c r="AJ4137" s="13"/>
      <c r="AK4137" s="13"/>
      <c r="AL4137" s="13"/>
      <c r="AM4137" s="13"/>
      <c r="AN4137" s="13"/>
      <c r="AO4137" s="13"/>
      <c r="AP4137" s="13"/>
      <c r="AQ4137" s="13"/>
      <c r="AR4137" s="13"/>
      <c r="AS4137" s="13"/>
      <c r="AT4137" s="13"/>
      <c r="AU4137" s="13"/>
      <c r="AV4137" s="13"/>
      <c r="AW4137" s="13"/>
      <c r="AX4137" s="13"/>
      <c r="AY4137" s="13"/>
      <c r="AZ4137" s="13"/>
      <c r="BA4137" s="13"/>
      <c r="BB4137" s="13"/>
      <c r="BC4137" s="13"/>
      <c r="BD4137" s="13"/>
      <c r="BE4137" s="13"/>
      <c r="BF4137" s="13"/>
      <c r="BG4137" s="13"/>
      <c r="BH4137" s="13"/>
      <c r="BI4137" s="13"/>
      <c r="BJ4137" s="13"/>
      <c r="BK4137" s="13"/>
      <c r="BL4137" s="13"/>
      <c r="BM4137" s="13"/>
      <c r="BN4137" s="13"/>
      <c r="BO4137" s="13"/>
      <c r="BP4137" s="13"/>
      <c r="BQ4137" s="13"/>
      <c r="BR4137" s="13"/>
      <c r="BS4137" s="13"/>
      <c r="BT4137" s="13"/>
      <c r="BU4137" s="13"/>
      <c r="BV4137" s="13"/>
      <c r="BW4137" s="13"/>
      <c r="BX4137" s="13"/>
      <c r="BY4137" s="13"/>
      <c r="BZ4137" s="13"/>
      <c r="CA4137" s="13"/>
      <c r="CB4137" s="13"/>
      <c r="CC4137" s="13"/>
      <c r="CD4137" s="13"/>
      <c r="CE4137" s="13"/>
      <c r="CF4137" s="13"/>
      <c r="CG4137" s="13"/>
      <c r="CH4137" s="13"/>
      <c r="CI4137" s="13"/>
      <c r="CJ4137" s="13"/>
      <c r="CK4137" s="13"/>
      <c r="CL4137" s="13"/>
      <c r="CM4137" s="13"/>
      <c r="CN4137" s="13"/>
      <c r="CO4137" s="13"/>
      <c r="CP4137" s="13"/>
      <c r="CQ4137" s="13"/>
      <c r="CR4137" s="13"/>
      <c r="CS4137" s="13"/>
      <c r="CT4137" s="13"/>
      <c r="CU4137" s="13"/>
      <c r="CV4137" s="13"/>
      <c r="CW4137" s="13"/>
      <c r="CX4137" s="13"/>
      <c r="CY4137" s="13"/>
      <c r="CZ4137" s="13"/>
      <c r="DA4137" s="13"/>
      <c r="DB4137" s="13"/>
      <c r="DC4137" s="13"/>
      <c r="DD4137" s="13"/>
      <c r="DE4137" s="13"/>
      <c r="DF4137" s="13"/>
      <c r="DG4137" s="13"/>
      <c r="DH4137" s="13"/>
      <c r="DI4137" s="13"/>
      <c r="DJ4137" s="13"/>
      <c r="DK4137" s="13"/>
      <c r="DL4137" s="13"/>
      <c r="DM4137" s="13"/>
      <c r="DN4137" s="13"/>
      <c r="DO4137" s="13"/>
      <c r="DP4137" s="13"/>
      <c r="DQ4137" s="13"/>
      <c r="DR4137" s="13"/>
      <c r="DS4137" s="13"/>
      <c r="DT4137" s="13"/>
      <c r="DU4137" s="13"/>
      <c r="DV4137" s="13"/>
      <c r="DW4137" s="13"/>
      <c r="DX4137" s="13"/>
      <c r="DY4137" s="13"/>
      <c r="DZ4137" s="13"/>
      <c r="EA4137" s="13"/>
      <c r="EB4137" s="13"/>
      <c r="EC4137" s="13"/>
      <c r="ED4137" s="13"/>
      <c r="EE4137" s="13"/>
      <c r="EF4137" s="13"/>
      <c r="EG4137" s="13"/>
      <c r="EH4137" s="13"/>
      <c r="EI4137" s="13"/>
      <c r="EJ4137" s="13"/>
      <c r="EK4137" s="13"/>
      <c r="EL4137" s="13"/>
      <c r="EM4137" s="13"/>
      <c r="EN4137" s="13"/>
      <c r="EO4137" s="13"/>
      <c r="EP4137" s="13"/>
      <c r="EQ4137" s="13"/>
      <c r="ER4137" s="13"/>
      <c r="ES4137" s="13"/>
      <c r="ET4137" s="13"/>
      <c r="EU4137" s="13"/>
      <c r="EV4137" s="13"/>
      <c r="EW4137" s="13"/>
      <c r="EX4137" s="13"/>
      <c r="EY4137" s="13"/>
      <c r="EZ4137" s="13"/>
      <c r="FA4137" s="13"/>
      <c r="FB4137" s="13"/>
      <c r="FC4137" s="13"/>
      <c r="FD4137" s="13"/>
      <c r="FE4137" s="13"/>
      <c r="FF4137" s="13"/>
      <c r="FG4137" s="13"/>
      <c r="FH4137" s="13"/>
      <c r="FI4137" s="13"/>
      <c r="FJ4137" s="13"/>
      <c r="FK4137" s="13"/>
      <c r="FL4137" s="13"/>
      <c r="FM4137" s="13"/>
      <c r="FN4137" s="13"/>
      <c r="FO4137" s="13"/>
      <c r="FP4137" s="13"/>
      <c r="FQ4137" s="13"/>
      <c r="FR4137" s="13"/>
      <c r="FS4137" s="13"/>
      <c r="FT4137" s="13"/>
      <c r="FU4137" s="13"/>
      <c r="FV4137" s="13"/>
      <c r="FW4137" s="13"/>
      <c r="FX4137" s="13"/>
      <c r="FY4137" s="13"/>
      <c r="FZ4137" s="13"/>
      <c r="GA4137" s="13"/>
      <c r="GB4137" s="13"/>
      <c r="GC4137" s="13"/>
      <c r="GD4137" s="13"/>
      <c r="GE4137" s="13"/>
      <c r="GF4137" s="13"/>
      <c r="GG4137" s="13"/>
      <c r="GH4137" s="13"/>
      <c r="GI4137" s="13"/>
      <c r="GJ4137" s="13"/>
      <c r="GK4137" s="13"/>
      <c r="GL4137" s="13"/>
      <c r="GM4137" s="13"/>
      <c r="GN4137" s="13"/>
      <c r="GO4137" s="13"/>
      <c r="GP4137" s="13"/>
      <c r="GQ4137" s="13"/>
      <c r="GR4137" s="13"/>
      <c r="GS4137" s="13"/>
      <c r="GT4137" s="13"/>
      <c r="GU4137" s="13"/>
      <c r="GV4137" s="13"/>
      <c r="GW4137" s="13"/>
      <c r="GX4137" s="13"/>
      <c r="GY4137" s="13"/>
      <c r="GZ4137" s="13"/>
      <c r="HA4137" s="13"/>
      <c r="HB4137" s="13"/>
      <c r="HC4137" s="13"/>
      <c r="HD4137" s="13"/>
      <c r="HE4137" s="13"/>
      <c r="HF4137" s="13"/>
      <c r="HG4137" s="13"/>
      <c r="HH4137" s="13"/>
      <c r="HI4137" s="13"/>
      <c r="HJ4137" s="13"/>
      <c r="HK4137" s="13"/>
      <c r="HL4137" s="13"/>
      <c r="HM4137" s="13"/>
      <c r="HN4137" s="13"/>
      <c r="HO4137" s="13"/>
      <c r="HP4137" s="13"/>
      <c r="HQ4137" s="13"/>
      <c r="HR4137" s="13"/>
      <c r="HS4137" s="13"/>
      <c r="HT4137" s="13"/>
      <c r="HU4137" s="13"/>
      <c r="HV4137" s="13"/>
      <c r="HW4137" s="13"/>
      <c r="HX4137" s="13"/>
      <c r="HY4137" s="13"/>
      <c r="HZ4137" s="13"/>
      <c r="IA4137" s="13"/>
      <c r="IB4137" s="13"/>
      <c r="IC4137" s="13"/>
      <c r="ID4137" s="13"/>
      <c r="IE4137" s="13"/>
      <c r="IF4137" s="13"/>
      <c r="IG4137" s="13"/>
    </row>
    <row r="4138" spans="1:241" s="304" customFormat="1">
      <c r="A4138" s="309">
        <v>72</v>
      </c>
      <c r="B4138" s="111" t="s">
        <v>5151</v>
      </c>
      <c r="C4138" s="46" t="s">
        <v>5152</v>
      </c>
      <c r="D4138" s="298" t="s">
        <v>1808</v>
      </c>
      <c r="E4138" s="299">
        <f t="shared" si="241"/>
        <v>0</v>
      </c>
      <c r="F4138" s="316"/>
      <c r="G4138" s="303"/>
      <c r="H4138" s="303"/>
      <c r="I4138" s="13"/>
      <c r="J4138" s="13"/>
      <c r="K4138" s="13"/>
      <c r="L4138" s="13"/>
      <c r="M4138" s="13"/>
      <c r="N4138" s="13"/>
      <c r="O4138" s="13"/>
      <c r="P4138" s="13"/>
      <c r="Q4138" s="13"/>
      <c r="R4138" s="13"/>
      <c r="S4138" s="13"/>
      <c r="T4138" s="13"/>
      <c r="U4138" s="13"/>
      <c r="V4138" s="13"/>
      <c r="W4138" s="13"/>
      <c r="X4138" s="13"/>
      <c r="Y4138" s="13"/>
      <c r="Z4138" s="13"/>
      <c r="AA4138" s="13"/>
      <c r="AB4138" s="13"/>
      <c r="AC4138" s="13"/>
      <c r="AD4138" s="13"/>
      <c r="AE4138" s="13"/>
      <c r="AF4138" s="13"/>
      <c r="AG4138" s="13"/>
      <c r="AH4138" s="13"/>
      <c r="AI4138" s="13"/>
      <c r="AJ4138" s="13"/>
      <c r="AK4138" s="13"/>
      <c r="AL4138" s="13"/>
      <c r="AM4138" s="13"/>
      <c r="AN4138" s="13"/>
      <c r="AO4138" s="13"/>
      <c r="AP4138" s="13"/>
      <c r="AQ4138" s="13"/>
      <c r="AR4138" s="13"/>
      <c r="AS4138" s="13"/>
      <c r="AT4138" s="13"/>
      <c r="AU4138" s="13"/>
      <c r="AV4138" s="13"/>
      <c r="AW4138" s="13"/>
      <c r="AX4138" s="13"/>
      <c r="AY4138" s="13"/>
      <c r="AZ4138" s="13"/>
      <c r="BA4138" s="13"/>
      <c r="BB4138" s="13"/>
      <c r="BC4138" s="13"/>
      <c r="BD4138" s="13"/>
      <c r="BE4138" s="13"/>
      <c r="BF4138" s="13"/>
      <c r="BG4138" s="13"/>
      <c r="BH4138" s="13"/>
      <c r="BI4138" s="13"/>
      <c r="BJ4138" s="13"/>
      <c r="BK4138" s="13"/>
      <c r="BL4138" s="13"/>
      <c r="BM4138" s="13"/>
      <c r="BN4138" s="13"/>
      <c r="BO4138" s="13"/>
      <c r="BP4138" s="13"/>
      <c r="BQ4138" s="13"/>
      <c r="BR4138" s="13"/>
      <c r="BS4138" s="13"/>
      <c r="BT4138" s="13"/>
      <c r="BU4138" s="13"/>
      <c r="BV4138" s="13"/>
      <c r="BW4138" s="13"/>
      <c r="BX4138" s="13"/>
      <c r="BY4138" s="13"/>
      <c r="BZ4138" s="13"/>
      <c r="CA4138" s="13"/>
      <c r="CB4138" s="13"/>
      <c r="CC4138" s="13"/>
      <c r="CD4138" s="13"/>
      <c r="CE4138" s="13"/>
      <c r="CF4138" s="13"/>
      <c r="CG4138" s="13"/>
      <c r="CH4138" s="13"/>
      <c r="CI4138" s="13"/>
      <c r="CJ4138" s="13"/>
      <c r="CK4138" s="13"/>
      <c r="CL4138" s="13"/>
      <c r="CM4138" s="13"/>
      <c r="CN4138" s="13"/>
      <c r="CO4138" s="13"/>
      <c r="CP4138" s="13"/>
      <c r="CQ4138" s="13"/>
      <c r="CR4138" s="13"/>
      <c r="CS4138" s="13"/>
      <c r="CT4138" s="13"/>
      <c r="CU4138" s="13"/>
      <c r="CV4138" s="13"/>
      <c r="CW4138" s="13"/>
      <c r="CX4138" s="13"/>
      <c r="CY4138" s="13"/>
      <c r="CZ4138" s="13"/>
      <c r="DA4138" s="13"/>
      <c r="DB4138" s="13"/>
      <c r="DC4138" s="13"/>
      <c r="DD4138" s="13"/>
      <c r="DE4138" s="13"/>
      <c r="DF4138" s="13"/>
      <c r="DG4138" s="13"/>
      <c r="DH4138" s="13"/>
      <c r="DI4138" s="13"/>
      <c r="DJ4138" s="13"/>
      <c r="DK4138" s="13"/>
      <c r="DL4138" s="13"/>
      <c r="DM4138" s="13"/>
      <c r="DN4138" s="13"/>
      <c r="DO4138" s="13"/>
      <c r="DP4138" s="13"/>
      <c r="DQ4138" s="13"/>
      <c r="DR4138" s="13"/>
      <c r="DS4138" s="13"/>
      <c r="DT4138" s="13"/>
      <c r="DU4138" s="13"/>
      <c r="DV4138" s="13"/>
      <c r="DW4138" s="13"/>
      <c r="DX4138" s="13"/>
      <c r="DY4138" s="13"/>
      <c r="DZ4138" s="13"/>
      <c r="EA4138" s="13"/>
      <c r="EB4138" s="13"/>
      <c r="EC4138" s="13"/>
      <c r="ED4138" s="13"/>
      <c r="EE4138" s="13"/>
      <c r="EF4138" s="13"/>
      <c r="EG4138" s="13"/>
      <c r="EH4138" s="13"/>
      <c r="EI4138" s="13"/>
      <c r="EJ4138" s="13"/>
      <c r="EK4138" s="13"/>
      <c r="EL4138" s="13"/>
      <c r="EM4138" s="13"/>
      <c r="EN4138" s="13"/>
      <c r="EO4138" s="13"/>
      <c r="EP4138" s="13"/>
      <c r="EQ4138" s="13"/>
      <c r="ER4138" s="13"/>
      <c r="ES4138" s="13"/>
      <c r="ET4138" s="13"/>
      <c r="EU4138" s="13"/>
      <c r="EV4138" s="13"/>
      <c r="EW4138" s="13"/>
      <c r="EX4138" s="13"/>
      <c r="EY4138" s="13"/>
      <c r="EZ4138" s="13"/>
      <c r="FA4138" s="13"/>
      <c r="FB4138" s="13"/>
      <c r="FC4138" s="13"/>
      <c r="FD4138" s="13"/>
      <c r="FE4138" s="13"/>
      <c r="FF4138" s="13"/>
      <c r="FG4138" s="13"/>
      <c r="FH4138" s="13"/>
      <c r="FI4138" s="13"/>
      <c r="FJ4138" s="13"/>
      <c r="FK4138" s="13"/>
      <c r="FL4138" s="13"/>
      <c r="FM4138" s="13"/>
      <c r="FN4138" s="13"/>
      <c r="FO4138" s="13"/>
      <c r="FP4138" s="13"/>
      <c r="FQ4138" s="13"/>
      <c r="FR4138" s="13"/>
      <c r="FS4138" s="13"/>
      <c r="FT4138" s="13"/>
      <c r="FU4138" s="13"/>
      <c r="FV4138" s="13"/>
      <c r="FW4138" s="13"/>
      <c r="FX4138" s="13"/>
      <c r="FY4138" s="13"/>
      <c r="FZ4138" s="13"/>
      <c r="GA4138" s="13"/>
      <c r="GB4138" s="13"/>
      <c r="GC4138" s="13"/>
      <c r="GD4138" s="13"/>
      <c r="GE4138" s="13"/>
      <c r="GF4138" s="13"/>
      <c r="GG4138" s="13"/>
      <c r="GH4138" s="13"/>
      <c r="GI4138" s="13"/>
      <c r="GJ4138" s="13"/>
      <c r="GK4138" s="13"/>
      <c r="GL4138" s="13"/>
      <c r="GM4138" s="13"/>
      <c r="GN4138" s="13"/>
      <c r="GO4138" s="13"/>
      <c r="GP4138" s="13"/>
      <c r="GQ4138" s="13"/>
      <c r="GR4138" s="13"/>
      <c r="GS4138" s="13"/>
      <c r="GT4138" s="13"/>
      <c r="GU4138" s="13"/>
      <c r="GV4138" s="13"/>
      <c r="GW4138" s="13"/>
      <c r="GX4138" s="13"/>
      <c r="GY4138" s="13"/>
      <c r="GZ4138" s="13"/>
      <c r="HA4138" s="13"/>
      <c r="HB4138" s="13"/>
      <c r="HC4138" s="13"/>
      <c r="HD4138" s="13"/>
      <c r="HE4138" s="13"/>
      <c r="HF4138" s="13"/>
      <c r="HG4138" s="13"/>
      <c r="HH4138" s="13"/>
      <c r="HI4138" s="13"/>
      <c r="HJ4138" s="13"/>
      <c r="HK4138" s="13"/>
      <c r="HL4138" s="13"/>
      <c r="HM4138" s="13"/>
      <c r="HN4138" s="13"/>
      <c r="HO4138" s="13"/>
      <c r="HP4138" s="13"/>
      <c r="HQ4138" s="13"/>
      <c r="HR4138" s="13"/>
      <c r="HS4138" s="13"/>
      <c r="HT4138" s="13"/>
      <c r="HU4138" s="13"/>
      <c r="HV4138" s="13"/>
      <c r="HW4138" s="13"/>
      <c r="HX4138" s="13"/>
      <c r="HY4138" s="13"/>
      <c r="HZ4138" s="13"/>
      <c r="IA4138" s="13"/>
      <c r="IB4138" s="13"/>
      <c r="IC4138" s="13"/>
      <c r="ID4138" s="13"/>
      <c r="IE4138" s="13"/>
      <c r="IF4138" s="13"/>
      <c r="IG4138" s="13"/>
    </row>
    <row r="4139" spans="1:241" s="304" customFormat="1">
      <c r="A4139" s="309">
        <v>73</v>
      </c>
      <c r="B4139" s="111" t="s">
        <v>5153</v>
      </c>
      <c r="C4139" s="46" t="s">
        <v>5154</v>
      </c>
      <c r="D4139" s="298" t="s">
        <v>1808</v>
      </c>
      <c r="E4139" s="299">
        <f t="shared" si="241"/>
        <v>0</v>
      </c>
      <c r="F4139" s="316"/>
      <c r="G4139" s="303"/>
      <c r="H4139" s="303"/>
      <c r="I4139" s="13"/>
      <c r="J4139" s="13"/>
      <c r="K4139" s="13"/>
      <c r="L4139" s="13"/>
      <c r="M4139" s="13"/>
      <c r="N4139" s="13"/>
      <c r="O4139" s="13"/>
      <c r="P4139" s="13"/>
      <c r="Q4139" s="13"/>
      <c r="R4139" s="13"/>
      <c r="S4139" s="13"/>
      <c r="T4139" s="13"/>
      <c r="U4139" s="13"/>
      <c r="V4139" s="13"/>
      <c r="W4139" s="13"/>
      <c r="X4139" s="13"/>
      <c r="Y4139" s="13"/>
      <c r="Z4139" s="13"/>
      <c r="AA4139" s="13"/>
      <c r="AB4139" s="13"/>
      <c r="AC4139" s="13"/>
      <c r="AD4139" s="13"/>
      <c r="AE4139" s="13"/>
      <c r="AF4139" s="13"/>
      <c r="AG4139" s="13"/>
      <c r="AH4139" s="13"/>
      <c r="AI4139" s="13"/>
      <c r="AJ4139" s="13"/>
      <c r="AK4139" s="13"/>
      <c r="AL4139" s="13"/>
      <c r="AM4139" s="13"/>
      <c r="AN4139" s="13"/>
      <c r="AO4139" s="13"/>
      <c r="AP4139" s="13"/>
      <c r="AQ4139" s="13"/>
      <c r="AR4139" s="13"/>
      <c r="AS4139" s="13"/>
      <c r="AT4139" s="13"/>
      <c r="AU4139" s="13"/>
      <c r="AV4139" s="13"/>
      <c r="AW4139" s="13"/>
      <c r="AX4139" s="13"/>
      <c r="AY4139" s="13"/>
      <c r="AZ4139" s="13"/>
      <c r="BA4139" s="13"/>
      <c r="BB4139" s="13"/>
      <c r="BC4139" s="13"/>
      <c r="BD4139" s="13"/>
      <c r="BE4139" s="13"/>
      <c r="BF4139" s="13"/>
      <c r="BG4139" s="13"/>
      <c r="BH4139" s="13"/>
      <c r="BI4139" s="13"/>
      <c r="BJ4139" s="13"/>
      <c r="BK4139" s="13"/>
      <c r="BL4139" s="13"/>
      <c r="BM4139" s="13"/>
      <c r="BN4139" s="13"/>
      <c r="BO4139" s="13"/>
      <c r="BP4139" s="13"/>
      <c r="BQ4139" s="13"/>
      <c r="BR4139" s="13"/>
      <c r="BS4139" s="13"/>
      <c r="BT4139" s="13"/>
      <c r="BU4139" s="13"/>
      <c r="BV4139" s="13"/>
      <c r="BW4139" s="13"/>
      <c r="BX4139" s="13"/>
      <c r="BY4139" s="13"/>
      <c r="BZ4139" s="13"/>
      <c r="CA4139" s="13"/>
      <c r="CB4139" s="13"/>
      <c r="CC4139" s="13"/>
      <c r="CD4139" s="13"/>
      <c r="CE4139" s="13"/>
      <c r="CF4139" s="13"/>
      <c r="CG4139" s="13"/>
      <c r="CH4139" s="13"/>
      <c r="CI4139" s="13"/>
      <c r="CJ4139" s="13"/>
      <c r="CK4139" s="13"/>
      <c r="CL4139" s="13"/>
      <c r="CM4139" s="13"/>
      <c r="CN4139" s="13"/>
      <c r="CO4139" s="13"/>
      <c r="CP4139" s="13"/>
      <c r="CQ4139" s="13"/>
      <c r="CR4139" s="13"/>
      <c r="CS4139" s="13"/>
      <c r="CT4139" s="13"/>
      <c r="CU4139" s="13"/>
      <c r="CV4139" s="13"/>
      <c r="CW4139" s="13"/>
      <c r="CX4139" s="13"/>
      <c r="CY4139" s="13"/>
      <c r="CZ4139" s="13"/>
      <c r="DA4139" s="13"/>
      <c r="DB4139" s="13"/>
      <c r="DC4139" s="13"/>
      <c r="DD4139" s="13"/>
      <c r="DE4139" s="13"/>
      <c r="DF4139" s="13"/>
      <c r="DG4139" s="13"/>
      <c r="DH4139" s="13"/>
      <c r="DI4139" s="13"/>
      <c r="DJ4139" s="13"/>
      <c r="DK4139" s="13"/>
      <c r="DL4139" s="13"/>
      <c r="DM4139" s="13"/>
      <c r="DN4139" s="13"/>
      <c r="DO4139" s="13"/>
      <c r="DP4139" s="13"/>
      <c r="DQ4139" s="13"/>
      <c r="DR4139" s="13"/>
      <c r="DS4139" s="13"/>
      <c r="DT4139" s="13"/>
      <c r="DU4139" s="13"/>
      <c r="DV4139" s="13"/>
      <c r="DW4139" s="13"/>
      <c r="DX4139" s="13"/>
      <c r="DY4139" s="13"/>
      <c r="DZ4139" s="13"/>
      <c r="EA4139" s="13"/>
      <c r="EB4139" s="13"/>
      <c r="EC4139" s="13"/>
      <c r="ED4139" s="13"/>
      <c r="EE4139" s="13"/>
      <c r="EF4139" s="13"/>
      <c r="EG4139" s="13"/>
      <c r="EH4139" s="13"/>
      <c r="EI4139" s="13"/>
      <c r="EJ4139" s="13"/>
      <c r="EK4139" s="13"/>
      <c r="EL4139" s="13"/>
      <c r="EM4139" s="13"/>
      <c r="EN4139" s="13"/>
      <c r="EO4139" s="13"/>
      <c r="EP4139" s="13"/>
      <c r="EQ4139" s="13"/>
      <c r="ER4139" s="13"/>
      <c r="ES4139" s="13"/>
      <c r="ET4139" s="13"/>
      <c r="EU4139" s="13"/>
      <c r="EV4139" s="13"/>
      <c r="EW4139" s="13"/>
      <c r="EX4139" s="13"/>
      <c r="EY4139" s="13"/>
      <c r="EZ4139" s="13"/>
      <c r="FA4139" s="13"/>
      <c r="FB4139" s="13"/>
      <c r="FC4139" s="13"/>
      <c r="FD4139" s="13"/>
      <c r="FE4139" s="13"/>
      <c r="FF4139" s="13"/>
      <c r="FG4139" s="13"/>
      <c r="FH4139" s="13"/>
      <c r="FI4139" s="13"/>
      <c r="FJ4139" s="13"/>
      <c r="FK4139" s="13"/>
      <c r="FL4139" s="13"/>
      <c r="FM4139" s="13"/>
      <c r="FN4139" s="13"/>
      <c r="FO4139" s="13"/>
      <c r="FP4139" s="13"/>
      <c r="FQ4139" s="13"/>
      <c r="FR4139" s="13"/>
      <c r="FS4139" s="13"/>
      <c r="FT4139" s="13"/>
      <c r="FU4139" s="13"/>
      <c r="FV4139" s="13"/>
      <c r="FW4139" s="13"/>
      <c r="FX4139" s="13"/>
      <c r="FY4139" s="13"/>
      <c r="FZ4139" s="13"/>
      <c r="GA4139" s="13"/>
      <c r="GB4139" s="13"/>
      <c r="GC4139" s="13"/>
      <c r="GD4139" s="13"/>
      <c r="GE4139" s="13"/>
      <c r="GF4139" s="13"/>
      <c r="GG4139" s="13"/>
      <c r="GH4139" s="13"/>
      <c r="GI4139" s="13"/>
      <c r="GJ4139" s="13"/>
      <c r="GK4139" s="13"/>
      <c r="GL4139" s="13"/>
      <c r="GM4139" s="13"/>
      <c r="GN4139" s="13"/>
      <c r="GO4139" s="13"/>
      <c r="GP4139" s="13"/>
      <c r="GQ4139" s="13"/>
      <c r="GR4139" s="13"/>
      <c r="GS4139" s="13"/>
      <c r="GT4139" s="13"/>
      <c r="GU4139" s="13"/>
      <c r="GV4139" s="13"/>
      <c r="GW4139" s="13"/>
      <c r="GX4139" s="13"/>
      <c r="GY4139" s="13"/>
      <c r="GZ4139" s="13"/>
      <c r="HA4139" s="13"/>
      <c r="HB4139" s="13"/>
      <c r="HC4139" s="13"/>
      <c r="HD4139" s="13"/>
      <c r="HE4139" s="13"/>
      <c r="HF4139" s="13"/>
      <c r="HG4139" s="13"/>
      <c r="HH4139" s="13"/>
      <c r="HI4139" s="13"/>
      <c r="HJ4139" s="13"/>
      <c r="HK4139" s="13"/>
      <c r="HL4139" s="13"/>
      <c r="HM4139" s="13"/>
      <c r="HN4139" s="13"/>
      <c r="HO4139" s="13"/>
      <c r="HP4139" s="13"/>
      <c r="HQ4139" s="13"/>
      <c r="HR4139" s="13"/>
      <c r="HS4139" s="13"/>
      <c r="HT4139" s="13"/>
      <c r="HU4139" s="13"/>
      <c r="HV4139" s="13"/>
      <c r="HW4139" s="13"/>
      <c r="HX4139" s="13"/>
      <c r="HY4139" s="13"/>
      <c r="HZ4139" s="13"/>
      <c r="IA4139" s="13"/>
      <c r="IB4139" s="13"/>
      <c r="IC4139" s="13"/>
      <c r="ID4139" s="13"/>
      <c r="IE4139" s="13"/>
      <c r="IF4139" s="13"/>
      <c r="IG4139" s="13"/>
    </row>
    <row r="4140" spans="1:241" s="799" customFormat="1" ht="25.5" customHeight="1">
      <c r="A4140" s="151">
        <v>74</v>
      </c>
      <c r="B4140" s="111" t="s">
        <v>9258</v>
      </c>
      <c r="C4140" s="774" t="s">
        <v>231</v>
      </c>
      <c r="D4140" s="774" t="s">
        <v>1808</v>
      </c>
      <c r="E4140" s="195">
        <f t="shared" si="241"/>
        <v>0</v>
      </c>
      <c r="F4140" s="776"/>
      <c r="G4140" s="163"/>
      <c r="H4140" s="163"/>
      <c r="I4140" s="131"/>
      <c r="J4140" s="131"/>
      <c r="K4140" s="131"/>
      <c r="L4140" s="131"/>
      <c r="M4140" s="131"/>
      <c r="N4140" s="131"/>
      <c r="O4140" s="131"/>
      <c r="P4140" s="131"/>
      <c r="Q4140" s="131"/>
      <c r="R4140" s="131"/>
      <c r="S4140" s="131"/>
      <c r="T4140" s="131"/>
      <c r="U4140" s="131"/>
      <c r="V4140" s="131"/>
      <c r="W4140" s="131"/>
      <c r="X4140" s="131"/>
      <c r="Y4140" s="131"/>
      <c r="Z4140" s="131"/>
      <c r="AA4140" s="131"/>
      <c r="AB4140" s="131"/>
      <c r="AC4140" s="131"/>
      <c r="AD4140" s="131"/>
      <c r="AE4140" s="131"/>
      <c r="AF4140" s="131"/>
      <c r="AG4140" s="131"/>
      <c r="AH4140" s="131"/>
      <c r="AI4140" s="131"/>
      <c r="AJ4140" s="131"/>
      <c r="AK4140" s="131"/>
      <c r="AL4140" s="131"/>
      <c r="AM4140" s="131"/>
      <c r="AN4140" s="131"/>
      <c r="AO4140" s="131"/>
      <c r="AP4140" s="131"/>
      <c r="AQ4140" s="131"/>
      <c r="AR4140" s="131"/>
      <c r="AS4140" s="131"/>
      <c r="AT4140" s="131"/>
      <c r="AU4140" s="131"/>
      <c r="AV4140" s="131"/>
      <c r="AW4140" s="131"/>
      <c r="AX4140" s="131"/>
      <c r="AY4140" s="131"/>
      <c r="AZ4140" s="131"/>
      <c r="BA4140" s="131"/>
      <c r="BB4140" s="131"/>
      <c r="BC4140" s="131"/>
      <c r="BD4140" s="131"/>
      <c r="BE4140" s="131"/>
      <c r="BF4140" s="131"/>
      <c r="BG4140" s="131"/>
      <c r="BH4140" s="131"/>
      <c r="BI4140" s="131"/>
      <c r="BJ4140" s="131"/>
      <c r="BK4140" s="131"/>
      <c r="BL4140" s="131"/>
      <c r="BM4140" s="131"/>
      <c r="BN4140" s="131"/>
      <c r="BO4140" s="131"/>
      <c r="BP4140" s="131"/>
      <c r="BQ4140" s="131"/>
      <c r="BR4140" s="131"/>
      <c r="BS4140" s="131"/>
      <c r="BT4140" s="131"/>
      <c r="BU4140" s="131"/>
      <c r="BV4140" s="131"/>
      <c r="BW4140" s="131"/>
      <c r="BX4140" s="131"/>
      <c r="BY4140" s="131"/>
      <c r="BZ4140" s="131"/>
      <c r="CA4140" s="131"/>
      <c r="CB4140" s="131"/>
      <c r="CC4140" s="131"/>
      <c r="CD4140" s="131"/>
      <c r="CE4140" s="131"/>
      <c r="CF4140" s="131"/>
      <c r="CG4140" s="131"/>
      <c r="CH4140" s="131"/>
      <c r="CI4140" s="131"/>
      <c r="CJ4140" s="131"/>
      <c r="CK4140" s="131"/>
      <c r="CL4140" s="131"/>
      <c r="CM4140" s="131"/>
      <c r="CN4140" s="131"/>
      <c r="CO4140" s="131"/>
      <c r="CP4140" s="131"/>
      <c r="CQ4140" s="131"/>
      <c r="CR4140" s="131"/>
      <c r="CS4140" s="131"/>
      <c r="CT4140" s="131"/>
      <c r="CU4140" s="131"/>
      <c r="CV4140" s="131"/>
      <c r="CW4140" s="131"/>
      <c r="CX4140" s="131"/>
      <c r="CY4140" s="131"/>
      <c r="CZ4140" s="131"/>
      <c r="DA4140" s="131"/>
      <c r="DB4140" s="131"/>
      <c r="DC4140" s="131"/>
      <c r="DD4140" s="131"/>
      <c r="DE4140" s="131"/>
      <c r="DF4140" s="131"/>
      <c r="DG4140" s="131"/>
      <c r="DH4140" s="131"/>
      <c r="DI4140" s="131"/>
      <c r="DJ4140" s="131"/>
      <c r="DK4140" s="131"/>
      <c r="DL4140" s="131"/>
      <c r="DM4140" s="131"/>
      <c r="DN4140" s="131"/>
      <c r="DO4140" s="131"/>
      <c r="DP4140" s="131"/>
      <c r="DQ4140" s="131"/>
      <c r="DR4140" s="131"/>
      <c r="DS4140" s="131"/>
      <c r="DT4140" s="131"/>
      <c r="DU4140" s="131"/>
      <c r="DV4140" s="131"/>
      <c r="DW4140" s="131"/>
      <c r="DX4140" s="131"/>
      <c r="DY4140" s="131"/>
      <c r="DZ4140" s="131"/>
      <c r="EA4140" s="131"/>
      <c r="EB4140" s="131"/>
      <c r="EC4140" s="131"/>
      <c r="ED4140" s="131"/>
      <c r="EE4140" s="131"/>
      <c r="EF4140" s="131"/>
      <c r="EG4140" s="131"/>
      <c r="EH4140" s="131"/>
      <c r="EI4140" s="131"/>
      <c r="EJ4140" s="131"/>
      <c r="EK4140" s="131"/>
      <c r="EL4140" s="131"/>
      <c r="EM4140" s="131"/>
      <c r="EN4140" s="131"/>
      <c r="EO4140" s="131"/>
      <c r="EP4140" s="131"/>
      <c r="EQ4140" s="131"/>
      <c r="ER4140" s="131"/>
      <c r="ES4140" s="131"/>
      <c r="ET4140" s="131"/>
      <c r="EU4140" s="131"/>
      <c r="EV4140" s="131"/>
      <c r="EW4140" s="131"/>
      <c r="EX4140" s="131"/>
      <c r="EY4140" s="131"/>
      <c r="EZ4140" s="131"/>
      <c r="FA4140" s="131"/>
      <c r="FB4140" s="131"/>
      <c r="FC4140" s="131"/>
      <c r="FD4140" s="131"/>
      <c r="FE4140" s="131"/>
      <c r="FF4140" s="131"/>
      <c r="FG4140" s="131"/>
      <c r="FH4140" s="131"/>
      <c r="FI4140" s="131"/>
      <c r="FJ4140" s="131"/>
      <c r="FK4140" s="131"/>
      <c r="FL4140" s="131"/>
      <c r="FM4140" s="131"/>
      <c r="FN4140" s="131"/>
      <c r="FO4140" s="131"/>
      <c r="FP4140" s="131"/>
      <c r="FQ4140" s="131"/>
      <c r="FR4140" s="131"/>
      <c r="FS4140" s="131"/>
      <c r="FT4140" s="131"/>
      <c r="FU4140" s="131"/>
      <c r="FV4140" s="131"/>
      <c r="FW4140" s="131"/>
      <c r="FX4140" s="131"/>
      <c r="FY4140" s="131"/>
      <c r="FZ4140" s="131"/>
      <c r="GA4140" s="131"/>
      <c r="GB4140" s="131"/>
      <c r="GC4140" s="131"/>
      <c r="GD4140" s="131"/>
      <c r="GE4140" s="131"/>
      <c r="GF4140" s="131"/>
      <c r="GG4140" s="131"/>
      <c r="GH4140" s="131"/>
      <c r="GI4140" s="131"/>
      <c r="GJ4140" s="131"/>
      <c r="GK4140" s="131"/>
      <c r="GL4140" s="131"/>
      <c r="GM4140" s="131"/>
      <c r="GN4140" s="131"/>
      <c r="GO4140" s="131"/>
      <c r="GP4140" s="131"/>
      <c r="GQ4140" s="131"/>
      <c r="GR4140" s="131"/>
      <c r="GS4140" s="131"/>
      <c r="GT4140" s="131"/>
      <c r="GU4140" s="131"/>
      <c r="GV4140" s="131"/>
      <c r="GW4140" s="131"/>
      <c r="GX4140" s="131"/>
      <c r="GY4140" s="131"/>
      <c r="GZ4140" s="131"/>
      <c r="HA4140" s="131"/>
      <c r="HB4140" s="131"/>
      <c r="HC4140" s="131"/>
      <c r="HD4140" s="131"/>
      <c r="HE4140" s="131"/>
      <c r="HF4140" s="131"/>
      <c r="HG4140" s="131"/>
      <c r="HH4140" s="131"/>
      <c r="HI4140" s="131"/>
      <c r="HJ4140" s="131"/>
      <c r="HK4140" s="131"/>
      <c r="HL4140" s="131"/>
      <c r="HM4140" s="131"/>
      <c r="HN4140" s="131"/>
      <c r="HO4140" s="131"/>
      <c r="HP4140" s="131"/>
      <c r="HQ4140" s="131"/>
      <c r="HR4140" s="131"/>
      <c r="HS4140" s="131"/>
      <c r="HT4140" s="131"/>
      <c r="HU4140" s="131"/>
      <c r="HV4140" s="131"/>
      <c r="HW4140" s="131"/>
      <c r="HX4140" s="131"/>
      <c r="HY4140" s="131"/>
      <c r="HZ4140" s="131"/>
      <c r="IA4140" s="131"/>
      <c r="IB4140" s="131"/>
      <c r="IC4140" s="131"/>
      <c r="ID4140" s="131"/>
      <c r="IE4140" s="131"/>
      <c r="IF4140" s="131"/>
      <c r="IG4140" s="131"/>
    </row>
    <row r="4141" spans="1:241" s="304" customFormat="1">
      <c r="A4141" s="309">
        <v>75</v>
      </c>
      <c r="B4141" s="111" t="s">
        <v>9259</v>
      </c>
      <c r="C4141" s="46" t="s">
        <v>233</v>
      </c>
      <c r="D4141" s="298" t="s">
        <v>1808</v>
      </c>
      <c r="E4141" s="299">
        <f t="shared" si="241"/>
        <v>0</v>
      </c>
      <c r="F4141" s="316"/>
      <c r="G4141" s="303"/>
      <c r="H4141" s="303"/>
      <c r="I4141" s="13"/>
      <c r="J4141" s="13"/>
      <c r="K4141" s="13"/>
      <c r="L4141" s="13"/>
      <c r="M4141" s="13"/>
      <c r="N4141" s="13"/>
      <c r="O4141" s="13"/>
      <c r="P4141" s="13"/>
      <c r="Q4141" s="13"/>
      <c r="R4141" s="13"/>
      <c r="S4141" s="13"/>
      <c r="T4141" s="13"/>
      <c r="U4141" s="13"/>
      <c r="V4141" s="13"/>
      <c r="W4141" s="13"/>
      <c r="X4141" s="13"/>
      <c r="Y4141" s="13"/>
      <c r="Z4141" s="13"/>
      <c r="AA4141" s="13"/>
      <c r="AB4141" s="13"/>
      <c r="AC4141" s="13"/>
      <c r="AD4141" s="13"/>
      <c r="AE4141" s="13"/>
      <c r="AF4141" s="13"/>
      <c r="AG4141" s="13"/>
      <c r="AH4141" s="13"/>
      <c r="AI4141" s="13"/>
      <c r="AJ4141" s="13"/>
      <c r="AK4141" s="13"/>
      <c r="AL4141" s="13"/>
      <c r="AM4141" s="13"/>
      <c r="AN4141" s="13"/>
      <c r="AO4141" s="13"/>
      <c r="AP4141" s="13"/>
      <c r="AQ4141" s="13"/>
      <c r="AR4141" s="13"/>
      <c r="AS4141" s="13"/>
      <c r="AT4141" s="13"/>
      <c r="AU4141" s="13"/>
      <c r="AV4141" s="13"/>
      <c r="AW4141" s="13"/>
      <c r="AX4141" s="13"/>
      <c r="AY4141" s="13"/>
      <c r="AZ4141" s="13"/>
      <c r="BA4141" s="13"/>
      <c r="BB4141" s="13"/>
      <c r="BC4141" s="13"/>
      <c r="BD4141" s="13"/>
      <c r="BE4141" s="13"/>
      <c r="BF4141" s="13"/>
      <c r="BG4141" s="13"/>
      <c r="BH4141" s="13"/>
      <c r="BI4141" s="13"/>
      <c r="BJ4141" s="13"/>
      <c r="BK4141" s="13"/>
      <c r="BL4141" s="13"/>
      <c r="BM4141" s="13"/>
      <c r="BN4141" s="13"/>
      <c r="BO4141" s="13"/>
      <c r="BP4141" s="13"/>
      <c r="BQ4141" s="13"/>
      <c r="BR4141" s="13"/>
      <c r="BS4141" s="13"/>
      <c r="BT4141" s="13"/>
      <c r="BU4141" s="13"/>
      <c r="BV4141" s="13"/>
      <c r="BW4141" s="13"/>
      <c r="BX4141" s="13"/>
      <c r="BY4141" s="13"/>
      <c r="BZ4141" s="13"/>
      <c r="CA4141" s="13"/>
      <c r="CB4141" s="13"/>
      <c r="CC4141" s="13"/>
      <c r="CD4141" s="13"/>
      <c r="CE4141" s="13"/>
      <c r="CF4141" s="13"/>
      <c r="CG4141" s="13"/>
      <c r="CH4141" s="13"/>
      <c r="CI4141" s="13"/>
      <c r="CJ4141" s="13"/>
      <c r="CK4141" s="13"/>
      <c r="CL4141" s="13"/>
      <c r="CM4141" s="13"/>
      <c r="CN4141" s="13"/>
      <c r="CO4141" s="13"/>
      <c r="CP4141" s="13"/>
      <c r="CQ4141" s="13"/>
      <c r="CR4141" s="13"/>
      <c r="CS4141" s="13"/>
      <c r="CT4141" s="13"/>
      <c r="CU4141" s="13"/>
      <c r="CV4141" s="13"/>
      <c r="CW4141" s="13"/>
      <c r="CX4141" s="13"/>
      <c r="CY4141" s="13"/>
      <c r="CZ4141" s="13"/>
      <c r="DA4141" s="13"/>
      <c r="DB4141" s="13"/>
      <c r="DC4141" s="13"/>
      <c r="DD4141" s="13"/>
      <c r="DE4141" s="13"/>
      <c r="DF4141" s="13"/>
      <c r="DG4141" s="13"/>
      <c r="DH4141" s="13"/>
      <c r="DI4141" s="13"/>
      <c r="DJ4141" s="13"/>
      <c r="DK4141" s="13"/>
      <c r="DL4141" s="13"/>
      <c r="DM4141" s="13"/>
      <c r="DN4141" s="13"/>
      <c r="DO4141" s="13"/>
      <c r="DP4141" s="13"/>
      <c r="DQ4141" s="13"/>
      <c r="DR4141" s="13"/>
      <c r="DS4141" s="13"/>
      <c r="DT4141" s="13"/>
      <c r="DU4141" s="13"/>
      <c r="DV4141" s="13"/>
      <c r="DW4141" s="13"/>
      <c r="DX4141" s="13"/>
      <c r="DY4141" s="13"/>
      <c r="DZ4141" s="13"/>
      <c r="EA4141" s="13"/>
      <c r="EB4141" s="13"/>
      <c r="EC4141" s="13"/>
      <c r="ED4141" s="13"/>
      <c r="EE4141" s="13"/>
      <c r="EF4141" s="13"/>
      <c r="EG4141" s="13"/>
      <c r="EH4141" s="13"/>
      <c r="EI4141" s="13"/>
      <c r="EJ4141" s="13"/>
      <c r="EK4141" s="13"/>
      <c r="EL4141" s="13"/>
      <c r="EM4141" s="13"/>
      <c r="EN4141" s="13"/>
      <c r="EO4141" s="13"/>
      <c r="EP4141" s="13"/>
      <c r="EQ4141" s="13"/>
      <c r="ER4141" s="13"/>
      <c r="ES4141" s="13"/>
      <c r="ET4141" s="13"/>
      <c r="EU4141" s="13"/>
      <c r="EV4141" s="13"/>
      <c r="EW4141" s="13"/>
      <c r="EX4141" s="13"/>
      <c r="EY4141" s="13"/>
      <c r="EZ4141" s="13"/>
      <c r="FA4141" s="13"/>
      <c r="FB4141" s="13"/>
      <c r="FC4141" s="13"/>
      <c r="FD4141" s="13"/>
      <c r="FE4141" s="13"/>
      <c r="FF4141" s="13"/>
      <c r="FG4141" s="13"/>
      <c r="FH4141" s="13"/>
      <c r="FI4141" s="13"/>
      <c r="FJ4141" s="13"/>
      <c r="FK4141" s="13"/>
      <c r="FL4141" s="13"/>
      <c r="FM4141" s="13"/>
      <c r="FN4141" s="13"/>
      <c r="FO4141" s="13"/>
      <c r="FP4141" s="13"/>
      <c r="FQ4141" s="13"/>
      <c r="FR4141" s="13"/>
      <c r="FS4141" s="13"/>
      <c r="FT4141" s="13"/>
      <c r="FU4141" s="13"/>
      <c r="FV4141" s="13"/>
      <c r="FW4141" s="13"/>
      <c r="FX4141" s="13"/>
      <c r="FY4141" s="13"/>
      <c r="FZ4141" s="13"/>
      <c r="GA4141" s="13"/>
      <c r="GB4141" s="13"/>
      <c r="GC4141" s="13"/>
      <c r="GD4141" s="13"/>
      <c r="GE4141" s="13"/>
      <c r="GF4141" s="13"/>
      <c r="GG4141" s="13"/>
      <c r="GH4141" s="13"/>
      <c r="GI4141" s="13"/>
      <c r="GJ4141" s="13"/>
      <c r="GK4141" s="13"/>
      <c r="GL4141" s="13"/>
      <c r="GM4141" s="13"/>
      <c r="GN4141" s="13"/>
      <c r="GO4141" s="13"/>
      <c r="GP4141" s="13"/>
      <c r="GQ4141" s="13"/>
      <c r="GR4141" s="13"/>
      <c r="GS4141" s="13"/>
      <c r="GT4141" s="13"/>
      <c r="GU4141" s="13"/>
      <c r="GV4141" s="13"/>
      <c r="GW4141" s="13"/>
      <c r="GX4141" s="13"/>
      <c r="GY4141" s="13"/>
      <c r="GZ4141" s="13"/>
      <c r="HA4141" s="13"/>
      <c r="HB4141" s="13"/>
      <c r="HC4141" s="13"/>
      <c r="HD4141" s="13"/>
      <c r="HE4141" s="13"/>
      <c r="HF4141" s="13"/>
      <c r="HG4141" s="13"/>
      <c r="HH4141" s="13"/>
      <c r="HI4141" s="13"/>
      <c r="HJ4141" s="13"/>
      <c r="HK4141" s="13"/>
      <c r="HL4141" s="13"/>
      <c r="HM4141" s="13"/>
      <c r="HN4141" s="13"/>
      <c r="HO4141" s="13"/>
      <c r="HP4141" s="13"/>
      <c r="HQ4141" s="13"/>
      <c r="HR4141" s="13"/>
      <c r="HS4141" s="13"/>
      <c r="HT4141" s="13"/>
      <c r="HU4141" s="13"/>
      <c r="HV4141" s="13"/>
      <c r="HW4141" s="13"/>
      <c r="HX4141" s="13"/>
      <c r="HY4141" s="13"/>
      <c r="HZ4141" s="13"/>
      <c r="IA4141" s="13"/>
      <c r="IB4141" s="13"/>
      <c r="IC4141" s="13"/>
      <c r="ID4141" s="13"/>
      <c r="IE4141" s="13"/>
      <c r="IF4141" s="13"/>
      <c r="IG4141" s="13"/>
    </row>
    <row r="4142" spans="1:241" s="304" customFormat="1">
      <c r="A4142" s="309">
        <v>76</v>
      </c>
      <c r="B4142" s="111" t="s">
        <v>5155</v>
      </c>
      <c r="C4142" s="46" t="s">
        <v>278</v>
      </c>
      <c r="D4142" s="298" t="s">
        <v>1808</v>
      </c>
      <c r="E4142" s="299">
        <f t="shared" si="241"/>
        <v>0</v>
      </c>
      <c r="F4142" s="316"/>
      <c r="G4142" s="303"/>
      <c r="H4142" s="303"/>
      <c r="I4142" s="13"/>
      <c r="J4142" s="13"/>
      <c r="K4142" s="13"/>
      <c r="L4142" s="13"/>
      <c r="M4142" s="13"/>
      <c r="N4142" s="13"/>
      <c r="O4142" s="13"/>
      <c r="P4142" s="13"/>
      <c r="Q4142" s="13"/>
      <c r="R4142" s="13"/>
      <c r="S4142" s="13"/>
      <c r="T4142" s="13"/>
      <c r="U4142" s="13"/>
      <c r="V4142" s="13"/>
      <c r="W4142" s="13"/>
      <c r="X4142" s="13"/>
      <c r="Y4142" s="13"/>
      <c r="Z4142" s="13"/>
      <c r="AA4142" s="13"/>
      <c r="AB4142" s="13"/>
      <c r="AC4142" s="13"/>
      <c r="AD4142" s="13"/>
      <c r="AE4142" s="13"/>
      <c r="AF4142" s="13"/>
      <c r="AG4142" s="13"/>
      <c r="AH4142" s="13"/>
      <c r="AI4142" s="13"/>
      <c r="AJ4142" s="13"/>
      <c r="AK4142" s="13"/>
      <c r="AL4142" s="13"/>
      <c r="AM4142" s="13"/>
      <c r="AN4142" s="13"/>
      <c r="AO4142" s="13"/>
      <c r="AP4142" s="13"/>
      <c r="AQ4142" s="13"/>
      <c r="AR4142" s="13"/>
      <c r="AS4142" s="13"/>
      <c r="AT4142" s="13"/>
      <c r="AU4142" s="13"/>
      <c r="AV4142" s="13"/>
      <c r="AW4142" s="13"/>
      <c r="AX4142" s="13"/>
      <c r="AY4142" s="13"/>
      <c r="AZ4142" s="13"/>
      <c r="BA4142" s="13"/>
      <c r="BB4142" s="13"/>
      <c r="BC4142" s="13"/>
      <c r="BD4142" s="13"/>
      <c r="BE4142" s="13"/>
      <c r="BF4142" s="13"/>
      <c r="BG4142" s="13"/>
      <c r="BH4142" s="13"/>
      <c r="BI4142" s="13"/>
      <c r="BJ4142" s="13"/>
      <c r="BK4142" s="13"/>
      <c r="BL4142" s="13"/>
      <c r="BM4142" s="13"/>
      <c r="BN4142" s="13"/>
      <c r="BO4142" s="13"/>
      <c r="BP4142" s="13"/>
      <c r="BQ4142" s="13"/>
      <c r="BR4142" s="13"/>
      <c r="BS4142" s="13"/>
      <c r="BT4142" s="13"/>
      <c r="BU4142" s="13"/>
      <c r="BV4142" s="13"/>
      <c r="BW4142" s="13"/>
      <c r="BX4142" s="13"/>
      <c r="BY4142" s="13"/>
      <c r="BZ4142" s="13"/>
      <c r="CA4142" s="13"/>
      <c r="CB4142" s="13"/>
      <c r="CC4142" s="13"/>
      <c r="CD4142" s="13"/>
      <c r="CE4142" s="13"/>
      <c r="CF4142" s="13"/>
      <c r="CG4142" s="13"/>
      <c r="CH4142" s="13"/>
      <c r="CI4142" s="13"/>
      <c r="CJ4142" s="13"/>
      <c r="CK4142" s="13"/>
      <c r="CL4142" s="13"/>
      <c r="CM4142" s="13"/>
      <c r="CN4142" s="13"/>
      <c r="CO4142" s="13"/>
      <c r="CP4142" s="13"/>
      <c r="CQ4142" s="13"/>
      <c r="CR4142" s="13"/>
      <c r="CS4142" s="13"/>
      <c r="CT4142" s="13"/>
      <c r="CU4142" s="13"/>
      <c r="CV4142" s="13"/>
      <c r="CW4142" s="13"/>
      <c r="CX4142" s="13"/>
      <c r="CY4142" s="13"/>
      <c r="CZ4142" s="13"/>
      <c r="DA4142" s="13"/>
      <c r="DB4142" s="13"/>
      <c r="DC4142" s="13"/>
      <c r="DD4142" s="13"/>
      <c r="DE4142" s="13"/>
      <c r="DF4142" s="13"/>
      <c r="DG4142" s="13"/>
      <c r="DH4142" s="13"/>
      <c r="DI4142" s="13"/>
      <c r="DJ4142" s="13"/>
      <c r="DK4142" s="13"/>
      <c r="DL4142" s="13"/>
      <c r="DM4142" s="13"/>
      <c r="DN4142" s="13"/>
      <c r="DO4142" s="13"/>
      <c r="DP4142" s="13"/>
      <c r="DQ4142" s="13"/>
      <c r="DR4142" s="13"/>
      <c r="DS4142" s="13"/>
      <c r="DT4142" s="13"/>
      <c r="DU4142" s="13"/>
      <c r="DV4142" s="13"/>
      <c r="DW4142" s="13"/>
      <c r="DX4142" s="13"/>
      <c r="DY4142" s="13"/>
      <c r="DZ4142" s="13"/>
      <c r="EA4142" s="13"/>
      <c r="EB4142" s="13"/>
      <c r="EC4142" s="13"/>
      <c r="ED4142" s="13"/>
      <c r="EE4142" s="13"/>
      <c r="EF4142" s="13"/>
      <c r="EG4142" s="13"/>
      <c r="EH4142" s="13"/>
      <c r="EI4142" s="13"/>
      <c r="EJ4142" s="13"/>
      <c r="EK4142" s="13"/>
      <c r="EL4142" s="13"/>
      <c r="EM4142" s="13"/>
      <c r="EN4142" s="13"/>
      <c r="EO4142" s="13"/>
      <c r="EP4142" s="13"/>
      <c r="EQ4142" s="13"/>
      <c r="ER4142" s="13"/>
      <c r="ES4142" s="13"/>
      <c r="ET4142" s="13"/>
      <c r="EU4142" s="13"/>
      <c r="EV4142" s="13"/>
      <c r="EW4142" s="13"/>
      <c r="EX4142" s="13"/>
      <c r="EY4142" s="13"/>
      <c r="EZ4142" s="13"/>
      <c r="FA4142" s="13"/>
      <c r="FB4142" s="13"/>
      <c r="FC4142" s="13"/>
      <c r="FD4142" s="13"/>
      <c r="FE4142" s="13"/>
      <c r="FF4142" s="13"/>
      <c r="FG4142" s="13"/>
      <c r="FH4142" s="13"/>
      <c r="FI4142" s="13"/>
      <c r="FJ4142" s="13"/>
      <c r="FK4142" s="13"/>
      <c r="FL4142" s="13"/>
      <c r="FM4142" s="13"/>
      <c r="FN4142" s="13"/>
      <c r="FO4142" s="13"/>
      <c r="FP4142" s="13"/>
      <c r="FQ4142" s="13"/>
      <c r="FR4142" s="13"/>
      <c r="FS4142" s="13"/>
      <c r="FT4142" s="13"/>
      <c r="FU4142" s="13"/>
      <c r="FV4142" s="13"/>
      <c r="FW4142" s="13"/>
      <c r="FX4142" s="13"/>
      <c r="FY4142" s="13"/>
      <c r="FZ4142" s="13"/>
      <c r="GA4142" s="13"/>
      <c r="GB4142" s="13"/>
      <c r="GC4142" s="13"/>
      <c r="GD4142" s="13"/>
      <c r="GE4142" s="13"/>
      <c r="GF4142" s="13"/>
      <c r="GG4142" s="13"/>
      <c r="GH4142" s="13"/>
      <c r="GI4142" s="13"/>
      <c r="GJ4142" s="13"/>
      <c r="GK4142" s="13"/>
      <c r="GL4142" s="13"/>
      <c r="GM4142" s="13"/>
      <c r="GN4142" s="13"/>
      <c r="GO4142" s="13"/>
      <c r="GP4142" s="13"/>
      <c r="GQ4142" s="13"/>
      <c r="GR4142" s="13"/>
      <c r="GS4142" s="13"/>
      <c r="GT4142" s="13"/>
      <c r="GU4142" s="13"/>
      <c r="GV4142" s="13"/>
      <c r="GW4142" s="13"/>
      <c r="GX4142" s="13"/>
      <c r="GY4142" s="13"/>
      <c r="GZ4142" s="13"/>
      <c r="HA4142" s="13"/>
      <c r="HB4142" s="13"/>
      <c r="HC4142" s="13"/>
      <c r="HD4142" s="13"/>
      <c r="HE4142" s="13"/>
      <c r="HF4142" s="13"/>
      <c r="HG4142" s="13"/>
      <c r="HH4142" s="13"/>
      <c r="HI4142" s="13"/>
      <c r="HJ4142" s="13"/>
      <c r="HK4142" s="13"/>
      <c r="HL4142" s="13"/>
      <c r="HM4142" s="13"/>
      <c r="HN4142" s="13"/>
      <c r="HO4142" s="13"/>
      <c r="HP4142" s="13"/>
      <c r="HQ4142" s="13"/>
      <c r="HR4142" s="13"/>
      <c r="HS4142" s="13"/>
      <c r="HT4142" s="13"/>
      <c r="HU4142" s="13"/>
      <c r="HV4142" s="13"/>
      <c r="HW4142" s="13"/>
      <c r="HX4142" s="13"/>
      <c r="HY4142" s="13"/>
      <c r="HZ4142" s="13"/>
      <c r="IA4142" s="13"/>
      <c r="IB4142" s="13"/>
      <c r="IC4142" s="13"/>
      <c r="ID4142" s="13"/>
      <c r="IE4142" s="13"/>
      <c r="IF4142" s="13"/>
      <c r="IG4142" s="13"/>
    </row>
    <row r="4143" spans="1:241" s="304" customFormat="1">
      <c r="A4143" s="309">
        <v>77</v>
      </c>
      <c r="B4143" s="111" t="s">
        <v>478</v>
      </c>
      <c r="C4143" s="46" t="s">
        <v>5156</v>
      </c>
      <c r="D4143" s="298" t="s">
        <v>1808</v>
      </c>
      <c r="E4143" s="299">
        <f t="shared" si="241"/>
        <v>0</v>
      </c>
      <c r="F4143" s="316"/>
      <c r="G4143" s="303"/>
      <c r="H4143" s="303"/>
      <c r="I4143" s="13"/>
      <c r="J4143" s="13"/>
      <c r="K4143" s="13"/>
      <c r="L4143" s="13"/>
      <c r="M4143" s="13"/>
      <c r="N4143" s="13"/>
      <c r="O4143" s="13"/>
      <c r="P4143" s="13"/>
      <c r="Q4143" s="13"/>
      <c r="R4143" s="13"/>
      <c r="S4143" s="13"/>
      <c r="T4143" s="13"/>
      <c r="U4143" s="13"/>
      <c r="V4143" s="13"/>
      <c r="W4143" s="13"/>
      <c r="X4143" s="13"/>
      <c r="Y4143" s="13"/>
      <c r="Z4143" s="13"/>
      <c r="AA4143" s="13"/>
      <c r="AB4143" s="13"/>
      <c r="AC4143" s="13"/>
      <c r="AD4143" s="13"/>
      <c r="AE4143" s="13"/>
      <c r="AF4143" s="13"/>
      <c r="AG4143" s="13"/>
      <c r="AH4143" s="13"/>
      <c r="AI4143" s="13"/>
      <c r="AJ4143" s="13"/>
      <c r="AK4143" s="13"/>
      <c r="AL4143" s="13"/>
      <c r="AM4143" s="13"/>
      <c r="AN4143" s="13"/>
      <c r="AO4143" s="13"/>
      <c r="AP4143" s="13"/>
      <c r="AQ4143" s="13"/>
      <c r="AR4143" s="13"/>
      <c r="AS4143" s="13"/>
      <c r="AT4143" s="13"/>
      <c r="AU4143" s="13"/>
      <c r="AV4143" s="13"/>
      <c r="AW4143" s="13"/>
      <c r="AX4143" s="13"/>
      <c r="AY4143" s="13"/>
      <c r="AZ4143" s="13"/>
      <c r="BA4143" s="13"/>
      <c r="BB4143" s="13"/>
      <c r="BC4143" s="13"/>
      <c r="BD4143" s="13"/>
      <c r="BE4143" s="13"/>
      <c r="BF4143" s="13"/>
      <c r="BG4143" s="13"/>
      <c r="BH4143" s="13"/>
      <c r="BI4143" s="13"/>
      <c r="BJ4143" s="13"/>
      <c r="BK4143" s="13"/>
      <c r="BL4143" s="13"/>
      <c r="BM4143" s="13"/>
      <c r="BN4143" s="13"/>
      <c r="BO4143" s="13"/>
      <c r="BP4143" s="13"/>
      <c r="BQ4143" s="13"/>
      <c r="BR4143" s="13"/>
      <c r="BS4143" s="13"/>
      <c r="BT4143" s="13"/>
      <c r="BU4143" s="13"/>
      <c r="BV4143" s="13"/>
      <c r="BW4143" s="13"/>
      <c r="BX4143" s="13"/>
      <c r="BY4143" s="13"/>
      <c r="BZ4143" s="13"/>
      <c r="CA4143" s="13"/>
      <c r="CB4143" s="13"/>
      <c r="CC4143" s="13"/>
      <c r="CD4143" s="13"/>
      <c r="CE4143" s="13"/>
      <c r="CF4143" s="13"/>
      <c r="CG4143" s="13"/>
      <c r="CH4143" s="13"/>
      <c r="CI4143" s="13"/>
      <c r="CJ4143" s="13"/>
      <c r="CK4143" s="13"/>
      <c r="CL4143" s="13"/>
      <c r="CM4143" s="13"/>
      <c r="CN4143" s="13"/>
      <c r="CO4143" s="13"/>
      <c r="CP4143" s="13"/>
      <c r="CQ4143" s="13"/>
      <c r="CR4143" s="13"/>
      <c r="CS4143" s="13"/>
      <c r="CT4143" s="13"/>
      <c r="CU4143" s="13"/>
      <c r="CV4143" s="13"/>
      <c r="CW4143" s="13"/>
      <c r="CX4143" s="13"/>
      <c r="CY4143" s="13"/>
      <c r="CZ4143" s="13"/>
      <c r="DA4143" s="13"/>
      <c r="DB4143" s="13"/>
      <c r="DC4143" s="13"/>
      <c r="DD4143" s="13"/>
      <c r="DE4143" s="13"/>
      <c r="DF4143" s="13"/>
      <c r="DG4143" s="13"/>
      <c r="DH4143" s="13"/>
      <c r="DI4143" s="13"/>
      <c r="DJ4143" s="13"/>
      <c r="DK4143" s="13"/>
      <c r="DL4143" s="13"/>
      <c r="DM4143" s="13"/>
      <c r="DN4143" s="13"/>
      <c r="DO4143" s="13"/>
      <c r="DP4143" s="13"/>
      <c r="DQ4143" s="13"/>
      <c r="DR4143" s="13"/>
      <c r="DS4143" s="13"/>
      <c r="DT4143" s="13"/>
      <c r="DU4143" s="13"/>
      <c r="DV4143" s="13"/>
      <c r="DW4143" s="13"/>
      <c r="DX4143" s="13"/>
      <c r="DY4143" s="13"/>
      <c r="DZ4143" s="13"/>
      <c r="EA4143" s="13"/>
      <c r="EB4143" s="13"/>
      <c r="EC4143" s="13"/>
      <c r="ED4143" s="13"/>
      <c r="EE4143" s="13"/>
      <c r="EF4143" s="13"/>
      <c r="EG4143" s="13"/>
      <c r="EH4143" s="13"/>
      <c r="EI4143" s="13"/>
      <c r="EJ4143" s="13"/>
      <c r="EK4143" s="13"/>
      <c r="EL4143" s="13"/>
      <c r="EM4143" s="13"/>
      <c r="EN4143" s="13"/>
      <c r="EO4143" s="13"/>
      <c r="EP4143" s="13"/>
      <c r="EQ4143" s="13"/>
      <c r="ER4143" s="13"/>
      <c r="ES4143" s="13"/>
      <c r="ET4143" s="13"/>
      <c r="EU4143" s="13"/>
      <c r="EV4143" s="13"/>
      <c r="EW4143" s="13"/>
      <c r="EX4143" s="13"/>
      <c r="EY4143" s="13"/>
      <c r="EZ4143" s="13"/>
      <c r="FA4143" s="13"/>
      <c r="FB4143" s="13"/>
      <c r="FC4143" s="13"/>
      <c r="FD4143" s="13"/>
      <c r="FE4143" s="13"/>
      <c r="FF4143" s="13"/>
      <c r="FG4143" s="13"/>
      <c r="FH4143" s="13"/>
      <c r="FI4143" s="13"/>
      <c r="FJ4143" s="13"/>
      <c r="FK4143" s="13"/>
      <c r="FL4143" s="13"/>
      <c r="FM4143" s="13"/>
      <c r="FN4143" s="13"/>
      <c r="FO4143" s="13"/>
      <c r="FP4143" s="13"/>
      <c r="FQ4143" s="13"/>
      <c r="FR4143" s="13"/>
      <c r="FS4143" s="13"/>
      <c r="FT4143" s="13"/>
      <c r="FU4143" s="13"/>
      <c r="FV4143" s="13"/>
      <c r="FW4143" s="13"/>
      <c r="FX4143" s="13"/>
      <c r="FY4143" s="13"/>
      <c r="FZ4143" s="13"/>
      <c r="GA4143" s="13"/>
      <c r="GB4143" s="13"/>
      <c r="GC4143" s="13"/>
      <c r="GD4143" s="13"/>
      <c r="GE4143" s="13"/>
      <c r="GF4143" s="13"/>
      <c r="GG4143" s="13"/>
      <c r="GH4143" s="13"/>
      <c r="GI4143" s="13"/>
      <c r="GJ4143" s="13"/>
      <c r="GK4143" s="13"/>
      <c r="GL4143" s="13"/>
      <c r="GM4143" s="13"/>
      <c r="GN4143" s="13"/>
      <c r="GO4143" s="13"/>
      <c r="GP4143" s="13"/>
      <c r="GQ4143" s="13"/>
      <c r="GR4143" s="13"/>
      <c r="GS4143" s="13"/>
      <c r="GT4143" s="13"/>
      <c r="GU4143" s="13"/>
      <c r="GV4143" s="13"/>
      <c r="GW4143" s="13"/>
      <c r="GX4143" s="13"/>
      <c r="GY4143" s="13"/>
      <c r="GZ4143" s="13"/>
      <c r="HA4143" s="13"/>
      <c r="HB4143" s="13"/>
      <c r="HC4143" s="13"/>
      <c r="HD4143" s="13"/>
      <c r="HE4143" s="13"/>
      <c r="HF4143" s="13"/>
      <c r="HG4143" s="13"/>
      <c r="HH4143" s="13"/>
      <c r="HI4143" s="13"/>
      <c r="HJ4143" s="13"/>
      <c r="HK4143" s="13"/>
      <c r="HL4143" s="13"/>
      <c r="HM4143" s="13"/>
      <c r="HN4143" s="13"/>
      <c r="HO4143" s="13"/>
      <c r="HP4143" s="13"/>
      <c r="HQ4143" s="13"/>
      <c r="HR4143" s="13"/>
      <c r="HS4143" s="13"/>
      <c r="HT4143" s="13"/>
      <c r="HU4143" s="13"/>
      <c r="HV4143" s="13"/>
      <c r="HW4143" s="13"/>
      <c r="HX4143" s="13"/>
      <c r="HY4143" s="13"/>
      <c r="HZ4143" s="13"/>
      <c r="IA4143" s="13"/>
      <c r="IB4143" s="13"/>
      <c r="IC4143" s="13"/>
      <c r="ID4143" s="13"/>
      <c r="IE4143" s="13"/>
      <c r="IF4143" s="13"/>
      <c r="IG4143" s="13"/>
    </row>
    <row r="4144" spans="1:241" s="304" customFormat="1">
      <c r="A4144" s="309">
        <v>78</v>
      </c>
      <c r="B4144" s="111" t="s">
        <v>478</v>
      </c>
      <c r="C4144" s="46" t="s">
        <v>5157</v>
      </c>
      <c r="D4144" s="298" t="s">
        <v>1808</v>
      </c>
      <c r="E4144" s="299">
        <f t="shared" si="241"/>
        <v>30</v>
      </c>
      <c r="F4144" s="84">
        <v>30</v>
      </c>
      <c r="G4144" s="303"/>
      <c r="H4144" s="303"/>
      <c r="I4144" s="13"/>
      <c r="J4144" s="13"/>
      <c r="K4144" s="13"/>
      <c r="L4144" s="13"/>
      <c r="M4144" s="13"/>
      <c r="N4144" s="13"/>
      <c r="O4144" s="13"/>
      <c r="P4144" s="13"/>
      <c r="Q4144" s="13"/>
      <c r="R4144" s="13"/>
      <c r="S4144" s="13"/>
      <c r="T4144" s="13"/>
      <c r="U4144" s="13"/>
      <c r="V4144" s="13"/>
      <c r="W4144" s="13"/>
      <c r="X4144" s="13"/>
      <c r="Y4144" s="13"/>
      <c r="Z4144" s="13"/>
      <c r="AA4144" s="13"/>
      <c r="AB4144" s="13"/>
      <c r="AC4144" s="13"/>
      <c r="AD4144" s="13"/>
      <c r="AE4144" s="13"/>
      <c r="AF4144" s="13"/>
      <c r="AG4144" s="13"/>
      <c r="AH4144" s="13"/>
      <c r="AI4144" s="13"/>
      <c r="AJ4144" s="13"/>
      <c r="AK4144" s="13"/>
      <c r="AL4144" s="13"/>
      <c r="AM4144" s="13"/>
      <c r="AN4144" s="13"/>
      <c r="AO4144" s="13"/>
      <c r="AP4144" s="13"/>
      <c r="AQ4144" s="13"/>
      <c r="AR4144" s="13"/>
      <c r="AS4144" s="13"/>
      <c r="AT4144" s="13"/>
      <c r="AU4144" s="13"/>
      <c r="AV4144" s="13"/>
      <c r="AW4144" s="13"/>
      <c r="AX4144" s="13"/>
      <c r="AY4144" s="13"/>
      <c r="AZ4144" s="13"/>
      <c r="BA4144" s="13"/>
      <c r="BB4144" s="13"/>
      <c r="BC4144" s="13"/>
      <c r="BD4144" s="13"/>
      <c r="BE4144" s="13"/>
      <c r="BF4144" s="13"/>
      <c r="BG4144" s="13"/>
      <c r="BH4144" s="13"/>
      <c r="BI4144" s="13"/>
      <c r="BJ4144" s="13"/>
      <c r="BK4144" s="13"/>
      <c r="BL4144" s="13"/>
      <c r="BM4144" s="13"/>
      <c r="BN4144" s="13"/>
      <c r="BO4144" s="13"/>
      <c r="BP4144" s="13"/>
      <c r="BQ4144" s="13"/>
      <c r="BR4144" s="13"/>
      <c r="BS4144" s="13"/>
      <c r="BT4144" s="13"/>
      <c r="BU4144" s="13"/>
      <c r="BV4144" s="13"/>
      <c r="BW4144" s="13"/>
      <c r="BX4144" s="13"/>
      <c r="BY4144" s="13"/>
      <c r="BZ4144" s="13"/>
      <c r="CA4144" s="13"/>
      <c r="CB4144" s="13"/>
      <c r="CC4144" s="13"/>
      <c r="CD4144" s="13"/>
      <c r="CE4144" s="13"/>
      <c r="CF4144" s="13"/>
      <c r="CG4144" s="13"/>
      <c r="CH4144" s="13"/>
      <c r="CI4144" s="13"/>
      <c r="CJ4144" s="13"/>
      <c r="CK4144" s="13"/>
      <c r="CL4144" s="13"/>
      <c r="CM4144" s="13"/>
      <c r="CN4144" s="13"/>
      <c r="CO4144" s="13"/>
      <c r="CP4144" s="13"/>
      <c r="CQ4144" s="13"/>
      <c r="CR4144" s="13"/>
      <c r="CS4144" s="13"/>
      <c r="CT4144" s="13"/>
      <c r="CU4144" s="13"/>
      <c r="CV4144" s="13"/>
      <c r="CW4144" s="13"/>
      <c r="CX4144" s="13"/>
      <c r="CY4144" s="13"/>
      <c r="CZ4144" s="13"/>
      <c r="DA4144" s="13"/>
      <c r="DB4144" s="13"/>
      <c r="DC4144" s="13"/>
      <c r="DD4144" s="13"/>
      <c r="DE4144" s="13"/>
      <c r="DF4144" s="13"/>
      <c r="DG4144" s="13"/>
      <c r="DH4144" s="13"/>
      <c r="DI4144" s="13"/>
      <c r="DJ4144" s="13"/>
      <c r="DK4144" s="13"/>
      <c r="DL4144" s="13"/>
      <c r="DM4144" s="13"/>
      <c r="DN4144" s="13"/>
      <c r="DO4144" s="13"/>
      <c r="DP4144" s="13"/>
      <c r="DQ4144" s="13"/>
      <c r="DR4144" s="13"/>
      <c r="DS4144" s="13"/>
      <c r="DT4144" s="13"/>
      <c r="DU4144" s="13"/>
      <c r="DV4144" s="13"/>
      <c r="DW4144" s="13"/>
      <c r="DX4144" s="13"/>
      <c r="DY4144" s="13"/>
      <c r="DZ4144" s="13"/>
      <c r="EA4144" s="13"/>
      <c r="EB4144" s="13"/>
      <c r="EC4144" s="13"/>
      <c r="ED4144" s="13"/>
      <c r="EE4144" s="13"/>
      <c r="EF4144" s="13"/>
      <c r="EG4144" s="13"/>
      <c r="EH4144" s="13"/>
      <c r="EI4144" s="13"/>
      <c r="EJ4144" s="13"/>
      <c r="EK4144" s="13"/>
      <c r="EL4144" s="13"/>
      <c r="EM4144" s="13"/>
      <c r="EN4144" s="13"/>
      <c r="EO4144" s="13"/>
      <c r="EP4144" s="13"/>
      <c r="EQ4144" s="13"/>
      <c r="ER4144" s="13"/>
      <c r="ES4144" s="13"/>
      <c r="ET4144" s="13"/>
      <c r="EU4144" s="13"/>
      <c r="EV4144" s="13"/>
      <c r="EW4144" s="13"/>
      <c r="EX4144" s="13"/>
      <c r="EY4144" s="13"/>
      <c r="EZ4144" s="13"/>
      <c r="FA4144" s="13"/>
      <c r="FB4144" s="13"/>
      <c r="FC4144" s="13"/>
      <c r="FD4144" s="13"/>
      <c r="FE4144" s="13"/>
      <c r="FF4144" s="13"/>
      <c r="FG4144" s="13"/>
      <c r="FH4144" s="13"/>
      <c r="FI4144" s="13"/>
      <c r="FJ4144" s="13"/>
      <c r="FK4144" s="13"/>
      <c r="FL4144" s="13"/>
      <c r="FM4144" s="13"/>
      <c r="FN4144" s="13"/>
      <c r="FO4144" s="13"/>
      <c r="FP4144" s="13"/>
      <c r="FQ4144" s="13"/>
      <c r="FR4144" s="13"/>
      <c r="FS4144" s="13"/>
      <c r="FT4144" s="13"/>
      <c r="FU4144" s="13"/>
      <c r="FV4144" s="13"/>
      <c r="FW4144" s="13"/>
      <c r="FX4144" s="13"/>
      <c r="FY4144" s="13"/>
      <c r="FZ4144" s="13"/>
      <c r="GA4144" s="13"/>
      <c r="GB4144" s="13"/>
      <c r="GC4144" s="13"/>
      <c r="GD4144" s="13"/>
      <c r="GE4144" s="13"/>
      <c r="GF4144" s="13"/>
      <c r="GG4144" s="13"/>
      <c r="GH4144" s="13"/>
      <c r="GI4144" s="13"/>
      <c r="GJ4144" s="13"/>
      <c r="GK4144" s="13"/>
      <c r="GL4144" s="13"/>
      <c r="GM4144" s="13"/>
      <c r="GN4144" s="13"/>
      <c r="GO4144" s="13"/>
      <c r="GP4144" s="13"/>
      <c r="GQ4144" s="13"/>
      <c r="GR4144" s="13"/>
      <c r="GS4144" s="13"/>
      <c r="GT4144" s="13"/>
      <c r="GU4144" s="13"/>
      <c r="GV4144" s="13"/>
      <c r="GW4144" s="13"/>
      <c r="GX4144" s="13"/>
      <c r="GY4144" s="13"/>
      <c r="GZ4144" s="13"/>
      <c r="HA4144" s="13"/>
      <c r="HB4144" s="13"/>
      <c r="HC4144" s="13"/>
      <c r="HD4144" s="13"/>
      <c r="HE4144" s="13"/>
      <c r="HF4144" s="13"/>
      <c r="HG4144" s="13"/>
      <c r="HH4144" s="13"/>
      <c r="HI4144" s="13"/>
      <c r="HJ4144" s="13"/>
      <c r="HK4144" s="13"/>
      <c r="HL4144" s="13"/>
      <c r="HM4144" s="13"/>
      <c r="HN4144" s="13"/>
      <c r="HO4144" s="13"/>
      <c r="HP4144" s="13"/>
      <c r="HQ4144" s="13"/>
      <c r="HR4144" s="13"/>
      <c r="HS4144" s="13"/>
      <c r="HT4144" s="13"/>
      <c r="HU4144" s="13"/>
      <c r="HV4144" s="13"/>
      <c r="HW4144" s="13"/>
      <c r="HX4144" s="13"/>
      <c r="HY4144" s="13"/>
      <c r="HZ4144" s="13"/>
      <c r="IA4144" s="13"/>
      <c r="IB4144" s="13"/>
      <c r="IC4144" s="13"/>
      <c r="ID4144" s="13"/>
      <c r="IE4144" s="13"/>
      <c r="IF4144" s="13"/>
      <c r="IG4144" s="13"/>
    </row>
    <row r="4145" spans="1:241" s="304" customFormat="1">
      <c r="A4145" s="309">
        <v>79</v>
      </c>
      <c r="B4145" s="111" t="s">
        <v>5158</v>
      </c>
      <c r="C4145" s="46" t="s">
        <v>5159</v>
      </c>
      <c r="D4145" s="298" t="s">
        <v>2657</v>
      </c>
      <c r="E4145" s="299">
        <f t="shared" si="241"/>
        <v>0</v>
      </c>
      <c r="F4145" s="316"/>
      <c r="G4145" s="303"/>
      <c r="H4145" s="303"/>
      <c r="I4145" s="13"/>
      <c r="J4145" s="13"/>
      <c r="K4145" s="13"/>
      <c r="L4145" s="13"/>
      <c r="M4145" s="13"/>
      <c r="N4145" s="13"/>
      <c r="O4145" s="13"/>
      <c r="P4145" s="13"/>
      <c r="Q4145" s="13"/>
      <c r="R4145" s="13"/>
      <c r="S4145" s="13"/>
      <c r="T4145" s="13"/>
      <c r="U4145" s="13"/>
      <c r="V4145" s="13"/>
      <c r="W4145" s="13"/>
      <c r="X4145" s="13"/>
      <c r="Y4145" s="13"/>
      <c r="Z4145" s="13"/>
      <c r="AA4145" s="13"/>
      <c r="AB4145" s="13"/>
      <c r="AC4145" s="13"/>
      <c r="AD4145" s="13"/>
      <c r="AE4145" s="13"/>
      <c r="AF4145" s="13"/>
      <c r="AG4145" s="13"/>
      <c r="AH4145" s="13"/>
      <c r="AI4145" s="13"/>
      <c r="AJ4145" s="13"/>
      <c r="AK4145" s="13"/>
      <c r="AL4145" s="13"/>
      <c r="AM4145" s="13"/>
      <c r="AN4145" s="13"/>
      <c r="AO4145" s="13"/>
      <c r="AP4145" s="13"/>
      <c r="AQ4145" s="13"/>
      <c r="AR4145" s="13"/>
      <c r="AS4145" s="13"/>
      <c r="AT4145" s="13"/>
      <c r="AU4145" s="13"/>
      <c r="AV4145" s="13"/>
      <c r="AW4145" s="13"/>
      <c r="AX4145" s="13"/>
      <c r="AY4145" s="13"/>
      <c r="AZ4145" s="13"/>
      <c r="BA4145" s="13"/>
      <c r="BB4145" s="13"/>
      <c r="BC4145" s="13"/>
      <c r="BD4145" s="13"/>
      <c r="BE4145" s="13"/>
      <c r="BF4145" s="13"/>
      <c r="BG4145" s="13"/>
      <c r="BH4145" s="13"/>
      <c r="BI4145" s="13"/>
      <c r="BJ4145" s="13"/>
      <c r="BK4145" s="13"/>
      <c r="BL4145" s="13"/>
      <c r="BM4145" s="13"/>
      <c r="BN4145" s="13"/>
      <c r="BO4145" s="13"/>
      <c r="BP4145" s="13"/>
      <c r="BQ4145" s="13"/>
      <c r="BR4145" s="13"/>
      <c r="BS4145" s="13"/>
      <c r="BT4145" s="13"/>
      <c r="BU4145" s="13"/>
      <c r="BV4145" s="13"/>
      <c r="BW4145" s="13"/>
      <c r="BX4145" s="13"/>
      <c r="BY4145" s="13"/>
      <c r="BZ4145" s="13"/>
      <c r="CA4145" s="13"/>
      <c r="CB4145" s="13"/>
      <c r="CC4145" s="13"/>
      <c r="CD4145" s="13"/>
      <c r="CE4145" s="13"/>
      <c r="CF4145" s="13"/>
      <c r="CG4145" s="13"/>
      <c r="CH4145" s="13"/>
      <c r="CI4145" s="13"/>
      <c r="CJ4145" s="13"/>
      <c r="CK4145" s="13"/>
      <c r="CL4145" s="13"/>
      <c r="CM4145" s="13"/>
      <c r="CN4145" s="13"/>
      <c r="CO4145" s="13"/>
      <c r="CP4145" s="13"/>
      <c r="CQ4145" s="13"/>
      <c r="CR4145" s="13"/>
      <c r="CS4145" s="13"/>
      <c r="CT4145" s="13"/>
      <c r="CU4145" s="13"/>
      <c r="CV4145" s="13"/>
      <c r="CW4145" s="13"/>
      <c r="CX4145" s="13"/>
      <c r="CY4145" s="13"/>
      <c r="CZ4145" s="13"/>
      <c r="DA4145" s="13"/>
      <c r="DB4145" s="13"/>
      <c r="DC4145" s="13"/>
      <c r="DD4145" s="13"/>
      <c r="DE4145" s="13"/>
      <c r="DF4145" s="13"/>
      <c r="DG4145" s="13"/>
      <c r="DH4145" s="13"/>
      <c r="DI4145" s="13"/>
      <c r="DJ4145" s="13"/>
      <c r="DK4145" s="13"/>
      <c r="DL4145" s="13"/>
      <c r="DM4145" s="13"/>
      <c r="DN4145" s="13"/>
      <c r="DO4145" s="13"/>
      <c r="DP4145" s="13"/>
      <c r="DQ4145" s="13"/>
      <c r="DR4145" s="13"/>
      <c r="DS4145" s="13"/>
      <c r="DT4145" s="13"/>
      <c r="DU4145" s="13"/>
      <c r="DV4145" s="13"/>
      <c r="DW4145" s="13"/>
      <c r="DX4145" s="13"/>
      <c r="DY4145" s="13"/>
      <c r="DZ4145" s="13"/>
      <c r="EA4145" s="13"/>
      <c r="EB4145" s="13"/>
      <c r="EC4145" s="13"/>
      <c r="ED4145" s="13"/>
      <c r="EE4145" s="13"/>
      <c r="EF4145" s="13"/>
      <c r="EG4145" s="13"/>
      <c r="EH4145" s="13"/>
      <c r="EI4145" s="13"/>
      <c r="EJ4145" s="13"/>
      <c r="EK4145" s="13"/>
      <c r="EL4145" s="13"/>
      <c r="EM4145" s="13"/>
      <c r="EN4145" s="13"/>
      <c r="EO4145" s="13"/>
      <c r="EP4145" s="13"/>
      <c r="EQ4145" s="13"/>
      <c r="ER4145" s="13"/>
      <c r="ES4145" s="13"/>
      <c r="ET4145" s="13"/>
      <c r="EU4145" s="13"/>
      <c r="EV4145" s="13"/>
      <c r="EW4145" s="13"/>
      <c r="EX4145" s="13"/>
      <c r="EY4145" s="13"/>
      <c r="EZ4145" s="13"/>
      <c r="FA4145" s="13"/>
      <c r="FB4145" s="13"/>
      <c r="FC4145" s="13"/>
      <c r="FD4145" s="13"/>
      <c r="FE4145" s="13"/>
      <c r="FF4145" s="13"/>
      <c r="FG4145" s="13"/>
      <c r="FH4145" s="13"/>
      <c r="FI4145" s="13"/>
      <c r="FJ4145" s="13"/>
      <c r="FK4145" s="13"/>
      <c r="FL4145" s="13"/>
      <c r="FM4145" s="13"/>
      <c r="FN4145" s="13"/>
      <c r="FO4145" s="13"/>
      <c r="FP4145" s="13"/>
      <c r="FQ4145" s="13"/>
      <c r="FR4145" s="13"/>
      <c r="FS4145" s="13"/>
      <c r="FT4145" s="13"/>
      <c r="FU4145" s="13"/>
      <c r="FV4145" s="13"/>
      <c r="FW4145" s="13"/>
      <c r="FX4145" s="13"/>
      <c r="FY4145" s="13"/>
      <c r="FZ4145" s="13"/>
      <c r="GA4145" s="13"/>
      <c r="GB4145" s="13"/>
      <c r="GC4145" s="13"/>
      <c r="GD4145" s="13"/>
      <c r="GE4145" s="13"/>
      <c r="GF4145" s="13"/>
      <c r="GG4145" s="13"/>
      <c r="GH4145" s="13"/>
      <c r="GI4145" s="13"/>
      <c r="GJ4145" s="13"/>
      <c r="GK4145" s="13"/>
      <c r="GL4145" s="13"/>
      <c r="GM4145" s="13"/>
      <c r="GN4145" s="13"/>
      <c r="GO4145" s="13"/>
      <c r="GP4145" s="13"/>
      <c r="GQ4145" s="13"/>
      <c r="GR4145" s="13"/>
      <c r="GS4145" s="13"/>
      <c r="GT4145" s="13"/>
      <c r="GU4145" s="13"/>
      <c r="GV4145" s="13"/>
      <c r="GW4145" s="13"/>
      <c r="GX4145" s="13"/>
      <c r="GY4145" s="13"/>
      <c r="GZ4145" s="13"/>
      <c r="HA4145" s="13"/>
      <c r="HB4145" s="13"/>
      <c r="HC4145" s="13"/>
      <c r="HD4145" s="13"/>
      <c r="HE4145" s="13"/>
      <c r="HF4145" s="13"/>
      <c r="HG4145" s="13"/>
      <c r="HH4145" s="13"/>
      <c r="HI4145" s="13"/>
      <c r="HJ4145" s="13"/>
      <c r="HK4145" s="13"/>
      <c r="HL4145" s="13"/>
      <c r="HM4145" s="13"/>
      <c r="HN4145" s="13"/>
      <c r="HO4145" s="13"/>
      <c r="HP4145" s="13"/>
      <c r="HQ4145" s="13"/>
      <c r="HR4145" s="13"/>
      <c r="HS4145" s="13"/>
      <c r="HT4145" s="13"/>
      <c r="HU4145" s="13"/>
      <c r="HV4145" s="13"/>
      <c r="HW4145" s="13"/>
      <c r="HX4145" s="13"/>
      <c r="HY4145" s="13"/>
      <c r="HZ4145" s="13"/>
      <c r="IA4145" s="13"/>
      <c r="IB4145" s="13"/>
      <c r="IC4145" s="13"/>
      <c r="ID4145" s="13"/>
      <c r="IE4145" s="13"/>
      <c r="IF4145" s="13"/>
      <c r="IG4145" s="13"/>
    </row>
    <row r="4146" spans="1:241" s="304" customFormat="1">
      <c r="A4146" s="309">
        <v>80</v>
      </c>
      <c r="B4146" s="111" t="s">
        <v>5160</v>
      </c>
      <c r="C4146" s="46" t="s">
        <v>5161</v>
      </c>
      <c r="D4146" s="298" t="s">
        <v>2657</v>
      </c>
      <c r="E4146" s="299">
        <f t="shared" si="241"/>
        <v>0</v>
      </c>
      <c r="F4146" s="316"/>
      <c r="G4146" s="303"/>
      <c r="H4146" s="303"/>
      <c r="I4146" s="13"/>
      <c r="J4146" s="13"/>
      <c r="K4146" s="13"/>
      <c r="L4146" s="13"/>
      <c r="M4146" s="13"/>
      <c r="N4146" s="13"/>
      <c r="O4146" s="13"/>
      <c r="P4146" s="13"/>
      <c r="Q4146" s="13"/>
      <c r="R4146" s="13"/>
      <c r="S4146" s="13"/>
      <c r="T4146" s="13"/>
      <c r="U4146" s="13"/>
      <c r="V4146" s="13"/>
      <c r="W4146" s="13"/>
      <c r="X4146" s="13"/>
      <c r="Y4146" s="13"/>
      <c r="Z4146" s="13"/>
      <c r="AA4146" s="13"/>
      <c r="AB4146" s="13"/>
      <c r="AC4146" s="13"/>
      <c r="AD4146" s="13"/>
      <c r="AE4146" s="13"/>
      <c r="AF4146" s="13"/>
      <c r="AG4146" s="13"/>
      <c r="AH4146" s="13"/>
      <c r="AI4146" s="13"/>
      <c r="AJ4146" s="13"/>
      <c r="AK4146" s="13"/>
      <c r="AL4146" s="13"/>
      <c r="AM4146" s="13"/>
      <c r="AN4146" s="13"/>
      <c r="AO4146" s="13"/>
      <c r="AP4146" s="13"/>
      <c r="AQ4146" s="13"/>
      <c r="AR4146" s="13"/>
      <c r="AS4146" s="13"/>
      <c r="AT4146" s="13"/>
      <c r="AU4146" s="13"/>
      <c r="AV4146" s="13"/>
      <c r="AW4146" s="13"/>
      <c r="AX4146" s="13"/>
      <c r="AY4146" s="13"/>
      <c r="AZ4146" s="13"/>
      <c r="BA4146" s="13"/>
      <c r="BB4146" s="13"/>
      <c r="BC4146" s="13"/>
      <c r="BD4146" s="13"/>
      <c r="BE4146" s="13"/>
      <c r="BF4146" s="13"/>
      <c r="BG4146" s="13"/>
      <c r="BH4146" s="13"/>
      <c r="BI4146" s="13"/>
      <c r="BJ4146" s="13"/>
      <c r="BK4146" s="13"/>
      <c r="BL4146" s="13"/>
      <c r="BM4146" s="13"/>
      <c r="BN4146" s="13"/>
      <c r="BO4146" s="13"/>
      <c r="BP4146" s="13"/>
      <c r="BQ4146" s="13"/>
      <c r="BR4146" s="13"/>
      <c r="BS4146" s="13"/>
      <c r="BT4146" s="13"/>
      <c r="BU4146" s="13"/>
      <c r="BV4146" s="13"/>
      <c r="BW4146" s="13"/>
      <c r="BX4146" s="13"/>
      <c r="BY4146" s="13"/>
      <c r="BZ4146" s="13"/>
      <c r="CA4146" s="13"/>
      <c r="CB4146" s="13"/>
      <c r="CC4146" s="13"/>
      <c r="CD4146" s="13"/>
      <c r="CE4146" s="13"/>
      <c r="CF4146" s="13"/>
      <c r="CG4146" s="13"/>
      <c r="CH4146" s="13"/>
      <c r="CI4146" s="13"/>
      <c r="CJ4146" s="13"/>
      <c r="CK4146" s="13"/>
      <c r="CL4146" s="13"/>
      <c r="CM4146" s="13"/>
      <c r="CN4146" s="13"/>
      <c r="CO4146" s="13"/>
      <c r="CP4146" s="13"/>
      <c r="CQ4146" s="13"/>
      <c r="CR4146" s="13"/>
      <c r="CS4146" s="13"/>
      <c r="CT4146" s="13"/>
      <c r="CU4146" s="13"/>
      <c r="CV4146" s="13"/>
      <c r="CW4146" s="13"/>
      <c r="CX4146" s="13"/>
      <c r="CY4146" s="13"/>
      <c r="CZ4146" s="13"/>
      <c r="DA4146" s="13"/>
      <c r="DB4146" s="13"/>
      <c r="DC4146" s="13"/>
      <c r="DD4146" s="13"/>
      <c r="DE4146" s="13"/>
      <c r="DF4146" s="13"/>
      <c r="DG4146" s="13"/>
      <c r="DH4146" s="13"/>
      <c r="DI4146" s="13"/>
      <c r="DJ4146" s="13"/>
      <c r="DK4146" s="13"/>
      <c r="DL4146" s="13"/>
      <c r="DM4146" s="13"/>
      <c r="DN4146" s="13"/>
      <c r="DO4146" s="13"/>
      <c r="DP4146" s="13"/>
      <c r="DQ4146" s="13"/>
      <c r="DR4146" s="13"/>
      <c r="DS4146" s="13"/>
      <c r="DT4146" s="13"/>
      <c r="DU4146" s="13"/>
      <c r="DV4146" s="13"/>
      <c r="DW4146" s="13"/>
      <c r="DX4146" s="13"/>
      <c r="DY4146" s="13"/>
      <c r="DZ4146" s="13"/>
      <c r="EA4146" s="13"/>
      <c r="EB4146" s="13"/>
      <c r="EC4146" s="13"/>
      <c r="ED4146" s="13"/>
      <c r="EE4146" s="13"/>
      <c r="EF4146" s="13"/>
      <c r="EG4146" s="13"/>
      <c r="EH4146" s="13"/>
      <c r="EI4146" s="13"/>
      <c r="EJ4146" s="13"/>
      <c r="EK4146" s="13"/>
      <c r="EL4146" s="13"/>
      <c r="EM4146" s="13"/>
      <c r="EN4146" s="13"/>
      <c r="EO4146" s="13"/>
      <c r="EP4146" s="13"/>
      <c r="EQ4146" s="13"/>
      <c r="ER4146" s="13"/>
      <c r="ES4146" s="13"/>
      <c r="ET4146" s="13"/>
      <c r="EU4146" s="13"/>
      <c r="EV4146" s="13"/>
      <c r="EW4146" s="13"/>
      <c r="EX4146" s="13"/>
      <c r="EY4146" s="13"/>
      <c r="EZ4146" s="13"/>
      <c r="FA4146" s="13"/>
      <c r="FB4146" s="13"/>
      <c r="FC4146" s="13"/>
      <c r="FD4146" s="13"/>
      <c r="FE4146" s="13"/>
      <c r="FF4146" s="13"/>
      <c r="FG4146" s="13"/>
      <c r="FH4146" s="13"/>
      <c r="FI4146" s="13"/>
      <c r="FJ4146" s="13"/>
      <c r="FK4146" s="13"/>
      <c r="FL4146" s="13"/>
      <c r="FM4146" s="13"/>
      <c r="FN4146" s="13"/>
      <c r="FO4146" s="13"/>
      <c r="FP4146" s="13"/>
      <c r="FQ4146" s="13"/>
      <c r="FR4146" s="13"/>
      <c r="FS4146" s="13"/>
      <c r="FT4146" s="13"/>
      <c r="FU4146" s="13"/>
      <c r="FV4146" s="13"/>
      <c r="FW4146" s="13"/>
      <c r="FX4146" s="13"/>
      <c r="FY4146" s="13"/>
      <c r="FZ4146" s="13"/>
      <c r="GA4146" s="13"/>
      <c r="GB4146" s="13"/>
      <c r="GC4146" s="13"/>
      <c r="GD4146" s="13"/>
      <c r="GE4146" s="13"/>
      <c r="GF4146" s="13"/>
      <c r="GG4146" s="13"/>
      <c r="GH4146" s="13"/>
      <c r="GI4146" s="13"/>
      <c r="GJ4146" s="13"/>
      <c r="GK4146" s="13"/>
      <c r="GL4146" s="13"/>
      <c r="GM4146" s="13"/>
      <c r="GN4146" s="13"/>
      <c r="GO4146" s="13"/>
      <c r="GP4146" s="13"/>
      <c r="GQ4146" s="13"/>
      <c r="GR4146" s="13"/>
      <c r="GS4146" s="13"/>
      <c r="GT4146" s="13"/>
      <c r="GU4146" s="13"/>
      <c r="GV4146" s="13"/>
      <c r="GW4146" s="13"/>
      <c r="GX4146" s="13"/>
      <c r="GY4146" s="13"/>
      <c r="GZ4146" s="13"/>
      <c r="HA4146" s="13"/>
      <c r="HB4146" s="13"/>
      <c r="HC4146" s="13"/>
      <c r="HD4146" s="13"/>
      <c r="HE4146" s="13"/>
      <c r="HF4146" s="13"/>
      <c r="HG4146" s="13"/>
      <c r="HH4146" s="13"/>
      <c r="HI4146" s="13"/>
      <c r="HJ4146" s="13"/>
      <c r="HK4146" s="13"/>
      <c r="HL4146" s="13"/>
      <c r="HM4146" s="13"/>
      <c r="HN4146" s="13"/>
      <c r="HO4146" s="13"/>
      <c r="HP4146" s="13"/>
      <c r="HQ4146" s="13"/>
      <c r="HR4146" s="13"/>
      <c r="HS4146" s="13"/>
      <c r="HT4146" s="13"/>
      <c r="HU4146" s="13"/>
      <c r="HV4146" s="13"/>
      <c r="HW4146" s="13"/>
      <c r="HX4146" s="13"/>
      <c r="HY4146" s="13"/>
      <c r="HZ4146" s="13"/>
      <c r="IA4146" s="13"/>
      <c r="IB4146" s="13"/>
      <c r="IC4146" s="13"/>
      <c r="ID4146" s="13"/>
      <c r="IE4146" s="13"/>
      <c r="IF4146" s="13"/>
      <c r="IG4146" s="13"/>
    </row>
    <row r="4147" spans="1:241" s="304" customFormat="1">
      <c r="A4147" s="309">
        <v>81</v>
      </c>
      <c r="B4147" s="111" t="s">
        <v>5162</v>
      </c>
      <c r="C4147" s="46" t="s">
        <v>5163</v>
      </c>
      <c r="D4147" s="298" t="s">
        <v>2657</v>
      </c>
      <c r="E4147" s="299">
        <f t="shared" si="241"/>
        <v>0</v>
      </c>
      <c r="F4147" s="316"/>
      <c r="G4147" s="303"/>
      <c r="H4147" s="303"/>
      <c r="I4147" s="13"/>
      <c r="J4147" s="13"/>
      <c r="K4147" s="13"/>
      <c r="L4147" s="13"/>
      <c r="M4147" s="13"/>
      <c r="N4147" s="13"/>
      <c r="O4147" s="13"/>
      <c r="P4147" s="13"/>
      <c r="Q4147" s="13"/>
      <c r="R4147" s="13"/>
      <c r="S4147" s="13"/>
      <c r="T4147" s="13"/>
      <c r="U4147" s="13"/>
      <c r="V4147" s="13"/>
      <c r="W4147" s="13"/>
      <c r="X4147" s="13"/>
      <c r="Y4147" s="13"/>
      <c r="Z4147" s="13"/>
      <c r="AA4147" s="13"/>
      <c r="AB4147" s="13"/>
      <c r="AC4147" s="13"/>
      <c r="AD4147" s="13"/>
      <c r="AE4147" s="13"/>
      <c r="AF4147" s="13"/>
      <c r="AG4147" s="13"/>
      <c r="AH4147" s="13"/>
      <c r="AI4147" s="13"/>
      <c r="AJ4147" s="13"/>
      <c r="AK4147" s="13"/>
      <c r="AL4147" s="13"/>
      <c r="AM4147" s="13"/>
      <c r="AN4147" s="13"/>
      <c r="AO4147" s="13"/>
      <c r="AP4147" s="13"/>
      <c r="AQ4147" s="13"/>
      <c r="AR4147" s="13"/>
      <c r="AS4147" s="13"/>
      <c r="AT4147" s="13"/>
      <c r="AU4147" s="13"/>
      <c r="AV4147" s="13"/>
      <c r="AW4147" s="13"/>
      <c r="AX4147" s="13"/>
      <c r="AY4147" s="13"/>
      <c r="AZ4147" s="13"/>
      <c r="BA4147" s="13"/>
      <c r="BB4147" s="13"/>
      <c r="BC4147" s="13"/>
      <c r="BD4147" s="13"/>
      <c r="BE4147" s="13"/>
      <c r="BF4147" s="13"/>
      <c r="BG4147" s="13"/>
      <c r="BH4147" s="13"/>
      <c r="BI4147" s="13"/>
      <c r="BJ4147" s="13"/>
      <c r="BK4147" s="13"/>
      <c r="BL4147" s="13"/>
      <c r="BM4147" s="13"/>
      <c r="BN4147" s="13"/>
      <c r="BO4147" s="13"/>
      <c r="BP4147" s="13"/>
      <c r="BQ4147" s="13"/>
      <c r="BR4147" s="13"/>
      <c r="BS4147" s="13"/>
      <c r="BT4147" s="13"/>
      <c r="BU4147" s="13"/>
      <c r="BV4147" s="13"/>
      <c r="BW4147" s="13"/>
      <c r="BX4147" s="13"/>
      <c r="BY4147" s="13"/>
      <c r="BZ4147" s="13"/>
      <c r="CA4147" s="13"/>
      <c r="CB4147" s="13"/>
      <c r="CC4147" s="13"/>
      <c r="CD4147" s="13"/>
      <c r="CE4147" s="13"/>
      <c r="CF4147" s="13"/>
      <c r="CG4147" s="13"/>
      <c r="CH4147" s="13"/>
      <c r="CI4147" s="13"/>
      <c r="CJ4147" s="13"/>
      <c r="CK4147" s="13"/>
      <c r="CL4147" s="13"/>
      <c r="CM4147" s="13"/>
      <c r="CN4147" s="13"/>
      <c r="CO4147" s="13"/>
      <c r="CP4147" s="13"/>
      <c r="CQ4147" s="13"/>
      <c r="CR4147" s="13"/>
      <c r="CS4147" s="13"/>
      <c r="CT4147" s="13"/>
      <c r="CU4147" s="13"/>
      <c r="CV4147" s="13"/>
      <c r="CW4147" s="13"/>
      <c r="CX4147" s="13"/>
      <c r="CY4147" s="13"/>
      <c r="CZ4147" s="13"/>
      <c r="DA4147" s="13"/>
      <c r="DB4147" s="13"/>
      <c r="DC4147" s="13"/>
      <c r="DD4147" s="13"/>
      <c r="DE4147" s="13"/>
      <c r="DF4147" s="13"/>
      <c r="DG4147" s="13"/>
      <c r="DH4147" s="13"/>
      <c r="DI4147" s="13"/>
      <c r="DJ4147" s="13"/>
      <c r="DK4147" s="13"/>
      <c r="DL4147" s="13"/>
      <c r="DM4147" s="13"/>
      <c r="DN4147" s="13"/>
      <c r="DO4147" s="13"/>
      <c r="DP4147" s="13"/>
      <c r="DQ4147" s="13"/>
      <c r="DR4147" s="13"/>
      <c r="DS4147" s="13"/>
      <c r="DT4147" s="13"/>
      <c r="DU4147" s="13"/>
      <c r="DV4147" s="13"/>
      <c r="DW4147" s="13"/>
      <c r="DX4147" s="13"/>
      <c r="DY4147" s="13"/>
      <c r="DZ4147" s="13"/>
      <c r="EA4147" s="13"/>
      <c r="EB4147" s="13"/>
      <c r="EC4147" s="13"/>
      <c r="ED4147" s="13"/>
      <c r="EE4147" s="13"/>
      <c r="EF4147" s="13"/>
      <c r="EG4147" s="13"/>
      <c r="EH4147" s="13"/>
      <c r="EI4147" s="13"/>
      <c r="EJ4147" s="13"/>
      <c r="EK4147" s="13"/>
      <c r="EL4147" s="13"/>
      <c r="EM4147" s="13"/>
      <c r="EN4147" s="13"/>
      <c r="EO4147" s="13"/>
      <c r="EP4147" s="13"/>
      <c r="EQ4147" s="13"/>
      <c r="ER4147" s="13"/>
      <c r="ES4147" s="13"/>
      <c r="ET4147" s="13"/>
      <c r="EU4147" s="13"/>
      <c r="EV4147" s="13"/>
      <c r="EW4147" s="13"/>
      <c r="EX4147" s="13"/>
      <c r="EY4147" s="13"/>
      <c r="EZ4147" s="13"/>
      <c r="FA4147" s="13"/>
      <c r="FB4147" s="13"/>
      <c r="FC4147" s="13"/>
      <c r="FD4147" s="13"/>
      <c r="FE4147" s="13"/>
      <c r="FF4147" s="13"/>
      <c r="FG4147" s="13"/>
      <c r="FH4147" s="13"/>
      <c r="FI4147" s="13"/>
      <c r="FJ4147" s="13"/>
      <c r="FK4147" s="13"/>
      <c r="FL4147" s="13"/>
      <c r="FM4147" s="13"/>
      <c r="FN4147" s="13"/>
      <c r="FO4147" s="13"/>
      <c r="FP4147" s="13"/>
      <c r="FQ4147" s="13"/>
      <c r="FR4147" s="13"/>
      <c r="FS4147" s="13"/>
      <c r="FT4147" s="13"/>
      <c r="FU4147" s="13"/>
      <c r="FV4147" s="13"/>
      <c r="FW4147" s="13"/>
      <c r="FX4147" s="13"/>
      <c r="FY4147" s="13"/>
      <c r="FZ4147" s="13"/>
      <c r="GA4147" s="13"/>
      <c r="GB4147" s="13"/>
      <c r="GC4147" s="13"/>
      <c r="GD4147" s="13"/>
      <c r="GE4147" s="13"/>
      <c r="GF4147" s="13"/>
      <c r="GG4147" s="13"/>
      <c r="GH4147" s="13"/>
      <c r="GI4147" s="13"/>
      <c r="GJ4147" s="13"/>
      <c r="GK4147" s="13"/>
      <c r="GL4147" s="13"/>
      <c r="GM4147" s="13"/>
      <c r="GN4147" s="13"/>
      <c r="GO4147" s="13"/>
      <c r="GP4147" s="13"/>
      <c r="GQ4147" s="13"/>
      <c r="GR4147" s="13"/>
      <c r="GS4147" s="13"/>
      <c r="GT4147" s="13"/>
      <c r="GU4147" s="13"/>
      <c r="GV4147" s="13"/>
      <c r="GW4147" s="13"/>
      <c r="GX4147" s="13"/>
      <c r="GY4147" s="13"/>
      <c r="GZ4147" s="13"/>
      <c r="HA4147" s="13"/>
      <c r="HB4147" s="13"/>
      <c r="HC4147" s="13"/>
      <c r="HD4147" s="13"/>
      <c r="HE4147" s="13"/>
      <c r="HF4147" s="13"/>
      <c r="HG4147" s="13"/>
      <c r="HH4147" s="13"/>
      <c r="HI4147" s="13"/>
      <c r="HJ4147" s="13"/>
      <c r="HK4147" s="13"/>
      <c r="HL4147" s="13"/>
      <c r="HM4147" s="13"/>
      <c r="HN4147" s="13"/>
      <c r="HO4147" s="13"/>
      <c r="HP4147" s="13"/>
      <c r="HQ4147" s="13"/>
      <c r="HR4147" s="13"/>
      <c r="HS4147" s="13"/>
      <c r="HT4147" s="13"/>
      <c r="HU4147" s="13"/>
      <c r="HV4147" s="13"/>
      <c r="HW4147" s="13"/>
      <c r="HX4147" s="13"/>
      <c r="HY4147" s="13"/>
      <c r="HZ4147" s="13"/>
      <c r="IA4147" s="13"/>
      <c r="IB4147" s="13"/>
      <c r="IC4147" s="13"/>
      <c r="ID4147" s="13"/>
      <c r="IE4147" s="13"/>
      <c r="IF4147" s="13"/>
      <c r="IG4147" s="13"/>
    </row>
    <row r="4148" spans="1:241" s="304" customFormat="1">
      <c r="A4148" s="309">
        <v>82</v>
      </c>
      <c r="B4148" s="111" t="s">
        <v>5164</v>
      </c>
      <c r="C4148" s="46" t="s">
        <v>5165</v>
      </c>
      <c r="D4148" s="298" t="s">
        <v>2657</v>
      </c>
      <c r="E4148" s="299">
        <f t="shared" si="241"/>
        <v>0</v>
      </c>
      <c r="F4148" s="316"/>
      <c r="G4148" s="303"/>
      <c r="H4148" s="303"/>
      <c r="I4148" s="13"/>
      <c r="J4148" s="13"/>
      <c r="K4148" s="13"/>
      <c r="L4148" s="13"/>
      <c r="M4148" s="13"/>
      <c r="N4148" s="13"/>
      <c r="O4148" s="13"/>
      <c r="P4148" s="13"/>
      <c r="Q4148" s="13"/>
      <c r="R4148" s="13"/>
      <c r="S4148" s="13"/>
      <c r="T4148" s="13"/>
      <c r="U4148" s="13"/>
      <c r="V4148" s="13"/>
      <c r="W4148" s="13"/>
      <c r="X4148" s="13"/>
      <c r="Y4148" s="13"/>
      <c r="Z4148" s="13"/>
      <c r="AA4148" s="13"/>
      <c r="AB4148" s="13"/>
      <c r="AC4148" s="13"/>
      <c r="AD4148" s="13"/>
      <c r="AE4148" s="13"/>
      <c r="AF4148" s="13"/>
      <c r="AG4148" s="13"/>
      <c r="AH4148" s="13"/>
      <c r="AI4148" s="13"/>
      <c r="AJ4148" s="13"/>
      <c r="AK4148" s="13"/>
      <c r="AL4148" s="13"/>
      <c r="AM4148" s="13"/>
      <c r="AN4148" s="13"/>
      <c r="AO4148" s="13"/>
      <c r="AP4148" s="13"/>
      <c r="AQ4148" s="13"/>
      <c r="AR4148" s="13"/>
      <c r="AS4148" s="13"/>
      <c r="AT4148" s="13"/>
      <c r="AU4148" s="13"/>
      <c r="AV4148" s="13"/>
      <c r="AW4148" s="13"/>
      <c r="AX4148" s="13"/>
      <c r="AY4148" s="13"/>
      <c r="AZ4148" s="13"/>
      <c r="BA4148" s="13"/>
      <c r="BB4148" s="13"/>
      <c r="BC4148" s="13"/>
      <c r="BD4148" s="13"/>
      <c r="BE4148" s="13"/>
      <c r="BF4148" s="13"/>
      <c r="BG4148" s="13"/>
      <c r="BH4148" s="13"/>
      <c r="BI4148" s="13"/>
      <c r="BJ4148" s="13"/>
      <c r="BK4148" s="13"/>
      <c r="BL4148" s="13"/>
      <c r="BM4148" s="13"/>
      <c r="BN4148" s="13"/>
      <c r="BO4148" s="13"/>
      <c r="BP4148" s="13"/>
      <c r="BQ4148" s="13"/>
      <c r="BR4148" s="13"/>
      <c r="BS4148" s="13"/>
      <c r="BT4148" s="13"/>
      <c r="BU4148" s="13"/>
      <c r="BV4148" s="13"/>
      <c r="BW4148" s="13"/>
      <c r="BX4148" s="13"/>
      <c r="BY4148" s="13"/>
      <c r="BZ4148" s="13"/>
      <c r="CA4148" s="13"/>
      <c r="CB4148" s="13"/>
      <c r="CC4148" s="13"/>
      <c r="CD4148" s="13"/>
      <c r="CE4148" s="13"/>
      <c r="CF4148" s="13"/>
      <c r="CG4148" s="13"/>
      <c r="CH4148" s="13"/>
      <c r="CI4148" s="13"/>
      <c r="CJ4148" s="13"/>
      <c r="CK4148" s="13"/>
      <c r="CL4148" s="13"/>
      <c r="CM4148" s="13"/>
      <c r="CN4148" s="13"/>
      <c r="CO4148" s="13"/>
      <c r="CP4148" s="13"/>
      <c r="CQ4148" s="13"/>
      <c r="CR4148" s="13"/>
      <c r="CS4148" s="13"/>
      <c r="CT4148" s="13"/>
      <c r="CU4148" s="13"/>
      <c r="CV4148" s="13"/>
      <c r="CW4148" s="13"/>
      <c r="CX4148" s="13"/>
      <c r="CY4148" s="13"/>
      <c r="CZ4148" s="13"/>
      <c r="DA4148" s="13"/>
      <c r="DB4148" s="13"/>
      <c r="DC4148" s="13"/>
      <c r="DD4148" s="13"/>
      <c r="DE4148" s="13"/>
      <c r="DF4148" s="13"/>
      <c r="DG4148" s="13"/>
      <c r="DH4148" s="13"/>
      <c r="DI4148" s="13"/>
      <c r="DJ4148" s="13"/>
      <c r="DK4148" s="13"/>
      <c r="DL4148" s="13"/>
      <c r="DM4148" s="13"/>
      <c r="DN4148" s="13"/>
      <c r="DO4148" s="13"/>
      <c r="DP4148" s="13"/>
      <c r="DQ4148" s="13"/>
      <c r="DR4148" s="13"/>
      <c r="DS4148" s="13"/>
      <c r="DT4148" s="13"/>
      <c r="DU4148" s="13"/>
      <c r="DV4148" s="13"/>
      <c r="DW4148" s="13"/>
      <c r="DX4148" s="13"/>
      <c r="DY4148" s="13"/>
      <c r="DZ4148" s="13"/>
      <c r="EA4148" s="13"/>
      <c r="EB4148" s="13"/>
      <c r="EC4148" s="13"/>
      <c r="ED4148" s="13"/>
      <c r="EE4148" s="13"/>
      <c r="EF4148" s="13"/>
      <c r="EG4148" s="13"/>
      <c r="EH4148" s="13"/>
      <c r="EI4148" s="13"/>
      <c r="EJ4148" s="13"/>
      <c r="EK4148" s="13"/>
      <c r="EL4148" s="13"/>
      <c r="EM4148" s="13"/>
      <c r="EN4148" s="13"/>
      <c r="EO4148" s="13"/>
      <c r="EP4148" s="13"/>
      <c r="EQ4148" s="13"/>
      <c r="ER4148" s="13"/>
      <c r="ES4148" s="13"/>
      <c r="ET4148" s="13"/>
      <c r="EU4148" s="13"/>
      <c r="EV4148" s="13"/>
      <c r="EW4148" s="13"/>
      <c r="EX4148" s="13"/>
      <c r="EY4148" s="13"/>
      <c r="EZ4148" s="13"/>
      <c r="FA4148" s="13"/>
      <c r="FB4148" s="13"/>
      <c r="FC4148" s="13"/>
      <c r="FD4148" s="13"/>
      <c r="FE4148" s="13"/>
      <c r="FF4148" s="13"/>
      <c r="FG4148" s="13"/>
      <c r="FH4148" s="13"/>
      <c r="FI4148" s="13"/>
      <c r="FJ4148" s="13"/>
      <c r="FK4148" s="13"/>
      <c r="FL4148" s="13"/>
      <c r="FM4148" s="13"/>
      <c r="FN4148" s="13"/>
      <c r="FO4148" s="13"/>
      <c r="FP4148" s="13"/>
      <c r="FQ4148" s="13"/>
      <c r="FR4148" s="13"/>
      <c r="FS4148" s="13"/>
      <c r="FT4148" s="13"/>
      <c r="FU4148" s="13"/>
      <c r="FV4148" s="13"/>
      <c r="FW4148" s="13"/>
      <c r="FX4148" s="13"/>
      <c r="FY4148" s="13"/>
      <c r="FZ4148" s="13"/>
      <c r="GA4148" s="13"/>
      <c r="GB4148" s="13"/>
      <c r="GC4148" s="13"/>
      <c r="GD4148" s="13"/>
      <c r="GE4148" s="13"/>
      <c r="GF4148" s="13"/>
      <c r="GG4148" s="13"/>
      <c r="GH4148" s="13"/>
      <c r="GI4148" s="13"/>
      <c r="GJ4148" s="13"/>
      <c r="GK4148" s="13"/>
      <c r="GL4148" s="13"/>
      <c r="GM4148" s="13"/>
      <c r="GN4148" s="13"/>
      <c r="GO4148" s="13"/>
      <c r="GP4148" s="13"/>
      <c r="GQ4148" s="13"/>
      <c r="GR4148" s="13"/>
      <c r="GS4148" s="13"/>
      <c r="GT4148" s="13"/>
      <c r="GU4148" s="13"/>
      <c r="GV4148" s="13"/>
      <c r="GW4148" s="13"/>
      <c r="GX4148" s="13"/>
      <c r="GY4148" s="13"/>
      <c r="GZ4148" s="13"/>
      <c r="HA4148" s="13"/>
      <c r="HB4148" s="13"/>
      <c r="HC4148" s="13"/>
      <c r="HD4148" s="13"/>
      <c r="HE4148" s="13"/>
      <c r="HF4148" s="13"/>
      <c r="HG4148" s="13"/>
      <c r="HH4148" s="13"/>
      <c r="HI4148" s="13"/>
      <c r="HJ4148" s="13"/>
      <c r="HK4148" s="13"/>
      <c r="HL4148" s="13"/>
      <c r="HM4148" s="13"/>
      <c r="HN4148" s="13"/>
      <c r="HO4148" s="13"/>
      <c r="HP4148" s="13"/>
      <c r="HQ4148" s="13"/>
      <c r="HR4148" s="13"/>
      <c r="HS4148" s="13"/>
      <c r="HT4148" s="13"/>
      <c r="HU4148" s="13"/>
      <c r="HV4148" s="13"/>
      <c r="HW4148" s="13"/>
      <c r="HX4148" s="13"/>
      <c r="HY4148" s="13"/>
      <c r="HZ4148" s="13"/>
      <c r="IA4148" s="13"/>
      <c r="IB4148" s="13"/>
      <c r="IC4148" s="13"/>
      <c r="ID4148" s="13"/>
      <c r="IE4148" s="13"/>
      <c r="IF4148" s="13"/>
      <c r="IG4148" s="13"/>
    </row>
    <row r="4149" spans="1:241" s="304" customFormat="1">
      <c r="A4149" s="309">
        <v>83</v>
      </c>
      <c r="B4149" s="111" t="s">
        <v>5166</v>
      </c>
      <c r="C4149" s="46" t="s">
        <v>5159</v>
      </c>
      <c r="D4149" s="298" t="s">
        <v>2657</v>
      </c>
      <c r="E4149" s="299">
        <f t="shared" si="241"/>
        <v>0</v>
      </c>
      <c r="F4149" s="316"/>
      <c r="G4149" s="303"/>
      <c r="H4149" s="303"/>
      <c r="I4149" s="13"/>
      <c r="J4149" s="13"/>
      <c r="K4149" s="13"/>
      <c r="L4149" s="13"/>
      <c r="M4149" s="13"/>
      <c r="N4149" s="13"/>
      <c r="O4149" s="13"/>
      <c r="P4149" s="13"/>
      <c r="Q4149" s="13"/>
      <c r="R4149" s="13"/>
      <c r="S4149" s="13"/>
      <c r="T4149" s="13"/>
      <c r="U4149" s="13"/>
      <c r="V4149" s="13"/>
      <c r="W4149" s="13"/>
      <c r="X4149" s="13"/>
      <c r="Y4149" s="13"/>
      <c r="Z4149" s="13"/>
      <c r="AA4149" s="13"/>
      <c r="AB4149" s="13"/>
      <c r="AC4149" s="13"/>
      <c r="AD4149" s="13"/>
      <c r="AE4149" s="13"/>
      <c r="AF4149" s="13"/>
      <c r="AG4149" s="13"/>
      <c r="AH4149" s="13"/>
      <c r="AI4149" s="13"/>
      <c r="AJ4149" s="13"/>
      <c r="AK4149" s="13"/>
      <c r="AL4149" s="13"/>
      <c r="AM4149" s="13"/>
      <c r="AN4149" s="13"/>
      <c r="AO4149" s="13"/>
      <c r="AP4149" s="13"/>
      <c r="AQ4149" s="13"/>
      <c r="AR4149" s="13"/>
      <c r="AS4149" s="13"/>
      <c r="AT4149" s="13"/>
      <c r="AU4149" s="13"/>
      <c r="AV4149" s="13"/>
      <c r="AW4149" s="13"/>
      <c r="AX4149" s="13"/>
      <c r="AY4149" s="13"/>
      <c r="AZ4149" s="13"/>
      <c r="BA4149" s="13"/>
      <c r="BB4149" s="13"/>
      <c r="BC4149" s="13"/>
      <c r="BD4149" s="13"/>
      <c r="BE4149" s="13"/>
      <c r="BF4149" s="13"/>
      <c r="BG4149" s="13"/>
      <c r="BH4149" s="13"/>
      <c r="BI4149" s="13"/>
      <c r="BJ4149" s="13"/>
      <c r="BK4149" s="13"/>
      <c r="BL4149" s="13"/>
      <c r="BM4149" s="13"/>
      <c r="BN4149" s="13"/>
      <c r="BO4149" s="13"/>
      <c r="BP4149" s="13"/>
      <c r="BQ4149" s="13"/>
      <c r="BR4149" s="13"/>
      <c r="BS4149" s="13"/>
      <c r="BT4149" s="13"/>
      <c r="BU4149" s="13"/>
      <c r="BV4149" s="13"/>
      <c r="BW4149" s="13"/>
      <c r="BX4149" s="13"/>
      <c r="BY4149" s="13"/>
      <c r="BZ4149" s="13"/>
      <c r="CA4149" s="13"/>
      <c r="CB4149" s="13"/>
      <c r="CC4149" s="13"/>
      <c r="CD4149" s="13"/>
      <c r="CE4149" s="13"/>
      <c r="CF4149" s="13"/>
      <c r="CG4149" s="13"/>
      <c r="CH4149" s="13"/>
      <c r="CI4149" s="13"/>
      <c r="CJ4149" s="13"/>
      <c r="CK4149" s="13"/>
      <c r="CL4149" s="13"/>
      <c r="CM4149" s="13"/>
      <c r="CN4149" s="13"/>
      <c r="CO4149" s="13"/>
      <c r="CP4149" s="13"/>
      <c r="CQ4149" s="13"/>
      <c r="CR4149" s="13"/>
      <c r="CS4149" s="13"/>
      <c r="CT4149" s="13"/>
      <c r="CU4149" s="13"/>
      <c r="CV4149" s="13"/>
      <c r="CW4149" s="13"/>
      <c r="CX4149" s="13"/>
      <c r="CY4149" s="13"/>
      <c r="CZ4149" s="13"/>
      <c r="DA4149" s="13"/>
      <c r="DB4149" s="13"/>
      <c r="DC4149" s="13"/>
      <c r="DD4149" s="13"/>
      <c r="DE4149" s="13"/>
      <c r="DF4149" s="13"/>
      <c r="DG4149" s="13"/>
      <c r="DH4149" s="13"/>
      <c r="DI4149" s="13"/>
      <c r="DJ4149" s="13"/>
      <c r="DK4149" s="13"/>
      <c r="DL4149" s="13"/>
      <c r="DM4149" s="13"/>
      <c r="DN4149" s="13"/>
      <c r="DO4149" s="13"/>
      <c r="DP4149" s="13"/>
      <c r="DQ4149" s="13"/>
      <c r="DR4149" s="13"/>
      <c r="DS4149" s="13"/>
      <c r="DT4149" s="13"/>
      <c r="DU4149" s="13"/>
      <c r="DV4149" s="13"/>
      <c r="DW4149" s="13"/>
      <c r="DX4149" s="13"/>
      <c r="DY4149" s="13"/>
      <c r="DZ4149" s="13"/>
      <c r="EA4149" s="13"/>
      <c r="EB4149" s="13"/>
      <c r="EC4149" s="13"/>
      <c r="ED4149" s="13"/>
      <c r="EE4149" s="13"/>
      <c r="EF4149" s="13"/>
      <c r="EG4149" s="13"/>
      <c r="EH4149" s="13"/>
      <c r="EI4149" s="13"/>
      <c r="EJ4149" s="13"/>
      <c r="EK4149" s="13"/>
      <c r="EL4149" s="13"/>
      <c r="EM4149" s="13"/>
      <c r="EN4149" s="13"/>
      <c r="EO4149" s="13"/>
      <c r="EP4149" s="13"/>
      <c r="EQ4149" s="13"/>
      <c r="ER4149" s="13"/>
      <c r="ES4149" s="13"/>
      <c r="ET4149" s="13"/>
      <c r="EU4149" s="13"/>
      <c r="EV4149" s="13"/>
      <c r="EW4149" s="13"/>
      <c r="EX4149" s="13"/>
      <c r="EY4149" s="13"/>
      <c r="EZ4149" s="13"/>
      <c r="FA4149" s="13"/>
      <c r="FB4149" s="13"/>
      <c r="FC4149" s="13"/>
      <c r="FD4149" s="13"/>
      <c r="FE4149" s="13"/>
      <c r="FF4149" s="13"/>
      <c r="FG4149" s="13"/>
      <c r="FH4149" s="13"/>
      <c r="FI4149" s="13"/>
      <c r="FJ4149" s="13"/>
      <c r="FK4149" s="13"/>
      <c r="FL4149" s="13"/>
      <c r="FM4149" s="13"/>
      <c r="FN4149" s="13"/>
      <c r="FO4149" s="13"/>
      <c r="FP4149" s="13"/>
      <c r="FQ4149" s="13"/>
      <c r="FR4149" s="13"/>
      <c r="FS4149" s="13"/>
      <c r="FT4149" s="13"/>
      <c r="FU4149" s="13"/>
      <c r="FV4149" s="13"/>
      <c r="FW4149" s="13"/>
      <c r="FX4149" s="13"/>
      <c r="FY4149" s="13"/>
      <c r="FZ4149" s="13"/>
      <c r="GA4149" s="13"/>
      <c r="GB4149" s="13"/>
      <c r="GC4149" s="13"/>
      <c r="GD4149" s="13"/>
      <c r="GE4149" s="13"/>
      <c r="GF4149" s="13"/>
      <c r="GG4149" s="13"/>
      <c r="GH4149" s="13"/>
      <c r="GI4149" s="13"/>
      <c r="GJ4149" s="13"/>
      <c r="GK4149" s="13"/>
      <c r="GL4149" s="13"/>
      <c r="GM4149" s="13"/>
      <c r="GN4149" s="13"/>
      <c r="GO4149" s="13"/>
      <c r="GP4149" s="13"/>
      <c r="GQ4149" s="13"/>
      <c r="GR4149" s="13"/>
      <c r="GS4149" s="13"/>
      <c r="GT4149" s="13"/>
      <c r="GU4149" s="13"/>
      <c r="GV4149" s="13"/>
      <c r="GW4149" s="13"/>
      <c r="GX4149" s="13"/>
      <c r="GY4149" s="13"/>
      <c r="GZ4149" s="13"/>
      <c r="HA4149" s="13"/>
      <c r="HB4149" s="13"/>
      <c r="HC4149" s="13"/>
      <c r="HD4149" s="13"/>
      <c r="HE4149" s="13"/>
      <c r="HF4149" s="13"/>
      <c r="HG4149" s="13"/>
      <c r="HH4149" s="13"/>
      <c r="HI4149" s="13"/>
      <c r="HJ4149" s="13"/>
      <c r="HK4149" s="13"/>
      <c r="HL4149" s="13"/>
      <c r="HM4149" s="13"/>
      <c r="HN4149" s="13"/>
      <c r="HO4149" s="13"/>
      <c r="HP4149" s="13"/>
      <c r="HQ4149" s="13"/>
      <c r="HR4149" s="13"/>
      <c r="HS4149" s="13"/>
      <c r="HT4149" s="13"/>
      <c r="HU4149" s="13"/>
      <c r="HV4149" s="13"/>
      <c r="HW4149" s="13"/>
      <c r="HX4149" s="13"/>
      <c r="HY4149" s="13"/>
      <c r="HZ4149" s="13"/>
      <c r="IA4149" s="13"/>
      <c r="IB4149" s="13"/>
      <c r="IC4149" s="13"/>
      <c r="ID4149" s="13"/>
      <c r="IE4149" s="13"/>
      <c r="IF4149" s="13"/>
      <c r="IG4149" s="13"/>
    </row>
    <row r="4150" spans="1:241" s="304" customFormat="1">
      <c r="A4150" s="309">
        <v>84</v>
      </c>
      <c r="B4150" s="111" t="s">
        <v>5167</v>
      </c>
      <c r="C4150" s="46" t="s">
        <v>5159</v>
      </c>
      <c r="D4150" s="298" t="s">
        <v>2657</v>
      </c>
      <c r="E4150" s="299">
        <f t="shared" si="241"/>
        <v>0</v>
      </c>
      <c r="F4150" s="316"/>
      <c r="G4150" s="303"/>
      <c r="H4150" s="303"/>
      <c r="I4150" s="13"/>
      <c r="J4150" s="13"/>
      <c r="K4150" s="13"/>
      <c r="L4150" s="13"/>
      <c r="M4150" s="13"/>
      <c r="N4150" s="13"/>
      <c r="O4150" s="13"/>
      <c r="P4150" s="13"/>
      <c r="Q4150" s="13"/>
      <c r="R4150" s="13"/>
      <c r="S4150" s="13"/>
      <c r="T4150" s="13"/>
      <c r="U4150" s="13"/>
      <c r="V4150" s="13"/>
      <c r="W4150" s="13"/>
      <c r="X4150" s="13"/>
      <c r="Y4150" s="13"/>
      <c r="Z4150" s="13"/>
      <c r="AA4150" s="13"/>
      <c r="AB4150" s="13"/>
      <c r="AC4150" s="13"/>
      <c r="AD4150" s="13"/>
      <c r="AE4150" s="13"/>
      <c r="AF4150" s="13"/>
      <c r="AG4150" s="13"/>
      <c r="AH4150" s="13"/>
      <c r="AI4150" s="13"/>
      <c r="AJ4150" s="13"/>
      <c r="AK4150" s="13"/>
      <c r="AL4150" s="13"/>
      <c r="AM4150" s="13"/>
      <c r="AN4150" s="13"/>
      <c r="AO4150" s="13"/>
      <c r="AP4150" s="13"/>
      <c r="AQ4150" s="13"/>
      <c r="AR4150" s="13"/>
      <c r="AS4150" s="13"/>
      <c r="AT4150" s="13"/>
      <c r="AU4150" s="13"/>
      <c r="AV4150" s="13"/>
      <c r="AW4150" s="13"/>
      <c r="AX4150" s="13"/>
      <c r="AY4150" s="13"/>
      <c r="AZ4150" s="13"/>
      <c r="BA4150" s="13"/>
      <c r="BB4150" s="13"/>
      <c r="BC4150" s="13"/>
      <c r="BD4150" s="13"/>
      <c r="BE4150" s="13"/>
      <c r="BF4150" s="13"/>
      <c r="BG4150" s="13"/>
      <c r="BH4150" s="13"/>
      <c r="BI4150" s="13"/>
      <c r="BJ4150" s="13"/>
      <c r="BK4150" s="13"/>
      <c r="BL4150" s="13"/>
      <c r="BM4150" s="13"/>
      <c r="BN4150" s="13"/>
      <c r="BO4150" s="13"/>
      <c r="BP4150" s="13"/>
      <c r="BQ4150" s="13"/>
      <c r="BR4150" s="13"/>
      <c r="BS4150" s="13"/>
      <c r="BT4150" s="13"/>
      <c r="BU4150" s="13"/>
      <c r="BV4150" s="13"/>
      <c r="BW4150" s="13"/>
      <c r="BX4150" s="13"/>
      <c r="BY4150" s="13"/>
      <c r="BZ4150" s="13"/>
      <c r="CA4150" s="13"/>
      <c r="CB4150" s="13"/>
      <c r="CC4150" s="13"/>
      <c r="CD4150" s="13"/>
      <c r="CE4150" s="13"/>
      <c r="CF4150" s="13"/>
      <c r="CG4150" s="13"/>
      <c r="CH4150" s="13"/>
      <c r="CI4150" s="13"/>
      <c r="CJ4150" s="13"/>
      <c r="CK4150" s="13"/>
      <c r="CL4150" s="13"/>
      <c r="CM4150" s="13"/>
      <c r="CN4150" s="13"/>
      <c r="CO4150" s="13"/>
      <c r="CP4150" s="13"/>
      <c r="CQ4150" s="13"/>
      <c r="CR4150" s="13"/>
      <c r="CS4150" s="13"/>
      <c r="CT4150" s="13"/>
      <c r="CU4150" s="13"/>
      <c r="CV4150" s="13"/>
      <c r="CW4150" s="13"/>
      <c r="CX4150" s="13"/>
      <c r="CY4150" s="13"/>
      <c r="CZ4150" s="13"/>
      <c r="DA4150" s="13"/>
      <c r="DB4150" s="13"/>
      <c r="DC4150" s="13"/>
      <c r="DD4150" s="13"/>
      <c r="DE4150" s="13"/>
      <c r="DF4150" s="13"/>
      <c r="DG4150" s="13"/>
      <c r="DH4150" s="13"/>
      <c r="DI4150" s="13"/>
      <c r="DJ4150" s="13"/>
      <c r="DK4150" s="13"/>
      <c r="DL4150" s="13"/>
      <c r="DM4150" s="13"/>
      <c r="DN4150" s="13"/>
      <c r="DO4150" s="13"/>
      <c r="DP4150" s="13"/>
      <c r="DQ4150" s="13"/>
      <c r="DR4150" s="13"/>
      <c r="DS4150" s="13"/>
      <c r="DT4150" s="13"/>
      <c r="DU4150" s="13"/>
      <c r="DV4150" s="13"/>
      <c r="DW4150" s="13"/>
      <c r="DX4150" s="13"/>
      <c r="DY4150" s="13"/>
      <c r="DZ4150" s="13"/>
      <c r="EA4150" s="13"/>
      <c r="EB4150" s="13"/>
      <c r="EC4150" s="13"/>
      <c r="ED4150" s="13"/>
      <c r="EE4150" s="13"/>
      <c r="EF4150" s="13"/>
      <c r="EG4150" s="13"/>
      <c r="EH4150" s="13"/>
      <c r="EI4150" s="13"/>
      <c r="EJ4150" s="13"/>
      <c r="EK4150" s="13"/>
      <c r="EL4150" s="13"/>
      <c r="EM4150" s="13"/>
      <c r="EN4150" s="13"/>
      <c r="EO4150" s="13"/>
      <c r="EP4150" s="13"/>
      <c r="EQ4150" s="13"/>
      <c r="ER4150" s="13"/>
      <c r="ES4150" s="13"/>
      <c r="ET4150" s="13"/>
      <c r="EU4150" s="13"/>
      <c r="EV4150" s="13"/>
      <c r="EW4150" s="13"/>
      <c r="EX4150" s="13"/>
      <c r="EY4150" s="13"/>
      <c r="EZ4150" s="13"/>
      <c r="FA4150" s="13"/>
      <c r="FB4150" s="13"/>
      <c r="FC4150" s="13"/>
      <c r="FD4150" s="13"/>
      <c r="FE4150" s="13"/>
      <c r="FF4150" s="13"/>
      <c r="FG4150" s="13"/>
      <c r="FH4150" s="13"/>
      <c r="FI4150" s="13"/>
      <c r="FJ4150" s="13"/>
      <c r="FK4150" s="13"/>
      <c r="FL4150" s="13"/>
      <c r="FM4150" s="13"/>
      <c r="FN4150" s="13"/>
      <c r="FO4150" s="13"/>
      <c r="FP4150" s="13"/>
      <c r="FQ4150" s="13"/>
      <c r="FR4150" s="13"/>
      <c r="FS4150" s="13"/>
      <c r="FT4150" s="13"/>
      <c r="FU4150" s="13"/>
      <c r="FV4150" s="13"/>
      <c r="FW4150" s="13"/>
      <c r="FX4150" s="13"/>
      <c r="FY4150" s="13"/>
      <c r="FZ4150" s="13"/>
      <c r="GA4150" s="13"/>
      <c r="GB4150" s="13"/>
      <c r="GC4150" s="13"/>
      <c r="GD4150" s="13"/>
      <c r="GE4150" s="13"/>
      <c r="GF4150" s="13"/>
      <c r="GG4150" s="13"/>
      <c r="GH4150" s="13"/>
      <c r="GI4150" s="13"/>
      <c r="GJ4150" s="13"/>
      <c r="GK4150" s="13"/>
      <c r="GL4150" s="13"/>
      <c r="GM4150" s="13"/>
      <c r="GN4150" s="13"/>
      <c r="GO4150" s="13"/>
      <c r="GP4150" s="13"/>
      <c r="GQ4150" s="13"/>
      <c r="GR4150" s="13"/>
      <c r="GS4150" s="13"/>
      <c r="GT4150" s="13"/>
      <c r="GU4150" s="13"/>
      <c r="GV4150" s="13"/>
      <c r="GW4150" s="13"/>
      <c r="GX4150" s="13"/>
      <c r="GY4150" s="13"/>
      <c r="GZ4150" s="13"/>
      <c r="HA4150" s="13"/>
      <c r="HB4150" s="13"/>
      <c r="HC4150" s="13"/>
      <c r="HD4150" s="13"/>
      <c r="HE4150" s="13"/>
      <c r="HF4150" s="13"/>
      <c r="HG4150" s="13"/>
      <c r="HH4150" s="13"/>
      <c r="HI4150" s="13"/>
      <c r="HJ4150" s="13"/>
      <c r="HK4150" s="13"/>
      <c r="HL4150" s="13"/>
      <c r="HM4150" s="13"/>
      <c r="HN4150" s="13"/>
      <c r="HO4150" s="13"/>
      <c r="HP4150" s="13"/>
      <c r="HQ4150" s="13"/>
      <c r="HR4150" s="13"/>
      <c r="HS4150" s="13"/>
      <c r="HT4150" s="13"/>
      <c r="HU4150" s="13"/>
      <c r="HV4150" s="13"/>
      <c r="HW4150" s="13"/>
      <c r="HX4150" s="13"/>
      <c r="HY4150" s="13"/>
      <c r="HZ4150" s="13"/>
      <c r="IA4150" s="13"/>
      <c r="IB4150" s="13"/>
      <c r="IC4150" s="13"/>
      <c r="ID4150" s="13"/>
      <c r="IE4150" s="13"/>
      <c r="IF4150" s="13"/>
      <c r="IG4150" s="13"/>
    </row>
    <row r="4151" spans="1:241" s="304" customFormat="1">
      <c r="A4151" s="309">
        <v>85</v>
      </c>
      <c r="B4151" s="111" t="s">
        <v>5168</v>
      </c>
      <c r="C4151" s="46" t="s">
        <v>5159</v>
      </c>
      <c r="D4151" s="298" t="s">
        <v>2657</v>
      </c>
      <c r="E4151" s="299">
        <f t="shared" si="241"/>
        <v>0</v>
      </c>
      <c r="F4151" s="316"/>
      <c r="G4151" s="303"/>
      <c r="H4151" s="303"/>
      <c r="I4151" s="13"/>
      <c r="J4151" s="13"/>
      <c r="K4151" s="13"/>
      <c r="L4151" s="13"/>
      <c r="M4151" s="13"/>
      <c r="N4151" s="13"/>
      <c r="O4151" s="13"/>
      <c r="P4151" s="13"/>
      <c r="Q4151" s="13"/>
      <c r="R4151" s="13"/>
      <c r="S4151" s="13"/>
      <c r="T4151" s="13"/>
      <c r="U4151" s="13"/>
      <c r="V4151" s="13"/>
      <c r="W4151" s="13"/>
      <c r="X4151" s="13"/>
      <c r="Y4151" s="13"/>
      <c r="Z4151" s="13"/>
      <c r="AA4151" s="13"/>
      <c r="AB4151" s="13"/>
      <c r="AC4151" s="13"/>
      <c r="AD4151" s="13"/>
      <c r="AE4151" s="13"/>
      <c r="AF4151" s="13"/>
      <c r="AG4151" s="13"/>
      <c r="AH4151" s="13"/>
      <c r="AI4151" s="13"/>
      <c r="AJ4151" s="13"/>
      <c r="AK4151" s="13"/>
      <c r="AL4151" s="13"/>
      <c r="AM4151" s="13"/>
      <c r="AN4151" s="13"/>
      <c r="AO4151" s="13"/>
      <c r="AP4151" s="13"/>
      <c r="AQ4151" s="13"/>
      <c r="AR4151" s="13"/>
      <c r="AS4151" s="13"/>
      <c r="AT4151" s="13"/>
      <c r="AU4151" s="13"/>
      <c r="AV4151" s="13"/>
      <c r="AW4151" s="13"/>
      <c r="AX4151" s="13"/>
      <c r="AY4151" s="13"/>
      <c r="AZ4151" s="13"/>
      <c r="BA4151" s="13"/>
      <c r="BB4151" s="13"/>
      <c r="BC4151" s="13"/>
      <c r="BD4151" s="13"/>
      <c r="BE4151" s="13"/>
      <c r="BF4151" s="13"/>
      <c r="BG4151" s="13"/>
      <c r="BH4151" s="13"/>
      <c r="BI4151" s="13"/>
      <c r="BJ4151" s="13"/>
      <c r="BK4151" s="13"/>
      <c r="BL4151" s="13"/>
      <c r="BM4151" s="13"/>
      <c r="BN4151" s="13"/>
      <c r="BO4151" s="13"/>
      <c r="BP4151" s="13"/>
      <c r="BQ4151" s="13"/>
      <c r="BR4151" s="13"/>
      <c r="BS4151" s="13"/>
      <c r="BT4151" s="13"/>
      <c r="BU4151" s="13"/>
      <c r="BV4151" s="13"/>
      <c r="BW4151" s="13"/>
      <c r="BX4151" s="13"/>
      <c r="BY4151" s="13"/>
      <c r="BZ4151" s="13"/>
      <c r="CA4151" s="13"/>
      <c r="CB4151" s="13"/>
      <c r="CC4151" s="13"/>
      <c r="CD4151" s="13"/>
      <c r="CE4151" s="13"/>
      <c r="CF4151" s="13"/>
      <c r="CG4151" s="13"/>
      <c r="CH4151" s="13"/>
      <c r="CI4151" s="13"/>
      <c r="CJ4151" s="13"/>
      <c r="CK4151" s="13"/>
      <c r="CL4151" s="13"/>
      <c r="CM4151" s="13"/>
      <c r="CN4151" s="13"/>
      <c r="CO4151" s="13"/>
      <c r="CP4151" s="13"/>
      <c r="CQ4151" s="13"/>
      <c r="CR4151" s="13"/>
      <c r="CS4151" s="13"/>
      <c r="CT4151" s="13"/>
      <c r="CU4151" s="13"/>
      <c r="CV4151" s="13"/>
      <c r="CW4151" s="13"/>
      <c r="CX4151" s="13"/>
      <c r="CY4151" s="13"/>
      <c r="CZ4151" s="13"/>
      <c r="DA4151" s="13"/>
      <c r="DB4151" s="13"/>
      <c r="DC4151" s="13"/>
      <c r="DD4151" s="13"/>
      <c r="DE4151" s="13"/>
      <c r="DF4151" s="13"/>
      <c r="DG4151" s="13"/>
      <c r="DH4151" s="13"/>
      <c r="DI4151" s="13"/>
      <c r="DJ4151" s="13"/>
      <c r="DK4151" s="13"/>
      <c r="DL4151" s="13"/>
      <c r="DM4151" s="13"/>
      <c r="DN4151" s="13"/>
      <c r="DO4151" s="13"/>
      <c r="DP4151" s="13"/>
      <c r="DQ4151" s="13"/>
      <c r="DR4151" s="13"/>
      <c r="DS4151" s="13"/>
      <c r="DT4151" s="13"/>
      <c r="DU4151" s="13"/>
      <c r="DV4151" s="13"/>
      <c r="DW4151" s="13"/>
      <c r="DX4151" s="13"/>
      <c r="DY4151" s="13"/>
      <c r="DZ4151" s="13"/>
      <c r="EA4151" s="13"/>
      <c r="EB4151" s="13"/>
      <c r="EC4151" s="13"/>
      <c r="ED4151" s="13"/>
      <c r="EE4151" s="13"/>
      <c r="EF4151" s="13"/>
      <c r="EG4151" s="13"/>
      <c r="EH4151" s="13"/>
      <c r="EI4151" s="13"/>
      <c r="EJ4151" s="13"/>
      <c r="EK4151" s="13"/>
      <c r="EL4151" s="13"/>
      <c r="EM4151" s="13"/>
      <c r="EN4151" s="13"/>
      <c r="EO4151" s="13"/>
      <c r="EP4151" s="13"/>
      <c r="EQ4151" s="13"/>
      <c r="ER4151" s="13"/>
      <c r="ES4151" s="13"/>
      <c r="ET4151" s="13"/>
      <c r="EU4151" s="13"/>
      <c r="EV4151" s="13"/>
      <c r="EW4151" s="13"/>
      <c r="EX4151" s="13"/>
      <c r="EY4151" s="13"/>
      <c r="EZ4151" s="13"/>
      <c r="FA4151" s="13"/>
      <c r="FB4151" s="13"/>
      <c r="FC4151" s="13"/>
      <c r="FD4151" s="13"/>
      <c r="FE4151" s="13"/>
      <c r="FF4151" s="13"/>
      <c r="FG4151" s="13"/>
      <c r="FH4151" s="13"/>
      <c r="FI4151" s="13"/>
      <c r="FJ4151" s="13"/>
      <c r="FK4151" s="13"/>
      <c r="FL4151" s="13"/>
      <c r="FM4151" s="13"/>
      <c r="FN4151" s="13"/>
      <c r="FO4151" s="13"/>
      <c r="FP4151" s="13"/>
      <c r="FQ4151" s="13"/>
      <c r="FR4151" s="13"/>
      <c r="FS4151" s="13"/>
      <c r="FT4151" s="13"/>
      <c r="FU4151" s="13"/>
      <c r="FV4151" s="13"/>
      <c r="FW4151" s="13"/>
      <c r="FX4151" s="13"/>
      <c r="FY4151" s="13"/>
      <c r="FZ4151" s="13"/>
      <c r="GA4151" s="13"/>
      <c r="GB4151" s="13"/>
      <c r="GC4151" s="13"/>
      <c r="GD4151" s="13"/>
      <c r="GE4151" s="13"/>
      <c r="GF4151" s="13"/>
      <c r="GG4151" s="13"/>
      <c r="GH4151" s="13"/>
      <c r="GI4151" s="13"/>
      <c r="GJ4151" s="13"/>
      <c r="GK4151" s="13"/>
      <c r="GL4151" s="13"/>
      <c r="GM4151" s="13"/>
      <c r="GN4151" s="13"/>
      <c r="GO4151" s="13"/>
      <c r="GP4151" s="13"/>
      <c r="GQ4151" s="13"/>
      <c r="GR4151" s="13"/>
      <c r="GS4151" s="13"/>
      <c r="GT4151" s="13"/>
      <c r="GU4151" s="13"/>
      <c r="GV4151" s="13"/>
      <c r="GW4151" s="13"/>
      <c r="GX4151" s="13"/>
      <c r="GY4151" s="13"/>
      <c r="GZ4151" s="13"/>
      <c r="HA4151" s="13"/>
      <c r="HB4151" s="13"/>
      <c r="HC4151" s="13"/>
      <c r="HD4151" s="13"/>
      <c r="HE4151" s="13"/>
      <c r="HF4151" s="13"/>
      <c r="HG4151" s="13"/>
      <c r="HH4151" s="13"/>
      <c r="HI4151" s="13"/>
      <c r="HJ4151" s="13"/>
      <c r="HK4151" s="13"/>
      <c r="HL4151" s="13"/>
      <c r="HM4151" s="13"/>
      <c r="HN4151" s="13"/>
      <c r="HO4151" s="13"/>
      <c r="HP4151" s="13"/>
      <c r="HQ4151" s="13"/>
      <c r="HR4151" s="13"/>
      <c r="HS4151" s="13"/>
      <c r="HT4151" s="13"/>
      <c r="HU4151" s="13"/>
      <c r="HV4151" s="13"/>
      <c r="HW4151" s="13"/>
      <c r="HX4151" s="13"/>
      <c r="HY4151" s="13"/>
      <c r="HZ4151" s="13"/>
      <c r="IA4151" s="13"/>
      <c r="IB4151" s="13"/>
      <c r="IC4151" s="13"/>
      <c r="ID4151" s="13"/>
      <c r="IE4151" s="13"/>
      <c r="IF4151" s="13"/>
      <c r="IG4151" s="13"/>
    </row>
    <row r="4152" spans="1:241" s="304" customFormat="1">
      <c r="A4152" s="309">
        <v>86</v>
      </c>
      <c r="B4152" s="111" t="s">
        <v>5169</v>
      </c>
      <c r="C4152" s="46" t="s">
        <v>5159</v>
      </c>
      <c r="D4152" s="298" t="s">
        <v>2657</v>
      </c>
      <c r="E4152" s="299">
        <f t="shared" si="241"/>
        <v>0</v>
      </c>
      <c r="F4152" s="316"/>
      <c r="G4152" s="303"/>
      <c r="H4152" s="303"/>
      <c r="I4152" s="13"/>
      <c r="J4152" s="13"/>
      <c r="K4152" s="13"/>
      <c r="L4152" s="13"/>
      <c r="M4152" s="13"/>
      <c r="N4152" s="13"/>
      <c r="O4152" s="13"/>
      <c r="P4152" s="13"/>
      <c r="Q4152" s="13"/>
      <c r="R4152" s="13"/>
      <c r="S4152" s="13"/>
      <c r="T4152" s="13"/>
      <c r="U4152" s="13"/>
      <c r="V4152" s="13"/>
      <c r="W4152" s="13"/>
      <c r="X4152" s="13"/>
      <c r="Y4152" s="13"/>
      <c r="Z4152" s="13"/>
      <c r="AA4152" s="13"/>
      <c r="AB4152" s="13"/>
      <c r="AC4152" s="13"/>
      <c r="AD4152" s="13"/>
      <c r="AE4152" s="13"/>
      <c r="AF4152" s="13"/>
      <c r="AG4152" s="13"/>
      <c r="AH4152" s="13"/>
      <c r="AI4152" s="13"/>
      <c r="AJ4152" s="13"/>
      <c r="AK4152" s="13"/>
      <c r="AL4152" s="13"/>
      <c r="AM4152" s="13"/>
      <c r="AN4152" s="13"/>
      <c r="AO4152" s="13"/>
      <c r="AP4152" s="13"/>
      <c r="AQ4152" s="13"/>
      <c r="AR4152" s="13"/>
      <c r="AS4152" s="13"/>
      <c r="AT4152" s="13"/>
      <c r="AU4152" s="13"/>
      <c r="AV4152" s="13"/>
      <c r="AW4152" s="13"/>
      <c r="AX4152" s="13"/>
      <c r="AY4152" s="13"/>
      <c r="AZ4152" s="13"/>
      <c r="BA4152" s="13"/>
      <c r="BB4152" s="13"/>
      <c r="BC4152" s="13"/>
      <c r="BD4152" s="13"/>
      <c r="BE4152" s="13"/>
      <c r="BF4152" s="13"/>
      <c r="BG4152" s="13"/>
      <c r="BH4152" s="13"/>
      <c r="BI4152" s="13"/>
      <c r="BJ4152" s="13"/>
      <c r="BK4152" s="13"/>
      <c r="BL4152" s="13"/>
      <c r="BM4152" s="13"/>
      <c r="BN4152" s="13"/>
      <c r="BO4152" s="13"/>
      <c r="BP4152" s="13"/>
      <c r="BQ4152" s="13"/>
      <c r="BR4152" s="13"/>
      <c r="BS4152" s="13"/>
      <c r="BT4152" s="13"/>
      <c r="BU4152" s="13"/>
      <c r="BV4152" s="13"/>
      <c r="BW4152" s="13"/>
      <c r="BX4152" s="13"/>
      <c r="BY4152" s="13"/>
      <c r="BZ4152" s="13"/>
      <c r="CA4152" s="13"/>
      <c r="CB4152" s="13"/>
      <c r="CC4152" s="13"/>
      <c r="CD4152" s="13"/>
      <c r="CE4152" s="13"/>
      <c r="CF4152" s="13"/>
      <c r="CG4152" s="13"/>
      <c r="CH4152" s="13"/>
      <c r="CI4152" s="13"/>
      <c r="CJ4152" s="13"/>
      <c r="CK4152" s="13"/>
      <c r="CL4152" s="13"/>
      <c r="CM4152" s="13"/>
      <c r="CN4152" s="13"/>
      <c r="CO4152" s="13"/>
      <c r="CP4152" s="13"/>
      <c r="CQ4152" s="13"/>
      <c r="CR4152" s="13"/>
      <c r="CS4152" s="13"/>
      <c r="CT4152" s="13"/>
      <c r="CU4152" s="13"/>
      <c r="CV4152" s="13"/>
      <c r="CW4152" s="13"/>
      <c r="CX4152" s="13"/>
      <c r="CY4152" s="13"/>
      <c r="CZ4152" s="13"/>
      <c r="DA4152" s="13"/>
      <c r="DB4152" s="13"/>
      <c r="DC4152" s="13"/>
      <c r="DD4152" s="13"/>
      <c r="DE4152" s="13"/>
      <c r="DF4152" s="13"/>
      <c r="DG4152" s="13"/>
      <c r="DH4152" s="13"/>
      <c r="DI4152" s="13"/>
      <c r="DJ4152" s="13"/>
      <c r="DK4152" s="13"/>
      <c r="DL4152" s="13"/>
      <c r="DM4152" s="13"/>
      <c r="DN4152" s="13"/>
      <c r="DO4152" s="13"/>
      <c r="DP4152" s="13"/>
      <c r="DQ4152" s="13"/>
      <c r="DR4152" s="13"/>
      <c r="DS4152" s="13"/>
      <c r="DT4152" s="13"/>
      <c r="DU4152" s="13"/>
      <c r="DV4152" s="13"/>
      <c r="DW4152" s="13"/>
      <c r="DX4152" s="13"/>
      <c r="DY4152" s="13"/>
      <c r="DZ4152" s="13"/>
      <c r="EA4152" s="13"/>
      <c r="EB4152" s="13"/>
      <c r="EC4152" s="13"/>
      <c r="ED4152" s="13"/>
      <c r="EE4152" s="13"/>
      <c r="EF4152" s="13"/>
      <c r="EG4152" s="13"/>
      <c r="EH4152" s="13"/>
      <c r="EI4152" s="13"/>
      <c r="EJ4152" s="13"/>
      <c r="EK4152" s="13"/>
      <c r="EL4152" s="13"/>
      <c r="EM4152" s="13"/>
      <c r="EN4152" s="13"/>
      <c r="EO4152" s="13"/>
      <c r="EP4152" s="13"/>
      <c r="EQ4152" s="13"/>
      <c r="ER4152" s="13"/>
      <c r="ES4152" s="13"/>
      <c r="ET4152" s="13"/>
      <c r="EU4152" s="13"/>
      <c r="EV4152" s="13"/>
      <c r="EW4152" s="13"/>
      <c r="EX4152" s="13"/>
      <c r="EY4152" s="13"/>
      <c r="EZ4152" s="13"/>
      <c r="FA4152" s="13"/>
      <c r="FB4152" s="13"/>
      <c r="FC4152" s="13"/>
      <c r="FD4152" s="13"/>
      <c r="FE4152" s="13"/>
      <c r="FF4152" s="13"/>
      <c r="FG4152" s="13"/>
      <c r="FH4152" s="13"/>
      <c r="FI4152" s="13"/>
      <c r="FJ4152" s="13"/>
      <c r="FK4152" s="13"/>
      <c r="FL4152" s="13"/>
      <c r="FM4152" s="13"/>
      <c r="FN4152" s="13"/>
      <c r="FO4152" s="13"/>
      <c r="FP4152" s="13"/>
      <c r="FQ4152" s="13"/>
      <c r="FR4152" s="13"/>
      <c r="FS4152" s="13"/>
      <c r="FT4152" s="13"/>
      <c r="FU4152" s="13"/>
      <c r="FV4152" s="13"/>
      <c r="FW4152" s="13"/>
      <c r="FX4152" s="13"/>
      <c r="FY4152" s="13"/>
      <c r="FZ4152" s="13"/>
      <c r="GA4152" s="13"/>
      <c r="GB4152" s="13"/>
      <c r="GC4152" s="13"/>
      <c r="GD4152" s="13"/>
      <c r="GE4152" s="13"/>
      <c r="GF4152" s="13"/>
      <c r="GG4152" s="13"/>
      <c r="GH4152" s="13"/>
      <c r="GI4152" s="13"/>
      <c r="GJ4152" s="13"/>
      <c r="GK4152" s="13"/>
      <c r="GL4152" s="13"/>
      <c r="GM4152" s="13"/>
      <c r="GN4152" s="13"/>
      <c r="GO4152" s="13"/>
      <c r="GP4152" s="13"/>
      <c r="GQ4152" s="13"/>
      <c r="GR4152" s="13"/>
      <c r="GS4152" s="13"/>
      <c r="GT4152" s="13"/>
      <c r="GU4152" s="13"/>
      <c r="GV4152" s="13"/>
      <c r="GW4152" s="13"/>
      <c r="GX4152" s="13"/>
      <c r="GY4152" s="13"/>
      <c r="GZ4152" s="13"/>
      <c r="HA4152" s="13"/>
      <c r="HB4152" s="13"/>
      <c r="HC4152" s="13"/>
      <c r="HD4152" s="13"/>
      <c r="HE4152" s="13"/>
      <c r="HF4152" s="13"/>
      <c r="HG4152" s="13"/>
      <c r="HH4152" s="13"/>
      <c r="HI4152" s="13"/>
      <c r="HJ4152" s="13"/>
      <c r="HK4152" s="13"/>
      <c r="HL4152" s="13"/>
      <c r="HM4152" s="13"/>
      <c r="HN4152" s="13"/>
      <c r="HO4152" s="13"/>
      <c r="HP4152" s="13"/>
      <c r="HQ4152" s="13"/>
      <c r="HR4152" s="13"/>
      <c r="HS4152" s="13"/>
      <c r="HT4152" s="13"/>
      <c r="HU4152" s="13"/>
      <c r="HV4152" s="13"/>
      <c r="HW4152" s="13"/>
      <c r="HX4152" s="13"/>
      <c r="HY4152" s="13"/>
      <c r="HZ4152" s="13"/>
      <c r="IA4152" s="13"/>
      <c r="IB4152" s="13"/>
      <c r="IC4152" s="13"/>
      <c r="ID4152" s="13"/>
      <c r="IE4152" s="13"/>
      <c r="IF4152" s="13"/>
      <c r="IG4152" s="13"/>
    </row>
    <row r="4153" spans="1:241" s="304" customFormat="1">
      <c r="A4153" s="309">
        <v>87</v>
      </c>
      <c r="B4153" s="111" t="s">
        <v>5170</v>
      </c>
      <c r="C4153" s="46" t="s">
        <v>5159</v>
      </c>
      <c r="D4153" s="298" t="s">
        <v>2657</v>
      </c>
      <c r="E4153" s="299">
        <f t="shared" si="241"/>
        <v>0</v>
      </c>
      <c r="F4153" s="316"/>
      <c r="G4153" s="303"/>
      <c r="H4153" s="303"/>
      <c r="I4153" s="13"/>
      <c r="J4153" s="13"/>
      <c r="K4153" s="13"/>
      <c r="L4153" s="13"/>
      <c r="M4153" s="13"/>
      <c r="N4153" s="13"/>
      <c r="O4153" s="13"/>
      <c r="P4153" s="13"/>
      <c r="Q4153" s="13"/>
      <c r="R4153" s="13"/>
      <c r="S4153" s="13"/>
      <c r="T4153" s="13"/>
      <c r="U4153" s="13"/>
      <c r="V4153" s="13"/>
      <c r="W4153" s="13"/>
      <c r="X4153" s="13"/>
      <c r="Y4153" s="13"/>
      <c r="Z4153" s="13"/>
      <c r="AA4153" s="13"/>
      <c r="AB4153" s="13"/>
      <c r="AC4153" s="13"/>
      <c r="AD4153" s="13"/>
      <c r="AE4153" s="13"/>
      <c r="AF4153" s="13"/>
      <c r="AG4153" s="13"/>
      <c r="AH4153" s="13"/>
      <c r="AI4153" s="13"/>
      <c r="AJ4153" s="13"/>
      <c r="AK4153" s="13"/>
      <c r="AL4153" s="13"/>
      <c r="AM4153" s="13"/>
      <c r="AN4153" s="13"/>
      <c r="AO4153" s="13"/>
      <c r="AP4153" s="13"/>
      <c r="AQ4153" s="13"/>
      <c r="AR4153" s="13"/>
      <c r="AS4153" s="13"/>
      <c r="AT4153" s="13"/>
      <c r="AU4153" s="13"/>
      <c r="AV4153" s="13"/>
      <c r="AW4153" s="13"/>
      <c r="AX4153" s="13"/>
      <c r="AY4153" s="13"/>
      <c r="AZ4153" s="13"/>
      <c r="BA4153" s="13"/>
      <c r="BB4153" s="13"/>
      <c r="BC4153" s="13"/>
      <c r="BD4153" s="13"/>
      <c r="BE4153" s="13"/>
      <c r="BF4153" s="13"/>
      <c r="BG4153" s="13"/>
      <c r="BH4153" s="13"/>
      <c r="BI4153" s="13"/>
      <c r="BJ4153" s="13"/>
      <c r="BK4153" s="13"/>
      <c r="BL4153" s="13"/>
      <c r="BM4153" s="13"/>
      <c r="BN4153" s="13"/>
      <c r="BO4153" s="13"/>
      <c r="BP4153" s="13"/>
      <c r="BQ4153" s="13"/>
      <c r="BR4153" s="13"/>
      <c r="BS4153" s="13"/>
      <c r="BT4153" s="13"/>
      <c r="BU4153" s="13"/>
      <c r="BV4153" s="13"/>
      <c r="BW4153" s="13"/>
      <c r="BX4153" s="13"/>
      <c r="BY4153" s="13"/>
      <c r="BZ4153" s="13"/>
      <c r="CA4153" s="13"/>
      <c r="CB4153" s="13"/>
      <c r="CC4153" s="13"/>
      <c r="CD4153" s="13"/>
      <c r="CE4153" s="13"/>
      <c r="CF4153" s="13"/>
      <c r="CG4153" s="13"/>
      <c r="CH4153" s="13"/>
      <c r="CI4153" s="13"/>
      <c r="CJ4153" s="13"/>
      <c r="CK4153" s="13"/>
      <c r="CL4153" s="13"/>
      <c r="CM4153" s="13"/>
      <c r="CN4153" s="13"/>
      <c r="CO4153" s="13"/>
      <c r="CP4153" s="13"/>
      <c r="CQ4153" s="13"/>
      <c r="CR4153" s="13"/>
      <c r="CS4153" s="13"/>
      <c r="CT4153" s="13"/>
      <c r="CU4153" s="13"/>
      <c r="CV4153" s="13"/>
      <c r="CW4153" s="13"/>
      <c r="CX4153" s="13"/>
      <c r="CY4153" s="13"/>
      <c r="CZ4153" s="13"/>
      <c r="DA4153" s="13"/>
      <c r="DB4153" s="13"/>
      <c r="DC4153" s="13"/>
      <c r="DD4153" s="13"/>
      <c r="DE4153" s="13"/>
      <c r="DF4153" s="13"/>
      <c r="DG4153" s="13"/>
      <c r="DH4153" s="13"/>
      <c r="DI4153" s="13"/>
      <c r="DJ4153" s="13"/>
      <c r="DK4153" s="13"/>
      <c r="DL4153" s="13"/>
      <c r="DM4153" s="13"/>
      <c r="DN4153" s="13"/>
      <c r="DO4153" s="13"/>
      <c r="DP4153" s="13"/>
      <c r="DQ4153" s="13"/>
      <c r="DR4153" s="13"/>
      <c r="DS4153" s="13"/>
      <c r="DT4153" s="13"/>
      <c r="DU4153" s="13"/>
      <c r="DV4153" s="13"/>
      <c r="DW4153" s="13"/>
      <c r="DX4153" s="13"/>
      <c r="DY4153" s="13"/>
      <c r="DZ4153" s="13"/>
      <c r="EA4153" s="13"/>
      <c r="EB4153" s="13"/>
      <c r="EC4153" s="13"/>
      <c r="ED4153" s="13"/>
      <c r="EE4153" s="13"/>
      <c r="EF4153" s="13"/>
      <c r="EG4153" s="13"/>
      <c r="EH4153" s="13"/>
      <c r="EI4153" s="13"/>
      <c r="EJ4153" s="13"/>
      <c r="EK4153" s="13"/>
      <c r="EL4153" s="13"/>
      <c r="EM4153" s="13"/>
      <c r="EN4153" s="13"/>
      <c r="EO4153" s="13"/>
      <c r="EP4153" s="13"/>
      <c r="EQ4153" s="13"/>
      <c r="ER4153" s="13"/>
      <c r="ES4153" s="13"/>
      <c r="ET4153" s="13"/>
      <c r="EU4153" s="13"/>
      <c r="EV4153" s="13"/>
      <c r="EW4153" s="13"/>
      <c r="EX4153" s="13"/>
      <c r="EY4153" s="13"/>
      <c r="EZ4153" s="13"/>
      <c r="FA4153" s="13"/>
      <c r="FB4153" s="13"/>
      <c r="FC4153" s="13"/>
      <c r="FD4153" s="13"/>
      <c r="FE4153" s="13"/>
      <c r="FF4153" s="13"/>
      <c r="FG4153" s="13"/>
      <c r="FH4153" s="13"/>
      <c r="FI4153" s="13"/>
      <c r="FJ4153" s="13"/>
      <c r="FK4153" s="13"/>
      <c r="FL4153" s="13"/>
      <c r="FM4153" s="13"/>
      <c r="FN4153" s="13"/>
      <c r="FO4153" s="13"/>
      <c r="FP4153" s="13"/>
      <c r="FQ4153" s="13"/>
      <c r="FR4153" s="13"/>
      <c r="FS4153" s="13"/>
      <c r="FT4153" s="13"/>
      <c r="FU4153" s="13"/>
      <c r="FV4153" s="13"/>
      <c r="FW4153" s="13"/>
      <c r="FX4153" s="13"/>
      <c r="FY4153" s="13"/>
      <c r="FZ4153" s="13"/>
      <c r="GA4153" s="13"/>
      <c r="GB4153" s="13"/>
      <c r="GC4153" s="13"/>
      <c r="GD4153" s="13"/>
      <c r="GE4153" s="13"/>
      <c r="GF4153" s="13"/>
      <c r="GG4153" s="13"/>
      <c r="GH4153" s="13"/>
      <c r="GI4153" s="13"/>
      <c r="GJ4153" s="13"/>
      <c r="GK4153" s="13"/>
      <c r="GL4153" s="13"/>
      <c r="GM4153" s="13"/>
      <c r="GN4153" s="13"/>
      <c r="GO4153" s="13"/>
      <c r="GP4153" s="13"/>
      <c r="GQ4153" s="13"/>
      <c r="GR4153" s="13"/>
      <c r="GS4153" s="13"/>
      <c r="GT4153" s="13"/>
      <c r="GU4153" s="13"/>
      <c r="GV4153" s="13"/>
      <c r="GW4153" s="13"/>
      <c r="GX4153" s="13"/>
      <c r="GY4153" s="13"/>
      <c r="GZ4153" s="13"/>
      <c r="HA4153" s="13"/>
      <c r="HB4153" s="13"/>
      <c r="HC4153" s="13"/>
      <c r="HD4153" s="13"/>
      <c r="HE4153" s="13"/>
      <c r="HF4153" s="13"/>
      <c r="HG4153" s="13"/>
      <c r="HH4153" s="13"/>
      <c r="HI4153" s="13"/>
      <c r="HJ4153" s="13"/>
      <c r="HK4153" s="13"/>
      <c r="HL4153" s="13"/>
      <c r="HM4153" s="13"/>
      <c r="HN4153" s="13"/>
      <c r="HO4153" s="13"/>
      <c r="HP4153" s="13"/>
      <c r="HQ4153" s="13"/>
      <c r="HR4153" s="13"/>
      <c r="HS4153" s="13"/>
      <c r="HT4153" s="13"/>
      <c r="HU4153" s="13"/>
      <c r="HV4153" s="13"/>
      <c r="HW4153" s="13"/>
      <c r="HX4153" s="13"/>
      <c r="HY4153" s="13"/>
      <c r="HZ4153" s="13"/>
      <c r="IA4153" s="13"/>
      <c r="IB4153" s="13"/>
      <c r="IC4153" s="13"/>
      <c r="ID4153" s="13"/>
      <c r="IE4153" s="13"/>
      <c r="IF4153" s="13"/>
      <c r="IG4153" s="13"/>
    </row>
    <row r="4154" spans="1:241" s="304" customFormat="1">
      <c r="A4154" s="309">
        <v>88</v>
      </c>
      <c r="B4154" s="111" t="s">
        <v>5171</v>
      </c>
      <c r="C4154" s="46" t="s">
        <v>5159</v>
      </c>
      <c r="D4154" s="298" t="s">
        <v>2657</v>
      </c>
      <c r="E4154" s="299">
        <f t="shared" si="241"/>
        <v>0</v>
      </c>
      <c r="F4154" s="316"/>
      <c r="G4154" s="303"/>
      <c r="H4154" s="303"/>
      <c r="I4154" s="13"/>
      <c r="J4154" s="13"/>
      <c r="K4154" s="13"/>
      <c r="L4154" s="13"/>
      <c r="M4154" s="13"/>
      <c r="N4154" s="13"/>
      <c r="O4154" s="13"/>
      <c r="P4154" s="13"/>
      <c r="Q4154" s="13"/>
      <c r="R4154" s="13"/>
      <c r="S4154" s="13"/>
      <c r="T4154" s="13"/>
      <c r="U4154" s="13"/>
      <c r="V4154" s="13"/>
      <c r="W4154" s="13"/>
      <c r="X4154" s="13"/>
      <c r="Y4154" s="13"/>
      <c r="Z4154" s="13"/>
      <c r="AA4154" s="13"/>
      <c r="AB4154" s="13"/>
      <c r="AC4154" s="13"/>
      <c r="AD4154" s="13"/>
      <c r="AE4154" s="13"/>
      <c r="AF4154" s="13"/>
      <c r="AG4154" s="13"/>
      <c r="AH4154" s="13"/>
      <c r="AI4154" s="13"/>
      <c r="AJ4154" s="13"/>
      <c r="AK4154" s="13"/>
      <c r="AL4154" s="13"/>
      <c r="AM4154" s="13"/>
      <c r="AN4154" s="13"/>
      <c r="AO4154" s="13"/>
      <c r="AP4154" s="13"/>
      <c r="AQ4154" s="13"/>
      <c r="AR4154" s="13"/>
      <c r="AS4154" s="13"/>
      <c r="AT4154" s="13"/>
      <c r="AU4154" s="13"/>
      <c r="AV4154" s="13"/>
      <c r="AW4154" s="13"/>
      <c r="AX4154" s="13"/>
      <c r="AY4154" s="13"/>
      <c r="AZ4154" s="13"/>
      <c r="BA4154" s="13"/>
      <c r="BB4154" s="13"/>
      <c r="BC4154" s="13"/>
      <c r="BD4154" s="13"/>
      <c r="BE4154" s="13"/>
      <c r="BF4154" s="13"/>
      <c r="BG4154" s="13"/>
      <c r="BH4154" s="13"/>
      <c r="BI4154" s="13"/>
      <c r="BJ4154" s="13"/>
      <c r="BK4154" s="13"/>
      <c r="BL4154" s="13"/>
      <c r="BM4154" s="13"/>
      <c r="BN4154" s="13"/>
      <c r="BO4154" s="13"/>
      <c r="BP4154" s="13"/>
      <c r="BQ4154" s="13"/>
      <c r="BR4154" s="13"/>
      <c r="BS4154" s="13"/>
      <c r="BT4154" s="13"/>
      <c r="BU4154" s="13"/>
      <c r="BV4154" s="13"/>
      <c r="BW4154" s="13"/>
      <c r="BX4154" s="13"/>
      <c r="BY4154" s="13"/>
      <c r="BZ4154" s="13"/>
      <c r="CA4154" s="13"/>
      <c r="CB4154" s="13"/>
      <c r="CC4154" s="13"/>
      <c r="CD4154" s="13"/>
      <c r="CE4154" s="13"/>
      <c r="CF4154" s="13"/>
      <c r="CG4154" s="13"/>
      <c r="CH4154" s="13"/>
      <c r="CI4154" s="13"/>
      <c r="CJ4154" s="13"/>
      <c r="CK4154" s="13"/>
      <c r="CL4154" s="13"/>
      <c r="CM4154" s="13"/>
      <c r="CN4154" s="13"/>
      <c r="CO4154" s="13"/>
      <c r="CP4154" s="13"/>
      <c r="CQ4154" s="13"/>
      <c r="CR4154" s="13"/>
      <c r="CS4154" s="13"/>
      <c r="CT4154" s="13"/>
      <c r="CU4154" s="13"/>
      <c r="CV4154" s="13"/>
      <c r="CW4154" s="13"/>
      <c r="CX4154" s="13"/>
      <c r="CY4154" s="13"/>
      <c r="CZ4154" s="13"/>
      <c r="DA4154" s="13"/>
      <c r="DB4154" s="13"/>
      <c r="DC4154" s="13"/>
      <c r="DD4154" s="13"/>
      <c r="DE4154" s="13"/>
      <c r="DF4154" s="13"/>
      <c r="DG4154" s="13"/>
      <c r="DH4154" s="13"/>
      <c r="DI4154" s="13"/>
      <c r="DJ4154" s="13"/>
      <c r="DK4154" s="13"/>
      <c r="DL4154" s="13"/>
      <c r="DM4154" s="13"/>
      <c r="DN4154" s="13"/>
      <c r="DO4154" s="13"/>
      <c r="DP4154" s="13"/>
      <c r="DQ4154" s="13"/>
      <c r="DR4154" s="13"/>
      <c r="DS4154" s="13"/>
      <c r="DT4154" s="13"/>
      <c r="DU4154" s="13"/>
      <c r="DV4154" s="13"/>
      <c r="DW4154" s="13"/>
      <c r="DX4154" s="13"/>
      <c r="DY4154" s="13"/>
      <c r="DZ4154" s="13"/>
      <c r="EA4154" s="13"/>
      <c r="EB4154" s="13"/>
      <c r="EC4154" s="13"/>
      <c r="ED4154" s="13"/>
      <c r="EE4154" s="13"/>
      <c r="EF4154" s="13"/>
      <c r="EG4154" s="13"/>
      <c r="EH4154" s="13"/>
      <c r="EI4154" s="13"/>
      <c r="EJ4154" s="13"/>
      <c r="EK4154" s="13"/>
      <c r="EL4154" s="13"/>
      <c r="EM4154" s="13"/>
      <c r="EN4154" s="13"/>
      <c r="EO4154" s="13"/>
      <c r="EP4154" s="13"/>
      <c r="EQ4154" s="13"/>
      <c r="ER4154" s="13"/>
      <c r="ES4154" s="13"/>
      <c r="ET4154" s="13"/>
      <c r="EU4154" s="13"/>
      <c r="EV4154" s="13"/>
      <c r="EW4154" s="13"/>
      <c r="EX4154" s="13"/>
      <c r="EY4154" s="13"/>
      <c r="EZ4154" s="13"/>
      <c r="FA4154" s="13"/>
      <c r="FB4154" s="13"/>
      <c r="FC4154" s="13"/>
      <c r="FD4154" s="13"/>
      <c r="FE4154" s="13"/>
      <c r="FF4154" s="13"/>
      <c r="FG4154" s="13"/>
      <c r="FH4154" s="13"/>
      <c r="FI4154" s="13"/>
      <c r="FJ4154" s="13"/>
      <c r="FK4154" s="13"/>
      <c r="FL4154" s="13"/>
      <c r="FM4154" s="13"/>
      <c r="FN4154" s="13"/>
      <c r="FO4154" s="13"/>
      <c r="FP4154" s="13"/>
      <c r="FQ4154" s="13"/>
      <c r="FR4154" s="13"/>
      <c r="FS4154" s="13"/>
      <c r="FT4154" s="13"/>
      <c r="FU4154" s="13"/>
      <c r="FV4154" s="13"/>
      <c r="FW4154" s="13"/>
      <c r="FX4154" s="13"/>
      <c r="FY4154" s="13"/>
      <c r="FZ4154" s="13"/>
      <c r="GA4154" s="13"/>
      <c r="GB4154" s="13"/>
      <c r="GC4154" s="13"/>
      <c r="GD4154" s="13"/>
      <c r="GE4154" s="13"/>
      <c r="GF4154" s="13"/>
      <c r="GG4154" s="13"/>
      <c r="GH4154" s="13"/>
      <c r="GI4154" s="13"/>
      <c r="GJ4154" s="13"/>
      <c r="GK4154" s="13"/>
      <c r="GL4154" s="13"/>
      <c r="GM4154" s="13"/>
      <c r="GN4154" s="13"/>
      <c r="GO4154" s="13"/>
      <c r="GP4154" s="13"/>
      <c r="GQ4154" s="13"/>
      <c r="GR4154" s="13"/>
      <c r="GS4154" s="13"/>
      <c r="GT4154" s="13"/>
      <c r="GU4154" s="13"/>
      <c r="GV4154" s="13"/>
      <c r="GW4154" s="13"/>
      <c r="GX4154" s="13"/>
      <c r="GY4154" s="13"/>
      <c r="GZ4154" s="13"/>
      <c r="HA4154" s="13"/>
      <c r="HB4154" s="13"/>
      <c r="HC4154" s="13"/>
      <c r="HD4154" s="13"/>
      <c r="HE4154" s="13"/>
      <c r="HF4154" s="13"/>
      <c r="HG4154" s="13"/>
      <c r="HH4154" s="13"/>
      <c r="HI4154" s="13"/>
      <c r="HJ4154" s="13"/>
      <c r="HK4154" s="13"/>
      <c r="HL4154" s="13"/>
      <c r="HM4154" s="13"/>
      <c r="HN4154" s="13"/>
      <c r="HO4154" s="13"/>
      <c r="HP4154" s="13"/>
      <c r="HQ4154" s="13"/>
      <c r="HR4154" s="13"/>
      <c r="HS4154" s="13"/>
      <c r="HT4154" s="13"/>
      <c r="HU4154" s="13"/>
      <c r="HV4154" s="13"/>
      <c r="HW4154" s="13"/>
      <c r="HX4154" s="13"/>
      <c r="HY4154" s="13"/>
      <c r="HZ4154" s="13"/>
      <c r="IA4154" s="13"/>
      <c r="IB4154" s="13"/>
      <c r="IC4154" s="13"/>
      <c r="ID4154" s="13"/>
      <c r="IE4154" s="13"/>
      <c r="IF4154" s="13"/>
      <c r="IG4154" s="13"/>
    </row>
    <row r="4155" spans="1:241" s="304" customFormat="1">
      <c r="A4155" s="309">
        <v>89</v>
      </c>
      <c r="B4155" s="111" t="s">
        <v>5172</v>
      </c>
      <c r="C4155" s="46" t="s">
        <v>5159</v>
      </c>
      <c r="D4155" s="298" t="s">
        <v>2657</v>
      </c>
      <c r="E4155" s="299">
        <f t="shared" si="241"/>
        <v>0</v>
      </c>
      <c r="F4155" s="316"/>
      <c r="G4155" s="303"/>
      <c r="H4155" s="303"/>
      <c r="I4155" s="13"/>
      <c r="J4155" s="13"/>
      <c r="K4155" s="13"/>
      <c r="L4155" s="13"/>
      <c r="M4155" s="13"/>
      <c r="N4155" s="13"/>
      <c r="O4155" s="13"/>
      <c r="P4155" s="13"/>
      <c r="Q4155" s="13"/>
      <c r="R4155" s="13"/>
      <c r="S4155" s="13"/>
      <c r="T4155" s="13"/>
      <c r="U4155" s="13"/>
      <c r="V4155" s="13"/>
      <c r="W4155" s="13"/>
      <c r="X4155" s="13"/>
      <c r="Y4155" s="13"/>
      <c r="Z4155" s="13"/>
      <c r="AA4155" s="13"/>
      <c r="AB4155" s="13"/>
      <c r="AC4155" s="13"/>
      <c r="AD4155" s="13"/>
      <c r="AE4155" s="13"/>
      <c r="AF4155" s="13"/>
      <c r="AG4155" s="13"/>
      <c r="AH4155" s="13"/>
      <c r="AI4155" s="13"/>
      <c r="AJ4155" s="13"/>
      <c r="AK4155" s="13"/>
      <c r="AL4155" s="13"/>
      <c r="AM4155" s="13"/>
      <c r="AN4155" s="13"/>
      <c r="AO4155" s="13"/>
      <c r="AP4155" s="13"/>
      <c r="AQ4155" s="13"/>
      <c r="AR4155" s="13"/>
      <c r="AS4155" s="13"/>
      <c r="AT4155" s="13"/>
      <c r="AU4155" s="13"/>
      <c r="AV4155" s="13"/>
      <c r="AW4155" s="13"/>
      <c r="AX4155" s="13"/>
      <c r="AY4155" s="13"/>
      <c r="AZ4155" s="13"/>
      <c r="BA4155" s="13"/>
      <c r="BB4155" s="13"/>
      <c r="BC4155" s="13"/>
      <c r="BD4155" s="13"/>
      <c r="BE4155" s="13"/>
      <c r="BF4155" s="13"/>
      <c r="BG4155" s="13"/>
      <c r="BH4155" s="13"/>
      <c r="BI4155" s="13"/>
      <c r="BJ4155" s="13"/>
      <c r="BK4155" s="13"/>
      <c r="BL4155" s="13"/>
      <c r="BM4155" s="13"/>
      <c r="BN4155" s="13"/>
      <c r="BO4155" s="13"/>
      <c r="BP4155" s="13"/>
      <c r="BQ4155" s="13"/>
      <c r="BR4155" s="13"/>
      <c r="BS4155" s="13"/>
      <c r="BT4155" s="13"/>
      <c r="BU4155" s="13"/>
      <c r="BV4155" s="13"/>
      <c r="BW4155" s="13"/>
      <c r="BX4155" s="13"/>
      <c r="BY4155" s="13"/>
      <c r="BZ4155" s="13"/>
      <c r="CA4155" s="13"/>
      <c r="CB4155" s="13"/>
      <c r="CC4155" s="13"/>
      <c r="CD4155" s="13"/>
      <c r="CE4155" s="13"/>
      <c r="CF4155" s="13"/>
      <c r="CG4155" s="13"/>
      <c r="CH4155" s="13"/>
      <c r="CI4155" s="13"/>
      <c r="CJ4155" s="13"/>
      <c r="CK4155" s="13"/>
      <c r="CL4155" s="13"/>
      <c r="CM4155" s="13"/>
      <c r="CN4155" s="13"/>
      <c r="CO4155" s="13"/>
      <c r="CP4155" s="13"/>
      <c r="CQ4155" s="13"/>
      <c r="CR4155" s="13"/>
      <c r="CS4155" s="13"/>
      <c r="CT4155" s="13"/>
      <c r="CU4155" s="13"/>
      <c r="CV4155" s="13"/>
      <c r="CW4155" s="13"/>
      <c r="CX4155" s="13"/>
      <c r="CY4155" s="13"/>
      <c r="CZ4155" s="13"/>
      <c r="DA4155" s="13"/>
      <c r="DB4155" s="13"/>
      <c r="DC4155" s="13"/>
      <c r="DD4155" s="13"/>
      <c r="DE4155" s="13"/>
      <c r="DF4155" s="13"/>
      <c r="DG4155" s="13"/>
      <c r="DH4155" s="13"/>
      <c r="DI4155" s="13"/>
      <c r="DJ4155" s="13"/>
      <c r="DK4155" s="13"/>
      <c r="DL4155" s="13"/>
      <c r="DM4155" s="13"/>
      <c r="DN4155" s="13"/>
      <c r="DO4155" s="13"/>
      <c r="DP4155" s="13"/>
      <c r="DQ4155" s="13"/>
      <c r="DR4155" s="13"/>
      <c r="DS4155" s="13"/>
      <c r="DT4155" s="13"/>
      <c r="DU4155" s="13"/>
      <c r="DV4155" s="13"/>
      <c r="DW4155" s="13"/>
      <c r="DX4155" s="13"/>
      <c r="DY4155" s="13"/>
      <c r="DZ4155" s="13"/>
      <c r="EA4155" s="13"/>
      <c r="EB4155" s="13"/>
      <c r="EC4155" s="13"/>
      <c r="ED4155" s="13"/>
      <c r="EE4155" s="13"/>
      <c r="EF4155" s="13"/>
      <c r="EG4155" s="13"/>
      <c r="EH4155" s="13"/>
      <c r="EI4155" s="13"/>
      <c r="EJ4155" s="13"/>
      <c r="EK4155" s="13"/>
      <c r="EL4155" s="13"/>
      <c r="EM4155" s="13"/>
      <c r="EN4155" s="13"/>
      <c r="EO4155" s="13"/>
      <c r="EP4155" s="13"/>
      <c r="EQ4155" s="13"/>
      <c r="ER4155" s="13"/>
      <c r="ES4155" s="13"/>
      <c r="ET4155" s="13"/>
      <c r="EU4155" s="13"/>
      <c r="EV4155" s="13"/>
      <c r="EW4155" s="13"/>
      <c r="EX4155" s="13"/>
      <c r="EY4155" s="13"/>
      <c r="EZ4155" s="13"/>
      <c r="FA4155" s="13"/>
      <c r="FB4155" s="13"/>
      <c r="FC4155" s="13"/>
      <c r="FD4155" s="13"/>
      <c r="FE4155" s="13"/>
      <c r="FF4155" s="13"/>
      <c r="FG4155" s="13"/>
      <c r="FH4155" s="13"/>
      <c r="FI4155" s="13"/>
      <c r="FJ4155" s="13"/>
      <c r="FK4155" s="13"/>
      <c r="FL4155" s="13"/>
      <c r="FM4155" s="13"/>
      <c r="FN4155" s="13"/>
      <c r="FO4155" s="13"/>
      <c r="FP4155" s="13"/>
      <c r="FQ4155" s="13"/>
      <c r="FR4155" s="13"/>
      <c r="FS4155" s="13"/>
      <c r="FT4155" s="13"/>
      <c r="FU4155" s="13"/>
      <c r="FV4155" s="13"/>
      <c r="FW4155" s="13"/>
      <c r="FX4155" s="13"/>
      <c r="FY4155" s="13"/>
      <c r="FZ4155" s="13"/>
      <c r="GA4155" s="13"/>
      <c r="GB4155" s="13"/>
      <c r="GC4155" s="13"/>
      <c r="GD4155" s="13"/>
      <c r="GE4155" s="13"/>
      <c r="GF4155" s="13"/>
      <c r="GG4155" s="13"/>
      <c r="GH4155" s="13"/>
      <c r="GI4155" s="13"/>
      <c r="GJ4155" s="13"/>
      <c r="GK4155" s="13"/>
      <c r="GL4155" s="13"/>
      <c r="GM4155" s="13"/>
      <c r="GN4155" s="13"/>
      <c r="GO4155" s="13"/>
      <c r="GP4155" s="13"/>
      <c r="GQ4155" s="13"/>
      <c r="GR4155" s="13"/>
      <c r="GS4155" s="13"/>
      <c r="GT4155" s="13"/>
      <c r="GU4155" s="13"/>
      <c r="GV4155" s="13"/>
      <c r="GW4155" s="13"/>
      <c r="GX4155" s="13"/>
      <c r="GY4155" s="13"/>
      <c r="GZ4155" s="13"/>
      <c r="HA4155" s="13"/>
      <c r="HB4155" s="13"/>
      <c r="HC4155" s="13"/>
      <c r="HD4155" s="13"/>
      <c r="HE4155" s="13"/>
      <c r="HF4155" s="13"/>
      <c r="HG4155" s="13"/>
      <c r="HH4155" s="13"/>
      <c r="HI4155" s="13"/>
      <c r="HJ4155" s="13"/>
      <c r="HK4155" s="13"/>
      <c r="HL4155" s="13"/>
      <c r="HM4155" s="13"/>
      <c r="HN4155" s="13"/>
      <c r="HO4155" s="13"/>
      <c r="HP4155" s="13"/>
      <c r="HQ4155" s="13"/>
      <c r="HR4155" s="13"/>
      <c r="HS4155" s="13"/>
      <c r="HT4155" s="13"/>
      <c r="HU4155" s="13"/>
      <c r="HV4155" s="13"/>
      <c r="HW4155" s="13"/>
      <c r="HX4155" s="13"/>
      <c r="HY4155" s="13"/>
      <c r="HZ4155" s="13"/>
      <c r="IA4155" s="13"/>
      <c r="IB4155" s="13"/>
      <c r="IC4155" s="13"/>
      <c r="ID4155" s="13"/>
      <c r="IE4155" s="13"/>
      <c r="IF4155" s="13"/>
      <c r="IG4155" s="13"/>
    </row>
    <row r="4156" spans="1:241" s="304" customFormat="1">
      <c r="A4156" s="309">
        <v>90</v>
      </c>
      <c r="B4156" s="111" t="s">
        <v>5173</v>
      </c>
      <c r="C4156" s="46" t="s">
        <v>5159</v>
      </c>
      <c r="D4156" s="298" t="s">
        <v>2657</v>
      </c>
      <c r="E4156" s="299">
        <f t="shared" si="241"/>
        <v>0</v>
      </c>
      <c r="F4156" s="316"/>
      <c r="G4156" s="303"/>
      <c r="H4156" s="303"/>
      <c r="I4156" s="13"/>
      <c r="J4156" s="13"/>
      <c r="K4156" s="13"/>
      <c r="L4156" s="13"/>
      <c r="M4156" s="13"/>
      <c r="N4156" s="13"/>
      <c r="O4156" s="13"/>
      <c r="P4156" s="13"/>
      <c r="Q4156" s="13"/>
      <c r="R4156" s="13"/>
      <c r="S4156" s="13"/>
      <c r="T4156" s="13"/>
      <c r="U4156" s="13"/>
      <c r="V4156" s="13"/>
      <c r="W4156" s="13"/>
      <c r="X4156" s="13"/>
      <c r="Y4156" s="13"/>
      <c r="Z4156" s="13"/>
      <c r="AA4156" s="13"/>
      <c r="AB4156" s="13"/>
      <c r="AC4156" s="13"/>
      <c r="AD4156" s="13"/>
      <c r="AE4156" s="13"/>
      <c r="AF4156" s="13"/>
      <c r="AG4156" s="13"/>
      <c r="AH4156" s="13"/>
      <c r="AI4156" s="13"/>
      <c r="AJ4156" s="13"/>
      <c r="AK4156" s="13"/>
      <c r="AL4156" s="13"/>
      <c r="AM4156" s="13"/>
      <c r="AN4156" s="13"/>
      <c r="AO4156" s="13"/>
      <c r="AP4156" s="13"/>
      <c r="AQ4156" s="13"/>
      <c r="AR4156" s="13"/>
      <c r="AS4156" s="13"/>
      <c r="AT4156" s="13"/>
      <c r="AU4156" s="13"/>
      <c r="AV4156" s="13"/>
      <c r="AW4156" s="13"/>
      <c r="AX4156" s="13"/>
      <c r="AY4156" s="13"/>
      <c r="AZ4156" s="13"/>
      <c r="BA4156" s="13"/>
      <c r="BB4156" s="13"/>
      <c r="BC4156" s="13"/>
      <c r="BD4156" s="13"/>
      <c r="BE4156" s="13"/>
      <c r="BF4156" s="13"/>
      <c r="BG4156" s="13"/>
      <c r="BH4156" s="13"/>
      <c r="BI4156" s="13"/>
      <c r="BJ4156" s="13"/>
      <c r="BK4156" s="13"/>
      <c r="BL4156" s="13"/>
      <c r="BM4156" s="13"/>
      <c r="BN4156" s="13"/>
      <c r="BO4156" s="13"/>
      <c r="BP4156" s="13"/>
      <c r="BQ4156" s="13"/>
      <c r="BR4156" s="13"/>
      <c r="BS4156" s="13"/>
      <c r="BT4156" s="13"/>
      <c r="BU4156" s="13"/>
      <c r="BV4156" s="13"/>
      <c r="BW4156" s="13"/>
      <c r="BX4156" s="13"/>
      <c r="BY4156" s="13"/>
      <c r="BZ4156" s="13"/>
      <c r="CA4156" s="13"/>
      <c r="CB4156" s="13"/>
      <c r="CC4156" s="13"/>
      <c r="CD4156" s="13"/>
      <c r="CE4156" s="13"/>
      <c r="CF4156" s="13"/>
      <c r="CG4156" s="13"/>
      <c r="CH4156" s="13"/>
      <c r="CI4156" s="13"/>
      <c r="CJ4156" s="13"/>
      <c r="CK4156" s="13"/>
      <c r="CL4156" s="13"/>
      <c r="CM4156" s="13"/>
      <c r="CN4156" s="13"/>
      <c r="CO4156" s="13"/>
      <c r="CP4156" s="13"/>
      <c r="CQ4156" s="13"/>
      <c r="CR4156" s="13"/>
      <c r="CS4156" s="13"/>
      <c r="CT4156" s="13"/>
      <c r="CU4156" s="13"/>
      <c r="CV4156" s="13"/>
      <c r="CW4156" s="13"/>
      <c r="CX4156" s="13"/>
      <c r="CY4156" s="13"/>
      <c r="CZ4156" s="13"/>
      <c r="DA4156" s="13"/>
      <c r="DB4156" s="13"/>
      <c r="DC4156" s="13"/>
      <c r="DD4156" s="13"/>
      <c r="DE4156" s="13"/>
      <c r="DF4156" s="13"/>
      <c r="DG4156" s="13"/>
      <c r="DH4156" s="13"/>
      <c r="DI4156" s="13"/>
      <c r="DJ4156" s="13"/>
      <c r="DK4156" s="13"/>
      <c r="DL4156" s="13"/>
      <c r="DM4156" s="13"/>
      <c r="DN4156" s="13"/>
      <c r="DO4156" s="13"/>
      <c r="DP4156" s="13"/>
      <c r="DQ4156" s="13"/>
      <c r="DR4156" s="13"/>
      <c r="DS4156" s="13"/>
      <c r="DT4156" s="13"/>
      <c r="DU4156" s="13"/>
      <c r="DV4156" s="13"/>
      <c r="DW4156" s="13"/>
      <c r="DX4156" s="13"/>
      <c r="DY4156" s="13"/>
      <c r="DZ4156" s="13"/>
      <c r="EA4156" s="13"/>
      <c r="EB4156" s="13"/>
      <c r="EC4156" s="13"/>
      <c r="ED4156" s="13"/>
      <c r="EE4156" s="13"/>
      <c r="EF4156" s="13"/>
      <c r="EG4156" s="13"/>
      <c r="EH4156" s="13"/>
      <c r="EI4156" s="13"/>
      <c r="EJ4156" s="13"/>
      <c r="EK4156" s="13"/>
      <c r="EL4156" s="13"/>
      <c r="EM4156" s="13"/>
      <c r="EN4156" s="13"/>
      <c r="EO4156" s="13"/>
      <c r="EP4156" s="13"/>
      <c r="EQ4156" s="13"/>
      <c r="ER4156" s="13"/>
      <c r="ES4156" s="13"/>
      <c r="ET4156" s="13"/>
      <c r="EU4156" s="13"/>
      <c r="EV4156" s="13"/>
      <c r="EW4156" s="13"/>
      <c r="EX4156" s="13"/>
      <c r="EY4156" s="13"/>
      <c r="EZ4156" s="13"/>
      <c r="FA4156" s="13"/>
      <c r="FB4156" s="13"/>
      <c r="FC4156" s="13"/>
      <c r="FD4156" s="13"/>
      <c r="FE4156" s="13"/>
      <c r="FF4156" s="13"/>
      <c r="FG4156" s="13"/>
      <c r="FH4156" s="13"/>
      <c r="FI4156" s="13"/>
      <c r="FJ4156" s="13"/>
      <c r="FK4156" s="13"/>
      <c r="FL4156" s="13"/>
      <c r="FM4156" s="13"/>
      <c r="FN4156" s="13"/>
      <c r="FO4156" s="13"/>
      <c r="FP4156" s="13"/>
      <c r="FQ4156" s="13"/>
      <c r="FR4156" s="13"/>
      <c r="FS4156" s="13"/>
      <c r="FT4156" s="13"/>
      <c r="FU4156" s="13"/>
      <c r="FV4156" s="13"/>
      <c r="FW4156" s="13"/>
      <c r="FX4156" s="13"/>
      <c r="FY4156" s="13"/>
      <c r="FZ4156" s="13"/>
      <c r="GA4156" s="13"/>
      <c r="GB4156" s="13"/>
      <c r="GC4156" s="13"/>
      <c r="GD4156" s="13"/>
      <c r="GE4156" s="13"/>
      <c r="GF4156" s="13"/>
      <c r="GG4156" s="13"/>
      <c r="GH4156" s="13"/>
      <c r="GI4156" s="13"/>
      <c r="GJ4156" s="13"/>
      <c r="GK4156" s="13"/>
      <c r="GL4156" s="13"/>
      <c r="GM4156" s="13"/>
      <c r="GN4156" s="13"/>
      <c r="GO4156" s="13"/>
      <c r="GP4156" s="13"/>
      <c r="GQ4156" s="13"/>
      <c r="GR4156" s="13"/>
      <c r="GS4156" s="13"/>
      <c r="GT4156" s="13"/>
      <c r="GU4156" s="13"/>
      <c r="GV4156" s="13"/>
      <c r="GW4156" s="13"/>
      <c r="GX4156" s="13"/>
      <c r="GY4156" s="13"/>
      <c r="GZ4156" s="13"/>
      <c r="HA4156" s="13"/>
      <c r="HB4156" s="13"/>
      <c r="HC4156" s="13"/>
      <c r="HD4156" s="13"/>
      <c r="HE4156" s="13"/>
      <c r="HF4156" s="13"/>
      <c r="HG4156" s="13"/>
      <c r="HH4156" s="13"/>
      <c r="HI4156" s="13"/>
      <c r="HJ4156" s="13"/>
      <c r="HK4156" s="13"/>
      <c r="HL4156" s="13"/>
      <c r="HM4156" s="13"/>
      <c r="HN4156" s="13"/>
      <c r="HO4156" s="13"/>
      <c r="HP4156" s="13"/>
      <c r="HQ4156" s="13"/>
      <c r="HR4156" s="13"/>
      <c r="HS4156" s="13"/>
      <c r="HT4156" s="13"/>
      <c r="HU4156" s="13"/>
      <c r="HV4156" s="13"/>
      <c r="HW4156" s="13"/>
      <c r="HX4156" s="13"/>
      <c r="HY4156" s="13"/>
      <c r="HZ4156" s="13"/>
      <c r="IA4156" s="13"/>
      <c r="IB4156" s="13"/>
      <c r="IC4156" s="13"/>
      <c r="ID4156" s="13"/>
      <c r="IE4156" s="13"/>
      <c r="IF4156" s="13"/>
      <c r="IG4156" s="13"/>
    </row>
    <row r="4157" spans="1:241" s="304" customFormat="1">
      <c r="A4157" s="309">
        <v>91</v>
      </c>
      <c r="B4157" s="111" t="s">
        <v>5174</v>
      </c>
      <c r="C4157" s="46" t="s">
        <v>5159</v>
      </c>
      <c r="D4157" s="298" t="s">
        <v>2657</v>
      </c>
      <c r="E4157" s="299">
        <f t="shared" si="241"/>
        <v>0</v>
      </c>
      <c r="F4157" s="316"/>
      <c r="G4157" s="303"/>
      <c r="H4157" s="303"/>
      <c r="I4157" s="13"/>
      <c r="J4157" s="13"/>
      <c r="K4157" s="13"/>
      <c r="L4157" s="13"/>
      <c r="M4157" s="13"/>
      <c r="N4157" s="13"/>
      <c r="O4157" s="13"/>
      <c r="P4157" s="13"/>
      <c r="Q4157" s="13"/>
      <c r="R4157" s="13"/>
      <c r="S4157" s="13"/>
      <c r="T4157" s="13"/>
      <c r="U4157" s="13"/>
      <c r="V4157" s="13"/>
      <c r="W4157" s="13"/>
      <c r="X4157" s="13"/>
      <c r="Y4157" s="13"/>
      <c r="Z4157" s="13"/>
      <c r="AA4157" s="13"/>
      <c r="AB4157" s="13"/>
      <c r="AC4157" s="13"/>
      <c r="AD4157" s="13"/>
      <c r="AE4157" s="13"/>
      <c r="AF4157" s="13"/>
      <c r="AG4157" s="13"/>
      <c r="AH4157" s="13"/>
      <c r="AI4157" s="13"/>
      <c r="AJ4157" s="13"/>
      <c r="AK4157" s="13"/>
      <c r="AL4157" s="13"/>
      <c r="AM4157" s="13"/>
      <c r="AN4157" s="13"/>
      <c r="AO4157" s="13"/>
      <c r="AP4157" s="13"/>
      <c r="AQ4157" s="13"/>
      <c r="AR4157" s="13"/>
      <c r="AS4157" s="13"/>
      <c r="AT4157" s="13"/>
      <c r="AU4157" s="13"/>
      <c r="AV4157" s="13"/>
      <c r="AW4157" s="13"/>
      <c r="AX4157" s="13"/>
      <c r="AY4157" s="13"/>
      <c r="AZ4157" s="13"/>
      <c r="BA4157" s="13"/>
      <c r="BB4157" s="13"/>
      <c r="BC4157" s="13"/>
      <c r="BD4157" s="13"/>
      <c r="BE4157" s="13"/>
      <c r="BF4157" s="13"/>
      <c r="BG4157" s="13"/>
      <c r="BH4157" s="13"/>
      <c r="BI4157" s="13"/>
      <c r="BJ4157" s="13"/>
      <c r="BK4157" s="13"/>
      <c r="BL4157" s="13"/>
      <c r="BM4157" s="13"/>
      <c r="BN4157" s="13"/>
      <c r="BO4157" s="13"/>
      <c r="BP4157" s="13"/>
      <c r="BQ4157" s="13"/>
      <c r="BR4157" s="13"/>
      <c r="BS4157" s="13"/>
      <c r="BT4157" s="13"/>
      <c r="BU4157" s="13"/>
      <c r="BV4157" s="13"/>
      <c r="BW4157" s="13"/>
      <c r="BX4157" s="13"/>
      <c r="BY4157" s="13"/>
      <c r="BZ4157" s="13"/>
      <c r="CA4157" s="13"/>
      <c r="CB4157" s="13"/>
      <c r="CC4157" s="13"/>
      <c r="CD4157" s="13"/>
      <c r="CE4157" s="13"/>
      <c r="CF4157" s="13"/>
      <c r="CG4157" s="13"/>
      <c r="CH4157" s="13"/>
      <c r="CI4157" s="13"/>
      <c r="CJ4157" s="13"/>
      <c r="CK4157" s="13"/>
      <c r="CL4157" s="13"/>
      <c r="CM4157" s="13"/>
      <c r="CN4157" s="13"/>
      <c r="CO4157" s="13"/>
      <c r="CP4157" s="13"/>
      <c r="CQ4157" s="13"/>
      <c r="CR4157" s="13"/>
      <c r="CS4157" s="13"/>
      <c r="CT4157" s="13"/>
      <c r="CU4157" s="13"/>
      <c r="CV4157" s="13"/>
      <c r="CW4157" s="13"/>
      <c r="CX4157" s="13"/>
      <c r="CY4157" s="13"/>
      <c r="CZ4157" s="13"/>
      <c r="DA4157" s="13"/>
      <c r="DB4157" s="13"/>
      <c r="DC4157" s="13"/>
      <c r="DD4157" s="13"/>
      <c r="DE4157" s="13"/>
      <c r="DF4157" s="13"/>
      <c r="DG4157" s="13"/>
      <c r="DH4157" s="13"/>
      <c r="DI4157" s="13"/>
      <c r="DJ4157" s="13"/>
      <c r="DK4157" s="13"/>
      <c r="DL4157" s="13"/>
      <c r="DM4157" s="13"/>
      <c r="DN4157" s="13"/>
      <c r="DO4157" s="13"/>
      <c r="DP4157" s="13"/>
      <c r="DQ4157" s="13"/>
      <c r="DR4157" s="13"/>
      <c r="DS4157" s="13"/>
      <c r="DT4157" s="13"/>
      <c r="DU4157" s="13"/>
      <c r="DV4157" s="13"/>
      <c r="DW4157" s="13"/>
      <c r="DX4157" s="13"/>
      <c r="DY4157" s="13"/>
      <c r="DZ4157" s="13"/>
      <c r="EA4157" s="13"/>
      <c r="EB4157" s="13"/>
      <c r="EC4157" s="13"/>
      <c r="ED4157" s="13"/>
      <c r="EE4157" s="13"/>
      <c r="EF4157" s="13"/>
      <c r="EG4157" s="13"/>
      <c r="EH4157" s="13"/>
      <c r="EI4157" s="13"/>
      <c r="EJ4157" s="13"/>
      <c r="EK4157" s="13"/>
      <c r="EL4157" s="13"/>
      <c r="EM4157" s="13"/>
      <c r="EN4157" s="13"/>
      <c r="EO4157" s="13"/>
      <c r="EP4157" s="13"/>
      <c r="EQ4157" s="13"/>
      <c r="ER4157" s="13"/>
      <c r="ES4157" s="13"/>
      <c r="ET4157" s="13"/>
      <c r="EU4157" s="13"/>
      <c r="EV4157" s="13"/>
      <c r="EW4157" s="13"/>
      <c r="EX4157" s="13"/>
      <c r="EY4157" s="13"/>
      <c r="EZ4157" s="13"/>
      <c r="FA4157" s="13"/>
      <c r="FB4157" s="13"/>
      <c r="FC4157" s="13"/>
      <c r="FD4157" s="13"/>
      <c r="FE4157" s="13"/>
      <c r="FF4157" s="13"/>
      <c r="FG4157" s="13"/>
      <c r="FH4157" s="13"/>
      <c r="FI4157" s="13"/>
      <c r="FJ4157" s="13"/>
      <c r="FK4157" s="13"/>
      <c r="FL4157" s="13"/>
      <c r="FM4157" s="13"/>
      <c r="FN4157" s="13"/>
      <c r="FO4157" s="13"/>
      <c r="FP4157" s="13"/>
      <c r="FQ4157" s="13"/>
      <c r="FR4157" s="13"/>
      <c r="FS4157" s="13"/>
      <c r="FT4157" s="13"/>
      <c r="FU4157" s="13"/>
      <c r="FV4157" s="13"/>
      <c r="FW4157" s="13"/>
      <c r="FX4157" s="13"/>
      <c r="FY4157" s="13"/>
      <c r="FZ4157" s="13"/>
      <c r="GA4157" s="13"/>
      <c r="GB4157" s="13"/>
      <c r="GC4157" s="13"/>
      <c r="GD4157" s="13"/>
      <c r="GE4157" s="13"/>
      <c r="GF4157" s="13"/>
      <c r="GG4157" s="13"/>
      <c r="GH4157" s="13"/>
      <c r="GI4157" s="13"/>
      <c r="GJ4157" s="13"/>
      <c r="GK4157" s="13"/>
      <c r="GL4157" s="13"/>
      <c r="GM4157" s="13"/>
      <c r="GN4157" s="13"/>
      <c r="GO4157" s="13"/>
      <c r="GP4157" s="13"/>
      <c r="GQ4157" s="13"/>
      <c r="GR4157" s="13"/>
      <c r="GS4157" s="13"/>
      <c r="GT4157" s="13"/>
      <c r="GU4157" s="13"/>
      <c r="GV4157" s="13"/>
      <c r="GW4157" s="13"/>
      <c r="GX4157" s="13"/>
      <c r="GY4157" s="13"/>
      <c r="GZ4157" s="13"/>
      <c r="HA4157" s="13"/>
      <c r="HB4157" s="13"/>
      <c r="HC4157" s="13"/>
      <c r="HD4157" s="13"/>
      <c r="HE4157" s="13"/>
      <c r="HF4157" s="13"/>
      <c r="HG4157" s="13"/>
      <c r="HH4157" s="13"/>
      <c r="HI4157" s="13"/>
      <c r="HJ4157" s="13"/>
      <c r="HK4157" s="13"/>
      <c r="HL4157" s="13"/>
      <c r="HM4157" s="13"/>
      <c r="HN4157" s="13"/>
      <c r="HO4157" s="13"/>
      <c r="HP4157" s="13"/>
      <c r="HQ4157" s="13"/>
      <c r="HR4157" s="13"/>
      <c r="HS4157" s="13"/>
      <c r="HT4157" s="13"/>
      <c r="HU4157" s="13"/>
      <c r="HV4157" s="13"/>
      <c r="HW4157" s="13"/>
      <c r="HX4157" s="13"/>
      <c r="HY4157" s="13"/>
      <c r="HZ4157" s="13"/>
      <c r="IA4157" s="13"/>
      <c r="IB4157" s="13"/>
      <c r="IC4157" s="13"/>
      <c r="ID4157" s="13"/>
      <c r="IE4157" s="13"/>
      <c r="IF4157" s="13"/>
      <c r="IG4157" s="13"/>
    </row>
    <row r="4158" spans="1:241" s="304" customFormat="1">
      <c r="A4158" s="309">
        <v>92</v>
      </c>
      <c r="B4158" s="111" t="s">
        <v>5175</v>
      </c>
      <c r="C4158" s="119"/>
      <c r="D4158" s="305" t="s">
        <v>5176</v>
      </c>
      <c r="E4158" s="299">
        <f t="shared" si="241"/>
        <v>0</v>
      </c>
      <c r="F4158" s="316"/>
      <c r="G4158" s="303"/>
      <c r="H4158" s="303"/>
      <c r="I4158" s="13"/>
      <c r="J4158" s="13"/>
      <c r="K4158" s="13"/>
      <c r="L4158" s="13"/>
      <c r="M4158" s="13"/>
      <c r="N4158" s="13"/>
      <c r="O4158" s="13"/>
      <c r="P4158" s="13"/>
      <c r="Q4158" s="13"/>
      <c r="R4158" s="13"/>
      <c r="S4158" s="13"/>
      <c r="T4158" s="13"/>
      <c r="U4158" s="13"/>
      <c r="V4158" s="13"/>
      <c r="W4158" s="13"/>
      <c r="X4158" s="13"/>
      <c r="Y4158" s="13"/>
      <c r="Z4158" s="13"/>
      <c r="AA4158" s="13"/>
      <c r="AB4158" s="13"/>
      <c r="AC4158" s="13"/>
      <c r="AD4158" s="13"/>
      <c r="AE4158" s="13"/>
      <c r="AF4158" s="13"/>
      <c r="AG4158" s="13"/>
      <c r="AH4158" s="13"/>
      <c r="AI4158" s="13"/>
      <c r="AJ4158" s="13"/>
      <c r="AK4158" s="13"/>
      <c r="AL4158" s="13"/>
      <c r="AM4158" s="13"/>
      <c r="AN4158" s="13"/>
      <c r="AO4158" s="13"/>
      <c r="AP4158" s="13"/>
      <c r="AQ4158" s="13"/>
      <c r="AR4158" s="13"/>
      <c r="AS4158" s="13"/>
      <c r="AT4158" s="13"/>
      <c r="AU4158" s="13"/>
      <c r="AV4158" s="13"/>
      <c r="AW4158" s="13"/>
      <c r="AX4158" s="13"/>
      <c r="AY4158" s="13"/>
      <c r="AZ4158" s="13"/>
      <c r="BA4158" s="13"/>
      <c r="BB4158" s="13"/>
      <c r="BC4158" s="13"/>
      <c r="BD4158" s="13"/>
      <c r="BE4158" s="13"/>
      <c r="BF4158" s="13"/>
      <c r="BG4158" s="13"/>
      <c r="BH4158" s="13"/>
      <c r="BI4158" s="13"/>
      <c r="BJ4158" s="13"/>
      <c r="BK4158" s="13"/>
      <c r="BL4158" s="13"/>
      <c r="BM4158" s="13"/>
      <c r="BN4158" s="13"/>
      <c r="BO4158" s="13"/>
      <c r="BP4158" s="13"/>
      <c r="BQ4158" s="13"/>
      <c r="BR4158" s="13"/>
      <c r="BS4158" s="13"/>
      <c r="BT4158" s="13"/>
      <c r="BU4158" s="13"/>
      <c r="BV4158" s="13"/>
      <c r="BW4158" s="13"/>
      <c r="BX4158" s="13"/>
      <c r="BY4158" s="13"/>
      <c r="BZ4158" s="13"/>
      <c r="CA4158" s="13"/>
      <c r="CB4158" s="13"/>
      <c r="CC4158" s="13"/>
      <c r="CD4158" s="13"/>
      <c r="CE4158" s="13"/>
      <c r="CF4158" s="13"/>
      <c r="CG4158" s="13"/>
      <c r="CH4158" s="13"/>
      <c r="CI4158" s="13"/>
      <c r="CJ4158" s="13"/>
      <c r="CK4158" s="13"/>
      <c r="CL4158" s="13"/>
      <c r="CM4158" s="13"/>
      <c r="CN4158" s="13"/>
      <c r="CO4158" s="13"/>
      <c r="CP4158" s="13"/>
      <c r="CQ4158" s="13"/>
      <c r="CR4158" s="13"/>
      <c r="CS4158" s="13"/>
      <c r="CT4158" s="13"/>
      <c r="CU4158" s="13"/>
      <c r="CV4158" s="13"/>
      <c r="CW4158" s="13"/>
      <c r="CX4158" s="13"/>
      <c r="CY4158" s="13"/>
      <c r="CZ4158" s="13"/>
      <c r="DA4158" s="13"/>
      <c r="DB4158" s="13"/>
      <c r="DC4158" s="13"/>
      <c r="DD4158" s="13"/>
      <c r="DE4158" s="13"/>
      <c r="DF4158" s="13"/>
      <c r="DG4158" s="13"/>
      <c r="DH4158" s="13"/>
      <c r="DI4158" s="13"/>
      <c r="DJ4158" s="13"/>
      <c r="DK4158" s="13"/>
      <c r="DL4158" s="13"/>
      <c r="DM4158" s="13"/>
      <c r="DN4158" s="13"/>
      <c r="DO4158" s="13"/>
      <c r="DP4158" s="13"/>
      <c r="DQ4158" s="13"/>
      <c r="DR4158" s="13"/>
      <c r="DS4158" s="13"/>
      <c r="DT4158" s="13"/>
      <c r="DU4158" s="13"/>
      <c r="DV4158" s="13"/>
      <c r="DW4158" s="13"/>
      <c r="DX4158" s="13"/>
      <c r="DY4158" s="13"/>
      <c r="DZ4158" s="13"/>
      <c r="EA4158" s="13"/>
      <c r="EB4158" s="13"/>
      <c r="EC4158" s="13"/>
      <c r="ED4158" s="13"/>
      <c r="EE4158" s="13"/>
      <c r="EF4158" s="13"/>
      <c r="EG4158" s="13"/>
      <c r="EH4158" s="13"/>
      <c r="EI4158" s="13"/>
      <c r="EJ4158" s="13"/>
      <c r="EK4158" s="13"/>
      <c r="EL4158" s="13"/>
      <c r="EM4158" s="13"/>
      <c r="EN4158" s="13"/>
      <c r="EO4158" s="13"/>
      <c r="EP4158" s="13"/>
      <c r="EQ4158" s="13"/>
      <c r="ER4158" s="13"/>
      <c r="ES4158" s="13"/>
      <c r="ET4158" s="13"/>
      <c r="EU4158" s="13"/>
      <c r="EV4158" s="13"/>
      <c r="EW4158" s="13"/>
      <c r="EX4158" s="13"/>
      <c r="EY4158" s="13"/>
      <c r="EZ4158" s="13"/>
      <c r="FA4158" s="13"/>
      <c r="FB4158" s="13"/>
      <c r="FC4158" s="13"/>
      <c r="FD4158" s="13"/>
      <c r="FE4158" s="13"/>
      <c r="FF4158" s="13"/>
      <c r="FG4158" s="13"/>
      <c r="FH4158" s="13"/>
      <c r="FI4158" s="13"/>
      <c r="FJ4158" s="13"/>
      <c r="FK4158" s="13"/>
      <c r="FL4158" s="13"/>
      <c r="FM4158" s="13"/>
      <c r="FN4158" s="13"/>
      <c r="FO4158" s="13"/>
      <c r="FP4158" s="13"/>
      <c r="FQ4158" s="13"/>
      <c r="FR4158" s="13"/>
      <c r="FS4158" s="13"/>
      <c r="FT4158" s="13"/>
      <c r="FU4158" s="13"/>
      <c r="FV4158" s="13"/>
      <c r="FW4158" s="13"/>
      <c r="FX4158" s="13"/>
      <c r="FY4158" s="13"/>
      <c r="FZ4158" s="13"/>
      <c r="GA4158" s="13"/>
      <c r="GB4158" s="13"/>
      <c r="GC4158" s="13"/>
      <c r="GD4158" s="13"/>
      <c r="GE4158" s="13"/>
      <c r="GF4158" s="13"/>
      <c r="GG4158" s="13"/>
      <c r="GH4158" s="13"/>
      <c r="GI4158" s="13"/>
      <c r="GJ4158" s="13"/>
      <c r="GK4158" s="13"/>
      <c r="GL4158" s="13"/>
      <c r="GM4158" s="13"/>
      <c r="GN4158" s="13"/>
      <c r="GO4158" s="13"/>
      <c r="GP4158" s="13"/>
      <c r="GQ4158" s="13"/>
      <c r="GR4158" s="13"/>
      <c r="GS4158" s="13"/>
      <c r="GT4158" s="13"/>
      <c r="GU4158" s="13"/>
      <c r="GV4158" s="13"/>
      <c r="GW4158" s="13"/>
      <c r="GX4158" s="13"/>
      <c r="GY4158" s="13"/>
      <c r="GZ4158" s="13"/>
      <c r="HA4158" s="13"/>
      <c r="HB4158" s="13"/>
      <c r="HC4158" s="13"/>
      <c r="HD4158" s="13"/>
      <c r="HE4158" s="13"/>
      <c r="HF4158" s="13"/>
      <c r="HG4158" s="13"/>
      <c r="HH4158" s="13"/>
      <c r="HI4158" s="13"/>
      <c r="HJ4158" s="13"/>
      <c r="HK4158" s="13"/>
      <c r="HL4158" s="13"/>
      <c r="HM4158" s="13"/>
      <c r="HN4158" s="13"/>
      <c r="HO4158" s="13"/>
      <c r="HP4158" s="13"/>
      <c r="HQ4158" s="13"/>
      <c r="HR4158" s="13"/>
      <c r="HS4158" s="13"/>
      <c r="HT4158" s="13"/>
      <c r="HU4158" s="13"/>
      <c r="HV4158" s="13"/>
      <c r="HW4158" s="13"/>
      <c r="HX4158" s="13"/>
      <c r="HY4158" s="13"/>
      <c r="HZ4158" s="13"/>
      <c r="IA4158" s="13"/>
      <c r="IB4158" s="13"/>
      <c r="IC4158" s="13"/>
      <c r="ID4158" s="13"/>
      <c r="IE4158" s="13"/>
      <c r="IF4158" s="13"/>
      <c r="IG4158" s="13"/>
    </row>
    <row r="4159" spans="1:241" s="304" customFormat="1">
      <c r="A4159" s="309">
        <v>93</v>
      </c>
      <c r="B4159" s="111" t="s">
        <v>5177</v>
      </c>
      <c r="C4159" s="119"/>
      <c r="D4159" s="305" t="s">
        <v>1808</v>
      </c>
      <c r="E4159" s="299">
        <f t="shared" ref="E4159:E4160" si="242">+F4159+G4159+H4159</f>
        <v>0</v>
      </c>
      <c r="F4159" s="84"/>
      <c r="G4159" s="303"/>
      <c r="H4159" s="303"/>
      <c r="I4159" s="13"/>
      <c r="J4159" s="13"/>
      <c r="K4159" s="13"/>
      <c r="L4159" s="13"/>
      <c r="M4159" s="13"/>
      <c r="N4159" s="13"/>
      <c r="O4159" s="13"/>
      <c r="P4159" s="13"/>
      <c r="Q4159" s="13"/>
      <c r="R4159" s="13"/>
      <c r="S4159" s="13"/>
      <c r="T4159" s="13"/>
      <c r="U4159" s="13"/>
      <c r="V4159" s="13"/>
      <c r="W4159" s="13"/>
      <c r="X4159" s="13"/>
      <c r="Y4159" s="13"/>
      <c r="Z4159" s="13"/>
      <c r="AA4159" s="13"/>
      <c r="AB4159" s="13"/>
      <c r="AC4159" s="13"/>
      <c r="AD4159" s="13"/>
      <c r="AE4159" s="13"/>
      <c r="AF4159" s="13"/>
      <c r="AG4159" s="13"/>
      <c r="AH4159" s="13"/>
      <c r="AI4159" s="13"/>
      <c r="AJ4159" s="13"/>
      <c r="AK4159" s="13"/>
      <c r="AL4159" s="13"/>
      <c r="AM4159" s="13"/>
      <c r="AN4159" s="13"/>
      <c r="AO4159" s="13"/>
      <c r="AP4159" s="13"/>
      <c r="AQ4159" s="13"/>
      <c r="AR4159" s="13"/>
      <c r="AS4159" s="13"/>
      <c r="AT4159" s="13"/>
      <c r="AU4159" s="13"/>
      <c r="AV4159" s="13"/>
      <c r="AW4159" s="13"/>
      <c r="AX4159" s="13"/>
      <c r="AY4159" s="13"/>
      <c r="AZ4159" s="13"/>
      <c r="BA4159" s="13"/>
      <c r="BB4159" s="13"/>
      <c r="BC4159" s="13"/>
      <c r="BD4159" s="13"/>
      <c r="BE4159" s="13"/>
      <c r="BF4159" s="13"/>
      <c r="BG4159" s="13"/>
      <c r="BH4159" s="13"/>
      <c r="BI4159" s="13"/>
      <c r="BJ4159" s="13"/>
      <c r="BK4159" s="13"/>
      <c r="BL4159" s="13"/>
      <c r="BM4159" s="13"/>
      <c r="BN4159" s="13"/>
      <c r="BO4159" s="13"/>
      <c r="BP4159" s="13"/>
      <c r="BQ4159" s="13"/>
      <c r="BR4159" s="13"/>
      <c r="BS4159" s="13"/>
      <c r="BT4159" s="13"/>
      <c r="BU4159" s="13"/>
      <c r="BV4159" s="13"/>
      <c r="BW4159" s="13"/>
      <c r="BX4159" s="13"/>
      <c r="BY4159" s="13"/>
      <c r="BZ4159" s="13"/>
      <c r="CA4159" s="13"/>
      <c r="CB4159" s="13"/>
      <c r="CC4159" s="13"/>
      <c r="CD4159" s="13"/>
      <c r="CE4159" s="13"/>
      <c r="CF4159" s="13"/>
      <c r="CG4159" s="13"/>
      <c r="CH4159" s="13"/>
      <c r="CI4159" s="13"/>
      <c r="CJ4159" s="13"/>
      <c r="CK4159" s="13"/>
      <c r="CL4159" s="13"/>
      <c r="CM4159" s="13"/>
      <c r="CN4159" s="13"/>
      <c r="CO4159" s="13"/>
      <c r="CP4159" s="13"/>
      <c r="CQ4159" s="13"/>
      <c r="CR4159" s="13"/>
      <c r="CS4159" s="13"/>
      <c r="CT4159" s="13"/>
      <c r="CU4159" s="13"/>
      <c r="CV4159" s="13"/>
      <c r="CW4159" s="13"/>
      <c r="CX4159" s="13"/>
      <c r="CY4159" s="13"/>
      <c r="CZ4159" s="13"/>
      <c r="DA4159" s="13"/>
      <c r="DB4159" s="13"/>
      <c r="DC4159" s="13"/>
      <c r="DD4159" s="13"/>
      <c r="DE4159" s="13"/>
      <c r="DF4159" s="13"/>
      <c r="DG4159" s="13"/>
      <c r="DH4159" s="13"/>
      <c r="DI4159" s="13"/>
      <c r="DJ4159" s="13"/>
      <c r="DK4159" s="13"/>
      <c r="DL4159" s="13"/>
      <c r="DM4159" s="13"/>
      <c r="DN4159" s="13"/>
      <c r="DO4159" s="13"/>
      <c r="DP4159" s="13"/>
      <c r="DQ4159" s="13"/>
      <c r="DR4159" s="13"/>
      <c r="DS4159" s="13"/>
      <c r="DT4159" s="13"/>
      <c r="DU4159" s="13"/>
      <c r="DV4159" s="13"/>
      <c r="DW4159" s="13"/>
      <c r="DX4159" s="13"/>
      <c r="DY4159" s="13"/>
      <c r="DZ4159" s="13"/>
      <c r="EA4159" s="13"/>
      <c r="EB4159" s="13"/>
      <c r="EC4159" s="13"/>
      <c r="ED4159" s="13"/>
      <c r="EE4159" s="13"/>
      <c r="EF4159" s="13"/>
      <c r="EG4159" s="13"/>
      <c r="EH4159" s="13"/>
      <c r="EI4159" s="13"/>
      <c r="EJ4159" s="13"/>
      <c r="EK4159" s="13"/>
      <c r="EL4159" s="13"/>
      <c r="EM4159" s="13"/>
      <c r="EN4159" s="13"/>
      <c r="EO4159" s="13"/>
      <c r="EP4159" s="13"/>
      <c r="EQ4159" s="13"/>
      <c r="ER4159" s="13"/>
      <c r="ES4159" s="13"/>
      <c r="ET4159" s="13"/>
      <c r="EU4159" s="13"/>
      <c r="EV4159" s="13"/>
      <c r="EW4159" s="13"/>
      <c r="EX4159" s="13"/>
      <c r="EY4159" s="13"/>
      <c r="EZ4159" s="13"/>
      <c r="FA4159" s="13"/>
      <c r="FB4159" s="13"/>
      <c r="FC4159" s="13"/>
      <c r="FD4159" s="13"/>
      <c r="FE4159" s="13"/>
      <c r="FF4159" s="13"/>
      <c r="FG4159" s="13"/>
      <c r="FH4159" s="13"/>
      <c r="FI4159" s="13"/>
      <c r="FJ4159" s="13"/>
      <c r="FK4159" s="13"/>
      <c r="FL4159" s="13"/>
      <c r="FM4159" s="13"/>
      <c r="FN4159" s="13"/>
      <c r="FO4159" s="13"/>
      <c r="FP4159" s="13"/>
      <c r="FQ4159" s="13"/>
      <c r="FR4159" s="13"/>
      <c r="FS4159" s="13"/>
      <c r="FT4159" s="13"/>
      <c r="FU4159" s="13"/>
      <c r="FV4159" s="13"/>
      <c r="FW4159" s="13"/>
      <c r="FX4159" s="13"/>
      <c r="FY4159" s="13"/>
      <c r="FZ4159" s="13"/>
      <c r="GA4159" s="13"/>
      <c r="GB4159" s="13"/>
      <c r="GC4159" s="13"/>
      <c r="GD4159" s="13"/>
      <c r="GE4159" s="13"/>
      <c r="GF4159" s="13"/>
      <c r="GG4159" s="13"/>
      <c r="GH4159" s="13"/>
      <c r="GI4159" s="13"/>
      <c r="GJ4159" s="13"/>
      <c r="GK4159" s="13"/>
      <c r="GL4159" s="13"/>
      <c r="GM4159" s="13"/>
      <c r="GN4159" s="13"/>
      <c r="GO4159" s="13"/>
      <c r="GP4159" s="13"/>
      <c r="GQ4159" s="13"/>
      <c r="GR4159" s="13"/>
      <c r="GS4159" s="13"/>
      <c r="GT4159" s="13"/>
      <c r="GU4159" s="13"/>
      <c r="GV4159" s="13"/>
      <c r="GW4159" s="13"/>
      <c r="GX4159" s="13"/>
      <c r="GY4159" s="13"/>
      <c r="GZ4159" s="13"/>
      <c r="HA4159" s="13"/>
      <c r="HB4159" s="13"/>
      <c r="HC4159" s="13"/>
      <c r="HD4159" s="13"/>
      <c r="HE4159" s="13"/>
      <c r="HF4159" s="13"/>
      <c r="HG4159" s="13"/>
      <c r="HH4159" s="13"/>
      <c r="HI4159" s="13"/>
      <c r="HJ4159" s="13"/>
      <c r="HK4159" s="13"/>
      <c r="HL4159" s="13"/>
      <c r="HM4159" s="13"/>
      <c r="HN4159" s="13"/>
      <c r="HO4159" s="13"/>
      <c r="HP4159" s="13"/>
      <c r="HQ4159" s="13"/>
      <c r="HR4159" s="13"/>
      <c r="HS4159" s="13"/>
      <c r="HT4159" s="13"/>
      <c r="HU4159" s="13"/>
      <c r="HV4159" s="13"/>
      <c r="HW4159" s="13"/>
      <c r="HX4159" s="13"/>
      <c r="HY4159" s="13"/>
      <c r="HZ4159" s="13"/>
      <c r="IA4159" s="13"/>
      <c r="IB4159" s="13"/>
      <c r="IC4159" s="13"/>
      <c r="ID4159" s="13"/>
      <c r="IE4159" s="13"/>
      <c r="IF4159" s="13"/>
      <c r="IG4159" s="13"/>
    </row>
    <row r="4160" spans="1:241" s="304" customFormat="1" ht="46.5">
      <c r="A4160" s="309">
        <v>94</v>
      </c>
      <c r="B4160" s="111" t="s">
        <v>5178</v>
      </c>
      <c r="C4160" s="119"/>
      <c r="D4160" s="305" t="s">
        <v>5176</v>
      </c>
      <c r="E4160" s="299">
        <f t="shared" si="242"/>
        <v>0</v>
      </c>
      <c r="F4160" s="316"/>
      <c r="G4160" s="303"/>
      <c r="H4160" s="303"/>
      <c r="I4160" s="13"/>
      <c r="J4160" s="13"/>
      <c r="K4160" s="13"/>
      <c r="L4160" s="13"/>
      <c r="M4160" s="13"/>
      <c r="N4160" s="13"/>
      <c r="O4160" s="13"/>
      <c r="P4160" s="13"/>
      <c r="Q4160" s="13"/>
      <c r="R4160" s="13"/>
      <c r="S4160" s="13"/>
      <c r="T4160" s="13"/>
      <c r="U4160" s="13"/>
      <c r="V4160" s="13"/>
      <c r="W4160" s="13"/>
      <c r="X4160" s="13"/>
      <c r="Y4160" s="13"/>
      <c r="Z4160" s="13"/>
      <c r="AA4160" s="13"/>
      <c r="AB4160" s="13"/>
      <c r="AC4160" s="13"/>
      <c r="AD4160" s="13"/>
      <c r="AE4160" s="13"/>
      <c r="AF4160" s="13"/>
      <c r="AG4160" s="13"/>
      <c r="AH4160" s="13"/>
      <c r="AI4160" s="13"/>
      <c r="AJ4160" s="13"/>
      <c r="AK4160" s="13"/>
      <c r="AL4160" s="13"/>
      <c r="AM4160" s="13"/>
      <c r="AN4160" s="13"/>
      <c r="AO4160" s="13"/>
      <c r="AP4160" s="13"/>
      <c r="AQ4160" s="13"/>
      <c r="AR4160" s="13"/>
      <c r="AS4160" s="13"/>
      <c r="AT4160" s="13"/>
      <c r="AU4160" s="13"/>
      <c r="AV4160" s="13"/>
      <c r="AW4160" s="13"/>
      <c r="AX4160" s="13"/>
      <c r="AY4160" s="13"/>
      <c r="AZ4160" s="13"/>
      <c r="BA4160" s="13"/>
      <c r="BB4160" s="13"/>
      <c r="BC4160" s="13"/>
      <c r="BD4160" s="13"/>
      <c r="BE4160" s="13"/>
      <c r="BF4160" s="13"/>
      <c r="BG4160" s="13"/>
      <c r="BH4160" s="13"/>
      <c r="BI4160" s="13"/>
      <c r="BJ4160" s="13"/>
      <c r="BK4160" s="13"/>
      <c r="BL4160" s="13"/>
      <c r="BM4160" s="13"/>
      <c r="BN4160" s="13"/>
      <c r="BO4160" s="13"/>
      <c r="BP4160" s="13"/>
      <c r="BQ4160" s="13"/>
      <c r="BR4160" s="13"/>
      <c r="BS4160" s="13"/>
      <c r="BT4160" s="13"/>
      <c r="BU4160" s="13"/>
      <c r="BV4160" s="13"/>
      <c r="BW4160" s="13"/>
      <c r="BX4160" s="13"/>
      <c r="BY4160" s="13"/>
      <c r="BZ4160" s="13"/>
      <c r="CA4160" s="13"/>
      <c r="CB4160" s="13"/>
      <c r="CC4160" s="13"/>
      <c r="CD4160" s="13"/>
      <c r="CE4160" s="13"/>
      <c r="CF4160" s="13"/>
      <c r="CG4160" s="13"/>
      <c r="CH4160" s="13"/>
      <c r="CI4160" s="13"/>
      <c r="CJ4160" s="13"/>
      <c r="CK4160" s="13"/>
      <c r="CL4160" s="13"/>
      <c r="CM4160" s="13"/>
      <c r="CN4160" s="13"/>
      <c r="CO4160" s="13"/>
      <c r="CP4160" s="13"/>
      <c r="CQ4160" s="13"/>
      <c r="CR4160" s="13"/>
      <c r="CS4160" s="13"/>
      <c r="CT4160" s="13"/>
      <c r="CU4160" s="13"/>
      <c r="CV4160" s="13"/>
      <c r="CW4160" s="13"/>
      <c r="CX4160" s="13"/>
      <c r="CY4160" s="13"/>
      <c r="CZ4160" s="13"/>
      <c r="DA4160" s="13"/>
      <c r="DB4160" s="13"/>
      <c r="DC4160" s="13"/>
      <c r="DD4160" s="13"/>
      <c r="DE4160" s="13"/>
      <c r="DF4160" s="13"/>
      <c r="DG4160" s="13"/>
      <c r="DH4160" s="13"/>
      <c r="DI4160" s="13"/>
      <c r="DJ4160" s="13"/>
      <c r="DK4160" s="13"/>
      <c r="DL4160" s="13"/>
      <c r="DM4160" s="13"/>
      <c r="DN4160" s="13"/>
      <c r="DO4160" s="13"/>
      <c r="DP4160" s="13"/>
      <c r="DQ4160" s="13"/>
      <c r="DR4160" s="13"/>
      <c r="DS4160" s="13"/>
      <c r="DT4160" s="13"/>
      <c r="DU4160" s="13"/>
      <c r="DV4160" s="13"/>
      <c r="DW4160" s="13"/>
      <c r="DX4160" s="13"/>
      <c r="DY4160" s="13"/>
      <c r="DZ4160" s="13"/>
      <c r="EA4160" s="13"/>
      <c r="EB4160" s="13"/>
      <c r="EC4160" s="13"/>
      <c r="ED4160" s="13"/>
      <c r="EE4160" s="13"/>
      <c r="EF4160" s="13"/>
      <c r="EG4160" s="13"/>
      <c r="EH4160" s="13"/>
      <c r="EI4160" s="13"/>
      <c r="EJ4160" s="13"/>
      <c r="EK4160" s="13"/>
      <c r="EL4160" s="13"/>
      <c r="EM4160" s="13"/>
      <c r="EN4160" s="13"/>
      <c r="EO4160" s="13"/>
      <c r="EP4160" s="13"/>
      <c r="EQ4160" s="13"/>
      <c r="ER4160" s="13"/>
      <c r="ES4160" s="13"/>
      <c r="ET4160" s="13"/>
      <c r="EU4160" s="13"/>
      <c r="EV4160" s="13"/>
      <c r="EW4160" s="13"/>
      <c r="EX4160" s="13"/>
      <c r="EY4160" s="13"/>
      <c r="EZ4160" s="13"/>
      <c r="FA4160" s="13"/>
      <c r="FB4160" s="13"/>
      <c r="FC4160" s="13"/>
      <c r="FD4160" s="13"/>
      <c r="FE4160" s="13"/>
      <c r="FF4160" s="13"/>
      <c r="FG4160" s="13"/>
      <c r="FH4160" s="13"/>
      <c r="FI4160" s="13"/>
      <c r="FJ4160" s="13"/>
      <c r="FK4160" s="13"/>
      <c r="FL4160" s="13"/>
      <c r="FM4160" s="13"/>
      <c r="FN4160" s="13"/>
      <c r="FO4160" s="13"/>
      <c r="FP4160" s="13"/>
      <c r="FQ4160" s="13"/>
      <c r="FR4160" s="13"/>
      <c r="FS4160" s="13"/>
      <c r="FT4160" s="13"/>
      <c r="FU4160" s="13"/>
      <c r="FV4160" s="13"/>
      <c r="FW4160" s="13"/>
      <c r="FX4160" s="13"/>
      <c r="FY4160" s="13"/>
      <c r="FZ4160" s="13"/>
      <c r="GA4160" s="13"/>
      <c r="GB4160" s="13"/>
      <c r="GC4160" s="13"/>
      <c r="GD4160" s="13"/>
      <c r="GE4160" s="13"/>
      <c r="GF4160" s="13"/>
      <c r="GG4160" s="13"/>
      <c r="GH4160" s="13"/>
      <c r="GI4160" s="13"/>
      <c r="GJ4160" s="13"/>
      <c r="GK4160" s="13"/>
      <c r="GL4160" s="13"/>
      <c r="GM4160" s="13"/>
      <c r="GN4160" s="13"/>
      <c r="GO4160" s="13"/>
      <c r="GP4160" s="13"/>
      <c r="GQ4160" s="13"/>
      <c r="GR4160" s="13"/>
      <c r="GS4160" s="13"/>
      <c r="GT4160" s="13"/>
      <c r="GU4160" s="13"/>
      <c r="GV4160" s="13"/>
      <c r="GW4160" s="13"/>
      <c r="GX4160" s="13"/>
      <c r="GY4160" s="13"/>
      <c r="GZ4160" s="13"/>
      <c r="HA4160" s="13"/>
      <c r="HB4160" s="13"/>
      <c r="HC4160" s="13"/>
      <c r="HD4160" s="13"/>
      <c r="HE4160" s="13"/>
      <c r="HF4160" s="13"/>
      <c r="HG4160" s="13"/>
      <c r="HH4160" s="13"/>
      <c r="HI4160" s="13"/>
      <c r="HJ4160" s="13"/>
      <c r="HK4160" s="13"/>
      <c r="HL4160" s="13"/>
      <c r="HM4160" s="13"/>
      <c r="HN4160" s="13"/>
      <c r="HO4160" s="13"/>
      <c r="HP4160" s="13"/>
      <c r="HQ4160" s="13"/>
      <c r="HR4160" s="13"/>
      <c r="HS4160" s="13"/>
      <c r="HT4160" s="13"/>
      <c r="HU4160" s="13"/>
      <c r="HV4160" s="13"/>
      <c r="HW4160" s="13"/>
      <c r="HX4160" s="13"/>
      <c r="HY4160" s="13"/>
      <c r="HZ4160" s="13"/>
      <c r="IA4160" s="13"/>
      <c r="IB4160" s="13"/>
      <c r="IC4160" s="13"/>
      <c r="ID4160" s="13"/>
      <c r="IE4160" s="13"/>
      <c r="IF4160" s="13"/>
      <c r="IG4160" s="13"/>
    </row>
    <row r="4161" spans="1:241" s="304" customFormat="1" ht="31.5" customHeight="1">
      <c r="A4161" s="308"/>
      <c r="B4161" s="910" t="s">
        <v>5179</v>
      </c>
      <c r="C4161" s="911"/>
      <c r="D4161" s="911"/>
      <c r="E4161" s="911"/>
      <c r="F4161" s="911"/>
      <c r="G4161" s="911"/>
      <c r="H4161" s="911"/>
      <c r="I4161" s="13"/>
      <c r="J4161" s="13"/>
      <c r="K4161" s="13"/>
      <c r="L4161" s="13"/>
      <c r="M4161" s="13"/>
      <c r="N4161" s="13"/>
      <c r="O4161" s="13"/>
      <c r="P4161" s="13"/>
      <c r="Q4161" s="13"/>
      <c r="R4161" s="13"/>
      <c r="S4161" s="13"/>
      <c r="T4161" s="13"/>
      <c r="U4161" s="13"/>
      <c r="V4161" s="13"/>
      <c r="W4161" s="13"/>
      <c r="X4161" s="13"/>
      <c r="Y4161" s="13"/>
      <c r="Z4161" s="13"/>
      <c r="AA4161" s="13"/>
      <c r="AB4161" s="13"/>
      <c r="AC4161" s="13"/>
      <c r="AD4161" s="13"/>
      <c r="AE4161" s="13"/>
      <c r="AF4161" s="13"/>
      <c r="AG4161" s="13"/>
      <c r="AH4161" s="13"/>
      <c r="AI4161" s="13"/>
      <c r="AJ4161" s="13"/>
      <c r="AK4161" s="13"/>
      <c r="AL4161" s="13"/>
      <c r="AM4161" s="13"/>
      <c r="AN4161" s="13"/>
      <c r="AO4161" s="13"/>
      <c r="AP4161" s="13"/>
      <c r="AQ4161" s="13"/>
      <c r="AR4161" s="13"/>
      <c r="AS4161" s="13"/>
      <c r="AT4161" s="13"/>
      <c r="AU4161" s="13"/>
      <c r="AV4161" s="13"/>
      <c r="AW4161" s="13"/>
      <c r="AX4161" s="13"/>
      <c r="AY4161" s="13"/>
      <c r="AZ4161" s="13"/>
      <c r="BA4161" s="13"/>
      <c r="BB4161" s="13"/>
      <c r="BC4161" s="13"/>
      <c r="BD4161" s="13"/>
      <c r="BE4161" s="13"/>
      <c r="BF4161" s="13"/>
      <c r="BG4161" s="13"/>
      <c r="BH4161" s="13"/>
      <c r="BI4161" s="13"/>
      <c r="BJ4161" s="13"/>
      <c r="BK4161" s="13"/>
      <c r="BL4161" s="13"/>
      <c r="BM4161" s="13"/>
      <c r="BN4161" s="13"/>
      <c r="BO4161" s="13"/>
      <c r="BP4161" s="13"/>
      <c r="BQ4161" s="13"/>
      <c r="BR4161" s="13"/>
      <c r="BS4161" s="13"/>
      <c r="BT4161" s="13"/>
      <c r="BU4161" s="13"/>
      <c r="BV4161" s="13"/>
      <c r="BW4161" s="13"/>
      <c r="BX4161" s="13"/>
      <c r="BY4161" s="13"/>
      <c r="BZ4161" s="13"/>
      <c r="CA4161" s="13"/>
      <c r="CB4161" s="13"/>
      <c r="CC4161" s="13"/>
      <c r="CD4161" s="13"/>
      <c r="CE4161" s="13"/>
      <c r="CF4161" s="13"/>
      <c r="CG4161" s="13"/>
      <c r="CH4161" s="13"/>
      <c r="CI4161" s="13"/>
      <c r="CJ4161" s="13"/>
      <c r="CK4161" s="13"/>
      <c r="CL4161" s="13"/>
      <c r="CM4161" s="13"/>
      <c r="CN4161" s="13"/>
      <c r="CO4161" s="13"/>
      <c r="CP4161" s="13"/>
      <c r="CQ4161" s="13"/>
      <c r="CR4161" s="13"/>
      <c r="CS4161" s="13"/>
      <c r="CT4161" s="13"/>
      <c r="CU4161" s="13"/>
      <c r="CV4161" s="13"/>
      <c r="CW4161" s="13"/>
      <c r="CX4161" s="13"/>
      <c r="CY4161" s="13"/>
      <c r="CZ4161" s="13"/>
      <c r="DA4161" s="13"/>
      <c r="DB4161" s="13"/>
      <c r="DC4161" s="13"/>
      <c r="DD4161" s="13"/>
      <c r="DE4161" s="13"/>
      <c r="DF4161" s="13"/>
      <c r="DG4161" s="13"/>
      <c r="DH4161" s="13"/>
      <c r="DI4161" s="13"/>
      <c r="DJ4161" s="13"/>
      <c r="DK4161" s="13"/>
      <c r="DL4161" s="13"/>
      <c r="DM4161" s="13"/>
      <c r="DN4161" s="13"/>
      <c r="DO4161" s="13"/>
      <c r="DP4161" s="13"/>
      <c r="DQ4161" s="13"/>
      <c r="DR4161" s="13"/>
      <c r="DS4161" s="13"/>
      <c r="DT4161" s="13"/>
      <c r="DU4161" s="13"/>
      <c r="DV4161" s="13"/>
      <c r="DW4161" s="13"/>
      <c r="DX4161" s="13"/>
      <c r="DY4161" s="13"/>
      <c r="DZ4161" s="13"/>
      <c r="EA4161" s="13"/>
      <c r="EB4161" s="13"/>
      <c r="EC4161" s="13"/>
      <c r="ED4161" s="13"/>
      <c r="EE4161" s="13"/>
      <c r="EF4161" s="13"/>
      <c r="EG4161" s="13"/>
      <c r="EH4161" s="13"/>
      <c r="EI4161" s="13"/>
      <c r="EJ4161" s="13"/>
      <c r="EK4161" s="13"/>
      <c r="EL4161" s="13"/>
      <c r="EM4161" s="13"/>
      <c r="EN4161" s="13"/>
      <c r="EO4161" s="13"/>
      <c r="EP4161" s="13"/>
      <c r="EQ4161" s="13"/>
      <c r="ER4161" s="13"/>
      <c r="ES4161" s="13"/>
      <c r="ET4161" s="13"/>
      <c r="EU4161" s="13"/>
      <c r="EV4161" s="13"/>
      <c r="EW4161" s="13"/>
      <c r="EX4161" s="13"/>
      <c r="EY4161" s="13"/>
      <c r="EZ4161" s="13"/>
      <c r="FA4161" s="13"/>
      <c r="FB4161" s="13"/>
      <c r="FC4161" s="13"/>
      <c r="FD4161" s="13"/>
      <c r="FE4161" s="13"/>
      <c r="FF4161" s="13"/>
      <c r="FG4161" s="13"/>
      <c r="FH4161" s="13"/>
      <c r="FI4161" s="13"/>
      <c r="FJ4161" s="13"/>
      <c r="FK4161" s="13"/>
      <c r="FL4161" s="13"/>
      <c r="FM4161" s="13"/>
      <c r="FN4161" s="13"/>
      <c r="FO4161" s="13"/>
      <c r="FP4161" s="13"/>
      <c r="FQ4161" s="13"/>
      <c r="FR4161" s="13"/>
      <c r="FS4161" s="13"/>
      <c r="FT4161" s="13"/>
      <c r="FU4161" s="13"/>
      <c r="FV4161" s="13"/>
      <c r="FW4161" s="13"/>
      <c r="FX4161" s="13"/>
      <c r="FY4161" s="13"/>
      <c r="FZ4161" s="13"/>
      <c r="GA4161" s="13"/>
      <c r="GB4161" s="13"/>
      <c r="GC4161" s="13"/>
      <c r="GD4161" s="13"/>
      <c r="GE4161" s="13"/>
      <c r="GF4161" s="13"/>
      <c r="GG4161" s="13"/>
      <c r="GH4161" s="13"/>
      <c r="GI4161" s="13"/>
      <c r="GJ4161" s="13"/>
      <c r="GK4161" s="13"/>
      <c r="GL4161" s="13"/>
      <c r="GM4161" s="13"/>
      <c r="GN4161" s="13"/>
      <c r="GO4161" s="13"/>
      <c r="GP4161" s="13"/>
      <c r="GQ4161" s="13"/>
      <c r="GR4161" s="13"/>
      <c r="GS4161" s="13"/>
      <c r="GT4161" s="13"/>
      <c r="GU4161" s="13"/>
      <c r="GV4161" s="13"/>
      <c r="GW4161" s="13"/>
      <c r="GX4161" s="13"/>
      <c r="GY4161" s="13"/>
      <c r="GZ4161" s="13"/>
      <c r="HA4161" s="13"/>
      <c r="HB4161" s="13"/>
      <c r="HC4161" s="13"/>
      <c r="HD4161" s="13"/>
      <c r="HE4161" s="13"/>
      <c r="HF4161" s="13"/>
      <c r="HG4161" s="13"/>
      <c r="HH4161" s="13"/>
      <c r="HI4161" s="13"/>
      <c r="HJ4161" s="13"/>
      <c r="HK4161" s="13"/>
      <c r="HL4161" s="13"/>
      <c r="HM4161" s="13"/>
      <c r="HN4161" s="13"/>
      <c r="HO4161" s="13"/>
      <c r="HP4161" s="13"/>
      <c r="HQ4161" s="13"/>
      <c r="HR4161" s="13"/>
      <c r="HS4161" s="13"/>
      <c r="HT4161" s="13"/>
      <c r="HU4161" s="13"/>
      <c r="HV4161" s="13"/>
      <c r="HW4161" s="13"/>
      <c r="HX4161" s="13"/>
      <c r="HY4161" s="13"/>
      <c r="HZ4161" s="13"/>
      <c r="IA4161" s="13"/>
      <c r="IB4161" s="13"/>
      <c r="IC4161" s="13"/>
      <c r="ID4161" s="13"/>
      <c r="IE4161" s="13"/>
      <c r="IF4161" s="13"/>
      <c r="IG4161" s="13"/>
    </row>
    <row r="4162" spans="1:241" s="304" customFormat="1">
      <c r="A4162" s="309">
        <v>95</v>
      </c>
      <c r="B4162" s="121" t="s">
        <v>5180</v>
      </c>
      <c r="C4162" s="317" t="s">
        <v>5181</v>
      </c>
      <c r="D4162" s="318" t="s">
        <v>1811</v>
      </c>
      <c r="E4162" s="312">
        <f t="shared" ref="E4162:E4167" si="243">+F4162+G4162+H4162</f>
        <v>0</v>
      </c>
      <c r="F4162" s="84"/>
      <c r="G4162" s="303"/>
      <c r="H4162" s="303"/>
      <c r="I4162" s="13"/>
      <c r="J4162" s="13"/>
      <c r="K4162" s="13"/>
      <c r="L4162" s="13"/>
      <c r="M4162" s="13"/>
      <c r="N4162" s="13"/>
      <c r="O4162" s="13"/>
      <c r="P4162" s="13"/>
      <c r="Q4162" s="13"/>
      <c r="R4162" s="13"/>
      <c r="S4162" s="13"/>
      <c r="T4162" s="13"/>
      <c r="U4162" s="13"/>
      <c r="V4162" s="13"/>
      <c r="W4162" s="13"/>
      <c r="X4162" s="13"/>
      <c r="Y4162" s="13"/>
      <c r="Z4162" s="13"/>
      <c r="AA4162" s="13"/>
      <c r="AB4162" s="13"/>
      <c r="AC4162" s="13"/>
      <c r="AD4162" s="13"/>
      <c r="AE4162" s="13"/>
      <c r="AF4162" s="13"/>
      <c r="AG4162" s="13"/>
      <c r="AH4162" s="13"/>
      <c r="AI4162" s="13"/>
      <c r="AJ4162" s="13"/>
      <c r="AK4162" s="13"/>
      <c r="AL4162" s="13"/>
      <c r="AM4162" s="13"/>
      <c r="AN4162" s="13"/>
      <c r="AO4162" s="13"/>
      <c r="AP4162" s="13"/>
      <c r="AQ4162" s="13"/>
      <c r="AR4162" s="13"/>
      <c r="AS4162" s="13"/>
      <c r="AT4162" s="13"/>
      <c r="AU4162" s="13"/>
      <c r="AV4162" s="13"/>
      <c r="AW4162" s="13"/>
      <c r="AX4162" s="13"/>
      <c r="AY4162" s="13"/>
      <c r="AZ4162" s="13"/>
      <c r="BA4162" s="13"/>
      <c r="BB4162" s="13"/>
      <c r="BC4162" s="13"/>
      <c r="BD4162" s="13"/>
      <c r="BE4162" s="13"/>
      <c r="BF4162" s="13"/>
      <c r="BG4162" s="13"/>
      <c r="BH4162" s="13"/>
      <c r="BI4162" s="13"/>
      <c r="BJ4162" s="13"/>
      <c r="BK4162" s="13"/>
      <c r="BL4162" s="13"/>
      <c r="BM4162" s="13"/>
      <c r="BN4162" s="13"/>
      <c r="BO4162" s="13"/>
      <c r="BP4162" s="13"/>
      <c r="BQ4162" s="13"/>
      <c r="BR4162" s="13"/>
      <c r="BS4162" s="13"/>
      <c r="BT4162" s="13"/>
      <c r="BU4162" s="13"/>
      <c r="BV4162" s="13"/>
      <c r="BW4162" s="13"/>
      <c r="BX4162" s="13"/>
      <c r="BY4162" s="13"/>
      <c r="BZ4162" s="13"/>
      <c r="CA4162" s="13"/>
      <c r="CB4162" s="13"/>
      <c r="CC4162" s="13"/>
      <c r="CD4162" s="13"/>
      <c r="CE4162" s="13"/>
      <c r="CF4162" s="13"/>
      <c r="CG4162" s="13"/>
      <c r="CH4162" s="13"/>
      <c r="CI4162" s="13"/>
      <c r="CJ4162" s="13"/>
      <c r="CK4162" s="13"/>
      <c r="CL4162" s="13"/>
      <c r="CM4162" s="13"/>
      <c r="CN4162" s="13"/>
      <c r="CO4162" s="13"/>
      <c r="CP4162" s="13"/>
      <c r="CQ4162" s="13"/>
      <c r="CR4162" s="13"/>
      <c r="CS4162" s="13"/>
      <c r="CT4162" s="13"/>
      <c r="CU4162" s="13"/>
      <c r="CV4162" s="13"/>
      <c r="CW4162" s="13"/>
      <c r="CX4162" s="13"/>
      <c r="CY4162" s="13"/>
      <c r="CZ4162" s="13"/>
      <c r="DA4162" s="13"/>
      <c r="DB4162" s="13"/>
      <c r="DC4162" s="13"/>
      <c r="DD4162" s="13"/>
      <c r="DE4162" s="13"/>
      <c r="DF4162" s="13"/>
      <c r="DG4162" s="13"/>
      <c r="DH4162" s="13"/>
      <c r="DI4162" s="13"/>
      <c r="DJ4162" s="13"/>
      <c r="DK4162" s="13"/>
      <c r="DL4162" s="13"/>
      <c r="DM4162" s="13"/>
      <c r="DN4162" s="13"/>
      <c r="DO4162" s="13"/>
      <c r="DP4162" s="13"/>
      <c r="DQ4162" s="13"/>
      <c r="DR4162" s="13"/>
      <c r="DS4162" s="13"/>
      <c r="DT4162" s="13"/>
      <c r="DU4162" s="13"/>
      <c r="DV4162" s="13"/>
      <c r="DW4162" s="13"/>
      <c r="DX4162" s="13"/>
      <c r="DY4162" s="13"/>
      <c r="DZ4162" s="13"/>
      <c r="EA4162" s="13"/>
      <c r="EB4162" s="13"/>
      <c r="EC4162" s="13"/>
      <c r="ED4162" s="13"/>
      <c r="EE4162" s="13"/>
      <c r="EF4162" s="13"/>
      <c r="EG4162" s="13"/>
      <c r="EH4162" s="13"/>
      <c r="EI4162" s="13"/>
      <c r="EJ4162" s="13"/>
      <c r="EK4162" s="13"/>
      <c r="EL4162" s="13"/>
      <c r="EM4162" s="13"/>
      <c r="EN4162" s="13"/>
      <c r="EO4162" s="13"/>
      <c r="EP4162" s="13"/>
      <c r="EQ4162" s="13"/>
      <c r="ER4162" s="13"/>
      <c r="ES4162" s="13"/>
      <c r="ET4162" s="13"/>
      <c r="EU4162" s="13"/>
      <c r="EV4162" s="13"/>
      <c r="EW4162" s="13"/>
      <c r="EX4162" s="13"/>
      <c r="EY4162" s="13"/>
      <c r="EZ4162" s="13"/>
      <c r="FA4162" s="13"/>
      <c r="FB4162" s="13"/>
      <c r="FC4162" s="13"/>
      <c r="FD4162" s="13"/>
      <c r="FE4162" s="13"/>
      <c r="FF4162" s="13"/>
      <c r="FG4162" s="13"/>
      <c r="FH4162" s="13"/>
      <c r="FI4162" s="13"/>
      <c r="FJ4162" s="13"/>
      <c r="FK4162" s="13"/>
      <c r="FL4162" s="13"/>
      <c r="FM4162" s="13"/>
      <c r="FN4162" s="13"/>
      <c r="FO4162" s="13"/>
      <c r="FP4162" s="13"/>
      <c r="FQ4162" s="13"/>
      <c r="FR4162" s="13"/>
      <c r="FS4162" s="13"/>
      <c r="FT4162" s="13"/>
      <c r="FU4162" s="13"/>
      <c r="FV4162" s="13"/>
      <c r="FW4162" s="13"/>
      <c r="FX4162" s="13"/>
      <c r="FY4162" s="13"/>
      <c r="FZ4162" s="13"/>
      <c r="GA4162" s="13"/>
      <c r="GB4162" s="13"/>
      <c r="GC4162" s="13"/>
      <c r="GD4162" s="13"/>
      <c r="GE4162" s="13"/>
      <c r="GF4162" s="13"/>
      <c r="GG4162" s="13"/>
      <c r="GH4162" s="13"/>
      <c r="GI4162" s="13"/>
      <c r="GJ4162" s="13"/>
      <c r="GK4162" s="13"/>
      <c r="GL4162" s="13"/>
      <c r="GM4162" s="13"/>
      <c r="GN4162" s="13"/>
      <c r="GO4162" s="13"/>
      <c r="GP4162" s="13"/>
      <c r="GQ4162" s="13"/>
      <c r="GR4162" s="13"/>
      <c r="GS4162" s="13"/>
      <c r="GT4162" s="13"/>
      <c r="GU4162" s="13"/>
      <c r="GV4162" s="13"/>
      <c r="GW4162" s="13"/>
      <c r="GX4162" s="13"/>
      <c r="GY4162" s="13"/>
      <c r="GZ4162" s="13"/>
      <c r="HA4162" s="13"/>
      <c r="HB4162" s="13"/>
      <c r="HC4162" s="13"/>
      <c r="HD4162" s="13"/>
      <c r="HE4162" s="13"/>
      <c r="HF4162" s="13"/>
      <c r="HG4162" s="13"/>
      <c r="HH4162" s="13"/>
      <c r="HI4162" s="13"/>
      <c r="HJ4162" s="13"/>
      <c r="HK4162" s="13"/>
      <c r="HL4162" s="13"/>
      <c r="HM4162" s="13"/>
      <c r="HN4162" s="13"/>
      <c r="HO4162" s="13"/>
      <c r="HP4162" s="13"/>
      <c r="HQ4162" s="13"/>
      <c r="HR4162" s="13"/>
      <c r="HS4162" s="13"/>
      <c r="HT4162" s="13"/>
      <c r="HU4162" s="13"/>
      <c r="HV4162" s="13"/>
      <c r="HW4162" s="13"/>
      <c r="HX4162" s="13"/>
      <c r="HY4162" s="13"/>
      <c r="HZ4162" s="13"/>
      <c r="IA4162" s="13"/>
      <c r="IB4162" s="13"/>
      <c r="IC4162" s="13"/>
      <c r="ID4162" s="13"/>
      <c r="IE4162" s="13"/>
      <c r="IF4162" s="13"/>
      <c r="IG4162" s="13"/>
    </row>
    <row r="4163" spans="1:241" s="304" customFormat="1">
      <c r="A4163" s="309">
        <v>96</v>
      </c>
      <c r="B4163" s="121" t="s">
        <v>5182</v>
      </c>
      <c r="C4163" s="317" t="s">
        <v>5181</v>
      </c>
      <c r="D4163" s="318" t="s">
        <v>1811</v>
      </c>
      <c r="E4163" s="312">
        <f t="shared" si="243"/>
        <v>0</v>
      </c>
      <c r="F4163" s="84"/>
      <c r="G4163" s="303"/>
      <c r="H4163" s="303"/>
      <c r="I4163" s="13"/>
      <c r="J4163" s="13"/>
      <c r="K4163" s="13"/>
      <c r="L4163" s="13"/>
      <c r="M4163" s="13"/>
      <c r="N4163" s="13"/>
      <c r="O4163" s="13"/>
      <c r="P4163" s="13"/>
      <c r="Q4163" s="13"/>
      <c r="R4163" s="13"/>
      <c r="S4163" s="13"/>
      <c r="T4163" s="13"/>
      <c r="U4163" s="13"/>
      <c r="V4163" s="13"/>
      <c r="W4163" s="13"/>
      <c r="X4163" s="13"/>
      <c r="Y4163" s="13"/>
      <c r="Z4163" s="13"/>
      <c r="AA4163" s="13"/>
      <c r="AB4163" s="13"/>
      <c r="AC4163" s="13"/>
      <c r="AD4163" s="13"/>
      <c r="AE4163" s="13"/>
      <c r="AF4163" s="13"/>
      <c r="AG4163" s="13"/>
      <c r="AH4163" s="13"/>
      <c r="AI4163" s="13"/>
      <c r="AJ4163" s="13"/>
      <c r="AK4163" s="13"/>
      <c r="AL4163" s="13"/>
      <c r="AM4163" s="13"/>
      <c r="AN4163" s="13"/>
      <c r="AO4163" s="13"/>
      <c r="AP4163" s="13"/>
      <c r="AQ4163" s="13"/>
      <c r="AR4163" s="13"/>
      <c r="AS4163" s="13"/>
      <c r="AT4163" s="13"/>
      <c r="AU4163" s="13"/>
      <c r="AV4163" s="13"/>
      <c r="AW4163" s="13"/>
      <c r="AX4163" s="13"/>
      <c r="AY4163" s="13"/>
      <c r="AZ4163" s="13"/>
      <c r="BA4163" s="13"/>
      <c r="BB4163" s="13"/>
      <c r="BC4163" s="13"/>
      <c r="BD4163" s="13"/>
      <c r="BE4163" s="13"/>
      <c r="BF4163" s="13"/>
      <c r="BG4163" s="13"/>
      <c r="BH4163" s="13"/>
      <c r="BI4163" s="13"/>
      <c r="BJ4163" s="13"/>
      <c r="BK4163" s="13"/>
      <c r="BL4163" s="13"/>
      <c r="BM4163" s="13"/>
      <c r="BN4163" s="13"/>
      <c r="BO4163" s="13"/>
      <c r="BP4163" s="13"/>
      <c r="BQ4163" s="13"/>
      <c r="BR4163" s="13"/>
      <c r="BS4163" s="13"/>
      <c r="BT4163" s="13"/>
      <c r="BU4163" s="13"/>
      <c r="BV4163" s="13"/>
      <c r="BW4163" s="13"/>
      <c r="BX4163" s="13"/>
      <c r="BY4163" s="13"/>
      <c r="BZ4163" s="13"/>
      <c r="CA4163" s="13"/>
      <c r="CB4163" s="13"/>
      <c r="CC4163" s="13"/>
      <c r="CD4163" s="13"/>
      <c r="CE4163" s="13"/>
      <c r="CF4163" s="13"/>
      <c r="CG4163" s="13"/>
      <c r="CH4163" s="13"/>
      <c r="CI4163" s="13"/>
      <c r="CJ4163" s="13"/>
      <c r="CK4163" s="13"/>
      <c r="CL4163" s="13"/>
      <c r="CM4163" s="13"/>
      <c r="CN4163" s="13"/>
      <c r="CO4163" s="13"/>
      <c r="CP4163" s="13"/>
      <c r="CQ4163" s="13"/>
      <c r="CR4163" s="13"/>
      <c r="CS4163" s="13"/>
      <c r="CT4163" s="13"/>
      <c r="CU4163" s="13"/>
      <c r="CV4163" s="13"/>
      <c r="CW4163" s="13"/>
      <c r="CX4163" s="13"/>
      <c r="CY4163" s="13"/>
      <c r="CZ4163" s="13"/>
      <c r="DA4163" s="13"/>
      <c r="DB4163" s="13"/>
      <c r="DC4163" s="13"/>
      <c r="DD4163" s="13"/>
      <c r="DE4163" s="13"/>
      <c r="DF4163" s="13"/>
      <c r="DG4163" s="13"/>
      <c r="DH4163" s="13"/>
      <c r="DI4163" s="13"/>
      <c r="DJ4163" s="13"/>
      <c r="DK4163" s="13"/>
      <c r="DL4163" s="13"/>
      <c r="DM4163" s="13"/>
      <c r="DN4163" s="13"/>
      <c r="DO4163" s="13"/>
      <c r="DP4163" s="13"/>
      <c r="DQ4163" s="13"/>
      <c r="DR4163" s="13"/>
      <c r="DS4163" s="13"/>
      <c r="DT4163" s="13"/>
      <c r="DU4163" s="13"/>
      <c r="DV4163" s="13"/>
      <c r="DW4163" s="13"/>
      <c r="DX4163" s="13"/>
      <c r="DY4163" s="13"/>
      <c r="DZ4163" s="13"/>
      <c r="EA4163" s="13"/>
      <c r="EB4163" s="13"/>
      <c r="EC4163" s="13"/>
      <c r="ED4163" s="13"/>
      <c r="EE4163" s="13"/>
      <c r="EF4163" s="13"/>
      <c r="EG4163" s="13"/>
      <c r="EH4163" s="13"/>
      <c r="EI4163" s="13"/>
      <c r="EJ4163" s="13"/>
      <c r="EK4163" s="13"/>
      <c r="EL4163" s="13"/>
      <c r="EM4163" s="13"/>
      <c r="EN4163" s="13"/>
      <c r="EO4163" s="13"/>
      <c r="EP4163" s="13"/>
      <c r="EQ4163" s="13"/>
      <c r="ER4163" s="13"/>
      <c r="ES4163" s="13"/>
      <c r="ET4163" s="13"/>
      <c r="EU4163" s="13"/>
      <c r="EV4163" s="13"/>
      <c r="EW4163" s="13"/>
      <c r="EX4163" s="13"/>
      <c r="EY4163" s="13"/>
      <c r="EZ4163" s="13"/>
      <c r="FA4163" s="13"/>
      <c r="FB4163" s="13"/>
      <c r="FC4163" s="13"/>
      <c r="FD4163" s="13"/>
      <c r="FE4163" s="13"/>
      <c r="FF4163" s="13"/>
      <c r="FG4163" s="13"/>
      <c r="FH4163" s="13"/>
      <c r="FI4163" s="13"/>
      <c r="FJ4163" s="13"/>
      <c r="FK4163" s="13"/>
      <c r="FL4163" s="13"/>
      <c r="FM4163" s="13"/>
      <c r="FN4163" s="13"/>
      <c r="FO4163" s="13"/>
      <c r="FP4163" s="13"/>
      <c r="FQ4163" s="13"/>
      <c r="FR4163" s="13"/>
      <c r="FS4163" s="13"/>
      <c r="FT4163" s="13"/>
      <c r="FU4163" s="13"/>
      <c r="FV4163" s="13"/>
      <c r="FW4163" s="13"/>
      <c r="FX4163" s="13"/>
      <c r="FY4163" s="13"/>
      <c r="FZ4163" s="13"/>
      <c r="GA4163" s="13"/>
      <c r="GB4163" s="13"/>
      <c r="GC4163" s="13"/>
      <c r="GD4163" s="13"/>
      <c r="GE4163" s="13"/>
      <c r="GF4163" s="13"/>
      <c r="GG4163" s="13"/>
      <c r="GH4163" s="13"/>
      <c r="GI4163" s="13"/>
      <c r="GJ4163" s="13"/>
      <c r="GK4163" s="13"/>
      <c r="GL4163" s="13"/>
      <c r="GM4163" s="13"/>
      <c r="GN4163" s="13"/>
      <c r="GO4163" s="13"/>
      <c r="GP4163" s="13"/>
      <c r="GQ4163" s="13"/>
      <c r="GR4163" s="13"/>
      <c r="GS4163" s="13"/>
      <c r="GT4163" s="13"/>
      <c r="GU4163" s="13"/>
      <c r="GV4163" s="13"/>
      <c r="GW4163" s="13"/>
      <c r="GX4163" s="13"/>
      <c r="GY4163" s="13"/>
      <c r="GZ4163" s="13"/>
      <c r="HA4163" s="13"/>
      <c r="HB4163" s="13"/>
      <c r="HC4163" s="13"/>
      <c r="HD4163" s="13"/>
      <c r="HE4163" s="13"/>
      <c r="HF4163" s="13"/>
      <c r="HG4163" s="13"/>
      <c r="HH4163" s="13"/>
      <c r="HI4163" s="13"/>
      <c r="HJ4163" s="13"/>
      <c r="HK4163" s="13"/>
      <c r="HL4163" s="13"/>
      <c r="HM4163" s="13"/>
      <c r="HN4163" s="13"/>
      <c r="HO4163" s="13"/>
      <c r="HP4163" s="13"/>
      <c r="HQ4163" s="13"/>
      <c r="HR4163" s="13"/>
      <c r="HS4163" s="13"/>
      <c r="HT4163" s="13"/>
      <c r="HU4163" s="13"/>
      <c r="HV4163" s="13"/>
      <c r="HW4163" s="13"/>
      <c r="HX4163" s="13"/>
      <c r="HY4163" s="13"/>
      <c r="HZ4163" s="13"/>
      <c r="IA4163" s="13"/>
      <c r="IB4163" s="13"/>
      <c r="IC4163" s="13"/>
      <c r="ID4163" s="13"/>
      <c r="IE4163" s="13"/>
      <c r="IF4163" s="13"/>
      <c r="IG4163" s="13"/>
    </row>
    <row r="4164" spans="1:241" s="304" customFormat="1">
      <c r="A4164" s="309">
        <v>97</v>
      </c>
      <c r="B4164" s="121" t="s">
        <v>5183</v>
      </c>
      <c r="C4164" s="119" t="s">
        <v>5184</v>
      </c>
      <c r="D4164" s="305" t="s">
        <v>2034</v>
      </c>
      <c r="E4164" s="312">
        <f t="shared" si="243"/>
        <v>0</v>
      </c>
      <c r="F4164" s="84"/>
      <c r="G4164" s="303"/>
      <c r="H4164" s="303"/>
      <c r="I4164" s="13"/>
      <c r="J4164" s="13"/>
      <c r="K4164" s="13"/>
      <c r="L4164" s="13"/>
      <c r="M4164" s="13"/>
      <c r="N4164" s="13"/>
      <c r="O4164" s="13"/>
      <c r="P4164" s="13"/>
      <c r="Q4164" s="13"/>
      <c r="R4164" s="13"/>
      <c r="S4164" s="13"/>
      <c r="T4164" s="13"/>
      <c r="U4164" s="13"/>
      <c r="V4164" s="13"/>
      <c r="W4164" s="13"/>
      <c r="X4164" s="13"/>
      <c r="Y4164" s="13"/>
      <c r="Z4164" s="13"/>
      <c r="AA4164" s="13"/>
      <c r="AB4164" s="13"/>
      <c r="AC4164" s="13"/>
      <c r="AD4164" s="13"/>
      <c r="AE4164" s="13"/>
      <c r="AF4164" s="13"/>
      <c r="AG4164" s="13"/>
      <c r="AH4164" s="13"/>
      <c r="AI4164" s="13"/>
      <c r="AJ4164" s="13"/>
      <c r="AK4164" s="13"/>
      <c r="AL4164" s="13"/>
      <c r="AM4164" s="13"/>
      <c r="AN4164" s="13"/>
      <c r="AO4164" s="13"/>
      <c r="AP4164" s="13"/>
      <c r="AQ4164" s="13"/>
      <c r="AR4164" s="13"/>
      <c r="AS4164" s="13"/>
      <c r="AT4164" s="13"/>
      <c r="AU4164" s="13"/>
      <c r="AV4164" s="13"/>
      <c r="AW4164" s="13"/>
      <c r="AX4164" s="13"/>
      <c r="AY4164" s="13"/>
      <c r="AZ4164" s="13"/>
      <c r="BA4164" s="13"/>
      <c r="BB4164" s="13"/>
      <c r="BC4164" s="13"/>
      <c r="BD4164" s="13"/>
      <c r="BE4164" s="13"/>
      <c r="BF4164" s="13"/>
      <c r="BG4164" s="13"/>
      <c r="BH4164" s="13"/>
      <c r="BI4164" s="13"/>
      <c r="BJ4164" s="13"/>
      <c r="BK4164" s="13"/>
      <c r="BL4164" s="13"/>
      <c r="BM4164" s="13"/>
      <c r="BN4164" s="13"/>
      <c r="BO4164" s="13"/>
      <c r="BP4164" s="13"/>
      <c r="BQ4164" s="13"/>
      <c r="BR4164" s="13"/>
      <c r="BS4164" s="13"/>
      <c r="BT4164" s="13"/>
      <c r="BU4164" s="13"/>
      <c r="BV4164" s="13"/>
      <c r="BW4164" s="13"/>
      <c r="BX4164" s="13"/>
      <c r="BY4164" s="13"/>
      <c r="BZ4164" s="13"/>
      <c r="CA4164" s="13"/>
      <c r="CB4164" s="13"/>
      <c r="CC4164" s="13"/>
      <c r="CD4164" s="13"/>
      <c r="CE4164" s="13"/>
      <c r="CF4164" s="13"/>
      <c r="CG4164" s="13"/>
      <c r="CH4164" s="13"/>
      <c r="CI4164" s="13"/>
      <c r="CJ4164" s="13"/>
      <c r="CK4164" s="13"/>
      <c r="CL4164" s="13"/>
      <c r="CM4164" s="13"/>
      <c r="CN4164" s="13"/>
      <c r="CO4164" s="13"/>
      <c r="CP4164" s="13"/>
      <c r="CQ4164" s="13"/>
      <c r="CR4164" s="13"/>
      <c r="CS4164" s="13"/>
      <c r="CT4164" s="13"/>
      <c r="CU4164" s="13"/>
      <c r="CV4164" s="13"/>
      <c r="CW4164" s="13"/>
      <c r="CX4164" s="13"/>
      <c r="CY4164" s="13"/>
      <c r="CZ4164" s="13"/>
      <c r="DA4164" s="13"/>
      <c r="DB4164" s="13"/>
      <c r="DC4164" s="13"/>
      <c r="DD4164" s="13"/>
      <c r="DE4164" s="13"/>
      <c r="DF4164" s="13"/>
      <c r="DG4164" s="13"/>
      <c r="DH4164" s="13"/>
      <c r="DI4164" s="13"/>
      <c r="DJ4164" s="13"/>
      <c r="DK4164" s="13"/>
      <c r="DL4164" s="13"/>
      <c r="DM4164" s="13"/>
      <c r="DN4164" s="13"/>
      <c r="DO4164" s="13"/>
      <c r="DP4164" s="13"/>
      <c r="DQ4164" s="13"/>
      <c r="DR4164" s="13"/>
      <c r="DS4164" s="13"/>
      <c r="DT4164" s="13"/>
      <c r="DU4164" s="13"/>
      <c r="DV4164" s="13"/>
      <c r="DW4164" s="13"/>
      <c r="DX4164" s="13"/>
      <c r="DY4164" s="13"/>
      <c r="DZ4164" s="13"/>
      <c r="EA4164" s="13"/>
      <c r="EB4164" s="13"/>
      <c r="EC4164" s="13"/>
      <c r="ED4164" s="13"/>
      <c r="EE4164" s="13"/>
      <c r="EF4164" s="13"/>
      <c r="EG4164" s="13"/>
      <c r="EH4164" s="13"/>
      <c r="EI4164" s="13"/>
      <c r="EJ4164" s="13"/>
      <c r="EK4164" s="13"/>
      <c r="EL4164" s="13"/>
      <c r="EM4164" s="13"/>
      <c r="EN4164" s="13"/>
      <c r="EO4164" s="13"/>
      <c r="EP4164" s="13"/>
      <c r="EQ4164" s="13"/>
      <c r="ER4164" s="13"/>
      <c r="ES4164" s="13"/>
      <c r="ET4164" s="13"/>
      <c r="EU4164" s="13"/>
      <c r="EV4164" s="13"/>
      <c r="EW4164" s="13"/>
      <c r="EX4164" s="13"/>
      <c r="EY4164" s="13"/>
      <c r="EZ4164" s="13"/>
      <c r="FA4164" s="13"/>
      <c r="FB4164" s="13"/>
      <c r="FC4164" s="13"/>
      <c r="FD4164" s="13"/>
      <c r="FE4164" s="13"/>
      <c r="FF4164" s="13"/>
      <c r="FG4164" s="13"/>
      <c r="FH4164" s="13"/>
      <c r="FI4164" s="13"/>
      <c r="FJ4164" s="13"/>
      <c r="FK4164" s="13"/>
      <c r="FL4164" s="13"/>
      <c r="FM4164" s="13"/>
      <c r="FN4164" s="13"/>
      <c r="FO4164" s="13"/>
      <c r="FP4164" s="13"/>
      <c r="FQ4164" s="13"/>
      <c r="FR4164" s="13"/>
      <c r="FS4164" s="13"/>
      <c r="FT4164" s="13"/>
      <c r="FU4164" s="13"/>
      <c r="FV4164" s="13"/>
      <c r="FW4164" s="13"/>
      <c r="FX4164" s="13"/>
      <c r="FY4164" s="13"/>
      <c r="FZ4164" s="13"/>
      <c r="GA4164" s="13"/>
      <c r="GB4164" s="13"/>
      <c r="GC4164" s="13"/>
      <c r="GD4164" s="13"/>
      <c r="GE4164" s="13"/>
      <c r="GF4164" s="13"/>
      <c r="GG4164" s="13"/>
      <c r="GH4164" s="13"/>
      <c r="GI4164" s="13"/>
      <c r="GJ4164" s="13"/>
      <c r="GK4164" s="13"/>
      <c r="GL4164" s="13"/>
      <c r="GM4164" s="13"/>
      <c r="GN4164" s="13"/>
      <c r="GO4164" s="13"/>
      <c r="GP4164" s="13"/>
      <c r="GQ4164" s="13"/>
      <c r="GR4164" s="13"/>
      <c r="GS4164" s="13"/>
      <c r="GT4164" s="13"/>
      <c r="GU4164" s="13"/>
      <c r="GV4164" s="13"/>
      <c r="GW4164" s="13"/>
      <c r="GX4164" s="13"/>
      <c r="GY4164" s="13"/>
      <c r="GZ4164" s="13"/>
      <c r="HA4164" s="13"/>
      <c r="HB4164" s="13"/>
      <c r="HC4164" s="13"/>
      <c r="HD4164" s="13"/>
      <c r="HE4164" s="13"/>
      <c r="HF4164" s="13"/>
      <c r="HG4164" s="13"/>
      <c r="HH4164" s="13"/>
      <c r="HI4164" s="13"/>
      <c r="HJ4164" s="13"/>
      <c r="HK4164" s="13"/>
      <c r="HL4164" s="13"/>
      <c r="HM4164" s="13"/>
      <c r="HN4164" s="13"/>
      <c r="HO4164" s="13"/>
      <c r="HP4164" s="13"/>
      <c r="HQ4164" s="13"/>
      <c r="HR4164" s="13"/>
      <c r="HS4164" s="13"/>
      <c r="HT4164" s="13"/>
      <c r="HU4164" s="13"/>
      <c r="HV4164" s="13"/>
      <c r="HW4164" s="13"/>
      <c r="HX4164" s="13"/>
      <c r="HY4164" s="13"/>
      <c r="HZ4164" s="13"/>
      <c r="IA4164" s="13"/>
      <c r="IB4164" s="13"/>
      <c r="IC4164" s="13"/>
      <c r="ID4164" s="13"/>
      <c r="IE4164" s="13"/>
      <c r="IF4164" s="13"/>
      <c r="IG4164" s="13"/>
    </row>
    <row r="4165" spans="1:241" s="304" customFormat="1">
      <c r="A4165" s="309">
        <v>98</v>
      </c>
      <c r="B4165" s="121" t="s">
        <v>5185</v>
      </c>
      <c r="C4165" s="119" t="s">
        <v>5184</v>
      </c>
      <c r="D4165" s="305" t="s">
        <v>5186</v>
      </c>
      <c r="E4165" s="312">
        <f t="shared" si="243"/>
        <v>0</v>
      </c>
      <c r="F4165" s="84"/>
      <c r="G4165" s="303"/>
      <c r="H4165" s="303"/>
      <c r="I4165" s="13"/>
      <c r="J4165" s="13"/>
      <c r="K4165" s="13"/>
      <c r="L4165" s="13"/>
      <c r="M4165" s="13"/>
      <c r="N4165" s="13"/>
      <c r="O4165" s="13"/>
      <c r="P4165" s="13"/>
      <c r="Q4165" s="13"/>
      <c r="R4165" s="13"/>
      <c r="S4165" s="13"/>
      <c r="T4165" s="13"/>
      <c r="U4165" s="13"/>
      <c r="V4165" s="13"/>
      <c r="W4165" s="13"/>
      <c r="X4165" s="13"/>
      <c r="Y4165" s="13"/>
      <c r="Z4165" s="13"/>
      <c r="AA4165" s="13"/>
      <c r="AB4165" s="13"/>
      <c r="AC4165" s="13"/>
      <c r="AD4165" s="13"/>
      <c r="AE4165" s="13"/>
      <c r="AF4165" s="13"/>
      <c r="AG4165" s="13"/>
      <c r="AH4165" s="13"/>
      <c r="AI4165" s="13"/>
      <c r="AJ4165" s="13"/>
      <c r="AK4165" s="13"/>
      <c r="AL4165" s="13"/>
      <c r="AM4165" s="13"/>
      <c r="AN4165" s="13"/>
      <c r="AO4165" s="13"/>
      <c r="AP4165" s="13"/>
      <c r="AQ4165" s="13"/>
      <c r="AR4165" s="13"/>
      <c r="AS4165" s="13"/>
      <c r="AT4165" s="13"/>
      <c r="AU4165" s="13"/>
      <c r="AV4165" s="13"/>
      <c r="AW4165" s="13"/>
      <c r="AX4165" s="13"/>
      <c r="AY4165" s="13"/>
      <c r="AZ4165" s="13"/>
      <c r="BA4165" s="13"/>
      <c r="BB4165" s="13"/>
      <c r="BC4165" s="13"/>
      <c r="BD4165" s="13"/>
      <c r="BE4165" s="13"/>
      <c r="BF4165" s="13"/>
      <c r="BG4165" s="13"/>
      <c r="BH4165" s="13"/>
      <c r="BI4165" s="13"/>
      <c r="BJ4165" s="13"/>
      <c r="BK4165" s="13"/>
      <c r="BL4165" s="13"/>
      <c r="BM4165" s="13"/>
      <c r="BN4165" s="13"/>
      <c r="BO4165" s="13"/>
      <c r="BP4165" s="13"/>
      <c r="BQ4165" s="13"/>
      <c r="BR4165" s="13"/>
      <c r="BS4165" s="13"/>
      <c r="BT4165" s="13"/>
      <c r="BU4165" s="13"/>
      <c r="BV4165" s="13"/>
      <c r="BW4165" s="13"/>
      <c r="BX4165" s="13"/>
      <c r="BY4165" s="13"/>
      <c r="BZ4165" s="13"/>
      <c r="CA4165" s="13"/>
      <c r="CB4165" s="13"/>
      <c r="CC4165" s="13"/>
      <c r="CD4165" s="13"/>
      <c r="CE4165" s="13"/>
      <c r="CF4165" s="13"/>
      <c r="CG4165" s="13"/>
      <c r="CH4165" s="13"/>
      <c r="CI4165" s="13"/>
      <c r="CJ4165" s="13"/>
      <c r="CK4165" s="13"/>
      <c r="CL4165" s="13"/>
      <c r="CM4165" s="13"/>
      <c r="CN4165" s="13"/>
      <c r="CO4165" s="13"/>
      <c r="CP4165" s="13"/>
      <c r="CQ4165" s="13"/>
      <c r="CR4165" s="13"/>
      <c r="CS4165" s="13"/>
      <c r="CT4165" s="13"/>
      <c r="CU4165" s="13"/>
      <c r="CV4165" s="13"/>
      <c r="CW4165" s="13"/>
      <c r="CX4165" s="13"/>
      <c r="CY4165" s="13"/>
      <c r="CZ4165" s="13"/>
      <c r="DA4165" s="13"/>
      <c r="DB4165" s="13"/>
      <c r="DC4165" s="13"/>
      <c r="DD4165" s="13"/>
      <c r="DE4165" s="13"/>
      <c r="DF4165" s="13"/>
      <c r="DG4165" s="13"/>
      <c r="DH4165" s="13"/>
      <c r="DI4165" s="13"/>
      <c r="DJ4165" s="13"/>
      <c r="DK4165" s="13"/>
      <c r="DL4165" s="13"/>
      <c r="DM4165" s="13"/>
      <c r="DN4165" s="13"/>
      <c r="DO4165" s="13"/>
      <c r="DP4165" s="13"/>
      <c r="DQ4165" s="13"/>
      <c r="DR4165" s="13"/>
      <c r="DS4165" s="13"/>
      <c r="DT4165" s="13"/>
      <c r="DU4165" s="13"/>
      <c r="DV4165" s="13"/>
      <c r="DW4165" s="13"/>
      <c r="DX4165" s="13"/>
      <c r="DY4165" s="13"/>
      <c r="DZ4165" s="13"/>
      <c r="EA4165" s="13"/>
      <c r="EB4165" s="13"/>
      <c r="EC4165" s="13"/>
      <c r="ED4165" s="13"/>
      <c r="EE4165" s="13"/>
      <c r="EF4165" s="13"/>
      <c r="EG4165" s="13"/>
      <c r="EH4165" s="13"/>
      <c r="EI4165" s="13"/>
      <c r="EJ4165" s="13"/>
      <c r="EK4165" s="13"/>
      <c r="EL4165" s="13"/>
      <c r="EM4165" s="13"/>
      <c r="EN4165" s="13"/>
      <c r="EO4165" s="13"/>
      <c r="EP4165" s="13"/>
      <c r="EQ4165" s="13"/>
      <c r="ER4165" s="13"/>
      <c r="ES4165" s="13"/>
      <c r="ET4165" s="13"/>
      <c r="EU4165" s="13"/>
      <c r="EV4165" s="13"/>
      <c r="EW4165" s="13"/>
      <c r="EX4165" s="13"/>
      <c r="EY4165" s="13"/>
      <c r="EZ4165" s="13"/>
      <c r="FA4165" s="13"/>
      <c r="FB4165" s="13"/>
      <c r="FC4165" s="13"/>
      <c r="FD4165" s="13"/>
      <c r="FE4165" s="13"/>
      <c r="FF4165" s="13"/>
      <c r="FG4165" s="13"/>
      <c r="FH4165" s="13"/>
      <c r="FI4165" s="13"/>
      <c r="FJ4165" s="13"/>
      <c r="FK4165" s="13"/>
      <c r="FL4165" s="13"/>
      <c r="FM4165" s="13"/>
      <c r="FN4165" s="13"/>
      <c r="FO4165" s="13"/>
      <c r="FP4165" s="13"/>
      <c r="FQ4165" s="13"/>
      <c r="FR4165" s="13"/>
      <c r="FS4165" s="13"/>
      <c r="FT4165" s="13"/>
      <c r="FU4165" s="13"/>
      <c r="FV4165" s="13"/>
      <c r="FW4165" s="13"/>
      <c r="FX4165" s="13"/>
      <c r="FY4165" s="13"/>
      <c r="FZ4165" s="13"/>
      <c r="GA4165" s="13"/>
      <c r="GB4165" s="13"/>
      <c r="GC4165" s="13"/>
      <c r="GD4165" s="13"/>
      <c r="GE4165" s="13"/>
      <c r="GF4165" s="13"/>
      <c r="GG4165" s="13"/>
      <c r="GH4165" s="13"/>
      <c r="GI4165" s="13"/>
      <c r="GJ4165" s="13"/>
      <c r="GK4165" s="13"/>
      <c r="GL4165" s="13"/>
      <c r="GM4165" s="13"/>
      <c r="GN4165" s="13"/>
      <c r="GO4165" s="13"/>
      <c r="GP4165" s="13"/>
      <c r="GQ4165" s="13"/>
      <c r="GR4165" s="13"/>
      <c r="GS4165" s="13"/>
      <c r="GT4165" s="13"/>
      <c r="GU4165" s="13"/>
      <c r="GV4165" s="13"/>
      <c r="GW4165" s="13"/>
      <c r="GX4165" s="13"/>
      <c r="GY4165" s="13"/>
      <c r="GZ4165" s="13"/>
      <c r="HA4165" s="13"/>
      <c r="HB4165" s="13"/>
      <c r="HC4165" s="13"/>
      <c r="HD4165" s="13"/>
      <c r="HE4165" s="13"/>
      <c r="HF4165" s="13"/>
      <c r="HG4165" s="13"/>
      <c r="HH4165" s="13"/>
      <c r="HI4165" s="13"/>
      <c r="HJ4165" s="13"/>
      <c r="HK4165" s="13"/>
      <c r="HL4165" s="13"/>
      <c r="HM4165" s="13"/>
      <c r="HN4165" s="13"/>
      <c r="HO4165" s="13"/>
      <c r="HP4165" s="13"/>
      <c r="HQ4165" s="13"/>
      <c r="HR4165" s="13"/>
      <c r="HS4165" s="13"/>
      <c r="HT4165" s="13"/>
      <c r="HU4165" s="13"/>
      <c r="HV4165" s="13"/>
      <c r="HW4165" s="13"/>
      <c r="HX4165" s="13"/>
      <c r="HY4165" s="13"/>
      <c r="HZ4165" s="13"/>
      <c r="IA4165" s="13"/>
      <c r="IB4165" s="13"/>
      <c r="IC4165" s="13"/>
      <c r="ID4165" s="13"/>
      <c r="IE4165" s="13"/>
      <c r="IF4165" s="13"/>
      <c r="IG4165" s="13"/>
    </row>
    <row r="4166" spans="1:241" s="304" customFormat="1">
      <c r="A4166" s="309">
        <v>99</v>
      </c>
      <c r="B4166" s="121" t="s">
        <v>5187</v>
      </c>
      <c r="C4166" s="119" t="s">
        <v>5188</v>
      </c>
      <c r="D4166" s="305" t="s">
        <v>5189</v>
      </c>
      <c r="E4166" s="312">
        <f t="shared" si="243"/>
        <v>0</v>
      </c>
      <c r="F4166" s="84"/>
      <c r="G4166" s="303"/>
      <c r="H4166" s="303"/>
      <c r="I4166" s="13"/>
      <c r="J4166" s="13"/>
      <c r="K4166" s="13"/>
      <c r="L4166" s="13"/>
      <c r="M4166" s="13"/>
      <c r="N4166" s="13"/>
      <c r="O4166" s="13"/>
      <c r="P4166" s="13"/>
      <c r="Q4166" s="13"/>
      <c r="R4166" s="13"/>
      <c r="S4166" s="13"/>
      <c r="T4166" s="13"/>
      <c r="U4166" s="13"/>
      <c r="V4166" s="13"/>
      <c r="W4166" s="13"/>
      <c r="X4166" s="13"/>
      <c r="Y4166" s="13"/>
      <c r="Z4166" s="13"/>
      <c r="AA4166" s="13"/>
      <c r="AB4166" s="13"/>
      <c r="AC4166" s="13"/>
      <c r="AD4166" s="13"/>
      <c r="AE4166" s="13"/>
      <c r="AF4166" s="13"/>
      <c r="AG4166" s="13"/>
      <c r="AH4166" s="13"/>
      <c r="AI4166" s="13"/>
      <c r="AJ4166" s="13"/>
      <c r="AK4166" s="13"/>
      <c r="AL4166" s="13"/>
      <c r="AM4166" s="13"/>
      <c r="AN4166" s="13"/>
      <c r="AO4166" s="13"/>
      <c r="AP4166" s="13"/>
      <c r="AQ4166" s="13"/>
      <c r="AR4166" s="13"/>
      <c r="AS4166" s="13"/>
      <c r="AT4166" s="13"/>
      <c r="AU4166" s="13"/>
      <c r="AV4166" s="13"/>
      <c r="AW4166" s="13"/>
      <c r="AX4166" s="13"/>
      <c r="AY4166" s="13"/>
      <c r="AZ4166" s="13"/>
      <c r="BA4166" s="13"/>
      <c r="BB4166" s="13"/>
      <c r="BC4166" s="13"/>
      <c r="BD4166" s="13"/>
      <c r="BE4166" s="13"/>
      <c r="BF4166" s="13"/>
      <c r="BG4166" s="13"/>
      <c r="BH4166" s="13"/>
      <c r="BI4166" s="13"/>
      <c r="BJ4166" s="13"/>
      <c r="BK4166" s="13"/>
      <c r="BL4166" s="13"/>
      <c r="BM4166" s="13"/>
      <c r="BN4166" s="13"/>
      <c r="BO4166" s="13"/>
      <c r="BP4166" s="13"/>
      <c r="BQ4166" s="13"/>
      <c r="BR4166" s="13"/>
      <c r="BS4166" s="13"/>
      <c r="BT4166" s="13"/>
      <c r="BU4166" s="13"/>
      <c r="BV4166" s="13"/>
      <c r="BW4166" s="13"/>
      <c r="BX4166" s="13"/>
      <c r="BY4166" s="13"/>
      <c r="BZ4166" s="13"/>
      <c r="CA4166" s="13"/>
      <c r="CB4166" s="13"/>
      <c r="CC4166" s="13"/>
      <c r="CD4166" s="13"/>
      <c r="CE4166" s="13"/>
      <c r="CF4166" s="13"/>
      <c r="CG4166" s="13"/>
      <c r="CH4166" s="13"/>
      <c r="CI4166" s="13"/>
      <c r="CJ4166" s="13"/>
      <c r="CK4166" s="13"/>
      <c r="CL4166" s="13"/>
      <c r="CM4166" s="13"/>
      <c r="CN4166" s="13"/>
      <c r="CO4166" s="13"/>
      <c r="CP4166" s="13"/>
      <c r="CQ4166" s="13"/>
      <c r="CR4166" s="13"/>
      <c r="CS4166" s="13"/>
      <c r="CT4166" s="13"/>
      <c r="CU4166" s="13"/>
      <c r="CV4166" s="13"/>
      <c r="CW4166" s="13"/>
      <c r="CX4166" s="13"/>
      <c r="CY4166" s="13"/>
      <c r="CZ4166" s="13"/>
      <c r="DA4166" s="13"/>
      <c r="DB4166" s="13"/>
      <c r="DC4166" s="13"/>
      <c r="DD4166" s="13"/>
      <c r="DE4166" s="13"/>
      <c r="DF4166" s="13"/>
      <c r="DG4166" s="13"/>
      <c r="DH4166" s="13"/>
      <c r="DI4166" s="13"/>
      <c r="DJ4166" s="13"/>
      <c r="DK4166" s="13"/>
      <c r="DL4166" s="13"/>
      <c r="DM4166" s="13"/>
      <c r="DN4166" s="13"/>
      <c r="DO4166" s="13"/>
      <c r="DP4166" s="13"/>
      <c r="DQ4166" s="13"/>
      <c r="DR4166" s="13"/>
      <c r="DS4166" s="13"/>
      <c r="DT4166" s="13"/>
      <c r="DU4166" s="13"/>
      <c r="DV4166" s="13"/>
      <c r="DW4166" s="13"/>
      <c r="DX4166" s="13"/>
      <c r="DY4166" s="13"/>
      <c r="DZ4166" s="13"/>
      <c r="EA4166" s="13"/>
      <c r="EB4166" s="13"/>
      <c r="EC4166" s="13"/>
      <c r="ED4166" s="13"/>
      <c r="EE4166" s="13"/>
      <c r="EF4166" s="13"/>
      <c r="EG4166" s="13"/>
      <c r="EH4166" s="13"/>
      <c r="EI4166" s="13"/>
      <c r="EJ4166" s="13"/>
      <c r="EK4166" s="13"/>
      <c r="EL4166" s="13"/>
      <c r="EM4166" s="13"/>
      <c r="EN4166" s="13"/>
      <c r="EO4166" s="13"/>
      <c r="EP4166" s="13"/>
      <c r="EQ4166" s="13"/>
      <c r="ER4166" s="13"/>
      <c r="ES4166" s="13"/>
      <c r="ET4166" s="13"/>
      <c r="EU4166" s="13"/>
      <c r="EV4166" s="13"/>
      <c r="EW4166" s="13"/>
      <c r="EX4166" s="13"/>
      <c r="EY4166" s="13"/>
      <c r="EZ4166" s="13"/>
      <c r="FA4166" s="13"/>
      <c r="FB4166" s="13"/>
      <c r="FC4166" s="13"/>
      <c r="FD4166" s="13"/>
      <c r="FE4166" s="13"/>
      <c r="FF4166" s="13"/>
      <c r="FG4166" s="13"/>
      <c r="FH4166" s="13"/>
      <c r="FI4166" s="13"/>
      <c r="FJ4166" s="13"/>
      <c r="FK4166" s="13"/>
      <c r="FL4166" s="13"/>
      <c r="FM4166" s="13"/>
      <c r="FN4166" s="13"/>
      <c r="FO4166" s="13"/>
      <c r="FP4166" s="13"/>
      <c r="FQ4166" s="13"/>
      <c r="FR4166" s="13"/>
      <c r="FS4166" s="13"/>
      <c r="FT4166" s="13"/>
      <c r="FU4166" s="13"/>
      <c r="FV4166" s="13"/>
      <c r="FW4166" s="13"/>
      <c r="FX4166" s="13"/>
      <c r="FY4166" s="13"/>
      <c r="FZ4166" s="13"/>
      <c r="GA4166" s="13"/>
      <c r="GB4166" s="13"/>
      <c r="GC4166" s="13"/>
      <c r="GD4166" s="13"/>
      <c r="GE4166" s="13"/>
      <c r="GF4166" s="13"/>
      <c r="GG4166" s="13"/>
      <c r="GH4166" s="13"/>
      <c r="GI4166" s="13"/>
      <c r="GJ4166" s="13"/>
      <c r="GK4166" s="13"/>
      <c r="GL4166" s="13"/>
      <c r="GM4166" s="13"/>
      <c r="GN4166" s="13"/>
      <c r="GO4166" s="13"/>
      <c r="GP4166" s="13"/>
      <c r="GQ4166" s="13"/>
      <c r="GR4166" s="13"/>
      <c r="GS4166" s="13"/>
      <c r="GT4166" s="13"/>
      <c r="GU4166" s="13"/>
      <c r="GV4166" s="13"/>
      <c r="GW4166" s="13"/>
      <c r="GX4166" s="13"/>
      <c r="GY4166" s="13"/>
      <c r="GZ4166" s="13"/>
      <c r="HA4166" s="13"/>
      <c r="HB4166" s="13"/>
      <c r="HC4166" s="13"/>
      <c r="HD4166" s="13"/>
      <c r="HE4166" s="13"/>
      <c r="HF4166" s="13"/>
      <c r="HG4166" s="13"/>
      <c r="HH4166" s="13"/>
      <c r="HI4166" s="13"/>
      <c r="HJ4166" s="13"/>
      <c r="HK4166" s="13"/>
      <c r="HL4166" s="13"/>
      <c r="HM4166" s="13"/>
      <c r="HN4166" s="13"/>
      <c r="HO4166" s="13"/>
      <c r="HP4166" s="13"/>
      <c r="HQ4166" s="13"/>
      <c r="HR4166" s="13"/>
      <c r="HS4166" s="13"/>
      <c r="HT4166" s="13"/>
      <c r="HU4166" s="13"/>
      <c r="HV4166" s="13"/>
      <c r="HW4166" s="13"/>
      <c r="HX4166" s="13"/>
      <c r="HY4166" s="13"/>
      <c r="HZ4166" s="13"/>
      <c r="IA4166" s="13"/>
      <c r="IB4166" s="13"/>
      <c r="IC4166" s="13"/>
      <c r="ID4166" s="13"/>
      <c r="IE4166" s="13"/>
      <c r="IF4166" s="13"/>
      <c r="IG4166" s="13"/>
    </row>
    <row r="4167" spans="1:241" s="304" customFormat="1">
      <c r="A4167" s="309">
        <v>100</v>
      </c>
      <c r="B4167" s="121" t="s">
        <v>5190</v>
      </c>
      <c r="C4167" s="119" t="s">
        <v>520</v>
      </c>
      <c r="D4167" s="305" t="s">
        <v>1808</v>
      </c>
      <c r="E4167" s="312">
        <f t="shared" si="243"/>
        <v>0</v>
      </c>
      <c r="F4167" s="84"/>
      <c r="G4167" s="303"/>
      <c r="H4167" s="303"/>
      <c r="I4167" s="13"/>
      <c r="J4167" s="13"/>
      <c r="K4167" s="13"/>
      <c r="L4167" s="13"/>
      <c r="M4167" s="13"/>
      <c r="N4167" s="13"/>
      <c r="O4167" s="13"/>
      <c r="P4167" s="13"/>
      <c r="Q4167" s="13"/>
      <c r="R4167" s="13"/>
      <c r="S4167" s="13"/>
      <c r="T4167" s="13"/>
      <c r="U4167" s="13"/>
      <c r="V4167" s="13"/>
      <c r="W4167" s="13"/>
      <c r="X4167" s="13"/>
      <c r="Y4167" s="13"/>
      <c r="Z4167" s="13"/>
      <c r="AA4167" s="13"/>
      <c r="AB4167" s="13"/>
      <c r="AC4167" s="13"/>
      <c r="AD4167" s="13"/>
      <c r="AE4167" s="13"/>
      <c r="AF4167" s="13"/>
      <c r="AG4167" s="13"/>
      <c r="AH4167" s="13"/>
      <c r="AI4167" s="13"/>
      <c r="AJ4167" s="13"/>
      <c r="AK4167" s="13"/>
      <c r="AL4167" s="13"/>
      <c r="AM4167" s="13"/>
      <c r="AN4167" s="13"/>
      <c r="AO4167" s="13"/>
      <c r="AP4167" s="13"/>
      <c r="AQ4167" s="13"/>
      <c r="AR4167" s="13"/>
      <c r="AS4167" s="13"/>
      <c r="AT4167" s="13"/>
      <c r="AU4167" s="13"/>
      <c r="AV4167" s="13"/>
      <c r="AW4167" s="13"/>
      <c r="AX4167" s="13"/>
      <c r="AY4167" s="13"/>
      <c r="AZ4167" s="13"/>
      <c r="BA4167" s="13"/>
      <c r="BB4167" s="13"/>
      <c r="BC4167" s="13"/>
      <c r="BD4167" s="13"/>
      <c r="BE4167" s="13"/>
      <c r="BF4167" s="13"/>
      <c r="BG4167" s="13"/>
      <c r="BH4167" s="13"/>
      <c r="BI4167" s="13"/>
      <c r="BJ4167" s="13"/>
      <c r="BK4167" s="13"/>
      <c r="BL4167" s="13"/>
      <c r="BM4167" s="13"/>
      <c r="BN4167" s="13"/>
      <c r="BO4167" s="13"/>
      <c r="BP4167" s="13"/>
      <c r="BQ4167" s="13"/>
      <c r="BR4167" s="13"/>
      <c r="BS4167" s="13"/>
      <c r="BT4167" s="13"/>
      <c r="BU4167" s="13"/>
      <c r="BV4167" s="13"/>
      <c r="BW4167" s="13"/>
      <c r="BX4167" s="13"/>
      <c r="BY4167" s="13"/>
      <c r="BZ4167" s="13"/>
      <c r="CA4167" s="13"/>
      <c r="CB4167" s="13"/>
      <c r="CC4167" s="13"/>
      <c r="CD4167" s="13"/>
      <c r="CE4167" s="13"/>
      <c r="CF4167" s="13"/>
      <c r="CG4167" s="13"/>
      <c r="CH4167" s="13"/>
      <c r="CI4167" s="13"/>
      <c r="CJ4167" s="13"/>
      <c r="CK4167" s="13"/>
      <c r="CL4167" s="13"/>
      <c r="CM4167" s="13"/>
      <c r="CN4167" s="13"/>
      <c r="CO4167" s="13"/>
      <c r="CP4167" s="13"/>
      <c r="CQ4167" s="13"/>
      <c r="CR4167" s="13"/>
      <c r="CS4167" s="13"/>
      <c r="CT4167" s="13"/>
      <c r="CU4167" s="13"/>
      <c r="CV4167" s="13"/>
      <c r="CW4167" s="13"/>
      <c r="CX4167" s="13"/>
      <c r="CY4167" s="13"/>
      <c r="CZ4167" s="13"/>
      <c r="DA4167" s="13"/>
      <c r="DB4167" s="13"/>
      <c r="DC4167" s="13"/>
      <c r="DD4167" s="13"/>
      <c r="DE4167" s="13"/>
      <c r="DF4167" s="13"/>
      <c r="DG4167" s="13"/>
      <c r="DH4167" s="13"/>
      <c r="DI4167" s="13"/>
      <c r="DJ4167" s="13"/>
      <c r="DK4167" s="13"/>
      <c r="DL4167" s="13"/>
      <c r="DM4167" s="13"/>
      <c r="DN4167" s="13"/>
      <c r="DO4167" s="13"/>
      <c r="DP4167" s="13"/>
      <c r="DQ4167" s="13"/>
      <c r="DR4167" s="13"/>
      <c r="DS4167" s="13"/>
      <c r="DT4167" s="13"/>
      <c r="DU4167" s="13"/>
      <c r="DV4167" s="13"/>
      <c r="DW4167" s="13"/>
      <c r="DX4167" s="13"/>
      <c r="DY4167" s="13"/>
      <c r="DZ4167" s="13"/>
      <c r="EA4167" s="13"/>
      <c r="EB4167" s="13"/>
      <c r="EC4167" s="13"/>
      <c r="ED4167" s="13"/>
      <c r="EE4167" s="13"/>
      <c r="EF4167" s="13"/>
      <c r="EG4167" s="13"/>
      <c r="EH4167" s="13"/>
      <c r="EI4167" s="13"/>
      <c r="EJ4167" s="13"/>
      <c r="EK4167" s="13"/>
      <c r="EL4167" s="13"/>
      <c r="EM4167" s="13"/>
      <c r="EN4167" s="13"/>
      <c r="EO4167" s="13"/>
      <c r="EP4167" s="13"/>
      <c r="EQ4167" s="13"/>
      <c r="ER4167" s="13"/>
      <c r="ES4167" s="13"/>
      <c r="ET4167" s="13"/>
      <c r="EU4167" s="13"/>
      <c r="EV4167" s="13"/>
      <c r="EW4167" s="13"/>
      <c r="EX4167" s="13"/>
      <c r="EY4167" s="13"/>
      <c r="EZ4167" s="13"/>
      <c r="FA4167" s="13"/>
      <c r="FB4167" s="13"/>
      <c r="FC4167" s="13"/>
      <c r="FD4167" s="13"/>
      <c r="FE4167" s="13"/>
      <c r="FF4167" s="13"/>
      <c r="FG4167" s="13"/>
      <c r="FH4167" s="13"/>
      <c r="FI4167" s="13"/>
      <c r="FJ4167" s="13"/>
      <c r="FK4167" s="13"/>
      <c r="FL4167" s="13"/>
      <c r="FM4167" s="13"/>
      <c r="FN4167" s="13"/>
      <c r="FO4167" s="13"/>
      <c r="FP4167" s="13"/>
      <c r="FQ4167" s="13"/>
      <c r="FR4167" s="13"/>
      <c r="FS4167" s="13"/>
      <c r="FT4167" s="13"/>
      <c r="FU4167" s="13"/>
      <c r="FV4167" s="13"/>
      <c r="FW4167" s="13"/>
      <c r="FX4167" s="13"/>
      <c r="FY4167" s="13"/>
      <c r="FZ4167" s="13"/>
      <c r="GA4167" s="13"/>
      <c r="GB4167" s="13"/>
      <c r="GC4167" s="13"/>
      <c r="GD4167" s="13"/>
      <c r="GE4167" s="13"/>
      <c r="GF4167" s="13"/>
      <c r="GG4167" s="13"/>
      <c r="GH4167" s="13"/>
      <c r="GI4167" s="13"/>
      <c r="GJ4167" s="13"/>
      <c r="GK4167" s="13"/>
      <c r="GL4167" s="13"/>
      <c r="GM4167" s="13"/>
      <c r="GN4167" s="13"/>
      <c r="GO4167" s="13"/>
      <c r="GP4167" s="13"/>
      <c r="GQ4167" s="13"/>
      <c r="GR4167" s="13"/>
      <c r="GS4167" s="13"/>
      <c r="GT4167" s="13"/>
      <c r="GU4167" s="13"/>
      <c r="GV4167" s="13"/>
      <c r="GW4167" s="13"/>
      <c r="GX4167" s="13"/>
      <c r="GY4167" s="13"/>
      <c r="GZ4167" s="13"/>
      <c r="HA4167" s="13"/>
      <c r="HB4167" s="13"/>
      <c r="HC4167" s="13"/>
      <c r="HD4167" s="13"/>
      <c r="HE4167" s="13"/>
      <c r="HF4167" s="13"/>
      <c r="HG4167" s="13"/>
      <c r="HH4167" s="13"/>
      <c r="HI4167" s="13"/>
      <c r="HJ4167" s="13"/>
      <c r="HK4167" s="13"/>
      <c r="HL4167" s="13"/>
      <c r="HM4167" s="13"/>
      <c r="HN4167" s="13"/>
      <c r="HO4167" s="13"/>
      <c r="HP4167" s="13"/>
      <c r="HQ4167" s="13"/>
      <c r="HR4167" s="13"/>
      <c r="HS4167" s="13"/>
      <c r="HT4167" s="13"/>
      <c r="HU4167" s="13"/>
      <c r="HV4167" s="13"/>
      <c r="HW4167" s="13"/>
      <c r="HX4167" s="13"/>
      <c r="HY4167" s="13"/>
      <c r="HZ4167" s="13"/>
      <c r="IA4167" s="13"/>
      <c r="IB4167" s="13"/>
      <c r="IC4167" s="13"/>
      <c r="ID4167" s="13"/>
      <c r="IE4167" s="13"/>
      <c r="IF4167" s="13"/>
    </row>
    <row r="4168" spans="1:241" s="304" customFormat="1" ht="31.5" customHeight="1">
      <c r="A4168" s="308"/>
      <c r="B4168" s="910" t="s">
        <v>5191</v>
      </c>
      <c r="C4168" s="911"/>
      <c r="D4168" s="911"/>
      <c r="E4168" s="911"/>
      <c r="F4168" s="911"/>
      <c r="G4168" s="911"/>
      <c r="H4168" s="911"/>
      <c r="I4168" s="13"/>
      <c r="J4168" s="13"/>
      <c r="K4168" s="13"/>
      <c r="L4168" s="13"/>
      <c r="M4168" s="13"/>
      <c r="N4168" s="13"/>
      <c r="O4168" s="13"/>
      <c r="P4168" s="13"/>
      <c r="Q4168" s="13"/>
      <c r="R4168" s="13"/>
      <c r="S4168" s="13"/>
      <c r="T4168" s="13"/>
      <c r="U4168" s="13"/>
      <c r="V4168" s="13"/>
      <c r="W4168" s="13"/>
      <c r="X4168" s="13"/>
      <c r="Y4168" s="13"/>
      <c r="Z4168" s="13"/>
      <c r="AA4168" s="13"/>
      <c r="AB4168" s="13"/>
      <c r="AC4168" s="13"/>
      <c r="AD4168" s="13"/>
      <c r="AE4168" s="13"/>
      <c r="AF4168" s="13"/>
      <c r="AG4168" s="13"/>
      <c r="AH4168" s="13"/>
      <c r="AI4168" s="13"/>
      <c r="AJ4168" s="13"/>
      <c r="AK4168" s="13"/>
      <c r="AL4168" s="13"/>
      <c r="AM4168" s="13"/>
      <c r="AN4168" s="13"/>
      <c r="AO4168" s="13"/>
      <c r="AP4168" s="13"/>
      <c r="AQ4168" s="13"/>
      <c r="AR4168" s="13"/>
      <c r="AS4168" s="13"/>
      <c r="AT4168" s="13"/>
      <c r="AU4168" s="13"/>
      <c r="AV4168" s="13"/>
      <c r="AW4168" s="13"/>
      <c r="AX4168" s="13"/>
      <c r="AY4168" s="13"/>
      <c r="AZ4168" s="13"/>
      <c r="BA4168" s="13"/>
      <c r="BB4168" s="13"/>
      <c r="BC4168" s="13"/>
      <c r="BD4168" s="13"/>
      <c r="BE4168" s="13"/>
      <c r="BF4168" s="13"/>
      <c r="BG4168" s="13"/>
      <c r="BH4168" s="13"/>
      <c r="BI4168" s="13"/>
      <c r="BJ4168" s="13"/>
      <c r="BK4168" s="13"/>
      <c r="BL4168" s="13"/>
      <c r="BM4168" s="13"/>
      <c r="BN4168" s="13"/>
      <c r="BO4168" s="13"/>
      <c r="BP4168" s="13"/>
      <c r="BQ4168" s="13"/>
      <c r="BR4168" s="13"/>
      <c r="BS4168" s="13"/>
      <c r="BT4168" s="13"/>
      <c r="BU4168" s="13"/>
      <c r="BV4168" s="13"/>
      <c r="BW4168" s="13"/>
      <c r="BX4168" s="13"/>
      <c r="BY4168" s="13"/>
      <c r="BZ4168" s="13"/>
      <c r="CA4168" s="13"/>
      <c r="CB4168" s="13"/>
      <c r="CC4168" s="13"/>
      <c r="CD4168" s="13"/>
      <c r="CE4168" s="13"/>
      <c r="CF4168" s="13"/>
      <c r="CG4168" s="13"/>
      <c r="CH4168" s="13"/>
      <c r="CI4168" s="13"/>
      <c r="CJ4168" s="13"/>
      <c r="CK4168" s="13"/>
      <c r="CL4168" s="13"/>
      <c r="CM4168" s="13"/>
      <c r="CN4168" s="13"/>
      <c r="CO4168" s="13"/>
      <c r="CP4168" s="13"/>
      <c r="CQ4168" s="13"/>
      <c r="CR4168" s="13"/>
      <c r="CS4168" s="13"/>
      <c r="CT4168" s="13"/>
      <c r="CU4168" s="13"/>
      <c r="CV4168" s="13"/>
      <c r="CW4168" s="13"/>
      <c r="CX4168" s="13"/>
      <c r="CY4168" s="13"/>
      <c r="CZ4168" s="13"/>
      <c r="DA4168" s="13"/>
      <c r="DB4168" s="13"/>
      <c r="DC4168" s="13"/>
      <c r="DD4168" s="13"/>
      <c r="DE4168" s="13"/>
      <c r="DF4168" s="13"/>
      <c r="DG4168" s="13"/>
      <c r="DH4168" s="13"/>
      <c r="DI4168" s="13"/>
      <c r="DJ4168" s="13"/>
      <c r="DK4168" s="13"/>
      <c r="DL4168" s="13"/>
      <c r="DM4168" s="13"/>
      <c r="DN4168" s="13"/>
      <c r="DO4168" s="13"/>
      <c r="DP4168" s="13"/>
      <c r="DQ4168" s="13"/>
      <c r="DR4168" s="13"/>
      <c r="DS4168" s="13"/>
      <c r="DT4168" s="13"/>
      <c r="DU4168" s="13"/>
      <c r="DV4168" s="13"/>
      <c r="DW4168" s="13"/>
      <c r="DX4168" s="13"/>
      <c r="DY4168" s="13"/>
      <c r="DZ4168" s="13"/>
      <c r="EA4168" s="13"/>
      <c r="EB4168" s="13"/>
      <c r="EC4168" s="13"/>
      <c r="ED4168" s="13"/>
      <c r="EE4168" s="13"/>
      <c r="EF4168" s="13"/>
      <c r="EG4168" s="13"/>
      <c r="EH4168" s="13"/>
      <c r="EI4168" s="13"/>
      <c r="EJ4168" s="13"/>
      <c r="EK4168" s="13"/>
      <c r="EL4168" s="13"/>
      <c r="EM4168" s="13"/>
      <c r="EN4168" s="13"/>
      <c r="EO4168" s="13"/>
      <c r="EP4168" s="13"/>
      <c r="EQ4168" s="13"/>
      <c r="ER4168" s="13"/>
      <c r="ES4168" s="13"/>
      <c r="ET4168" s="13"/>
      <c r="EU4168" s="13"/>
      <c r="EV4168" s="13"/>
      <c r="EW4168" s="13"/>
      <c r="EX4168" s="13"/>
      <c r="EY4168" s="13"/>
      <c r="EZ4168" s="13"/>
      <c r="FA4168" s="13"/>
      <c r="FB4168" s="13"/>
      <c r="FC4168" s="13"/>
      <c r="FD4168" s="13"/>
      <c r="FE4168" s="13"/>
      <c r="FF4168" s="13"/>
      <c r="FG4168" s="13"/>
      <c r="FH4168" s="13"/>
      <c r="FI4168" s="13"/>
      <c r="FJ4168" s="13"/>
      <c r="FK4168" s="13"/>
      <c r="FL4168" s="13"/>
      <c r="FM4168" s="13"/>
      <c r="FN4168" s="13"/>
      <c r="FO4168" s="13"/>
      <c r="FP4168" s="13"/>
      <c r="FQ4168" s="13"/>
      <c r="FR4168" s="13"/>
      <c r="FS4168" s="13"/>
      <c r="FT4168" s="13"/>
      <c r="FU4168" s="13"/>
      <c r="FV4168" s="13"/>
      <c r="FW4168" s="13"/>
      <c r="FX4168" s="13"/>
      <c r="FY4168" s="13"/>
      <c r="FZ4168" s="13"/>
      <c r="GA4168" s="13"/>
      <c r="GB4168" s="13"/>
      <c r="GC4168" s="13"/>
      <c r="GD4168" s="13"/>
      <c r="GE4168" s="13"/>
      <c r="GF4168" s="13"/>
      <c r="GG4168" s="13"/>
      <c r="GH4168" s="13"/>
      <c r="GI4168" s="13"/>
      <c r="GJ4168" s="13"/>
      <c r="GK4168" s="13"/>
      <c r="GL4168" s="13"/>
      <c r="GM4168" s="13"/>
      <c r="GN4168" s="13"/>
      <c r="GO4168" s="13"/>
      <c r="GP4168" s="13"/>
      <c r="GQ4168" s="13"/>
      <c r="GR4168" s="13"/>
      <c r="GS4168" s="13"/>
      <c r="GT4168" s="13"/>
      <c r="GU4168" s="13"/>
      <c r="GV4168" s="13"/>
      <c r="GW4168" s="13"/>
      <c r="GX4168" s="13"/>
      <c r="GY4168" s="13"/>
      <c r="GZ4168" s="13"/>
      <c r="HA4168" s="13"/>
      <c r="HB4168" s="13"/>
      <c r="HC4168" s="13"/>
      <c r="HD4168" s="13"/>
      <c r="HE4168" s="13"/>
      <c r="HF4168" s="13"/>
      <c r="HG4168" s="13"/>
      <c r="HH4168" s="13"/>
      <c r="HI4168" s="13"/>
      <c r="HJ4168" s="13"/>
      <c r="HK4168" s="13"/>
      <c r="HL4168" s="13"/>
      <c r="HM4168" s="13"/>
      <c r="HN4168" s="13"/>
      <c r="HO4168" s="13"/>
      <c r="HP4168" s="13"/>
      <c r="HQ4168" s="13"/>
      <c r="HR4168" s="13"/>
      <c r="HS4168" s="13"/>
      <c r="HT4168" s="13"/>
      <c r="HU4168" s="13"/>
      <c r="HV4168" s="13"/>
      <c r="HW4168" s="13"/>
      <c r="HX4168" s="13"/>
      <c r="HY4168" s="13"/>
      <c r="HZ4168" s="13"/>
      <c r="IA4168" s="13"/>
      <c r="IB4168" s="13"/>
      <c r="IC4168" s="13"/>
      <c r="ID4168" s="13"/>
      <c r="IE4168" s="13"/>
      <c r="IF4168" s="13"/>
    </row>
    <row r="4169" spans="1:241" s="304" customFormat="1">
      <c r="A4169" s="309">
        <v>101</v>
      </c>
      <c r="B4169" s="197" t="s">
        <v>5192</v>
      </c>
      <c r="C4169" s="319" t="s">
        <v>5193</v>
      </c>
      <c r="D4169" s="305" t="s">
        <v>1808</v>
      </c>
      <c r="E4169" s="299">
        <f t="shared" ref="E4169:E4186" si="244">+F4169+G4169+H4169</f>
        <v>2</v>
      </c>
      <c r="F4169" s="303"/>
      <c r="G4169" s="320">
        <v>2</v>
      </c>
      <c r="H4169" s="303"/>
      <c r="I4169" s="13"/>
      <c r="J4169" s="13"/>
      <c r="K4169" s="13"/>
      <c r="L4169" s="13"/>
      <c r="M4169" s="13"/>
      <c r="N4169" s="13"/>
      <c r="O4169" s="13"/>
      <c r="P4169" s="13"/>
      <c r="Q4169" s="13"/>
      <c r="R4169" s="13"/>
      <c r="S4169" s="13"/>
      <c r="T4169" s="13"/>
      <c r="U4169" s="13"/>
      <c r="V4169" s="13"/>
      <c r="W4169" s="13"/>
      <c r="X4169" s="13"/>
      <c r="Y4169" s="13"/>
      <c r="Z4169" s="13"/>
      <c r="AA4169" s="13"/>
      <c r="AB4169" s="13"/>
      <c r="AC4169" s="13"/>
      <c r="AD4169" s="13"/>
      <c r="AE4169" s="13"/>
      <c r="AF4169" s="13"/>
      <c r="AG4169" s="13"/>
      <c r="AH4169" s="13"/>
      <c r="AI4169" s="13"/>
      <c r="AJ4169" s="13"/>
      <c r="AK4169" s="13"/>
      <c r="AL4169" s="13"/>
      <c r="AM4169" s="13"/>
      <c r="AN4169" s="13"/>
      <c r="AO4169" s="13"/>
      <c r="AP4169" s="13"/>
      <c r="AQ4169" s="13"/>
      <c r="AR4169" s="13"/>
      <c r="AS4169" s="13"/>
      <c r="AT4169" s="13"/>
      <c r="AU4169" s="13"/>
      <c r="AV4169" s="13"/>
      <c r="AW4169" s="13"/>
      <c r="AX4169" s="13"/>
      <c r="AY4169" s="13"/>
      <c r="AZ4169" s="13"/>
      <c r="BA4169" s="13"/>
      <c r="BB4169" s="13"/>
      <c r="BC4169" s="13"/>
      <c r="BD4169" s="13"/>
      <c r="BE4169" s="13"/>
      <c r="BF4169" s="13"/>
      <c r="BG4169" s="13"/>
      <c r="BH4169" s="13"/>
      <c r="BI4169" s="13"/>
      <c r="BJ4169" s="13"/>
      <c r="BK4169" s="13"/>
      <c r="BL4169" s="13"/>
      <c r="BM4169" s="13"/>
      <c r="BN4169" s="13"/>
      <c r="BO4169" s="13"/>
      <c r="BP4169" s="13"/>
      <c r="BQ4169" s="13"/>
      <c r="BR4169" s="13"/>
      <c r="BS4169" s="13"/>
      <c r="BT4169" s="13"/>
      <c r="BU4169" s="13"/>
      <c r="BV4169" s="13"/>
      <c r="BW4169" s="13"/>
      <c r="BX4169" s="13"/>
      <c r="BY4169" s="13"/>
      <c r="BZ4169" s="13"/>
      <c r="CA4169" s="13"/>
      <c r="CB4169" s="13"/>
      <c r="CC4169" s="13"/>
      <c r="CD4169" s="13"/>
      <c r="CE4169" s="13"/>
      <c r="CF4169" s="13"/>
      <c r="CG4169" s="13"/>
      <c r="CH4169" s="13"/>
      <c r="CI4169" s="13"/>
      <c r="CJ4169" s="13"/>
      <c r="CK4169" s="13"/>
      <c r="CL4169" s="13"/>
      <c r="CM4169" s="13"/>
      <c r="CN4169" s="13"/>
      <c r="CO4169" s="13"/>
      <c r="CP4169" s="13"/>
      <c r="CQ4169" s="13"/>
      <c r="CR4169" s="13"/>
      <c r="CS4169" s="13"/>
      <c r="CT4169" s="13"/>
      <c r="CU4169" s="13"/>
      <c r="CV4169" s="13"/>
      <c r="CW4169" s="13"/>
      <c r="CX4169" s="13"/>
      <c r="CY4169" s="13"/>
      <c r="CZ4169" s="13"/>
      <c r="DA4169" s="13"/>
      <c r="DB4169" s="13"/>
      <c r="DC4169" s="13"/>
      <c r="DD4169" s="13"/>
      <c r="DE4169" s="13"/>
      <c r="DF4169" s="13"/>
      <c r="DG4169" s="13"/>
      <c r="DH4169" s="13"/>
      <c r="DI4169" s="13"/>
      <c r="DJ4169" s="13"/>
      <c r="DK4169" s="13"/>
      <c r="DL4169" s="13"/>
      <c r="DM4169" s="13"/>
      <c r="DN4169" s="13"/>
      <c r="DO4169" s="13"/>
      <c r="DP4169" s="13"/>
      <c r="DQ4169" s="13"/>
      <c r="DR4169" s="13"/>
      <c r="DS4169" s="13"/>
      <c r="DT4169" s="13"/>
      <c r="DU4169" s="13"/>
      <c r="DV4169" s="13"/>
      <c r="DW4169" s="13"/>
      <c r="DX4169" s="13"/>
      <c r="DY4169" s="13"/>
      <c r="DZ4169" s="13"/>
      <c r="EA4169" s="13"/>
      <c r="EB4169" s="13"/>
      <c r="EC4169" s="13"/>
      <c r="ED4169" s="13"/>
      <c r="EE4169" s="13"/>
      <c r="EF4169" s="13"/>
      <c r="EG4169" s="13"/>
      <c r="EH4169" s="13"/>
      <c r="EI4169" s="13"/>
      <c r="EJ4169" s="13"/>
      <c r="EK4169" s="13"/>
      <c r="EL4169" s="13"/>
      <c r="EM4169" s="13"/>
      <c r="EN4169" s="13"/>
      <c r="EO4169" s="13"/>
      <c r="EP4169" s="13"/>
      <c r="EQ4169" s="13"/>
      <c r="ER4169" s="13"/>
      <c r="ES4169" s="13"/>
      <c r="ET4169" s="13"/>
      <c r="EU4169" s="13"/>
      <c r="EV4169" s="13"/>
      <c r="EW4169" s="13"/>
      <c r="EX4169" s="13"/>
      <c r="EY4169" s="13"/>
      <c r="EZ4169" s="13"/>
      <c r="FA4169" s="13"/>
      <c r="FB4169" s="13"/>
      <c r="FC4169" s="13"/>
      <c r="FD4169" s="13"/>
      <c r="FE4169" s="13"/>
      <c r="FF4169" s="13"/>
      <c r="FG4169" s="13"/>
      <c r="FH4169" s="13"/>
      <c r="FI4169" s="13"/>
      <c r="FJ4169" s="13"/>
      <c r="FK4169" s="13"/>
      <c r="FL4169" s="13"/>
      <c r="FM4169" s="13"/>
      <c r="FN4169" s="13"/>
      <c r="FO4169" s="13"/>
      <c r="FP4169" s="13"/>
      <c r="FQ4169" s="13"/>
      <c r="FR4169" s="13"/>
      <c r="FS4169" s="13"/>
      <c r="FT4169" s="13"/>
      <c r="FU4169" s="13"/>
      <c r="FV4169" s="13"/>
      <c r="FW4169" s="13"/>
      <c r="FX4169" s="13"/>
      <c r="FY4169" s="13"/>
      <c r="FZ4169" s="13"/>
      <c r="GA4169" s="13"/>
      <c r="GB4169" s="13"/>
      <c r="GC4169" s="13"/>
      <c r="GD4169" s="13"/>
      <c r="GE4169" s="13"/>
      <c r="GF4169" s="13"/>
      <c r="GG4169" s="13"/>
      <c r="GH4169" s="13"/>
      <c r="GI4169" s="13"/>
      <c r="GJ4169" s="13"/>
      <c r="GK4169" s="13"/>
      <c r="GL4169" s="13"/>
      <c r="GM4169" s="13"/>
      <c r="GN4169" s="13"/>
      <c r="GO4169" s="13"/>
      <c r="GP4169" s="13"/>
      <c r="GQ4169" s="13"/>
      <c r="GR4169" s="13"/>
      <c r="GS4169" s="13"/>
      <c r="GT4169" s="13"/>
      <c r="GU4169" s="13"/>
      <c r="GV4169" s="13"/>
      <c r="GW4169" s="13"/>
      <c r="GX4169" s="13"/>
      <c r="GY4169" s="13"/>
      <c r="GZ4169" s="13"/>
      <c r="HA4169" s="13"/>
      <c r="HB4169" s="13"/>
      <c r="HC4169" s="13"/>
      <c r="HD4169" s="13"/>
      <c r="HE4169" s="13"/>
      <c r="HF4169" s="13"/>
      <c r="HG4169" s="13"/>
      <c r="HH4169" s="13"/>
      <c r="HI4169" s="13"/>
      <c r="HJ4169" s="13"/>
      <c r="HK4169" s="13"/>
      <c r="HL4169" s="13"/>
      <c r="HM4169" s="13"/>
      <c r="HN4169" s="13"/>
      <c r="HO4169" s="13"/>
      <c r="HP4169" s="13"/>
      <c r="HQ4169" s="13"/>
      <c r="HR4169" s="13"/>
      <c r="HS4169" s="13"/>
      <c r="HT4169" s="13"/>
      <c r="HU4169" s="13"/>
      <c r="HV4169" s="13"/>
      <c r="HW4169" s="13"/>
      <c r="HX4169" s="13"/>
      <c r="HY4169" s="13"/>
      <c r="HZ4169" s="13"/>
      <c r="IA4169" s="13"/>
      <c r="IB4169" s="13"/>
      <c r="IC4169" s="13"/>
      <c r="ID4169" s="13"/>
      <c r="IE4169" s="13"/>
      <c r="IF4169" s="13"/>
    </row>
    <row r="4170" spans="1:241" s="304" customFormat="1">
      <c r="A4170" s="309">
        <v>102</v>
      </c>
      <c r="B4170" s="197" t="s">
        <v>5194</v>
      </c>
      <c r="C4170" s="319">
        <v>4711562</v>
      </c>
      <c r="D4170" s="305" t="s">
        <v>1808</v>
      </c>
      <c r="E4170" s="299">
        <f t="shared" si="244"/>
        <v>1</v>
      </c>
      <c r="F4170" s="303"/>
      <c r="G4170" s="320">
        <v>1</v>
      </c>
      <c r="H4170" s="303"/>
      <c r="I4170" s="13"/>
      <c r="J4170" s="13"/>
      <c r="K4170" s="13"/>
      <c r="L4170" s="13"/>
      <c r="M4170" s="13"/>
      <c r="N4170" s="13"/>
      <c r="O4170" s="13"/>
      <c r="P4170" s="13"/>
      <c r="Q4170" s="13"/>
      <c r="R4170" s="13"/>
      <c r="S4170" s="13"/>
      <c r="T4170" s="13"/>
      <c r="U4170" s="13"/>
      <c r="V4170" s="13"/>
      <c r="W4170" s="13"/>
      <c r="X4170" s="13"/>
      <c r="Y4170" s="13"/>
      <c r="Z4170" s="13"/>
      <c r="AA4170" s="13"/>
      <c r="AB4170" s="13"/>
      <c r="AC4170" s="13"/>
      <c r="AD4170" s="13"/>
      <c r="AE4170" s="13"/>
      <c r="AF4170" s="13"/>
      <c r="AG4170" s="13"/>
      <c r="AH4170" s="13"/>
      <c r="AI4170" s="13"/>
      <c r="AJ4170" s="13"/>
      <c r="AK4170" s="13"/>
      <c r="AL4170" s="13"/>
      <c r="AM4170" s="13"/>
      <c r="AN4170" s="13"/>
      <c r="AO4170" s="13"/>
      <c r="AP4170" s="13"/>
      <c r="AQ4170" s="13"/>
      <c r="AR4170" s="13"/>
      <c r="AS4170" s="13"/>
      <c r="AT4170" s="13"/>
      <c r="AU4170" s="13"/>
      <c r="AV4170" s="13"/>
      <c r="AW4170" s="13"/>
      <c r="AX4170" s="13"/>
      <c r="AY4170" s="13"/>
      <c r="AZ4170" s="13"/>
      <c r="BA4170" s="13"/>
      <c r="BB4170" s="13"/>
      <c r="BC4170" s="13"/>
      <c r="BD4170" s="13"/>
      <c r="BE4170" s="13"/>
      <c r="BF4170" s="13"/>
      <c r="BG4170" s="13"/>
      <c r="BH4170" s="13"/>
      <c r="BI4170" s="13"/>
      <c r="BJ4170" s="13"/>
      <c r="BK4170" s="13"/>
      <c r="BL4170" s="13"/>
      <c r="BM4170" s="13"/>
      <c r="BN4170" s="13"/>
      <c r="BO4170" s="13"/>
      <c r="BP4170" s="13"/>
      <c r="BQ4170" s="13"/>
      <c r="BR4170" s="13"/>
      <c r="BS4170" s="13"/>
      <c r="BT4170" s="13"/>
      <c r="BU4170" s="13"/>
      <c r="BV4170" s="13"/>
      <c r="BW4170" s="13"/>
      <c r="BX4170" s="13"/>
      <c r="BY4170" s="13"/>
      <c r="BZ4170" s="13"/>
      <c r="CA4170" s="13"/>
      <c r="CB4170" s="13"/>
      <c r="CC4170" s="13"/>
      <c r="CD4170" s="13"/>
      <c r="CE4170" s="13"/>
      <c r="CF4170" s="13"/>
      <c r="CG4170" s="13"/>
      <c r="CH4170" s="13"/>
      <c r="CI4170" s="13"/>
      <c r="CJ4170" s="13"/>
      <c r="CK4170" s="13"/>
      <c r="CL4170" s="13"/>
      <c r="CM4170" s="13"/>
      <c r="CN4170" s="13"/>
      <c r="CO4170" s="13"/>
      <c r="CP4170" s="13"/>
      <c r="CQ4170" s="13"/>
      <c r="CR4170" s="13"/>
      <c r="CS4170" s="13"/>
      <c r="CT4170" s="13"/>
      <c r="CU4170" s="13"/>
      <c r="CV4170" s="13"/>
      <c r="CW4170" s="13"/>
      <c r="CX4170" s="13"/>
      <c r="CY4170" s="13"/>
      <c r="CZ4170" s="13"/>
      <c r="DA4170" s="13"/>
      <c r="DB4170" s="13"/>
      <c r="DC4170" s="13"/>
      <c r="DD4170" s="13"/>
      <c r="DE4170" s="13"/>
      <c r="DF4170" s="13"/>
      <c r="DG4170" s="13"/>
      <c r="DH4170" s="13"/>
      <c r="DI4170" s="13"/>
      <c r="DJ4170" s="13"/>
      <c r="DK4170" s="13"/>
      <c r="DL4170" s="13"/>
      <c r="DM4170" s="13"/>
      <c r="DN4170" s="13"/>
      <c r="DO4170" s="13"/>
      <c r="DP4170" s="13"/>
      <c r="DQ4170" s="13"/>
      <c r="DR4170" s="13"/>
      <c r="DS4170" s="13"/>
      <c r="DT4170" s="13"/>
      <c r="DU4170" s="13"/>
      <c r="DV4170" s="13"/>
      <c r="DW4170" s="13"/>
      <c r="DX4170" s="13"/>
      <c r="DY4170" s="13"/>
      <c r="DZ4170" s="13"/>
      <c r="EA4170" s="13"/>
      <c r="EB4170" s="13"/>
      <c r="EC4170" s="13"/>
      <c r="ED4170" s="13"/>
      <c r="EE4170" s="13"/>
      <c r="EF4170" s="13"/>
      <c r="EG4170" s="13"/>
      <c r="EH4170" s="13"/>
      <c r="EI4170" s="13"/>
      <c r="EJ4170" s="13"/>
      <c r="EK4170" s="13"/>
      <c r="EL4170" s="13"/>
      <c r="EM4170" s="13"/>
      <c r="EN4170" s="13"/>
      <c r="EO4170" s="13"/>
      <c r="EP4170" s="13"/>
      <c r="EQ4170" s="13"/>
      <c r="ER4170" s="13"/>
      <c r="ES4170" s="13"/>
      <c r="ET4170" s="13"/>
      <c r="EU4170" s="13"/>
      <c r="EV4170" s="13"/>
      <c r="EW4170" s="13"/>
      <c r="EX4170" s="13"/>
      <c r="EY4170" s="13"/>
      <c r="EZ4170" s="13"/>
      <c r="FA4170" s="13"/>
      <c r="FB4170" s="13"/>
      <c r="FC4170" s="13"/>
      <c r="FD4170" s="13"/>
      <c r="FE4170" s="13"/>
      <c r="FF4170" s="13"/>
      <c r="FG4170" s="13"/>
      <c r="FH4170" s="13"/>
      <c r="FI4170" s="13"/>
      <c r="FJ4170" s="13"/>
      <c r="FK4170" s="13"/>
      <c r="FL4170" s="13"/>
      <c r="FM4170" s="13"/>
      <c r="FN4170" s="13"/>
      <c r="FO4170" s="13"/>
      <c r="FP4170" s="13"/>
      <c r="FQ4170" s="13"/>
      <c r="FR4170" s="13"/>
      <c r="FS4170" s="13"/>
      <c r="FT4170" s="13"/>
      <c r="FU4170" s="13"/>
      <c r="FV4170" s="13"/>
      <c r="FW4170" s="13"/>
      <c r="FX4170" s="13"/>
      <c r="FY4170" s="13"/>
      <c r="FZ4170" s="13"/>
      <c r="GA4170" s="13"/>
      <c r="GB4170" s="13"/>
      <c r="GC4170" s="13"/>
      <c r="GD4170" s="13"/>
      <c r="GE4170" s="13"/>
      <c r="GF4170" s="13"/>
      <c r="GG4170" s="13"/>
      <c r="GH4170" s="13"/>
      <c r="GI4170" s="13"/>
      <c r="GJ4170" s="13"/>
      <c r="GK4170" s="13"/>
      <c r="GL4170" s="13"/>
      <c r="GM4170" s="13"/>
      <c r="GN4170" s="13"/>
      <c r="GO4170" s="13"/>
      <c r="GP4170" s="13"/>
      <c r="GQ4170" s="13"/>
      <c r="GR4170" s="13"/>
      <c r="GS4170" s="13"/>
      <c r="GT4170" s="13"/>
      <c r="GU4170" s="13"/>
      <c r="GV4170" s="13"/>
      <c r="GW4170" s="13"/>
      <c r="GX4170" s="13"/>
      <c r="GY4170" s="13"/>
      <c r="GZ4170" s="13"/>
      <c r="HA4170" s="13"/>
      <c r="HB4170" s="13"/>
      <c r="HC4170" s="13"/>
      <c r="HD4170" s="13"/>
      <c r="HE4170" s="13"/>
      <c r="HF4170" s="13"/>
      <c r="HG4170" s="13"/>
      <c r="HH4170" s="13"/>
      <c r="HI4170" s="13"/>
      <c r="HJ4170" s="13"/>
      <c r="HK4170" s="13"/>
      <c r="HL4170" s="13"/>
      <c r="HM4170" s="13"/>
      <c r="HN4170" s="13"/>
      <c r="HO4170" s="13"/>
      <c r="HP4170" s="13"/>
      <c r="HQ4170" s="13"/>
      <c r="HR4170" s="13"/>
      <c r="HS4170" s="13"/>
      <c r="HT4170" s="13"/>
      <c r="HU4170" s="13"/>
      <c r="HV4170" s="13"/>
      <c r="HW4170" s="13"/>
      <c r="HX4170" s="13"/>
      <c r="HY4170" s="13"/>
      <c r="HZ4170" s="13"/>
      <c r="IA4170" s="13"/>
      <c r="IB4170" s="13"/>
      <c r="IC4170" s="13"/>
      <c r="ID4170" s="13"/>
      <c r="IE4170" s="13"/>
      <c r="IF4170" s="13"/>
      <c r="IG4170" s="13"/>
    </row>
    <row r="4171" spans="1:241" s="304" customFormat="1">
      <c r="A4171" s="309">
        <v>103</v>
      </c>
      <c r="B4171" s="197" t="s">
        <v>5195</v>
      </c>
      <c r="C4171" s="319">
        <v>1144004180</v>
      </c>
      <c r="D4171" s="305" t="s">
        <v>1808</v>
      </c>
      <c r="E4171" s="299">
        <f t="shared" si="244"/>
        <v>1</v>
      </c>
      <c r="F4171" s="303"/>
      <c r="G4171" s="320">
        <v>1</v>
      </c>
      <c r="H4171" s="303"/>
      <c r="I4171" s="13"/>
      <c r="J4171" s="13"/>
      <c r="K4171" s="13"/>
      <c r="L4171" s="13"/>
      <c r="M4171" s="13"/>
      <c r="N4171" s="13"/>
      <c r="O4171" s="13"/>
      <c r="P4171" s="13"/>
      <c r="Q4171" s="13"/>
      <c r="R4171" s="13"/>
      <c r="S4171" s="13"/>
      <c r="T4171" s="13"/>
      <c r="U4171" s="13"/>
      <c r="V4171" s="13"/>
      <c r="W4171" s="13"/>
      <c r="X4171" s="13"/>
      <c r="Y4171" s="13"/>
      <c r="Z4171" s="13"/>
      <c r="AA4171" s="13"/>
      <c r="AB4171" s="13"/>
      <c r="AC4171" s="13"/>
      <c r="AD4171" s="13"/>
      <c r="AE4171" s="13"/>
      <c r="AF4171" s="13"/>
      <c r="AG4171" s="13"/>
      <c r="AH4171" s="13"/>
      <c r="AI4171" s="13"/>
      <c r="AJ4171" s="13"/>
      <c r="AK4171" s="13"/>
      <c r="AL4171" s="13"/>
      <c r="AM4171" s="13"/>
      <c r="AN4171" s="13"/>
      <c r="AO4171" s="13"/>
      <c r="AP4171" s="13"/>
      <c r="AQ4171" s="13"/>
      <c r="AR4171" s="13"/>
      <c r="AS4171" s="13"/>
      <c r="AT4171" s="13"/>
      <c r="AU4171" s="13"/>
      <c r="AV4171" s="13"/>
      <c r="AW4171" s="13"/>
      <c r="AX4171" s="13"/>
      <c r="AY4171" s="13"/>
      <c r="AZ4171" s="13"/>
      <c r="BA4171" s="13"/>
      <c r="BB4171" s="13"/>
      <c r="BC4171" s="13"/>
      <c r="BD4171" s="13"/>
      <c r="BE4171" s="13"/>
      <c r="BF4171" s="13"/>
      <c r="BG4171" s="13"/>
      <c r="BH4171" s="13"/>
      <c r="BI4171" s="13"/>
      <c r="BJ4171" s="13"/>
      <c r="BK4171" s="13"/>
      <c r="BL4171" s="13"/>
      <c r="BM4171" s="13"/>
      <c r="BN4171" s="13"/>
      <c r="BO4171" s="13"/>
      <c r="BP4171" s="13"/>
      <c r="BQ4171" s="13"/>
      <c r="BR4171" s="13"/>
      <c r="BS4171" s="13"/>
      <c r="BT4171" s="13"/>
      <c r="BU4171" s="13"/>
      <c r="BV4171" s="13"/>
      <c r="BW4171" s="13"/>
      <c r="BX4171" s="13"/>
      <c r="BY4171" s="13"/>
      <c r="BZ4171" s="13"/>
      <c r="CA4171" s="13"/>
      <c r="CB4171" s="13"/>
      <c r="CC4171" s="13"/>
      <c r="CD4171" s="13"/>
      <c r="CE4171" s="13"/>
      <c r="CF4171" s="13"/>
      <c r="CG4171" s="13"/>
      <c r="CH4171" s="13"/>
      <c r="CI4171" s="13"/>
      <c r="CJ4171" s="13"/>
      <c r="CK4171" s="13"/>
      <c r="CL4171" s="13"/>
      <c r="CM4171" s="13"/>
      <c r="CN4171" s="13"/>
      <c r="CO4171" s="13"/>
      <c r="CP4171" s="13"/>
      <c r="CQ4171" s="13"/>
      <c r="CR4171" s="13"/>
      <c r="CS4171" s="13"/>
      <c r="CT4171" s="13"/>
      <c r="CU4171" s="13"/>
      <c r="CV4171" s="13"/>
      <c r="CW4171" s="13"/>
      <c r="CX4171" s="13"/>
      <c r="CY4171" s="13"/>
      <c r="CZ4171" s="13"/>
      <c r="DA4171" s="13"/>
      <c r="DB4171" s="13"/>
      <c r="DC4171" s="13"/>
      <c r="DD4171" s="13"/>
      <c r="DE4171" s="13"/>
      <c r="DF4171" s="13"/>
      <c r="DG4171" s="13"/>
      <c r="DH4171" s="13"/>
      <c r="DI4171" s="13"/>
      <c r="DJ4171" s="13"/>
      <c r="DK4171" s="13"/>
      <c r="DL4171" s="13"/>
      <c r="DM4171" s="13"/>
      <c r="DN4171" s="13"/>
      <c r="DO4171" s="13"/>
      <c r="DP4171" s="13"/>
      <c r="DQ4171" s="13"/>
      <c r="DR4171" s="13"/>
      <c r="DS4171" s="13"/>
      <c r="DT4171" s="13"/>
      <c r="DU4171" s="13"/>
      <c r="DV4171" s="13"/>
      <c r="DW4171" s="13"/>
      <c r="DX4171" s="13"/>
      <c r="DY4171" s="13"/>
      <c r="DZ4171" s="13"/>
      <c r="EA4171" s="13"/>
      <c r="EB4171" s="13"/>
      <c r="EC4171" s="13"/>
      <c r="ED4171" s="13"/>
      <c r="EE4171" s="13"/>
      <c r="EF4171" s="13"/>
      <c r="EG4171" s="13"/>
      <c r="EH4171" s="13"/>
      <c r="EI4171" s="13"/>
      <c r="EJ4171" s="13"/>
      <c r="EK4171" s="13"/>
      <c r="EL4171" s="13"/>
      <c r="EM4171" s="13"/>
      <c r="EN4171" s="13"/>
      <c r="EO4171" s="13"/>
      <c r="EP4171" s="13"/>
      <c r="EQ4171" s="13"/>
      <c r="ER4171" s="13"/>
      <c r="ES4171" s="13"/>
      <c r="ET4171" s="13"/>
      <c r="EU4171" s="13"/>
      <c r="EV4171" s="13"/>
      <c r="EW4171" s="13"/>
      <c r="EX4171" s="13"/>
      <c r="EY4171" s="13"/>
      <c r="EZ4171" s="13"/>
      <c r="FA4171" s="13"/>
      <c r="FB4171" s="13"/>
      <c r="FC4171" s="13"/>
      <c r="FD4171" s="13"/>
      <c r="FE4171" s="13"/>
      <c r="FF4171" s="13"/>
      <c r="FG4171" s="13"/>
      <c r="FH4171" s="13"/>
      <c r="FI4171" s="13"/>
      <c r="FJ4171" s="13"/>
      <c r="FK4171" s="13"/>
      <c r="FL4171" s="13"/>
      <c r="FM4171" s="13"/>
      <c r="FN4171" s="13"/>
      <c r="FO4171" s="13"/>
      <c r="FP4171" s="13"/>
      <c r="FQ4171" s="13"/>
      <c r="FR4171" s="13"/>
      <c r="FS4171" s="13"/>
      <c r="FT4171" s="13"/>
      <c r="FU4171" s="13"/>
      <c r="FV4171" s="13"/>
      <c r="FW4171" s="13"/>
      <c r="FX4171" s="13"/>
      <c r="FY4171" s="13"/>
      <c r="FZ4171" s="13"/>
      <c r="GA4171" s="13"/>
      <c r="GB4171" s="13"/>
      <c r="GC4171" s="13"/>
      <c r="GD4171" s="13"/>
      <c r="GE4171" s="13"/>
      <c r="GF4171" s="13"/>
      <c r="GG4171" s="13"/>
      <c r="GH4171" s="13"/>
      <c r="GI4171" s="13"/>
      <c r="GJ4171" s="13"/>
      <c r="GK4171" s="13"/>
      <c r="GL4171" s="13"/>
      <c r="GM4171" s="13"/>
      <c r="GN4171" s="13"/>
      <c r="GO4171" s="13"/>
      <c r="GP4171" s="13"/>
      <c r="GQ4171" s="13"/>
      <c r="GR4171" s="13"/>
      <c r="GS4171" s="13"/>
      <c r="GT4171" s="13"/>
      <c r="GU4171" s="13"/>
      <c r="GV4171" s="13"/>
      <c r="GW4171" s="13"/>
      <c r="GX4171" s="13"/>
      <c r="GY4171" s="13"/>
      <c r="GZ4171" s="13"/>
      <c r="HA4171" s="13"/>
      <c r="HB4171" s="13"/>
      <c r="HC4171" s="13"/>
      <c r="HD4171" s="13"/>
      <c r="HE4171" s="13"/>
      <c r="HF4171" s="13"/>
      <c r="HG4171" s="13"/>
      <c r="HH4171" s="13"/>
      <c r="HI4171" s="13"/>
      <c r="HJ4171" s="13"/>
      <c r="HK4171" s="13"/>
      <c r="HL4171" s="13"/>
      <c r="HM4171" s="13"/>
      <c r="HN4171" s="13"/>
      <c r="HO4171" s="13"/>
      <c r="HP4171" s="13"/>
      <c r="HQ4171" s="13"/>
      <c r="HR4171" s="13"/>
      <c r="HS4171" s="13"/>
      <c r="HT4171" s="13"/>
      <c r="HU4171" s="13"/>
      <c r="HV4171" s="13"/>
      <c r="HW4171" s="13"/>
      <c r="HX4171" s="13"/>
      <c r="HY4171" s="13"/>
      <c r="HZ4171" s="13"/>
      <c r="IA4171" s="13"/>
      <c r="IB4171" s="13"/>
      <c r="IC4171" s="13"/>
      <c r="ID4171" s="13"/>
      <c r="IE4171" s="13"/>
      <c r="IF4171" s="13"/>
      <c r="IG4171" s="13"/>
    </row>
    <row r="4172" spans="1:241" s="304" customFormat="1">
      <c r="A4172" s="309">
        <v>104</v>
      </c>
      <c r="B4172" s="197" t="s">
        <v>5196</v>
      </c>
      <c r="C4172" s="319" t="s">
        <v>5197</v>
      </c>
      <c r="D4172" s="305" t="s">
        <v>1808</v>
      </c>
      <c r="E4172" s="299">
        <f t="shared" si="244"/>
        <v>0</v>
      </c>
      <c r="F4172" s="303"/>
      <c r="G4172" s="320"/>
      <c r="H4172" s="303"/>
      <c r="I4172" s="13"/>
      <c r="J4172" s="13"/>
      <c r="K4172" s="13"/>
      <c r="L4172" s="13"/>
      <c r="M4172" s="13"/>
      <c r="N4172" s="13"/>
      <c r="O4172" s="13"/>
      <c r="P4172" s="13"/>
      <c r="Q4172" s="13"/>
      <c r="R4172" s="13"/>
      <c r="S4172" s="13"/>
      <c r="T4172" s="13"/>
      <c r="U4172" s="13"/>
      <c r="V4172" s="13"/>
      <c r="W4172" s="13"/>
      <c r="X4172" s="13"/>
      <c r="Y4172" s="13"/>
      <c r="Z4172" s="13"/>
      <c r="AA4172" s="13"/>
      <c r="AB4172" s="13"/>
      <c r="AC4172" s="13"/>
      <c r="AD4172" s="13"/>
      <c r="AE4172" s="13"/>
      <c r="AF4172" s="13"/>
      <c r="AG4172" s="13"/>
      <c r="AH4172" s="13"/>
      <c r="AI4172" s="13"/>
      <c r="AJ4172" s="13"/>
      <c r="AK4172" s="13"/>
      <c r="AL4172" s="13"/>
      <c r="AM4172" s="13"/>
      <c r="AN4172" s="13"/>
      <c r="AO4172" s="13"/>
      <c r="AP4172" s="13"/>
      <c r="AQ4172" s="13"/>
      <c r="AR4172" s="13"/>
      <c r="AS4172" s="13"/>
      <c r="AT4172" s="13"/>
      <c r="AU4172" s="13"/>
      <c r="AV4172" s="13"/>
      <c r="AW4172" s="13"/>
      <c r="AX4172" s="13"/>
      <c r="AY4172" s="13"/>
      <c r="AZ4172" s="13"/>
      <c r="BA4172" s="13"/>
      <c r="BB4172" s="13"/>
      <c r="BC4172" s="13"/>
      <c r="BD4172" s="13"/>
      <c r="BE4172" s="13"/>
      <c r="BF4172" s="13"/>
      <c r="BG4172" s="13"/>
      <c r="BH4172" s="13"/>
      <c r="BI4172" s="13"/>
      <c r="BJ4172" s="13"/>
      <c r="BK4172" s="13"/>
      <c r="BL4172" s="13"/>
      <c r="BM4172" s="13"/>
      <c r="BN4172" s="13"/>
      <c r="BO4172" s="13"/>
      <c r="BP4172" s="13"/>
      <c r="BQ4172" s="13"/>
      <c r="BR4172" s="13"/>
      <c r="BS4172" s="13"/>
      <c r="BT4172" s="13"/>
      <c r="BU4172" s="13"/>
      <c r="BV4172" s="13"/>
      <c r="BW4172" s="13"/>
      <c r="BX4172" s="13"/>
      <c r="BY4172" s="13"/>
      <c r="BZ4172" s="13"/>
      <c r="CA4172" s="13"/>
      <c r="CB4172" s="13"/>
      <c r="CC4172" s="13"/>
      <c r="CD4172" s="13"/>
      <c r="CE4172" s="13"/>
      <c r="CF4172" s="13"/>
      <c r="CG4172" s="13"/>
      <c r="CH4172" s="13"/>
      <c r="CI4172" s="13"/>
      <c r="CJ4172" s="13"/>
      <c r="CK4172" s="13"/>
      <c r="CL4172" s="13"/>
      <c r="CM4172" s="13"/>
      <c r="CN4172" s="13"/>
      <c r="CO4172" s="13"/>
      <c r="CP4172" s="13"/>
      <c r="CQ4172" s="13"/>
      <c r="CR4172" s="13"/>
      <c r="CS4172" s="13"/>
      <c r="CT4172" s="13"/>
      <c r="CU4172" s="13"/>
      <c r="CV4172" s="13"/>
      <c r="CW4172" s="13"/>
      <c r="CX4172" s="13"/>
      <c r="CY4172" s="13"/>
      <c r="CZ4172" s="13"/>
      <c r="DA4172" s="13"/>
      <c r="DB4172" s="13"/>
      <c r="DC4172" s="13"/>
      <c r="DD4172" s="13"/>
      <c r="DE4172" s="13"/>
      <c r="DF4172" s="13"/>
      <c r="DG4172" s="13"/>
      <c r="DH4172" s="13"/>
      <c r="DI4172" s="13"/>
      <c r="DJ4172" s="13"/>
      <c r="DK4172" s="13"/>
      <c r="DL4172" s="13"/>
      <c r="DM4172" s="13"/>
      <c r="DN4172" s="13"/>
      <c r="DO4172" s="13"/>
      <c r="DP4172" s="13"/>
      <c r="DQ4172" s="13"/>
      <c r="DR4172" s="13"/>
      <c r="DS4172" s="13"/>
      <c r="DT4172" s="13"/>
      <c r="DU4172" s="13"/>
      <c r="DV4172" s="13"/>
      <c r="DW4172" s="13"/>
      <c r="DX4172" s="13"/>
      <c r="DY4172" s="13"/>
      <c r="DZ4172" s="13"/>
      <c r="EA4172" s="13"/>
      <c r="EB4172" s="13"/>
      <c r="EC4172" s="13"/>
      <c r="ED4172" s="13"/>
      <c r="EE4172" s="13"/>
      <c r="EF4172" s="13"/>
      <c r="EG4172" s="13"/>
      <c r="EH4172" s="13"/>
      <c r="EI4172" s="13"/>
      <c r="EJ4172" s="13"/>
      <c r="EK4172" s="13"/>
      <c r="EL4172" s="13"/>
      <c r="EM4172" s="13"/>
      <c r="EN4172" s="13"/>
      <c r="EO4172" s="13"/>
      <c r="EP4172" s="13"/>
      <c r="EQ4172" s="13"/>
      <c r="ER4172" s="13"/>
      <c r="ES4172" s="13"/>
      <c r="ET4172" s="13"/>
      <c r="EU4172" s="13"/>
      <c r="EV4172" s="13"/>
      <c r="EW4172" s="13"/>
      <c r="EX4172" s="13"/>
      <c r="EY4172" s="13"/>
      <c r="EZ4172" s="13"/>
      <c r="FA4172" s="13"/>
      <c r="FB4172" s="13"/>
      <c r="FC4172" s="13"/>
      <c r="FD4172" s="13"/>
      <c r="FE4172" s="13"/>
      <c r="FF4172" s="13"/>
      <c r="FG4172" s="13"/>
      <c r="FH4172" s="13"/>
      <c r="FI4172" s="13"/>
      <c r="FJ4172" s="13"/>
      <c r="FK4172" s="13"/>
      <c r="FL4172" s="13"/>
      <c r="FM4172" s="13"/>
      <c r="FN4172" s="13"/>
      <c r="FO4172" s="13"/>
      <c r="FP4172" s="13"/>
      <c r="FQ4172" s="13"/>
      <c r="FR4172" s="13"/>
      <c r="FS4172" s="13"/>
      <c r="FT4172" s="13"/>
      <c r="FU4172" s="13"/>
      <c r="FV4172" s="13"/>
      <c r="FW4172" s="13"/>
      <c r="FX4172" s="13"/>
      <c r="FY4172" s="13"/>
      <c r="FZ4172" s="13"/>
      <c r="GA4172" s="13"/>
      <c r="GB4172" s="13"/>
      <c r="GC4172" s="13"/>
      <c r="GD4172" s="13"/>
      <c r="GE4172" s="13"/>
      <c r="GF4172" s="13"/>
      <c r="GG4172" s="13"/>
      <c r="GH4172" s="13"/>
      <c r="GI4172" s="13"/>
      <c r="GJ4172" s="13"/>
      <c r="GK4172" s="13"/>
      <c r="GL4172" s="13"/>
      <c r="GM4172" s="13"/>
      <c r="GN4172" s="13"/>
      <c r="GO4172" s="13"/>
      <c r="GP4172" s="13"/>
      <c r="GQ4172" s="13"/>
      <c r="GR4172" s="13"/>
      <c r="GS4172" s="13"/>
      <c r="GT4172" s="13"/>
      <c r="GU4172" s="13"/>
      <c r="GV4172" s="13"/>
      <c r="GW4172" s="13"/>
      <c r="GX4172" s="13"/>
      <c r="GY4172" s="13"/>
      <c r="GZ4172" s="13"/>
      <c r="HA4172" s="13"/>
      <c r="HB4172" s="13"/>
      <c r="HC4172" s="13"/>
      <c r="HD4172" s="13"/>
      <c r="HE4172" s="13"/>
      <c r="HF4172" s="13"/>
      <c r="HG4172" s="13"/>
      <c r="HH4172" s="13"/>
      <c r="HI4172" s="13"/>
      <c r="HJ4172" s="13"/>
      <c r="HK4172" s="13"/>
      <c r="HL4172" s="13"/>
      <c r="HM4172" s="13"/>
      <c r="HN4172" s="13"/>
      <c r="HO4172" s="13"/>
      <c r="HP4172" s="13"/>
      <c r="HQ4172" s="13"/>
      <c r="HR4172" s="13"/>
      <c r="HS4172" s="13"/>
      <c r="HT4172" s="13"/>
      <c r="HU4172" s="13"/>
      <c r="HV4172" s="13"/>
      <c r="HW4172" s="13"/>
      <c r="HX4172" s="13"/>
      <c r="HY4172" s="13"/>
      <c r="HZ4172" s="13"/>
      <c r="IA4172" s="13"/>
      <c r="IB4172" s="13"/>
      <c r="IC4172" s="13"/>
      <c r="ID4172" s="13"/>
      <c r="IE4172" s="13"/>
      <c r="IF4172" s="13"/>
      <c r="IG4172" s="13"/>
    </row>
    <row r="4173" spans="1:241" s="304" customFormat="1">
      <c r="A4173" s="309">
        <v>105</v>
      </c>
      <c r="B4173" s="197" t="s">
        <v>5198</v>
      </c>
      <c r="C4173" s="319">
        <v>9247454</v>
      </c>
      <c r="D4173" s="305" t="s">
        <v>1808</v>
      </c>
      <c r="E4173" s="299">
        <f t="shared" si="244"/>
        <v>0</v>
      </c>
      <c r="F4173" s="303"/>
      <c r="G4173" s="320"/>
      <c r="H4173" s="303"/>
      <c r="I4173" s="13"/>
      <c r="J4173" s="13"/>
      <c r="K4173" s="13"/>
      <c r="L4173" s="13"/>
      <c r="M4173" s="13"/>
      <c r="N4173" s="13"/>
      <c r="O4173" s="13"/>
      <c r="P4173" s="13"/>
      <c r="Q4173" s="13"/>
      <c r="R4173" s="13"/>
      <c r="S4173" s="13"/>
      <c r="T4173" s="13"/>
      <c r="U4173" s="13"/>
      <c r="V4173" s="13"/>
      <c r="W4173" s="13"/>
      <c r="X4173" s="13"/>
      <c r="Y4173" s="13"/>
      <c r="Z4173" s="13"/>
      <c r="AA4173" s="13"/>
      <c r="AB4173" s="13"/>
      <c r="AC4173" s="13"/>
      <c r="AD4173" s="13"/>
      <c r="AE4173" s="13"/>
      <c r="AF4173" s="13"/>
      <c r="AG4173" s="13"/>
      <c r="AH4173" s="13"/>
      <c r="AI4173" s="13"/>
      <c r="AJ4173" s="13"/>
      <c r="AK4173" s="13"/>
      <c r="AL4173" s="13"/>
      <c r="AM4173" s="13"/>
      <c r="AN4173" s="13"/>
      <c r="AO4173" s="13"/>
      <c r="AP4173" s="13"/>
      <c r="AQ4173" s="13"/>
      <c r="AR4173" s="13"/>
      <c r="AS4173" s="13"/>
      <c r="AT4173" s="13"/>
      <c r="AU4173" s="13"/>
      <c r="AV4173" s="13"/>
      <c r="AW4173" s="13"/>
      <c r="AX4173" s="13"/>
      <c r="AY4173" s="13"/>
      <c r="AZ4173" s="13"/>
      <c r="BA4173" s="13"/>
      <c r="BB4173" s="13"/>
      <c r="BC4173" s="13"/>
      <c r="BD4173" s="13"/>
      <c r="BE4173" s="13"/>
      <c r="BF4173" s="13"/>
      <c r="BG4173" s="13"/>
      <c r="BH4173" s="13"/>
      <c r="BI4173" s="13"/>
      <c r="BJ4173" s="13"/>
      <c r="BK4173" s="13"/>
      <c r="BL4173" s="13"/>
      <c r="BM4173" s="13"/>
      <c r="BN4173" s="13"/>
      <c r="BO4173" s="13"/>
      <c r="BP4173" s="13"/>
      <c r="BQ4173" s="13"/>
      <c r="BR4173" s="13"/>
      <c r="BS4173" s="13"/>
      <c r="BT4173" s="13"/>
      <c r="BU4173" s="13"/>
      <c r="BV4173" s="13"/>
      <c r="BW4173" s="13"/>
      <c r="BX4173" s="13"/>
      <c r="BY4173" s="13"/>
      <c r="BZ4173" s="13"/>
      <c r="CA4173" s="13"/>
      <c r="CB4173" s="13"/>
      <c r="CC4173" s="13"/>
      <c r="CD4173" s="13"/>
      <c r="CE4173" s="13"/>
      <c r="CF4173" s="13"/>
      <c r="CG4173" s="13"/>
      <c r="CH4173" s="13"/>
      <c r="CI4173" s="13"/>
      <c r="CJ4173" s="13"/>
      <c r="CK4173" s="13"/>
      <c r="CL4173" s="13"/>
      <c r="CM4173" s="13"/>
      <c r="CN4173" s="13"/>
      <c r="CO4173" s="13"/>
      <c r="CP4173" s="13"/>
      <c r="CQ4173" s="13"/>
      <c r="CR4173" s="13"/>
      <c r="CS4173" s="13"/>
      <c r="CT4173" s="13"/>
      <c r="CU4173" s="13"/>
      <c r="CV4173" s="13"/>
      <c r="CW4173" s="13"/>
      <c r="CX4173" s="13"/>
      <c r="CY4173" s="13"/>
      <c r="CZ4173" s="13"/>
      <c r="DA4173" s="13"/>
      <c r="DB4173" s="13"/>
      <c r="DC4173" s="13"/>
      <c r="DD4173" s="13"/>
      <c r="DE4173" s="13"/>
      <c r="DF4173" s="13"/>
      <c r="DG4173" s="13"/>
      <c r="DH4173" s="13"/>
      <c r="DI4173" s="13"/>
      <c r="DJ4173" s="13"/>
      <c r="DK4173" s="13"/>
      <c r="DL4173" s="13"/>
      <c r="DM4173" s="13"/>
      <c r="DN4173" s="13"/>
      <c r="DO4173" s="13"/>
      <c r="DP4173" s="13"/>
      <c r="DQ4173" s="13"/>
      <c r="DR4173" s="13"/>
      <c r="DS4173" s="13"/>
      <c r="DT4173" s="13"/>
      <c r="DU4173" s="13"/>
      <c r="DV4173" s="13"/>
      <c r="DW4173" s="13"/>
      <c r="DX4173" s="13"/>
      <c r="DY4173" s="13"/>
      <c r="DZ4173" s="13"/>
      <c r="EA4173" s="13"/>
      <c r="EB4173" s="13"/>
      <c r="EC4173" s="13"/>
      <c r="ED4173" s="13"/>
      <c r="EE4173" s="13"/>
      <c r="EF4173" s="13"/>
      <c r="EG4173" s="13"/>
      <c r="EH4173" s="13"/>
      <c r="EI4173" s="13"/>
      <c r="EJ4173" s="13"/>
      <c r="EK4173" s="13"/>
      <c r="EL4173" s="13"/>
      <c r="EM4173" s="13"/>
      <c r="EN4173" s="13"/>
      <c r="EO4173" s="13"/>
      <c r="EP4173" s="13"/>
      <c r="EQ4173" s="13"/>
      <c r="ER4173" s="13"/>
      <c r="ES4173" s="13"/>
      <c r="ET4173" s="13"/>
      <c r="EU4173" s="13"/>
      <c r="EV4173" s="13"/>
      <c r="EW4173" s="13"/>
      <c r="EX4173" s="13"/>
      <c r="EY4173" s="13"/>
      <c r="EZ4173" s="13"/>
      <c r="FA4173" s="13"/>
      <c r="FB4173" s="13"/>
      <c r="FC4173" s="13"/>
      <c r="FD4173" s="13"/>
      <c r="FE4173" s="13"/>
      <c r="FF4173" s="13"/>
      <c r="FG4173" s="13"/>
      <c r="FH4173" s="13"/>
      <c r="FI4173" s="13"/>
      <c r="FJ4173" s="13"/>
      <c r="FK4173" s="13"/>
      <c r="FL4173" s="13"/>
      <c r="FM4173" s="13"/>
      <c r="FN4173" s="13"/>
      <c r="FO4173" s="13"/>
      <c r="FP4173" s="13"/>
      <c r="FQ4173" s="13"/>
      <c r="FR4173" s="13"/>
      <c r="FS4173" s="13"/>
      <c r="FT4173" s="13"/>
      <c r="FU4173" s="13"/>
      <c r="FV4173" s="13"/>
      <c r="FW4173" s="13"/>
      <c r="FX4173" s="13"/>
      <c r="FY4173" s="13"/>
      <c r="FZ4173" s="13"/>
      <c r="GA4173" s="13"/>
      <c r="GB4173" s="13"/>
      <c r="GC4173" s="13"/>
      <c r="GD4173" s="13"/>
      <c r="GE4173" s="13"/>
      <c r="GF4173" s="13"/>
      <c r="GG4173" s="13"/>
      <c r="GH4173" s="13"/>
      <c r="GI4173" s="13"/>
      <c r="GJ4173" s="13"/>
      <c r="GK4173" s="13"/>
      <c r="GL4173" s="13"/>
      <c r="GM4173" s="13"/>
      <c r="GN4173" s="13"/>
      <c r="GO4173" s="13"/>
      <c r="GP4173" s="13"/>
      <c r="GQ4173" s="13"/>
      <c r="GR4173" s="13"/>
      <c r="GS4173" s="13"/>
      <c r="GT4173" s="13"/>
      <c r="GU4173" s="13"/>
      <c r="GV4173" s="13"/>
      <c r="GW4173" s="13"/>
      <c r="GX4173" s="13"/>
      <c r="GY4173" s="13"/>
      <c r="GZ4173" s="13"/>
      <c r="HA4173" s="13"/>
      <c r="HB4173" s="13"/>
      <c r="HC4173" s="13"/>
      <c r="HD4173" s="13"/>
      <c r="HE4173" s="13"/>
      <c r="HF4173" s="13"/>
      <c r="HG4173" s="13"/>
      <c r="HH4173" s="13"/>
      <c r="HI4173" s="13"/>
      <c r="HJ4173" s="13"/>
      <c r="HK4173" s="13"/>
      <c r="HL4173" s="13"/>
      <c r="HM4173" s="13"/>
      <c r="HN4173" s="13"/>
      <c r="HO4173" s="13"/>
      <c r="HP4173" s="13"/>
      <c r="HQ4173" s="13"/>
      <c r="HR4173" s="13"/>
      <c r="HS4173" s="13"/>
      <c r="HT4173" s="13"/>
      <c r="HU4173" s="13"/>
      <c r="HV4173" s="13"/>
      <c r="HW4173" s="13"/>
      <c r="HX4173" s="13"/>
      <c r="HY4173" s="13"/>
      <c r="HZ4173" s="13"/>
      <c r="IA4173" s="13"/>
      <c r="IB4173" s="13"/>
      <c r="IC4173" s="13"/>
      <c r="ID4173" s="13"/>
      <c r="IE4173" s="13"/>
      <c r="IF4173" s="13"/>
      <c r="IG4173" s="13"/>
    </row>
    <row r="4174" spans="1:241" s="304" customFormat="1">
      <c r="A4174" s="309">
        <v>106</v>
      </c>
      <c r="B4174" s="197" t="s">
        <v>5199</v>
      </c>
      <c r="C4174" s="319">
        <v>9245117</v>
      </c>
      <c r="D4174" s="305" t="s">
        <v>1808</v>
      </c>
      <c r="E4174" s="299">
        <f t="shared" si="244"/>
        <v>0</v>
      </c>
      <c r="F4174" s="303"/>
      <c r="G4174" s="320"/>
      <c r="H4174" s="303"/>
      <c r="I4174" s="13"/>
      <c r="J4174" s="13"/>
      <c r="K4174" s="13"/>
      <c r="L4174" s="13"/>
      <c r="M4174" s="13"/>
      <c r="N4174" s="13"/>
      <c r="O4174" s="13"/>
      <c r="P4174" s="13"/>
      <c r="Q4174" s="13"/>
      <c r="R4174" s="13"/>
      <c r="S4174" s="13"/>
      <c r="T4174" s="13"/>
      <c r="U4174" s="13"/>
      <c r="V4174" s="13"/>
      <c r="W4174" s="13"/>
      <c r="X4174" s="13"/>
      <c r="Y4174" s="13"/>
      <c r="Z4174" s="13"/>
      <c r="AA4174" s="13"/>
      <c r="AB4174" s="13"/>
      <c r="AC4174" s="13"/>
      <c r="AD4174" s="13"/>
      <c r="AE4174" s="13"/>
      <c r="AF4174" s="13"/>
      <c r="AG4174" s="13"/>
      <c r="AH4174" s="13"/>
      <c r="AI4174" s="13"/>
      <c r="AJ4174" s="13"/>
      <c r="AK4174" s="13"/>
      <c r="AL4174" s="13"/>
      <c r="AM4174" s="13"/>
      <c r="AN4174" s="13"/>
      <c r="AO4174" s="13"/>
      <c r="AP4174" s="13"/>
      <c r="AQ4174" s="13"/>
      <c r="AR4174" s="13"/>
      <c r="AS4174" s="13"/>
      <c r="AT4174" s="13"/>
      <c r="AU4174" s="13"/>
      <c r="AV4174" s="13"/>
      <c r="AW4174" s="13"/>
      <c r="AX4174" s="13"/>
      <c r="AY4174" s="13"/>
      <c r="AZ4174" s="13"/>
      <c r="BA4174" s="13"/>
      <c r="BB4174" s="13"/>
      <c r="BC4174" s="13"/>
      <c r="BD4174" s="13"/>
      <c r="BE4174" s="13"/>
      <c r="BF4174" s="13"/>
      <c r="BG4174" s="13"/>
      <c r="BH4174" s="13"/>
      <c r="BI4174" s="13"/>
      <c r="BJ4174" s="13"/>
      <c r="BK4174" s="13"/>
      <c r="BL4174" s="13"/>
      <c r="BM4174" s="13"/>
      <c r="BN4174" s="13"/>
      <c r="BO4174" s="13"/>
      <c r="BP4174" s="13"/>
      <c r="BQ4174" s="13"/>
      <c r="BR4174" s="13"/>
      <c r="BS4174" s="13"/>
      <c r="BT4174" s="13"/>
      <c r="BU4174" s="13"/>
      <c r="BV4174" s="13"/>
      <c r="BW4174" s="13"/>
      <c r="BX4174" s="13"/>
      <c r="BY4174" s="13"/>
      <c r="BZ4174" s="13"/>
      <c r="CA4174" s="13"/>
      <c r="CB4174" s="13"/>
      <c r="CC4174" s="13"/>
      <c r="CD4174" s="13"/>
      <c r="CE4174" s="13"/>
      <c r="CF4174" s="13"/>
      <c r="CG4174" s="13"/>
      <c r="CH4174" s="13"/>
      <c r="CI4174" s="13"/>
      <c r="CJ4174" s="13"/>
      <c r="CK4174" s="13"/>
      <c r="CL4174" s="13"/>
      <c r="CM4174" s="13"/>
      <c r="CN4174" s="13"/>
      <c r="CO4174" s="13"/>
      <c r="CP4174" s="13"/>
      <c r="CQ4174" s="13"/>
      <c r="CR4174" s="13"/>
      <c r="CS4174" s="13"/>
      <c r="CT4174" s="13"/>
      <c r="CU4174" s="13"/>
      <c r="CV4174" s="13"/>
      <c r="CW4174" s="13"/>
      <c r="CX4174" s="13"/>
      <c r="CY4174" s="13"/>
      <c r="CZ4174" s="13"/>
      <c r="DA4174" s="13"/>
      <c r="DB4174" s="13"/>
      <c r="DC4174" s="13"/>
      <c r="DD4174" s="13"/>
      <c r="DE4174" s="13"/>
      <c r="DF4174" s="13"/>
      <c r="DG4174" s="13"/>
      <c r="DH4174" s="13"/>
      <c r="DI4174" s="13"/>
      <c r="DJ4174" s="13"/>
      <c r="DK4174" s="13"/>
      <c r="DL4174" s="13"/>
      <c r="DM4174" s="13"/>
      <c r="DN4174" s="13"/>
      <c r="DO4174" s="13"/>
      <c r="DP4174" s="13"/>
      <c r="DQ4174" s="13"/>
      <c r="DR4174" s="13"/>
      <c r="DS4174" s="13"/>
      <c r="DT4174" s="13"/>
      <c r="DU4174" s="13"/>
      <c r="DV4174" s="13"/>
      <c r="DW4174" s="13"/>
      <c r="DX4174" s="13"/>
      <c r="DY4174" s="13"/>
      <c r="DZ4174" s="13"/>
      <c r="EA4174" s="13"/>
      <c r="EB4174" s="13"/>
      <c r="EC4174" s="13"/>
      <c r="ED4174" s="13"/>
      <c r="EE4174" s="13"/>
      <c r="EF4174" s="13"/>
      <c r="EG4174" s="13"/>
      <c r="EH4174" s="13"/>
      <c r="EI4174" s="13"/>
      <c r="EJ4174" s="13"/>
      <c r="EK4174" s="13"/>
      <c r="EL4174" s="13"/>
      <c r="EM4174" s="13"/>
      <c r="EN4174" s="13"/>
      <c r="EO4174" s="13"/>
      <c r="EP4174" s="13"/>
      <c r="EQ4174" s="13"/>
      <c r="ER4174" s="13"/>
      <c r="ES4174" s="13"/>
      <c r="ET4174" s="13"/>
      <c r="EU4174" s="13"/>
      <c r="EV4174" s="13"/>
      <c r="EW4174" s="13"/>
      <c r="EX4174" s="13"/>
      <c r="EY4174" s="13"/>
      <c r="EZ4174" s="13"/>
      <c r="FA4174" s="13"/>
      <c r="FB4174" s="13"/>
      <c r="FC4174" s="13"/>
      <c r="FD4174" s="13"/>
      <c r="FE4174" s="13"/>
      <c r="FF4174" s="13"/>
      <c r="FG4174" s="13"/>
      <c r="FH4174" s="13"/>
      <c r="FI4174" s="13"/>
      <c r="FJ4174" s="13"/>
      <c r="FK4174" s="13"/>
      <c r="FL4174" s="13"/>
      <c r="FM4174" s="13"/>
      <c r="FN4174" s="13"/>
      <c r="FO4174" s="13"/>
      <c r="FP4174" s="13"/>
      <c r="FQ4174" s="13"/>
      <c r="FR4174" s="13"/>
      <c r="FS4174" s="13"/>
      <c r="FT4174" s="13"/>
      <c r="FU4174" s="13"/>
      <c r="FV4174" s="13"/>
      <c r="FW4174" s="13"/>
      <c r="FX4174" s="13"/>
      <c r="FY4174" s="13"/>
      <c r="FZ4174" s="13"/>
      <c r="GA4174" s="13"/>
      <c r="GB4174" s="13"/>
      <c r="GC4174" s="13"/>
      <c r="GD4174" s="13"/>
      <c r="GE4174" s="13"/>
      <c r="GF4174" s="13"/>
      <c r="GG4174" s="13"/>
      <c r="GH4174" s="13"/>
      <c r="GI4174" s="13"/>
      <c r="GJ4174" s="13"/>
      <c r="GK4174" s="13"/>
      <c r="GL4174" s="13"/>
      <c r="GM4174" s="13"/>
      <c r="GN4174" s="13"/>
      <c r="GO4174" s="13"/>
      <c r="GP4174" s="13"/>
      <c r="GQ4174" s="13"/>
      <c r="GR4174" s="13"/>
      <c r="GS4174" s="13"/>
      <c r="GT4174" s="13"/>
      <c r="GU4174" s="13"/>
      <c r="GV4174" s="13"/>
      <c r="GW4174" s="13"/>
      <c r="GX4174" s="13"/>
      <c r="GY4174" s="13"/>
      <c r="GZ4174" s="13"/>
      <c r="HA4174" s="13"/>
      <c r="HB4174" s="13"/>
      <c r="HC4174" s="13"/>
      <c r="HD4174" s="13"/>
      <c r="HE4174" s="13"/>
      <c r="HF4174" s="13"/>
      <c r="HG4174" s="13"/>
      <c r="HH4174" s="13"/>
      <c r="HI4174" s="13"/>
      <c r="HJ4174" s="13"/>
      <c r="HK4174" s="13"/>
      <c r="HL4174" s="13"/>
      <c r="HM4174" s="13"/>
      <c r="HN4174" s="13"/>
      <c r="HO4174" s="13"/>
      <c r="HP4174" s="13"/>
      <c r="HQ4174" s="13"/>
      <c r="HR4174" s="13"/>
      <c r="HS4174" s="13"/>
      <c r="HT4174" s="13"/>
      <c r="HU4174" s="13"/>
      <c r="HV4174" s="13"/>
      <c r="HW4174" s="13"/>
      <c r="HX4174" s="13"/>
      <c r="HY4174" s="13"/>
      <c r="HZ4174" s="13"/>
      <c r="IA4174" s="13"/>
      <c r="IB4174" s="13"/>
      <c r="IC4174" s="13"/>
      <c r="ID4174" s="13"/>
      <c r="IE4174" s="13"/>
      <c r="IF4174" s="13"/>
      <c r="IG4174" s="13"/>
    </row>
    <row r="4175" spans="1:241" s="304" customFormat="1">
      <c r="A4175" s="309">
        <v>107</v>
      </c>
      <c r="B4175" s="197" t="s">
        <v>5200</v>
      </c>
      <c r="C4175" s="319">
        <v>9154690</v>
      </c>
      <c r="D4175" s="305" t="s">
        <v>1808</v>
      </c>
      <c r="E4175" s="299">
        <f t="shared" si="244"/>
        <v>0</v>
      </c>
      <c r="F4175" s="303"/>
      <c r="G4175" s="320"/>
      <c r="H4175" s="303"/>
      <c r="I4175" s="13"/>
      <c r="J4175" s="13"/>
      <c r="K4175" s="13"/>
      <c r="L4175" s="13"/>
      <c r="M4175" s="13"/>
      <c r="N4175" s="13"/>
      <c r="O4175" s="13"/>
      <c r="P4175" s="13"/>
      <c r="Q4175" s="13"/>
      <c r="R4175" s="13"/>
      <c r="S4175" s="13"/>
      <c r="T4175" s="13"/>
      <c r="U4175" s="13"/>
      <c r="V4175" s="13"/>
      <c r="W4175" s="13"/>
      <c r="X4175" s="13"/>
      <c r="Y4175" s="13"/>
      <c r="Z4175" s="13"/>
      <c r="AA4175" s="13"/>
      <c r="AB4175" s="13"/>
      <c r="AC4175" s="13"/>
      <c r="AD4175" s="13"/>
      <c r="AE4175" s="13"/>
      <c r="AF4175" s="13"/>
      <c r="AG4175" s="13"/>
      <c r="AH4175" s="13"/>
      <c r="AI4175" s="13"/>
      <c r="AJ4175" s="13"/>
      <c r="AK4175" s="13"/>
      <c r="AL4175" s="13"/>
      <c r="AM4175" s="13"/>
      <c r="AN4175" s="13"/>
      <c r="AO4175" s="13"/>
      <c r="AP4175" s="13"/>
      <c r="AQ4175" s="13"/>
      <c r="AR4175" s="13"/>
      <c r="AS4175" s="13"/>
      <c r="AT4175" s="13"/>
      <c r="AU4175" s="13"/>
      <c r="AV4175" s="13"/>
      <c r="AW4175" s="13"/>
      <c r="AX4175" s="13"/>
      <c r="AY4175" s="13"/>
      <c r="AZ4175" s="13"/>
      <c r="BA4175" s="13"/>
      <c r="BB4175" s="13"/>
      <c r="BC4175" s="13"/>
      <c r="BD4175" s="13"/>
      <c r="BE4175" s="13"/>
      <c r="BF4175" s="13"/>
      <c r="BG4175" s="13"/>
      <c r="BH4175" s="13"/>
      <c r="BI4175" s="13"/>
      <c r="BJ4175" s="13"/>
      <c r="BK4175" s="13"/>
      <c r="BL4175" s="13"/>
      <c r="BM4175" s="13"/>
      <c r="BN4175" s="13"/>
      <c r="BO4175" s="13"/>
      <c r="BP4175" s="13"/>
      <c r="BQ4175" s="13"/>
      <c r="BR4175" s="13"/>
      <c r="BS4175" s="13"/>
      <c r="BT4175" s="13"/>
      <c r="BU4175" s="13"/>
      <c r="BV4175" s="13"/>
      <c r="BW4175" s="13"/>
      <c r="BX4175" s="13"/>
      <c r="BY4175" s="13"/>
      <c r="BZ4175" s="13"/>
      <c r="CA4175" s="13"/>
      <c r="CB4175" s="13"/>
      <c r="CC4175" s="13"/>
      <c r="CD4175" s="13"/>
      <c r="CE4175" s="13"/>
      <c r="CF4175" s="13"/>
      <c r="CG4175" s="13"/>
      <c r="CH4175" s="13"/>
      <c r="CI4175" s="13"/>
      <c r="CJ4175" s="13"/>
      <c r="CK4175" s="13"/>
      <c r="CL4175" s="13"/>
      <c r="CM4175" s="13"/>
      <c r="CN4175" s="13"/>
      <c r="CO4175" s="13"/>
      <c r="CP4175" s="13"/>
      <c r="CQ4175" s="13"/>
      <c r="CR4175" s="13"/>
      <c r="CS4175" s="13"/>
      <c r="CT4175" s="13"/>
      <c r="CU4175" s="13"/>
      <c r="CV4175" s="13"/>
      <c r="CW4175" s="13"/>
      <c r="CX4175" s="13"/>
      <c r="CY4175" s="13"/>
      <c r="CZ4175" s="13"/>
      <c r="DA4175" s="13"/>
      <c r="DB4175" s="13"/>
      <c r="DC4175" s="13"/>
      <c r="DD4175" s="13"/>
      <c r="DE4175" s="13"/>
      <c r="DF4175" s="13"/>
      <c r="DG4175" s="13"/>
      <c r="DH4175" s="13"/>
      <c r="DI4175" s="13"/>
      <c r="DJ4175" s="13"/>
      <c r="DK4175" s="13"/>
      <c r="DL4175" s="13"/>
      <c r="DM4175" s="13"/>
      <c r="DN4175" s="13"/>
      <c r="DO4175" s="13"/>
      <c r="DP4175" s="13"/>
      <c r="DQ4175" s="13"/>
      <c r="DR4175" s="13"/>
      <c r="DS4175" s="13"/>
      <c r="DT4175" s="13"/>
      <c r="DU4175" s="13"/>
      <c r="DV4175" s="13"/>
      <c r="DW4175" s="13"/>
      <c r="DX4175" s="13"/>
      <c r="DY4175" s="13"/>
      <c r="DZ4175" s="13"/>
      <c r="EA4175" s="13"/>
      <c r="EB4175" s="13"/>
      <c r="EC4175" s="13"/>
      <c r="ED4175" s="13"/>
      <c r="EE4175" s="13"/>
      <c r="EF4175" s="13"/>
      <c r="EG4175" s="13"/>
      <c r="EH4175" s="13"/>
      <c r="EI4175" s="13"/>
      <c r="EJ4175" s="13"/>
      <c r="EK4175" s="13"/>
      <c r="EL4175" s="13"/>
      <c r="EM4175" s="13"/>
      <c r="EN4175" s="13"/>
      <c r="EO4175" s="13"/>
      <c r="EP4175" s="13"/>
      <c r="EQ4175" s="13"/>
      <c r="ER4175" s="13"/>
      <c r="ES4175" s="13"/>
      <c r="ET4175" s="13"/>
      <c r="EU4175" s="13"/>
      <c r="EV4175" s="13"/>
      <c r="EW4175" s="13"/>
      <c r="EX4175" s="13"/>
      <c r="EY4175" s="13"/>
      <c r="EZ4175" s="13"/>
      <c r="FA4175" s="13"/>
      <c r="FB4175" s="13"/>
      <c r="FC4175" s="13"/>
      <c r="FD4175" s="13"/>
      <c r="FE4175" s="13"/>
      <c r="FF4175" s="13"/>
      <c r="FG4175" s="13"/>
      <c r="FH4175" s="13"/>
      <c r="FI4175" s="13"/>
      <c r="FJ4175" s="13"/>
      <c r="FK4175" s="13"/>
      <c r="FL4175" s="13"/>
      <c r="FM4175" s="13"/>
      <c r="FN4175" s="13"/>
      <c r="FO4175" s="13"/>
      <c r="FP4175" s="13"/>
      <c r="FQ4175" s="13"/>
      <c r="FR4175" s="13"/>
      <c r="FS4175" s="13"/>
      <c r="FT4175" s="13"/>
      <c r="FU4175" s="13"/>
      <c r="FV4175" s="13"/>
      <c r="FW4175" s="13"/>
      <c r="FX4175" s="13"/>
      <c r="FY4175" s="13"/>
      <c r="FZ4175" s="13"/>
      <c r="GA4175" s="13"/>
      <c r="GB4175" s="13"/>
      <c r="GC4175" s="13"/>
      <c r="GD4175" s="13"/>
      <c r="GE4175" s="13"/>
      <c r="GF4175" s="13"/>
      <c r="GG4175" s="13"/>
      <c r="GH4175" s="13"/>
      <c r="GI4175" s="13"/>
      <c r="GJ4175" s="13"/>
      <c r="GK4175" s="13"/>
      <c r="GL4175" s="13"/>
      <c r="GM4175" s="13"/>
      <c r="GN4175" s="13"/>
      <c r="GO4175" s="13"/>
      <c r="GP4175" s="13"/>
      <c r="GQ4175" s="13"/>
      <c r="GR4175" s="13"/>
      <c r="GS4175" s="13"/>
      <c r="GT4175" s="13"/>
      <c r="GU4175" s="13"/>
      <c r="GV4175" s="13"/>
      <c r="GW4175" s="13"/>
      <c r="GX4175" s="13"/>
      <c r="GY4175" s="13"/>
      <c r="GZ4175" s="13"/>
      <c r="HA4175" s="13"/>
      <c r="HB4175" s="13"/>
      <c r="HC4175" s="13"/>
      <c r="HD4175" s="13"/>
      <c r="HE4175" s="13"/>
      <c r="HF4175" s="13"/>
      <c r="HG4175" s="13"/>
      <c r="HH4175" s="13"/>
      <c r="HI4175" s="13"/>
      <c r="HJ4175" s="13"/>
      <c r="HK4175" s="13"/>
      <c r="HL4175" s="13"/>
      <c r="HM4175" s="13"/>
      <c r="HN4175" s="13"/>
      <c r="HO4175" s="13"/>
      <c r="HP4175" s="13"/>
      <c r="HQ4175" s="13"/>
      <c r="HR4175" s="13"/>
      <c r="HS4175" s="13"/>
      <c r="HT4175" s="13"/>
      <c r="HU4175" s="13"/>
      <c r="HV4175" s="13"/>
      <c r="HW4175" s="13"/>
      <c r="HX4175" s="13"/>
      <c r="HY4175" s="13"/>
      <c r="HZ4175" s="13"/>
      <c r="IA4175" s="13"/>
      <c r="IB4175" s="13"/>
      <c r="IC4175" s="13"/>
      <c r="ID4175" s="13"/>
      <c r="IE4175" s="13"/>
      <c r="IF4175" s="13"/>
      <c r="IG4175" s="13"/>
    </row>
    <row r="4176" spans="1:241" s="304" customFormat="1">
      <c r="A4176" s="309">
        <v>108</v>
      </c>
      <c r="B4176" s="197" t="s">
        <v>5201</v>
      </c>
      <c r="C4176" s="319" t="s">
        <v>5202</v>
      </c>
      <c r="D4176" s="305" t="s">
        <v>1808</v>
      </c>
      <c r="E4176" s="299">
        <f t="shared" si="244"/>
        <v>0</v>
      </c>
      <c r="F4176" s="303"/>
      <c r="G4176" s="320"/>
      <c r="H4176" s="303"/>
      <c r="I4176" s="13"/>
      <c r="J4176" s="13"/>
      <c r="K4176" s="13"/>
      <c r="L4176" s="13"/>
      <c r="M4176" s="13"/>
      <c r="N4176" s="13"/>
      <c r="O4176" s="13"/>
      <c r="P4176" s="13"/>
      <c r="Q4176" s="13"/>
      <c r="R4176" s="13"/>
      <c r="S4176" s="13"/>
      <c r="T4176" s="13"/>
      <c r="U4176" s="13"/>
      <c r="V4176" s="13"/>
      <c r="W4176" s="13"/>
      <c r="X4176" s="13"/>
      <c r="Y4176" s="13"/>
      <c r="Z4176" s="13"/>
      <c r="AA4176" s="13"/>
      <c r="AB4176" s="13"/>
      <c r="AC4176" s="13"/>
      <c r="AD4176" s="13"/>
      <c r="AE4176" s="13"/>
      <c r="AF4176" s="13"/>
      <c r="AG4176" s="13"/>
      <c r="AH4176" s="13"/>
      <c r="AI4176" s="13"/>
      <c r="AJ4176" s="13"/>
      <c r="AK4176" s="13"/>
      <c r="AL4176" s="13"/>
      <c r="AM4176" s="13"/>
      <c r="AN4176" s="13"/>
      <c r="AO4176" s="13"/>
      <c r="AP4176" s="13"/>
      <c r="AQ4176" s="13"/>
      <c r="AR4176" s="13"/>
      <c r="AS4176" s="13"/>
      <c r="AT4176" s="13"/>
      <c r="AU4176" s="13"/>
      <c r="AV4176" s="13"/>
      <c r="AW4176" s="13"/>
      <c r="AX4176" s="13"/>
      <c r="AY4176" s="13"/>
      <c r="AZ4176" s="13"/>
      <c r="BA4176" s="13"/>
      <c r="BB4176" s="13"/>
      <c r="BC4176" s="13"/>
      <c r="BD4176" s="13"/>
      <c r="BE4176" s="13"/>
      <c r="BF4176" s="13"/>
      <c r="BG4176" s="13"/>
      <c r="BH4176" s="13"/>
      <c r="BI4176" s="13"/>
      <c r="BJ4176" s="13"/>
      <c r="BK4176" s="13"/>
      <c r="BL4176" s="13"/>
      <c r="BM4176" s="13"/>
      <c r="BN4176" s="13"/>
      <c r="BO4176" s="13"/>
      <c r="BP4176" s="13"/>
      <c r="BQ4176" s="13"/>
      <c r="BR4176" s="13"/>
      <c r="BS4176" s="13"/>
      <c r="BT4176" s="13"/>
      <c r="BU4176" s="13"/>
      <c r="BV4176" s="13"/>
      <c r="BW4176" s="13"/>
      <c r="BX4176" s="13"/>
      <c r="BY4176" s="13"/>
      <c r="BZ4176" s="13"/>
      <c r="CA4176" s="13"/>
      <c r="CB4176" s="13"/>
      <c r="CC4176" s="13"/>
      <c r="CD4176" s="13"/>
      <c r="CE4176" s="13"/>
      <c r="CF4176" s="13"/>
      <c r="CG4176" s="13"/>
      <c r="CH4176" s="13"/>
      <c r="CI4176" s="13"/>
      <c r="CJ4176" s="13"/>
      <c r="CK4176" s="13"/>
      <c r="CL4176" s="13"/>
      <c r="CM4176" s="13"/>
      <c r="CN4176" s="13"/>
      <c r="CO4176" s="13"/>
      <c r="CP4176" s="13"/>
      <c r="CQ4176" s="13"/>
      <c r="CR4176" s="13"/>
      <c r="CS4176" s="13"/>
      <c r="CT4176" s="13"/>
      <c r="CU4176" s="13"/>
      <c r="CV4176" s="13"/>
      <c r="CW4176" s="13"/>
      <c r="CX4176" s="13"/>
      <c r="CY4176" s="13"/>
      <c r="CZ4176" s="13"/>
      <c r="DA4176" s="13"/>
      <c r="DB4176" s="13"/>
      <c r="DC4176" s="13"/>
      <c r="DD4176" s="13"/>
      <c r="DE4176" s="13"/>
      <c r="DF4176" s="13"/>
      <c r="DG4176" s="13"/>
      <c r="DH4176" s="13"/>
      <c r="DI4176" s="13"/>
      <c r="DJ4176" s="13"/>
      <c r="DK4176" s="13"/>
      <c r="DL4176" s="13"/>
      <c r="DM4176" s="13"/>
      <c r="DN4176" s="13"/>
      <c r="DO4176" s="13"/>
      <c r="DP4176" s="13"/>
      <c r="DQ4176" s="13"/>
      <c r="DR4176" s="13"/>
      <c r="DS4176" s="13"/>
      <c r="DT4176" s="13"/>
      <c r="DU4176" s="13"/>
      <c r="DV4176" s="13"/>
      <c r="DW4176" s="13"/>
      <c r="DX4176" s="13"/>
      <c r="DY4176" s="13"/>
      <c r="DZ4176" s="13"/>
      <c r="EA4176" s="13"/>
      <c r="EB4176" s="13"/>
      <c r="EC4176" s="13"/>
      <c r="ED4176" s="13"/>
      <c r="EE4176" s="13"/>
      <c r="EF4176" s="13"/>
      <c r="EG4176" s="13"/>
      <c r="EH4176" s="13"/>
      <c r="EI4176" s="13"/>
      <c r="EJ4176" s="13"/>
      <c r="EK4176" s="13"/>
      <c r="EL4176" s="13"/>
      <c r="EM4176" s="13"/>
      <c r="EN4176" s="13"/>
      <c r="EO4176" s="13"/>
      <c r="EP4176" s="13"/>
      <c r="EQ4176" s="13"/>
      <c r="ER4176" s="13"/>
      <c r="ES4176" s="13"/>
      <c r="ET4176" s="13"/>
      <c r="EU4176" s="13"/>
      <c r="EV4176" s="13"/>
      <c r="EW4176" s="13"/>
      <c r="EX4176" s="13"/>
      <c r="EY4176" s="13"/>
      <c r="EZ4176" s="13"/>
      <c r="FA4176" s="13"/>
      <c r="FB4176" s="13"/>
      <c r="FC4176" s="13"/>
      <c r="FD4176" s="13"/>
      <c r="FE4176" s="13"/>
      <c r="FF4176" s="13"/>
      <c r="FG4176" s="13"/>
      <c r="FH4176" s="13"/>
      <c r="FI4176" s="13"/>
      <c r="FJ4176" s="13"/>
      <c r="FK4176" s="13"/>
      <c r="FL4176" s="13"/>
      <c r="FM4176" s="13"/>
      <c r="FN4176" s="13"/>
      <c r="FO4176" s="13"/>
      <c r="FP4176" s="13"/>
      <c r="FQ4176" s="13"/>
      <c r="FR4176" s="13"/>
      <c r="FS4176" s="13"/>
      <c r="FT4176" s="13"/>
      <c r="FU4176" s="13"/>
      <c r="FV4176" s="13"/>
      <c r="FW4176" s="13"/>
      <c r="FX4176" s="13"/>
      <c r="FY4176" s="13"/>
      <c r="FZ4176" s="13"/>
      <c r="GA4176" s="13"/>
      <c r="GB4176" s="13"/>
      <c r="GC4176" s="13"/>
      <c r="GD4176" s="13"/>
      <c r="GE4176" s="13"/>
      <c r="GF4176" s="13"/>
      <c r="GG4176" s="13"/>
      <c r="GH4176" s="13"/>
      <c r="GI4176" s="13"/>
      <c r="GJ4176" s="13"/>
      <c r="GK4176" s="13"/>
      <c r="GL4176" s="13"/>
      <c r="GM4176" s="13"/>
      <c r="GN4176" s="13"/>
      <c r="GO4176" s="13"/>
      <c r="GP4176" s="13"/>
      <c r="GQ4176" s="13"/>
      <c r="GR4176" s="13"/>
      <c r="GS4176" s="13"/>
      <c r="GT4176" s="13"/>
      <c r="GU4176" s="13"/>
      <c r="GV4176" s="13"/>
      <c r="GW4176" s="13"/>
      <c r="GX4176" s="13"/>
      <c r="GY4176" s="13"/>
      <c r="GZ4176" s="13"/>
      <c r="HA4176" s="13"/>
      <c r="HB4176" s="13"/>
      <c r="HC4176" s="13"/>
      <c r="HD4176" s="13"/>
      <c r="HE4176" s="13"/>
      <c r="HF4176" s="13"/>
      <c r="HG4176" s="13"/>
      <c r="HH4176" s="13"/>
      <c r="HI4176" s="13"/>
      <c r="HJ4176" s="13"/>
      <c r="HK4176" s="13"/>
      <c r="HL4176" s="13"/>
      <c r="HM4176" s="13"/>
      <c r="HN4176" s="13"/>
      <c r="HO4176" s="13"/>
      <c r="HP4176" s="13"/>
      <c r="HQ4176" s="13"/>
      <c r="HR4176" s="13"/>
      <c r="HS4176" s="13"/>
      <c r="HT4176" s="13"/>
      <c r="HU4176" s="13"/>
      <c r="HV4176" s="13"/>
      <c r="HW4176" s="13"/>
      <c r="HX4176" s="13"/>
      <c r="HY4176" s="13"/>
      <c r="HZ4176" s="13"/>
      <c r="IA4176" s="13"/>
      <c r="IB4176" s="13"/>
      <c r="IC4176" s="13"/>
      <c r="ID4176" s="13"/>
      <c r="IE4176" s="13"/>
      <c r="IF4176" s="13"/>
      <c r="IG4176" s="13"/>
    </row>
    <row r="4177" spans="1:241" s="304" customFormat="1">
      <c r="A4177" s="309">
        <v>109</v>
      </c>
      <c r="B4177" s="197" t="s">
        <v>5203</v>
      </c>
      <c r="C4177" s="319">
        <v>1033163</v>
      </c>
      <c r="D4177" s="305" t="s">
        <v>1808</v>
      </c>
      <c r="E4177" s="299">
        <f t="shared" si="244"/>
        <v>0</v>
      </c>
      <c r="F4177" s="303"/>
      <c r="G4177" s="320"/>
      <c r="H4177" s="303"/>
      <c r="I4177" s="13"/>
      <c r="J4177" s="13"/>
      <c r="K4177" s="13"/>
      <c r="L4177" s="13"/>
      <c r="M4177" s="13"/>
      <c r="N4177" s="13"/>
      <c r="O4177" s="13"/>
      <c r="P4177" s="13"/>
      <c r="Q4177" s="13"/>
      <c r="R4177" s="13"/>
      <c r="S4177" s="13"/>
      <c r="T4177" s="13"/>
      <c r="U4177" s="13"/>
      <c r="V4177" s="13"/>
      <c r="W4177" s="13"/>
      <c r="X4177" s="13"/>
      <c r="Y4177" s="13"/>
      <c r="Z4177" s="13"/>
      <c r="AA4177" s="13"/>
      <c r="AB4177" s="13"/>
      <c r="AC4177" s="13"/>
      <c r="AD4177" s="13"/>
      <c r="AE4177" s="13"/>
      <c r="AF4177" s="13"/>
      <c r="AG4177" s="13"/>
      <c r="AH4177" s="13"/>
      <c r="AI4177" s="13"/>
      <c r="AJ4177" s="13"/>
      <c r="AK4177" s="13"/>
      <c r="AL4177" s="13"/>
      <c r="AM4177" s="13"/>
      <c r="AN4177" s="13"/>
      <c r="AO4177" s="13"/>
      <c r="AP4177" s="13"/>
      <c r="AQ4177" s="13"/>
      <c r="AR4177" s="13"/>
      <c r="AS4177" s="13"/>
      <c r="AT4177" s="13"/>
      <c r="AU4177" s="13"/>
      <c r="AV4177" s="13"/>
      <c r="AW4177" s="13"/>
      <c r="AX4177" s="13"/>
      <c r="AY4177" s="13"/>
      <c r="AZ4177" s="13"/>
      <c r="BA4177" s="13"/>
      <c r="BB4177" s="13"/>
      <c r="BC4177" s="13"/>
      <c r="BD4177" s="13"/>
      <c r="BE4177" s="13"/>
      <c r="BF4177" s="13"/>
      <c r="BG4177" s="13"/>
      <c r="BH4177" s="13"/>
      <c r="BI4177" s="13"/>
      <c r="BJ4177" s="13"/>
      <c r="BK4177" s="13"/>
      <c r="BL4177" s="13"/>
      <c r="BM4177" s="13"/>
      <c r="BN4177" s="13"/>
      <c r="BO4177" s="13"/>
      <c r="BP4177" s="13"/>
      <c r="BQ4177" s="13"/>
      <c r="BR4177" s="13"/>
      <c r="BS4177" s="13"/>
      <c r="BT4177" s="13"/>
      <c r="BU4177" s="13"/>
      <c r="BV4177" s="13"/>
      <c r="BW4177" s="13"/>
      <c r="BX4177" s="13"/>
      <c r="BY4177" s="13"/>
      <c r="BZ4177" s="13"/>
      <c r="CA4177" s="13"/>
      <c r="CB4177" s="13"/>
      <c r="CC4177" s="13"/>
      <c r="CD4177" s="13"/>
      <c r="CE4177" s="13"/>
      <c r="CF4177" s="13"/>
      <c r="CG4177" s="13"/>
      <c r="CH4177" s="13"/>
      <c r="CI4177" s="13"/>
      <c r="CJ4177" s="13"/>
      <c r="CK4177" s="13"/>
      <c r="CL4177" s="13"/>
      <c r="CM4177" s="13"/>
      <c r="CN4177" s="13"/>
      <c r="CO4177" s="13"/>
      <c r="CP4177" s="13"/>
      <c r="CQ4177" s="13"/>
      <c r="CR4177" s="13"/>
      <c r="CS4177" s="13"/>
      <c r="CT4177" s="13"/>
      <c r="CU4177" s="13"/>
      <c r="CV4177" s="13"/>
      <c r="CW4177" s="13"/>
      <c r="CX4177" s="13"/>
      <c r="CY4177" s="13"/>
      <c r="CZ4177" s="13"/>
      <c r="DA4177" s="13"/>
      <c r="DB4177" s="13"/>
      <c r="DC4177" s="13"/>
      <c r="DD4177" s="13"/>
      <c r="DE4177" s="13"/>
      <c r="DF4177" s="13"/>
      <c r="DG4177" s="13"/>
      <c r="DH4177" s="13"/>
      <c r="DI4177" s="13"/>
      <c r="DJ4177" s="13"/>
      <c r="DK4177" s="13"/>
      <c r="DL4177" s="13"/>
      <c r="DM4177" s="13"/>
      <c r="DN4177" s="13"/>
      <c r="DO4177" s="13"/>
      <c r="DP4177" s="13"/>
      <c r="DQ4177" s="13"/>
      <c r="DR4177" s="13"/>
      <c r="DS4177" s="13"/>
      <c r="DT4177" s="13"/>
      <c r="DU4177" s="13"/>
      <c r="DV4177" s="13"/>
      <c r="DW4177" s="13"/>
      <c r="DX4177" s="13"/>
      <c r="DY4177" s="13"/>
      <c r="DZ4177" s="13"/>
      <c r="EA4177" s="13"/>
      <c r="EB4177" s="13"/>
      <c r="EC4177" s="13"/>
      <c r="ED4177" s="13"/>
      <c r="EE4177" s="13"/>
      <c r="EF4177" s="13"/>
      <c r="EG4177" s="13"/>
      <c r="EH4177" s="13"/>
      <c r="EI4177" s="13"/>
      <c r="EJ4177" s="13"/>
      <c r="EK4177" s="13"/>
      <c r="EL4177" s="13"/>
      <c r="EM4177" s="13"/>
      <c r="EN4177" s="13"/>
      <c r="EO4177" s="13"/>
      <c r="EP4177" s="13"/>
      <c r="EQ4177" s="13"/>
      <c r="ER4177" s="13"/>
      <c r="ES4177" s="13"/>
      <c r="ET4177" s="13"/>
      <c r="EU4177" s="13"/>
      <c r="EV4177" s="13"/>
      <c r="EW4177" s="13"/>
      <c r="EX4177" s="13"/>
      <c r="EY4177" s="13"/>
      <c r="EZ4177" s="13"/>
      <c r="FA4177" s="13"/>
      <c r="FB4177" s="13"/>
      <c r="FC4177" s="13"/>
      <c r="FD4177" s="13"/>
      <c r="FE4177" s="13"/>
      <c r="FF4177" s="13"/>
      <c r="FG4177" s="13"/>
      <c r="FH4177" s="13"/>
      <c r="FI4177" s="13"/>
      <c r="FJ4177" s="13"/>
      <c r="FK4177" s="13"/>
      <c r="FL4177" s="13"/>
      <c r="FM4177" s="13"/>
      <c r="FN4177" s="13"/>
      <c r="FO4177" s="13"/>
      <c r="FP4177" s="13"/>
      <c r="FQ4177" s="13"/>
      <c r="FR4177" s="13"/>
      <c r="FS4177" s="13"/>
      <c r="FT4177" s="13"/>
      <c r="FU4177" s="13"/>
      <c r="FV4177" s="13"/>
      <c r="FW4177" s="13"/>
      <c r="FX4177" s="13"/>
      <c r="FY4177" s="13"/>
      <c r="FZ4177" s="13"/>
      <c r="GA4177" s="13"/>
      <c r="GB4177" s="13"/>
      <c r="GC4177" s="13"/>
      <c r="GD4177" s="13"/>
      <c r="GE4177" s="13"/>
      <c r="GF4177" s="13"/>
      <c r="GG4177" s="13"/>
      <c r="GH4177" s="13"/>
      <c r="GI4177" s="13"/>
      <c r="GJ4177" s="13"/>
      <c r="GK4177" s="13"/>
      <c r="GL4177" s="13"/>
      <c r="GM4177" s="13"/>
      <c r="GN4177" s="13"/>
      <c r="GO4177" s="13"/>
      <c r="GP4177" s="13"/>
      <c r="GQ4177" s="13"/>
      <c r="GR4177" s="13"/>
      <c r="GS4177" s="13"/>
      <c r="GT4177" s="13"/>
      <c r="GU4177" s="13"/>
      <c r="GV4177" s="13"/>
      <c r="GW4177" s="13"/>
      <c r="GX4177" s="13"/>
      <c r="GY4177" s="13"/>
      <c r="GZ4177" s="13"/>
      <c r="HA4177" s="13"/>
      <c r="HB4177" s="13"/>
      <c r="HC4177" s="13"/>
      <c r="HD4177" s="13"/>
      <c r="HE4177" s="13"/>
      <c r="HF4177" s="13"/>
      <c r="HG4177" s="13"/>
      <c r="HH4177" s="13"/>
      <c r="HI4177" s="13"/>
      <c r="HJ4177" s="13"/>
      <c r="HK4177" s="13"/>
      <c r="HL4177" s="13"/>
      <c r="HM4177" s="13"/>
      <c r="HN4177" s="13"/>
      <c r="HO4177" s="13"/>
      <c r="HP4177" s="13"/>
      <c r="HQ4177" s="13"/>
      <c r="HR4177" s="13"/>
      <c r="HS4177" s="13"/>
      <c r="HT4177" s="13"/>
      <c r="HU4177" s="13"/>
      <c r="HV4177" s="13"/>
      <c r="HW4177" s="13"/>
      <c r="HX4177" s="13"/>
      <c r="HY4177" s="13"/>
      <c r="HZ4177" s="13"/>
      <c r="IA4177" s="13"/>
      <c r="IB4177" s="13"/>
      <c r="IC4177" s="13"/>
      <c r="ID4177" s="13"/>
      <c r="IE4177" s="13"/>
      <c r="IF4177" s="13"/>
      <c r="IG4177" s="13"/>
    </row>
    <row r="4178" spans="1:241" s="304" customFormat="1">
      <c r="A4178" s="309">
        <v>110</v>
      </c>
      <c r="B4178" s="197" t="s">
        <v>3252</v>
      </c>
      <c r="C4178" s="319">
        <v>1812005903</v>
      </c>
      <c r="D4178" s="305" t="s">
        <v>1808</v>
      </c>
      <c r="E4178" s="299">
        <f t="shared" si="244"/>
        <v>0</v>
      </c>
      <c r="F4178" s="303"/>
      <c r="G4178" s="320"/>
      <c r="H4178" s="303"/>
      <c r="I4178" s="13"/>
      <c r="J4178" s="13"/>
      <c r="K4178" s="13"/>
      <c r="L4178" s="13"/>
      <c r="M4178" s="13"/>
      <c r="N4178" s="13"/>
      <c r="O4178" s="13"/>
      <c r="P4178" s="13"/>
      <c r="Q4178" s="13"/>
      <c r="R4178" s="13"/>
      <c r="S4178" s="13"/>
      <c r="T4178" s="13"/>
      <c r="U4178" s="13"/>
      <c r="V4178" s="13"/>
      <c r="W4178" s="13"/>
      <c r="X4178" s="13"/>
      <c r="Y4178" s="13"/>
      <c r="Z4178" s="13"/>
      <c r="AA4178" s="13"/>
      <c r="AB4178" s="13"/>
      <c r="AC4178" s="13"/>
      <c r="AD4178" s="13"/>
      <c r="AE4178" s="13"/>
      <c r="AF4178" s="13"/>
      <c r="AG4178" s="13"/>
      <c r="AH4178" s="13"/>
      <c r="AI4178" s="13"/>
      <c r="AJ4178" s="13"/>
      <c r="AK4178" s="13"/>
      <c r="AL4178" s="13"/>
      <c r="AM4178" s="13"/>
      <c r="AN4178" s="13"/>
      <c r="AO4178" s="13"/>
      <c r="AP4178" s="13"/>
      <c r="AQ4178" s="13"/>
      <c r="AR4178" s="13"/>
      <c r="AS4178" s="13"/>
      <c r="AT4178" s="13"/>
      <c r="AU4178" s="13"/>
      <c r="AV4178" s="13"/>
      <c r="AW4178" s="13"/>
      <c r="AX4178" s="13"/>
      <c r="AY4178" s="13"/>
      <c r="AZ4178" s="13"/>
      <c r="BA4178" s="13"/>
      <c r="BB4178" s="13"/>
      <c r="BC4178" s="13"/>
      <c r="BD4178" s="13"/>
      <c r="BE4178" s="13"/>
      <c r="BF4178" s="13"/>
      <c r="BG4178" s="13"/>
      <c r="BH4178" s="13"/>
      <c r="BI4178" s="13"/>
      <c r="BJ4178" s="13"/>
      <c r="BK4178" s="13"/>
      <c r="BL4178" s="13"/>
      <c r="BM4178" s="13"/>
      <c r="BN4178" s="13"/>
      <c r="BO4178" s="13"/>
      <c r="BP4178" s="13"/>
      <c r="BQ4178" s="13"/>
      <c r="BR4178" s="13"/>
      <c r="BS4178" s="13"/>
      <c r="BT4178" s="13"/>
      <c r="BU4178" s="13"/>
      <c r="BV4178" s="13"/>
      <c r="BW4178" s="13"/>
      <c r="BX4178" s="13"/>
      <c r="BY4178" s="13"/>
      <c r="BZ4178" s="13"/>
      <c r="CA4178" s="13"/>
      <c r="CB4178" s="13"/>
      <c r="CC4178" s="13"/>
      <c r="CD4178" s="13"/>
      <c r="CE4178" s="13"/>
      <c r="CF4178" s="13"/>
      <c r="CG4178" s="13"/>
      <c r="CH4178" s="13"/>
      <c r="CI4178" s="13"/>
      <c r="CJ4178" s="13"/>
      <c r="CK4178" s="13"/>
      <c r="CL4178" s="13"/>
      <c r="CM4178" s="13"/>
      <c r="CN4178" s="13"/>
      <c r="CO4178" s="13"/>
      <c r="CP4178" s="13"/>
      <c r="CQ4178" s="13"/>
      <c r="CR4178" s="13"/>
      <c r="CS4178" s="13"/>
      <c r="CT4178" s="13"/>
      <c r="CU4178" s="13"/>
      <c r="CV4178" s="13"/>
      <c r="CW4178" s="13"/>
      <c r="CX4178" s="13"/>
      <c r="CY4178" s="13"/>
      <c r="CZ4178" s="13"/>
      <c r="DA4178" s="13"/>
      <c r="DB4178" s="13"/>
      <c r="DC4178" s="13"/>
      <c r="DD4178" s="13"/>
      <c r="DE4178" s="13"/>
      <c r="DF4178" s="13"/>
      <c r="DG4178" s="13"/>
      <c r="DH4178" s="13"/>
      <c r="DI4178" s="13"/>
      <c r="DJ4178" s="13"/>
      <c r="DK4178" s="13"/>
      <c r="DL4178" s="13"/>
      <c r="DM4178" s="13"/>
      <c r="DN4178" s="13"/>
      <c r="DO4178" s="13"/>
      <c r="DP4178" s="13"/>
      <c r="DQ4178" s="13"/>
      <c r="DR4178" s="13"/>
      <c r="DS4178" s="13"/>
      <c r="DT4178" s="13"/>
      <c r="DU4178" s="13"/>
      <c r="DV4178" s="13"/>
      <c r="DW4178" s="13"/>
      <c r="DX4178" s="13"/>
      <c r="DY4178" s="13"/>
      <c r="DZ4178" s="13"/>
      <c r="EA4178" s="13"/>
      <c r="EB4178" s="13"/>
      <c r="EC4178" s="13"/>
      <c r="ED4178" s="13"/>
      <c r="EE4178" s="13"/>
      <c r="EF4178" s="13"/>
      <c r="EG4178" s="13"/>
      <c r="EH4178" s="13"/>
      <c r="EI4178" s="13"/>
      <c r="EJ4178" s="13"/>
      <c r="EK4178" s="13"/>
      <c r="EL4178" s="13"/>
      <c r="EM4178" s="13"/>
      <c r="EN4178" s="13"/>
      <c r="EO4178" s="13"/>
      <c r="EP4178" s="13"/>
      <c r="EQ4178" s="13"/>
      <c r="ER4178" s="13"/>
      <c r="ES4178" s="13"/>
      <c r="ET4178" s="13"/>
      <c r="EU4178" s="13"/>
      <c r="EV4178" s="13"/>
      <c r="EW4178" s="13"/>
      <c r="EX4178" s="13"/>
      <c r="EY4178" s="13"/>
      <c r="EZ4178" s="13"/>
      <c r="FA4178" s="13"/>
      <c r="FB4178" s="13"/>
      <c r="FC4178" s="13"/>
      <c r="FD4178" s="13"/>
      <c r="FE4178" s="13"/>
      <c r="FF4178" s="13"/>
      <c r="FG4178" s="13"/>
      <c r="FH4178" s="13"/>
      <c r="FI4178" s="13"/>
      <c r="FJ4178" s="13"/>
      <c r="FK4178" s="13"/>
      <c r="FL4178" s="13"/>
      <c r="FM4178" s="13"/>
      <c r="FN4178" s="13"/>
      <c r="FO4178" s="13"/>
      <c r="FP4178" s="13"/>
      <c r="FQ4178" s="13"/>
      <c r="FR4178" s="13"/>
      <c r="FS4178" s="13"/>
      <c r="FT4178" s="13"/>
      <c r="FU4178" s="13"/>
      <c r="FV4178" s="13"/>
      <c r="FW4178" s="13"/>
      <c r="FX4178" s="13"/>
      <c r="FY4178" s="13"/>
      <c r="FZ4178" s="13"/>
      <c r="GA4178" s="13"/>
      <c r="GB4178" s="13"/>
      <c r="GC4178" s="13"/>
      <c r="GD4178" s="13"/>
      <c r="GE4178" s="13"/>
      <c r="GF4178" s="13"/>
      <c r="GG4178" s="13"/>
      <c r="GH4178" s="13"/>
      <c r="GI4178" s="13"/>
      <c r="GJ4178" s="13"/>
      <c r="GK4178" s="13"/>
      <c r="GL4178" s="13"/>
      <c r="GM4178" s="13"/>
      <c r="GN4178" s="13"/>
      <c r="GO4178" s="13"/>
      <c r="GP4178" s="13"/>
      <c r="GQ4178" s="13"/>
      <c r="GR4178" s="13"/>
      <c r="GS4178" s="13"/>
      <c r="GT4178" s="13"/>
      <c r="GU4178" s="13"/>
      <c r="GV4178" s="13"/>
      <c r="GW4178" s="13"/>
      <c r="GX4178" s="13"/>
      <c r="GY4178" s="13"/>
      <c r="GZ4178" s="13"/>
      <c r="HA4178" s="13"/>
      <c r="HB4178" s="13"/>
      <c r="HC4178" s="13"/>
      <c r="HD4178" s="13"/>
      <c r="HE4178" s="13"/>
      <c r="HF4178" s="13"/>
      <c r="HG4178" s="13"/>
      <c r="HH4178" s="13"/>
      <c r="HI4178" s="13"/>
      <c r="HJ4178" s="13"/>
      <c r="HK4178" s="13"/>
      <c r="HL4178" s="13"/>
      <c r="HM4178" s="13"/>
      <c r="HN4178" s="13"/>
      <c r="HO4178" s="13"/>
      <c r="HP4178" s="13"/>
      <c r="HQ4178" s="13"/>
      <c r="HR4178" s="13"/>
      <c r="HS4178" s="13"/>
      <c r="HT4178" s="13"/>
      <c r="HU4178" s="13"/>
      <c r="HV4178" s="13"/>
      <c r="HW4178" s="13"/>
      <c r="HX4178" s="13"/>
      <c r="HY4178" s="13"/>
      <c r="HZ4178" s="13"/>
      <c r="IA4178" s="13"/>
      <c r="IB4178" s="13"/>
      <c r="IC4178" s="13"/>
      <c r="ID4178" s="13"/>
      <c r="IE4178" s="13"/>
      <c r="IF4178" s="13"/>
      <c r="IG4178" s="13"/>
    </row>
    <row r="4179" spans="1:241" s="304" customFormat="1">
      <c r="A4179" s="309">
        <v>111</v>
      </c>
      <c r="B4179" s="197" t="s">
        <v>5204</v>
      </c>
      <c r="C4179" s="319">
        <v>4648857</v>
      </c>
      <c r="D4179" s="305" t="s">
        <v>1808</v>
      </c>
      <c r="E4179" s="299">
        <f t="shared" si="244"/>
        <v>1</v>
      </c>
      <c r="F4179" s="303"/>
      <c r="G4179" s="320">
        <v>1</v>
      </c>
      <c r="H4179" s="303"/>
      <c r="I4179" s="13"/>
      <c r="J4179" s="13"/>
      <c r="K4179" s="13"/>
      <c r="L4179" s="13"/>
      <c r="M4179" s="13"/>
      <c r="N4179" s="13"/>
      <c r="O4179" s="13"/>
      <c r="P4179" s="13"/>
      <c r="Q4179" s="13"/>
      <c r="R4179" s="13"/>
      <c r="S4179" s="13"/>
      <c r="T4179" s="13"/>
      <c r="U4179" s="13"/>
      <c r="V4179" s="13"/>
      <c r="W4179" s="13"/>
      <c r="X4179" s="13"/>
      <c r="Y4179" s="13"/>
      <c r="Z4179" s="13"/>
      <c r="AA4179" s="13"/>
      <c r="AB4179" s="13"/>
      <c r="AC4179" s="13"/>
      <c r="AD4179" s="13"/>
      <c r="AE4179" s="13"/>
      <c r="AF4179" s="13"/>
      <c r="AG4179" s="13"/>
      <c r="AH4179" s="13"/>
      <c r="AI4179" s="13"/>
      <c r="AJ4179" s="13"/>
      <c r="AK4179" s="13"/>
      <c r="AL4179" s="13"/>
      <c r="AM4179" s="13"/>
      <c r="AN4179" s="13"/>
      <c r="AO4179" s="13"/>
      <c r="AP4179" s="13"/>
      <c r="AQ4179" s="13"/>
      <c r="AR4179" s="13"/>
      <c r="AS4179" s="13"/>
      <c r="AT4179" s="13"/>
      <c r="AU4179" s="13"/>
      <c r="AV4179" s="13"/>
      <c r="AW4179" s="13"/>
      <c r="AX4179" s="13"/>
      <c r="AY4179" s="13"/>
      <c r="AZ4179" s="13"/>
      <c r="BA4179" s="13"/>
      <c r="BB4179" s="13"/>
      <c r="BC4179" s="13"/>
      <c r="BD4179" s="13"/>
      <c r="BE4179" s="13"/>
      <c r="BF4179" s="13"/>
      <c r="BG4179" s="13"/>
      <c r="BH4179" s="13"/>
      <c r="BI4179" s="13"/>
      <c r="BJ4179" s="13"/>
      <c r="BK4179" s="13"/>
      <c r="BL4179" s="13"/>
      <c r="BM4179" s="13"/>
      <c r="BN4179" s="13"/>
      <c r="BO4179" s="13"/>
      <c r="BP4179" s="13"/>
      <c r="BQ4179" s="13"/>
      <c r="BR4179" s="13"/>
      <c r="BS4179" s="13"/>
      <c r="BT4179" s="13"/>
      <c r="BU4179" s="13"/>
      <c r="BV4179" s="13"/>
      <c r="BW4179" s="13"/>
      <c r="BX4179" s="13"/>
      <c r="BY4179" s="13"/>
      <c r="BZ4179" s="13"/>
      <c r="CA4179" s="13"/>
      <c r="CB4179" s="13"/>
      <c r="CC4179" s="13"/>
      <c r="CD4179" s="13"/>
      <c r="CE4179" s="13"/>
      <c r="CF4179" s="13"/>
      <c r="CG4179" s="13"/>
      <c r="CH4179" s="13"/>
      <c r="CI4179" s="13"/>
      <c r="CJ4179" s="13"/>
      <c r="CK4179" s="13"/>
      <c r="CL4179" s="13"/>
      <c r="CM4179" s="13"/>
      <c r="CN4179" s="13"/>
      <c r="CO4179" s="13"/>
      <c r="CP4179" s="13"/>
      <c r="CQ4179" s="13"/>
      <c r="CR4179" s="13"/>
      <c r="CS4179" s="13"/>
      <c r="CT4179" s="13"/>
      <c r="CU4179" s="13"/>
      <c r="CV4179" s="13"/>
      <c r="CW4179" s="13"/>
      <c r="CX4179" s="13"/>
      <c r="CY4179" s="13"/>
      <c r="CZ4179" s="13"/>
      <c r="DA4179" s="13"/>
      <c r="DB4179" s="13"/>
      <c r="DC4179" s="13"/>
      <c r="DD4179" s="13"/>
      <c r="DE4179" s="13"/>
      <c r="DF4179" s="13"/>
      <c r="DG4179" s="13"/>
      <c r="DH4179" s="13"/>
      <c r="DI4179" s="13"/>
      <c r="DJ4179" s="13"/>
      <c r="DK4179" s="13"/>
      <c r="DL4179" s="13"/>
      <c r="DM4179" s="13"/>
      <c r="DN4179" s="13"/>
      <c r="DO4179" s="13"/>
      <c r="DP4179" s="13"/>
      <c r="DQ4179" s="13"/>
      <c r="DR4179" s="13"/>
      <c r="DS4179" s="13"/>
      <c r="DT4179" s="13"/>
      <c r="DU4179" s="13"/>
      <c r="DV4179" s="13"/>
      <c r="DW4179" s="13"/>
      <c r="DX4179" s="13"/>
      <c r="DY4179" s="13"/>
      <c r="DZ4179" s="13"/>
      <c r="EA4179" s="13"/>
      <c r="EB4179" s="13"/>
      <c r="EC4179" s="13"/>
      <c r="ED4179" s="13"/>
      <c r="EE4179" s="13"/>
      <c r="EF4179" s="13"/>
      <c r="EG4179" s="13"/>
      <c r="EH4179" s="13"/>
      <c r="EI4179" s="13"/>
      <c r="EJ4179" s="13"/>
      <c r="EK4179" s="13"/>
      <c r="EL4179" s="13"/>
      <c r="EM4179" s="13"/>
      <c r="EN4179" s="13"/>
      <c r="EO4179" s="13"/>
      <c r="EP4179" s="13"/>
      <c r="EQ4179" s="13"/>
      <c r="ER4179" s="13"/>
      <c r="ES4179" s="13"/>
      <c r="ET4179" s="13"/>
      <c r="EU4179" s="13"/>
      <c r="EV4179" s="13"/>
      <c r="EW4179" s="13"/>
      <c r="EX4179" s="13"/>
      <c r="EY4179" s="13"/>
      <c r="EZ4179" s="13"/>
      <c r="FA4179" s="13"/>
      <c r="FB4179" s="13"/>
      <c r="FC4179" s="13"/>
      <c r="FD4179" s="13"/>
      <c r="FE4179" s="13"/>
      <c r="FF4179" s="13"/>
      <c r="FG4179" s="13"/>
      <c r="FH4179" s="13"/>
      <c r="FI4179" s="13"/>
      <c r="FJ4179" s="13"/>
      <c r="FK4179" s="13"/>
      <c r="FL4179" s="13"/>
      <c r="FM4179" s="13"/>
      <c r="FN4179" s="13"/>
      <c r="FO4179" s="13"/>
      <c r="FP4179" s="13"/>
      <c r="FQ4179" s="13"/>
      <c r="FR4179" s="13"/>
      <c r="FS4179" s="13"/>
      <c r="FT4179" s="13"/>
      <c r="FU4179" s="13"/>
      <c r="FV4179" s="13"/>
      <c r="FW4179" s="13"/>
      <c r="FX4179" s="13"/>
      <c r="FY4179" s="13"/>
      <c r="FZ4179" s="13"/>
      <c r="GA4179" s="13"/>
      <c r="GB4179" s="13"/>
      <c r="GC4179" s="13"/>
      <c r="GD4179" s="13"/>
      <c r="GE4179" s="13"/>
      <c r="GF4179" s="13"/>
      <c r="GG4179" s="13"/>
      <c r="GH4179" s="13"/>
      <c r="GI4179" s="13"/>
      <c r="GJ4179" s="13"/>
      <c r="GK4179" s="13"/>
      <c r="GL4179" s="13"/>
      <c r="GM4179" s="13"/>
      <c r="GN4179" s="13"/>
      <c r="GO4179" s="13"/>
      <c r="GP4179" s="13"/>
      <c r="GQ4179" s="13"/>
      <c r="GR4179" s="13"/>
      <c r="GS4179" s="13"/>
      <c r="GT4179" s="13"/>
      <c r="GU4179" s="13"/>
      <c r="GV4179" s="13"/>
      <c r="GW4179" s="13"/>
      <c r="GX4179" s="13"/>
      <c r="GY4179" s="13"/>
      <c r="GZ4179" s="13"/>
      <c r="HA4179" s="13"/>
      <c r="HB4179" s="13"/>
      <c r="HC4179" s="13"/>
      <c r="HD4179" s="13"/>
      <c r="HE4179" s="13"/>
      <c r="HF4179" s="13"/>
      <c r="HG4179" s="13"/>
      <c r="HH4179" s="13"/>
      <c r="HI4179" s="13"/>
      <c r="HJ4179" s="13"/>
      <c r="HK4179" s="13"/>
      <c r="HL4179" s="13"/>
      <c r="HM4179" s="13"/>
      <c r="HN4179" s="13"/>
      <c r="HO4179" s="13"/>
      <c r="HP4179" s="13"/>
      <c r="HQ4179" s="13"/>
      <c r="HR4179" s="13"/>
      <c r="HS4179" s="13"/>
      <c r="HT4179" s="13"/>
      <c r="HU4179" s="13"/>
      <c r="HV4179" s="13"/>
      <c r="HW4179" s="13"/>
      <c r="HX4179" s="13"/>
      <c r="HY4179" s="13"/>
      <c r="HZ4179" s="13"/>
      <c r="IA4179" s="13"/>
      <c r="IB4179" s="13"/>
      <c r="IC4179" s="13"/>
      <c r="ID4179" s="13"/>
      <c r="IE4179" s="13"/>
      <c r="IF4179" s="13"/>
      <c r="IG4179" s="13"/>
    </row>
    <row r="4180" spans="1:241" s="304" customFormat="1">
      <c r="A4180" s="309">
        <v>112</v>
      </c>
      <c r="B4180" s="197" t="s">
        <v>5205</v>
      </c>
      <c r="C4180" s="119">
        <v>1136501334</v>
      </c>
      <c r="D4180" s="305" t="s">
        <v>1808</v>
      </c>
      <c r="E4180" s="299">
        <f t="shared" si="244"/>
        <v>0</v>
      </c>
      <c r="F4180" s="303"/>
      <c r="G4180" s="320"/>
      <c r="H4180" s="303"/>
      <c r="I4180" s="13"/>
      <c r="J4180" s="13"/>
      <c r="K4180" s="13"/>
      <c r="L4180" s="13"/>
      <c r="M4180" s="13"/>
      <c r="N4180" s="13"/>
      <c r="O4180" s="13"/>
      <c r="P4180" s="13"/>
      <c r="Q4180" s="13"/>
      <c r="R4180" s="13"/>
      <c r="S4180" s="13"/>
      <c r="T4180" s="13"/>
      <c r="U4180" s="13"/>
      <c r="V4180" s="13"/>
      <c r="W4180" s="13"/>
      <c r="X4180" s="13"/>
      <c r="Y4180" s="13"/>
      <c r="Z4180" s="13"/>
      <c r="AA4180" s="13"/>
      <c r="AB4180" s="13"/>
      <c r="AC4180" s="13"/>
      <c r="AD4180" s="13"/>
      <c r="AE4180" s="13"/>
      <c r="AF4180" s="13"/>
      <c r="AG4180" s="13"/>
      <c r="AH4180" s="13"/>
      <c r="AI4180" s="13"/>
      <c r="AJ4180" s="13"/>
      <c r="AK4180" s="13"/>
      <c r="AL4180" s="13"/>
      <c r="AM4180" s="13"/>
      <c r="AN4180" s="13"/>
      <c r="AO4180" s="13"/>
      <c r="AP4180" s="13"/>
      <c r="AQ4180" s="13"/>
      <c r="AR4180" s="13"/>
      <c r="AS4180" s="13"/>
      <c r="AT4180" s="13"/>
      <c r="AU4180" s="13"/>
      <c r="AV4180" s="13"/>
      <c r="AW4180" s="13"/>
      <c r="AX4180" s="13"/>
      <c r="AY4180" s="13"/>
      <c r="AZ4180" s="13"/>
      <c r="BA4180" s="13"/>
      <c r="BB4180" s="13"/>
      <c r="BC4180" s="13"/>
      <c r="BD4180" s="13"/>
      <c r="BE4180" s="13"/>
      <c r="BF4180" s="13"/>
      <c r="BG4180" s="13"/>
      <c r="BH4180" s="13"/>
      <c r="BI4180" s="13"/>
      <c r="BJ4180" s="13"/>
      <c r="BK4180" s="13"/>
      <c r="BL4180" s="13"/>
      <c r="BM4180" s="13"/>
      <c r="BN4180" s="13"/>
      <c r="BO4180" s="13"/>
      <c r="BP4180" s="13"/>
      <c r="BQ4180" s="13"/>
      <c r="BR4180" s="13"/>
      <c r="BS4180" s="13"/>
      <c r="BT4180" s="13"/>
      <c r="BU4180" s="13"/>
      <c r="BV4180" s="13"/>
      <c r="BW4180" s="13"/>
      <c r="BX4180" s="13"/>
      <c r="BY4180" s="13"/>
      <c r="BZ4180" s="13"/>
      <c r="CA4180" s="13"/>
      <c r="CB4180" s="13"/>
      <c r="CC4180" s="13"/>
      <c r="CD4180" s="13"/>
      <c r="CE4180" s="13"/>
      <c r="CF4180" s="13"/>
      <c r="CG4180" s="13"/>
      <c r="CH4180" s="13"/>
      <c r="CI4180" s="13"/>
      <c r="CJ4180" s="13"/>
      <c r="CK4180" s="13"/>
      <c r="CL4180" s="13"/>
      <c r="CM4180" s="13"/>
      <c r="CN4180" s="13"/>
      <c r="CO4180" s="13"/>
      <c r="CP4180" s="13"/>
      <c r="CQ4180" s="13"/>
      <c r="CR4180" s="13"/>
      <c r="CS4180" s="13"/>
      <c r="CT4180" s="13"/>
      <c r="CU4180" s="13"/>
      <c r="CV4180" s="13"/>
      <c r="CW4180" s="13"/>
      <c r="CX4180" s="13"/>
      <c r="CY4180" s="13"/>
      <c r="CZ4180" s="13"/>
      <c r="DA4180" s="13"/>
      <c r="DB4180" s="13"/>
      <c r="DC4180" s="13"/>
      <c r="DD4180" s="13"/>
      <c r="DE4180" s="13"/>
      <c r="DF4180" s="13"/>
      <c r="DG4180" s="13"/>
      <c r="DH4180" s="13"/>
      <c r="DI4180" s="13"/>
      <c r="DJ4180" s="13"/>
      <c r="DK4180" s="13"/>
      <c r="DL4180" s="13"/>
      <c r="DM4180" s="13"/>
      <c r="DN4180" s="13"/>
      <c r="DO4180" s="13"/>
      <c r="DP4180" s="13"/>
      <c r="DQ4180" s="13"/>
      <c r="DR4180" s="13"/>
      <c r="DS4180" s="13"/>
      <c r="DT4180" s="13"/>
      <c r="DU4180" s="13"/>
      <c r="DV4180" s="13"/>
      <c r="DW4180" s="13"/>
      <c r="DX4180" s="13"/>
      <c r="DY4180" s="13"/>
      <c r="DZ4180" s="13"/>
      <c r="EA4180" s="13"/>
      <c r="EB4180" s="13"/>
      <c r="EC4180" s="13"/>
      <c r="ED4180" s="13"/>
      <c r="EE4180" s="13"/>
      <c r="EF4180" s="13"/>
      <c r="EG4180" s="13"/>
      <c r="EH4180" s="13"/>
      <c r="EI4180" s="13"/>
      <c r="EJ4180" s="13"/>
      <c r="EK4180" s="13"/>
      <c r="EL4180" s="13"/>
      <c r="EM4180" s="13"/>
      <c r="EN4180" s="13"/>
      <c r="EO4180" s="13"/>
      <c r="EP4180" s="13"/>
      <c r="EQ4180" s="13"/>
      <c r="ER4180" s="13"/>
      <c r="ES4180" s="13"/>
      <c r="ET4180" s="13"/>
      <c r="EU4180" s="13"/>
      <c r="EV4180" s="13"/>
      <c r="EW4180" s="13"/>
      <c r="EX4180" s="13"/>
      <c r="EY4180" s="13"/>
      <c r="EZ4180" s="13"/>
      <c r="FA4180" s="13"/>
      <c r="FB4180" s="13"/>
      <c r="FC4180" s="13"/>
      <c r="FD4180" s="13"/>
      <c r="FE4180" s="13"/>
      <c r="FF4180" s="13"/>
      <c r="FG4180" s="13"/>
      <c r="FH4180" s="13"/>
      <c r="FI4180" s="13"/>
      <c r="FJ4180" s="13"/>
      <c r="FK4180" s="13"/>
      <c r="FL4180" s="13"/>
      <c r="FM4180" s="13"/>
      <c r="FN4180" s="13"/>
      <c r="FO4180" s="13"/>
      <c r="FP4180" s="13"/>
      <c r="FQ4180" s="13"/>
      <c r="FR4180" s="13"/>
      <c r="FS4180" s="13"/>
      <c r="FT4180" s="13"/>
      <c r="FU4180" s="13"/>
      <c r="FV4180" s="13"/>
      <c r="FW4180" s="13"/>
      <c r="FX4180" s="13"/>
      <c r="FY4180" s="13"/>
      <c r="FZ4180" s="13"/>
      <c r="GA4180" s="13"/>
      <c r="GB4180" s="13"/>
      <c r="GC4180" s="13"/>
      <c r="GD4180" s="13"/>
      <c r="GE4180" s="13"/>
      <c r="GF4180" s="13"/>
      <c r="GG4180" s="13"/>
      <c r="GH4180" s="13"/>
      <c r="GI4180" s="13"/>
      <c r="GJ4180" s="13"/>
      <c r="GK4180" s="13"/>
      <c r="GL4180" s="13"/>
      <c r="GM4180" s="13"/>
      <c r="GN4180" s="13"/>
      <c r="GO4180" s="13"/>
      <c r="GP4180" s="13"/>
      <c r="GQ4180" s="13"/>
      <c r="GR4180" s="13"/>
      <c r="GS4180" s="13"/>
      <c r="GT4180" s="13"/>
      <c r="GU4180" s="13"/>
      <c r="GV4180" s="13"/>
      <c r="GW4180" s="13"/>
      <c r="GX4180" s="13"/>
      <c r="GY4180" s="13"/>
      <c r="GZ4180" s="13"/>
      <c r="HA4180" s="13"/>
      <c r="HB4180" s="13"/>
      <c r="HC4180" s="13"/>
      <c r="HD4180" s="13"/>
      <c r="HE4180" s="13"/>
      <c r="HF4180" s="13"/>
      <c r="HG4180" s="13"/>
      <c r="HH4180" s="13"/>
      <c r="HI4180" s="13"/>
      <c r="HJ4180" s="13"/>
      <c r="HK4180" s="13"/>
      <c r="HL4180" s="13"/>
      <c r="HM4180" s="13"/>
      <c r="HN4180" s="13"/>
      <c r="HO4180" s="13"/>
      <c r="HP4180" s="13"/>
      <c r="HQ4180" s="13"/>
      <c r="HR4180" s="13"/>
      <c r="HS4180" s="13"/>
      <c r="HT4180" s="13"/>
      <c r="HU4180" s="13"/>
      <c r="HV4180" s="13"/>
      <c r="HW4180" s="13"/>
      <c r="HX4180" s="13"/>
      <c r="HY4180" s="13"/>
      <c r="HZ4180" s="13"/>
      <c r="IA4180" s="13"/>
      <c r="IB4180" s="13"/>
      <c r="IC4180" s="13"/>
      <c r="ID4180" s="13"/>
      <c r="IE4180" s="13"/>
      <c r="IF4180" s="13"/>
      <c r="IG4180" s="13"/>
    </row>
    <row r="4181" spans="1:241" s="304" customFormat="1">
      <c r="A4181" s="309">
        <v>113</v>
      </c>
      <c r="B4181" s="197" t="s">
        <v>5206</v>
      </c>
      <c r="C4181" s="122">
        <v>4649913</v>
      </c>
      <c r="D4181" s="305" t="s">
        <v>1808</v>
      </c>
      <c r="E4181" s="299">
        <f t="shared" si="244"/>
        <v>0</v>
      </c>
      <c r="F4181" s="303"/>
      <c r="G4181" s="320"/>
      <c r="H4181" s="303"/>
      <c r="I4181" s="13"/>
      <c r="J4181" s="13"/>
      <c r="K4181" s="13"/>
      <c r="L4181" s="13"/>
      <c r="M4181" s="13"/>
      <c r="N4181" s="13"/>
      <c r="O4181" s="13"/>
      <c r="P4181" s="13"/>
      <c r="Q4181" s="13"/>
      <c r="R4181" s="13"/>
      <c r="S4181" s="13"/>
      <c r="T4181" s="13"/>
      <c r="U4181" s="13"/>
      <c r="V4181" s="13"/>
      <c r="W4181" s="13"/>
      <c r="X4181" s="13"/>
      <c r="Y4181" s="13"/>
      <c r="Z4181" s="13"/>
      <c r="AA4181" s="13"/>
      <c r="AB4181" s="13"/>
      <c r="AC4181" s="13"/>
      <c r="AD4181" s="13"/>
      <c r="AE4181" s="13"/>
      <c r="AF4181" s="13"/>
      <c r="AG4181" s="13"/>
      <c r="AH4181" s="13"/>
      <c r="AI4181" s="13"/>
      <c r="AJ4181" s="13"/>
      <c r="AK4181" s="13"/>
      <c r="AL4181" s="13"/>
      <c r="AM4181" s="13"/>
      <c r="AN4181" s="13"/>
      <c r="AO4181" s="13"/>
      <c r="AP4181" s="13"/>
      <c r="AQ4181" s="13"/>
      <c r="AR4181" s="13"/>
      <c r="AS4181" s="13"/>
      <c r="AT4181" s="13"/>
      <c r="AU4181" s="13"/>
      <c r="AV4181" s="13"/>
      <c r="AW4181" s="13"/>
      <c r="AX4181" s="13"/>
      <c r="AY4181" s="13"/>
      <c r="AZ4181" s="13"/>
      <c r="BA4181" s="13"/>
      <c r="BB4181" s="13"/>
      <c r="BC4181" s="13"/>
      <c r="BD4181" s="13"/>
      <c r="BE4181" s="13"/>
      <c r="BF4181" s="13"/>
      <c r="BG4181" s="13"/>
      <c r="BH4181" s="13"/>
      <c r="BI4181" s="13"/>
      <c r="BJ4181" s="13"/>
      <c r="BK4181" s="13"/>
      <c r="BL4181" s="13"/>
      <c r="BM4181" s="13"/>
      <c r="BN4181" s="13"/>
      <c r="BO4181" s="13"/>
      <c r="BP4181" s="13"/>
      <c r="BQ4181" s="13"/>
      <c r="BR4181" s="13"/>
      <c r="BS4181" s="13"/>
      <c r="BT4181" s="13"/>
      <c r="BU4181" s="13"/>
      <c r="BV4181" s="13"/>
      <c r="BW4181" s="13"/>
      <c r="BX4181" s="13"/>
      <c r="BY4181" s="13"/>
      <c r="BZ4181" s="13"/>
      <c r="CA4181" s="13"/>
      <c r="CB4181" s="13"/>
      <c r="CC4181" s="13"/>
      <c r="CD4181" s="13"/>
      <c r="CE4181" s="13"/>
      <c r="CF4181" s="13"/>
      <c r="CG4181" s="13"/>
      <c r="CH4181" s="13"/>
      <c r="CI4181" s="13"/>
      <c r="CJ4181" s="13"/>
      <c r="CK4181" s="13"/>
      <c r="CL4181" s="13"/>
      <c r="CM4181" s="13"/>
      <c r="CN4181" s="13"/>
      <c r="CO4181" s="13"/>
      <c r="CP4181" s="13"/>
      <c r="CQ4181" s="13"/>
      <c r="CR4181" s="13"/>
      <c r="CS4181" s="13"/>
      <c r="CT4181" s="13"/>
      <c r="CU4181" s="13"/>
      <c r="CV4181" s="13"/>
      <c r="CW4181" s="13"/>
      <c r="CX4181" s="13"/>
      <c r="CY4181" s="13"/>
      <c r="CZ4181" s="13"/>
      <c r="DA4181" s="13"/>
      <c r="DB4181" s="13"/>
      <c r="DC4181" s="13"/>
      <c r="DD4181" s="13"/>
      <c r="DE4181" s="13"/>
      <c r="DF4181" s="13"/>
      <c r="DG4181" s="13"/>
      <c r="DH4181" s="13"/>
      <c r="DI4181" s="13"/>
      <c r="DJ4181" s="13"/>
      <c r="DK4181" s="13"/>
      <c r="DL4181" s="13"/>
      <c r="DM4181" s="13"/>
      <c r="DN4181" s="13"/>
      <c r="DO4181" s="13"/>
      <c r="DP4181" s="13"/>
      <c r="DQ4181" s="13"/>
      <c r="DR4181" s="13"/>
      <c r="DS4181" s="13"/>
      <c r="DT4181" s="13"/>
      <c r="DU4181" s="13"/>
      <c r="DV4181" s="13"/>
      <c r="DW4181" s="13"/>
      <c r="DX4181" s="13"/>
      <c r="DY4181" s="13"/>
      <c r="DZ4181" s="13"/>
      <c r="EA4181" s="13"/>
      <c r="EB4181" s="13"/>
      <c r="EC4181" s="13"/>
      <c r="ED4181" s="13"/>
      <c r="EE4181" s="13"/>
      <c r="EF4181" s="13"/>
      <c r="EG4181" s="13"/>
      <c r="EH4181" s="13"/>
      <c r="EI4181" s="13"/>
      <c r="EJ4181" s="13"/>
      <c r="EK4181" s="13"/>
      <c r="EL4181" s="13"/>
      <c r="EM4181" s="13"/>
      <c r="EN4181" s="13"/>
      <c r="EO4181" s="13"/>
      <c r="EP4181" s="13"/>
      <c r="EQ4181" s="13"/>
      <c r="ER4181" s="13"/>
      <c r="ES4181" s="13"/>
      <c r="ET4181" s="13"/>
      <c r="EU4181" s="13"/>
      <c r="EV4181" s="13"/>
      <c r="EW4181" s="13"/>
      <c r="EX4181" s="13"/>
      <c r="EY4181" s="13"/>
      <c r="EZ4181" s="13"/>
      <c r="FA4181" s="13"/>
      <c r="FB4181" s="13"/>
      <c r="FC4181" s="13"/>
      <c r="FD4181" s="13"/>
      <c r="FE4181" s="13"/>
      <c r="FF4181" s="13"/>
      <c r="FG4181" s="13"/>
      <c r="FH4181" s="13"/>
      <c r="FI4181" s="13"/>
      <c r="FJ4181" s="13"/>
      <c r="FK4181" s="13"/>
      <c r="FL4181" s="13"/>
      <c r="FM4181" s="13"/>
      <c r="FN4181" s="13"/>
      <c r="FO4181" s="13"/>
      <c r="FP4181" s="13"/>
      <c r="FQ4181" s="13"/>
      <c r="FR4181" s="13"/>
      <c r="FS4181" s="13"/>
      <c r="FT4181" s="13"/>
      <c r="FU4181" s="13"/>
      <c r="FV4181" s="13"/>
      <c r="FW4181" s="13"/>
      <c r="FX4181" s="13"/>
      <c r="FY4181" s="13"/>
      <c r="FZ4181" s="13"/>
      <c r="GA4181" s="13"/>
      <c r="GB4181" s="13"/>
      <c r="GC4181" s="13"/>
      <c r="GD4181" s="13"/>
      <c r="GE4181" s="13"/>
      <c r="GF4181" s="13"/>
      <c r="GG4181" s="13"/>
      <c r="GH4181" s="13"/>
      <c r="GI4181" s="13"/>
      <c r="GJ4181" s="13"/>
      <c r="GK4181" s="13"/>
      <c r="GL4181" s="13"/>
      <c r="GM4181" s="13"/>
      <c r="GN4181" s="13"/>
      <c r="GO4181" s="13"/>
      <c r="GP4181" s="13"/>
      <c r="GQ4181" s="13"/>
      <c r="GR4181" s="13"/>
      <c r="GS4181" s="13"/>
      <c r="GT4181" s="13"/>
      <c r="GU4181" s="13"/>
      <c r="GV4181" s="13"/>
      <c r="GW4181" s="13"/>
      <c r="GX4181" s="13"/>
      <c r="GY4181" s="13"/>
      <c r="GZ4181" s="13"/>
      <c r="HA4181" s="13"/>
      <c r="HB4181" s="13"/>
      <c r="HC4181" s="13"/>
      <c r="HD4181" s="13"/>
      <c r="HE4181" s="13"/>
      <c r="HF4181" s="13"/>
      <c r="HG4181" s="13"/>
      <c r="HH4181" s="13"/>
      <c r="HI4181" s="13"/>
      <c r="HJ4181" s="13"/>
      <c r="HK4181" s="13"/>
      <c r="HL4181" s="13"/>
      <c r="HM4181" s="13"/>
      <c r="HN4181" s="13"/>
      <c r="HO4181" s="13"/>
      <c r="HP4181" s="13"/>
      <c r="HQ4181" s="13"/>
      <c r="HR4181" s="13"/>
      <c r="HS4181" s="13"/>
      <c r="HT4181" s="13"/>
      <c r="HU4181" s="13"/>
      <c r="HV4181" s="13"/>
      <c r="HW4181" s="13"/>
      <c r="HX4181" s="13"/>
      <c r="HY4181" s="13"/>
      <c r="HZ4181" s="13"/>
      <c r="IA4181" s="13"/>
      <c r="IB4181" s="13"/>
      <c r="IC4181" s="13"/>
      <c r="ID4181" s="13"/>
      <c r="IE4181" s="13"/>
      <c r="IF4181" s="13"/>
      <c r="IG4181" s="13"/>
    </row>
    <row r="4182" spans="1:241" s="304" customFormat="1">
      <c r="A4182" s="309">
        <v>114</v>
      </c>
      <c r="B4182" s="197" t="s">
        <v>2287</v>
      </c>
      <c r="C4182" s="319">
        <v>1144004180</v>
      </c>
      <c r="D4182" s="305" t="s">
        <v>1808</v>
      </c>
      <c r="E4182" s="299">
        <f t="shared" si="244"/>
        <v>1</v>
      </c>
      <c r="F4182" s="303"/>
      <c r="G4182" s="320">
        <v>1</v>
      </c>
      <c r="H4182" s="303"/>
      <c r="I4182" s="13"/>
      <c r="J4182" s="13"/>
      <c r="K4182" s="13"/>
      <c r="L4182" s="13"/>
      <c r="M4182" s="13"/>
      <c r="N4182" s="13"/>
      <c r="O4182" s="13"/>
      <c r="P4182" s="13"/>
      <c r="Q4182" s="13"/>
      <c r="R4182" s="13"/>
      <c r="S4182" s="13"/>
      <c r="T4182" s="13"/>
      <c r="U4182" s="13"/>
      <c r="V4182" s="13"/>
      <c r="W4182" s="13"/>
      <c r="X4182" s="13"/>
      <c r="Y4182" s="13"/>
      <c r="Z4182" s="13"/>
      <c r="AA4182" s="13"/>
      <c r="AB4182" s="13"/>
      <c r="AC4182" s="13"/>
      <c r="AD4182" s="13"/>
      <c r="AE4182" s="13"/>
      <c r="AF4182" s="13"/>
      <c r="AG4182" s="13"/>
      <c r="AH4182" s="13"/>
      <c r="AI4182" s="13"/>
      <c r="AJ4182" s="13"/>
      <c r="AK4182" s="13"/>
      <c r="AL4182" s="13"/>
      <c r="AM4182" s="13"/>
      <c r="AN4182" s="13"/>
      <c r="AO4182" s="13"/>
      <c r="AP4182" s="13"/>
      <c r="AQ4182" s="13"/>
      <c r="AR4182" s="13"/>
      <c r="AS4182" s="13"/>
      <c r="AT4182" s="13"/>
      <c r="AU4182" s="13"/>
      <c r="AV4182" s="13"/>
      <c r="AW4182" s="13"/>
      <c r="AX4182" s="13"/>
      <c r="AY4182" s="13"/>
      <c r="AZ4182" s="13"/>
      <c r="BA4182" s="13"/>
      <c r="BB4182" s="13"/>
      <c r="BC4182" s="13"/>
      <c r="BD4182" s="13"/>
      <c r="BE4182" s="13"/>
      <c r="BF4182" s="13"/>
      <c r="BG4182" s="13"/>
      <c r="BH4182" s="13"/>
      <c r="BI4182" s="13"/>
      <c r="BJ4182" s="13"/>
      <c r="BK4182" s="13"/>
      <c r="BL4182" s="13"/>
      <c r="BM4182" s="13"/>
      <c r="BN4182" s="13"/>
      <c r="BO4182" s="13"/>
      <c r="BP4182" s="13"/>
      <c r="BQ4182" s="13"/>
      <c r="BR4182" s="13"/>
      <c r="BS4182" s="13"/>
      <c r="BT4182" s="13"/>
      <c r="BU4182" s="13"/>
      <c r="BV4182" s="13"/>
      <c r="BW4182" s="13"/>
      <c r="BX4182" s="13"/>
      <c r="BY4182" s="13"/>
      <c r="BZ4182" s="13"/>
      <c r="CA4182" s="13"/>
      <c r="CB4182" s="13"/>
      <c r="CC4182" s="13"/>
      <c r="CD4182" s="13"/>
      <c r="CE4182" s="13"/>
      <c r="CF4182" s="13"/>
      <c r="CG4182" s="13"/>
      <c r="CH4182" s="13"/>
      <c r="CI4182" s="13"/>
      <c r="CJ4182" s="13"/>
      <c r="CK4182" s="13"/>
      <c r="CL4182" s="13"/>
      <c r="CM4182" s="13"/>
      <c r="CN4182" s="13"/>
      <c r="CO4182" s="13"/>
      <c r="CP4182" s="13"/>
      <c r="CQ4182" s="13"/>
      <c r="CR4182" s="13"/>
      <c r="CS4182" s="13"/>
      <c r="CT4182" s="13"/>
      <c r="CU4182" s="13"/>
      <c r="CV4182" s="13"/>
      <c r="CW4182" s="13"/>
      <c r="CX4182" s="13"/>
      <c r="CY4182" s="13"/>
      <c r="CZ4182" s="13"/>
      <c r="DA4182" s="13"/>
      <c r="DB4182" s="13"/>
      <c r="DC4182" s="13"/>
      <c r="DD4182" s="13"/>
      <c r="DE4182" s="13"/>
      <c r="DF4182" s="13"/>
      <c r="DG4182" s="13"/>
      <c r="DH4182" s="13"/>
      <c r="DI4182" s="13"/>
      <c r="DJ4182" s="13"/>
      <c r="DK4182" s="13"/>
      <c r="DL4182" s="13"/>
      <c r="DM4182" s="13"/>
      <c r="DN4182" s="13"/>
      <c r="DO4182" s="13"/>
      <c r="DP4182" s="13"/>
      <c r="DQ4182" s="13"/>
      <c r="DR4182" s="13"/>
      <c r="DS4182" s="13"/>
      <c r="DT4182" s="13"/>
      <c r="DU4182" s="13"/>
      <c r="DV4182" s="13"/>
      <c r="DW4182" s="13"/>
      <c r="DX4182" s="13"/>
      <c r="DY4182" s="13"/>
      <c r="DZ4182" s="13"/>
      <c r="EA4182" s="13"/>
      <c r="EB4182" s="13"/>
      <c r="EC4182" s="13"/>
      <c r="ED4182" s="13"/>
      <c r="EE4182" s="13"/>
      <c r="EF4182" s="13"/>
      <c r="EG4182" s="13"/>
      <c r="EH4182" s="13"/>
      <c r="EI4182" s="13"/>
      <c r="EJ4182" s="13"/>
      <c r="EK4182" s="13"/>
      <c r="EL4182" s="13"/>
      <c r="EM4182" s="13"/>
      <c r="EN4182" s="13"/>
      <c r="EO4182" s="13"/>
      <c r="EP4182" s="13"/>
      <c r="EQ4182" s="13"/>
      <c r="ER4182" s="13"/>
      <c r="ES4182" s="13"/>
      <c r="ET4182" s="13"/>
      <c r="EU4182" s="13"/>
      <c r="EV4182" s="13"/>
      <c r="EW4182" s="13"/>
      <c r="EX4182" s="13"/>
      <c r="EY4182" s="13"/>
      <c r="EZ4182" s="13"/>
      <c r="FA4182" s="13"/>
      <c r="FB4182" s="13"/>
      <c r="FC4182" s="13"/>
      <c r="FD4182" s="13"/>
      <c r="FE4182" s="13"/>
      <c r="FF4182" s="13"/>
      <c r="FG4182" s="13"/>
      <c r="FH4182" s="13"/>
      <c r="FI4182" s="13"/>
      <c r="FJ4182" s="13"/>
      <c r="FK4182" s="13"/>
      <c r="FL4182" s="13"/>
      <c r="FM4182" s="13"/>
      <c r="FN4182" s="13"/>
      <c r="FO4182" s="13"/>
      <c r="FP4182" s="13"/>
      <c r="FQ4182" s="13"/>
      <c r="FR4182" s="13"/>
      <c r="FS4182" s="13"/>
      <c r="FT4182" s="13"/>
      <c r="FU4182" s="13"/>
      <c r="FV4182" s="13"/>
      <c r="FW4182" s="13"/>
      <c r="FX4182" s="13"/>
      <c r="FY4182" s="13"/>
      <c r="FZ4182" s="13"/>
      <c r="GA4182" s="13"/>
      <c r="GB4182" s="13"/>
      <c r="GC4182" s="13"/>
      <c r="GD4182" s="13"/>
      <c r="GE4182" s="13"/>
      <c r="GF4182" s="13"/>
      <c r="GG4182" s="13"/>
      <c r="GH4182" s="13"/>
      <c r="GI4182" s="13"/>
      <c r="GJ4182" s="13"/>
      <c r="GK4182" s="13"/>
      <c r="GL4182" s="13"/>
      <c r="GM4182" s="13"/>
      <c r="GN4182" s="13"/>
      <c r="GO4182" s="13"/>
      <c r="GP4182" s="13"/>
      <c r="GQ4182" s="13"/>
      <c r="GR4182" s="13"/>
      <c r="GS4182" s="13"/>
      <c r="GT4182" s="13"/>
      <c r="GU4182" s="13"/>
      <c r="GV4182" s="13"/>
      <c r="GW4182" s="13"/>
      <c r="GX4182" s="13"/>
      <c r="GY4182" s="13"/>
      <c r="GZ4182" s="13"/>
      <c r="HA4182" s="13"/>
      <c r="HB4182" s="13"/>
      <c r="HC4182" s="13"/>
      <c r="HD4182" s="13"/>
      <c r="HE4182" s="13"/>
      <c r="HF4182" s="13"/>
      <c r="HG4182" s="13"/>
      <c r="HH4182" s="13"/>
      <c r="HI4182" s="13"/>
      <c r="HJ4182" s="13"/>
      <c r="HK4182" s="13"/>
      <c r="HL4182" s="13"/>
      <c r="HM4182" s="13"/>
      <c r="HN4182" s="13"/>
      <c r="HO4182" s="13"/>
      <c r="HP4182" s="13"/>
      <c r="HQ4182" s="13"/>
      <c r="HR4182" s="13"/>
      <c r="HS4182" s="13"/>
      <c r="HT4182" s="13"/>
      <c r="HU4182" s="13"/>
      <c r="HV4182" s="13"/>
      <c r="HW4182" s="13"/>
      <c r="HX4182" s="13"/>
      <c r="HY4182" s="13"/>
      <c r="HZ4182" s="13"/>
      <c r="IA4182" s="13"/>
      <c r="IB4182" s="13"/>
      <c r="IC4182" s="13"/>
      <c r="ID4182" s="13"/>
      <c r="IE4182" s="13"/>
      <c r="IF4182" s="13"/>
      <c r="IG4182" s="13"/>
    </row>
    <row r="4183" spans="1:241" s="304" customFormat="1">
      <c r="A4183" s="309">
        <v>115</v>
      </c>
      <c r="B4183" s="197" t="s">
        <v>5207</v>
      </c>
      <c r="C4183" s="319">
        <v>4603925</v>
      </c>
      <c r="D4183" s="305" t="s">
        <v>1808</v>
      </c>
      <c r="E4183" s="299">
        <f t="shared" si="244"/>
        <v>0</v>
      </c>
      <c r="F4183" s="303"/>
      <c r="G4183" s="320"/>
      <c r="H4183" s="303"/>
      <c r="I4183" s="13"/>
      <c r="J4183" s="13"/>
      <c r="K4183" s="13"/>
      <c r="L4183" s="13"/>
      <c r="M4183" s="13"/>
      <c r="N4183" s="13"/>
      <c r="O4183" s="13"/>
      <c r="P4183" s="13"/>
      <c r="Q4183" s="13"/>
      <c r="R4183" s="13"/>
      <c r="S4183" s="13"/>
      <c r="T4183" s="13"/>
      <c r="U4183" s="13"/>
      <c r="V4183" s="13"/>
      <c r="W4183" s="13"/>
      <c r="X4183" s="13"/>
      <c r="Y4183" s="13"/>
      <c r="Z4183" s="13"/>
      <c r="AA4183" s="13"/>
      <c r="AB4183" s="13"/>
      <c r="AC4183" s="13"/>
      <c r="AD4183" s="13"/>
      <c r="AE4183" s="13"/>
      <c r="AF4183" s="13"/>
      <c r="AG4183" s="13"/>
      <c r="AH4183" s="13"/>
      <c r="AI4183" s="13"/>
      <c r="AJ4183" s="13"/>
      <c r="AK4183" s="13"/>
      <c r="AL4183" s="13"/>
      <c r="AM4183" s="13"/>
      <c r="AN4183" s="13"/>
      <c r="AO4183" s="13"/>
      <c r="AP4183" s="13"/>
      <c r="AQ4183" s="13"/>
      <c r="AR4183" s="13"/>
      <c r="AS4183" s="13"/>
      <c r="AT4183" s="13"/>
      <c r="AU4183" s="13"/>
      <c r="AV4183" s="13"/>
      <c r="AW4183" s="13"/>
      <c r="AX4183" s="13"/>
      <c r="AY4183" s="13"/>
      <c r="AZ4183" s="13"/>
      <c r="BA4183" s="13"/>
      <c r="BB4183" s="13"/>
      <c r="BC4183" s="13"/>
      <c r="BD4183" s="13"/>
      <c r="BE4183" s="13"/>
      <c r="BF4183" s="13"/>
      <c r="BG4183" s="13"/>
      <c r="BH4183" s="13"/>
      <c r="BI4183" s="13"/>
      <c r="BJ4183" s="13"/>
      <c r="BK4183" s="13"/>
      <c r="BL4183" s="13"/>
      <c r="BM4183" s="13"/>
      <c r="BN4183" s="13"/>
      <c r="BO4183" s="13"/>
      <c r="BP4183" s="13"/>
      <c r="BQ4183" s="13"/>
      <c r="BR4183" s="13"/>
      <c r="BS4183" s="13"/>
      <c r="BT4183" s="13"/>
      <c r="BU4183" s="13"/>
      <c r="BV4183" s="13"/>
      <c r="BW4183" s="13"/>
      <c r="BX4183" s="13"/>
      <c r="BY4183" s="13"/>
      <c r="BZ4183" s="13"/>
      <c r="CA4183" s="13"/>
      <c r="CB4183" s="13"/>
      <c r="CC4183" s="13"/>
      <c r="CD4183" s="13"/>
      <c r="CE4183" s="13"/>
      <c r="CF4183" s="13"/>
      <c r="CG4183" s="13"/>
      <c r="CH4183" s="13"/>
      <c r="CI4183" s="13"/>
      <c r="CJ4183" s="13"/>
      <c r="CK4183" s="13"/>
      <c r="CL4183" s="13"/>
      <c r="CM4183" s="13"/>
      <c r="CN4183" s="13"/>
      <c r="CO4183" s="13"/>
      <c r="CP4183" s="13"/>
      <c r="CQ4183" s="13"/>
      <c r="CR4183" s="13"/>
      <c r="CS4183" s="13"/>
      <c r="CT4183" s="13"/>
      <c r="CU4183" s="13"/>
      <c r="CV4183" s="13"/>
      <c r="CW4183" s="13"/>
      <c r="CX4183" s="13"/>
      <c r="CY4183" s="13"/>
      <c r="CZ4183" s="13"/>
      <c r="DA4183" s="13"/>
      <c r="DB4183" s="13"/>
      <c r="DC4183" s="13"/>
      <c r="DD4183" s="13"/>
      <c r="DE4183" s="13"/>
      <c r="DF4183" s="13"/>
      <c r="DG4183" s="13"/>
      <c r="DH4183" s="13"/>
      <c r="DI4183" s="13"/>
      <c r="DJ4183" s="13"/>
      <c r="DK4183" s="13"/>
      <c r="DL4183" s="13"/>
      <c r="DM4183" s="13"/>
      <c r="DN4183" s="13"/>
      <c r="DO4183" s="13"/>
      <c r="DP4183" s="13"/>
      <c r="DQ4183" s="13"/>
      <c r="DR4183" s="13"/>
      <c r="DS4183" s="13"/>
      <c r="DT4183" s="13"/>
      <c r="DU4183" s="13"/>
      <c r="DV4183" s="13"/>
      <c r="DW4183" s="13"/>
      <c r="DX4183" s="13"/>
      <c r="DY4183" s="13"/>
      <c r="DZ4183" s="13"/>
      <c r="EA4183" s="13"/>
      <c r="EB4183" s="13"/>
      <c r="EC4183" s="13"/>
      <c r="ED4183" s="13"/>
      <c r="EE4183" s="13"/>
      <c r="EF4183" s="13"/>
      <c r="EG4183" s="13"/>
      <c r="EH4183" s="13"/>
      <c r="EI4183" s="13"/>
      <c r="EJ4183" s="13"/>
      <c r="EK4183" s="13"/>
      <c r="EL4183" s="13"/>
      <c r="EM4183" s="13"/>
      <c r="EN4183" s="13"/>
      <c r="EO4183" s="13"/>
      <c r="EP4183" s="13"/>
      <c r="EQ4183" s="13"/>
      <c r="ER4183" s="13"/>
      <c r="ES4183" s="13"/>
      <c r="ET4183" s="13"/>
      <c r="EU4183" s="13"/>
      <c r="EV4183" s="13"/>
      <c r="EW4183" s="13"/>
      <c r="EX4183" s="13"/>
      <c r="EY4183" s="13"/>
      <c r="EZ4183" s="13"/>
      <c r="FA4183" s="13"/>
      <c r="FB4183" s="13"/>
      <c r="FC4183" s="13"/>
      <c r="FD4183" s="13"/>
      <c r="FE4183" s="13"/>
      <c r="FF4183" s="13"/>
      <c r="FG4183" s="13"/>
      <c r="FH4183" s="13"/>
      <c r="FI4183" s="13"/>
      <c r="FJ4183" s="13"/>
      <c r="FK4183" s="13"/>
      <c r="FL4183" s="13"/>
      <c r="FM4183" s="13"/>
      <c r="FN4183" s="13"/>
      <c r="FO4183" s="13"/>
      <c r="FP4183" s="13"/>
      <c r="FQ4183" s="13"/>
      <c r="FR4183" s="13"/>
      <c r="FS4183" s="13"/>
      <c r="FT4183" s="13"/>
      <c r="FU4183" s="13"/>
      <c r="FV4183" s="13"/>
      <c r="FW4183" s="13"/>
      <c r="FX4183" s="13"/>
      <c r="FY4183" s="13"/>
      <c r="FZ4183" s="13"/>
      <c r="GA4183" s="13"/>
      <c r="GB4183" s="13"/>
      <c r="GC4183" s="13"/>
      <c r="GD4183" s="13"/>
      <c r="GE4183" s="13"/>
      <c r="GF4183" s="13"/>
      <c r="GG4183" s="13"/>
      <c r="GH4183" s="13"/>
      <c r="GI4183" s="13"/>
      <c r="GJ4183" s="13"/>
      <c r="GK4183" s="13"/>
      <c r="GL4183" s="13"/>
      <c r="GM4183" s="13"/>
      <c r="GN4183" s="13"/>
      <c r="GO4183" s="13"/>
      <c r="GP4183" s="13"/>
      <c r="GQ4183" s="13"/>
      <c r="GR4183" s="13"/>
      <c r="GS4183" s="13"/>
      <c r="GT4183" s="13"/>
      <c r="GU4183" s="13"/>
      <c r="GV4183" s="13"/>
      <c r="GW4183" s="13"/>
      <c r="GX4183" s="13"/>
      <c r="GY4183" s="13"/>
      <c r="GZ4183" s="13"/>
      <c r="HA4183" s="13"/>
      <c r="HB4183" s="13"/>
      <c r="HC4183" s="13"/>
      <c r="HD4183" s="13"/>
      <c r="HE4183" s="13"/>
      <c r="HF4183" s="13"/>
      <c r="HG4183" s="13"/>
      <c r="HH4183" s="13"/>
      <c r="HI4183" s="13"/>
      <c r="HJ4183" s="13"/>
      <c r="HK4183" s="13"/>
      <c r="HL4183" s="13"/>
      <c r="HM4183" s="13"/>
      <c r="HN4183" s="13"/>
      <c r="HO4183" s="13"/>
      <c r="HP4183" s="13"/>
      <c r="HQ4183" s="13"/>
      <c r="HR4183" s="13"/>
      <c r="HS4183" s="13"/>
      <c r="HT4183" s="13"/>
      <c r="HU4183" s="13"/>
      <c r="HV4183" s="13"/>
      <c r="HW4183" s="13"/>
      <c r="HX4183" s="13"/>
      <c r="HY4183" s="13"/>
      <c r="HZ4183" s="13"/>
      <c r="IA4183" s="13"/>
      <c r="IB4183" s="13"/>
      <c r="IC4183" s="13"/>
      <c r="ID4183" s="13"/>
      <c r="IE4183" s="13"/>
      <c r="IF4183" s="13"/>
      <c r="IG4183" s="13"/>
    </row>
    <row r="4184" spans="1:241" s="304" customFormat="1">
      <c r="A4184" s="309">
        <v>116</v>
      </c>
      <c r="B4184" s="197" t="s">
        <v>5208</v>
      </c>
      <c r="C4184" s="319">
        <v>1136715160</v>
      </c>
      <c r="D4184" s="305" t="s">
        <v>1808</v>
      </c>
      <c r="E4184" s="299">
        <f t="shared" si="244"/>
        <v>0</v>
      </c>
      <c r="F4184" s="303"/>
      <c r="G4184" s="320"/>
      <c r="H4184" s="303"/>
      <c r="I4184" s="13"/>
      <c r="J4184" s="13"/>
      <c r="K4184" s="13"/>
      <c r="L4184" s="13"/>
      <c r="M4184" s="13"/>
      <c r="N4184" s="13"/>
      <c r="O4184" s="13"/>
      <c r="P4184" s="13"/>
      <c r="Q4184" s="13"/>
      <c r="R4184" s="13"/>
      <c r="S4184" s="13"/>
      <c r="T4184" s="13"/>
      <c r="U4184" s="13"/>
      <c r="V4184" s="13"/>
      <c r="W4184" s="13"/>
      <c r="X4184" s="13"/>
      <c r="Y4184" s="13"/>
      <c r="Z4184" s="13"/>
      <c r="AA4184" s="13"/>
      <c r="AB4184" s="13"/>
      <c r="AC4184" s="13"/>
      <c r="AD4184" s="13"/>
      <c r="AE4184" s="13"/>
      <c r="AF4184" s="13"/>
      <c r="AG4184" s="13"/>
      <c r="AH4184" s="13"/>
      <c r="AI4184" s="13"/>
      <c r="AJ4184" s="13"/>
      <c r="AK4184" s="13"/>
      <c r="AL4184" s="13"/>
      <c r="AM4184" s="13"/>
      <c r="AN4184" s="13"/>
      <c r="AO4184" s="13"/>
      <c r="AP4184" s="13"/>
      <c r="AQ4184" s="13"/>
      <c r="AR4184" s="13"/>
      <c r="AS4184" s="13"/>
      <c r="AT4184" s="13"/>
      <c r="AU4184" s="13"/>
      <c r="AV4184" s="13"/>
      <c r="AW4184" s="13"/>
      <c r="AX4184" s="13"/>
      <c r="AY4184" s="13"/>
      <c r="AZ4184" s="13"/>
      <c r="BA4184" s="13"/>
      <c r="BB4184" s="13"/>
      <c r="BC4184" s="13"/>
      <c r="BD4184" s="13"/>
      <c r="BE4184" s="13"/>
      <c r="BF4184" s="13"/>
      <c r="BG4184" s="13"/>
      <c r="BH4184" s="13"/>
      <c r="BI4184" s="13"/>
      <c r="BJ4184" s="13"/>
      <c r="BK4184" s="13"/>
      <c r="BL4184" s="13"/>
      <c r="BM4184" s="13"/>
      <c r="BN4184" s="13"/>
      <c r="BO4184" s="13"/>
      <c r="BP4184" s="13"/>
      <c r="BQ4184" s="13"/>
      <c r="BR4184" s="13"/>
      <c r="BS4184" s="13"/>
      <c r="BT4184" s="13"/>
      <c r="BU4184" s="13"/>
      <c r="BV4184" s="13"/>
      <c r="BW4184" s="13"/>
      <c r="BX4184" s="13"/>
      <c r="BY4184" s="13"/>
      <c r="BZ4184" s="13"/>
      <c r="CA4184" s="13"/>
      <c r="CB4184" s="13"/>
      <c r="CC4184" s="13"/>
      <c r="CD4184" s="13"/>
      <c r="CE4184" s="13"/>
      <c r="CF4184" s="13"/>
      <c r="CG4184" s="13"/>
      <c r="CH4184" s="13"/>
      <c r="CI4184" s="13"/>
      <c r="CJ4184" s="13"/>
      <c r="CK4184" s="13"/>
      <c r="CL4184" s="13"/>
      <c r="CM4184" s="13"/>
      <c r="CN4184" s="13"/>
      <c r="CO4184" s="13"/>
      <c r="CP4184" s="13"/>
      <c r="CQ4184" s="13"/>
      <c r="CR4184" s="13"/>
      <c r="CS4184" s="13"/>
      <c r="CT4184" s="13"/>
      <c r="CU4184" s="13"/>
      <c r="CV4184" s="13"/>
      <c r="CW4184" s="13"/>
      <c r="CX4184" s="13"/>
      <c r="CY4184" s="13"/>
      <c r="CZ4184" s="13"/>
      <c r="DA4184" s="13"/>
      <c r="DB4184" s="13"/>
      <c r="DC4184" s="13"/>
      <c r="DD4184" s="13"/>
      <c r="DE4184" s="13"/>
      <c r="DF4184" s="13"/>
      <c r="DG4184" s="13"/>
      <c r="DH4184" s="13"/>
      <c r="DI4184" s="13"/>
      <c r="DJ4184" s="13"/>
      <c r="DK4184" s="13"/>
      <c r="DL4184" s="13"/>
      <c r="DM4184" s="13"/>
      <c r="DN4184" s="13"/>
      <c r="DO4184" s="13"/>
      <c r="DP4184" s="13"/>
      <c r="DQ4184" s="13"/>
      <c r="DR4184" s="13"/>
      <c r="DS4184" s="13"/>
      <c r="DT4184" s="13"/>
      <c r="DU4184" s="13"/>
      <c r="DV4184" s="13"/>
      <c r="DW4184" s="13"/>
      <c r="DX4184" s="13"/>
      <c r="DY4184" s="13"/>
      <c r="DZ4184" s="13"/>
      <c r="EA4184" s="13"/>
      <c r="EB4184" s="13"/>
      <c r="EC4184" s="13"/>
      <c r="ED4184" s="13"/>
      <c r="EE4184" s="13"/>
      <c r="EF4184" s="13"/>
      <c r="EG4184" s="13"/>
      <c r="EH4184" s="13"/>
      <c r="EI4184" s="13"/>
      <c r="EJ4184" s="13"/>
      <c r="EK4184" s="13"/>
      <c r="EL4184" s="13"/>
      <c r="EM4184" s="13"/>
      <c r="EN4184" s="13"/>
      <c r="EO4184" s="13"/>
      <c r="EP4184" s="13"/>
      <c r="EQ4184" s="13"/>
      <c r="ER4184" s="13"/>
      <c r="ES4184" s="13"/>
      <c r="ET4184" s="13"/>
      <c r="EU4184" s="13"/>
      <c r="EV4184" s="13"/>
      <c r="EW4184" s="13"/>
      <c r="EX4184" s="13"/>
      <c r="EY4184" s="13"/>
      <c r="EZ4184" s="13"/>
      <c r="FA4184" s="13"/>
      <c r="FB4184" s="13"/>
      <c r="FC4184" s="13"/>
      <c r="FD4184" s="13"/>
      <c r="FE4184" s="13"/>
      <c r="FF4184" s="13"/>
      <c r="FG4184" s="13"/>
      <c r="FH4184" s="13"/>
      <c r="FI4184" s="13"/>
      <c r="FJ4184" s="13"/>
      <c r="FK4184" s="13"/>
      <c r="FL4184" s="13"/>
      <c r="FM4184" s="13"/>
      <c r="FN4184" s="13"/>
      <c r="FO4184" s="13"/>
      <c r="FP4184" s="13"/>
      <c r="FQ4184" s="13"/>
      <c r="FR4184" s="13"/>
      <c r="FS4184" s="13"/>
      <c r="FT4184" s="13"/>
      <c r="FU4184" s="13"/>
      <c r="FV4184" s="13"/>
      <c r="FW4184" s="13"/>
      <c r="FX4184" s="13"/>
      <c r="FY4184" s="13"/>
      <c r="FZ4184" s="13"/>
      <c r="GA4184" s="13"/>
      <c r="GB4184" s="13"/>
      <c r="GC4184" s="13"/>
      <c r="GD4184" s="13"/>
      <c r="GE4184" s="13"/>
      <c r="GF4184" s="13"/>
      <c r="GG4184" s="13"/>
      <c r="GH4184" s="13"/>
      <c r="GI4184" s="13"/>
      <c r="GJ4184" s="13"/>
      <c r="GK4184" s="13"/>
      <c r="GL4184" s="13"/>
      <c r="GM4184" s="13"/>
      <c r="GN4184" s="13"/>
      <c r="GO4184" s="13"/>
      <c r="GP4184" s="13"/>
      <c r="GQ4184" s="13"/>
      <c r="GR4184" s="13"/>
      <c r="GS4184" s="13"/>
      <c r="GT4184" s="13"/>
      <c r="GU4184" s="13"/>
      <c r="GV4184" s="13"/>
      <c r="GW4184" s="13"/>
      <c r="GX4184" s="13"/>
      <c r="GY4184" s="13"/>
      <c r="GZ4184" s="13"/>
      <c r="HA4184" s="13"/>
      <c r="HB4184" s="13"/>
      <c r="HC4184" s="13"/>
      <c r="HD4184" s="13"/>
      <c r="HE4184" s="13"/>
      <c r="HF4184" s="13"/>
      <c r="HG4184" s="13"/>
      <c r="HH4184" s="13"/>
      <c r="HI4184" s="13"/>
      <c r="HJ4184" s="13"/>
      <c r="HK4184" s="13"/>
      <c r="HL4184" s="13"/>
      <c r="HM4184" s="13"/>
      <c r="HN4184" s="13"/>
      <c r="HO4184" s="13"/>
      <c r="HP4184" s="13"/>
      <c r="HQ4184" s="13"/>
      <c r="HR4184" s="13"/>
      <c r="HS4184" s="13"/>
      <c r="HT4184" s="13"/>
      <c r="HU4184" s="13"/>
      <c r="HV4184" s="13"/>
      <c r="HW4184" s="13"/>
      <c r="HX4184" s="13"/>
      <c r="HY4184" s="13"/>
      <c r="HZ4184" s="13"/>
      <c r="IA4184" s="13"/>
      <c r="IB4184" s="13"/>
      <c r="IC4184" s="13"/>
      <c r="ID4184" s="13"/>
      <c r="IE4184" s="13"/>
      <c r="IF4184" s="13"/>
      <c r="IG4184" s="13"/>
    </row>
    <row r="4185" spans="1:241" s="304" customFormat="1">
      <c r="A4185" s="309">
        <v>117</v>
      </c>
      <c r="B4185" s="197" t="s">
        <v>5209</v>
      </c>
      <c r="C4185" s="319">
        <v>9248307</v>
      </c>
      <c r="D4185" s="305" t="s">
        <v>1808</v>
      </c>
      <c r="E4185" s="299">
        <f t="shared" si="244"/>
        <v>0</v>
      </c>
      <c r="F4185" s="303"/>
      <c r="G4185" s="320"/>
      <c r="H4185" s="303"/>
      <c r="I4185" s="13"/>
      <c r="J4185" s="13"/>
      <c r="K4185" s="13"/>
      <c r="L4185" s="13"/>
      <c r="M4185" s="13"/>
      <c r="N4185" s="13"/>
      <c r="O4185" s="13"/>
      <c r="P4185" s="13"/>
      <c r="Q4185" s="13"/>
      <c r="R4185" s="13"/>
      <c r="S4185" s="13"/>
      <c r="T4185" s="13"/>
      <c r="U4185" s="13"/>
      <c r="V4185" s="13"/>
      <c r="W4185" s="13"/>
      <c r="X4185" s="13"/>
      <c r="Y4185" s="13"/>
      <c r="Z4185" s="13"/>
      <c r="AA4185" s="13"/>
      <c r="AB4185" s="13"/>
      <c r="AC4185" s="13"/>
      <c r="AD4185" s="13"/>
      <c r="AE4185" s="13"/>
      <c r="AF4185" s="13"/>
      <c r="AG4185" s="13"/>
      <c r="AH4185" s="13"/>
      <c r="AI4185" s="13"/>
      <c r="AJ4185" s="13"/>
      <c r="AK4185" s="13"/>
      <c r="AL4185" s="13"/>
      <c r="AM4185" s="13"/>
      <c r="AN4185" s="13"/>
      <c r="AO4185" s="13"/>
      <c r="AP4185" s="13"/>
      <c r="AQ4185" s="13"/>
      <c r="AR4185" s="13"/>
      <c r="AS4185" s="13"/>
      <c r="AT4185" s="13"/>
      <c r="AU4185" s="13"/>
      <c r="AV4185" s="13"/>
      <c r="AW4185" s="13"/>
      <c r="AX4185" s="13"/>
      <c r="AY4185" s="13"/>
      <c r="AZ4185" s="13"/>
      <c r="BA4185" s="13"/>
      <c r="BB4185" s="13"/>
      <c r="BC4185" s="13"/>
      <c r="BD4185" s="13"/>
      <c r="BE4185" s="13"/>
      <c r="BF4185" s="13"/>
      <c r="BG4185" s="13"/>
      <c r="BH4185" s="13"/>
      <c r="BI4185" s="13"/>
      <c r="BJ4185" s="13"/>
      <c r="BK4185" s="13"/>
      <c r="BL4185" s="13"/>
      <c r="BM4185" s="13"/>
      <c r="BN4185" s="13"/>
      <c r="BO4185" s="13"/>
      <c r="BP4185" s="13"/>
      <c r="BQ4185" s="13"/>
      <c r="BR4185" s="13"/>
      <c r="BS4185" s="13"/>
      <c r="BT4185" s="13"/>
      <c r="BU4185" s="13"/>
      <c r="BV4185" s="13"/>
      <c r="BW4185" s="13"/>
      <c r="BX4185" s="13"/>
      <c r="BY4185" s="13"/>
      <c r="BZ4185" s="13"/>
      <c r="CA4185" s="13"/>
      <c r="CB4185" s="13"/>
      <c r="CC4185" s="13"/>
      <c r="CD4185" s="13"/>
      <c r="CE4185" s="13"/>
      <c r="CF4185" s="13"/>
      <c r="CG4185" s="13"/>
      <c r="CH4185" s="13"/>
      <c r="CI4185" s="13"/>
      <c r="CJ4185" s="13"/>
      <c r="CK4185" s="13"/>
      <c r="CL4185" s="13"/>
      <c r="CM4185" s="13"/>
      <c r="CN4185" s="13"/>
      <c r="CO4185" s="13"/>
      <c r="CP4185" s="13"/>
      <c r="CQ4185" s="13"/>
      <c r="CR4185" s="13"/>
      <c r="CS4185" s="13"/>
      <c r="CT4185" s="13"/>
      <c r="CU4185" s="13"/>
      <c r="CV4185" s="13"/>
      <c r="CW4185" s="13"/>
      <c r="CX4185" s="13"/>
      <c r="CY4185" s="13"/>
      <c r="CZ4185" s="13"/>
      <c r="DA4185" s="13"/>
      <c r="DB4185" s="13"/>
      <c r="DC4185" s="13"/>
      <c r="DD4185" s="13"/>
      <c r="DE4185" s="13"/>
      <c r="DF4185" s="13"/>
      <c r="DG4185" s="13"/>
      <c r="DH4185" s="13"/>
      <c r="DI4185" s="13"/>
      <c r="DJ4185" s="13"/>
      <c r="DK4185" s="13"/>
      <c r="DL4185" s="13"/>
      <c r="DM4185" s="13"/>
      <c r="DN4185" s="13"/>
      <c r="DO4185" s="13"/>
      <c r="DP4185" s="13"/>
      <c r="DQ4185" s="13"/>
      <c r="DR4185" s="13"/>
      <c r="DS4185" s="13"/>
      <c r="DT4185" s="13"/>
      <c r="DU4185" s="13"/>
      <c r="DV4185" s="13"/>
      <c r="DW4185" s="13"/>
      <c r="DX4185" s="13"/>
      <c r="DY4185" s="13"/>
      <c r="DZ4185" s="13"/>
      <c r="EA4185" s="13"/>
      <c r="EB4185" s="13"/>
      <c r="EC4185" s="13"/>
      <c r="ED4185" s="13"/>
      <c r="EE4185" s="13"/>
      <c r="EF4185" s="13"/>
      <c r="EG4185" s="13"/>
      <c r="EH4185" s="13"/>
      <c r="EI4185" s="13"/>
      <c r="EJ4185" s="13"/>
      <c r="EK4185" s="13"/>
      <c r="EL4185" s="13"/>
      <c r="EM4185" s="13"/>
      <c r="EN4185" s="13"/>
      <c r="EO4185" s="13"/>
      <c r="EP4185" s="13"/>
      <c r="EQ4185" s="13"/>
      <c r="ER4185" s="13"/>
      <c r="ES4185" s="13"/>
      <c r="ET4185" s="13"/>
      <c r="EU4185" s="13"/>
      <c r="EV4185" s="13"/>
      <c r="EW4185" s="13"/>
      <c r="EX4185" s="13"/>
      <c r="EY4185" s="13"/>
      <c r="EZ4185" s="13"/>
      <c r="FA4185" s="13"/>
      <c r="FB4185" s="13"/>
      <c r="FC4185" s="13"/>
      <c r="FD4185" s="13"/>
      <c r="FE4185" s="13"/>
      <c r="FF4185" s="13"/>
      <c r="FG4185" s="13"/>
      <c r="FH4185" s="13"/>
      <c r="FI4185" s="13"/>
      <c r="FJ4185" s="13"/>
      <c r="FK4185" s="13"/>
      <c r="FL4185" s="13"/>
      <c r="FM4185" s="13"/>
      <c r="FN4185" s="13"/>
      <c r="FO4185" s="13"/>
      <c r="FP4185" s="13"/>
      <c r="FQ4185" s="13"/>
      <c r="FR4185" s="13"/>
      <c r="FS4185" s="13"/>
      <c r="FT4185" s="13"/>
      <c r="FU4185" s="13"/>
      <c r="FV4185" s="13"/>
      <c r="FW4185" s="13"/>
      <c r="FX4185" s="13"/>
      <c r="FY4185" s="13"/>
      <c r="FZ4185" s="13"/>
      <c r="GA4185" s="13"/>
      <c r="GB4185" s="13"/>
      <c r="GC4185" s="13"/>
      <c r="GD4185" s="13"/>
      <c r="GE4185" s="13"/>
      <c r="GF4185" s="13"/>
      <c r="GG4185" s="13"/>
      <c r="GH4185" s="13"/>
      <c r="GI4185" s="13"/>
      <c r="GJ4185" s="13"/>
      <c r="GK4185" s="13"/>
      <c r="GL4185" s="13"/>
      <c r="GM4185" s="13"/>
      <c r="GN4185" s="13"/>
      <c r="GO4185" s="13"/>
      <c r="GP4185" s="13"/>
      <c r="GQ4185" s="13"/>
      <c r="GR4185" s="13"/>
      <c r="GS4185" s="13"/>
      <c r="GT4185" s="13"/>
      <c r="GU4185" s="13"/>
      <c r="GV4185" s="13"/>
      <c r="GW4185" s="13"/>
      <c r="GX4185" s="13"/>
      <c r="GY4185" s="13"/>
      <c r="GZ4185" s="13"/>
      <c r="HA4185" s="13"/>
      <c r="HB4185" s="13"/>
      <c r="HC4185" s="13"/>
      <c r="HD4185" s="13"/>
      <c r="HE4185" s="13"/>
      <c r="HF4185" s="13"/>
      <c r="HG4185" s="13"/>
      <c r="HH4185" s="13"/>
      <c r="HI4185" s="13"/>
      <c r="HJ4185" s="13"/>
      <c r="HK4185" s="13"/>
      <c r="HL4185" s="13"/>
      <c r="HM4185" s="13"/>
      <c r="HN4185" s="13"/>
      <c r="HO4185" s="13"/>
      <c r="HP4185" s="13"/>
      <c r="HQ4185" s="13"/>
      <c r="HR4185" s="13"/>
      <c r="HS4185" s="13"/>
      <c r="HT4185" s="13"/>
      <c r="HU4185" s="13"/>
      <c r="HV4185" s="13"/>
      <c r="HW4185" s="13"/>
      <c r="HX4185" s="13"/>
      <c r="HY4185" s="13"/>
      <c r="HZ4185" s="13"/>
      <c r="IA4185" s="13"/>
      <c r="IB4185" s="13"/>
      <c r="IC4185" s="13"/>
      <c r="ID4185" s="13"/>
      <c r="IE4185" s="13"/>
      <c r="IF4185" s="13"/>
      <c r="IG4185" s="13"/>
    </row>
    <row r="4186" spans="1:241" s="304" customFormat="1">
      <c r="A4186" s="309">
        <v>118</v>
      </c>
      <c r="B4186" s="197" t="s">
        <v>5210</v>
      </c>
      <c r="C4186" s="319" t="s">
        <v>5211</v>
      </c>
      <c r="D4186" s="305" t="s">
        <v>1808</v>
      </c>
      <c r="E4186" s="299">
        <f t="shared" si="244"/>
        <v>0</v>
      </c>
      <c r="F4186" s="303"/>
      <c r="G4186" s="320"/>
      <c r="H4186" s="303"/>
      <c r="I4186" s="13"/>
      <c r="J4186" s="13"/>
      <c r="K4186" s="13"/>
      <c r="L4186" s="13"/>
      <c r="M4186" s="13"/>
      <c r="N4186" s="13"/>
      <c r="O4186" s="13"/>
      <c r="P4186" s="13"/>
      <c r="Q4186" s="13"/>
      <c r="R4186" s="13"/>
      <c r="S4186" s="13"/>
      <c r="T4186" s="13"/>
      <c r="U4186" s="13"/>
      <c r="V4186" s="13"/>
      <c r="W4186" s="13"/>
      <c r="X4186" s="13"/>
      <c r="Y4186" s="13"/>
      <c r="Z4186" s="13"/>
      <c r="AA4186" s="13"/>
      <c r="AB4186" s="13"/>
      <c r="AC4186" s="13"/>
      <c r="AD4186" s="13"/>
      <c r="AE4186" s="13"/>
      <c r="AF4186" s="13"/>
      <c r="AG4186" s="13"/>
      <c r="AH4186" s="13"/>
      <c r="AI4186" s="13"/>
      <c r="AJ4186" s="13"/>
      <c r="AK4186" s="13"/>
      <c r="AL4186" s="13"/>
      <c r="AM4186" s="13"/>
      <c r="AN4186" s="13"/>
      <c r="AO4186" s="13"/>
      <c r="AP4186" s="13"/>
      <c r="AQ4186" s="13"/>
      <c r="AR4186" s="13"/>
      <c r="AS4186" s="13"/>
      <c r="AT4186" s="13"/>
      <c r="AU4186" s="13"/>
      <c r="AV4186" s="13"/>
      <c r="AW4186" s="13"/>
      <c r="AX4186" s="13"/>
      <c r="AY4186" s="13"/>
      <c r="AZ4186" s="13"/>
      <c r="BA4186" s="13"/>
      <c r="BB4186" s="13"/>
      <c r="BC4186" s="13"/>
      <c r="BD4186" s="13"/>
      <c r="BE4186" s="13"/>
      <c r="BF4186" s="13"/>
      <c r="BG4186" s="13"/>
      <c r="BH4186" s="13"/>
      <c r="BI4186" s="13"/>
      <c r="BJ4186" s="13"/>
      <c r="BK4186" s="13"/>
      <c r="BL4186" s="13"/>
      <c r="BM4186" s="13"/>
      <c r="BN4186" s="13"/>
      <c r="BO4186" s="13"/>
      <c r="BP4186" s="13"/>
      <c r="BQ4186" s="13"/>
      <c r="BR4186" s="13"/>
      <c r="BS4186" s="13"/>
      <c r="BT4186" s="13"/>
      <c r="BU4186" s="13"/>
      <c r="BV4186" s="13"/>
      <c r="BW4186" s="13"/>
      <c r="BX4186" s="13"/>
      <c r="BY4186" s="13"/>
      <c r="BZ4186" s="13"/>
      <c r="CA4186" s="13"/>
      <c r="CB4186" s="13"/>
      <c r="CC4186" s="13"/>
      <c r="CD4186" s="13"/>
      <c r="CE4186" s="13"/>
      <c r="CF4186" s="13"/>
      <c r="CG4186" s="13"/>
      <c r="CH4186" s="13"/>
      <c r="CI4186" s="13"/>
      <c r="CJ4186" s="13"/>
      <c r="CK4186" s="13"/>
      <c r="CL4186" s="13"/>
      <c r="CM4186" s="13"/>
      <c r="CN4186" s="13"/>
      <c r="CO4186" s="13"/>
      <c r="CP4186" s="13"/>
      <c r="CQ4186" s="13"/>
      <c r="CR4186" s="13"/>
      <c r="CS4186" s="13"/>
      <c r="CT4186" s="13"/>
      <c r="CU4186" s="13"/>
      <c r="CV4186" s="13"/>
      <c r="CW4186" s="13"/>
      <c r="CX4186" s="13"/>
      <c r="CY4186" s="13"/>
      <c r="CZ4186" s="13"/>
      <c r="DA4186" s="13"/>
      <c r="DB4186" s="13"/>
      <c r="DC4186" s="13"/>
      <c r="DD4186" s="13"/>
      <c r="DE4186" s="13"/>
      <c r="DF4186" s="13"/>
      <c r="DG4186" s="13"/>
      <c r="DH4186" s="13"/>
      <c r="DI4186" s="13"/>
      <c r="DJ4186" s="13"/>
      <c r="DK4186" s="13"/>
      <c r="DL4186" s="13"/>
      <c r="DM4186" s="13"/>
      <c r="DN4186" s="13"/>
      <c r="DO4186" s="13"/>
      <c r="DP4186" s="13"/>
      <c r="DQ4186" s="13"/>
      <c r="DR4186" s="13"/>
      <c r="DS4186" s="13"/>
      <c r="DT4186" s="13"/>
      <c r="DU4186" s="13"/>
      <c r="DV4186" s="13"/>
      <c r="DW4186" s="13"/>
      <c r="DX4186" s="13"/>
      <c r="DY4186" s="13"/>
      <c r="DZ4186" s="13"/>
      <c r="EA4186" s="13"/>
      <c r="EB4186" s="13"/>
      <c r="EC4186" s="13"/>
      <c r="ED4186" s="13"/>
      <c r="EE4186" s="13"/>
      <c r="EF4186" s="13"/>
      <c r="EG4186" s="13"/>
      <c r="EH4186" s="13"/>
      <c r="EI4186" s="13"/>
      <c r="EJ4186" s="13"/>
      <c r="EK4186" s="13"/>
      <c r="EL4186" s="13"/>
      <c r="EM4186" s="13"/>
      <c r="EN4186" s="13"/>
      <c r="EO4186" s="13"/>
      <c r="EP4186" s="13"/>
      <c r="EQ4186" s="13"/>
      <c r="ER4186" s="13"/>
      <c r="ES4186" s="13"/>
      <c r="ET4186" s="13"/>
      <c r="EU4186" s="13"/>
      <c r="EV4186" s="13"/>
      <c r="EW4186" s="13"/>
      <c r="EX4186" s="13"/>
      <c r="EY4186" s="13"/>
      <c r="EZ4186" s="13"/>
      <c r="FA4186" s="13"/>
      <c r="FB4186" s="13"/>
      <c r="FC4186" s="13"/>
      <c r="FD4186" s="13"/>
      <c r="FE4186" s="13"/>
      <c r="FF4186" s="13"/>
      <c r="FG4186" s="13"/>
      <c r="FH4186" s="13"/>
      <c r="FI4186" s="13"/>
      <c r="FJ4186" s="13"/>
      <c r="FK4186" s="13"/>
      <c r="FL4186" s="13"/>
      <c r="FM4186" s="13"/>
      <c r="FN4186" s="13"/>
      <c r="FO4186" s="13"/>
      <c r="FP4186" s="13"/>
      <c r="FQ4186" s="13"/>
      <c r="FR4186" s="13"/>
      <c r="FS4186" s="13"/>
      <c r="FT4186" s="13"/>
      <c r="FU4186" s="13"/>
      <c r="FV4186" s="13"/>
      <c r="FW4186" s="13"/>
      <c r="FX4186" s="13"/>
      <c r="FY4186" s="13"/>
      <c r="FZ4186" s="13"/>
      <c r="GA4186" s="13"/>
      <c r="GB4186" s="13"/>
      <c r="GC4186" s="13"/>
      <c r="GD4186" s="13"/>
      <c r="GE4186" s="13"/>
      <c r="GF4186" s="13"/>
      <c r="GG4186" s="13"/>
      <c r="GH4186" s="13"/>
      <c r="GI4186" s="13"/>
      <c r="GJ4186" s="13"/>
      <c r="GK4186" s="13"/>
      <c r="GL4186" s="13"/>
      <c r="GM4186" s="13"/>
      <c r="GN4186" s="13"/>
      <c r="GO4186" s="13"/>
      <c r="GP4186" s="13"/>
      <c r="GQ4186" s="13"/>
      <c r="GR4186" s="13"/>
      <c r="GS4186" s="13"/>
      <c r="GT4186" s="13"/>
      <c r="GU4186" s="13"/>
      <c r="GV4186" s="13"/>
      <c r="GW4186" s="13"/>
      <c r="GX4186" s="13"/>
      <c r="GY4186" s="13"/>
      <c r="GZ4186" s="13"/>
      <c r="HA4186" s="13"/>
      <c r="HB4186" s="13"/>
      <c r="HC4186" s="13"/>
      <c r="HD4186" s="13"/>
      <c r="HE4186" s="13"/>
      <c r="HF4186" s="13"/>
      <c r="HG4186" s="13"/>
      <c r="HH4186" s="13"/>
      <c r="HI4186" s="13"/>
      <c r="HJ4186" s="13"/>
      <c r="HK4186" s="13"/>
      <c r="HL4186" s="13"/>
      <c r="HM4186" s="13"/>
      <c r="HN4186" s="13"/>
      <c r="HO4186" s="13"/>
      <c r="HP4186" s="13"/>
      <c r="HQ4186" s="13"/>
      <c r="HR4186" s="13"/>
      <c r="HS4186" s="13"/>
      <c r="HT4186" s="13"/>
      <c r="HU4186" s="13"/>
      <c r="HV4186" s="13"/>
      <c r="HW4186" s="13"/>
      <c r="HX4186" s="13"/>
      <c r="HY4186" s="13"/>
      <c r="HZ4186" s="13"/>
      <c r="IA4186" s="13"/>
      <c r="IB4186" s="13"/>
      <c r="IC4186" s="13"/>
      <c r="ID4186" s="13"/>
      <c r="IE4186" s="13"/>
      <c r="IF4186" s="13"/>
      <c r="IG4186" s="13"/>
    </row>
    <row r="4187" spans="1:241" s="304" customFormat="1" ht="31.5" customHeight="1">
      <c r="A4187" s="308"/>
      <c r="B4187" s="910" t="s">
        <v>5212</v>
      </c>
      <c r="C4187" s="911"/>
      <c r="D4187" s="911"/>
      <c r="E4187" s="911"/>
      <c r="F4187" s="911"/>
      <c r="G4187" s="911"/>
      <c r="H4187" s="911"/>
      <c r="I4187" s="13"/>
      <c r="J4187" s="13"/>
      <c r="K4187" s="13"/>
      <c r="L4187" s="13"/>
      <c r="M4187" s="13"/>
      <c r="N4187" s="13"/>
      <c r="O4187" s="13"/>
      <c r="P4187" s="13"/>
      <c r="Q4187" s="13"/>
      <c r="R4187" s="13"/>
      <c r="S4187" s="13"/>
      <c r="T4187" s="13"/>
      <c r="U4187" s="13"/>
      <c r="V4187" s="13"/>
      <c r="W4187" s="13"/>
      <c r="X4187" s="13"/>
      <c r="Y4187" s="13"/>
      <c r="Z4187" s="13"/>
      <c r="AA4187" s="13"/>
      <c r="AB4187" s="13"/>
      <c r="AC4187" s="13"/>
      <c r="AD4187" s="13"/>
      <c r="AE4187" s="13"/>
      <c r="AF4187" s="13"/>
      <c r="AG4187" s="13"/>
      <c r="AH4187" s="13"/>
      <c r="AI4187" s="13"/>
      <c r="AJ4187" s="13"/>
      <c r="AK4187" s="13"/>
      <c r="AL4187" s="13"/>
      <c r="AM4187" s="13"/>
      <c r="AN4187" s="13"/>
      <c r="AO4187" s="13"/>
      <c r="AP4187" s="13"/>
      <c r="AQ4187" s="13"/>
      <c r="AR4187" s="13"/>
      <c r="AS4187" s="13"/>
      <c r="AT4187" s="13"/>
      <c r="AU4187" s="13"/>
      <c r="AV4187" s="13"/>
      <c r="AW4187" s="13"/>
      <c r="AX4187" s="13"/>
      <c r="AY4187" s="13"/>
      <c r="AZ4187" s="13"/>
      <c r="BA4187" s="13"/>
      <c r="BB4187" s="13"/>
      <c r="BC4187" s="13"/>
      <c r="BD4187" s="13"/>
      <c r="BE4187" s="13"/>
      <c r="BF4187" s="13"/>
      <c r="BG4187" s="13"/>
      <c r="BH4187" s="13"/>
      <c r="BI4187" s="13"/>
      <c r="BJ4187" s="13"/>
      <c r="BK4187" s="13"/>
      <c r="BL4187" s="13"/>
      <c r="BM4187" s="13"/>
      <c r="BN4187" s="13"/>
      <c r="BO4187" s="13"/>
      <c r="BP4187" s="13"/>
      <c r="BQ4187" s="13"/>
      <c r="BR4187" s="13"/>
      <c r="BS4187" s="13"/>
      <c r="BT4187" s="13"/>
      <c r="BU4187" s="13"/>
      <c r="BV4187" s="13"/>
      <c r="BW4187" s="13"/>
      <c r="BX4187" s="13"/>
      <c r="BY4187" s="13"/>
      <c r="BZ4187" s="13"/>
      <c r="CA4187" s="13"/>
      <c r="CB4187" s="13"/>
      <c r="CC4187" s="13"/>
      <c r="CD4187" s="13"/>
      <c r="CE4187" s="13"/>
      <c r="CF4187" s="13"/>
      <c r="CG4187" s="13"/>
      <c r="CH4187" s="13"/>
      <c r="CI4187" s="13"/>
      <c r="CJ4187" s="13"/>
      <c r="CK4187" s="13"/>
      <c r="CL4187" s="13"/>
      <c r="CM4187" s="13"/>
      <c r="CN4187" s="13"/>
      <c r="CO4187" s="13"/>
      <c r="CP4187" s="13"/>
      <c r="CQ4187" s="13"/>
      <c r="CR4187" s="13"/>
      <c r="CS4187" s="13"/>
      <c r="CT4187" s="13"/>
      <c r="CU4187" s="13"/>
      <c r="CV4187" s="13"/>
      <c r="CW4187" s="13"/>
      <c r="CX4187" s="13"/>
      <c r="CY4187" s="13"/>
      <c r="CZ4187" s="13"/>
      <c r="DA4187" s="13"/>
      <c r="DB4187" s="13"/>
      <c r="DC4187" s="13"/>
      <c r="DD4187" s="13"/>
      <c r="DE4187" s="13"/>
      <c r="DF4187" s="13"/>
      <c r="DG4187" s="13"/>
      <c r="DH4187" s="13"/>
      <c r="DI4187" s="13"/>
      <c r="DJ4187" s="13"/>
      <c r="DK4187" s="13"/>
      <c r="DL4187" s="13"/>
      <c r="DM4187" s="13"/>
      <c r="DN4187" s="13"/>
      <c r="DO4187" s="13"/>
      <c r="DP4187" s="13"/>
      <c r="DQ4187" s="13"/>
      <c r="DR4187" s="13"/>
      <c r="DS4187" s="13"/>
      <c r="DT4187" s="13"/>
      <c r="DU4187" s="13"/>
      <c r="DV4187" s="13"/>
      <c r="DW4187" s="13"/>
      <c r="DX4187" s="13"/>
      <c r="DY4187" s="13"/>
      <c r="DZ4187" s="13"/>
      <c r="EA4187" s="13"/>
      <c r="EB4187" s="13"/>
      <c r="EC4187" s="13"/>
      <c r="ED4187" s="13"/>
      <c r="EE4187" s="13"/>
      <c r="EF4187" s="13"/>
      <c r="EG4187" s="13"/>
      <c r="EH4187" s="13"/>
      <c r="EI4187" s="13"/>
      <c r="EJ4187" s="13"/>
      <c r="EK4187" s="13"/>
      <c r="EL4187" s="13"/>
      <c r="EM4187" s="13"/>
      <c r="EN4187" s="13"/>
      <c r="EO4187" s="13"/>
      <c r="EP4187" s="13"/>
      <c r="EQ4187" s="13"/>
      <c r="ER4187" s="13"/>
      <c r="ES4187" s="13"/>
      <c r="ET4187" s="13"/>
      <c r="EU4187" s="13"/>
      <c r="EV4187" s="13"/>
      <c r="EW4187" s="13"/>
      <c r="EX4187" s="13"/>
      <c r="EY4187" s="13"/>
      <c r="EZ4187" s="13"/>
      <c r="FA4187" s="13"/>
      <c r="FB4187" s="13"/>
      <c r="FC4187" s="13"/>
      <c r="FD4187" s="13"/>
      <c r="FE4187" s="13"/>
      <c r="FF4187" s="13"/>
      <c r="FG4187" s="13"/>
      <c r="FH4187" s="13"/>
      <c r="FI4187" s="13"/>
      <c r="FJ4187" s="13"/>
      <c r="FK4187" s="13"/>
      <c r="FL4187" s="13"/>
      <c r="FM4187" s="13"/>
      <c r="FN4187" s="13"/>
      <c r="FO4187" s="13"/>
      <c r="FP4187" s="13"/>
      <c r="FQ4187" s="13"/>
      <c r="FR4187" s="13"/>
      <c r="FS4187" s="13"/>
      <c r="FT4187" s="13"/>
      <c r="FU4187" s="13"/>
      <c r="FV4187" s="13"/>
      <c r="FW4187" s="13"/>
      <c r="FX4187" s="13"/>
      <c r="FY4187" s="13"/>
      <c r="FZ4187" s="13"/>
      <c r="GA4187" s="13"/>
      <c r="GB4187" s="13"/>
      <c r="GC4187" s="13"/>
      <c r="GD4187" s="13"/>
      <c r="GE4187" s="13"/>
      <c r="GF4187" s="13"/>
      <c r="GG4187" s="13"/>
      <c r="GH4187" s="13"/>
      <c r="GI4187" s="13"/>
      <c r="GJ4187" s="13"/>
      <c r="GK4187" s="13"/>
      <c r="GL4187" s="13"/>
      <c r="GM4187" s="13"/>
      <c r="GN4187" s="13"/>
      <c r="GO4187" s="13"/>
      <c r="GP4187" s="13"/>
      <c r="GQ4187" s="13"/>
      <c r="GR4187" s="13"/>
      <c r="GS4187" s="13"/>
      <c r="GT4187" s="13"/>
      <c r="GU4187" s="13"/>
      <c r="GV4187" s="13"/>
      <c r="GW4187" s="13"/>
      <c r="GX4187" s="13"/>
      <c r="GY4187" s="13"/>
      <c r="GZ4187" s="13"/>
      <c r="HA4187" s="13"/>
      <c r="HB4187" s="13"/>
      <c r="HC4187" s="13"/>
      <c r="HD4187" s="13"/>
      <c r="HE4187" s="13"/>
      <c r="HF4187" s="13"/>
      <c r="HG4187" s="13"/>
      <c r="HH4187" s="13"/>
      <c r="HI4187" s="13"/>
      <c r="HJ4187" s="13"/>
      <c r="HK4187" s="13"/>
      <c r="HL4187" s="13"/>
      <c r="HM4187" s="13"/>
      <c r="HN4187" s="13"/>
      <c r="HO4187" s="13"/>
      <c r="HP4187" s="13"/>
      <c r="HQ4187" s="13"/>
      <c r="HR4187" s="13"/>
      <c r="HS4187" s="13"/>
      <c r="HT4187" s="13"/>
      <c r="HU4187" s="13"/>
      <c r="HV4187" s="13"/>
      <c r="HW4187" s="13"/>
      <c r="HX4187" s="13"/>
      <c r="HY4187" s="13"/>
      <c r="HZ4187" s="13"/>
      <c r="IA4187" s="13"/>
      <c r="IB4187" s="13"/>
      <c r="IC4187" s="13"/>
      <c r="ID4187" s="13"/>
      <c r="IE4187" s="13"/>
      <c r="IF4187" s="13"/>
      <c r="IG4187" s="13"/>
    </row>
    <row r="4188" spans="1:241" s="304" customFormat="1">
      <c r="A4188" s="309">
        <v>119</v>
      </c>
      <c r="B4188" s="111" t="s">
        <v>3224</v>
      </c>
      <c r="C4188" s="59">
        <v>4033032</v>
      </c>
      <c r="D4188" s="305" t="s">
        <v>1808</v>
      </c>
      <c r="E4188" s="299">
        <f t="shared" ref="E4188:E4221" si="245">+F4188+G4188+H4188</f>
        <v>0</v>
      </c>
      <c r="F4188" s="303"/>
      <c r="G4188" s="303"/>
      <c r="H4188" s="320"/>
      <c r="I4188" s="13"/>
      <c r="J4188" s="13"/>
      <c r="K4188" s="13"/>
      <c r="L4188" s="13"/>
      <c r="M4188" s="13"/>
      <c r="N4188" s="13"/>
      <c r="O4188" s="13"/>
      <c r="P4188" s="13"/>
      <c r="Q4188" s="13"/>
      <c r="R4188" s="13"/>
      <c r="S4188" s="13"/>
      <c r="T4188" s="13"/>
      <c r="U4188" s="13"/>
      <c r="V4188" s="13"/>
      <c r="W4188" s="13"/>
      <c r="X4188" s="13"/>
      <c r="Y4188" s="13"/>
      <c r="Z4188" s="13"/>
      <c r="AA4188" s="13"/>
      <c r="AB4188" s="13"/>
      <c r="AC4188" s="13"/>
      <c r="AD4188" s="13"/>
      <c r="AE4188" s="13"/>
      <c r="AF4188" s="13"/>
      <c r="AG4188" s="13"/>
      <c r="AH4188" s="13"/>
      <c r="AI4188" s="13"/>
      <c r="AJ4188" s="13"/>
      <c r="AK4188" s="13"/>
      <c r="AL4188" s="13"/>
      <c r="AM4188" s="13"/>
      <c r="AN4188" s="13"/>
      <c r="AO4188" s="13"/>
      <c r="AP4188" s="13"/>
      <c r="AQ4188" s="13"/>
      <c r="AR4188" s="13"/>
      <c r="AS4188" s="13"/>
      <c r="AT4188" s="13"/>
      <c r="AU4188" s="13"/>
      <c r="AV4188" s="13"/>
      <c r="AW4188" s="13"/>
      <c r="AX4188" s="13"/>
      <c r="AY4188" s="13"/>
      <c r="AZ4188" s="13"/>
      <c r="BA4188" s="13"/>
      <c r="BB4188" s="13"/>
      <c r="BC4188" s="13"/>
      <c r="BD4188" s="13"/>
      <c r="BE4188" s="13"/>
      <c r="BF4188" s="13"/>
      <c r="BG4188" s="13"/>
      <c r="BH4188" s="13"/>
      <c r="BI4188" s="13"/>
      <c r="BJ4188" s="13"/>
      <c r="BK4188" s="13"/>
      <c r="BL4188" s="13"/>
      <c r="BM4188" s="13"/>
      <c r="BN4188" s="13"/>
      <c r="BO4188" s="13"/>
      <c r="BP4188" s="13"/>
      <c r="BQ4188" s="13"/>
      <c r="BR4188" s="13"/>
      <c r="BS4188" s="13"/>
      <c r="BT4188" s="13"/>
      <c r="BU4188" s="13"/>
      <c r="BV4188" s="13"/>
      <c r="BW4188" s="13"/>
      <c r="BX4188" s="13"/>
      <c r="BY4188" s="13"/>
      <c r="BZ4188" s="13"/>
      <c r="CA4188" s="13"/>
      <c r="CB4188" s="13"/>
      <c r="CC4188" s="13"/>
      <c r="CD4188" s="13"/>
      <c r="CE4188" s="13"/>
      <c r="CF4188" s="13"/>
      <c r="CG4188" s="13"/>
      <c r="CH4188" s="13"/>
      <c r="CI4188" s="13"/>
      <c r="CJ4188" s="13"/>
      <c r="CK4188" s="13"/>
      <c r="CL4188" s="13"/>
      <c r="CM4188" s="13"/>
      <c r="CN4188" s="13"/>
      <c r="CO4188" s="13"/>
      <c r="CP4188" s="13"/>
      <c r="CQ4188" s="13"/>
      <c r="CR4188" s="13"/>
      <c r="CS4188" s="13"/>
      <c r="CT4188" s="13"/>
      <c r="CU4188" s="13"/>
      <c r="CV4188" s="13"/>
      <c r="CW4188" s="13"/>
      <c r="CX4188" s="13"/>
      <c r="CY4188" s="13"/>
      <c r="CZ4188" s="13"/>
      <c r="DA4188" s="13"/>
      <c r="DB4188" s="13"/>
      <c r="DC4188" s="13"/>
      <c r="DD4188" s="13"/>
      <c r="DE4188" s="13"/>
      <c r="DF4188" s="13"/>
      <c r="DG4188" s="13"/>
      <c r="DH4188" s="13"/>
      <c r="DI4188" s="13"/>
      <c r="DJ4188" s="13"/>
      <c r="DK4188" s="13"/>
      <c r="DL4188" s="13"/>
      <c r="DM4188" s="13"/>
      <c r="DN4188" s="13"/>
      <c r="DO4188" s="13"/>
      <c r="DP4188" s="13"/>
      <c r="DQ4188" s="13"/>
      <c r="DR4188" s="13"/>
      <c r="DS4188" s="13"/>
      <c r="DT4188" s="13"/>
      <c r="DU4188" s="13"/>
      <c r="DV4188" s="13"/>
      <c r="DW4188" s="13"/>
      <c r="DX4188" s="13"/>
      <c r="DY4188" s="13"/>
      <c r="DZ4188" s="13"/>
      <c r="EA4188" s="13"/>
      <c r="EB4188" s="13"/>
      <c r="EC4188" s="13"/>
      <c r="ED4188" s="13"/>
      <c r="EE4188" s="13"/>
      <c r="EF4188" s="13"/>
      <c r="EG4188" s="13"/>
      <c r="EH4188" s="13"/>
      <c r="EI4188" s="13"/>
      <c r="EJ4188" s="13"/>
      <c r="EK4188" s="13"/>
      <c r="EL4188" s="13"/>
      <c r="EM4188" s="13"/>
      <c r="EN4188" s="13"/>
      <c r="EO4188" s="13"/>
      <c r="EP4188" s="13"/>
      <c r="EQ4188" s="13"/>
      <c r="ER4188" s="13"/>
      <c r="ES4188" s="13"/>
      <c r="ET4188" s="13"/>
      <c r="EU4188" s="13"/>
      <c r="EV4188" s="13"/>
      <c r="EW4188" s="13"/>
      <c r="EX4188" s="13"/>
      <c r="EY4188" s="13"/>
      <c r="EZ4188" s="13"/>
      <c r="FA4188" s="13"/>
      <c r="FB4188" s="13"/>
      <c r="FC4188" s="13"/>
      <c r="FD4188" s="13"/>
      <c r="FE4188" s="13"/>
      <c r="FF4188" s="13"/>
      <c r="FG4188" s="13"/>
      <c r="FH4188" s="13"/>
      <c r="FI4188" s="13"/>
      <c r="FJ4188" s="13"/>
      <c r="FK4188" s="13"/>
      <c r="FL4188" s="13"/>
      <c r="FM4188" s="13"/>
      <c r="FN4188" s="13"/>
      <c r="FO4188" s="13"/>
      <c r="FP4188" s="13"/>
      <c r="FQ4188" s="13"/>
      <c r="FR4188" s="13"/>
      <c r="FS4188" s="13"/>
      <c r="FT4188" s="13"/>
      <c r="FU4188" s="13"/>
      <c r="FV4188" s="13"/>
      <c r="FW4188" s="13"/>
      <c r="FX4188" s="13"/>
      <c r="FY4188" s="13"/>
      <c r="FZ4188" s="13"/>
      <c r="GA4188" s="13"/>
      <c r="GB4188" s="13"/>
      <c r="GC4188" s="13"/>
      <c r="GD4188" s="13"/>
      <c r="GE4188" s="13"/>
      <c r="GF4188" s="13"/>
      <c r="GG4188" s="13"/>
      <c r="GH4188" s="13"/>
      <c r="GI4188" s="13"/>
      <c r="GJ4188" s="13"/>
      <c r="GK4188" s="13"/>
      <c r="GL4188" s="13"/>
      <c r="GM4188" s="13"/>
      <c r="GN4188" s="13"/>
      <c r="GO4188" s="13"/>
      <c r="GP4188" s="13"/>
      <c r="GQ4188" s="13"/>
      <c r="GR4188" s="13"/>
      <c r="GS4188" s="13"/>
      <c r="GT4188" s="13"/>
      <c r="GU4188" s="13"/>
      <c r="GV4188" s="13"/>
      <c r="GW4188" s="13"/>
      <c r="GX4188" s="13"/>
      <c r="GY4188" s="13"/>
      <c r="GZ4188" s="13"/>
      <c r="HA4188" s="13"/>
      <c r="HB4188" s="13"/>
      <c r="HC4188" s="13"/>
      <c r="HD4188" s="13"/>
      <c r="HE4188" s="13"/>
      <c r="HF4188" s="13"/>
      <c r="HG4188" s="13"/>
      <c r="HH4188" s="13"/>
      <c r="HI4188" s="13"/>
      <c r="HJ4188" s="13"/>
      <c r="HK4188" s="13"/>
      <c r="HL4188" s="13"/>
      <c r="HM4188" s="13"/>
      <c r="HN4188" s="13"/>
      <c r="HO4188" s="13"/>
      <c r="HP4188" s="13"/>
      <c r="HQ4188" s="13"/>
      <c r="HR4188" s="13"/>
      <c r="HS4188" s="13"/>
      <c r="HT4188" s="13"/>
      <c r="HU4188" s="13"/>
      <c r="HV4188" s="13"/>
      <c r="HW4188" s="13"/>
      <c r="HX4188" s="13"/>
      <c r="HY4188" s="13"/>
      <c r="HZ4188" s="13"/>
      <c r="IA4188" s="13"/>
      <c r="IB4188" s="13"/>
      <c r="IC4188" s="13"/>
      <c r="ID4188" s="13"/>
      <c r="IE4188" s="13"/>
      <c r="IF4188" s="13"/>
      <c r="IG4188" s="13"/>
    </row>
    <row r="4189" spans="1:241" s="304" customFormat="1" ht="46.5">
      <c r="A4189" s="309">
        <v>120</v>
      </c>
      <c r="B4189" s="111" t="s">
        <v>2287</v>
      </c>
      <c r="C4189" s="59" t="s">
        <v>5213</v>
      </c>
      <c r="D4189" s="305" t="s">
        <v>1808</v>
      </c>
      <c r="E4189" s="299">
        <f t="shared" si="245"/>
        <v>0</v>
      </c>
      <c r="F4189" s="303"/>
      <c r="G4189" s="303"/>
      <c r="H4189" s="320"/>
      <c r="I4189" s="13"/>
      <c r="J4189" s="13"/>
      <c r="K4189" s="13"/>
      <c r="L4189" s="13"/>
      <c r="M4189" s="13"/>
      <c r="N4189" s="13"/>
      <c r="O4189" s="13"/>
      <c r="P4189" s="13"/>
      <c r="Q4189" s="13"/>
      <c r="R4189" s="13"/>
      <c r="S4189" s="13"/>
      <c r="T4189" s="13"/>
      <c r="U4189" s="13"/>
      <c r="V4189" s="13"/>
      <c r="W4189" s="13"/>
      <c r="X4189" s="13"/>
      <c r="Y4189" s="13"/>
      <c r="Z4189" s="13"/>
      <c r="AA4189" s="13"/>
      <c r="AB4189" s="13"/>
      <c r="AC4189" s="13"/>
      <c r="AD4189" s="13"/>
      <c r="AE4189" s="13"/>
      <c r="AF4189" s="13"/>
      <c r="AG4189" s="13"/>
      <c r="AH4189" s="13"/>
      <c r="AI4189" s="13"/>
      <c r="AJ4189" s="13"/>
      <c r="AK4189" s="13"/>
      <c r="AL4189" s="13"/>
      <c r="AM4189" s="13"/>
      <c r="AN4189" s="13"/>
      <c r="AO4189" s="13"/>
      <c r="AP4189" s="13"/>
      <c r="AQ4189" s="13"/>
      <c r="AR4189" s="13"/>
      <c r="AS4189" s="13"/>
      <c r="AT4189" s="13"/>
      <c r="AU4189" s="13"/>
      <c r="AV4189" s="13"/>
      <c r="AW4189" s="13"/>
      <c r="AX4189" s="13"/>
      <c r="AY4189" s="13"/>
      <c r="AZ4189" s="13"/>
      <c r="BA4189" s="13"/>
      <c r="BB4189" s="13"/>
      <c r="BC4189" s="13"/>
      <c r="BD4189" s="13"/>
      <c r="BE4189" s="13"/>
      <c r="BF4189" s="13"/>
      <c r="BG4189" s="13"/>
      <c r="BH4189" s="13"/>
      <c r="BI4189" s="13"/>
      <c r="BJ4189" s="13"/>
      <c r="BK4189" s="13"/>
      <c r="BL4189" s="13"/>
      <c r="BM4189" s="13"/>
      <c r="BN4189" s="13"/>
      <c r="BO4189" s="13"/>
      <c r="BP4189" s="13"/>
      <c r="BQ4189" s="13"/>
      <c r="BR4189" s="13"/>
      <c r="BS4189" s="13"/>
      <c r="BT4189" s="13"/>
      <c r="BU4189" s="13"/>
      <c r="BV4189" s="13"/>
      <c r="BW4189" s="13"/>
      <c r="BX4189" s="13"/>
      <c r="BY4189" s="13"/>
      <c r="BZ4189" s="13"/>
      <c r="CA4189" s="13"/>
      <c r="CB4189" s="13"/>
      <c r="CC4189" s="13"/>
      <c r="CD4189" s="13"/>
      <c r="CE4189" s="13"/>
      <c r="CF4189" s="13"/>
      <c r="CG4189" s="13"/>
      <c r="CH4189" s="13"/>
      <c r="CI4189" s="13"/>
      <c r="CJ4189" s="13"/>
      <c r="CK4189" s="13"/>
      <c r="CL4189" s="13"/>
      <c r="CM4189" s="13"/>
      <c r="CN4189" s="13"/>
      <c r="CO4189" s="13"/>
      <c r="CP4189" s="13"/>
      <c r="CQ4189" s="13"/>
      <c r="CR4189" s="13"/>
      <c r="CS4189" s="13"/>
      <c r="CT4189" s="13"/>
      <c r="CU4189" s="13"/>
      <c r="CV4189" s="13"/>
      <c r="CW4189" s="13"/>
      <c r="CX4189" s="13"/>
      <c r="CY4189" s="13"/>
      <c r="CZ4189" s="13"/>
      <c r="DA4189" s="13"/>
      <c r="DB4189" s="13"/>
      <c r="DC4189" s="13"/>
      <c r="DD4189" s="13"/>
      <c r="DE4189" s="13"/>
      <c r="DF4189" s="13"/>
      <c r="DG4189" s="13"/>
      <c r="DH4189" s="13"/>
      <c r="DI4189" s="13"/>
      <c r="DJ4189" s="13"/>
      <c r="DK4189" s="13"/>
      <c r="DL4189" s="13"/>
      <c r="DM4189" s="13"/>
      <c r="DN4189" s="13"/>
      <c r="DO4189" s="13"/>
      <c r="DP4189" s="13"/>
      <c r="DQ4189" s="13"/>
      <c r="DR4189" s="13"/>
      <c r="DS4189" s="13"/>
      <c r="DT4189" s="13"/>
      <c r="DU4189" s="13"/>
      <c r="DV4189" s="13"/>
      <c r="DW4189" s="13"/>
      <c r="DX4189" s="13"/>
      <c r="DY4189" s="13"/>
      <c r="DZ4189" s="13"/>
      <c r="EA4189" s="13"/>
      <c r="EB4189" s="13"/>
      <c r="EC4189" s="13"/>
      <c r="ED4189" s="13"/>
      <c r="EE4189" s="13"/>
      <c r="EF4189" s="13"/>
      <c r="EG4189" s="13"/>
      <c r="EH4189" s="13"/>
      <c r="EI4189" s="13"/>
      <c r="EJ4189" s="13"/>
      <c r="EK4189" s="13"/>
      <c r="EL4189" s="13"/>
      <c r="EM4189" s="13"/>
      <c r="EN4189" s="13"/>
      <c r="EO4189" s="13"/>
      <c r="EP4189" s="13"/>
      <c r="EQ4189" s="13"/>
      <c r="ER4189" s="13"/>
      <c r="ES4189" s="13"/>
      <c r="ET4189" s="13"/>
      <c r="EU4189" s="13"/>
      <c r="EV4189" s="13"/>
      <c r="EW4189" s="13"/>
      <c r="EX4189" s="13"/>
      <c r="EY4189" s="13"/>
      <c r="EZ4189" s="13"/>
      <c r="FA4189" s="13"/>
      <c r="FB4189" s="13"/>
      <c r="FC4189" s="13"/>
      <c r="FD4189" s="13"/>
      <c r="FE4189" s="13"/>
      <c r="FF4189" s="13"/>
      <c r="FG4189" s="13"/>
      <c r="FH4189" s="13"/>
      <c r="FI4189" s="13"/>
      <c r="FJ4189" s="13"/>
      <c r="FK4189" s="13"/>
      <c r="FL4189" s="13"/>
      <c r="FM4189" s="13"/>
      <c r="FN4189" s="13"/>
      <c r="FO4189" s="13"/>
      <c r="FP4189" s="13"/>
      <c r="FQ4189" s="13"/>
      <c r="FR4189" s="13"/>
      <c r="FS4189" s="13"/>
      <c r="FT4189" s="13"/>
      <c r="FU4189" s="13"/>
      <c r="FV4189" s="13"/>
      <c r="FW4189" s="13"/>
      <c r="FX4189" s="13"/>
      <c r="FY4189" s="13"/>
      <c r="FZ4189" s="13"/>
      <c r="GA4189" s="13"/>
      <c r="GB4189" s="13"/>
      <c r="GC4189" s="13"/>
      <c r="GD4189" s="13"/>
      <c r="GE4189" s="13"/>
      <c r="GF4189" s="13"/>
      <c r="GG4189" s="13"/>
      <c r="GH4189" s="13"/>
      <c r="GI4189" s="13"/>
      <c r="GJ4189" s="13"/>
      <c r="GK4189" s="13"/>
      <c r="GL4189" s="13"/>
      <c r="GM4189" s="13"/>
      <c r="GN4189" s="13"/>
      <c r="GO4189" s="13"/>
      <c r="GP4189" s="13"/>
      <c r="GQ4189" s="13"/>
      <c r="GR4189" s="13"/>
      <c r="GS4189" s="13"/>
      <c r="GT4189" s="13"/>
      <c r="GU4189" s="13"/>
      <c r="GV4189" s="13"/>
      <c r="GW4189" s="13"/>
      <c r="GX4189" s="13"/>
      <c r="GY4189" s="13"/>
      <c r="GZ4189" s="13"/>
      <c r="HA4189" s="13"/>
      <c r="HB4189" s="13"/>
      <c r="HC4189" s="13"/>
      <c r="HD4189" s="13"/>
      <c r="HE4189" s="13"/>
      <c r="HF4189" s="13"/>
      <c r="HG4189" s="13"/>
      <c r="HH4189" s="13"/>
      <c r="HI4189" s="13"/>
      <c r="HJ4189" s="13"/>
      <c r="HK4189" s="13"/>
      <c r="HL4189" s="13"/>
      <c r="HM4189" s="13"/>
      <c r="HN4189" s="13"/>
      <c r="HO4189" s="13"/>
      <c r="HP4189" s="13"/>
      <c r="HQ4189" s="13"/>
      <c r="HR4189" s="13"/>
      <c r="HS4189" s="13"/>
      <c r="HT4189" s="13"/>
      <c r="HU4189" s="13"/>
      <c r="HV4189" s="13"/>
      <c r="HW4189" s="13"/>
      <c r="HX4189" s="13"/>
      <c r="HY4189" s="13"/>
      <c r="HZ4189" s="13"/>
      <c r="IA4189" s="13"/>
      <c r="IB4189" s="13"/>
      <c r="IC4189" s="13"/>
      <c r="ID4189" s="13"/>
      <c r="IE4189" s="13"/>
      <c r="IF4189" s="13"/>
      <c r="IG4189" s="13"/>
    </row>
    <row r="4190" spans="1:241" s="304" customFormat="1">
      <c r="A4190" s="309">
        <v>121</v>
      </c>
      <c r="B4190" s="111" t="s">
        <v>5214</v>
      </c>
      <c r="C4190" s="59">
        <v>4169758</v>
      </c>
      <c r="D4190" s="311" t="s">
        <v>2581</v>
      </c>
      <c r="E4190" s="299">
        <f t="shared" si="245"/>
        <v>10</v>
      </c>
      <c r="F4190" s="303"/>
      <c r="G4190" s="303"/>
      <c r="H4190" s="320">
        <v>10</v>
      </c>
      <c r="I4190" s="13"/>
      <c r="J4190" s="13"/>
      <c r="K4190" s="13"/>
      <c r="L4190" s="13"/>
      <c r="M4190" s="13"/>
      <c r="N4190" s="13"/>
      <c r="O4190" s="13"/>
      <c r="P4190" s="13"/>
      <c r="Q4190" s="13"/>
      <c r="R4190" s="13"/>
      <c r="S4190" s="13"/>
      <c r="T4190" s="13"/>
      <c r="U4190" s="13"/>
      <c r="V4190" s="13"/>
      <c r="W4190" s="13"/>
      <c r="X4190" s="13"/>
      <c r="Y4190" s="13"/>
      <c r="Z4190" s="13"/>
      <c r="AA4190" s="13"/>
      <c r="AB4190" s="13"/>
      <c r="AC4190" s="13"/>
      <c r="AD4190" s="13"/>
      <c r="AE4190" s="13"/>
      <c r="AF4190" s="13"/>
      <c r="AG4190" s="13"/>
      <c r="AH4190" s="13"/>
      <c r="AI4190" s="13"/>
      <c r="AJ4190" s="13"/>
      <c r="AK4190" s="13"/>
      <c r="AL4190" s="13"/>
      <c r="AM4190" s="13"/>
      <c r="AN4190" s="13"/>
      <c r="AO4190" s="13"/>
      <c r="AP4190" s="13"/>
      <c r="AQ4190" s="13"/>
      <c r="AR4190" s="13"/>
      <c r="AS4190" s="13"/>
      <c r="AT4190" s="13"/>
      <c r="AU4190" s="13"/>
      <c r="AV4190" s="13"/>
      <c r="AW4190" s="13"/>
      <c r="AX4190" s="13"/>
      <c r="AY4190" s="13"/>
      <c r="AZ4190" s="13"/>
      <c r="BA4190" s="13"/>
      <c r="BB4190" s="13"/>
      <c r="BC4190" s="13"/>
      <c r="BD4190" s="13"/>
      <c r="BE4190" s="13"/>
      <c r="BF4190" s="13"/>
      <c r="BG4190" s="13"/>
      <c r="BH4190" s="13"/>
      <c r="BI4190" s="13"/>
      <c r="BJ4190" s="13"/>
      <c r="BK4190" s="13"/>
      <c r="BL4190" s="13"/>
      <c r="BM4190" s="13"/>
      <c r="BN4190" s="13"/>
      <c r="BO4190" s="13"/>
      <c r="BP4190" s="13"/>
      <c r="BQ4190" s="13"/>
      <c r="BR4190" s="13"/>
      <c r="BS4190" s="13"/>
      <c r="BT4190" s="13"/>
      <c r="BU4190" s="13"/>
      <c r="BV4190" s="13"/>
      <c r="BW4190" s="13"/>
      <c r="BX4190" s="13"/>
      <c r="BY4190" s="13"/>
      <c r="BZ4190" s="13"/>
      <c r="CA4190" s="13"/>
      <c r="CB4190" s="13"/>
      <c r="CC4190" s="13"/>
      <c r="CD4190" s="13"/>
      <c r="CE4190" s="13"/>
      <c r="CF4190" s="13"/>
      <c r="CG4190" s="13"/>
      <c r="CH4190" s="13"/>
      <c r="CI4190" s="13"/>
      <c r="CJ4190" s="13"/>
      <c r="CK4190" s="13"/>
      <c r="CL4190" s="13"/>
      <c r="CM4190" s="13"/>
      <c r="CN4190" s="13"/>
      <c r="CO4190" s="13"/>
      <c r="CP4190" s="13"/>
      <c r="CQ4190" s="13"/>
      <c r="CR4190" s="13"/>
      <c r="CS4190" s="13"/>
      <c r="CT4190" s="13"/>
      <c r="CU4190" s="13"/>
      <c r="CV4190" s="13"/>
      <c r="CW4190" s="13"/>
      <c r="CX4190" s="13"/>
      <c r="CY4190" s="13"/>
      <c r="CZ4190" s="13"/>
      <c r="DA4190" s="13"/>
      <c r="DB4190" s="13"/>
      <c r="DC4190" s="13"/>
      <c r="DD4190" s="13"/>
      <c r="DE4190" s="13"/>
      <c r="DF4190" s="13"/>
      <c r="DG4190" s="13"/>
      <c r="DH4190" s="13"/>
      <c r="DI4190" s="13"/>
      <c r="DJ4190" s="13"/>
      <c r="DK4190" s="13"/>
      <c r="DL4190" s="13"/>
      <c r="DM4190" s="13"/>
      <c r="DN4190" s="13"/>
      <c r="DO4190" s="13"/>
      <c r="DP4190" s="13"/>
      <c r="DQ4190" s="13"/>
      <c r="DR4190" s="13"/>
      <c r="DS4190" s="13"/>
      <c r="DT4190" s="13"/>
      <c r="DU4190" s="13"/>
      <c r="DV4190" s="13"/>
      <c r="DW4190" s="13"/>
      <c r="DX4190" s="13"/>
      <c r="DY4190" s="13"/>
      <c r="DZ4190" s="13"/>
      <c r="EA4190" s="13"/>
      <c r="EB4190" s="13"/>
      <c r="EC4190" s="13"/>
      <c r="ED4190" s="13"/>
      <c r="EE4190" s="13"/>
      <c r="EF4190" s="13"/>
      <c r="EG4190" s="13"/>
      <c r="EH4190" s="13"/>
      <c r="EI4190" s="13"/>
      <c r="EJ4190" s="13"/>
      <c r="EK4190" s="13"/>
      <c r="EL4190" s="13"/>
      <c r="EM4190" s="13"/>
      <c r="EN4190" s="13"/>
      <c r="EO4190" s="13"/>
      <c r="EP4190" s="13"/>
      <c r="EQ4190" s="13"/>
      <c r="ER4190" s="13"/>
      <c r="ES4190" s="13"/>
      <c r="ET4190" s="13"/>
      <c r="EU4190" s="13"/>
      <c r="EV4190" s="13"/>
      <c r="EW4190" s="13"/>
      <c r="EX4190" s="13"/>
      <c r="EY4190" s="13"/>
      <c r="EZ4190" s="13"/>
      <c r="FA4190" s="13"/>
      <c r="FB4190" s="13"/>
      <c r="FC4190" s="13"/>
      <c r="FD4190" s="13"/>
      <c r="FE4190" s="13"/>
      <c r="FF4190" s="13"/>
      <c r="FG4190" s="13"/>
      <c r="FH4190" s="13"/>
      <c r="FI4190" s="13"/>
      <c r="FJ4190" s="13"/>
      <c r="FK4190" s="13"/>
      <c r="FL4190" s="13"/>
      <c r="FM4190" s="13"/>
      <c r="FN4190" s="13"/>
      <c r="FO4190" s="13"/>
      <c r="FP4190" s="13"/>
      <c r="FQ4190" s="13"/>
      <c r="FR4190" s="13"/>
      <c r="FS4190" s="13"/>
      <c r="FT4190" s="13"/>
      <c r="FU4190" s="13"/>
      <c r="FV4190" s="13"/>
      <c r="FW4190" s="13"/>
      <c r="FX4190" s="13"/>
      <c r="FY4190" s="13"/>
      <c r="FZ4190" s="13"/>
      <c r="GA4190" s="13"/>
      <c r="GB4190" s="13"/>
      <c r="GC4190" s="13"/>
      <c r="GD4190" s="13"/>
      <c r="GE4190" s="13"/>
      <c r="GF4190" s="13"/>
      <c r="GG4190" s="13"/>
      <c r="GH4190" s="13"/>
      <c r="GI4190" s="13"/>
      <c r="GJ4190" s="13"/>
      <c r="GK4190" s="13"/>
      <c r="GL4190" s="13"/>
      <c r="GM4190" s="13"/>
      <c r="GN4190" s="13"/>
      <c r="GO4190" s="13"/>
      <c r="GP4190" s="13"/>
      <c r="GQ4190" s="13"/>
      <c r="GR4190" s="13"/>
      <c r="GS4190" s="13"/>
      <c r="GT4190" s="13"/>
      <c r="GU4190" s="13"/>
      <c r="GV4190" s="13"/>
      <c r="GW4190" s="13"/>
      <c r="GX4190" s="13"/>
      <c r="GY4190" s="13"/>
      <c r="GZ4190" s="13"/>
      <c r="HA4190" s="13"/>
      <c r="HB4190" s="13"/>
      <c r="HC4190" s="13"/>
      <c r="HD4190" s="13"/>
      <c r="HE4190" s="13"/>
      <c r="HF4190" s="13"/>
      <c r="HG4190" s="13"/>
      <c r="HH4190" s="13"/>
      <c r="HI4190" s="13"/>
      <c r="HJ4190" s="13"/>
      <c r="HK4190" s="13"/>
      <c r="HL4190" s="13"/>
      <c r="HM4190" s="13"/>
      <c r="HN4190" s="13"/>
      <c r="HO4190" s="13"/>
      <c r="HP4190" s="13"/>
      <c r="HQ4190" s="13"/>
      <c r="HR4190" s="13"/>
      <c r="HS4190" s="13"/>
      <c r="HT4190" s="13"/>
      <c r="HU4190" s="13"/>
      <c r="HV4190" s="13"/>
      <c r="HW4190" s="13"/>
      <c r="HX4190" s="13"/>
      <c r="HY4190" s="13"/>
      <c r="HZ4190" s="13"/>
      <c r="IA4190" s="13"/>
      <c r="IB4190" s="13"/>
      <c r="IC4190" s="13"/>
      <c r="ID4190" s="13"/>
      <c r="IE4190" s="13"/>
      <c r="IF4190" s="13"/>
      <c r="IG4190" s="13"/>
    </row>
    <row r="4191" spans="1:241" s="304" customFormat="1">
      <c r="A4191" s="309">
        <v>122</v>
      </c>
      <c r="B4191" s="111" t="s">
        <v>3903</v>
      </c>
      <c r="C4191" s="59">
        <v>5128579</v>
      </c>
      <c r="D4191" s="311" t="s">
        <v>2581</v>
      </c>
      <c r="E4191" s="299">
        <f t="shared" si="245"/>
        <v>10</v>
      </c>
      <c r="F4191" s="303"/>
      <c r="G4191" s="303"/>
      <c r="H4191" s="320">
        <v>10</v>
      </c>
      <c r="I4191" s="13"/>
      <c r="J4191" s="13"/>
      <c r="K4191" s="13"/>
      <c r="L4191" s="13"/>
      <c r="M4191" s="13"/>
      <c r="N4191" s="13"/>
      <c r="O4191" s="13"/>
      <c r="P4191" s="13"/>
      <c r="Q4191" s="13"/>
      <c r="R4191" s="13"/>
      <c r="S4191" s="13"/>
      <c r="T4191" s="13"/>
      <c r="U4191" s="13"/>
      <c r="V4191" s="13"/>
      <c r="W4191" s="13"/>
      <c r="X4191" s="13"/>
      <c r="Y4191" s="13"/>
      <c r="Z4191" s="13"/>
      <c r="AA4191" s="13"/>
      <c r="AB4191" s="13"/>
      <c r="AC4191" s="13"/>
      <c r="AD4191" s="13"/>
      <c r="AE4191" s="13"/>
      <c r="AF4191" s="13"/>
      <c r="AG4191" s="13"/>
      <c r="AH4191" s="13"/>
      <c r="AI4191" s="13"/>
      <c r="AJ4191" s="13"/>
      <c r="AK4191" s="13"/>
      <c r="AL4191" s="13"/>
      <c r="AM4191" s="13"/>
      <c r="AN4191" s="13"/>
      <c r="AO4191" s="13"/>
      <c r="AP4191" s="13"/>
      <c r="AQ4191" s="13"/>
      <c r="AR4191" s="13"/>
      <c r="AS4191" s="13"/>
      <c r="AT4191" s="13"/>
      <c r="AU4191" s="13"/>
      <c r="AV4191" s="13"/>
      <c r="AW4191" s="13"/>
      <c r="AX4191" s="13"/>
      <c r="AY4191" s="13"/>
      <c r="AZ4191" s="13"/>
      <c r="BA4191" s="13"/>
      <c r="BB4191" s="13"/>
      <c r="BC4191" s="13"/>
      <c r="BD4191" s="13"/>
      <c r="BE4191" s="13"/>
      <c r="BF4191" s="13"/>
      <c r="BG4191" s="13"/>
      <c r="BH4191" s="13"/>
      <c r="BI4191" s="13"/>
      <c r="BJ4191" s="13"/>
      <c r="BK4191" s="13"/>
      <c r="BL4191" s="13"/>
      <c r="BM4191" s="13"/>
      <c r="BN4191" s="13"/>
      <c r="BO4191" s="13"/>
      <c r="BP4191" s="13"/>
      <c r="BQ4191" s="13"/>
      <c r="BR4191" s="13"/>
      <c r="BS4191" s="13"/>
      <c r="BT4191" s="13"/>
      <c r="BU4191" s="13"/>
      <c r="BV4191" s="13"/>
      <c r="BW4191" s="13"/>
      <c r="BX4191" s="13"/>
      <c r="BY4191" s="13"/>
      <c r="BZ4191" s="13"/>
      <c r="CA4191" s="13"/>
      <c r="CB4191" s="13"/>
      <c r="CC4191" s="13"/>
      <c r="CD4191" s="13"/>
      <c r="CE4191" s="13"/>
      <c r="CF4191" s="13"/>
      <c r="CG4191" s="13"/>
      <c r="CH4191" s="13"/>
      <c r="CI4191" s="13"/>
      <c r="CJ4191" s="13"/>
      <c r="CK4191" s="13"/>
      <c r="CL4191" s="13"/>
      <c r="CM4191" s="13"/>
      <c r="CN4191" s="13"/>
      <c r="CO4191" s="13"/>
      <c r="CP4191" s="13"/>
      <c r="CQ4191" s="13"/>
      <c r="CR4191" s="13"/>
      <c r="CS4191" s="13"/>
      <c r="CT4191" s="13"/>
      <c r="CU4191" s="13"/>
      <c r="CV4191" s="13"/>
      <c r="CW4191" s="13"/>
      <c r="CX4191" s="13"/>
      <c r="CY4191" s="13"/>
      <c r="CZ4191" s="13"/>
      <c r="DA4191" s="13"/>
      <c r="DB4191" s="13"/>
      <c r="DC4191" s="13"/>
      <c r="DD4191" s="13"/>
      <c r="DE4191" s="13"/>
      <c r="DF4191" s="13"/>
      <c r="DG4191" s="13"/>
      <c r="DH4191" s="13"/>
      <c r="DI4191" s="13"/>
      <c r="DJ4191" s="13"/>
      <c r="DK4191" s="13"/>
      <c r="DL4191" s="13"/>
      <c r="DM4191" s="13"/>
      <c r="DN4191" s="13"/>
      <c r="DO4191" s="13"/>
      <c r="DP4191" s="13"/>
      <c r="DQ4191" s="13"/>
      <c r="DR4191" s="13"/>
      <c r="DS4191" s="13"/>
      <c r="DT4191" s="13"/>
      <c r="DU4191" s="13"/>
      <c r="DV4191" s="13"/>
      <c r="DW4191" s="13"/>
      <c r="DX4191" s="13"/>
      <c r="DY4191" s="13"/>
      <c r="DZ4191" s="13"/>
      <c r="EA4191" s="13"/>
      <c r="EB4191" s="13"/>
      <c r="EC4191" s="13"/>
      <c r="ED4191" s="13"/>
      <c r="EE4191" s="13"/>
      <c r="EF4191" s="13"/>
      <c r="EG4191" s="13"/>
      <c r="EH4191" s="13"/>
      <c r="EI4191" s="13"/>
      <c r="EJ4191" s="13"/>
      <c r="EK4191" s="13"/>
      <c r="EL4191" s="13"/>
      <c r="EM4191" s="13"/>
      <c r="EN4191" s="13"/>
      <c r="EO4191" s="13"/>
      <c r="EP4191" s="13"/>
      <c r="EQ4191" s="13"/>
      <c r="ER4191" s="13"/>
      <c r="ES4191" s="13"/>
      <c r="ET4191" s="13"/>
      <c r="EU4191" s="13"/>
      <c r="EV4191" s="13"/>
      <c r="EW4191" s="13"/>
      <c r="EX4191" s="13"/>
      <c r="EY4191" s="13"/>
      <c r="EZ4191" s="13"/>
      <c r="FA4191" s="13"/>
      <c r="FB4191" s="13"/>
      <c r="FC4191" s="13"/>
      <c r="FD4191" s="13"/>
      <c r="FE4191" s="13"/>
      <c r="FF4191" s="13"/>
      <c r="FG4191" s="13"/>
      <c r="FH4191" s="13"/>
      <c r="FI4191" s="13"/>
      <c r="FJ4191" s="13"/>
      <c r="FK4191" s="13"/>
      <c r="FL4191" s="13"/>
      <c r="FM4191" s="13"/>
      <c r="FN4191" s="13"/>
      <c r="FO4191" s="13"/>
      <c r="FP4191" s="13"/>
      <c r="FQ4191" s="13"/>
      <c r="FR4191" s="13"/>
      <c r="FS4191" s="13"/>
      <c r="FT4191" s="13"/>
      <c r="FU4191" s="13"/>
      <c r="FV4191" s="13"/>
      <c r="FW4191" s="13"/>
      <c r="FX4191" s="13"/>
      <c r="FY4191" s="13"/>
      <c r="FZ4191" s="13"/>
      <c r="GA4191" s="13"/>
      <c r="GB4191" s="13"/>
      <c r="GC4191" s="13"/>
      <c r="GD4191" s="13"/>
      <c r="GE4191" s="13"/>
      <c r="GF4191" s="13"/>
      <c r="GG4191" s="13"/>
      <c r="GH4191" s="13"/>
      <c r="GI4191" s="13"/>
      <c r="GJ4191" s="13"/>
      <c r="GK4191" s="13"/>
      <c r="GL4191" s="13"/>
      <c r="GM4191" s="13"/>
      <c r="GN4191" s="13"/>
      <c r="GO4191" s="13"/>
      <c r="GP4191" s="13"/>
      <c r="GQ4191" s="13"/>
      <c r="GR4191" s="13"/>
      <c r="GS4191" s="13"/>
      <c r="GT4191" s="13"/>
      <c r="GU4191" s="13"/>
      <c r="GV4191" s="13"/>
      <c r="GW4191" s="13"/>
      <c r="GX4191" s="13"/>
      <c r="GY4191" s="13"/>
      <c r="GZ4191" s="13"/>
      <c r="HA4191" s="13"/>
      <c r="HB4191" s="13"/>
      <c r="HC4191" s="13"/>
      <c r="HD4191" s="13"/>
      <c r="HE4191" s="13"/>
      <c r="HF4191" s="13"/>
      <c r="HG4191" s="13"/>
      <c r="HH4191" s="13"/>
      <c r="HI4191" s="13"/>
      <c r="HJ4191" s="13"/>
      <c r="HK4191" s="13"/>
      <c r="HL4191" s="13"/>
      <c r="HM4191" s="13"/>
      <c r="HN4191" s="13"/>
      <c r="HO4191" s="13"/>
      <c r="HP4191" s="13"/>
      <c r="HQ4191" s="13"/>
      <c r="HR4191" s="13"/>
      <c r="HS4191" s="13"/>
      <c r="HT4191" s="13"/>
      <c r="HU4191" s="13"/>
      <c r="HV4191" s="13"/>
      <c r="HW4191" s="13"/>
      <c r="HX4191" s="13"/>
      <c r="HY4191" s="13"/>
      <c r="HZ4191" s="13"/>
      <c r="IA4191" s="13"/>
      <c r="IB4191" s="13"/>
      <c r="IC4191" s="13"/>
      <c r="ID4191" s="13"/>
      <c r="IE4191" s="13"/>
      <c r="IF4191" s="13"/>
      <c r="IG4191" s="13"/>
    </row>
    <row r="4192" spans="1:241" s="304" customFormat="1">
      <c r="A4192" s="309">
        <v>123</v>
      </c>
      <c r="B4192" s="111" t="s">
        <v>5215</v>
      </c>
      <c r="C4192" s="59">
        <v>4666752</v>
      </c>
      <c r="D4192" s="305" t="s">
        <v>1808</v>
      </c>
      <c r="E4192" s="299">
        <f t="shared" si="245"/>
        <v>16</v>
      </c>
      <c r="F4192" s="303"/>
      <c r="G4192" s="303"/>
      <c r="H4192" s="320">
        <v>16</v>
      </c>
      <c r="I4192" s="13"/>
      <c r="J4192" s="13"/>
      <c r="K4192" s="13"/>
      <c r="L4192" s="13"/>
      <c r="M4192" s="13"/>
      <c r="N4192" s="13"/>
      <c r="O4192" s="13"/>
      <c r="P4192" s="13"/>
      <c r="Q4192" s="13"/>
      <c r="R4192" s="13"/>
      <c r="S4192" s="13"/>
      <c r="T4192" s="13"/>
      <c r="U4192" s="13"/>
      <c r="V4192" s="13"/>
      <c r="W4192" s="13"/>
      <c r="X4192" s="13"/>
      <c r="Y4192" s="13"/>
      <c r="Z4192" s="13"/>
      <c r="AA4192" s="13"/>
      <c r="AB4192" s="13"/>
      <c r="AC4192" s="13"/>
      <c r="AD4192" s="13"/>
      <c r="AE4192" s="13"/>
      <c r="AF4192" s="13"/>
      <c r="AG4192" s="13"/>
      <c r="AH4192" s="13"/>
      <c r="AI4192" s="13"/>
      <c r="AJ4192" s="13"/>
      <c r="AK4192" s="13"/>
      <c r="AL4192" s="13"/>
      <c r="AM4192" s="13"/>
      <c r="AN4192" s="13"/>
      <c r="AO4192" s="13"/>
      <c r="AP4192" s="13"/>
      <c r="AQ4192" s="13"/>
      <c r="AR4192" s="13"/>
      <c r="AS4192" s="13"/>
      <c r="AT4192" s="13"/>
      <c r="AU4192" s="13"/>
      <c r="AV4192" s="13"/>
      <c r="AW4192" s="13"/>
      <c r="AX4192" s="13"/>
      <c r="AY4192" s="13"/>
      <c r="AZ4192" s="13"/>
      <c r="BA4192" s="13"/>
      <c r="BB4192" s="13"/>
      <c r="BC4192" s="13"/>
      <c r="BD4192" s="13"/>
      <c r="BE4192" s="13"/>
      <c r="BF4192" s="13"/>
      <c r="BG4192" s="13"/>
      <c r="BH4192" s="13"/>
      <c r="BI4192" s="13"/>
      <c r="BJ4192" s="13"/>
      <c r="BK4192" s="13"/>
      <c r="BL4192" s="13"/>
      <c r="BM4192" s="13"/>
      <c r="BN4192" s="13"/>
      <c r="BO4192" s="13"/>
      <c r="BP4192" s="13"/>
      <c r="BQ4192" s="13"/>
      <c r="BR4192" s="13"/>
      <c r="BS4192" s="13"/>
      <c r="BT4192" s="13"/>
      <c r="BU4192" s="13"/>
      <c r="BV4192" s="13"/>
      <c r="BW4192" s="13"/>
      <c r="BX4192" s="13"/>
      <c r="BY4192" s="13"/>
      <c r="BZ4192" s="13"/>
      <c r="CA4192" s="13"/>
      <c r="CB4192" s="13"/>
      <c r="CC4192" s="13"/>
      <c r="CD4192" s="13"/>
      <c r="CE4192" s="13"/>
      <c r="CF4192" s="13"/>
      <c r="CG4192" s="13"/>
      <c r="CH4192" s="13"/>
      <c r="CI4192" s="13"/>
      <c r="CJ4192" s="13"/>
      <c r="CK4192" s="13"/>
      <c r="CL4192" s="13"/>
      <c r="CM4192" s="13"/>
      <c r="CN4192" s="13"/>
      <c r="CO4192" s="13"/>
      <c r="CP4192" s="13"/>
      <c r="CQ4192" s="13"/>
      <c r="CR4192" s="13"/>
      <c r="CS4192" s="13"/>
      <c r="CT4192" s="13"/>
      <c r="CU4192" s="13"/>
      <c r="CV4192" s="13"/>
      <c r="CW4192" s="13"/>
      <c r="CX4192" s="13"/>
      <c r="CY4192" s="13"/>
      <c r="CZ4192" s="13"/>
      <c r="DA4192" s="13"/>
      <c r="DB4192" s="13"/>
      <c r="DC4192" s="13"/>
      <c r="DD4192" s="13"/>
      <c r="DE4192" s="13"/>
      <c r="DF4192" s="13"/>
      <c r="DG4192" s="13"/>
      <c r="DH4192" s="13"/>
      <c r="DI4192" s="13"/>
      <c r="DJ4192" s="13"/>
      <c r="DK4192" s="13"/>
      <c r="DL4192" s="13"/>
      <c r="DM4192" s="13"/>
      <c r="DN4192" s="13"/>
      <c r="DO4192" s="13"/>
      <c r="DP4192" s="13"/>
      <c r="DQ4192" s="13"/>
      <c r="DR4192" s="13"/>
      <c r="DS4192" s="13"/>
      <c r="DT4192" s="13"/>
      <c r="DU4192" s="13"/>
      <c r="DV4192" s="13"/>
      <c r="DW4192" s="13"/>
      <c r="DX4192" s="13"/>
      <c r="DY4192" s="13"/>
      <c r="DZ4192" s="13"/>
      <c r="EA4192" s="13"/>
      <c r="EB4192" s="13"/>
      <c r="EC4192" s="13"/>
      <c r="ED4192" s="13"/>
      <c r="EE4192" s="13"/>
      <c r="EF4192" s="13"/>
      <c r="EG4192" s="13"/>
      <c r="EH4192" s="13"/>
      <c r="EI4192" s="13"/>
      <c r="EJ4192" s="13"/>
      <c r="EK4192" s="13"/>
      <c r="EL4192" s="13"/>
      <c r="EM4192" s="13"/>
      <c r="EN4192" s="13"/>
      <c r="EO4192" s="13"/>
      <c r="EP4192" s="13"/>
      <c r="EQ4192" s="13"/>
      <c r="ER4192" s="13"/>
      <c r="ES4192" s="13"/>
      <c r="ET4192" s="13"/>
      <c r="EU4192" s="13"/>
      <c r="EV4192" s="13"/>
      <c r="EW4192" s="13"/>
      <c r="EX4192" s="13"/>
      <c r="EY4192" s="13"/>
      <c r="EZ4192" s="13"/>
      <c r="FA4192" s="13"/>
      <c r="FB4192" s="13"/>
      <c r="FC4192" s="13"/>
      <c r="FD4192" s="13"/>
      <c r="FE4192" s="13"/>
      <c r="FF4192" s="13"/>
      <c r="FG4192" s="13"/>
      <c r="FH4192" s="13"/>
      <c r="FI4192" s="13"/>
      <c r="FJ4192" s="13"/>
      <c r="FK4192" s="13"/>
      <c r="FL4192" s="13"/>
      <c r="FM4192" s="13"/>
      <c r="FN4192" s="13"/>
      <c r="FO4192" s="13"/>
      <c r="FP4192" s="13"/>
      <c r="FQ4192" s="13"/>
      <c r="FR4192" s="13"/>
      <c r="FS4192" s="13"/>
      <c r="FT4192" s="13"/>
      <c r="FU4192" s="13"/>
      <c r="FV4192" s="13"/>
      <c r="FW4192" s="13"/>
      <c r="FX4192" s="13"/>
      <c r="FY4192" s="13"/>
      <c r="FZ4192" s="13"/>
      <c r="GA4192" s="13"/>
      <c r="GB4192" s="13"/>
      <c r="GC4192" s="13"/>
      <c r="GD4192" s="13"/>
      <c r="GE4192" s="13"/>
      <c r="GF4192" s="13"/>
      <c r="GG4192" s="13"/>
      <c r="GH4192" s="13"/>
      <c r="GI4192" s="13"/>
      <c r="GJ4192" s="13"/>
      <c r="GK4192" s="13"/>
      <c r="GL4192" s="13"/>
      <c r="GM4192" s="13"/>
      <c r="GN4192" s="13"/>
      <c r="GO4192" s="13"/>
      <c r="GP4192" s="13"/>
      <c r="GQ4192" s="13"/>
      <c r="GR4192" s="13"/>
      <c r="GS4192" s="13"/>
      <c r="GT4192" s="13"/>
      <c r="GU4192" s="13"/>
      <c r="GV4192" s="13"/>
      <c r="GW4192" s="13"/>
      <c r="GX4192" s="13"/>
      <c r="GY4192" s="13"/>
      <c r="GZ4192" s="13"/>
      <c r="HA4192" s="13"/>
      <c r="HB4192" s="13"/>
      <c r="HC4192" s="13"/>
      <c r="HD4192" s="13"/>
      <c r="HE4192" s="13"/>
      <c r="HF4192" s="13"/>
      <c r="HG4192" s="13"/>
      <c r="HH4192" s="13"/>
      <c r="HI4192" s="13"/>
      <c r="HJ4192" s="13"/>
      <c r="HK4192" s="13"/>
      <c r="HL4192" s="13"/>
      <c r="HM4192" s="13"/>
      <c r="HN4192" s="13"/>
      <c r="HO4192" s="13"/>
      <c r="HP4192" s="13"/>
      <c r="HQ4192" s="13"/>
      <c r="HR4192" s="13"/>
      <c r="HS4192" s="13"/>
      <c r="HT4192" s="13"/>
      <c r="HU4192" s="13"/>
      <c r="HV4192" s="13"/>
      <c r="HW4192" s="13"/>
      <c r="HX4192" s="13"/>
      <c r="HY4192" s="13"/>
      <c r="HZ4192" s="13"/>
      <c r="IA4192" s="13"/>
      <c r="IB4192" s="13"/>
      <c r="IC4192" s="13"/>
      <c r="ID4192" s="13"/>
      <c r="IE4192" s="13"/>
      <c r="IF4192" s="13"/>
      <c r="IG4192" s="13"/>
    </row>
    <row r="4193" spans="1:241" s="304" customFormat="1">
      <c r="A4193" s="309">
        <v>124</v>
      </c>
      <c r="B4193" s="111" t="s">
        <v>5216</v>
      </c>
      <c r="C4193" s="321">
        <v>4638433</v>
      </c>
      <c r="D4193" s="305" t="s">
        <v>1808</v>
      </c>
      <c r="E4193" s="299">
        <f t="shared" si="245"/>
        <v>6</v>
      </c>
      <c r="F4193" s="303"/>
      <c r="G4193" s="303"/>
      <c r="H4193" s="320">
        <v>6</v>
      </c>
      <c r="I4193" s="13"/>
      <c r="J4193" s="13"/>
      <c r="K4193" s="13"/>
      <c r="L4193" s="13"/>
      <c r="M4193" s="13"/>
      <c r="N4193" s="13"/>
      <c r="O4193" s="13"/>
      <c r="P4193" s="13"/>
      <c r="Q4193" s="13"/>
      <c r="R4193" s="13"/>
      <c r="S4193" s="13"/>
      <c r="T4193" s="13"/>
      <c r="U4193" s="13"/>
      <c r="V4193" s="13"/>
      <c r="W4193" s="13"/>
      <c r="X4193" s="13"/>
      <c r="Y4193" s="13"/>
      <c r="Z4193" s="13"/>
      <c r="AA4193" s="13"/>
      <c r="AB4193" s="13"/>
      <c r="AC4193" s="13"/>
      <c r="AD4193" s="13"/>
      <c r="AE4193" s="13"/>
      <c r="AF4193" s="13"/>
      <c r="AG4193" s="13"/>
      <c r="AH4193" s="13"/>
      <c r="AI4193" s="13"/>
      <c r="AJ4193" s="13"/>
      <c r="AK4193" s="13"/>
      <c r="AL4193" s="13"/>
      <c r="AM4193" s="13"/>
      <c r="AN4193" s="13"/>
      <c r="AO4193" s="13"/>
      <c r="AP4193" s="13"/>
      <c r="AQ4193" s="13"/>
      <c r="AR4193" s="13"/>
      <c r="AS4193" s="13"/>
      <c r="AT4193" s="13"/>
      <c r="AU4193" s="13"/>
      <c r="AV4193" s="13"/>
      <c r="AW4193" s="13"/>
      <c r="AX4193" s="13"/>
      <c r="AY4193" s="13"/>
      <c r="AZ4193" s="13"/>
      <c r="BA4193" s="13"/>
      <c r="BB4193" s="13"/>
      <c r="BC4193" s="13"/>
      <c r="BD4193" s="13"/>
      <c r="BE4193" s="13"/>
      <c r="BF4193" s="13"/>
      <c r="BG4193" s="13"/>
      <c r="BH4193" s="13"/>
      <c r="BI4193" s="13"/>
      <c r="BJ4193" s="13"/>
      <c r="BK4193" s="13"/>
      <c r="BL4193" s="13"/>
      <c r="BM4193" s="13"/>
      <c r="BN4193" s="13"/>
      <c r="BO4193" s="13"/>
      <c r="BP4193" s="13"/>
      <c r="BQ4193" s="13"/>
      <c r="BR4193" s="13"/>
      <c r="BS4193" s="13"/>
      <c r="BT4193" s="13"/>
      <c r="BU4193" s="13"/>
      <c r="BV4193" s="13"/>
      <c r="BW4193" s="13"/>
      <c r="BX4193" s="13"/>
      <c r="BY4193" s="13"/>
      <c r="BZ4193" s="13"/>
      <c r="CA4193" s="13"/>
      <c r="CB4193" s="13"/>
      <c r="CC4193" s="13"/>
      <c r="CD4193" s="13"/>
      <c r="CE4193" s="13"/>
      <c r="CF4193" s="13"/>
      <c r="CG4193" s="13"/>
      <c r="CH4193" s="13"/>
      <c r="CI4193" s="13"/>
      <c r="CJ4193" s="13"/>
      <c r="CK4193" s="13"/>
      <c r="CL4193" s="13"/>
      <c r="CM4193" s="13"/>
      <c r="CN4193" s="13"/>
      <c r="CO4193" s="13"/>
      <c r="CP4193" s="13"/>
      <c r="CQ4193" s="13"/>
      <c r="CR4193" s="13"/>
      <c r="CS4193" s="13"/>
      <c r="CT4193" s="13"/>
      <c r="CU4193" s="13"/>
      <c r="CV4193" s="13"/>
      <c r="CW4193" s="13"/>
      <c r="CX4193" s="13"/>
      <c r="CY4193" s="13"/>
      <c r="CZ4193" s="13"/>
      <c r="DA4193" s="13"/>
      <c r="DB4193" s="13"/>
      <c r="DC4193" s="13"/>
      <c r="DD4193" s="13"/>
      <c r="DE4193" s="13"/>
      <c r="DF4193" s="13"/>
      <c r="DG4193" s="13"/>
      <c r="DH4193" s="13"/>
      <c r="DI4193" s="13"/>
      <c r="DJ4193" s="13"/>
      <c r="DK4193" s="13"/>
      <c r="DL4193" s="13"/>
      <c r="DM4193" s="13"/>
      <c r="DN4193" s="13"/>
      <c r="DO4193" s="13"/>
      <c r="DP4193" s="13"/>
      <c r="DQ4193" s="13"/>
      <c r="DR4193" s="13"/>
      <c r="DS4193" s="13"/>
      <c r="DT4193" s="13"/>
      <c r="DU4193" s="13"/>
      <c r="DV4193" s="13"/>
      <c r="DW4193" s="13"/>
      <c r="DX4193" s="13"/>
      <c r="DY4193" s="13"/>
      <c r="DZ4193" s="13"/>
      <c r="EA4193" s="13"/>
      <c r="EB4193" s="13"/>
      <c r="EC4193" s="13"/>
      <c r="ED4193" s="13"/>
      <c r="EE4193" s="13"/>
      <c r="EF4193" s="13"/>
      <c r="EG4193" s="13"/>
      <c r="EH4193" s="13"/>
      <c r="EI4193" s="13"/>
      <c r="EJ4193" s="13"/>
      <c r="EK4193" s="13"/>
      <c r="EL4193" s="13"/>
      <c r="EM4193" s="13"/>
      <c r="EN4193" s="13"/>
      <c r="EO4193" s="13"/>
      <c r="EP4193" s="13"/>
      <c r="EQ4193" s="13"/>
      <c r="ER4193" s="13"/>
      <c r="ES4193" s="13"/>
      <c r="ET4193" s="13"/>
      <c r="EU4193" s="13"/>
      <c r="EV4193" s="13"/>
      <c r="EW4193" s="13"/>
      <c r="EX4193" s="13"/>
      <c r="EY4193" s="13"/>
      <c r="EZ4193" s="13"/>
      <c r="FA4193" s="13"/>
      <c r="FB4193" s="13"/>
      <c r="FC4193" s="13"/>
      <c r="FD4193" s="13"/>
      <c r="FE4193" s="13"/>
      <c r="FF4193" s="13"/>
      <c r="FG4193" s="13"/>
      <c r="FH4193" s="13"/>
      <c r="FI4193" s="13"/>
      <c r="FJ4193" s="13"/>
      <c r="FK4193" s="13"/>
      <c r="FL4193" s="13"/>
      <c r="FM4193" s="13"/>
      <c r="FN4193" s="13"/>
      <c r="FO4193" s="13"/>
      <c r="FP4193" s="13"/>
      <c r="FQ4193" s="13"/>
      <c r="FR4193" s="13"/>
      <c r="FS4193" s="13"/>
      <c r="FT4193" s="13"/>
      <c r="FU4193" s="13"/>
      <c r="FV4193" s="13"/>
      <c r="FW4193" s="13"/>
      <c r="FX4193" s="13"/>
      <c r="FY4193" s="13"/>
      <c r="FZ4193" s="13"/>
      <c r="GA4193" s="13"/>
      <c r="GB4193" s="13"/>
      <c r="GC4193" s="13"/>
      <c r="GD4193" s="13"/>
      <c r="GE4193" s="13"/>
      <c r="GF4193" s="13"/>
      <c r="GG4193" s="13"/>
      <c r="GH4193" s="13"/>
      <c r="GI4193" s="13"/>
      <c r="GJ4193" s="13"/>
      <c r="GK4193" s="13"/>
      <c r="GL4193" s="13"/>
      <c r="GM4193" s="13"/>
      <c r="GN4193" s="13"/>
      <c r="GO4193" s="13"/>
      <c r="GP4193" s="13"/>
      <c r="GQ4193" s="13"/>
      <c r="GR4193" s="13"/>
      <c r="GS4193" s="13"/>
      <c r="GT4193" s="13"/>
      <c r="GU4193" s="13"/>
      <c r="GV4193" s="13"/>
      <c r="GW4193" s="13"/>
      <c r="GX4193" s="13"/>
      <c r="GY4193" s="13"/>
      <c r="GZ4193" s="13"/>
      <c r="HA4193" s="13"/>
      <c r="HB4193" s="13"/>
      <c r="HC4193" s="13"/>
      <c r="HD4193" s="13"/>
      <c r="HE4193" s="13"/>
      <c r="HF4193" s="13"/>
      <c r="HG4193" s="13"/>
      <c r="HH4193" s="13"/>
      <c r="HI4193" s="13"/>
      <c r="HJ4193" s="13"/>
      <c r="HK4193" s="13"/>
      <c r="HL4193" s="13"/>
      <c r="HM4193" s="13"/>
      <c r="HN4193" s="13"/>
      <c r="HO4193" s="13"/>
      <c r="HP4193" s="13"/>
      <c r="HQ4193" s="13"/>
      <c r="HR4193" s="13"/>
      <c r="HS4193" s="13"/>
      <c r="HT4193" s="13"/>
      <c r="HU4193" s="13"/>
      <c r="HV4193" s="13"/>
      <c r="HW4193" s="13"/>
      <c r="HX4193" s="13"/>
      <c r="HY4193" s="13"/>
      <c r="HZ4193" s="13"/>
      <c r="IA4193" s="13"/>
      <c r="IB4193" s="13"/>
      <c r="IC4193" s="13"/>
      <c r="ID4193" s="13"/>
      <c r="IE4193" s="13"/>
      <c r="IF4193" s="13"/>
      <c r="IG4193" s="13"/>
    </row>
    <row r="4194" spans="1:241" s="304" customFormat="1">
      <c r="A4194" s="309">
        <v>125</v>
      </c>
      <c r="B4194" s="111" t="s">
        <v>5217</v>
      </c>
      <c r="C4194" s="321">
        <v>8075066</v>
      </c>
      <c r="D4194" s="305" t="s">
        <v>1808</v>
      </c>
      <c r="E4194" s="299">
        <f t="shared" si="245"/>
        <v>6</v>
      </c>
      <c r="F4194" s="303"/>
      <c r="G4194" s="303"/>
      <c r="H4194" s="320">
        <v>6</v>
      </c>
      <c r="I4194" s="13"/>
      <c r="J4194" s="13"/>
      <c r="K4194" s="13"/>
      <c r="L4194" s="13"/>
      <c r="M4194" s="13"/>
      <c r="N4194" s="13"/>
      <c r="O4194" s="13"/>
      <c r="P4194" s="13"/>
      <c r="Q4194" s="13"/>
      <c r="R4194" s="13"/>
      <c r="S4194" s="13"/>
      <c r="T4194" s="13"/>
      <c r="U4194" s="13"/>
      <c r="V4194" s="13"/>
      <c r="W4194" s="13"/>
      <c r="X4194" s="13"/>
      <c r="Y4194" s="13"/>
      <c r="Z4194" s="13"/>
      <c r="AA4194" s="13"/>
      <c r="AB4194" s="13"/>
      <c r="AC4194" s="13"/>
      <c r="AD4194" s="13"/>
      <c r="AE4194" s="13"/>
      <c r="AF4194" s="13"/>
      <c r="AG4194" s="13"/>
      <c r="AH4194" s="13"/>
      <c r="AI4194" s="13"/>
      <c r="AJ4194" s="13"/>
      <c r="AK4194" s="13"/>
      <c r="AL4194" s="13"/>
      <c r="AM4194" s="13"/>
      <c r="AN4194" s="13"/>
      <c r="AO4194" s="13"/>
      <c r="AP4194" s="13"/>
      <c r="AQ4194" s="13"/>
      <c r="AR4194" s="13"/>
      <c r="AS4194" s="13"/>
      <c r="AT4194" s="13"/>
      <c r="AU4194" s="13"/>
      <c r="AV4194" s="13"/>
      <c r="AW4194" s="13"/>
      <c r="AX4194" s="13"/>
      <c r="AY4194" s="13"/>
      <c r="AZ4194" s="13"/>
      <c r="BA4194" s="13"/>
      <c r="BB4194" s="13"/>
      <c r="BC4194" s="13"/>
      <c r="BD4194" s="13"/>
      <c r="BE4194" s="13"/>
      <c r="BF4194" s="13"/>
      <c r="BG4194" s="13"/>
      <c r="BH4194" s="13"/>
      <c r="BI4194" s="13"/>
      <c r="BJ4194" s="13"/>
      <c r="BK4194" s="13"/>
      <c r="BL4194" s="13"/>
      <c r="BM4194" s="13"/>
      <c r="BN4194" s="13"/>
      <c r="BO4194" s="13"/>
      <c r="BP4194" s="13"/>
      <c r="BQ4194" s="13"/>
      <c r="BR4194" s="13"/>
      <c r="BS4194" s="13"/>
      <c r="BT4194" s="13"/>
      <c r="BU4194" s="13"/>
      <c r="BV4194" s="13"/>
      <c r="BW4194" s="13"/>
      <c r="BX4194" s="13"/>
      <c r="BY4194" s="13"/>
      <c r="BZ4194" s="13"/>
      <c r="CA4194" s="13"/>
      <c r="CB4194" s="13"/>
      <c r="CC4194" s="13"/>
      <c r="CD4194" s="13"/>
      <c r="CE4194" s="13"/>
      <c r="CF4194" s="13"/>
      <c r="CG4194" s="13"/>
      <c r="CH4194" s="13"/>
      <c r="CI4194" s="13"/>
      <c r="CJ4194" s="13"/>
      <c r="CK4194" s="13"/>
      <c r="CL4194" s="13"/>
      <c r="CM4194" s="13"/>
      <c r="CN4194" s="13"/>
      <c r="CO4194" s="13"/>
      <c r="CP4194" s="13"/>
      <c r="CQ4194" s="13"/>
      <c r="CR4194" s="13"/>
      <c r="CS4194" s="13"/>
      <c r="CT4194" s="13"/>
      <c r="CU4194" s="13"/>
      <c r="CV4194" s="13"/>
      <c r="CW4194" s="13"/>
      <c r="CX4194" s="13"/>
      <c r="CY4194" s="13"/>
      <c r="CZ4194" s="13"/>
      <c r="DA4194" s="13"/>
      <c r="DB4194" s="13"/>
      <c r="DC4194" s="13"/>
      <c r="DD4194" s="13"/>
      <c r="DE4194" s="13"/>
      <c r="DF4194" s="13"/>
      <c r="DG4194" s="13"/>
      <c r="DH4194" s="13"/>
      <c r="DI4194" s="13"/>
      <c r="DJ4194" s="13"/>
      <c r="DK4194" s="13"/>
      <c r="DL4194" s="13"/>
      <c r="DM4194" s="13"/>
      <c r="DN4194" s="13"/>
      <c r="DO4194" s="13"/>
      <c r="DP4194" s="13"/>
      <c r="DQ4194" s="13"/>
      <c r="DR4194" s="13"/>
      <c r="DS4194" s="13"/>
      <c r="DT4194" s="13"/>
      <c r="DU4194" s="13"/>
      <c r="DV4194" s="13"/>
      <c r="DW4194" s="13"/>
      <c r="DX4194" s="13"/>
      <c r="DY4194" s="13"/>
      <c r="DZ4194" s="13"/>
      <c r="EA4194" s="13"/>
      <c r="EB4194" s="13"/>
      <c r="EC4194" s="13"/>
      <c r="ED4194" s="13"/>
      <c r="EE4194" s="13"/>
      <c r="EF4194" s="13"/>
      <c r="EG4194" s="13"/>
      <c r="EH4194" s="13"/>
      <c r="EI4194" s="13"/>
      <c r="EJ4194" s="13"/>
      <c r="EK4194" s="13"/>
      <c r="EL4194" s="13"/>
      <c r="EM4194" s="13"/>
      <c r="EN4194" s="13"/>
      <c r="EO4194" s="13"/>
      <c r="EP4194" s="13"/>
      <c r="EQ4194" s="13"/>
      <c r="ER4194" s="13"/>
      <c r="ES4194" s="13"/>
      <c r="ET4194" s="13"/>
      <c r="EU4194" s="13"/>
      <c r="EV4194" s="13"/>
      <c r="EW4194" s="13"/>
      <c r="EX4194" s="13"/>
      <c r="EY4194" s="13"/>
      <c r="EZ4194" s="13"/>
      <c r="FA4194" s="13"/>
      <c r="FB4194" s="13"/>
      <c r="FC4194" s="13"/>
      <c r="FD4194" s="13"/>
      <c r="FE4194" s="13"/>
      <c r="FF4194" s="13"/>
      <c r="FG4194" s="13"/>
      <c r="FH4194" s="13"/>
      <c r="FI4194" s="13"/>
      <c r="FJ4194" s="13"/>
      <c r="FK4194" s="13"/>
      <c r="FL4194" s="13"/>
      <c r="FM4194" s="13"/>
      <c r="FN4194" s="13"/>
      <c r="FO4194" s="13"/>
      <c r="FP4194" s="13"/>
      <c r="FQ4194" s="13"/>
      <c r="FR4194" s="13"/>
      <c r="FS4194" s="13"/>
      <c r="FT4194" s="13"/>
      <c r="FU4194" s="13"/>
      <c r="FV4194" s="13"/>
      <c r="FW4194" s="13"/>
      <c r="FX4194" s="13"/>
      <c r="FY4194" s="13"/>
      <c r="FZ4194" s="13"/>
      <c r="GA4194" s="13"/>
      <c r="GB4194" s="13"/>
      <c r="GC4194" s="13"/>
      <c r="GD4194" s="13"/>
      <c r="GE4194" s="13"/>
      <c r="GF4194" s="13"/>
      <c r="GG4194" s="13"/>
      <c r="GH4194" s="13"/>
      <c r="GI4194" s="13"/>
      <c r="GJ4194" s="13"/>
      <c r="GK4194" s="13"/>
      <c r="GL4194" s="13"/>
      <c r="GM4194" s="13"/>
      <c r="GN4194" s="13"/>
      <c r="GO4194" s="13"/>
      <c r="GP4194" s="13"/>
      <c r="GQ4194" s="13"/>
      <c r="GR4194" s="13"/>
      <c r="GS4194" s="13"/>
      <c r="GT4194" s="13"/>
      <c r="GU4194" s="13"/>
      <c r="GV4194" s="13"/>
      <c r="GW4194" s="13"/>
      <c r="GX4194" s="13"/>
      <c r="GY4194" s="13"/>
      <c r="GZ4194" s="13"/>
      <c r="HA4194" s="13"/>
      <c r="HB4194" s="13"/>
      <c r="HC4194" s="13"/>
      <c r="HD4194" s="13"/>
      <c r="HE4194" s="13"/>
      <c r="HF4194" s="13"/>
      <c r="HG4194" s="13"/>
      <c r="HH4194" s="13"/>
      <c r="HI4194" s="13"/>
      <c r="HJ4194" s="13"/>
      <c r="HK4194" s="13"/>
      <c r="HL4194" s="13"/>
      <c r="HM4194" s="13"/>
      <c r="HN4194" s="13"/>
      <c r="HO4194" s="13"/>
      <c r="HP4194" s="13"/>
      <c r="HQ4194" s="13"/>
      <c r="HR4194" s="13"/>
      <c r="HS4194" s="13"/>
      <c r="HT4194" s="13"/>
      <c r="HU4194" s="13"/>
      <c r="HV4194" s="13"/>
      <c r="HW4194" s="13"/>
      <c r="HX4194" s="13"/>
      <c r="HY4194" s="13"/>
      <c r="HZ4194" s="13"/>
      <c r="IA4194" s="13"/>
      <c r="IB4194" s="13"/>
      <c r="IC4194" s="13"/>
      <c r="ID4194" s="13"/>
      <c r="IE4194" s="13"/>
      <c r="IF4194" s="13"/>
      <c r="IG4194" s="13"/>
    </row>
    <row r="4195" spans="1:241" s="304" customFormat="1">
      <c r="A4195" s="309">
        <v>126</v>
      </c>
      <c r="B4195" s="111" t="s">
        <v>5218</v>
      </c>
      <c r="C4195" s="59" t="s">
        <v>5219</v>
      </c>
      <c r="D4195" s="305" t="s">
        <v>1808</v>
      </c>
      <c r="E4195" s="299">
        <f t="shared" si="245"/>
        <v>0</v>
      </c>
      <c r="F4195" s="303"/>
      <c r="G4195" s="303"/>
      <c r="H4195" s="320"/>
      <c r="I4195" s="13"/>
      <c r="J4195" s="13"/>
      <c r="K4195" s="13"/>
      <c r="L4195" s="13"/>
      <c r="M4195" s="13"/>
      <c r="N4195" s="13"/>
      <c r="O4195" s="13"/>
      <c r="P4195" s="13"/>
      <c r="Q4195" s="13"/>
      <c r="R4195" s="13"/>
      <c r="S4195" s="13"/>
      <c r="T4195" s="13"/>
      <c r="U4195" s="13"/>
      <c r="V4195" s="13"/>
      <c r="W4195" s="13"/>
      <c r="X4195" s="13"/>
      <c r="Y4195" s="13"/>
      <c r="Z4195" s="13"/>
      <c r="AA4195" s="13"/>
      <c r="AB4195" s="13"/>
      <c r="AC4195" s="13"/>
      <c r="AD4195" s="13"/>
      <c r="AE4195" s="13"/>
      <c r="AF4195" s="13"/>
      <c r="AG4195" s="13"/>
      <c r="AH4195" s="13"/>
      <c r="AI4195" s="13"/>
      <c r="AJ4195" s="13"/>
      <c r="AK4195" s="13"/>
      <c r="AL4195" s="13"/>
      <c r="AM4195" s="13"/>
      <c r="AN4195" s="13"/>
      <c r="AO4195" s="13"/>
      <c r="AP4195" s="13"/>
      <c r="AQ4195" s="13"/>
      <c r="AR4195" s="13"/>
      <c r="AS4195" s="13"/>
      <c r="AT4195" s="13"/>
      <c r="AU4195" s="13"/>
      <c r="AV4195" s="13"/>
      <c r="AW4195" s="13"/>
      <c r="AX4195" s="13"/>
      <c r="AY4195" s="13"/>
      <c r="AZ4195" s="13"/>
      <c r="BA4195" s="13"/>
      <c r="BB4195" s="13"/>
      <c r="BC4195" s="13"/>
      <c r="BD4195" s="13"/>
      <c r="BE4195" s="13"/>
      <c r="BF4195" s="13"/>
      <c r="BG4195" s="13"/>
      <c r="BH4195" s="13"/>
      <c r="BI4195" s="13"/>
      <c r="BJ4195" s="13"/>
      <c r="BK4195" s="13"/>
      <c r="BL4195" s="13"/>
      <c r="BM4195" s="13"/>
      <c r="BN4195" s="13"/>
      <c r="BO4195" s="13"/>
      <c r="BP4195" s="13"/>
      <c r="BQ4195" s="13"/>
      <c r="BR4195" s="13"/>
      <c r="BS4195" s="13"/>
      <c r="BT4195" s="13"/>
      <c r="BU4195" s="13"/>
      <c r="BV4195" s="13"/>
      <c r="BW4195" s="13"/>
      <c r="BX4195" s="13"/>
      <c r="BY4195" s="13"/>
      <c r="BZ4195" s="13"/>
      <c r="CA4195" s="13"/>
      <c r="CB4195" s="13"/>
      <c r="CC4195" s="13"/>
      <c r="CD4195" s="13"/>
      <c r="CE4195" s="13"/>
      <c r="CF4195" s="13"/>
      <c r="CG4195" s="13"/>
      <c r="CH4195" s="13"/>
      <c r="CI4195" s="13"/>
      <c r="CJ4195" s="13"/>
      <c r="CK4195" s="13"/>
      <c r="CL4195" s="13"/>
      <c r="CM4195" s="13"/>
      <c r="CN4195" s="13"/>
      <c r="CO4195" s="13"/>
      <c r="CP4195" s="13"/>
      <c r="CQ4195" s="13"/>
      <c r="CR4195" s="13"/>
      <c r="CS4195" s="13"/>
      <c r="CT4195" s="13"/>
      <c r="CU4195" s="13"/>
      <c r="CV4195" s="13"/>
      <c r="CW4195" s="13"/>
      <c r="CX4195" s="13"/>
      <c r="CY4195" s="13"/>
      <c r="CZ4195" s="13"/>
      <c r="DA4195" s="13"/>
      <c r="DB4195" s="13"/>
      <c r="DC4195" s="13"/>
      <c r="DD4195" s="13"/>
      <c r="DE4195" s="13"/>
      <c r="DF4195" s="13"/>
      <c r="DG4195" s="13"/>
      <c r="DH4195" s="13"/>
      <c r="DI4195" s="13"/>
      <c r="DJ4195" s="13"/>
      <c r="DK4195" s="13"/>
      <c r="DL4195" s="13"/>
      <c r="DM4195" s="13"/>
      <c r="DN4195" s="13"/>
      <c r="DO4195" s="13"/>
      <c r="DP4195" s="13"/>
      <c r="DQ4195" s="13"/>
      <c r="DR4195" s="13"/>
      <c r="DS4195" s="13"/>
      <c r="DT4195" s="13"/>
      <c r="DU4195" s="13"/>
      <c r="DV4195" s="13"/>
      <c r="DW4195" s="13"/>
      <c r="DX4195" s="13"/>
      <c r="DY4195" s="13"/>
      <c r="DZ4195" s="13"/>
      <c r="EA4195" s="13"/>
      <c r="EB4195" s="13"/>
      <c r="EC4195" s="13"/>
      <c r="ED4195" s="13"/>
      <c r="EE4195" s="13"/>
      <c r="EF4195" s="13"/>
      <c r="EG4195" s="13"/>
      <c r="EH4195" s="13"/>
      <c r="EI4195" s="13"/>
      <c r="EJ4195" s="13"/>
      <c r="EK4195" s="13"/>
      <c r="EL4195" s="13"/>
      <c r="EM4195" s="13"/>
      <c r="EN4195" s="13"/>
      <c r="EO4195" s="13"/>
      <c r="EP4195" s="13"/>
      <c r="EQ4195" s="13"/>
      <c r="ER4195" s="13"/>
      <c r="ES4195" s="13"/>
      <c r="ET4195" s="13"/>
      <c r="EU4195" s="13"/>
      <c r="EV4195" s="13"/>
      <c r="EW4195" s="13"/>
      <c r="EX4195" s="13"/>
      <c r="EY4195" s="13"/>
      <c r="EZ4195" s="13"/>
      <c r="FA4195" s="13"/>
      <c r="FB4195" s="13"/>
      <c r="FC4195" s="13"/>
      <c r="FD4195" s="13"/>
      <c r="FE4195" s="13"/>
      <c r="FF4195" s="13"/>
      <c r="FG4195" s="13"/>
      <c r="FH4195" s="13"/>
      <c r="FI4195" s="13"/>
      <c r="FJ4195" s="13"/>
      <c r="FK4195" s="13"/>
      <c r="FL4195" s="13"/>
      <c r="FM4195" s="13"/>
      <c r="FN4195" s="13"/>
      <c r="FO4195" s="13"/>
      <c r="FP4195" s="13"/>
      <c r="FQ4195" s="13"/>
      <c r="FR4195" s="13"/>
      <c r="FS4195" s="13"/>
      <c r="FT4195" s="13"/>
      <c r="FU4195" s="13"/>
      <c r="FV4195" s="13"/>
      <c r="FW4195" s="13"/>
      <c r="FX4195" s="13"/>
      <c r="FY4195" s="13"/>
      <c r="FZ4195" s="13"/>
      <c r="GA4195" s="13"/>
      <c r="GB4195" s="13"/>
      <c r="GC4195" s="13"/>
      <c r="GD4195" s="13"/>
      <c r="GE4195" s="13"/>
      <c r="GF4195" s="13"/>
      <c r="GG4195" s="13"/>
      <c r="GH4195" s="13"/>
      <c r="GI4195" s="13"/>
      <c r="GJ4195" s="13"/>
      <c r="GK4195" s="13"/>
      <c r="GL4195" s="13"/>
      <c r="GM4195" s="13"/>
      <c r="GN4195" s="13"/>
      <c r="GO4195" s="13"/>
      <c r="GP4195" s="13"/>
      <c r="GQ4195" s="13"/>
      <c r="GR4195" s="13"/>
      <c r="GS4195" s="13"/>
      <c r="GT4195" s="13"/>
      <c r="GU4195" s="13"/>
      <c r="GV4195" s="13"/>
      <c r="GW4195" s="13"/>
      <c r="GX4195" s="13"/>
      <c r="GY4195" s="13"/>
      <c r="GZ4195" s="13"/>
      <c r="HA4195" s="13"/>
      <c r="HB4195" s="13"/>
      <c r="HC4195" s="13"/>
      <c r="HD4195" s="13"/>
      <c r="HE4195" s="13"/>
      <c r="HF4195" s="13"/>
      <c r="HG4195" s="13"/>
      <c r="HH4195" s="13"/>
      <c r="HI4195" s="13"/>
      <c r="HJ4195" s="13"/>
      <c r="HK4195" s="13"/>
      <c r="HL4195" s="13"/>
      <c r="HM4195" s="13"/>
      <c r="HN4195" s="13"/>
      <c r="HO4195" s="13"/>
      <c r="HP4195" s="13"/>
      <c r="HQ4195" s="13"/>
      <c r="HR4195" s="13"/>
      <c r="HS4195" s="13"/>
      <c r="HT4195" s="13"/>
      <c r="HU4195" s="13"/>
      <c r="HV4195" s="13"/>
      <c r="HW4195" s="13"/>
      <c r="HX4195" s="13"/>
      <c r="HY4195" s="13"/>
      <c r="HZ4195" s="13"/>
      <c r="IA4195" s="13"/>
      <c r="IB4195" s="13"/>
      <c r="IC4195" s="13"/>
      <c r="ID4195" s="13"/>
      <c r="IE4195" s="13"/>
      <c r="IF4195" s="13"/>
      <c r="IG4195" s="13"/>
    </row>
    <row r="4196" spans="1:241" s="304" customFormat="1">
      <c r="A4196" s="309">
        <v>127</v>
      </c>
      <c r="B4196" s="111" t="s">
        <v>5220</v>
      </c>
      <c r="C4196" s="59" t="s">
        <v>5221</v>
      </c>
      <c r="D4196" s="305" t="s">
        <v>1808</v>
      </c>
      <c r="E4196" s="299">
        <f t="shared" si="245"/>
        <v>5</v>
      </c>
      <c r="F4196" s="303"/>
      <c r="G4196" s="303"/>
      <c r="H4196" s="320">
        <v>5</v>
      </c>
      <c r="I4196" s="13"/>
      <c r="J4196" s="13"/>
      <c r="K4196" s="13"/>
      <c r="L4196" s="13"/>
      <c r="M4196" s="13"/>
      <c r="N4196" s="13"/>
      <c r="O4196" s="13"/>
      <c r="P4196" s="13"/>
      <c r="Q4196" s="13"/>
      <c r="R4196" s="13"/>
      <c r="S4196" s="13"/>
      <c r="T4196" s="13"/>
      <c r="U4196" s="13"/>
      <c r="V4196" s="13"/>
      <c r="W4196" s="13"/>
      <c r="X4196" s="13"/>
      <c r="Y4196" s="13"/>
      <c r="Z4196" s="13"/>
      <c r="AA4196" s="13"/>
      <c r="AB4196" s="13"/>
      <c r="AC4196" s="13"/>
      <c r="AD4196" s="13"/>
      <c r="AE4196" s="13"/>
      <c r="AF4196" s="13"/>
      <c r="AG4196" s="13"/>
      <c r="AH4196" s="13"/>
      <c r="AI4196" s="13"/>
      <c r="AJ4196" s="13"/>
      <c r="AK4196" s="13"/>
      <c r="AL4196" s="13"/>
      <c r="AM4196" s="13"/>
      <c r="AN4196" s="13"/>
      <c r="AO4196" s="13"/>
      <c r="AP4196" s="13"/>
      <c r="AQ4196" s="13"/>
      <c r="AR4196" s="13"/>
      <c r="AS4196" s="13"/>
      <c r="AT4196" s="13"/>
      <c r="AU4196" s="13"/>
      <c r="AV4196" s="13"/>
      <c r="AW4196" s="13"/>
      <c r="AX4196" s="13"/>
      <c r="AY4196" s="13"/>
      <c r="AZ4196" s="13"/>
      <c r="BA4196" s="13"/>
      <c r="BB4196" s="13"/>
      <c r="BC4196" s="13"/>
      <c r="BD4196" s="13"/>
      <c r="BE4196" s="13"/>
      <c r="BF4196" s="13"/>
      <c r="BG4196" s="13"/>
      <c r="BH4196" s="13"/>
      <c r="BI4196" s="13"/>
      <c r="BJ4196" s="13"/>
      <c r="BK4196" s="13"/>
      <c r="BL4196" s="13"/>
      <c r="BM4196" s="13"/>
      <c r="BN4196" s="13"/>
      <c r="BO4196" s="13"/>
      <c r="BP4196" s="13"/>
      <c r="BQ4196" s="13"/>
      <c r="BR4196" s="13"/>
      <c r="BS4196" s="13"/>
      <c r="BT4196" s="13"/>
      <c r="BU4196" s="13"/>
      <c r="BV4196" s="13"/>
      <c r="BW4196" s="13"/>
      <c r="BX4196" s="13"/>
      <c r="BY4196" s="13"/>
      <c r="BZ4196" s="13"/>
      <c r="CA4196" s="13"/>
      <c r="CB4196" s="13"/>
      <c r="CC4196" s="13"/>
      <c r="CD4196" s="13"/>
      <c r="CE4196" s="13"/>
      <c r="CF4196" s="13"/>
      <c r="CG4196" s="13"/>
      <c r="CH4196" s="13"/>
      <c r="CI4196" s="13"/>
      <c r="CJ4196" s="13"/>
      <c r="CK4196" s="13"/>
      <c r="CL4196" s="13"/>
      <c r="CM4196" s="13"/>
      <c r="CN4196" s="13"/>
      <c r="CO4196" s="13"/>
      <c r="CP4196" s="13"/>
      <c r="CQ4196" s="13"/>
      <c r="CR4196" s="13"/>
      <c r="CS4196" s="13"/>
      <c r="CT4196" s="13"/>
      <c r="CU4196" s="13"/>
      <c r="CV4196" s="13"/>
      <c r="CW4196" s="13"/>
      <c r="CX4196" s="13"/>
      <c r="CY4196" s="13"/>
      <c r="CZ4196" s="13"/>
      <c r="DA4196" s="13"/>
      <c r="DB4196" s="13"/>
      <c r="DC4196" s="13"/>
      <c r="DD4196" s="13"/>
      <c r="DE4196" s="13"/>
      <c r="DF4196" s="13"/>
      <c r="DG4196" s="13"/>
      <c r="DH4196" s="13"/>
      <c r="DI4196" s="13"/>
      <c r="DJ4196" s="13"/>
      <c r="DK4196" s="13"/>
      <c r="DL4196" s="13"/>
      <c r="DM4196" s="13"/>
      <c r="DN4196" s="13"/>
      <c r="DO4196" s="13"/>
      <c r="DP4196" s="13"/>
      <c r="DQ4196" s="13"/>
      <c r="DR4196" s="13"/>
      <c r="DS4196" s="13"/>
      <c r="DT4196" s="13"/>
      <c r="DU4196" s="13"/>
      <c r="DV4196" s="13"/>
      <c r="DW4196" s="13"/>
      <c r="DX4196" s="13"/>
      <c r="DY4196" s="13"/>
      <c r="DZ4196" s="13"/>
      <c r="EA4196" s="13"/>
      <c r="EB4196" s="13"/>
      <c r="EC4196" s="13"/>
      <c r="ED4196" s="13"/>
      <c r="EE4196" s="13"/>
      <c r="EF4196" s="13"/>
      <c r="EG4196" s="13"/>
      <c r="EH4196" s="13"/>
      <c r="EI4196" s="13"/>
      <c r="EJ4196" s="13"/>
      <c r="EK4196" s="13"/>
      <c r="EL4196" s="13"/>
      <c r="EM4196" s="13"/>
      <c r="EN4196" s="13"/>
      <c r="EO4196" s="13"/>
      <c r="EP4196" s="13"/>
      <c r="EQ4196" s="13"/>
      <c r="ER4196" s="13"/>
      <c r="ES4196" s="13"/>
      <c r="ET4196" s="13"/>
      <c r="EU4196" s="13"/>
      <c r="EV4196" s="13"/>
      <c r="EW4196" s="13"/>
      <c r="EX4196" s="13"/>
      <c r="EY4196" s="13"/>
      <c r="EZ4196" s="13"/>
      <c r="FA4196" s="13"/>
      <c r="FB4196" s="13"/>
      <c r="FC4196" s="13"/>
      <c r="FD4196" s="13"/>
      <c r="FE4196" s="13"/>
      <c r="FF4196" s="13"/>
      <c r="FG4196" s="13"/>
      <c r="FH4196" s="13"/>
      <c r="FI4196" s="13"/>
      <c r="FJ4196" s="13"/>
      <c r="FK4196" s="13"/>
      <c r="FL4196" s="13"/>
      <c r="FM4196" s="13"/>
      <c r="FN4196" s="13"/>
      <c r="FO4196" s="13"/>
      <c r="FP4196" s="13"/>
      <c r="FQ4196" s="13"/>
      <c r="FR4196" s="13"/>
      <c r="FS4196" s="13"/>
      <c r="FT4196" s="13"/>
      <c r="FU4196" s="13"/>
      <c r="FV4196" s="13"/>
      <c r="FW4196" s="13"/>
      <c r="FX4196" s="13"/>
      <c r="FY4196" s="13"/>
      <c r="FZ4196" s="13"/>
      <c r="GA4196" s="13"/>
      <c r="GB4196" s="13"/>
      <c r="GC4196" s="13"/>
      <c r="GD4196" s="13"/>
      <c r="GE4196" s="13"/>
      <c r="GF4196" s="13"/>
      <c r="GG4196" s="13"/>
      <c r="GH4196" s="13"/>
      <c r="GI4196" s="13"/>
      <c r="GJ4196" s="13"/>
      <c r="GK4196" s="13"/>
      <c r="GL4196" s="13"/>
      <c r="GM4196" s="13"/>
      <c r="GN4196" s="13"/>
      <c r="GO4196" s="13"/>
      <c r="GP4196" s="13"/>
      <c r="GQ4196" s="13"/>
      <c r="GR4196" s="13"/>
      <c r="GS4196" s="13"/>
      <c r="GT4196" s="13"/>
      <c r="GU4196" s="13"/>
      <c r="GV4196" s="13"/>
      <c r="GW4196" s="13"/>
      <c r="GX4196" s="13"/>
      <c r="GY4196" s="13"/>
      <c r="GZ4196" s="13"/>
      <c r="HA4196" s="13"/>
      <c r="HB4196" s="13"/>
      <c r="HC4196" s="13"/>
      <c r="HD4196" s="13"/>
      <c r="HE4196" s="13"/>
      <c r="HF4196" s="13"/>
      <c r="HG4196" s="13"/>
      <c r="HH4196" s="13"/>
      <c r="HI4196" s="13"/>
      <c r="HJ4196" s="13"/>
      <c r="HK4196" s="13"/>
      <c r="HL4196" s="13"/>
      <c r="HM4196" s="13"/>
      <c r="HN4196" s="13"/>
      <c r="HO4196" s="13"/>
      <c r="HP4196" s="13"/>
      <c r="HQ4196" s="13"/>
      <c r="HR4196" s="13"/>
      <c r="HS4196" s="13"/>
      <c r="HT4196" s="13"/>
      <c r="HU4196" s="13"/>
      <c r="HV4196" s="13"/>
      <c r="HW4196" s="13"/>
      <c r="HX4196" s="13"/>
      <c r="HY4196" s="13"/>
      <c r="HZ4196" s="13"/>
      <c r="IA4196" s="13"/>
      <c r="IB4196" s="13"/>
      <c r="IC4196" s="13"/>
      <c r="ID4196" s="13"/>
      <c r="IE4196" s="13"/>
      <c r="IF4196" s="13"/>
      <c r="IG4196" s="13"/>
    </row>
    <row r="4197" spans="1:241" s="304" customFormat="1">
      <c r="A4197" s="309">
        <v>128</v>
      </c>
      <c r="B4197" s="111" t="s">
        <v>3252</v>
      </c>
      <c r="C4197" s="59" t="s">
        <v>5222</v>
      </c>
      <c r="D4197" s="305" t="s">
        <v>1808</v>
      </c>
      <c r="E4197" s="299">
        <f t="shared" si="245"/>
        <v>0</v>
      </c>
      <c r="F4197" s="303"/>
      <c r="G4197" s="303"/>
      <c r="H4197" s="320"/>
      <c r="I4197" s="13"/>
      <c r="J4197" s="13"/>
      <c r="K4197" s="13"/>
      <c r="L4197" s="13"/>
      <c r="M4197" s="13"/>
      <c r="N4197" s="13"/>
      <c r="O4197" s="13"/>
      <c r="P4197" s="13"/>
      <c r="Q4197" s="13"/>
      <c r="R4197" s="13"/>
      <c r="S4197" s="13"/>
      <c r="T4197" s="13"/>
      <c r="U4197" s="13"/>
      <c r="V4197" s="13"/>
      <c r="W4197" s="13"/>
      <c r="X4197" s="13"/>
      <c r="Y4197" s="13"/>
      <c r="Z4197" s="13"/>
      <c r="AA4197" s="13"/>
      <c r="AB4197" s="13"/>
      <c r="AC4197" s="13"/>
      <c r="AD4197" s="13"/>
      <c r="AE4197" s="13"/>
      <c r="AF4197" s="13"/>
      <c r="AG4197" s="13"/>
      <c r="AH4197" s="13"/>
      <c r="AI4197" s="13"/>
      <c r="AJ4197" s="13"/>
      <c r="AK4197" s="13"/>
      <c r="AL4197" s="13"/>
      <c r="AM4197" s="13"/>
      <c r="AN4197" s="13"/>
      <c r="AO4197" s="13"/>
      <c r="AP4197" s="13"/>
      <c r="AQ4197" s="13"/>
      <c r="AR4197" s="13"/>
      <c r="AS4197" s="13"/>
      <c r="AT4197" s="13"/>
      <c r="AU4197" s="13"/>
      <c r="AV4197" s="13"/>
      <c r="AW4197" s="13"/>
      <c r="AX4197" s="13"/>
      <c r="AY4197" s="13"/>
      <c r="AZ4197" s="13"/>
      <c r="BA4197" s="13"/>
      <c r="BB4197" s="13"/>
      <c r="BC4197" s="13"/>
      <c r="BD4197" s="13"/>
      <c r="BE4197" s="13"/>
      <c r="BF4197" s="13"/>
      <c r="BG4197" s="13"/>
      <c r="BH4197" s="13"/>
      <c r="BI4197" s="13"/>
      <c r="BJ4197" s="13"/>
      <c r="BK4197" s="13"/>
      <c r="BL4197" s="13"/>
      <c r="BM4197" s="13"/>
      <c r="BN4197" s="13"/>
      <c r="BO4197" s="13"/>
      <c r="BP4197" s="13"/>
      <c r="BQ4197" s="13"/>
      <c r="BR4197" s="13"/>
      <c r="BS4197" s="13"/>
      <c r="BT4197" s="13"/>
      <c r="BU4197" s="13"/>
      <c r="BV4197" s="13"/>
      <c r="BW4197" s="13"/>
      <c r="BX4197" s="13"/>
      <c r="BY4197" s="13"/>
      <c r="BZ4197" s="13"/>
      <c r="CA4197" s="13"/>
      <c r="CB4197" s="13"/>
      <c r="CC4197" s="13"/>
      <c r="CD4197" s="13"/>
      <c r="CE4197" s="13"/>
      <c r="CF4197" s="13"/>
      <c r="CG4197" s="13"/>
      <c r="CH4197" s="13"/>
      <c r="CI4197" s="13"/>
      <c r="CJ4197" s="13"/>
      <c r="CK4197" s="13"/>
      <c r="CL4197" s="13"/>
      <c r="CM4197" s="13"/>
      <c r="CN4197" s="13"/>
      <c r="CO4197" s="13"/>
      <c r="CP4197" s="13"/>
      <c r="CQ4197" s="13"/>
      <c r="CR4197" s="13"/>
      <c r="CS4197" s="13"/>
      <c r="CT4197" s="13"/>
      <c r="CU4197" s="13"/>
      <c r="CV4197" s="13"/>
      <c r="CW4197" s="13"/>
      <c r="CX4197" s="13"/>
      <c r="CY4197" s="13"/>
      <c r="CZ4197" s="13"/>
      <c r="DA4197" s="13"/>
      <c r="DB4197" s="13"/>
      <c r="DC4197" s="13"/>
      <c r="DD4197" s="13"/>
      <c r="DE4197" s="13"/>
      <c r="DF4197" s="13"/>
      <c r="DG4197" s="13"/>
      <c r="DH4197" s="13"/>
      <c r="DI4197" s="13"/>
      <c r="DJ4197" s="13"/>
      <c r="DK4197" s="13"/>
      <c r="DL4197" s="13"/>
      <c r="DM4197" s="13"/>
      <c r="DN4197" s="13"/>
      <c r="DO4197" s="13"/>
      <c r="DP4197" s="13"/>
      <c r="DQ4197" s="13"/>
      <c r="DR4197" s="13"/>
      <c r="DS4197" s="13"/>
      <c r="DT4197" s="13"/>
      <c r="DU4197" s="13"/>
      <c r="DV4197" s="13"/>
      <c r="DW4197" s="13"/>
      <c r="DX4197" s="13"/>
      <c r="DY4197" s="13"/>
      <c r="DZ4197" s="13"/>
      <c r="EA4197" s="13"/>
      <c r="EB4197" s="13"/>
      <c r="EC4197" s="13"/>
      <c r="ED4197" s="13"/>
      <c r="EE4197" s="13"/>
      <c r="EF4197" s="13"/>
      <c r="EG4197" s="13"/>
      <c r="EH4197" s="13"/>
      <c r="EI4197" s="13"/>
      <c r="EJ4197" s="13"/>
      <c r="EK4197" s="13"/>
      <c r="EL4197" s="13"/>
      <c r="EM4197" s="13"/>
      <c r="EN4197" s="13"/>
      <c r="EO4197" s="13"/>
      <c r="EP4197" s="13"/>
      <c r="EQ4197" s="13"/>
      <c r="ER4197" s="13"/>
      <c r="ES4197" s="13"/>
      <c r="ET4197" s="13"/>
      <c r="EU4197" s="13"/>
      <c r="EV4197" s="13"/>
      <c r="EW4197" s="13"/>
      <c r="EX4197" s="13"/>
      <c r="EY4197" s="13"/>
      <c r="EZ4197" s="13"/>
      <c r="FA4197" s="13"/>
      <c r="FB4197" s="13"/>
      <c r="FC4197" s="13"/>
      <c r="FD4197" s="13"/>
      <c r="FE4197" s="13"/>
      <c r="FF4197" s="13"/>
      <c r="FG4197" s="13"/>
      <c r="FH4197" s="13"/>
      <c r="FI4197" s="13"/>
      <c r="FJ4197" s="13"/>
      <c r="FK4197" s="13"/>
      <c r="FL4197" s="13"/>
      <c r="FM4197" s="13"/>
      <c r="FN4197" s="13"/>
      <c r="FO4197" s="13"/>
      <c r="FP4197" s="13"/>
      <c r="FQ4197" s="13"/>
      <c r="FR4197" s="13"/>
      <c r="FS4197" s="13"/>
      <c r="FT4197" s="13"/>
      <c r="FU4197" s="13"/>
      <c r="FV4197" s="13"/>
      <c r="FW4197" s="13"/>
      <c r="FX4197" s="13"/>
      <c r="FY4197" s="13"/>
      <c r="FZ4197" s="13"/>
      <c r="GA4197" s="13"/>
      <c r="GB4197" s="13"/>
      <c r="GC4197" s="13"/>
      <c r="GD4197" s="13"/>
      <c r="GE4197" s="13"/>
      <c r="GF4197" s="13"/>
      <c r="GG4197" s="13"/>
      <c r="GH4197" s="13"/>
      <c r="GI4197" s="13"/>
      <c r="GJ4197" s="13"/>
      <c r="GK4197" s="13"/>
      <c r="GL4197" s="13"/>
      <c r="GM4197" s="13"/>
      <c r="GN4197" s="13"/>
      <c r="GO4197" s="13"/>
      <c r="GP4197" s="13"/>
      <c r="GQ4197" s="13"/>
      <c r="GR4197" s="13"/>
      <c r="GS4197" s="13"/>
      <c r="GT4197" s="13"/>
      <c r="GU4197" s="13"/>
      <c r="GV4197" s="13"/>
      <c r="GW4197" s="13"/>
      <c r="GX4197" s="13"/>
      <c r="GY4197" s="13"/>
      <c r="GZ4197" s="13"/>
      <c r="HA4197" s="13"/>
      <c r="HB4197" s="13"/>
      <c r="HC4197" s="13"/>
      <c r="HD4197" s="13"/>
      <c r="HE4197" s="13"/>
      <c r="HF4197" s="13"/>
      <c r="HG4197" s="13"/>
      <c r="HH4197" s="13"/>
      <c r="HI4197" s="13"/>
      <c r="HJ4197" s="13"/>
      <c r="HK4197" s="13"/>
      <c r="HL4197" s="13"/>
      <c r="HM4197" s="13"/>
      <c r="HN4197" s="13"/>
      <c r="HO4197" s="13"/>
      <c r="HP4197" s="13"/>
      <c r="HQ4197" s="13"/>
      <c r="HR4197" s="13"/>
      <c r="HS4197" s="13"/>
      <c r="HT4197" s="13"/>
      <c r="HU4197" s="13"/>
      <c r="HV4197" s="13"/>
      <c r="HW4197" s="13"/>
      <c r="HX4197" s="13"/>
      <c r="HY4197" s="13"/>
      <c r="HZ4197" s="13"/>
      <c r="IA4197" s="13"/>
      <c r="IB4197" s="13"/>
      <c r="IC4197" s="13"/>
      <c r="ID4197" s="13"/>
      <c r="IE4197" s="13"/>
      <c r="IF4197" s="13"/>
      <c r="IG4197" s="13"/>
    </row>
    <row r="4198" spans="1:241" s="304" customFormat="1">
      <c r="A4198" s="309">
        <v>129</v>
      </c>
      <c r="B4198" s="111" t="s">
        <v>5223</v>
      </c>
      <c r="C4198" s="827" t="s">
        <v>5224</v>
      </c>
      <c r="D4198" s="305" t="s">
        <v>1808</v>
      </c>
      <c r="E4198" s="299">
        <f t="shared" si="245"/>
        <v>1</v>
      </c>
      <c r="F4198" s="303">
        <v>1</v>
      </c>
      <c r="G4198" s="303"/>
      <c r="H4198" s="320"/>
      <c r="I4198" s="13"/>
      <c r="J4198" s="13"/>
      <c r="K4198" s="13"/>
      <c r="L4198" s="13"/>
      <c r="M4198" s="13"/>
      <c r="N4198" s="13"/>
      <c r="O4198" s="13"/>
      <c r="P4198" s="13"/>
      <c r="Q4198" s="13"/>
      <c r="R4198" s="13"/>
      <c r="S4198" s="13"/>
      <c r="T4198" s="13"/>
      <c r="U4198" s="13"/>
      <c r="V4198" s="13"/>
      <c r="W4198" s="13"/>
      <c r="X4198" s="13"/>
      <c r="Y4198" s="13"/>
      <c r="Z4198" s="13"/>
      <c r="AA4198" s="13"/>
      <c r="AB4198" s="13"/>
      <c r="AC4198" s="13"/>
      <c r="AD4198" s="13"/>
      <c r="AE4198" s="13"/>
      <c r="AF4198" s="13"/>
      <c r="AG4198" s="13"/>
      <c r="AH4198" s="13"/>
      <c r="AI4198" s="13"/>
      <c r="AJ4198" s="13"/>
      <c r="AK4198" s="13"/>
      <c r="AL4198" s="13"/>
      <c r="AM4198" s="13"/>
      <c r="AN4198" s="13"/>
      <c r="AO4198" s="13"/>
      <c r="AP4198" s="13"/>
      <c r="AQ4198" s="13"/>
      <c r="AR4198" s="13"/>
      <c r="AS4198" s="13"/>
      <c r="AT4198" s="13"/>
      <c r="AU4198" s="13"/>
      <c r="AV4198" s="13"/>
      <c r="AW4198" s="13"/>
      <c r="AX4198" s="13"/>
      <c r="AY4198" s="13"/>
      <c r="AZ4198" s="13"/>
      <c r="BA4198" s="13"/>
      <c r="BB4198" s="13"/>
      <c r="BC4198" s="13"/>
      <c r="BD4198" s="13"/>
      <c r="BE4198" s="13"/>
      <c r="BF4198" s="13"/>
      <c r="BG4198" s="13"/>
      <c r="BH4198" s="13"/>
      <c r="BI4198" s="13"/>
      <c r="BJ4198" s="13"/>
      <c r="BK4198" s="13"/>
      <c r="BL4198" s="13"/>
      <c r="BM4198" s="13"/>
      <c r="BN4198" s="13"/>
      <c r="BO4198" s="13"/>
      <c r="BP4198" s="13"/>
      <c r="BQ4198" s="13"/>
      <c r="BR4198" s="13"/>
      <c r="BS4198" s="13"/>
      <c r="BT4198" s="13"/>
      <c r="BU4198" s="13"/>
      <c r="BV4198" s="13"/>
      <c r="BW4198" s="13"/>
      <c r="BX4198" s="13"/>
      <c r="BY4198" s="13"/>
      <c r="BZ4198" s="13"/>
      <c r="CA4198" s="13"/>
      <c r="CB4198" s="13"/>
      <c r="CC4198" s="13"/>
      <c r="CD4198" s="13"/>
      <c r="CE4198" s="13"/>
      <c r="CF4198" s="13"/>
      <c r="CG4198" s="13"/>
      <c r="CH4198" s="13"/>
      <c r="CI4198" s="13"/>
      <c r="CJ4198" s="13"/>
      <c r="CK4198" s="13"/>
      <c r="CL4198" s="13"/>
      <c r="CM4198" s="13"/>
      <c r="CN4198" s="13"/>
      <c r="CO4198" s="13"/>
      <c r="CP4198" s="13"/>
      <c r="CQ4198" s="13"/>
      <c r="CR4198" s="13"/>
      <c r="CS4198" s="13"/>
      <c r="CT4198" s="13"/>
      <c r="CU4198" s="13"/>
      <c r="CV4198" s="13"/>
      <c r="CW4198" s="13"/>
      <c r="CX4198" s="13"/>
      <c r="CY4198" s="13"/>
      <c r="CZ4198" s="13"/>
      <c r="DA4198" s="13"/>
      <c r="DB4198" s="13"/>
      <c r="DC4198" s="13"/>
      <c r="DD4198" s="13"/>
      <c r="DE4198" s="13"/>
      <c r="DF4198" s="13"/>
      <c r="DG4198" s="13"/>
      <c r="DH4198" s="13"/>
      <c r="DI4198" s="13"/>
      <c r="DJ4198" s="13"/>
      <c r="DK4198" s="13"/>
      <c r="DL4198" s="13"/>
      <c r="DM4198" s="13"/>
      <c r="DN4198" s="13"/>
      <c r="DO4198" s="13"/>
      <c r="DP4198" s="13"/>
      <c r="DQ4198" s="13"/>
      <c r="DR4198" s="13"/>
      <c r="DS4198" s="13"/>
      <c r="DT4198" s="13"/>
      <c r="DU4198" s="13"/>
      <c r="DV4198" s="13"/>
      <c r="DW4198" s="13"/>
      <c r="DX4198" s="13"/>
      <c r="DY4198" s="13"/>
      <c r="DZ4198" s="13"/>
      <c r="EA4198" s="13"/>
      <c r="EB4198" s="13"/>
      <c r="EC4198" s="13"/>
      <c r="ED4198" s="13"/>
      <c r="EE4198" s="13"/>
      <c r="EF4198" s="13"/>
      <c r="EG4198" s="13"/>
      <c r="EH4198" s="13"/>
      <c r="EI4198" s="13"/>
      <c r="EJ4198" s="13"/>
      <c r="EK4198" s="13"/>
      <c r="EL4198" s="13"/>
      <c r="EM4198" s="13"/>
      <c r="EN4198" s="13"/>
      <c r="EO4198" s="13"/>
      <c r="EP4198" s="13"/>
      <c r="EQ4198" s="13"/>
      <c r="ER4198" s="13"/>
      <c r="ES4198" s="13"/>
      <c r="ET4198" s="13"/>
      <c r="EU4198" s="13"/>
      <c r="EV4198" s="13"/>
      <c r="EW4198" s="13"/>
      <c r="EX4198" s="13"/>
      <c r="EY4198" s="13"/>
      <c r="EZ4198" s="13"/>
      <c r="FA4198" s="13"/>
      <c r="FB4198" s="13"/>
      <c r="FC4198" s="13"/>
      <c r="FD4198" s="13"/>
      <c r="FE4198" s="13"/>
      <c r="FF4198" s="13"/>
      <c r="FG4198" s="13"/>
      <c r="FH4198" s="13"/>
      <c r="FI4198" s="13"/>
      <c r="FJ4198" s="13"/>
      <c r="FK4198" s="13"/>
      <c r="FL4198" s="13"/>
      <c r="FM4198" s="13"/>
      <c r="FN4198" s="13"/>
      <c r="FO4198" s="13"/>
      <c r="FP4198" s="13"/>
      <c r="FQ4198" s="13"/>
      <c r="FR4198" s="13"/>
      <c r="FS4198" s="13"/>
      <c r="FT4198" s="13"/>
      <c r="FU4198" s="13"/>
      <c r="FV4198" s="13"/>
      <c r="FW4198" s="13"/>
      <c r="FX4198" s="13"/>
      <c r="FY4198" s="13"/>
      <c r="FZ4198" s="13"/>
      <c r="GA4198" s="13"/>
      <c r="GB4198" s="13"/>
      <c r="GC4198" s="13"/>
      <c r="GD4198" s="13"/>
      <c r="GE4198" s="13"/>
      <c r="GF4198" s="13"/>
      <c r="GG4198" s="13"/>
      <c r="GH4198" s="13"/>
      <c r="GI4198" s="13"/>
      <c r="GJ4198" s="13"/>
      <c r="GK4198" s="13"/>
      <c r="GL4198" s="13"/>
      <c r="GM4198" s="13"/>
      <c r="GN4198" s="13"/>
      <c r="GO4198" s="13"/>
      <c r="GP4198" s="13"/>
      <c r="GQ4198" s="13"/>
      <c r="GR4198" s="13"/>
      <c r="GS4198" s="13"/>
      <c r="GT4198" s="13"/>
      <c r="GU4198" s="13"/>
      <c r="GV4198" s="13"/>
      <c r="GW4198" s="13"/>
      <c r="GX4198" s="13"/>
      <c r="GY4198" s="13"/>
      <c r="GZ4198" s="13"/>
      <c r="HA4198" s="13"/>
      <c r="HB4198" s="13"/>
      <c r="HC4198" s="13"/>
      <c r="HD4198" s="13"/>
      <c r="HE4198" s="13"/>
      <c r="HF4198" s="13"/>
      <c r="HG4198" s="13"/>
      <c r="HH4198" s="13"/>
      <c r="HI4198" s="13"/>
      <c r="HJ4198" s="13"/>
      <c r="HK4198" s="13"/>
      <c r="HL4198" s="13"/>
      <c r="HM4198" s="13"/>
      <c r="HN4198" s="13"/>
      <c r="HO4198" s="13"/>
      <c r="HP4198" s="13"/>
      <c r="HQ4198" s="13"/>
      <c r="HR4198" s="13"/>
      <c r="HS4198" s="13"/>
      <c r="HT4198" s="13"/>
      <c r="HU4198" s="13"/>
      <c r="HV4198" s="13"/>
      <c r="HW4198" s="13"/>
      <c r="HX4198" s="13"/>
      <c r="HY4198" s="13"/>
      <c r="HZ4198" s="13"/>
      <c r="IA4198" s="13"/>
      <c r="IB4198" s="13"/>
      <c r="IC4198" s="13"/>
      <c r="ID4198" s="13"/>
      <c r="IE4198" s="13"/>
      <c r="IF4198" s="13"/>
      <c r="IG4198" s="13"/>
    </row>
    <row r="4199" spans="1:241" s="304" customFormat="1">
      <c r="A4199" s="309">
        <v>130</v>
      </c>
      <c r="B4199" s="111" t="s">
        <v>5225</v>
      </c>
      <c r="C4199" s="59" t="s">
        <v>5226</v>
      </c>
      <c r="D4199" s="305" t="s">
        <v>1808</v>
      </c>
      <c r="E4199" s="299">
        <f t="shared" si="245"/>
        <v>2</v>
      </c>
      <c r="F4199" s="303"/>
      <c r="G4199" s="303"/>
      <c r="H4199" s="320">
        <v>2</v>
      </c>
      <c r="I4199" s="13"/>
      <c r="J4199" s="13"/>
      <c r="K4199" s="13"/>
      <c r="L4199" s="13"/>
      <c r="M4199" s="13"/>
      <c r="N4199" s="13"/>
      <c r="O4199" s="13"/>
      <c r="P4199" s="13"/>
      <c r="Q4199" s="13"/>
      <c r="R4199" s="13"/>
      <c r="S4199" s="13"/>
      <c r="T4199" s="13"/>
      <c r="U4199" s="13"/>
      <c r="V4199" s="13"/>
      <c r="W4199" s="13"/>
      <c r="X4199" s="13"/>
      <c r="Y4199" s="13"/>
      <c r="Z4199" s="13"/>
      <c r="AA4199" s="13"/>
      <c r="AB4199" s="13"/>
      <c r="AC4199" s="13"/>
      <c r="AD4199" s="13"/>
      <c r="AE4199" s="13"/>
      <c r="AF4199" s="13"/>
      <c r="AG4199" s="13"/>
      <c r="AH4199" s="13"/>
      <c r="AI4199" s="13"/>
      <c r="AJ4199" s="13"/>
      <c r="AK4199" s="13"/>
      <c r="AL4199" s="13"/>
      <c r="AM4199" s="13"/>
      <c r="AN4199" s="13"/>
      <c r="AO4199" s="13"/>
      <c r="AP4199" s="13"/>
      <c r="AQ4199" s="13"/>
      <c r="AR4199" s="13"/>
      <c r="AS4199" s="13"/>
      <c r="AT4199" s="13"/>
      <c r="AU4199" s="13"/>
      <c r="AV4199" s="13"/>
      <c r="AW4199" s="13"/>
      <c r="AX4199" s="13"/>
      <c r="AY4199" s="13"/>
      <c r="AZ4199" s="13"/>
      <c r="BA4199" s="13"/>
      <c r="BB4199" s="13"/>
      <c r="BC4199" s="13"/>
      <c r="BD4199" s="13"/>
      <c r="BE4199" s="13"/>
      <c r="BF4199" s="13"/>
      <c r="BG4199" s="13"/>
      <c r="BH4199" s="13"/>
      <c r="BI4199" s="13"/>
      <c r="BJ4199" s="13"/>
      <c r="BK4199" s="13"/>
      <c r="BL4199" s="13"/>
      <c r="BM4199" s="13"/>
      <c r="BN4199" s="13"/>
      <c r="BO4199" s="13"/>
      <c r="BP4199" s="13"/>
      <c r="BQ4199" s="13"/>
      <c r="BR4199" s="13"/>
      <c r="BS4199" s="13"/>
      <c r="BT4199" s="13"/>
      <c r="BU4199" s="13"/>
      <c r="BV4199" s="13"/>
      <c r="BW4199" s="13"/>
      <c r="BX4199" s="13"/>
      <c r="BY4199" s="13"/>
      <c r="BZ4199" s="13"/>
      <c r="CA4199" s="13"/>
      <c r="CB4199" s="13"/>
      <c r="CC4199" s="13"/>
      <c r="CD4199" s="13"/>
      <c r="CE4199" s="13"/>
      <c r="CF4199" s="13"/>
      <c r="CG4199" s="13"/>
      <c r="CH4199" s="13"/>
      <c r="CI4199" s="13"/>
      <c r="CJ4199" s="13"/>
      <c r="CK4199" s="13"/>
      <c r="CL4199" s="13"/>
      <c r="CM4199" s="13"/>
      <c r="CN4199" s="13"/>
      <c r="CO4199" s="13"/>
      <c r="CP4199" s="13"/>
      <c r="CQ4199" s="13"/>
      <c r="CR4199" s="13"/>
      <c r="CS4199" s="13"/>
      <c r="CT4199" s="13"/>
      <c r="CU4199" s="13"/>
      <c r="CV4199" s="13"/>
      <c r="CW4199" s="13"/>
      <c r="CX4199" s="13"/>
      <c r="CY4199" s="13"/>
      <c r="CZ4199" s="13"/>
      <c r="DA4199" s="13"/>
      <c r="DB4199" s="13"/>
      <c r="DC4199" s="13"/>
      <c r="DD4199" s="13"/>
      <c r="DE4199" s="13"/>
      <c r="DF4199" s="13"/>
      <c r="DG4199" s="13"/>
      <c r="DH4199" s="13"/>
      <c r="DI4199" s="13"/>
      <c r="DJ4199" s="13"/>
      <c r="DK4199" s="13"/>
      <c r="DL4199" s="13"/>
      <c r="DM4199" s="13"/>
      <c r="DN4199" s="13"/>
      <c r="DO4199" s="13"/>
      <c r="DP4199" s="13"/>
      <c r="DQ4199" s="13"/>
      <c r="DR4199" s="13"/>
      <c r="DS4199" s="13"/>
      <c r="DT4199" s="13"/>
      <c r="DU4199" s="13"/>
      <c r="DV4199" s="13"/>
      <c r="DW4199" s="13"/>
      <c r="DX4199" s="13"/>
      <c r="DY4199" s="13"/>
      <c r="DZ4199" s="13"/>
      <c r="EA4199" s="13"/>
      <c r="EB4199" s="13"/>
      <c r="EC4199" s="13"/>
      <c r="ED4199" s="13"/>
      <c r="EE4199" s="13"/>
      <c r="EF4199" s="13"/>
      <c r="EG4199" s="13"/>
      <c r="EH4199" s="13"/>
      <c r="EI4199" s="13"/>
      <c r="EJ4199" s="13"/>
      <c r="EK4199" s="13"/>
      <c r="EL4199" s="13"/>
      <c r="EM4199" s="13"/>
      <c r="EN4199" s="13"/>
      <c r="EO4199" s="13"/>
      <c r="EP4199" s="13"/>
      <c r="EQ4199" s="13"/>
      <c r="ER4199" s="13"/>
      <c r="ES4199" s="13"/>
      <c r="ET4199" s="13"/>
      <c r="EU4199" s="13"/>
      <c r="EV4199" s="13"/>
      <c r="EW4199" s="13"/>
      <c r="EX4199" s="13"/>
      <c r="EY4199" s="13"/>
      <c r="EZ4199" s="13"/>
      <c r="FA4199" s="13"/>
      <c r="FB4199" s="13"/>
      <c r="FC4199" s="13"/>
      <c r="FD4199" s="13"/>
      <c r="FE4199" s="13"/>
      <c r="FF4199" s="13"/>
      <c r="FG4199" s="13"/>
      <c r="FH4199" s="13"/>
      <c r="FI4199" s="13"/>
      <c r="FJ4199" s="13"/>
      <c r="FK4199" s="13"/>
      <c r="FL4199" s="13"/>
      <c r="FM4199" s="13"/>
      <c r="FN4199" s="13"/>
      <c r="FO4199" s="13"/>
      <c r="FP4199" s="13"/>
      <c r="FQ4199" s="13"/>
      <c r="FR4199" s="13"/>
      <c r="FS4199" s="13"/>
      <c r="FT4199" s="13"/>
      <c r="FU4199" s="13"/>
      <c r="FV4199" s="13"/>
      <c r="FW4199" s="13"/>
      <c r="FX4199" s="13"/>
      <c r="FY4199" s="13"/>
      <c r="FZ4199" s="13"/>
      <c r="GA4199" s="13"/>
      <c r="GB4199" s="13"/>
      <c r="GC4199" s="13"/>
      <c r="GD4199" s="13"/>
      <c r="GE4199" s="13"/>
      <c r="GF4199" s="13"/>
      <c r="GG4199" s="13"/>
      <c r="GH4199" s="13"/>
      <c r="GI4199" s="13"/>
      <c r="GJ4199" s="13"/>
      <c r="GK4199" s="13"/>
      <c r="GL4199" s="13"/>
      <c r="GM4199" s="13"/>
      <c r="GN4199" s="13"/>
      <c r="GO4199" s="13"/>
      <c r="GP4199" s="13"/>
      <c r="GQ4199" s="13"/>
      <c r="GR4199" s="13"/>
      <c r="GS4199" s="13"/>
      <c r="GT4199" s="13"/>
      <c r="GU4199" s="13"/>
      <c r="GV4199" s="13"/>
      <c r="GW4199" s="13"/>
      <c r="GX4199" s="13"/>
      <c r="GY4199" s="13"/>
      <c r="GZ4199" s="13"/>
      <c r="HA4199" s="13"/>
      <c r="HB4199" s="13"/>
      <c r="HC4199" s="13"/>
      <c r="HD4199" s="13"/>
      <c r="HE4199" s="13"/>
      <c r="HF4199" s="13"/>
      <c r="HG4199" s="13"/>
      <c r="HH4199" s="13"/>
      <c r="HI4199" s="13"/>
      <c r="HJ4199" s="13"/>
      <c r="HK4199" s="13"/>
      <c r="HL4199" s="13"/>
      <c r="HM4199" s="13"/>
      <c r="HN4199" s="13"/>
      <c r="HO4199" s="13"/>
      <c r="HP4199" s="13"/>
      <c r="HQ4199" s="13"/>
      <c r="HR4199" s="13"/>
      <c r="HS4199" s="13"/>
      <c r="HT4199" s="13"/>
      <c r="HU4199" s="13"/>
      <c r="HV4199" s="13"/>
      <c r="HW4199" s="13"/>
      <c r="HX4199" s="13"/>
      <c r="HY4199" s="13"/>
      <c r="HZ4199" s="13"/>
      <c r="IA4199" s="13"/>
      <c r="IB4199" s="13"/>
      <c r="IC4199" s="13"/>
      <c r="ID4199" s="13"/>
      <c r="IE4199" s="13"/>
      <c r="IF4199" s="13"/>
      <c r="IG4199" s="13"/>
    </row>
    <row r="4200" spans="1:241" s="304" customFormat="1">
      <c r="A4200" s="309">
        <v>131</v>
      </c>
      <c r="B4200" s="111" t="s">
        <v>5227</v>
      </c>
      <c r="C4200" s="59" t="s">
        <v>5228</v>
      </c>
      <c r="D4200" s="305" t="s">
        <v>1808</v>
      </c>
      <c r="E4200" s="299">
        <f t="shared" si="245"/>
        <v>4</v>
      </c>
      <c r="F4200" s="303"/>
      <c r="G4200" s="303"/>
      <c r="H4200" s="320">
        <v>4</v>
      </c>
      <c r="I4200" s="13"/>
      <c r="J4200" s="13"/>
      <c r="K4200" s="13"/>
      <c r="L4200" s="13"/>
      <c r="M4200" s="13"/>
      <c r="N4200" s="13"/>
      <c r="O4200" s="13"/>
      <c r="P4200" s="13"/>
      <c r="Q4200" s="13"/>
      <c r="R4200" s="13"/>
      <c r="S4200" s="13"/>
      <c r="T4200" s="13"/>
      <c r="U4200" s="13"/>
      <c r="V4200" s="13"/>
      <c r="W4200" s="13"/>
      <c r="X4200" s="13"/>
      <c r="Y4200" s="13"/>
      <c r="Z4200" s="13"/>
      <c r="AA4200" s="13"/>
      <c r="AB4200" s="13"/>
      <c r="AC4200" s="13"/>
      <c r="AD4200" s="13"/>
      <c r="AE4200" s="13"/>
      <c r="AF4200" s="13"/>
      <c r="AG4200" s="13"/>
      <c r="AH4200" s="13"/>
      <c r="AI4200" s="13"/>
      <c r="AJ4200" s="13"/>
      <c r="AK4200" s="13"/>
      <c r="AL4200" s="13"/>
      <c r="AM4200" s="13"/>
      <c r="AN4200" s="13"/>
      <c r="AO4200" s="13"/>
      <c r="AP4200" s="13"/>
      <c r="AQ4200" s="13"/>
      <c r="AR4200" s="13"/>
      <c r="AS4200" s="13"/>
      <c r="AT4200" s="13"/>
      <c r="AU4200" s="13"/>
      <c r="AV4200" s="13"/>
      <c r="AW4200" s="13"/>
      <c r="AX4200" s="13"/>
      <c r="AY4200" s="13"/>
      <c r="AZ4200" s="13"/>
      <c r="BA4200" s="13"/>
      <c r="BB4200" s="13"/>
      <c r="BC4200" s="13"/>
      <c r="BD4200" s="13"/>
      <c r="BE4200" s="13"/>
      <c r="BF4200" s="13"/>
      <c r="BG4200" s="13"/>
      <c r="BH4200" s="13"/>
      <c r="BI4200" s="13"/>
      <c r="BJ4200" s="13"/>
      <c r="BK4200" s="13"/>
      <c r="BL4200" s="13"/>
      <c r="BM4200" s="13"/>
      <c r="BN4200" s="13"/>
      <c r="BO4200" s="13"/>
      <c r="BP4200" s="13"/>
      <c r="BQ4200" s="13"/>
      <c r="BR4200" s="13"/>
      <c r="BS4200" s="13"/>
      <c r="BT4200" s="13"/>
      <c r="BU4200" s="13"/>
      <c r="BV4200" s="13"/>
      <c r="BW4200" s="13"/>
      <c r="BX4200" s="13"/>
      <c r="BY4200" s="13"/>
      <c r="BZ4200" s="13"/>
      <c r="CA4200" s="13"/>
      <c r="CB4200" s="13"/>
      <c r="CC4200" s="13"/>
      <c r="CD4200" s="13"/>
      <c r="CE4200" s="13"/>
      <c r="CF4200" s="13"/>
      <c r="CG4200" s="13"/>
      <c r="CH4200" s="13"/>
      <c r="CI4200" s="13"/>
      <c r="CJ4200" s="13"/>
      <c r="CK4200" s="13"/>
      <c r="CL4200" s="13"/>
      <c r="CM4200" s="13"/>
      <c r="CN4200" s="13"/>
      <c r="CO4200" s="13"/>
      <c r="CP4200" s="13"/>
      <c r="CQ4200" s="13"/>
      <c r="CR4200" s="13"/>
      <c r="CS4200" s="13"/>
      <c r="CT4200" s="13"/>
      <c r="CU4200" s="13"/>
      <c r="CV4200" s="13"/>
      <c r="CW4200" s="13"/>
      <c r="CX4200" s="13"/>
      <c r="CY4200" s="13"/>
      <c r="CZ4200" s="13"/>
      <c r="DA4200" s="13"/>
      <c r="DB4200" s="13"/>
      <c r="DC4200" s="13"/>
      <c r="DD4200" s="13"/>
      <c r="DE4200" s="13"/>
      <c r="DF4200" s="13"/>
      <c r="DG4200" s="13"/>
      <c r="DH4200" s="13"/>
      <c r="DI4200" s="13"/>
      <c r="DJ4200" s="13"/>
      <c r="DK4200" s="13"/>
      <c r="DL4200" s="13"/>
      <c r="DM4200" s="13"/>
      <c r="DN4200" s="13"/>
      <c r="DO4200" s="13"/>
      <c r="DP4200" s="13"/>
      <c r="DQ4200" s="13"/>
      <c r="DR4200" s="13"/>
      <c r="DS4200" s="13"/>
      <c r="DT4200" s="13"/>
      <c r="DU4200" s="13"/>
      <c r="DV4200" s="13"/>
      <c r="DW4200" s="13"/>
      <c r="DX4200" s="13"/>
      <c r="DY4200" s="13"/>
      <c r="DZ4200" s="13"/>
      <c r="EA4200" s="13"/>
      <c r="EB4200" s="13"/>
      <c r="EC4200" s="13"/>
      <c r="ED4200" s="13"/>
      <c r="EE4200" s="13"/>
      <c r="EF4200" s="13"/>
      <c r="EG4200" s="13"/>
      <c r="EH4200" s="13"/>
      <c r="EI4200" s="13"/>
      <c r="EJ4200" s="13"/>
      <c r="EK4200" s="13"/>
      <c r="EL4200" s="13"/>
      <c r="EM4200" s="13"/>
      <c r="EN4200" s="13"/>
      <c r="EO4200" s="13"/>
      <c r="EP4200" s="13"/>
      <c r="EQ4200" s="13"/>
      <c r="ER4200" s="13"/>
      <c r="ES4200" s="13"/>
      <c r="ET4200" s="13"/>
      <c r="EU4200" s="13"/>
      <c r="EV4200" s="13"/>
      <c r="EW4200" s="13"/>
      <c r="EX4200" s="13"/>
      <c r="EY4200" s="13"/>
      <c r="EZ4200" s="13"/>
      <c r="FA4200" s="13"/>
      <c r="FB4200" s="13"/>
      <c r="FC4200" s="13"/>
      <c r="FD4200" s="13"/>
      <c r="FE4200" s="13"/>
      <c r="FF4200" s="13"/>
      <c r="FG4200" s="13"/>
      <c r="FH4200" s="13"/>
      <c r="FI4200" s="13"/>
      <c r="FJ4200" s="13"/>
      <c r="FK4200" s="13"/>
      <c r="FL4200" s="13"/>
      <c r="FM4200" s="13"/>
      <c r="FN4200" s="13"/>
      <c r="FO4200" s="13"/>
      <c r="FP4200" s="13"/>
      <c r="FQ4200" s="13"/>
      <c r="FR4200" s="13"/>
      <c r="FS4200" s="13"/>
      <c r="FT4200" s="13"/>
      <c r="FU4200" s="13"/>
      <c r="FV4200" s="13"/>
      <c r="FW4200" s="13"/>
      <c r="FX4200" s="13"/>
      <c r="FY4200" s="13"/>
      <c r="FZ4200" s="13"/>
      <c r="GA4200" s="13"/>
      <c r="GB4200" s="13"/>
      <c r="GC4200" s="13"/>
      <c r="GD4200" s="13"/>
      <c r="GE4200" s="13"/>
      <c r="GF4200" s="13"/>
      <c r="GG4200" s="13"/>
      <c r="GH4200" s="13"/>
      <c r="GI4200" s="13"/>
      <c r="GJ4200" s="13"/>
      <c r="GK4200" s="13"/>
      <c r="GL4200" s="13"/>
      <c r="GM4200" s="13"/>
      <c r="GN4200" s="13"/>
      <c r="GO4200" s="13"/>
      <c r="GP4200" s="13"/>
      <c r="GQ4200" s="13"/>
      <c r="GR4200" s="13"/>
      <c r="GS4200" s="13"/>
      <c r="GT4200" s="13"/>
      <c r="GU4200" s="13"/>
      <c r="GV4200" s="13"/>
      <c r="GW4200" s="13"/>
      <c r="GX4200" s="13"/>
      <c r="GY4200" s="13"/>
      <c r="GZ4200" s="13"/>
      <c r="HA4200" s="13"/>
      <c r="HB4200" s="13"/>
      <c r="HC4200" s="13"/>
      <c r="HD4200" s="13"/>
      <c r="HE4200" s="13"/>
      <c r="HF4200" s="13"/>
      <c r="HG4200" s="13"/>
      <c r="HH4200" s="13"/>
      <c r="HI4200" s="13"/>
      <c r="HJ4200" s="13"/>
      <c r="HK4200" s="13"/>
      <c r="HL4200" s="13"/>
      <c r="HM4200" s="13"/>
      <c r="HN4200" s="13"/>
      <c r="HO4200" s="13"/>
      <c r="HP4200" s="13"/>
      <c r="HQ4200" s="13"/>
      <c r="HR4200" s="13"/>
      <c r="HS4200" s="13"/>
      <c r="HT4200" s="13"/>
      <c r="HU4200" s="13"/>
      <c r="HV4200" s="13"/>
      <c r="HW4200" s="13"/>
      <c r="HX4200" s="13"/>
      <c r="HY4200" s="13"/>
      <c r="HZ4200" s="13"/>
      <c r="IA4200" s="13"/>
      <c r="IB4200" s="13"/>
      <c r="IC4200" s="13"/>
      <c r="ID4200" s="13"/>
      <c r="IE4200" s="13"/>
      <c r="IF4200" s="13"/>
      <c r="IG4200" s="13"/>
    </row>
    <row r="4201" spans="1:241" s="304" customFormat="1">
      <c r="A4201" s="309">
        <v>132</v>
      </c>
      <c r="B4201" s="111" t="s">
        <v>9260</v>
      </c>
      <c r="C4201" s="59" t="s">
        <v>5229</v>
      </c>
      <c r="D4201" s="305" t="s">
        <v>1808</v>
      </c>
      <c r="E4201" s="299">
        <f t="shared" si="245"/>
        <v>2</v>
      </c>
      <c r="F4201" s="303"/>
      <c r="G4201" s="303"/>
      <c r="H4201" s="320">
        <v>2</v>
      </c>
      <c r="I4201" s="13"/>
      <c r="J4201" s="13"/>
      <c r="K4201" s="13"/>
      <c r="L4201" s="13"/>
      <c r="M4201" s="13"/>
      <c r="N4201" s="13"/>
      <c r="O4201" s="13"/>
      <c r="P4201" s="13"/>
      <c r="Q4201" s="13"/>
      <c r="R4201" s="13"/>
      <c r="S4201" s="13"/>
      <c r="T4201" s="13"/>
      <c r="U4201" s="13"/>
      <c r="V4201" s="13"/>
      <c r="W4201" s="13"/>
      <c r="X4201" s="13"/>
      <c r="Y4201" s="13"/>
      <c r="Z4201" s="13"/>
      <c r="AA4201" s="13"/>
      <c r="AB4201" s="13"/>
      <c r="AC4201" s="13"/>
      <c r="AD4201" s="13"/>
      <c r="AE4201" s="13"/>
      <c r="AF4201" s="13"/>
      <c r="AG4201" s="13"/>
      <c r="AH4201" s="13"/>
      <c r="AI4201" s="13"/>
      <c r="AJ4201" s="13"/>
      <c r="AK4201" s="13"/>
      <c r="AL4201" s="13"/>
      <c r="AM4201" s="13"/>
      <c r="AN4201" s="13"/>
      <c r="AO4201" s="13"/>
      <c r="AP4201" s="13"/>
      <c r="AQ4201" s="13"/>
      <c r="AR4201" s="13"/>
      <c r="AS4201" s="13"/>
      <c r="AT4201" s="13"/>
      <c r="AU4201" s="13"/>
      <c r="AV4201" s="13"/>
      <c r="AW4201" s="13"/>
      <c r="AX4201" s="13"/>
      <c r="AY4201" s="13"/>
      <c r="AZ4201" s="13"/>
      <c r="BA4201" s="13"/>
      <c r="BB4201" s="13"/>
      <c r="BC4201" s="13"/>
      <c r="BD4201" s="13"/>
      <c r="BE4201" s="13"/>
      <c r="BF4201" s="13"/>
      <c r="BG4201" s="13"/>
      <c r="BH4201" s="13"/>
      <c r="BI4201" s="13"/>
      <c r="BJ4201" s="13"/>
      <c r="BK4201" s="13"/>
      <c r="BL4201" s="13"/>
      <c r="BM4201" s="13"/>
      <c r="BN4201" s="13"/>
      <c r="BO4201" s="13"/>
      <c r="BP4201" s="13"/>
      <c r="BQ4201" s="13"/>
      <c r="BR4201" s="13"/>
      <c r="BS4201" s="13"/>
      <c r="BT4201" s="13"/>
      <c r="BU4201" s="13"/>
      <c r="BV4201" s="13"/>
      <c r="BW4201" s="13"/>
      <c r="BX4201" s="13"/>
      <c r="BY4201" s="13"/>
      <c r="BZ4201" s="13"/>
      <c r="CA4201" s="13"/>
      <c r="CB4201" s="13"/>
      <c r="CC4201" s="13"/>
      <c r="CD4201" s="13"/>
      <c r="CE4201" s="13"/>
      <c r="CF4201" s="13"/>
      <c r="CG4201" s="13"/>
      <c r="CH4201" s="13"/>
      <c r="CI4201" s="13"/>
      <c r="CJ4201" s="13"/>
      <c r="CK4201" s="13"/>
      <c r="CL4201" s="13"/>
      <c r="CM4201" s="13"/>
      <c r="CN4201" s="13"/>
      <c r="CO4201" s="13"/>
      <c r="CP4201" s="13"/>
      <c r="CQ4201" s="13"/>
      <c r="CR4201" s="13"/>
      <c r="CS4201" s="13"/>
      <c r="CT4201" s="13"/>
      <c r="CU4201" s="13"/>
      <c r="CV4201" s="13"/>
      <c r="CW4201" s="13"/>
      <c r="CX4201" s="13"/>
      <c r="CY4201" s="13"/>
      <c r="CZ4201" s="13"/>
      <c r="DA4201" s="13"/>
      <c r="DB4201" s="13"/>
      <c r="DC4201" s="13"/>
      <c r="DD4201" s="13"/>
      <c r="DE4201" s="13"/>
      <c r="DF4201" s="13"/>
      <c r="DG4201" s="13"/>
      <c r="DH4201" s="13"/>
      <c r="DI4201" s="13"/>
      <c r="DJ4201" s="13"/>
      <c r="DK4201" s="13"/>
      <c r="DL4201" s="13"/>
      <c r="DM4201" s="13"/>
      <c r="DN4201" s="13"/>
      <c r="DO4201" s="13"/>
      <c r="DP4201" s="13"/>
      <c r="DQ4201" s="13"/>
      <c r="DR4201" s="13"/>
      <c r="DS4201" s="13"/>
      <c r="DT4201" s="13"/>
      <c r="DU4201" s="13"/>
      <c r="DV4201" s="13"/>
      <c r="DW4201" s="13"/>
      <c r="DX4201" s="13"/>
      <c r="DY4201" s="13"/>
      <c r="DZ4201" s="13"/>
      <c r="EA4201" s="13"/>
      <c r="EB4201" s="13"/>
      <c r="EC4201" s="13"/>
      <c r="ED4201" s="13"/>
      <c r="EE4201" s="13"/>
      <c r="EF4201" s="13"/>
      <c r="EG4201" s="13"/>
      <c r="EH4201" s="13"/>
      <c r="EI4201" s="13"/>
      <c r="EJ4201" s="13"/>
      <c r="EK4201" s="13"/>
      <c r="EL4201" s="13"/>
      <c r="EM4201" s="13"/>
      <c r="EN4201" s="13"/>
      <c r="EO4201" s="13"/>
      <c r="EP4201" s="13"/>
      <c r="EQ4201" s="13"/>
      <c r="ER4201" s="13"/>
      <c r="ES4201" s="13"/>
      <c r="ET4201" s="13"/>
      <c r="EU4201" s="13"/>
      <c r="EV4201" s="13"/>
      <c r="EW4201" s="13"/>
      <c r="EX4201" s="13"/>
      <c r="EY4201" s="13"/>
      <c r="EZ4201" s="13"/>
      <c r="FA4201" s="13"/>
      <c r="FB4201" s="13"/>
      <c r="FC4201" s="13"/>
      <c r="FD4201" s="13"/>
      <c r="FE4201" s="13"/>
      <c r="FF4201" s="13"/>
      <c r="FG4201" s="13"/>
      <c r="FH4201" s="13"/>
      <c r="FI4201" s="13"/>
      <c r="FJ4201" s="13"/>
      <c r="FK4201" s="13"/>
      <c r="FL4201" s="13"/>
      <c r="FM4201" s="13"/>
      <c r="FN4201" s="13"/>
      <c r="FO4201" s="13"/>
      <c r="FP4201" s="13"/>
      <c r="FQ4201" s="13"/>
      <c r="FR4201" s="13"/>
      <c r="FS4201" s="13"/>
      <c r="FT4201" s="13"/>
      <c r="FU4201" s="13"/>
      <c r="FV4201" s="13"/>
      <c r="FW4201" s="13"/>
      <c r="FX4201" s="13"/>
      <c r="FY4201" s="13"/>
      <c r="FZ4201" s="13"/>
      <c r="GA4201" s="13"/>
      <c r="GB4201" s="13"/>
      <c r="GC4201" s="13"/>
      <c r="GD4201" s="13"/>
      <c r="GE4201" s="13"/>
      <c r="GF4201" s="13"/>
      <c r="GG4201" s="13"/>
      <c r="GH4201" s="13"/>
      <c r="GI4201" s="13"/>
      <c r="GJ4201" s="13"/>
      <c r="GK4201" s="13"/>
      <c r="GL4201" s="13"/>
      <c r="GM4201" s="13"/>
      <c r="GN4201" s="13"/>
      <c r="GO4201" s="13"/>
      <c r="GP4201" s="13"/>
      <c r="GQ4201" s="13"/>
      <c r="GR4201" s="13"/>
      <c r="GS4201" s="13"/>
      <c r="GT4201" s="13"/>
      <c r="GU4201" s="13"/>
      <c r="GV4201" s="13"/>
      <c r="GW4201" s="13"/>
      <c r="GX4201" s="13"/>
      <c r="GY4201" s="13"/>
      <c r="GZ4201" s="13"/>
      <c r="HA4201" s="13"/>
      <c r="HB4201" s="13"/>
      <c r="HC4201" s="13"/>
      <c r="HD4201" s="13"/>
      <c r="HE4201" s="13"/>
      <c r="HF4201" s="13"/>
      <c r="HG4201" s="13"/>
      <c r="HH4201" s="13"/>
      <c r="HI4201" s="13"/>
      <c r="HJ4201" s="13"/>
      <c r="HK4201" s="13"/>
      <c r="HL4201" s="13"/>
      <c r="HM4201" s="13"/>
      <c r="HN4201" s="13"/>
      <c r="HO4201" s="13"/>
      <c r="HP4201" s="13"/>
      <c r="HQ4201" s="13"/>
      <c r="HR4201" s="13"/>
      <c r="HS4201" s="13"/>
      <c r="HT4201" s="13"/>
      <c r="HU4201" s="13"/>
      <c r="HV4201" s="13"/>
      <c r="HW4201" s="13"/>
      <c r="HX4201" s="13"/>
      <c r="HY4201" s="13"/>
      <c r="HZ4201" s="13"/>
      <c r="IA4201" s="13"/>
      <c r="IB4201" s="13"/>
      <c r="IC4201" s="13"/>
      <c r="ID4201" s="13"/>
      <c r="IE4201" s="13"/>
      <c r="IF4201" s="13"/>
      <c r="IG4201" s="13"/>
    </row>
    <row r="4202" spans="1:241" s="304" customFormat="1">
      <c r="A4202" s="309">
        <v>133</v>
      </c>
      <c r="B4202" s="111" t="s">
        <v>9261</v>
      </c>
      <c r="C4202" s="59" t="s">
        <v>5230</v>
      </c>
      <c r="D4202" s="305" t="s">
        <v>1808</v>
      </c>
      <c r="E4202" s="299">
        <f t="shared" si="245"/>
        <v>4</v>
      </c>
      <c r="F4202" s="303"/>
      <c r="G4202" s="303"/>
      <c r="H4202" s="320">
        <v>4</v>
      </c>
      <c r="I4202" s="13"/>
      <c r="J4202" s="13"/>
      <c r="K4202" s="13"/>
      <c r="L4202" s="13"/>
      <c r="M4202" s="13"/>
      <c r="N4202" s="13"/>
      <c r="O4202" s="13"/>
      <c r="P4202" s="13"/>
      <c r="Q4202" s="13"/>
      <c r="R4202" s="13"/>
      <c r="S4202" s="13"/>
      <c r="T4202" s="13"/>
      <c r="U4202" s="13"/>
      <c r="V4202" s="13"/>
      <c r="W4202" s="13"/>
      <c r="X4202" s="13"/>
      <c r="Y4202" s="13"/>
      <c r="Z4202" s="13"/>
      <c r="AA4202" s="13"/>
      <c r="AB4202" s="13"/>
      <c r="AC4202" s="13"/>
      <c r="AD4202" s="13"/>
      <c r="AE4202" s="13"/>
      <c r="AF4202" s="13"/>
      <c r="AG4202" s="13"/>
      <c r="AH4202" s="13"/>
      <c r="AI4202" s="13"/>
      <c r="AJ4202" s="13"/>
      <c r="AK4202" s="13"/>
      <c r="AL4202" s="13"/>
      <c r="AM4202" s="13"/>
      <c r="AN4202" s="13"/>
      <c r="AO4202" s="13"/>
      <c r="AP4202" s="13"/>
      <c r="AQ4202" s="13"/>
      <c r="AR4202" s="13"/>
      <c r="AS4202" s="13"/>
      <c r="AT4202" s="13"/>
      <c r="AU4202" s="13"/>
      <c r="AV4202" s="13"/>
      <c r="AW4202" s="13"/>
      <c r="AX4202" s="13"/>
      <c r="AY4202" s="13"/>
      <c r="AZ4202" s="13"/>
      <c r="BA4202" s="13"/>
      <c r="BB4202" s="13"/>
      <c r="BC4202" s="13"/>
      <c r="BD4202" s="13"/>
      <c r="BE4202" s="13"/>
      <c r="BF4202" s="13"/>
      <c r="BG4202" s="13"/>
      <c r="BH4202" s="13"/>
      <c r="BI4202" s="13"/>
      <c r="BJ4202" s="13"/>
      <c r="BK4202" s="13"/>
      <c r="BL4202" s="13"/>
      <c r="BM4202" s="13"/>
      <c r="BN4202" s="13"/>
      <c r="BO4202" s="13"/>
      <c r="BP4202" s="13"/>
      <c r="BQ4202" s="13"/>
      <c r="BR4202" s="13"/>
      <c r="BS4202" s="13"/>
      <c r="BT4202" s="13"/>
      <c r="BU4202" s="13"/>
      <c r="BV4202" s="13"/>
      <c r="BW4202" s="13"/>
      <c r="BX4202" s="13"/>
      <c r="BY4202" s="13"/>
      <c r="BZ4202" s="13"/>
      <c r="CA4202" s="13"/>
      <c r="CB4202" s="13"/>
      <c r="CC4202" s="13"/>
      <c r="CD4202" s="13"/>
      <c r="CE4202" s="13"/>
      <c r="CF4202" s="13"/>
      <c r="CG4202" s="13"/>
      <c r="CH4202" s="13"/>
      <c r="CI4202" s="13"/>
      <c r="CJ4202" s="13"/>
      <c r="CK4202" s="13"/>
      <c r="CL4202" s="13"/>
      <c r="CM4202" s="13"/>
      <c r="CN4202" s="13"/>
      <c r="CO4202" s="13"/>
      <c r="CP4202" s="13"/>
      <c r="CQ4202" s="13"/>
      <c r="CR4202" s="13"/>
      <c r="CS4202" s="13"/>
      <c r="CT4202" s="13"/>
      <c r="CU4202" s="13"/>
      <c r="CV4202" s="13"/>
      <c r="CW4202" s="13"/>
      <c r="CX4202" s="13"/>
      <c r="CY4202" s="13"/>
      <c r="CZ4202" s="13"/>
      <c r="DA4202" s="13"/>
      <c r="DB4202" s="13"/>
      <c r="DC4202" s="13"/>
      <c r="DD4202" s="13"/>
      <c r="DE4202" s="13"/>
      <c r="DF4202" s="13"/>
      <c r="DG4202" s="13"/>
      <c r="DH4202" s="13"/>
      <c r="DI4202" s="13"/>
      <c r="DJ4202" s="13"/>
      <c r="DK4202" s="13"/>
      <c r="DL4202" s="13"/>
      <c r="DM4202" s="13"/>
      <c r="DN4202" s="13"/>
      <c r="DO4202" s="13"/>
      <c r="DP4202" s="13"/>
      <c r="DQ4202" s="13"/>
      <c r="DR4202" s="13"/>
      <c r="DS4202" s="13"/>
      <c r="DT4202" s="13"/>
      <c r="DU4202" s="13"/>
      <c r="DV4202" s="13"/>
      <c r="DW4202" s="13"/>
      <c r="DX4202" s="13"/>
      <c r="DY4202" s="13"/>
      <c r="DZ4202" s="13"/>
      <c r="EA4202" s="13"/>
      <c r="EB4202" s="13"/>
      <c r="EC4202" s="13"/>
      <c r="ED4202" s="13"/>
      <c r="EE4202" s="13"/>
      <c r="EF4202" s="13"/>
      <c r="EG4202" s="13"/>
      <c r="EH4202" s="13"/>
      <c r="EI4202" s="13"/>
      <c r="EJ4202" s="13"/>
      <c r="EK4202" s="13"/>
      <c r="EL4202" s="13"/>
      <c r="EM4202" s="13"/>
      <c r="EN4202" s="13"/>
      <c r="EO4202" s="13"/>
      <c r="EP4202" s="13"/>
      <c r="EQ4202" s="13"/>
      <c r="ER4202" s="13"/>
      <c r="ES4202" s="13"/>
      <c r="ET4202" s="13"/>
      <c r="EU4202" s="13"/>
      <c r="EV4202" s="13"/>
      <c r="EW4202" s="13"/>
      <c r="EX4202" s="13"/>
      <c r="EY4202" s="13"/>
      <c r="EZ4202" s="13"/>
      <c r="FA4202" s="13"/>
      <c r="FB4202" s="13"/>
      <c r="FC4202" s="13"/>
      <c r="FD4202" s="13"/>
      <c r="FE4202" s="13"/>
      <c r="FF4202" s="13"/>
      <c r="FG4202" s="13"/>
      <c r="FH4202" s="13"/>
      <c r="FI4202" s="13"/>
      <c r="FJ4202" s="13"/>
      <c r="FK4202" s="13"/>
      <c r="FL4202" s="13"/>
      <c r="FM4202" s="13"/>
      <c r="FN4202" s="13"/>
      <c r="FO4202" s="13"/>
      <c r="FP4202" s="13"/>
      <c r="FQ4202" s="13"/>
      <c r="FR4202" s="13"/>
      <c r="FS4202" s="13"/>
      <c r="FT4202" s="13"/>
      <c r="FU4202" s="13"/>
      <c r="FV4202" s="13"/>
      <c r="FW4202" s="13"/>
      <c r="FX4202" s="13"/>
      <c r="FY4202" s="13"/>
      <c r="FZ4202" s="13"/>
      <c r="GA4202" s="13"/>
      <c r="GB4202" s="13"/>
      <c r="GC4202" s="13"/>
      <c r="GD4202" s="13"/>
      <c r="GE4202" s="13"/>
      <c r="GF4202" s="13"/>
      <c r="GG4202" s="13"/>
      <c r="GH4202" s="13"/>
      <c r="GI4202" s="13"/>
      <c r="GJ4202" s="13"/>
      <c r="GK4202" s="13"/>
      <c r="GL4202" s="13"/>
      <c r="GM4202" s="13"/>
      <c r="GN4202" s="13"/>
      <c r="GO4202" s="13"/>
      <c r="GP4202" s="13"/>
      <c r="GQ4202" s="13"/>
      <c r="GR4202" s="13"/>
      <c r="GS4202" s="13"/>
      <c r="GT4202" s="13"/>
      <c r="GU4202" s="13"/>
      <c r="GV4202" s="13"/>
      <c r="GW4202" s="13"/>
      <c r="GX4202" s="13"/>
      <c r="GY4202" s="13"/>
      <c r="GZ4202" s="13"/>
      <c r="HA4202" s="13"/>
      <c r="HB4202" s="13"/>
      <c r="HC4202" s="13"/>
      <c r="HD4202" s="13"/>
      <c r="HE4202" s="13"/>
      <c r="HF4202" s="13"/>
      <c r="HG4202" s="13"/>
      <c r="HH4202" s="13"/>
      <c r="HI4202" s="13"/>
      <c r="HJ4202" s="13"/>
      <c r="HK4202" s="13"/>
      <c r="HL4202" s="13"/>
      <c r="HM4202" s="13"/>
      <c r="HN4202" s="13"/>
      <c r="HO4202" s="13"/>
      <c r="HP4202" s="13"/>
      <c r="HQ4202" s="13"/>
      <c r="HR4202" s="13"/>
      <c r="HS4202" s="13"/>
      <c r="HT4202" s="13"/>
      <c r="HU4202" s="13"/>
      <c r="HV4202" s="13"/>
      <c r="HW4202" s="13"/>
      <c r="HX4202" s="13"/>
      <c r="HY4202" s="13"/>
      <c r="HZ4202" s="13"/>
      <c r="IA4202" s="13"/>
      <c r="IB4202" s="13"/>
      <c r="IC4202" s="13"/>
      <c r="ID4202" s="13"/>
      <c r="IE4202" s="13"/>
      <c r="IF4202" s="13"/>
      <c r="IG4202" s="13"/>
    </row>
    <row r="4203" spans="1:241" s="304" customFormat="1" ht="46.5">
      <c r="A4203" s="309">
        <v>134</v>
      </c>
      <c r="B4203" s="322" t="s">
        <v>5231</v>
      </c>
      <c r="C4203" s="59">
        <v>4307013</v>
      </c>
      <c r="D4203" s="305" t="s">
        <v>1808</v>
      </c>
      <c r="E4203" s="299">
        <f t="shared" si="245"/>
        <v>2</v>
      </c>
      <c r="F4203" s="303"/>
      <c r="G4203" s="303"/>
      <c r="H4203" s="320">
        <v>2</v>
      </c>
      <c r="I4203" s="13"/>
      <c r="J4203" s="13"/>
      <c r="K4203" s="13"/>
      <c r="L4203" s="13"/>
      <c r="M4203" s="13"/>
      <c r="N4203" s="13"/>
      <c r="O4203" s="13"/>
      <c r="P4203" s="13"/>
      <c r="Q4203" s="13"/>
      <c r="R4203" s="13"/>
      <c r="S4203" s="13"/>
      <c r="T4203" s="13"/>
      <c r="U4203" s="13"/>
      <c r="V4203" s="13"/>
      <c r="W4203" s="13"/>
      <c r="X4203" s="13"/>
      <c r="Y4203" s="13"/>
      <c r="Z4203" s="13"/>
      <c r="AA4203" s="13"/>
      <c r="AB4203" s="13"/>
      <c r="AC4203" s="13"/>
      <c r="AD4203" s="13"/>
      <c r="AE4203" s="13"/>
      <c r="AF4203" s="13"/>
      <c r="AG4203" s="13"/>
      <c r="AH4203" s="13"/>
      <c r="AI4203" s="13"/>
      <c r="AJ4203" s="13"/>
      <c r="AK4203" s="13"/>
      <c r="AL4203" s="13"/>
      <c r="AM4203" s="13"/>
      <c r="AN4203" s="13"/>
      <c r="AO4203" s="13"/>
      <c r="AP4203" s="13"/>
      <c r="AQ4203" s="13"/>
      <c r="AR4203" s="13"/>
      <c r="AS4203" s="13"/>
      <c r="AT4203" s="13"/>
      <c r="AU4203" s="13"/>
      <c r="AV4203" s="13"/>
      <c r="AW4203" s="13"/>
      <c r="AX4203" s="13"/>
      <c r="AY4203" s="13"/>
      <c r="AZ4203" s="13"/>
      <c r="BA4203" s="13"/>
      <c r="BB4203" s="13"/>
      <c r="BC4203" s="13"/>
      <c r="BD4203" s="13"/>
      <c r="BE4203" s="13"/>
      <c r="BF4203" s="13"/>
      <c r="BG4203" s="13"/>
      <c r="BH4203" s="13"/>
      <c r="BI4203" s="13"/>
      <c r="BJ4203" s="13"/>
      <c r="BK4203" s="13"/>
      <c r="BL4203" s="13"/>
      <c r="BM4203" s="13"/>
      <c r="BN4203" s="13"/>
      <c r="BO4203" s="13"/>
      <c r="BP4203" s="13"/>
      <c r="BQ4203" s="13"/>
      <c r="BR4203" s="13"/>
      <c r="BS4203" s="13"/>
      <c r="BT4203" s="13"/>
      <c r="BU4203" s="13"/>
      <c r="BV4203" s="13"/>
      <c r="BW4203" s="13"/>
      <c r="BX4203" s="13"/>
      <c r="BY4203" s="13"/>
      <c r="BZ4203" s="13"/>
      <c r="CA4203" s="13"/>
      <c r="CB4203" s="13"/>
      <c r="CC4203" s="13"/>
      <c r="CD4203" s="13"/>
      <c r="CE4203" s="13"/>
      <c r="CF4203" s="13"/>
      <c r="CG4203" s="13"/>
      <c r="CH4203" s="13"/>
      <c r="CI4203" s="13"/>
      <c r="CJ4203" s="13"/>
      <c r="CK4203" s="13"/>
      <c r="CL4203" s="13"/>
      <c r="CM4203" s="13"/>
      <c r="CN4203" s="13"/>
      <c r="CO4203" s="13"/>
      <c r="CP4203" s="13"/>
      <c r="CQ4203" s="13"/>
      <c r="CR4203" s="13"/>
      <c r="CS4203" s="13"/>
      <c r="CT4203" s="13"/>
      <c r="CU4203" s="13"/>
      <c r="CV4203" s="13"/>
      <c r="CW4203" s="13"/>
      <c r="CX4203" s="13"/>
      <c r="CY4203" s="13"/>
      <c r="CZ4203" s="13"/>
      <c r="DA4203" s="13"/>
      <c r="DB4203" s="13"/>
      <c r="DC4203" s="13"/>
      <c r="DD4203" s="13"/>
      <c r="DE4203" s="13"/>
      <c r="DF4203" s="13"/>
      <c r="DG4203" s="13"/>
      <c r="DH4203" s="13"/>
      <c r="DI4203" s="13"/>
      <c r="DJ4203" s="13"/>
      <c r="DK4203" s="13"/>
      <c r="DL4203" s="13"/>
      <c r="DM4203" s="13"/>
      <c r="DN4203" s="13"/>
      <c r="DO4203" s="13"/>
      <c r="DP4203" s="13"/>
      <c r="DQ4203" s="13"/>
      <c r="DR4203" s="13"/>
      <c r="DS4203" s="13"/>
      <c r="DT4203" s="13"/>
      <c r="DU4203" s="13"/>
      <c r="DV4203" s="13"/>
      <c r="DW4203" s="13"/>
      <c r="DX4203" s="13"/>
      <c r="DY4203" s="13"/>
      <c r="DZ4203" s="13"/>
      <c r="EA4203" s="13"/>
      <c r="EB4203" s="13"/>
      <c r="EC4203" s="13"/>
      <c r="ED4203" s="13"/>
      <c r="EE4203" s="13"/>
      <c r="EF4203" s="13"/>
      <c r="EG4203" s="13"/>
      <c r="EH4203" s="13"/>
      <c r="EI4203" s="13"/>
      <c r="EJ4203" s="13"/>
      <c r="EK4203" s="13"/>
      <c r="EL4203" s="13"/>
      <c r="EM4203" s="13"/>
      <c r="EN4203" s="13"/>
      <c r="EO4203" s="13"/>
      <c r="EP4203" s="13"/>
      <c r="EQ4203" s="13"/>
      <c r="ER4203" s="13"/>
      <c r="ES4203" s="13"/>
      <c r="ET4203" s="13"/>
      <c r="EU4203" s="13"/>
      <c r="EV4203" s="13"/>
      <c r="EW4203" s="13"/>
      <c r="EX4203" s="13"/>
      <c r="EY4203" s="13"/>
      <c r="EZ4203" s="13"/>
      <c r="FA4203" s="13"/>
      <c r="FB4203" s="13"/>
      <c r="FC4203" s="13"/>
      <c r="FD4203" s="13"/>
      <c r="FE4203" s="13"/>
      <c r="FF4203" s="13"/>
      <c r="FG4203" s="13"/>
      <c r="FH4203" s="13"/>
      <c r="FI4203" s="13"/>
      <c r="FJ4203" s="13"/>
      <c r="FK4203" s="13"/>
      <c r="FL4203" s="13"/>
      <c r="FM4203" s="13"/>
      <c r="FN4203" s="13"/>
      <c r="FO4203" s="13"/>
      <c r="FP4203" s="13"/>
      <c r="FQ4203" s="13"/>
      <c r="FR4203" s="13"/>
      <c r="FS4203" s="13"/>
      <c r="FT4203" s="13"/>
      <c r="FU4203" s="13"/>
      <c r="FV4203" s="13"/>
      <c r="FW4203" s="13"/>
      <c r="FX4203" s="13"/>
      <c r="FY4203" s="13"/>
      <c r="FZ4203" s="13"/>
      <c r="GA4203" s="13"/>
      <c r="GB4203" s="13"/>
      <c r="GC4203" s="13"/>
      <c r="GD4203" s="13"/>
      <c r="GE4203" s="13"/>
      <c r="GF4203" s="13"/>
      <c r="GG4203" s="13"/>
      <c r="GH4203" s="13"/>
      <c r="GI4203" s="13"/>
      <c r="GJ4203" s="13"/>
      <c r="GK4203" s="13"/>
      <c r="GL4203" s="13"/>
      <c r="GM4203" s="13"/>
      <c r="GN4203" s="13"/>
      <c r="GO4203" s="13"/>
      <c r="GP4203" s="13"/>
      <c r="GQ4203" s="13"/>
      <c r="GR4203" s="13"/>
      <c r="GS4203" s="13"/>
      <c r="GT4203" s="13"/>
      <c r="GU4203" s="13"/>
      <c r="GV4203" s="13"/>
      <c r="GW4203" s="13"/>
      <c r="GX4203" s="13"/>
      <c r="GY4203" s="13"/>
      <c r="GZ4203" s="13"/>
      <c r="HA4203" s="13"/>
      <c r="HB4203" s="13"/>
      <c r="HC4203" s="13"/>
      <c r="HD4203" s="13"/>
      <c r="HE4203" s="13"/>
      <c r="HF4203" s="13"/>
      <c r="HG4203" s="13"/>
      <c r="HH4203" s="13"/>
      <c r="HI4203" s="13"/>
      <c r="HJ4203" s="13"/>
      <c r="HK4203" s="13"/>
      <c r="HL4203" s="13"/>
      <c r="HM4203" s="13"/>
      <c r="HN4203" s="13"/>
      <c r="HO4203" s="13"/>
      <c r="HP4203" s="13"/>
      <c r="HQ4203" s="13"/>
      <c r="HR4203" s="13"/>
      <c r="HS4203" s="13"/>
      <c r="HT4203" s="13"/>
      <c r="HU4203" s="13"/>
      <c r="HV4203" s="13"/>
      <c r="HW4203" s="13"/>
      <c r="HX4203" s="13"/>
      <c r="HY4203" s="13"/>
      <c r="HZ4203" s="13"/>
      <c r="IA4203" s="13"/>
      <c r="IB4203" s="13"/>
      <c r="IC4203" s="13"/>
      <c r="ID4203" s="13"/>
      <c r="IE4203" s="13"/>
      <c r="IF4203" s="13"/>
      <c r="IG4203" s="13"/>
    </row>
    <row r="4204" spans="1:241" s="304" customFormat="1">
      <c r="A4204" s="309">
        <v>135</v>
      </c>
      <c r="B4204" s="111" t="s">
        <v>5232</v>
      </c>
      <c r="C4204" s="59">
        <v>4638942</v>
      </c>
      <c r="D4204" s="305" t="s">
        <v>1808</v>
      </c>
      <c r="E4204" s="299">
        <f t="shared" si="245"/>
        <v>6</v>
      </c>
      <c r="F4204" s="303"/>
      <c r="G4204" s="303"/>
      <c r="H4204" s="320">
        <v>6</v>
      </c>
      <c r="I4204" s="13"/>
      <c r="J4204" s="13"/>
      <c r="K4204" s="13"/>
      <c r="L4204" s="13"/>
      <c r="M4204" s="13"/>
      <c r="N4204" s="13"/>
      <c r="O4204" s="13"/>
      <c r="P4204" s="13"/>
      <c r="Q4204" s="13"/>
      <c r="R4204" s="13"/>
      <c r="S4204" s="13"/>
      <c r="T4204" s="13"/>
      <c r="U4204" s="13"/>
      <c r="V4204" s="13"/>
      <c r="W4204" s="13"/>
      <c r="X4204" s="13"/>
      <c r="Y4204" s="13"/>
      <c r="Z4204" s="13"/>
      <c r="AA4204" s="13"/>
      <c r="AB4204" s="13"/>
      <c r="AC4204" s="13"/>
      <c r="AD4204" s="13"/>
      <c r="AE4204" s="13"/>
      <c r="AF4204" s="13"/>
      <c r="AG4204" s="13"/>
      <c r="AH4204" s="13"/>
      <c r="AI4204" s="13"/>
      <c r="AJ4204" s="13"/>
      <c r="AK4204" s="13"/>
      <c r="AL4204" s="13"/>
      <c r="AM4204" s="13"/>
      <c r="AN4204" s="13"/>
      <c r="AO4204" s="13"/>
      <c r="AP4204" s="13"/>
      <c r="AQ4204" s="13"/>
      <c r="AR4204" s="13"/>
      <c r="AS4204" s="13"/>
      <c r="AT4204" s="13"/>
      <c r="AU4204" s="13"/>
      <c r="AV4204" s="13"/>
      <c r="AW4204" s="13"/>
      <c r="AX4204" s="13"/>
      <c r="AY4204" s="13"/>
      <c r="AZ4204" s="13"/>
      <c r="BA4204" s="13"/>
      <c r="BB4204" s="13"/>
      <c r="BC4204" s="13"/>
      <c r="BD4204" s="13"/>
      <c r="BE4204" s="13"/>
      <c r="BF4204" s="13"/>
      <c r="BG4204" s="13"/>
      <c r="BH4204" s="13"/>
      <c r="BI4204" s="13"/>
      <c r="BJ4204" s="13"/>
      <c r="BK4204" s="13"/>
      <c r="BL4204" s="13"/>
      <c r="BM4204" s="13"/>
      <c r="BN4204" s="13"/>
      <c r="BO4204" s="13"/>
      <c r="BP4204" s="13"/>
      <c r="BQ4204" s="13"/>
      <c r="BR4204" s="13"/>
      <c r="BS4204" s="13"/>
      <c r="BT4204" s="13"/>
      <c r="BU4204" s="13"/>
      <c r="BV4204" s="13"/>
      <c r="BW4204" s="13"/>
      <c r="BX4204" s="13"/>
      <c r="BY4204" s="13"/>
      <c r="BZ4204" s="13"/>
      <c r="CA4204" s="13"/>
      <c r="CB4204" s="13"/>
      <c r="CC4204" s="13"/>
      <c r="CD4204" s="13"/>
      <c r="CE4204" s="13"/>
      <c r="CF4204" s="13"/>
      <c r="CG4204" s="13"/>
      <c r="CH4204" s="13"/>
      <c r="CI4204" s="13"/>
      <c r="CJ4204" s="13"/>
      <c r="CK4204" s="13"/>
      <c r="CL4204" s="13"/>
      <c r="CM4204" s="13"/>
      <c r="CN4204" s="13"/>
      <c r="CO4204" s="13"/>
      <c r="CP4204" s="13"/>
      <c r="CQ4204" s="13"/>
      <c r="CR4204" s="13"/>
      <c r="CS4204" s="13"/>
      <c r="CT4204" s="13"/>
      <c r="CU4204" s="13"/>
      <c r="CV4204" s="13"/>
      <c r="CW4204" s="13"/>
      <c r="CX4204" s="13"/>
      <c r="CY4204" s="13"/>
      <c r="CZ4204" s="13"/>
      <c r="DA4204" s="13"/>
      <c r="DB4204" s="13"/>
      <c r="DC4204" s="13"/>
      <c r="DD4204" s="13"/>
      <c r="DE4204" s="13"/>
      <c r="DF4204" s="13"/>
      <c r="DG4204" s="13"/>
      <c r="DH4204" s="13"/>
      <c r="DI4204" s="13"/>
      <c r="DJ4204" s="13"/>
      <c r="DK4204" s="13"/>
      <c r="DL4204" s="13"/>
      <c r="DM4204" s="13"/>
      <c r="DN4204" s="13"/>
      <c r="DO4204" s="13"/>
      <c r="DP4204" s="13"/>
      <c r="DQ4204" s="13"/>
      <c r="DR4204" s="13"/>
      <c r="DS4204" s="13"/>
      <c r="DT4204" s="13"/>
      <c r="DU4204" s="13"/>
      <c r="DV4204" s="13"/>
      <c r="DW4204" s="13"/>
      <c r="DX4204" s="13"/>
      <c r="DY4204" s="13"/>
      <c r="DZ4204" s="13"/>
      <c r="EA4204" s="13"/>
      <c r="EB4204" s="13"/>
      <c r="EC4204" s="13"/>
      <c r="ED4204" s="13"/>
      <c r="EE4204" s="13"/>
      <c r="EF4204" s="13"/>
      <c r="EG4204" s="13"/>
      <c r="EH4204" s="13"/>
      <c r="EI4204" s="13"/>
      <c r="EJ4204" s="13"/>
      <c r="EK4204" s="13"/>
      <c r="EL4204" s="13"/>
      <c r="EM4204" s="13"/>
      <c r="EN4204" s="13"/>
      <c r="EO4204" s="13"/>
      <c r="EP4204" s="13"/>
      <c r="EQ4204" s="13"/>
      <c r="ER4204" s="13"/>
      <c r="ES4204" s="13"/>
      <c r="ET4204" s="13"/>
      <c r="EU4204" s="13"/>
      <c r="EV4204" s="13"/>
      <c r="EW4204" s="13"/>
      <c r="EX4204" s="13"/>
      <c r="EY4204" s="13"/>
      <c r="EZ4204" s="13"/>
      <c r="FA4204" s="13"/>
      <c r="FB4204" s="13"/>
      <c r="FC4204" s="13"/>
      <c r="FD4204" s="13"/>
      <c r="FE4204" s="13"/>
      <c r="FF4204" s="13"/>
      <c r="FG4204" s="13"/>
      <c r="FH4204" s="13"/>
      <c r="FI4204" s="13"/>
      <c r="FJ4204" s="13"/>
      <c r="FK4204" s="13"/>
      <c r="FL4204" s="13"/>
      <c r="FM4204" s="13"/>
      <c r="FN4204" s="13"/>
      <c r="FO4204" s="13"/>
      <c r="FP4204" s="13"/>
      <c r="FQ4204" s="13"/>
      <c r="FR4204" s="13"/>
      <c r="FS4204" s="13"/>
      <c r="FT4204" s="13"/>
      <c r="FU4204" s="13"/>
      <c r="FV4204" s="13"/>
      <c r="FW4204" s="13"/>
      <c r="FX4204" s="13"/>
      <c r="FY4204" s="13"/>
      <c r="FZ4204" s="13"/>
      <c r="GA4204" s="13"/>
      <c r="GB4204" s="13"/>
      <c r="GC4204" s="13"/>
      <c r="GD4204" s="13"/>
      <c r="GE4204" s="13"/>
      <c r="GF4204" s="13"/>
      <c r="GG4204" s="13"/>
      <c r="GH4204" s="13"/>
      <c r="GI4204" s="13"/>
      <c r="GJ4204" s="13"/>
      <c r="GK4204" s="13"/>
      <c r="GL4204" s="13"/>
      <c r="GM4204" s="13"/>
      <c r="GN4204" s="13"/>
      <c r="GO4204" s="13"/>
      <c r="GP4204" s="13"/>
      <c r="GQ4204" s="13"/>
      <c r="GR4204" s="13"/>
      <c r="GS4204" s="13"/>
      <c r="GT4204" s="13"/>
      <c r="GU4204" s="13"/>
      <c r="GV4204" s="13"/>
      <c r="GW4204" s="13"/>
      <c r="GX4204" s="13"/>
      <c r="GY4204" s="13"/>
      <c r="GZ4204" s="13"/>
      <c r="HA4204" s="13"/>
      <c r="HB4204" s="13"/>
      <c r="HC4204" s="13"/>
      <c r="HD4204" s="13"/>
      <c r="HE4204" s="13"/>
      <c r="HF4204" s="13"/>
      <c r="HG4204" s="13"/>
      <c r="HH4204" s="13"/>
      <c r="HI4204" s="13"/>
      <c r="HJ4204" s="13"/>
      <c r="HK4204" s="13"/>
      <c r="HL4204" s="13"/>
      <c r="HM4204" s="13"/>
      <c r="HN4204" s="13"/>
      <c r="HO4204" s="13"/>
      <c r="HP4204" s="13"/>
      <c r="HQ4204" s="13"/>
      <c r="HR4204" s="13"/>
      <c r="HS4204" s="13"/>
      <c r="HT4204" s="13"/>
      <c r="HU4204" s="13"/>
      <c r="HV4204" s="13"/>
      <c r="HW4204" s="13"/>
      <c r="HX4204" s="13"/>
      <c r="HY4204" s="13"/>
      <c r="HZ4204" s="13"/>
      <c r="IA4204" s="13"/>
      <c r="IB4204" s="13"/>
      <c r="IC4204" s="13"/>
      <c r="ID4204" s="13"/>
      <c r="IE4204" s="13"/>
      <c r="IF4204" s="13"/>
      <c r="IG4204" s="13"/>
    </row>
    <row r="4205" spans="1:241" s="304" customFormat="1" ht="46.5">
      <c r="A4205" s="309">
        <v>136</v>
      </c>
      <c r="B4205" s="111" t="s">
        <v>5233</v>
      </c>
      <c r="C4205" s="59">
        <v>4674900</v>
      </c>
      <c r="D4205" s="305" t="s">
        <v>1808</v>
      </c>
      <c r="E4205" s="299">
        <f t="shared" si="245"/>
        <v>6</v>
      </c>
      <c r="F4205" s="303"/>
      <c r="G4205" s="303"/>
      <c r="H4205" s="320">
        <v>6</v>
      </c>
      <c r="I4205" s="13"/>
      <c r="J4205" s="13"/>
      <c r="K4205" s="13"/>
      <c r="L4205" s="13"/>
      <c r="M4205" s="13"/>
      <c r="N4205" s="13"/>
      <c r="O4205" s="13"/>
      <c r="P4205" s="13"/>
      <c r="Q4205" s="13"/>
      <c r="R4205" s="13"/>
      <c r="S4205" s="13"/>
      <c r="T4205" s="13"/>
      <c r="U4205" s="13"/>
      <c r="V4205" s="13"/>
      <c r="W4205" s="13"/>
      <c r="X4205" s="13"/>
      <c r="Y4205" s="13"/>
      <c r="Z4205" s="13"/>
      <c r="AA4205" s="13"/>
      <c r="AB4205" s="13"/>
      <c r="AC4205" s="13"/>
      <c r="AD4205" s="13"/>
      <c r="AE4205" s="13"/>
      <c r="AF4205" s="13"/>
      <c r="AG4205" s="13"/>
      <c r="AH4205" s="13"/>
      <c r="AI4205" s="13"/>
      <c r="AJ4205" s="13"/>
      <c r="AK4205" s="13"/>
      <c r="AL4205" s="13"/>
      <c r="AM4205" s="13"/>
      <c r="AN4205" s="13"/>
      <c r="AO4205" s="13"/>
      <c r="AP4205" s="13"/>
      <c r="AQ4205" s="13"/>
      <c r="AR4205" s="13"/>
      <c r="AS4205" s="13"/>
      <c r="AT4205" s="13"/>
      <c r="AU4205" s="13"/>
      <c r="AV4205" s="13"/>
      <c r="AW4205" s="13"/>
      <c r="AX4205" s="13"/>
      <c r="AY4205" s="13"/>
      <c r="AZ4205" s="13"/>
      <c r="BA4205" s="13"/>
      <c r="BB4205" s="13"/>
      <c r="BC4205" s="13"/>
      <c r="BD4205" s="13"/>
      <c r="BE4205" s="13"/>
      <c r="BF4205" s="13"/>
      <c r="BG4205" s="13"/>
      <c r="BH4205" s="13"/>
      <c r="BI4205" s="13"/>
      <c r="BJ4205" s="13"/>
      <c r="BK4205" s="13"/>
      <c r="BL4205" s="13"/>
      <c r="BM4205" s="13"/>
      <c r="BN4205" s="13"/>
      <c r="BO4205" s="13"/>
      <c r="BP4205" s="13"/>
      <c r="BQ4205" s="13"/>
      <c r="BR4205" s="13"/>
      <c r="BS4205" s="13"/>
      <c r="BT4205" s="13"/>
      <c r="BU4205" s="13"/>
      <c r="BV4205" s="13"/>
      <c r="BW4205" s="13"/>
      <c r="BX4205" s="13"/>
      <c r="BY4205" s="13"/>
      <c r="BZ4205" s="13"/>
      <c r="CA4205" s="13"/>
      <c r="CB4205" s="13"/>
      <c r="CC4205" s="13"/>
      <c r="CD4205" s="13"/>
      <c r="CE4205" s="13"/>
      <c r="CF4205" s="13"/>
      <c r="CG4205" s="13"/>
      <c r="CH4205" s="13"/>
      <c r="CI4205" s="13"/>
      <c r="CJ4205" s="13"/>
      <c r="CK4205" s="13"/>
      <c r="CL4205" s="13"/>
      <c r="CM4205" s="13"/>
      <c r="CN4205" s="13"/>
      <c r="CO4205" s="13"/>
      <c r="CP4205" s="13"/>
      <c r="CQ4205" s="13"/>
      <c r="CR4205" s="13"/>
      <c r="CS4205" s="13"/>
      <c r="CT4205" s="13"/>
      <c r="CU4205" s="13"/>
      <c r="CV4205" s="13"/>
      <c r="CW4205" s="13"/>
      <c r="CX4205" s="13"/>
      <c r="CY4205" s="13"/>
      <c r="CZ4205" s="13"/>
      <c r="DA4205" s="13"/>
      <c r="DB4205" s="13"/>
      <c r="DC4205" s="13"/>
      <c r="DD4205" s="13"/>
      <c r="DE4205" s="13"/>
      <c r="DF4205" s="13"/>
      <c r="DG4205" s="13"/>
      <c r="DH4205" s="13"/>
      <c r="DI4205" s="13"/>
      <c r="DJ4205" s="13"/>
      <c r="DK4205" s="13"/>
      <c r="DL4205" s="13"/>
      <c r="DM4205" s="13"/>
      <c r="DN4205" s="13"/>
      <c r="DO4205" s="13"/>
      <c r="DP4205" s="13"/>
      <c r="DQ4205" s="13"/>
      <c r="DR4205" s="13"/>
      <c r="DS4205" s="13"/>
      <c r="DT4205" s="13"/>
      <c r="DU4205" s="13"/>
      <c r="DV4205" s="13"/>
      <c r="DW4205" s="13"/>
      <c r="DX4205" s="13"/>
      <c r="DY4205" s="13"/>
      <c r="DZ4205" s="13"/>
      <c r="EA4205" s="13"/>
      <c r="EB4205" s="13"/>
      <c r="EC4205" s="13"/>
      <c r="ED4205" s="13"/>
      <c r="EE4205" s="13"/>
      <c r="EF4205" s="13"/>
      <c r="EG4205" s="13"/>
      <c r="EH4205" s="13"/>
      <c r="EI4205" s="13"/>
      <c r="EJ4205" s="13"/>
      <c r="EK4205" s="13"/>
      <c r="EL4205" s="13"/>
      <c r="EM4205" s="13"/>
      <c r="EN4205" s="13"/>
      <c r="EO4205" s="13"/>
      <c r="EP4205" s="13"/>
      <c r="EQ4205" s="13"/>
      <c r="ER4205" s="13"/>
      <c r="ES4205" s="13"/>
      <c r="ET4205" s="13"/>
      <c r="EU4205" s="13"/>
      <c r="EV4205" s="13"/>
      <c r="EW4205" s="13"/>
      <c r="EX4205" s="13"/>
      <c r="EY4205" s="13"/>
      <c r="EZ4205" s="13"/>
      <c r="FA4205" s="13"/>
      <c r="FB4205" s="13"/>
      <c r="FC4205" s="13"/>
      <c r="FD4205" s="13"/>
      <c r="FE4205" s="13"/>
      <c r="FF4205" s="13"/>
      <c r="FG4205" s="13"/>
      <c r="FH4205" s="13"/>
      <c r="FI4205" s="13"/>
      <c r="FJ4205" s="13"/>
      <c r="FK4205" s="13"/>
      <c r="FL4205" s="13"/>
      <c r="FM4205" s="13"/>
      <c r="FN4205" s="13"/>
      <c r="FO4205" s="13"/>
      <c r="FP4205" s="13"/>
      <c r="FQ4205" s="13"/>
      <c r="FR4205" s="13"/>
      <c r="FS4205" s="13"/>
      <c r="FT4205" s="13"/>
      <c r="FU4205" s="13"/>
      <c r="FV4205" s="13"/>
      <c r="FW4205" s="13"/>
      <c r="FX4205" s="13"/>
      <c r="FY4205" s="13"/>
      <c r="FZ4205" s="13"/>
      <c r="GA4205" s="13"/>
      <c r="GB4205" s="13"/>
      <c r="GC4205" s="13"/>
      <c r="GD4205" s="13"/>
      <c r="GE4205" s="13"/>
      <c r="GF4205" s="13"/>
      <c r="GG4205" s="13"/>
      <c r="GH4205" s="13"/>
      <c r="GI4205" s="13"/>
      <c r="GJ4205" s="13"/>
      <c r="GK4205" s="13"/>
      <c r="GL4205" s="13"/>
      <c r="GM4205" s="13"/>
      <c r="GN4205" s="13"/>
      <c r="GO4205" s="13"/>
      <c r="GP4205" s="13"/>
      <c r="GQ4205" s="13"/>
      <c r="GR4205" s="13"/>
      <c r="GS4205" s="13"/>
      <c r="GT4205" s="13"/>
      <c r="GU4205" s="13"/>
      <c r="GV4205" s="13"/>
      <c r="GW4205" s="13"/>
      <c r="GX4205" s="13"/>
      <c r="GY4205" s="13"/>
      <c r="GZ4205" s="13"/>
      <c r="HA4205" s="13"/>
      <c r="HB4205" s="13"/>
      <c r="HC4205" s="13"/>
      <c r="HD4205" s="13"/>
      <c r="HE4205" s="13"/>
      <c r="HF4205" s="13"/>
      <c r="HG4205" s="13"/>
      <c r="HH4205" s="13"/>
      <c r="HI4205" s="13"/>
      <c r="HJ4205" s="13"/>
      <c r="HK4205" s="13"/>
      <c r="HL4205" s="13"/>
      <c r="HM4205" s="13"/>
      <c r="HN4205" s="13"/>
      <c r="HO4205" s="13"/>
      <c r="HP4205" s="13"/>
      <c r="HQ4205" s="13"/>
      <c r="HR4205" s="13"/>
      <c r="HS4205" s="13"/>
      <c r="HT4205" s="13"/>
      <c r="HU4205" s="13"/>
      <c r="HV4205" s="13"/>
      <c r="HW4205" s="13"/>
      <c r="HX4205" s="13"/>
      <c r="HY4205" s="13"/>
      <c r="HZ4205" s="13"/>
      <c r="IA4205" s="13"/>
      <c r="IB4205" s="13"/>
      <c r="IC4205" s="13"/>
      <c r="ID4205" s="13"/>
      <c r="IE4205" s="13"/>
      <c r="IF4205" s="13"/>
      <c r="IG4205" s="13"/>
    </row>
    <row r="4206" spans="1:241" s="304" customFormat="1">
      <c r="A4206" s="309">
        <v>137</v>
      </c>
      <c r="B4206" s="111" t="s">
        <v>5234</v>
      </c>
      <c r="C4206" s="59">
        <v>4606150</v>
      </c>
      <c r="D4206" s="305" t="s">
        <v>1808</v>
      </c>
      <c r="E4206" s="299">
        <f t="shared" si="245"/>
        <v>6</v>
      </c>
      <c r="F4206" s="303"/>
      <c r="G4206" s="303"/>
      <c r="H4206" s="320">
        <v>6</v>
      </c>
      <c r="I4206" s="13"/>
      <c r="J4206" s="13"/>
      <c r="K4206" s="13"/>
      <c r="L4206" s="13"/>
      <c r="M4206" s="13"/>
      <c r="N4206" s="13"/>
      <c r="O4206" s="13"/>
      <c r="P4206" s="13"/>
      <c r="Q4206" s="13"/>
      <c r="R4206" s="13"/>
      <c r="S4206" s="13"/>
      <c r="T4206" s="13"/>
      <c r="U4206" s="13"/>
      <c r="V4206" s="13"/>
      <c r="W4206" s="13"/>
      <c r="X4206" s="13"/>
      <c r="Y4206" s="13"/>
      <c r="Z4206" s="13"/>
      <c r="AA4206" s="13"/>
      <c r="AB4206" s="13"/>
      <c r="AC4206" s="13"/>
      <c r="AD4206" s="13"/>
      <c r="AE4206" s="13"/>
      <c r="AF4206" s="13"/>
      <c r="AG4206" s="13"/>
      <c r="AH4206" s="13"/>
      <c r="AI4206" s="13"/>
      <c r="AJ4206" s="13"/>
      <c r="AK4206" s="13"/>
      <c r="AL4206" s="13"/>
      <c r="AM4206" s="13"/>
      <c r="AN4206" s="13"/>
      <c r="AO4206" s="13"/>
      <c r="AP4206" s="13"/>
      <c r="AQ4206" s="13"/>
      <c r="AR4206" s="13"/>
      <c r="AS4206" s="13"/>
      <c r="AT4206" s="13"/>
      <c r="AU4206" s="13"/>
      <c r="AV4206" s="13"/>
      <c r="AW4206" s="13"/>
      <c r="AX4206" s="13"/>
      <c r="AY4206" s="13"/>
      <c r="AZ4206" s="13"/>
      <c r="BA4206" s="13"/>
      <c r="BB4206" s="13"/>
      <c r="BC4206" s="13"/>
      <c r="BD4206" s="13"/>
      <c r="BE4206" s="13"/>
      <c r="BF4206" s="13"/>
      <c r="BG4206" s="13"/>
      <c r="BH4206" s="13"/>
      <c r="BI4206" s="13"/>
      <c r="BJ4206" s="13"/>
      <c r="BK4206" s="13"/>
      <c r="BL4206" s="13"/>
      <c r="BM4206" s="13"/>
      <c r="BN4206" s="13"/>
      <c r="BO4206" s="13"/>
      <c r="BP4206" s="13"/>
      <c r="BQ4206" s="13"/>
      <c r="BR4206" s="13"/>
      <c r="BS4206" s="13"/>
      <c r="BT4206" s="13"/>
      <c r="BU4206" s="13"/>
      <c r="BV4206" s="13"/>
      <c r="BW4206" s="13"/>
      <c r="BX4206" s="13"/>
      <c r="BY4206" s="13"/>
      <c r="BZ4206" s="13"/>
      <c r="CA4206" s="13"/>
      <c r="CB4206" s="13"/>
      <c r="CC4206" s="13"/>
      <c r="CD4206" s="13"/>
      <c r="CE4206" s="13"/>
      <c r="CF4206" s="13"/>
      <c r="CG4206" s="13"/>
      <c r="CH4206" s="13"/>
      <c r="CI4206" s="13"/>
      <c r="CJ4206" s="13"/>
      <c r="CK4206" s="13"/>
      <c r="CL4206" s="13"/>
      <c r="CM4206" s="13"/>
      <c r="CN4206" s="13"/>
      <c r="CO4206" s="13"/>
      <c r="CP4206" s="13"/>
      <c r="CQ4206" s="13"/>
      <c r="CR4206" s="13"/>
      <c r="CS4206" s="13"/>
      <c r="CT4206" s="13"/>
      <c r="CU4206" s="13"/>
      <c r="CV4206" s="13"/>
      <c r="CW4206" s="13"/>
      <c r="CX4206" s="13"/>
      <c r="CY4206" s="13"/>
      <c r="CZ4206" s="13"/>
      <c r="DA4206" s="13"/>
      <c r="DB4206" s="13"/>
      <c r="DC4206" s="13"/>
      <c r="DD4206" s="13"/>
      <c r="DE4206" s="13"/>
      <c r="DF4206" s="13"/>
      <c r="DG4206" s="13"/>
      <c r="DH4206" s="13"/>
      <c r="DI4206" s="13"/>
      <c r="DJ4206" s="13"/>
      <c r="DK4206" s="13"/>
      <c r="DL4206" s="13"/>
      <c r="DM4206" s="13"/>
      <c r="DN4206" s="13"/>
      <c r="DO4206" s="13"/>
      <c r="DP4206" s="13"/>
      <c r="DQ4206" s="13"/>
      <c r="DR4206" s="13"/>
      <c r="DS4206" s="13"/>
      <c r="DT4206" s="13"/>
      <c r="DU4206" s="13"/>
      <c r="DV4206" s="13"/>
      <c r="DW4206" s="13"/>
      <c r="DX4206" s="13"/>
      <c r="DY4206" s="13"/>
      <c r="DZ4206" s="13"/>
      <c r="EA4206" s="13"/>
      <c r="EB4206" s="13"/>
      <c r="EC4206" s="13"/>
      <c r="ED4206" s="13"/>
      <c r="EE4206" s="13"/>
      <c r="EF4206" s="13"/>
      <c r="EG4206" s="13"/>
      <c r="EH4206" s="13"/>
      <c r="EI4206" s="13"/>
      <c r="EJ4206" s="13"/>
      <c r="EK4206" s="13"/>
      <c r="EL4206" s="13"/>
      <c r="EM4206" s="13"/>
      <c r="EN4206" s="13"/>
      <c r="EO4206" s="13"/>
      <c r="EP4206" s="13"/>
      <c r="EQ4206" s="13"/>
      <c r="ER4206" s="13"/>
      <c r="ES4206" s="13"/>
      <c r="ET4206" s="13"/>
      <c r="EU4206" s="13"/>
      <c r="EV4206" s="13"/>
      <c r="EW4206" s="13"/>
      <c r="EX4206" s="13"/>
      <c r="EY4206" s="13"/>
      <c r="EZ4206" s="13"/>
      <c r="FA4206" s="13"/>
      <c r="FB4206" s="13"/>
      <c r="FC4206" s="13"/>
      <c r="FD4206" s="13"/>
      <c r="FE4206" s="13"/>
      <c r="FF4206" s="13"/>
      <c r="FG4206" s="13"/>
      <c r="FH4206" s="13"/>
      <c r="FI4206" s="13"/>
      <c r="FJ4206" s="13"/>
      <c r="FK4206" s="13"/>
      <c r="FL4206" s="13"/>
      <c r="FM4206" s="13"/>
      <c r="FN4206" s="13"/>
      <c r="FO4206" s="13"/>
      <c r="FP4206" s="13"/>
      <c r="FQ4206" s="13"/>
      <c r="FR4206" s="13"/>
      <c r="FS4206" s="13"/>
      <c r="FT4206" s="13"/>
      <c r="FU4206" s="13"/>
      <c r="FV4206" s="13"/>
      <c r="FW4206" s="13"/>
      <c r="FX4206" s="13"/>
      <c r="FY4206" s="13"/>
      <c r="FZ4206" s="13"/>
      <c r="GA4206" s="13"/>
      <c r="GB4206" s="13"/>
      <c r="GC4206" s="13"/>
      <c r="GD4206" s="13"/>
      <c r="GE4206" s="13"/>
      <c r="GF4206" s="13"/>
      <c r="GG4206" s="13"/>
      <c r="GH4206" s="13"/>
      <c r="GI4206" s="13"/>
      <c r="GJ4206" s="13"/>
      <c r="GK4206" s="13"/>
      <c r="GL4206" s="13"/>
      <c r="GM4206" s="13"/>
      <c r="GN4206" s="13"/>
      <c r="GO4206" s="13"/>
      <c r="GP4206" s="13"/>
      <c r="GQ4206" s="13"/>
      <c r="GR4206" s="13"/>
      <c r="GS4206" s="13"/>
      <c r="GT4206" s="13"/>
      <c r="GU4206" s="13"/>
      <c r="GV4206" s="13"/>
      <c r="GW4206" s="13"/>
      <c r="GX4206" s="13"/>
      <c r="GY4206" s="13"/>
      <c r="GZ4206" s="13"/>
      <c r="HA4206" s="13"/>
      <c r="HB4206" s="13"/>
      <c r="HC4206" s="13"/>
      <c r="HD4206" s="13"/>
      <c r="HE4206" s="13"/>
      <c r="HF4206" s="13"/>
      <c r="HG4206" s="13"/>
      <c r="HH4206" s="13"/>
      <c r="HI4206" s="13"/>
      <c r="HJ4206" s="13"/>
      <c r="HK4206" s="13"/>
      <c r="HL4206" s="13"/>
      <c r="HM4206" s="13"/>
      <c r="HN4206" s="13"/>
      <c r="HO4206" s="13"/>
      <c r="HP4206" s="13"/>
      <c r="HQ4206" s="13"/>
      <c r="HR4206" s="13"/>
      <c r="HS4206" s="13"/>
      <c r="HT4206" s="13"/>
      <c r="HU4206" s="13"/>
      <c r="HV4206" s="13"/>
      <c r="HW4206" s="13"/>
      <c r="HX4206" s="13"/>
      <c r="HY4206" s="13"/>
      <c r="HZ4206" s="13"/>
      <c r="IA4206" s="13"/>
      <c r="IB4206" s="13"/>
      <c r="IC4206" s="13"/>
      <c r="ID4206" s="13"/>
      <c r="IE4206" s="13"/>
      <c r="IF4206" s="13"/>
      <c r="IG4206" s="13"/>
    </row>
    <row r="4207" spans="1:241" s="304" customFormat="1">
      <c r="A4207" s="309">
        <v>138</v>
      </c>
      <c r="B4207" s="111" t="s">
        <v>5235</v>
      </c>
      <c r="C4207" s="59">
        <v>4671800</v>
      </c>
      <c r="D4207" s="305" t="s">
        <v>1808</v>
      </c>
      <c r="E4207" s="299">
        <f t="shared" si="245"/>
        <v>6</v>
      </c>
      <c r="F4207" s="303"/>
      <c r="G4207" s="303"/>
      <c r="H4207" s="320">
        <v>6</v>
      </c>
      <c r="I4207" s="13"/>
      <c r="J4207" s="13"/>
      <c r="K4207" s="13"/>
      <c r="L4207" s="13"/>
      <c r="M4207" s="13"/>
      <c r="N4207" s="13"/>
      <c r="O4207" s="13"/>
      <c r="P4207" s="13"/>
      <c r="Q4207" s="13"/>
      <c r="R4207" s="13"/>
      <c r="S4207" s="13"/>
      <c r="T4207" s="13"/>
      <c r="U4207" s="13"/>
      <c r="V4207" s="13"/>
      <c r="W4207" s="13"/>
      <c r="X4207" s="13"/>
      <c r="Y4207" s="13"/>
      <c r="Z4207" s="13"/>
      <c r="AA4207" s="13"/>
      <c r="AB4207" s="13"/>
      <c r="AC4207" s="13"/>
      <c r="AD4207" s="13"/>
      <c r="AE4207" s="13"/>
      <c r="AF4207" s="13"/>
      <c r="AG4207" s="13"/>
      <c r="AH4207" s="13"/>
      <c r="AI4207" s="13"/>
      <c r="AJ4207" s="13"/>
      <c r="AK4207" s="13"/>
      <c r="AL4207" s="13"/>
      <c r="AM4207" s="13"/>
      <c r="AN4207" s="13"/>
      <c r="AO4207" s="13"/>
      <c r="AP4207" s="13"/>
      <c r="AQ4207" s="13"/>
      <c r="AR4207" s="13"/>
      <c r="AS4207" s="13"/>
      <c r="AT4207" s="13"/>
      <c r="AU4207" s="13"/>
      <c r="AV4207" s="13"/>
      <c r="AW4207" s="13"/>
      <c r="AX4207" s="13"/>
      <c r="AY4207" s="13"/>
      <c r="AZ4207" s="13"/>
      <c r="BA4207" s="13"/>
      <c r="BB4207" s="13"/>
      <c r="BC4207" s="13"/>
      <c r="BD4207" s="13"/>
      <c r="BE4207" s="13"/>
      <c r="BF4207" s="13"/>
      <c r="BG4207" s="13"/>
      <c r="BH4207" s="13"/>
      <c r="BI4207" s="13"/>
      <c r="BJ4207" s="13"/>
      <c r="BK4207" s="13"/>
      <c r="BL4207" s="13"/>
      <c r="BM4207" s="13"/>
      <c r="BN4207" s="13"/>
      <c r="BO4207" s="13"/>
      <c r="BP4207" s="13"/>
      <c r="BQ4207" s="13"/>
      <c r="BR4207" s="13"/>
      <c r="BS4207" s="13"/>
      <c r="BT4207" s="13"/>
      <c r="BU4207" s="13"/>
      <c r="BV4207" s="13"/>
      <c r="BW4207" s="13"/>
      <c r="BX4207" s="13"/>
      <c r="BY4207" s="13"/>
      <c r="BZ4207" s="13"/>
      <c r="CA4207" s="13"/>
      <c r="CB4207" s="13"/>
      <c r="CC4207" s="13"/>
      <c r="CD4207" s="13"/>
      <c r="CE4207" s="13"/>
      <c r="CF4207" s="13"/>
      <c r="CG4207" s="13"/>
      <c r="CH4207" s="13"/>
      <c r="CI4207" s="13"/>
      <c r="CJ4207" s="13"/>
      <c r="CK4207" s="13"/>
      <c r="CL4207" s="13"/>
      <c r="CM4207" s="13"/>
      <c r="CN4207" s="13"/>
      <c r="CO4207" s="13"/>
      <c r="CP4207" s="13"/>
      <c r="CQ4207" s="13"/>
      <c r="CR4207" s="13"/>
      <c r="CS4207" s="13"/>
      <c r="CT4207" s="13"/>
      <c r="CU4207" s="13"/>
      <c r="CV4207" s="13"/>
      <c r="CW4207" s="13"/>
      <c r="CX4207" s="13"/>
      <c r="CY4207" s="13"/>
      <c r="CZ4207" s="13"/>
      <c r="DA4207" s="13"/>
      <c r="DB4207" s="13"/>
      <c r="DC4207" s="13"/>
      <c r="DD4207" s="13"/>
      <c r="DE4207" s="13"/>
      <c r="DF4207" s="13"/>
      <c r="DG4207" s="13"/>
      <c r="DH4207" s="13"/>
      <c r="DI4207" s="13"/>
      <c r="DJ4207" s="13"/>
      <c r="DK4207" s="13"/>
      <c r="DL4207" s="13"/>
      <c r="DM4207" s="13"/>
      <c r="DN4207" s="13"/>
      <c r="DO4207" s="13"/>
      <c r="DP4207" s="13"/>
      <c r="DQ4207" s="13"/>
      <c r="DR4207" s="13"/>
      <c r="DS4207" s="13"/>
      <c r="DT4207" s="13"/>
      <c r="DU4207" s="13"/>
      <c r="DV4207" s="13"/>
      <c r="DW4207" s="13"/>
      <c r="DX4207" s="13"/>
      <c r="DY4207" s="13"/>
      <c r="DZ4207" s="13"/>
      <c r="EA4207" s="13"/>
      <c r="EB4207" s="13"/>
      <c r="EC4207" s="13"/>
      <c r="ED4207" s="13"/>
      <c r="EE4207" s="13"/>
      <c r="EF4207" s="13"/>
      <c r="EG4207" s="13"/>
      <c r="EH4207" s="13"/>
      <c r="EI4207" s="13"/>
      <c r="EJ4207" s="13"/>
      <c r="EK4207" s="13"/>
      <c r="EL4207" s="13"/>
      <c r="EM4207" s="13"/>
      <c r="EN4207" s="13"/>
      <c r="EO4207" s="13"/>
      <c r="EP4207" s="13"/>
      <c r="EQ4207" s="13"/>
      <c r="ER4207" s="13"/>
      <c r="ES4207" s="13"/>
      <c r="ET4207" s="13"/>
      <c r="EU4207" s="13"/>
      <c r="EV4207" s="13"/>
      <c r="EW4207" s="13"/>
      <c r="EX4207" s="13"/>
      <c r="EY4207" s="13"/>
      <c r="EZ4207" s="13"/>
      <c r="FA4207" s="13"/>
      <c r="FB4207" s="13"/>
      <c r="FC4207" s="13"/>
      <c r="FD4207" s="13"/>
      <c r="FE4207" s="13"/>
      <c r="FF4207" s="13"/>
      <c r="FG4207" s="13"/>
      <c r="FH4207" s="13"/>
      <c r="FI4207" s="13"/>
      <c r="FJ4207" s="13"/>
      <c r="FK4207" s="13"/>
      <c r="FL4207" s="13"/>
      <c r="FM4207" s="13"/>
      <c r="FN4207" s="13"/>
      <c r="FO4207" s="13"/>
      <c r="FP4207" s="13"/>
      <c r="FQ4207" s="13"/>
      <c r="FR4207" s="13"/>
      <c r="FS4207" s="13"/>
      <c r="FT4207" s="13"/>
      <c r="FU4207" s="13"/>
      <c r="FV4207" s="13"/>
      <c r="FW4207" s="13"/>
      <c r="FX4207" s="13"/>
      <c r="FY4207" s="13"/>
      <c r="FZ4207" s="13"/>
      <c r="GA4207" s="13"/>
      <c r="GB4207" s="13"/>
      <c r="GC4207" s="13"/>
      <c r="GD4207" s="13"/>
      <c r="GE4207" s="13"/>
      <c r="GF4207" s="13"/>
      <c r="GG4207" s="13"/>
      <c r="GH4207" s="13"/>
      <c r="GI4207" s="13"/>
      <c r="GJ4207" s="13"/>
      <c r="GK4207" s="13"/>
      <c r="GL4207" s="13"/>
      <c r="GM4207" s="13"/>
      <c r="GN4207" s="13"/>
      <c r="GO4207" s="13"/>
      <c r="GP4207" s="13"/>
      <c r="GQ4207" s="13"/>
      <c r="GR4207" s="13"/>
      <c r="GS4207" s="13"/>
      <c r="GT4207" s="13"/>
      <c r="GU4207" s="13"/>
      <c r="GV4207" s="13"/>
      <c r="GW4207" s="13"/>
      <c r="GX4207" s="13"/>
      <c r="GY4207" s="13"/>
      <c r="GZ4207" s="13"/>
      <c r="HA4207" s="13"/>
      <c r="HB4207" s="13"/>
      <c r="HC4207" s="13"/>
      <c r="HD4207" s="13"/>
      <c r="HE4207" s="13"/>
      <c r="HF4207" s="13"/>
      <c r="HG4207" s="13"/>
      <c r="HH4207" s="13"/>
      <c r="HI4207" s="13"/>
      <c r="HJ4207" s="13"/>
      <c r="HK4207" s="13"/>
      <c r="HL4207" s="13"/>
      <c r="HM4207" s="13"/>
      <c r="HN4207" s="13"/>
      <c r="HO4207" s="13"/>
      <c r="HP4207" s="13"/>
      <c r="HQ4207" s="13"/>
      <c r="HR4207" s="13"/>
      <c r="HS4207" s="13"/>
      <c r="HT4207" s="13"/>
      <c r="HU4207" s="13"/>
      <c r="HV4207" s="13"/>
      <c r="HW4207" s="13"/>
      <c r="HX4207" s="13"/>
      <c r="HY4207" s="13"/>
      <c r="HZ4207" s="13"/>
      <c r="IA4207" s="13"/>
      <c r="IB4207" s="13"/>
      <c r="IC4207" s="13"/>
      <c r="ID4207" s="13"/>
      <c r="IE4207" s="13"/>
      <c r="IF4207" s="13"/>
      <c r="IG4207" s="13"/>
    </row>
    <row r="4208" spans="1:241" s="304" customFormat="1">
      <c r="A4208" s="309">
        <v>139</v>
      </c>
      <c r="B4208" s="111" t="s">
        <v>5236</v>
      </c>
      <c r="C4208" s="59">
        <v>4671801</v>
      </c>
      <c r="D4208" s="305" t="s">
        <v>1808</v>
      </c>
      <c r="E4208" s="299">
        <f t="shared" si="245"/>
        <v>6</v>
      </c>
      <c r="F4208" s="303"/>
      <c r="G4208" s="303"/>
      <c r="H4208" s="320">
        <v>6</v>
      </c>
      <c r="I4208" s="13"/>
      <c r="J4208" s="13"/>
      <c r="K4208" s="13"/>
      <c r="L4208" s="13"/>
      <c r="M4208" s="13"/>
      <c r="N4208" s="13"/>
      <c r="O4208" s="13"/>
      <c r="P4208" s="13"/>
      <c r="Q4208" s="13"/>
      <c r="R4208" s="13"/>
      <c r="S4208" s="13"/>
      <c r="T4208" s="13"/>
      <c r="U4208" s="13"/>
      <c r="V4208" s="13"/>
      <c r="W4208" s="13"/>
      <c r="X4208" s="13"/>
      <c r="Y4208" s="13"/>
      <c r="Z4208" s="13"/>
      <c r="AA4208" s="13"/>
      <c r="AB4208" s="13"/>
      <c r="AC4208" s="13"/>
      <c r="AD4208" s="13"/>
      <c r="AE4208" s="13"/>
      <c r="AF4208" s="13"/>
      <c r="AG4208" s="13"/>
      <c r="AH4208" s="13"/>
      <c r="AI4208" s="13"/>
      <c r="AJ4208" s="13"/>
      <c r="AK4208" s="13"/>
      <c r="AL4208" s="13"/>
      <c r="AM4208" s="13"/>
      <c r="AN4208" s="13"/>
      <c r="AO4208" s="13"/>
      <c r="AP4208" s="13"/>
      <c r="AQ4208" s="13"/>
      <c r="AR4208" s="13"/>
      <c r="AS4208" s="13"/>
      <c r="AT4208" s="13"/>
      <c r="AU4208" s="13"/>
      <c r="AV4208" s="13"/>
      <c r="AW4208" s="13"/>
      <c r="AX4208" s="13"/>
      <c r="AY4208" s="13"/>
      <c r="AZ4208" s="13"/>
      <c r="BA4208" s="13"/>
      <c r="BB4208" s="13"/>
      <c r="BC4208" s="13"/>
      <c r="BD4208" s="13"/>
      <c r="BE4208" s="13"/>
      <c r="BF4208" s="13"/>
      <c r="BG4208" s="13"/>
      <c r="BH4208" s="13"/>
      <c r="BI4208" s="13"/>
      <c r="BJ4208" s="13"/>
      <c r="BK4208" s="13"/>
      <c r="BL4208" s="13"/>
      <c r="BM4208" s="13"/>
      <c r="BN4208" s="13"/>
      <c r="BO4208" s="13"/>
      <c r="BP4208" s="13"/>
      <c r="BQ4208" s="13"/>
      <c r="BR4208" s="13"/>
      <c r="BS4208" s="13"/>
      <c r="BT4208" s="13"/>
      <c r="BU4208" s="13"/>
      <c r="BV4208" s="13"/>
      <c r="BW4208" s="13"/>
      <c r="BX4208" s="13"/>
      <c r="BY4208" s="13"/>
      <c r="BZ4208" s="13"/>
      <c r="CA4208" s="13"/>
      <c r="CB4208" s="13"/>
      <c r="CC4208" s="13"/>
      <c r="CD4208" s="13"/>
      <c r="CE4208" s="13"/>
      <c r="CF4208" s="13"/>
      <c r="CG4208" s="13"/>
      <c r="CH4208" s="13"/>
      <c r="CI4208" s="13"/>
      <c r="CJ4208" s="13"/>
      <c r="CK4208" s="13"/>
      <c r="CL4208" s="13"/>
      <c r="CM4208" s="13"/>
      <c r="CN4208" s="13"/>
      <c r="CO4208" s="13"/>
      <c r="CP4208" s="13"/>
      <c r="CQ4208" s="13"/>
      <c r="CR4208" s="13"/>
      <c r="CS4208" s="13"/>
      <c r="CT4208" s="13"/>
      <c r="CU4208" s="13"/>
      <c r="CV4208" s="13"/>
      <c r="CW4208" s="13"/>
      <c r="CX4208" s="13"/>
      <c r="CY4208" s="13"/>
      <c r="CZ4208" s="13"/>
      <c r="DA4208" s="13"/>
      <c r="DB4208" s="13"/>
      <c r="DC4208" s="13"/>
      <c r="DD4208" s="13"/>
      <c r="DE4208" s="13"/>
      <c r="DF4208" s="13"/>
      <c r="DG4208" s="13"/>
      <c r="DH4208" s="13"/>
      <c r="DI4208" s="13"/>
      <c r="DJ4208" s="13"/>
      <c r="DK4208" s="13"/>
      <c r="DL4208" s="13"/>
      <c r="DM4208" s="13"/>
      <c r="DN4208" s="13"/>
      <c r="DO4208" s="13"/>
      <c r="DP4208" s="13"/>
      <c r="DQ4208" s="13"/>
      <c r="DR4208" s="13"/>
      <c r="DS4208" s="13"/>
      <c r="DT4208" s="13"/>
      <c r="DU4208" s="13"/>
      <c r="DV4208" s="13"/>
      <c r="DW4208" s="13"/>
      <c r="DX4208" s="13"/>
      <c r="DY4208" s="13"/>
      <c r="DZ4208" s="13"/>
      <c r="EA4208" s="13"/>
      <c r="EB4208" s="13"/>
      <c r="EC4208" s="13"/>
      <c r="ED4208" s="13"/>
      <c r="EE4208" s="13"/>
      <c r="EF4208" s="13"/>
      <c r="EG4208" s="13"/>
      <c r="EH4208" s="13"/>
      <c r="EI4208" s="13"/>
      <c r="EJ4208" s="13"/>
      <c r="EK4208" s="13"/>
      <c r="EL4208" s="13"/>
      <c r="EM4208" s="13"/>
      <c r="EN4208" s="13"/>
      <c r="EO4208" s="13"/>
      <c r="EP4208" s="13"/>
      <c r="EQ4208" s="13"/>
      <c r="ER4208" s="13"/>
      <c r="ES4208" s="13"/>
      <c r="ET4208" s="13"/>
      <c r="EU4208" s="13"/>
      <c r="EV4208" s="13"/>
      <c r="EW4208" s="13"/>
      <c r="EX4208" s="13"/>
      <c r="EY4208" s="13"/>
      <c r="EZ4208" s="13"/>
      <c r="FA4208" s="13"/>
      <c r="FB4208" s="13"/>
      <c r="FC4208" s="13"/>
      <c r="FD4208" s="13"/>
      <c r="FE4208" s="13"/>
      <c r="FF4208" s="13"/>
      <c r="FG4208" s="13"/>
      <c r="FH4208" s="13"/>
      <c r="FI4208" s="13"/>
      <c r="FJ4208" s="13"/>
      <c r="FK4208" s="13"/>
      <c r="FL4208" s="13"/>
      <c r="FM4208" s="13"/>
      <c r="FN4208" s="13"/>
      <c r="FO4208" s="13"/>
      <c r="FP4208" s="13"/>
      <c r="FQ4208" s="13"/>
      <c r="FR4208" s="13"/>
      <c r="FS4208" s="13"/>
      <c r="FT4208" s="13"/>
      <c r="FU4208" s="13"/>
      <c r="FV4208" s="13"/>
      <c r="FW4208" s="13"/>
      <c r="FX4208" s="13"/>
      <c r="FY4208" s="13"/>
      <c r="FZ4208" s="13"/>
      <c r="GA4208" s="13"/>
      <c r="GB4208" s="13"/>
      <c r="GC4208" s="13"/>
      <c r="GD4208" s="13"/>
      <c r="GE4208" s="13"/>
      <c r="GF4208" s="13"/>
      <c r="GG4208" s="13"/>
      <c r="GH4208" s="13"/>
      <c r="GI4208" s="13"/>
      <c r="GJ4208" s="13"/>
      <c r="GK4208" s="13"/>
      <c r="GL4208" s="13"/>
      <c r="GM4208" s="13"/>
      <c r="GN4208" s="13"/>
      <c r="GO4208" s="13"/>
      <c r="GP4208" s="13"/>
      <c r="GQ4208" s="13"/>
      <c r="GR4208" s="13"/>
      <c r="GS4208" s="13"/>
      <c r="GT4208" s="13"/>
      <c r="GU4208" s="13"/>
      <c r="GV4208" s="13"/>
      <c r="GW4208" s="13"/>
      <c r="GX4208" s="13"/>
      <c r="GY4208" s="13"/>
      <c r="GZ4208" s="13"/>
      <c r="HA4208" s="13"/>
      <c r="HB4208" s="13"/>
      <c r="HC4208" s="13"/>
      <c r="HD4208" s="13"/>
      <c r="HE4208" s="13"/>
      <c r="HF4208" s="13"/>
      <c r="HG4208" s="13"/>
      <c r="HH4208" s="13"/>
      <c r="HI4208" s="13"/>
      <c r="HJ4208" s="13"/>
      <c r="HK4208" s="13"/>
      <c r="HL4208" s="13"/>
      <c r="HM4208" s="13"/>
      <c r="HN4208" s="13"/>
      <c r="HO4208" s="13"/>
      <c r="HP4208" s="13"/>
      <c r="HQ4208" s="13"/>
      <c r="HR4208" s="13"/>
      <c r="HS4208" s="13"/>
      <c r="HT4208" s="13"/>
      <c r="HU4208" s="13"/>
      <c r="HV4208" s="13"/>
      <c r="HW4208" s="13"/>
      <c r="HX4208" s="13"/>
      <c r="HY4208" s="13"/>
      <c r="HZ4208" s="13"/>
      <c r="IA4208" s="13"/>
      <c r="IB4208" s="13"/>
      <c r="IC4208" s="13"/>
      <c r="ID4208" s="13"/>
      <c r="IE4208" s="13"/>
      <c r="IF4208" s="13"/>
      <c r="IG4208" s="13"/>
    </row>
    <row r="4209" spans="1:241" s="304" customFormat="1" ht="46.5">
      <c r="A4209" s="309">
        <v>140</v>
      </c>
      <c r="B4209" s="111" t="s">
        <v>5237</v>
      </c>
      <c r="C4209" s="59">
        <v>4671626</v>
      </c>
      <c r="D4209" s="305" t="s">
        <v>1808</v>
      </c>
      <c r="E4209" s="299">
        <f t="shared" si="245"/>
        <v>4</v>
      </c>
      <c r="F4209" s="303"/>
      <c r="G4209" s="303"/>
      <c r="H4209" s="320">
        <v>4</v>
      </c>
      <c r="I4209" s="13"/>
      <c r="J4209" s="13"/>
      <c r="K4209" s="13"/>
      <c r="L4209" s="13"/>
      <c r="M4209" s="13"/>
      <c r="N4209" s="13"/>
      <c r="O4209" s="13"/>
      <c r="P4209" s="13"/>
      <c r="Q4209" s="13"/>
      <c r="R4209" s="13"/>
      <c r="S4209" s="13"/>
      <c r="T4209" s="13"/>
      <c r="U4209" s="13"/>
      <c r="V4209" s="13"/>
      <c r="W4209" s="13"/>
      <c r="X4209" s="13"/>
      <c r="Y4209" s="13"/>
      <c r="Z4209" s="13"/>
      <c r="AA4209" s="13"/>
      <c r="AB4209" s="13"/>
      <c r="AC4209" s="13"/>
      <c r="AD4209" s="13"/>
      <c r="AE4209" s="13"/>
      <c r="AF4209" s="13"/>
      <c r="AG4209" s="13"/>
      <c r="AH4209" s="13"/>
      <c r="AI4209" s="13"/>
      <c r="AJ4209" s="13"/>
      <c r="AK4209" s="13"/>
      <c r="AL4209" s="13"/>
      <c r="AM4209" s="13"/>
      <c r="AN4209" s="13"/>
      <c r="AO4209" s="13"/>
      <c r="AP4209" s="13"/>
      <c r="AQ4209" s="13"/>
      <c r="AR4209" s="13"/>
      <c r="AS4209" s="13"/>
      <c r="AT4209" s="13"/>
      <c r="AU4209" s="13"/>
      <c r="AV4209" s="13"/>
      <c r="AW4209" s="13"/>
      <c r="AX4209" s="13"/>
      <c r="AY4209" s="13"/>
      <c r="AZ4209" s="13"/>
      <c r="BA4209" s="13"/>
      <c r="BB4209" s="13"/>
      <c r="BC4209" s="13"/>
      <c r="BD4209" s="13"/>
      <c r="BE4209" s="13"/>
      <c r="BF4209" s="13"/>
      <c r="BG4209" s="13"/>
      <c r="BH4209" s="13"/>
      <c r="BI4209" s="13"/>
      <c r="BJ4209" s="13"/>
      <c r="BK4209" s="13"/>
      <c r="BL4209" s="13"/>
      <c r="BM4209" s="13"/>
      <c r="BN4209" s="13"/>
      <c r="BO4209" s="13"/>
      <c r="BP4209" s="13"/>
      <c r="BQ4209" s="13"/>
      <c r="BR4209" s="13"/>
      <c r="BS4209" s="13"/>
      <c r="BT4209" s="13"/>
      <c r="BU4209" s="13"/>
      <c r="BV4209" s="13"/>
      <c r="BW4209" s="13"/>
      <c r="BX4209" s="13"/>
      <c r="BY4209" s="13"/>
      <c r="BZ4209" s="13"/>
      <c r="CA4209" s="13"/>
      <c r="CB4209" s="13"/>
      <c r="CC4209" s="13"/>
      <c r="CD4209" s="13"/>
      <c r="CE4209" s="13"/>
      <c r="CF4209" s="13"/>
      <c r="CG4209" s="13"/>
      <c r="CH4209" s="13"/>
      <c r="CI4209" s="13"/>
      <c r="CJ4209" s="13"/>
      <c r="CK4209" s="13"/>
      <c r="CL4209" s="13"/>
      <c r="CM4209" s="13"/>
      <c r="CN4209" s="13"/>
      <c r="CO4209" s="13"/>
      <c r="CP4209" s="13"/>
      <c r="CQ4209" s="13"/>
      <c r="CR4209" s="13"/>
      <c r="CS4209" s="13"/>
      <c r="CT4209" s="13"/>
      <c r="CU4209" s="13"/>
      <c r="CV4209" s="13"/>
      <c r="CW4209" s="13"/>
      <c r="CX4209" s="13"/>
      <c r="CY4209" s="13"/>
      <c r="CZ4209" s="13"/>
      <c r="DA4209" s="13"/>
      <c r="DB4209" s="13"/>
      <c r="DC4209" s="13"/>
      <c r="DD4209" s="13"/>
      <c r="DE4209" s="13"/>
      <c r="DF4209" s="13"/>
      <c r="DG4209" s="13"/>
      <c r="DH4209" s="13"/>
      <c r="DI4209" s="13"/>
      <c r="DJ4209" s="13"/>
      <c r="DK4209" s="13"/>
      <c r="DL4209" s="13"/>
      <c r="DM4209" s="13"/>
      <c r="DN4209" s="13"/>
      <c r="DO4209" s="13"/>
      <c r="DP4209" s="13"/>
      <c r="DQ4209" s="13"/>
      <c r="DR4209" s="13"/>
      <c r="DS4209" s="13"/>
      <c r="DT4209" s="13"/>
      <c r="DU4209" s="13"/>
      <c r="DV4209" s="13"/>
      <c r="DW4209" s="13"/>
      <c r="DX4209" s="13"/>
      <c r="DY4209" s="13"/>
      <c r="DZ4209" s="13"/>
      <c r="EA4209" s="13"/>
      <c r="EB4209" s="13"/>
      <c r="EC4209" s="13"/>
      <c r="ED4209" s="13"/>
      <c r="EE4209" s="13"/>
      <c r="EF4209" s="13"/>
      <c r="EG4209" s="13"/>
      <c r="EH4209" s="13"/>
      <c r="EI4209" s="13"/>
      <c r="EJ4209" s="13"/>
      <c r="EK4209" s="13"/>
      <c r="EL4209" s="13"/>
      <c r="EM4209" s="13"/>
      <c r="EN4209" s="13"/>
      <c r="EO4209" s="13"/>
      <c r="EP4209" s="13"/>
      <c r="EQ4209" s="13"/>
      <c r="ER4209" s="13"/>
      <c r="ES4209" s="13"/>
      <c r="ET4209" s="13"/>
      <c r="EU4209" s="13"/>
      <c r="EV4209" s="13"/>
      <c r="EW4209" s="13"/>
      <c r="EX4209" s="13"/>
      <c r="EY4209" s="13"/>
      <c r="EZ4209" s="13"/>
      <c r="FA4209" s="13"/>
      <c r="FB4209" s="13"/>
      <c r="FC4209" s="13"/>
      <c r="FD4209" s="13"/>
      <c r="FE4209" s="13"/>
      <c r="FF4209" s="13"/>
      <c r="FG4209" s="13"/>
      <c r="FH4209" s="13"/>
      <c r="FI4209" s="13"/>
      <c r="FJ4209" s="13"/>
      <c r="FK4209" s="13"/>
      <c r="FL4209" s="13"/>
      <c r="FM4209" s="13"/>
      <c r="FN4209" s="13"/>
      <c r="FO4209" s="13"/>
      <c r="FP4209" s="13"/>
      <c r="FQ4209" s="13"/>
      <c r="FR4209" s="13"/>
      <c r="FS4209" s="13"/>
      <c r="FT4209" s="13"/>
      <c r="FU4209" s="13"/>
      <c r="FV4209" s="13"/>
      <c r="FW4209" s="13"/>
      <c r="FX4209" s="13"/>
      <c r="FY4209" s="13"/>
      <c r="FZ4209" s="13"/>
      <c r="GA4209" s="13"/>
      <c r="GB4209" s="13"/>
      <c r="GC4209" s="13"/>
      <c r="GD4209" s="13"/>
      <c r="GE4209" s="13"/>
      <c r="GF4209" s="13"/>
      <c r="GG4209" s="13"/>
      <c r="GH4209" s="13"/>
      <c r="GI4209" s="13"/>
      <c r="GJ4209" s="13"/>
      <c r="GK4209" s="13"/>
      <c r="GL4209" s="13"/>
      <c r="GM4209" s="13"/>
      <c r="GN4209" s="13"/>
      <c r="GO4209" s="13"/>
      <c r="GP4209" s="13"/>
      <c r="GQ4209" s="13"/>
      <c r="GR4209" s="13"/>
      <c r="GS4209" s="13"/>
      <c r="GT4209" s="13"/>
      <c r="GU4209" s="13"/>
      <c r="GV4209" s="13"/>
      <c r="GW4209" s="13"/>
      <c r="GX4209" s="13"/>
      <c r="GY4209" s="13"/>
      <c r="GZ4209" s="13"/>
      <c r="HA4209" s="13"/>
      <c r="HB4209" s="13"/>
      <c r="HC4209" s="13"/>
      <c r="HD4209" s="13"/>
      <c r="HE4209" s="13"/>
      <c r="HF4209" s="13"/>
      <c r="HG4209" s="13"/>
      <c r="HH4209" s="13"/>
      <c r="HI4209" s="13"/>
      <c r="HJ4209" s="13"/>
      <c r="HK4209" s="13"/>
      <c r="HL4209" s="13"/>
      <c r="HM4209" s="13"/>
      <c r="HN4209" s="13"/>
      <c r="HO4209" s="13"/>
      <c r="HP4209" s="13"/>
      <c r="HQ4209" s="13"/>
      <c r="HR4209" s="13"/>
      <c r="HS4209" s="13"/>
      <c r="HT4209" s="13"/>
      <c r="HU4209" s="13"/>
      <c r="HV4209" s="13"/>
      <c r="HW4209" s="13"/>
      <c r="HX4209" s="13"/>
      <c r="HY4209" s="13"/>
      <c r="HZ4209" s="13"/>
      <c r="IA4209" s="13"/>
      <c r="IB4209" s="13"/>
      <c r="IC4209" s="13"/>
      <c r="ID4209" s="13"/>
      <c r="IE4209" s="13"/>
      <c r="IF4209" s="13"/>
      <c r="IG4209" s="13"/>
    </row>
    <row r="4210" spans="1:241" s="304" customFormat="1" ht="46.5">
      <c r="A4210" s="309">
        <v>141</v>
      </c>
      <c r="B4210" s="111" t="s">
        <v>5238</v>
      </c>
      <c r="C4210" s="59" t="s">
        <v>5239</v>
      </c>
      <c r="D4210" s="305" t="s">
        <v>1808</v>
      </c>
      <c r="E4210" s="299">
        <f t="shared" si="245"/>
        <v>4</v>
      </c>
      <c r="F4210" s="303"/>
      <c r="G4210" s="303"/>
      <c r="H4210" s="320">
        <v>4</v>
      </c>
      <c r="I4210" s="13"/>
      <c r="J4210" s="13"/>
      <c r="K4210" s="13"/>
      <c r="L4210" s="13"/>
      <c r="M4210" s="13"/>
      <c r="N4210" s="13"/>
      <c r="O4210" s="13"/>
      <c r="P4210" s="13"/>
      <c r="Q4210" s="13"/>
      <c r="R4210" s="13"/>
      <c r="S4210" s="13"/>
      <c r="T4210" s="13"/>
      <c r="U4210" s="13"/>
      <c r="V4210" s="13"/>
      <c r="W4210" s="13"/>
      <c r="X4210" s="13"/>
      <c r="Y4210" s="13"/>
      <c r="Z4210" s="13"/>
      <c r="AA4210" s="13"/>
      <c r="AB4210" s="13"/>
      <c r="AC4210" s="13"/>
      <c r="AD4210" s="13"/>
      <c r="AE4210" s="13"/>
      <c r="AF4210" s="13"/>
      <c r="AG4210" s="13"/>
      <c r="AH4210" s="13"/>
      <c r="AI4210" s="13"/>
      <c r="AJ4210" s="13"/>
      <c r="AK4210" s="13"/>
      <c r="AL4210" s="13"/>
      <c r="AM4210" s="13"/>
      <c r="AN4210" s="13"/>
      <c r="AO4210" s="13"/>
      <c r="AP4210" s="13"/>
      <c r="AQ4210" s="13"/>
      <c r="AR4210" s="13"/>
      <c r="AS4210" s="13"/>
      <c r="AT4210" s="13"/>
      <c r="AU4210" s="13"/>
      <c r="AV4210" s="13"/>
      <c r="AW4210" s="13"/>
      <c r="AX4210" s="13"/>
      <c r="AY4210" s="13"/>
      <c r="AZ4210" s="13"/>
      <c r="BA4210" s="13"/>
      <c r="BB4210" s="13"/>
      <c r="BC4210" s="13"/>
      <c r="BD4210" s="13"/>
      <c r="BE4210" s="13"/>
      <c r="BF4210" s="13"/>
      <c r="BG4210" s="13"/>
      <c r="BH4210" s="13"/>
      <c r="BI4210" s="13"/>
      <c r="BJ4210" s="13"/>
      <c r="BK4210" s="13"/>
      <c r="BL4210" s="13"/>
      <c r="BM4210" s="13"/>
      <c r="BN4210" s="13"/>
      <c r="BO4210" s="13"/>
      <c r="BP4210" s="13"/>
      <c r="BQ4210" s="13"/>
      <c r="BR4210" s="13"/>
      <c r="BS4210" s="13"/>
      <c r="BT4210" s="13"/>
      <c r="BU4210" s="13"/>
      <c r="BV4210" s="13"/>
      <c r="BW4210" s="13"/>
      <c r="BX4210" s="13"/>
      <c r="BY4210" s="13"/>
      <c r="BZ4210" s="13"/>
      <c r="CA4210" s="13"/>
      <c r="CB4210" s="13"/>
      <c r="CC4210" s="13"/>
      <c r="CD4210" s="13"/>
      <c r="CE4210" s="13"/>
      <c r="CF4210" s="13"/>
      <c r="CG4210" s="13"/>
      <c r="CH4210" s="13"/>
      <c r="CI4210" s="13"/>
      <c r="CJ4210" s="13"/>
      <c r="CK4210" s="13"/>
      <c r="CL4210" s="13"/>
      <c r="CM4210" s="13"/>
      <c r="CN4210" s="13"/>
      <c r="CO4210" s="13"/>
      <c r="CP4210" s="13"/>
      <c r="CQ4210" s="13"/>
      <c r="CR4210" s="13"/>
      <c r="CS4210" s="13"/>
      <c r="CT4210" s="13"/>
      <c r="CU4210" s="13"/>
      <c r="CV4210" s="13"/>
      <c r="CW4210" s="13"/>
      <c r="CX4210" s="13"/>
      <c r="CY4210" s="13"/>
      <c r="CZ4210" s="13"/>
      <c r="DA4210" s="13"/>
      <c r="DB4210" s="13"/>
      <c r="DC4210" s="13"/>
      <c r="DD4210" s="13"/>
      <c r="DE4210" s="13"/>
      <c r="DF4210" s="13"/>
      <c r="DG4210" s="13"/>
      <c r="DH4210" s="13"/>
      <c r="DI4210" s="13"/>
      <c r="DJ4210" s="13"/>
      <c r="DK4210" s="13"/>
      <c r="DL4210" s="13"/>
      <c r="DM4210" s="13"/>
      <c r="DN4210" s="13"/>
      <c r="DO4210" s="13"/>
      <c r="DP4210" s="13"/>
      <c r="DQ4210" s="13"/>
      <c r="DR4210" s="13"/>
      <c r="DS4210" s="13"/>
      <c r="DT4210" s="13"/>
      <c r="DU4210" s="13"/>
      <c r="DV4210" s="13"/>
      <c r="DW4210" s="13"/>
      <c r="DX4210" s="13"/>
      <c r="DY4210" s="13"/>
      <c r="DZ4210" s="13"/>
      <c r="EA4210" s="13"/>
      <c r="EB4210" s="13"/>
      <c r="EC4210" s="13"/>
      <c r="ED4210" s="13"/>
      <c r="EE4210" s="13"/>
      <c r="EF4210" s="13"/>
      <c r="EG4210" s="13"/>
      <c r="EH4210" s="13"/>
      <c r="EI4210" s="13"/>
      <c r="EJ4210" s="13"/>
      <c r="EK4210" s="13"/>
      <c r="EL4210" s="13"/>
      <c r="EM4210" s="13"/>
      <c r="EN4210" s="13"/>
      <c r="EO4210" s="13"/>
      <c r="EP4210" s="13"/>
      <c r="EQ4210" s="13"/>
      <c r="ER4210" s="13"/>
      <c r="ES4210" s="13"/>
      <c r="ET4210" s="13"/>
      <c r="EU4210" s="13"/>
      <c r="EV4210" s="13"/>
      <c r="EW4210" s="13"/>
      <c r="EX4210" s="13"/>
      <c r="EY4210" s="13"/>
      <c r="EZ4210" s="13"/>
      <c r="FA4210" s="13"/>
      <c r="FB4210" s="13"/>
      <c r="FC4210" s="13"/>
      <c r="FD4210" s="13"/>
      <c r="FE4210" s="13"/>
      <c r="FF4210" s="13"/>
      <c r="FG4210" s="13"/>
      <c r="FH4210" s="13"/>
      <c r="FI4210" s="13"/>
      <c r="FJ4210" s="13"/>
      <c r="FK4210" s="13"/>
      <c r="FL4210" s="13"/>
      <c r="FM4210" s="13"/>
      <c r="FN4210" s="13"/>
      <c r="FO4210" s="13"/>
      <c r="FP4210" s="13"/>
      <c r="FQ4210" s="13"/>
      <c r="FR4210" s="13"/>
      <c r="FS4210" s="13"/>
      <c r="FT4210" s="13"/>
      <c r="FU4210" s="13"/>
      <c r="FV4210" s="13"/>
      <c r="FW4210" s="13"/>
      <c r="FX4210" s="13"/>
      <c r="FY4210" s="13"/>
      <c r="FZ4210" s="13"/>
      <c r="GA4210" s="13"/>
      <c r="GB4210" s="13"/>
      <c r="GC4210" s="13"/>
      <c r="GD4210" s="13"/>
      <c r="GE4210" s="13"/>
      <c r="GF4210" s="13"/>
      <c r="GG4210" s="13"/>
      <c r="GH4210" s="13"/>
      <c r="GI4210" s="13"/>
      <c r="GJ4210" s="13"/>
      <c r="GK4210" s="13"/>
      <c r="GL4210" s="13"/>
      <c r="GM4210" s="13"/>
      <c r="GN4210" s="13"/>
      <c r="GO4210" s="13"/>
      <c r="GP4210" s="13"/>
      <c r="GQ4210" s="13"/>
      <c r="GR4210" s="13"/>
      <c r="GS4210" s="13"/>
      <c r="GT4210" s="13"/>
      <c r="GU4210" s="13"/>
      <c r="GV4210" s="13"/>
      <c r="GW4210" s="13"/>
      <c r="GX4210" s="13"/>
      <c r="GY4210" s="13"/>
      <c r="GZ4210" s="13"/>
      <c r="HA4210" s="13"/>
      <c r="HB4210" s="13"/>
      <c r="HC4210" s="13"/>
      <c r="HD4210" s="13"/>
      <c r="HE4210" s="13"/>
      <c r="HF4210" s="13"/>
      <c r="HG4210" s="13"/>
      <c r="HH4210" s="13"/>
      <c r="HI4210" s="13"/>
      <c r="HJ4210" s="13"/>
      <c r="HK4210" s="13"/>
      <c r="HL4210" s="13"/>
      <c r="HM4210" s="13"/>
      <c r="HN4210" s="13"/>
      <c r="HO4210" s="13"/>
      <c r="HP4210" s="13"/>
      <c r="HQ4210" s="13"/>
      <c r="HR4210" s="13"/>
      <c r="HS4210" s="13"/>
      <c r="HT4210" s="13"/>
      <c r="HU4210" s="13"/>
      <c r="HV4210" s="13"/>
      <c r="HW4210" s="13"/>
      <c r="HX4210" s="13"/>
      <c r="HY4210" s="13"/>
      <c r="HZ4210" s="13"/>
      <c r="IA4210" s="13"/>
      <c r="IB4210" s="13"/>
      <c r="IC4210" s="13"/>
      <c r="ID4210" s="13"/>
      <c r="IE4210" s="13"/>
      <c r="IF4210" s="13"/>
      <c r="IG4210" s="13"/>
    </row>
    <row r="4211" spans="1:241" s="304" customFormat="1" ht="46.5">
      <c r="A4211" s="309">
        <v>142</v>
      </c>
      <c r="B4211" s="111" t="s">
        <v>5240</v>
      </c>
      <c r="C4211" s="59">
        <v>4601145</v>
      </c>
      <c r="D4211" s="305" t="s">
        <v>1808</v>
      </c>
      <c r="E4211" s="299">
        <f t="shared" si="245"/>
        <v>4</v>
      </c>
      <c r="F4211" s="303"/>
      <c r="G4211" s="303"/>
      <c r="H4211" s="320">
        <v>4</v>
      </c>
      <c r="I4211" s="13"/>
      <c r="J4211" s="13"/>
      <c r="K4211" s="13"/>
      <c r="L4211" s="13"/>
      <c r="M4211" s="13"/>
      <c r="N4211" s="13"/>
      <c r="O4211" s="13"/>
      <c r="P4211" s="13"/>
      <c r="Q4211" s="13"/>
      <c r="R4211" s="13"/>
      <c r="S4211" s="13"/>
      <c r="T4211" s="13"/>
      <c r="U4211" s="13"/>
      <c r="V4211" s="13"/>
      <c r="W4211" s="13"/>
      <c r="X4211" s="13"/>
      <c r="Y4211" s="13"/>
      <c r="Z4211" s="13"/>
      <c r="AA4211" s="13"/>
      <c r="AB4211" s="13"/>
      <c r="AC4211" s="13"/>
      <c r="AD4211" s="13"/>
      <c r="AE4211" s="13"/>
      <c r="AF4211" s="13"/>
      <c r="AG4211" s="13"/>
      <c r="AH4211" s="13"/>
      <c r="AI4211" s="13"/>
      <c r="AJ4211" s="13"/>
      <c r="AK4211" s="13"/>
      <c r="AL4211" s="13"/>
      <c r="AM4211" s="13"/>
      <c r="AN4211" s="13"/>
      <c r="AO4211" s="13"/>
      <c r="AP4211" s="13"/>
      <c r="AQ4211" s="13"/>
      <c r="AR4211" s="13"/>
      <c r="AS4211" s="13"/>
      <c r="AT4211" s="13"/>
      <c r="AU4211" s="13"/>
      <c r="AV4211" s="13"/>
      <c r="AW4211" s="13"/>
      <c r="AX4211" s="13"/>
      <c r="AY4211" s="13"/>
      <c r="AZ4211" s="13"/>
      <c r="BA4211" s="13"/>
      <c r="BB4211" s="13"/>
      <c r="BC4211" s="13"/>
      <c r="BD4211" s="13"/>
      <c r="BE4211" s="13"/>
      <c r="BF4211" s="13"/>
      <c r="BG4211" s="13"/>
      <c r="BH4211" s="13"/>
      <c r="BI4211" s="13"/>
      <c r="BJ4211" s="13"/>
      <c r="BK4211" s="13"/>
      <c r="BL4211" s="13"/>
      <c r="BM4211" s="13"/>
      <c r="BN4211" s="13"/>
      <c r="BO4211" s="13"/>
      <c r="BP4211" s="13"/>
      <c r="BQ4211" s="13"/>
      <c r="BR4211" s="13"/>
      <c r="BS4211" s="13"/>
      <c r="BT4211" s="13"/>
      <c r="BU4211" s="13"/>
      <c r="BV4211" s="13"/>
      <c r="BW4211" s="13"/>
      <c r="BX4211" s="13"/>
      <c r="BY4211" s="13"/>
      <c r="BZ4211" s="13"/>
      <c r="CA4211" s="13"/>
      <c r="CB4211" s="13"/>
      <c r="CC4211" s="13"/>
      <c r="CD4211" s="13"/>
      <c r="CE4211" s="13"/>
      <c r="CF4211" s="13"/>
      <c r="CG4211" s="13"/>
      <c r="CH4211" s="13"/>
      <c r="CI4211" s="13"/>
      <c r="CJ4211" s="13"/>
      <c r="CK4211" s="13"/>
      <c r="CL4211" s="13"/>
      <c r="CM4211" s="13"/>
      <c r="CN4211" s="13"/>
      <c r="CO4211" s="13"/>
      <c r="CP4211" s="13"/>
      <c r="CQ4211" s="13"/>
      <c r="CR4211" s="13"/>
      <c r="CS4211" s="13"/>
      <c r="CT4211" s="13"/>
      <c r="CU4211" s="13"/>
      <c r="CV4211" s="13"/>
      <c r="CW4211" s="13"/>
      <c r="CX4211" s="13"/>
      <c r="CY4211" s="13"/>
      <c r="CZ4211" s="13"/>
      <c r="DA4211" s="13"/>
      <c r="DB4211" s="13"/>
      <c r="DC4211" s="13"/>
      <c r="DD4211" s="13"/>
      <c r="DE4211" s="13"/>
      <c r="DF4211" s="13"/>
      <c r="DG4211" s="13"/>
      <c r="DH4211" s="13"/>
      <c r="DI4211" s="13"/>
      <c r="DJ4211" s="13"/>
      <c r="DK4211" s="13"/>
      <c r="DL4211" s="13"/>
      <c r="DM4211" s="13"/>
      <c r="DN4211" s="13"/>
      <c r="DO4211" s="13"/>
      <c r="DP4211" s="13"/>
      <c r="DQ4211" s="13"/>
      <c r="DR4211" s="13"/>
      <c r="DS4211" s="13"/>
      <c r="DT4211" s="13"/>
      <c r="DU4211" s="13"/>
      <c r="DV4211" s="13"/>
      <c r="DW4211" s="13"/>
      <c r="DX4211" s="13"/>
      <c r="DY4211" s="13"/>
      <c r="DZ4211" s="13"/>
      <c r="EA4211" s="13"/>
      <c r="EB4211" s="13"/>
      <c r="EC4211" s="13"/>
      <c r="ED4211" s="13"/>
      <c r="EE4211" s="13"/>
      <c r="EF4211" s="13"/>
      <c r="EG4211" s="13"/>
      <c r="EH4211" s="13"/>
      <c r="EI4211" s="13"/>
      <c r="EJ4211" s="13"/>
      <c r="EK4211" s="13"/>
      <c r="EL4211" s="13"/>
      <c r="EM4211" s="13"/>
      <c r="EN4211" s="13"/>
      <c r="EO4211" s="13"/>
      <c r="EP4211" s="13"/>
      <c r="EQ4211" s="13"/>
      <c r="ER4211" s="13"/>
      <c r="ES4211" s="13"/>
      <c r="ET4211" s="13"/>
      <c r="EU4211" s="13"/>
      <c r="EV4211" s="13"/>
      <c r="EW4211" s="13"/>
      <c r="EX4211" s="13"/>
      <c r="EY4211" s="13"/>
      <c r="EZ4211" s="13"/>
      <c r="FA4211" s="13"/>
      <c r="FB4211" s="13"/>
      <c r="FC4211" s="13"/>
      <c r="FD4211" s="13"/>
      <c r="FE4211" s="13"/>
      <c r="FF4211" s="13"/>
      <c r="FG4211" s="13"/>
      <c r="FH4211" s="13"/>
      <c r="FI4211" s="13"/>
      <c r="FJ4211" s="13"/>
      <c r="FK4211" s="13"/>
      <c r="FL4211" s="13"/>
      <c r="FM4211" s="13"/>
      <c r="FN4211" s="13"/>
      <c r="FO4211" s="13"/>
      <c r="FP4211" s="13"/>
      <c r="FQ4211" s="13"/>
      <c r="FR4211" s="13"/>
      <c r="FS4211" s="13"/>
      <c r="FT4211" s="13"/>
      <c r="FU4211" s="13"/>
      <c r="FV4211" s="13"/>
      <c r="FW4211" s="13"/>
      <c r="FX4211" s="13"/>
      <c r="FY4211" s="13"/>
      <c r="FZ4211" s="13"/>
      <c r="GA4211" s="13"/>
      <c r="GB4211" s="13"/>
      <c r="GC4211" s="13"/>
      <c r="GD4211" s="13"/>
      <c r="GE4211" s="13"/>
      <c r="GF4211" s="13"/>
      <c r="GG4211" s="13"/>
      <c r="GH4211" s="13"/>
      <c r="GI4211" s="13"/>
      <c r="GJ4211" s="13"/>
      <c r="GK4211" s="13"/>
      <c r="GL4211" s="13"/>
      <c r="GM4211" s="13"/>
      <c r="GN4211" s="13"/>
      <c r="GO4211" s="13"/>
      <c r="GP4211" s="13"/>
      <c r="GQ4211" s="13"/>
      <c r="GR4211" s="13"/>
      <c r="GS4211" s="13"/>
      <c r="GT4211" s="13"/>
      <c r="GU4211" s="13"/>
      <c r="GV4211" s="13"/>
      <c r="GW4211" s="13"/>
      <c r="GX4211" s="13"/>
      <c r="GY4211" s="13"/>
      <c r="GZ4211" s="13"/>
      <c r="HA4211" s="13"/>
      <c r="HB4211" s="13"/>
      <c r="HC4211" s="13"/>
      <c r="HD4211" s="13"/>
      <c r="HE4211" s="13"/>
      <c r="HF4211" s="13"/>
      <c r="HG4211" s="13"/>
      <c r="HH4211" s="13"/>
      <c r="HI4211" s="13"/>
      <c r="HJ4211" s="13"/>
      <c r="HK4211" s="13"/>
      <c r="HL4211" s="13"/>
      <c r="HM4211" s="13"/>
      <c r="HN4211" s="13"/>
      <c r="HO4211" s="13"/>
      <c r="HP4211" s="13"/>
      <c r="HQ4211" s="13"/>
      <c r="HR4211" s="13"/>
      <c r="HS4211" s="13"/>
      <c r="HT4211" s="13"/>
      <c r="HU4211" s="13"/>
      <c r="HV4211" s="13"/>
      <c r="HW4211" s="13"/>
      <c r="HX4211" s="13"/>
      <c r="HY4211" s="13"/>
      <c r="HZ4211" s="13"/>
      <c r="IA4211" s="13"/>
      <c r="IB4211" s="13"/>
      <c r="IC4211" s="13"/>
      <c r="ID4211" s="13"/>
      <c r="IE4211" s="13"/>
      <c r="IF4211" s="13"/>
      <c r="IG4211" s="13"/>
    </row>
    <row r="4212" spans="1:241" s="304" customFormat="1" ht="46.5">
      <c r="A4212" s="309">
        <v>143</v>
      </c>
      <c r="B4212" s="111" t="s">
        <v>5241</v>
      </c>
      <c r="C4212" s="59">
        <v>4651806</v>
      </c>
      <c r="D4212" s="305" t="s">
        <v>1808</v>
      </c>
      <c r="E4212" s="299">
        <f t="shared" si="245"/>
        <v>4</v>
      </c>
      <c r="F4212" s="303"/>
      <c r="G4212" s="303"/>
      <c r="H4212" s="320">
        <v>4</v>
      </c>
      <c r="I4212" s="13"/>
      <c r="J4212" s="13"/>
      <c r="K4212" s="13"/>
      <c r="L4212" s="13"/>
      <c r="M4212" s="13"/>
      <c r="N4212" s="13"/>
      <c r="O4212" s="13"/>
      <c r="P4212" s="13"/>
      <c r="Q4212" s="13"/>
      <c r="R4212" s="13"/>
      <c r="S4212" s="13"/>
      <c r="T4212" s="13"/>
      <c r="U4212" s="13"/>
      <c r="V4212" s="13"/>
      <c r="W4212" s="13"/>
      <c r="X4212" s="13"/>
      <c r="Y4212" s="13"/>
      <c r="Z4212" s="13"/>
      <c r="AA4212" s="13"/>
      <c r="AB4212" s="13"/>
      <c r="AC4212" s="13"/>
      <c r="AD4212" s="13"/>
      <c r="AE4212" s="13"/>
      <c r="AF4212" s="13"/>
      <c r="AG4212" s="13"/>
      <c r="AH4212" s="13"/>
      <c r="AI4212" s="13"/>
      <c r="AJ4212" s="13"/>
      <c r="AK4212" s="13"/>
      <c r="AL4212" s="13"/>
      <c r="AM4212" s="13"/>
      <c r="AN4212" s="13"/>
      <c r="AO4212" s="13"/>
      <c r="AP4212" s="13"/>
      <c r="AQ4212" s="13"/>
      <c r="AR4212" s="13"/>
      <c r="AS4212" s="13"/>
      <c r="AT4212" s="13"/>
      <c r="AU4212" s="13"/>
      <c r="AV4212" s="13"/>
      <c r="AW4212" s="13"/>
      <c r="AX4212" s="13"/>
      <c r="AY4212" s="13"/>
      <c r="AZ4212" s="13"/>
      <c r="BA4212" s="13"/>
      <c r="BB4212" s="13"/>
      <c r="BC4212" s="13"/>
      <c r="BD4212" s="13"/>
      <c r="BE4212" s="13"/>
      <c r="BF4212" s="13"/>
      <c r="BG4212" s="13"/>
      <c r="BH4212" s="13"/>
      <c r="BI4212" s="13"/>
      <c r="BJ4212" s="13"/>
      <c r="BK4212" s="13"/>
      <c r="BL4212" s="13"/>
      <c r="BM4212" s="13"/>
      <c r="BN4212" s="13"/>
      <c r="BO4212" s="13"/>
      <c r="BP4212" s="13"/>
      <c r="BQ4212" s="13"/>
      <c r="BR4212" s="13"/>
      <c r="BS4212" s="13"/>
      <c r="BT4212" s="13"/>
      <c r="BU4212" s="13"/>
      <c r="BV4212" s="13"/>
      <c r="BW4212" s="13"/>
      <c r="BX4212" s="13"/>
      <c r="BY4212" s="13"/>
      <c r="BZ4212" s="13"/>
      <c r="CA4212" s="13"/>
      <c r="CB4212" s="13"/>
      <c r="CC4212" s="13"/>
      <c r="CD4212" s="13"/>
      <c r="CE4212" s="13"/>
      <c r="CF4212" s="13"/>
      <c r="CG4212" s="13"/>
      <c r="CH4212" s="13"/>
      <c r="CI4212" s="13"/>
      <c r="CJ4212" s="13"/>
      <c r="CK4212" s="13"/>
      <c r="CL4212" s="13"/>
      <c r="CM4212" s="13"/>
      <c r="CN4212" s="13"/>
      <c r="CO4212" s="13"/>
      <c r="CP4212" s="13"/>
      <c r="CQ4212" s="13"/>
      <c r="CR4212" s="13"/>
      <c r="CS4212" s="13"/>
      <c r="CT4212" s="13"/>
      <c r="CU4212" s="13"/>
      <c r="CV4212" s="13"/>
      <c r="CW4212" s="13"/>
      <c r="CX4212" s="13"/>
      <c r="CY4212" s="13"/>
      <c r="CZ4212" s="13"/>
      <c r="DA4212" s="13"/>
      <c r="DB4212" s="13"/>
      <c r="DC4212" s="13"/>
      <c r="DD4212" s="13"/>
      <c r="DE4212" s="13"/>
      <c r="DF4212" s="13"/>
      <c r="DG4212" s="13"/>
      <c r="DH4212" s="13"/>
      <c r="DI4212" s="13"/>
      <c r="DJ4212" s="13"/>
      <c r="DK4212" s="13"/>
      <c r="DL4212" s="13"/>
      <c r="DM4212" s="13"/>
      <c r="DN4212" s="13"/>
      <c r="DO4212" s="13"/>
      <c r="DP4212" s="13"/>
      <c r="DQ4212" s="13"/>
      <c r="DR4212" s="13"/>
      <c r="DS4212" s="13"/>
      <c r="DT4212" s="13"/>
      <c r="DU4212" s="13"/>
      <c r="DV4212" s="13"/>
      <c r="DW4212" s="13"/>
      <c r="DX4212" s="13"/>
      <c r="DY4212" s="13"/>
      <c r="DZ4212" s="13"/>
      <c r="EA4212" s="13"/>
      <c r="EB4212" s="13"/>
      <c r="EC4212" s="13"/>
      <c r="ED4212" s="13"/>
      <c r="EE4212" s="13"/>
      <c r="EF4212" s="13"/>
      <c r="EG4212" s="13"/>
      <c r="EH4212" s="13"/>
      <c r="EI4212" s="13"/>
      <c r="EJ4212" s="13"/>
      <c r="EK4212" s="13"/>
      <c r="EL4212" s="13"/>
      <c r="EM4212" s="13"/>
      <c r="EN4212" s="13"/>
      <c r="EO4212" s="13"/>
      <c r="EP4212" s="13"/>
      <c r="EQ4212" s="13"/>
      <c r="ER4212" s="13"/>
      <c r="ES4212" s="13"/>
      <c r="ET4212" s="13"/>
      <c r="EU4212" s="13"/>
      <c r="EV4212" s="13"/>
      <c r="EW4212" s="13"/>
      <c r="EX4212" s="13"/>
      <c r="EY4212" s="13"/>
      <c r="EZ4212" s="13"/>
      <c r="FA4212" s="13"/>
      <c r="FB4212" s="13"/>
      <c r="FC4212" s="13"/>
      <c r="FD4212" s="13"/>
      <c r="FE4212" s="13"/>
      <c r="FF4212" s="13"/>
      <c r="FG4212" s="13"/>
      <c r="FH4212" s="13"/>
      <c r="FI4212" s="13"/>
      <c r="FJ4212" s="13"/>
      <c r="FK4212" s="13"/>
      <c r="FL4212" s="13"/>
      <c r="FM4212" s="13"/>
      <c r="FN4212" s="13"/>
      <c r="FO4212" s="13"/>
      <c r="FP4212" s="13"/>
      <c r="FQ4212" s="13"/>
      <c r="FR4212" s="13"/>
      <c r="FS4212" s="13"/>
      <c r="FT4212" s="13"/>
      <c r="FU4212" s="13"/>
      <c r="FV4212" s="13"/>
      <c r="FW4212" s="13"/>
      <c r="FX4212" s="13"/>
      <c r="FY4212" s="13"/>
      <c r="FZ4212" s="13"/>
      <c r="GA4212" s="13"/>
      <c r="GB4212" s="13"/>
      <c r="GC4212" s="13"/>
      <c r="GD4212" s="13"/>
      <c r="GE4212" s="13"/>
      <c r="GF4212" s="13"/>
      <c r="GG4212" s="13"/>
      <c r="GH4212" s="13"/>
      <c r="GI4212" s="13"/>
      <c r="GJ4212" s="13"/>
      <c r="GK4212" s="13"/>
      <c r="GL4212" s="13"/>
      <c r="GM4212" s="13"/>
      <c r="GN4212" s="13"/>
      <c r="GO4212" s="13"/>
      <c r="GP4212" s="13"/>
      <c r="GQ4212" s="13"/>
      <c r="GR4212" s="13"/>
      <c r="GS4212" s="13"/>
      <c r="GT4212" s="13"/>
      <c r="GU4212" s="13"/>
      <c r="GV4212" s="13"/>
      <c r="GW4212" s="13"/>
      <c r="GX4212" s="13"/>
      <c r="GY4212" s="13"/>
      <c r="GZ4212" s="13"/>
      <c r="HA4212" s="13"/>
      <c r="HB4212" s="13"/>
      <c r="HC4212" s="13"/>
      <c r="HD4212" s="13"/>
      <c r="HE4212" s="13"/>
      <c r="HF4212" s="13"/>
      <c r="HG4212" s="13"/>
      <c r="HH4212" s="13"/>
      <c r="HI4212" s="13"/>
      <c r="HJ4212" s="13"/>
      <c r="HK4212" s="13"/>
      <c r="HL4212" s="13"/>
      <c r="HM4212" s="13"/>
      <c r="HN4212" s="13"/>
      <c r="HO4212" s="13"/>
      <c r="HP4212" s="13"/>
      <c r="HQ4212" s="13"/>
      <c r="HR4212" s="13"/>
      <c r="HS4212" s="13"/>
      <c r="HT4212" s="13"/>
      <c r="HU4212" s="13"/>
      <c r="HV4212" s="13"/>
      <c r="HW4212" s="13"/>
      <c r="HX4212" s="13"/>
      <c r="HY4212" s="13"/>
      <c r="HZ4212" s="13"/>
      <c r="IA4212" s="13"/>
      <c r="IB4212" s="13"/>
      <c r="IC4212" s="13"/>
      <c r="ID4212" s="13"/>
      <c r="IE4212" s="13"/>
      <c r="IF4212" s="13"/>
      <c r="IG4212" s="13"/>
    </row>
    <row r="4213" spans="1:241" s="304" customFormat="1" ht="46.5">
      <c r="A4213" s="309">
        <v>144</v>
      </c>
      <c r="B4213" s="111" t="s">
        <v>5242</v>
      </c>
      <c r="C4213" s="59" t="s">
        <v>5243</v>
      </c>
      <c r="D4213" s="305" t="s">
        <v>1808</v>
      </c>
      <c r="E4213" s="299">
        <f t="shared" si="245"/>
        <v>4</v>
      </c>
      <c r="F4213" s="303"/>
      <c r="G4213" s="303"/>
      <c r="H4213" s="320">
        <v>4</v>
      </c>
      <c r="I4213" s="13"/>
      <c r="J4213" s="13"/>
      <c r="K4213" s="13"/>
      <c r="L4213" s="13"/>
      <c r="M4213" s="13"/>
      <c r="N4213" s="13"/>
      <c r="O4213" s="13"/>
      <c r="P4213" s="13"/>
      <c r="Q4213" s="13"/>
      <c r="R4213" s="13"/>
      <c r="S4213" s="13"/>
      <c r="T4213" s="13"/>
      <c r="U4213" s="13"/>
      <c r="V4213" s="13"/>
      <c r="W4213" s="13"/>
      <c r="X4213" s="13"/>
      <c r="Y4213" s="13"/>
      <c r="Z4213" s="13"/>
      <c r="AA4213" s="13"/>
      <c r="AB4213" s="13"/>
      <c r="AC4213" s="13"/>
      <c r="AD4213" s="13"/>
      <c r="AE4213" s="13"/>
      <c r="AF4213" s="13"/>
      <c r="AG4213" s="13"/>
      <c r="AH4213" s="13"/>
      <c r="AI4213" s="13"/>
      <c r="AJ4213" s="13"/>
      <c r="AK4213" s="13"/>
      <c r="AL4213" s="13"/>
      <c r="AM4213" s="13"/>
      <c r="AN4213" s="13"/>
      <c r="AO4213" s="13"/>
      <c r="AP4213" s="13"/>
      <c r="AQ4213" s="13"/>
      <c r="AR4213" s="13"/>
      <c r="AS4213" s="13"/>
      <c r="AT4213" s="13"/>
      <c r="AU4213" s="13"/>
      <c r="AV4213" s="13"/>
      <c r="AW4213" s="13"/>
      <c r="AX4213" s="13"/>
      <c r="AY4213" s="13"/>
      <c r="AZ4213" s="13"/>
      <c r="BA4213" s="13"/>
      <c r="BB4213" s="13"/>
      <c r="BC4213" s="13"/>
      <c r="BD4213" s="13"/>
      <c r="BE4213" s="13"/>
      <c r="BF4213" s="13"/>
      <c r="BG4213" s="13"/>
      <c r="BH4213" s="13"/>
      <c r="BI4213" s="13"/>
      <c r="BJ4213" s="13"/>
      <c r="BK4213" s="13"/>
      <c r="BL4213" s="13"/>
      <c r="BM4213" s="13"/>
      <c r="BN4213" s="13"/>
      <c r="BO4213" s="13"/>
      <c r="BP4213" s="13"/>
      <c r="BQ4213" s="13"/>
      <c r="BR4213" s="13"/>
      <c r="BS4213" s="13"/>
      <c r="BT4213" s="13"/>
      <c r="BU4213" s="13"/>
      <c r="BV4213" s="13"/>
      <c r="BW4213" s="13"/>
      <c r="BX4213" s="13"/>
      <c r="BY4213" s="13"/>
      <c r="BZ4213" s="13"/>
      <c r="CA4213" s="13"/>
      <c r="CB4213" s="13"/>
      <c r="CC4213" s="13"/>
      <c r="CD4213" s="13"/>
      <c r="CE4213" s="13"/>
      <c r="CF4213" s="13"/>
      <c r="CG4213" s="13"/>
      <c r="CH4213" s="13"/>
      <c r="CI4213" s="13"/>
      <c r="CJ4213" s="13"/>
      <c r="CK4213" s="13"/>
      <c r="CL4213" s="13"/>
      <c r="CM4213" s="13"/>
      <c r="CN4213" s="13"/>
      <c r="CO4213" s="13"/>
      <c r="CP4213" s="13"/>
      <c r="CQ4213" s="13"/>
      <c r="CR4213" s="13"/>
      <c r="CS4213" s="13"/>
      <c r="CT4213" s="13"/>
      <c r="CU4213" s="13"/>
      <c r="CV4213" s="13"/>
      <c r="CW4213" s="13"/>
      <c r="CX4213" s="13"/>
      <c r="CY4213" s="13"/>
      <c r="CZ4213" s="13"/>
      <c r="DA4213" s="13"/>
      <c r="DB4213" s="13"/>
      <c r="DC4213" s="13"/>
      <c r="DD4213" s="13"/>
      <c r="DE4213" s="13"/>
      <c r="DF4213" s="13"/>
      <c r="DG4213" s="13"/>
      <c r="DH4213" s="13"/>
      <c r="DI4213" s="13"/>
      <c r="DJ4213" s="13"/>
      <c r="DK4213" s="13"/>
      <c r="DL4213" s="13"/>
      <c r="DM4213" s="13"/>
      <c r="DN4213" s="13"/>
      <c r="DO4213" s="13"/>
      <c r="DP4213" s="13"/>
      <c r="DQ4213" s="13"/>
      <c r="DR4213" s="13"/>
      <c r="DS4213" s="13"/>
      <c r="DT4213" s="13"/>
      <c r="DU4213" s="13"/>
      <c r="DV4213" s="13"/>
      <c r="DW4213" s="13"/>
      <c r="DX4213" s="13"/>
      <c r="DY4213" s="13"/>
      <c r="DZ4213" s="13"/>
      <c r="EA4213" s="13"/>
      <c r="EB4213" s="13"/>
      <c r="EC4213" s="13"/>
      <c r="ED4213" s="13"/>
      <c r="EE4213" s="13"/>
      <c r="EF4213" s="13"/>
      <c r="EG4213" s="13"/>
      <c r="EH4213" s="13"/>
      <c r="EI4213" s="13"/>
      <c r="EJ4213" s="13"/>
      <c r="EK4213" s="13"/>
      <c r="EL4213" s="13"/>
      <c r="EM4213" s="13"/>
      <c r="EN4213" s="13"/>
      <c r="EO4213" s="13"/>
      <c r="EP4213" s="13"/>
      <c r="EQ4213" s="13"/>
      <c r="ER4213" s="13"/>
      <c r="ES4213" s="13"/>
      <c r="ET4213" s="13"/>
      <c r="EU4213" s="13"/>
      <c r="EV4213" s="13"/>
      <c r="EW4213" s="13"/>
      <c r="EX4213" s="13"/>
      <c r="EY4213" s="13"/>
      <c r="EZ4213" s="13"/>
      <c r="FA4213" s="13"/>
      <c r="FB4213" s="13"/>
      <c r="FC4213" s="13"/>
      <c r="FD4213" s="13"/>
      <c r="FE4213" s="13"/>
      <c r="FF4213" s="13"/>
      <c r="FG4213" s="13"/>
      <c r="FH4213" s="13"/>
      <c r="FI4213" s="13"/>
      <c r="FJ4213" s="13"/>
      <c r="FK4213" s="13"/>
      <c r="FL4213" s="13"/>
      <c r="FM4213" s="13"/>
      <c r="FN4213" s="13"/>
      <c r="FO4213" s="13"/>
      <c r="FP4213" s="13"/>
      <c r="FQ4213" s="13"/>
      <c r="FR4213" s="13"/>
      <c r="FS4213" s="13"/>
      <c r="FT4213" s="13"/>
      <c r="FU4213" s="13"/>
      <c r="FV4213" s="13"/>
      <c r="FW4213" s="13"/>
      <c r="FX4213" s="13"/>
      <c r="FY4213" s="13"/>
      <c r="FZ4213" s="13"/>
      <c r="GA4213" s="13"/>
      <c r="GB4213" s="13"/>
      <c r="GC4213" s="13"/>
      <c r="GD4213" s="13"/>
      <c r="GE4213" s="13"/>
      <c r="GF4213" s="13"/>
      <c r="GG4213" s="13"/>
      <c r="GH4213" s="13"/>
      <c r="GI4213" s="13"/>
      <c r="GJ4213" s="13"/>
      <c r="GK4213" s="13"/>
      <c r="GL4213" s="13"/>
      <c r="GM4213" s="13"/>
      <c r="GN4213" s="13"/>
      <c r="GO4213" s="13"/>
      <c r="GP4213" s="13"/>
      <c r="GQ4213" s="13"/>
      <c r="GR4213" s="13"/>
      <c r="GS4213" s="13"/>
      <c r="GT4213" s="13"/>
      <c r="GU4213" s="13"/>
      <c r="GV4213" s="13"/>
      <c r="GW4213" s="13"/>
      <c r="GX4213" s="13"/>
      <c r="GY4213" s="13"/>
      <c r="GZ4213" s="13"/>
      <c r="HA4213" s="13"/>
      <c r="HB4213" s="13"/>
      <c r="HC4213" s="13"/>
      <c r="HD4213" s="13"/>
      <c r="HE4213" s="13"/>
      <c r="HF4213" s="13"/>
      <c r="HG4213" s="13"/>
      <c r="HH4213" s="13"/>
      <c r="HI4213" s="13"/>
      <c r="HJ4213" s="13"/>
      <c r="HK4213" s="13"/>
      <c r="HL4213" s="13"/>
      <c r="HM4213" s="13"/>
      <c r="HN4213" s="13"/>
      <c r="HO4213" s="13"/>
      <c r="HP4213" s="13"/>
      <c r="HQ4213" s="13"/>
      <c r="HR4213" s="13"/>
      <c r="HS4213" s="13"/>
      <c r="HT4213" s="13"/>
      <c r="HU4213" s="13"/>
      <c r="HV4213" s="13"/>
      <c r="HW4213" s="13"/>
      <c r="HX4213" s="13"/>
      <c r="HY4213" s="13"/>
      <c r="HZ4213" s="13"/>
      <c r="IA4213" s="13"/>
      <c r="IB4213" s="13"/>
      <c r="IC4213" s="13"/>
      <c r="ID4213" s="13"/>
      <c r="IE4213" s="13"/>
      <c r="IF4213" s="13"/>
      <c r="IG4213" s="13"/>
    </row>
    <row r="4214" spans="1:241" s="304" customFormat="1" ht="46.5">
      <c r="A4214" s="309">
        <v>145</v>
      </c>
      <c r="B4214" s="111" t="s">
        <v>5244</v>
      </c>
      <c r="C4214" s="59" t="s">
        <v>5245</v>
      </c>
      <c r="D4214" s="305" t="s">
        <v>1808</v>
      </c>
      <c r="E4214" s="299">
        <f t="shared" si="245"/>
        <v>4</v>
      </c>
      <c r="F4214" s="303"/>
      <c r="G4214" s="303"/>
      <c r="H4214" s="320">
        <v>4</v>
      </c>
      <c r="I4214" s="13"/>
      <c r="J4214" s="13"/>
      <c r="K4214" s="13"/>
      <c r="L4214" s="13"/>
      <c r="M4214" s="13"/>
      <c r="N4214" s="13"/>
      <c r="O4214" s="13"/>
      <c r="P4214" s="13"/>
      <c r="Q4214" s="13"/>
      <c r="R4214" s="13"/>
      <c r="S4214" s="13"/>
      <c r="T4214" s="13"/>
      <c r="U4214" s="13"/>
      <c r="V4214" s="13"/>
      <c r="W4214" s="13"/>
      <c r="X4214" s="13"/>
      <c r="Y4214" s="13"/>
      <c r="Z4214" s="13"/>
      <c r="AA4214" s="13"/>
      <c r="AB4214" s="13"/>
      <c r="AC4214" s="13"/>
      <c r="AD4214" s="13"/>
      <c r="AE4214" s="13"/>
      <c r="AF4214" s="13"/>
      <c r="AG4214" s="13"/>
      <c r="AH4214" s="13"/>
      <c r="AI4214" s="13"/>
      <c r="AJ4214" s="13"/>
      <c r="AK4214" s="13"/>
      <c r="AL4214" s="13"/>
      <c r="AM4214" s="13"/>
      <c r="AN4214" s="13"/>
      <c r="AO4214" s="13"/>
      <c r="AP4214" s="13"/>
      <c r="AQ4214" s="13"/>
      <c r="AR4214" s="13"/>
      <c r="AS4214" s="13"/>
      <c r="AT4214" s="13"/>
      <c r="AU4214" s="13"/>
      <c r="AV4214" s="13"/>
      <c r="AW4214" s="13"/>
      <c r="AX4214" s="13"/>
      <c r="AY4214" s="13"/>
      <c r="AZ4214" s="13"/>
      <c r="BA4214" s="13"/>
      <c r="BB4214" s="13"/>
      <c r="BC4214" s="13"/>
      <c r="BD4214" s="13"/>
      <c r="BE4214" s="13"/>
      <c r="BF4214" s="13"/>
      <c r="BG4214" s="13"/>
      <c r="BH4214" s="13"/>
      <c r="BI4214" s="13"/>
      <c r="BJ4214" s="13"/>
      <c r="BK4214" s="13"/>
      <c r="BL4214" s="13"/>
      <c r="BM4214" s="13"/>
      <c r="BN4214" s="13"/>
      <c r="BO4214" s="13"/>
      <c r="BP4214" s="13"/>
      <c r="BQ4214" s="13"/>
      <c r="BR4214" s="13"/>
      <c r="BS4214" s="13"/>
      <c r="BT4214" s="13"/>
      <c r="BU4214" s="13"/>
      <c r="BV4214" s="13"/>
      <c r="BW4214" s="13"/>
      <c r="BX4214" s="13"/>
      <c r="BY4214" s="13"/>
      <c r="BZ4214" s="13"/>
      <c r="CA4214" s="13"/>
      <c r="CB4214" s="13"/>
      <c r="CC4214" s="13"/>
      <c r="CD4214" s="13"/>
      <c r="CE4214" s="13"/>
      <c r="CF4214" s="13"/>
      <c r="CG4214" s="13"/>
      <c r="CH4214" s="13"/>
      <c r="CI4214" s="13"/>
      <c r="CJ4214" s="13"/>
      <c r="CK4214" s="13"/>
      <c r="CL4214" s="13"/>
      <c r="CM4214" s="13"/>
      <c r="CN4214" s="13"/>
      <c r="CO4214" s="13"/>
      <c r="CP4214" s="13"/>
      <c r="CQ4214" s="13"/>
      <c r="CR4214" s="13"/>
      <c r="CS4214" s="13"/>
      <c r="CT4214" s="13"/>
      <c r="CU4214" s="13"/>
      <c r="CV4214" s="13"/>
      <c r="CW4214" s="13"/>
      <c r="CX4214" s="13"/>
      <c r="CY4214" s="13"/>
      <c r="CZ4214" s="13"/>
      <c r="DA4214" s="13"/>
      <c r="DB4214" s="13"/>
      <c r="DC4214" s="13"/>
      <c r="DD4214" s="13"/>
      <c r="DE4214" s="13"/>
      <c r="DF4214" s="13"/>
      <c r="DG4214" s="13"/>
      <c r="DH4214" s="13"/>
      <c r="DI4214" s="13"/>
      <c r="DJ4214" s="13"/>
      <c r="DK4214" s="13"/>
      <c r="DL4214" s="13"/>
      <c r="DM4214" s="13"/>
      <c r="DN4214" s="13"/>
      <c r="DO4214" s="13"/>
      <c r="DP4214" s="13"/>
      <c r="DQ4214" s="13"/>
      <c r="DR4214" s="13"/>
      <c r="DS4214" s="13"/>
      <c r="DT4214" s="13"/>
      <c r="DU4214" s="13"/>
      <c r="DV4214" s="13"/>
      <c r="DW4214" s="13"/>
      <c r="DX4214" s="13"/>
      <c r="DY4214" s="13"/>
      <c r="DZ4214" s="13"/>
      <c r="EA4214" s="13"/>
      <c r="EB4214" s="13"/>
      <c r="EC4214" s="13"/>
      <c r="ED4214" s="13"/>
      <c r="EE4214" s="13"/>
      <c r="EF4214" s="13"/>
      <c r="EG4214" s="13"/>
      <c r="EH4214" s="13"/>
      <c r="EI4214" s="13"/>
      <c r="EJ4214" s="13"/>
      <c r="EK4214" s="13"/>
      <c r="EL4214" s="13"/>
      <c r="EM4214" s="13"/>
      <c r="EN4214" s="13"/>
      <c r="EO4214" s="13"/>
      <c r="EP4214" s="13"/>
      <c r="EQ4214" s="13"/>
      <c r="ER4214" s="13"/>
      <c r="ES4214" s="13"/>
      <c r="ET4214" s="13"/>
      <c r="EU4214" s="13"/>
      <c r="EV4214" s="13"/>
      <c r="EW4214" s="13"/>
      <c r="EX4214" s="13"/>
      <c r="EY4214" s="13"/>
      <c r="EZ4214" s="13"/>
      <c r="FA4214" s="13"/>
      <c r="FB4214" s="13"/>
      <c r="FC4214" s="13"/>
      <c r="FD4214" s="13"/>
      <c r="FE4214" s="13"/>
      <c r="FF4214" s="13"/>
      <c r="FG4214" s="13"/>
      <c r="FH4214" s="13"/>
      <c r="FI4214" s="13"/>
      <c r="FJ4214" s="13"/>
      <c r="FK4214" s="13"/>
      <c r="FL4214" s="13"/>
      <c r="FM4214" s="13"/>
      <c r="FN4214" s="13"/>
      <c r="FO4214" s="13"/>
      <c r="FP4214" s="13"/>
      <c r="FQ4214" s="13"/>
      <c r="FR4214" s="13"/>
      <c r="FS4214" s="13"/>
      <c r="FT4214" s="13"/>
      <c r="FU4214" s="13"/>
      <c r="FV4214" s="13"/>
      <c r="FW4214" s="13"/>
      <c r="FX4214" s="13"/>
      <c r="FY4214" s="13"/>
      <c r="FZ4214" s="13"/>
      <c r="GA4214" s="13"/>
      <c r="GB4214" s="13"/>
      <c r="GC4214" s="13"/>
      <c r="GD4214" s="13"/>
      <c r="GE4214" s="13"/>
      <c r="GF4214" s="13"/>
      <c r="GG4214" s="13"/>
      <c r="GH4214" s="13"/>
      <c r="GI4214" s="13"/>
      <c r="GJ4214" s="13"/>
      <c r="GK4214" s="13"/>
      <c r="GL4214" s="13"/>
      <c r="GM4214" s="13"/>
      <c r="GN4214" s="13"/>
      <c r="GO4214" s="13"/>
      <c r="GP4214" s="13"/>
      <c r="GQ4214" s="13"/>
      <c r="GR4214" s="13"/>
      <c r="GS4214" s="13"/>
      <c r="GT4214" s="13"/>
      <c r="GU4214" s="13"/>
      <c r="GV4214" s="13"/>
      <c r="GW4214" s="13"/>
      <c r="GX4214" s="13"/>
      <c r="GY4214" s="13"/>
      <c r="GZ4214" s="13"/>
      <c r="HA4214" s="13"/>
      <c r="HB4214" s="13"/>
      <c r="HC4214" s="13"/>
      <c r="HD4214" s="13"/>
      <c r="HE4214" s="13"/>
      <c r="HF4214" s="13"/>
      <c r="HG4214" s="13"/>
      <c r="HH4214" s="13"/>
      <c r="HI4214" s="13"/>
      <c r="HJ4214" s="13"/>
      <c r="HK4214" s="13"/>
      <c r="HL4214" s="13"/>
      <c r="HM4214" s="13"/>
      <c r="HN4214" s="13"/>
      <c r="HO4214" s="13"/>
      <c r="HP4214" s="13"/>
      <c r="HQ4214" s="13"/>
      <c r="HR4214" s="13"/>
      <c r="HS4214" s="13"/>
      <c r="HT4214" s="13"/>
      <c r="HU4214" s="13"/>
      <c r="HV4214" s="13"/>
      <c r="HW4214" s="13"/>
      <c r="HX4214" s="13"/>
      <c r="HY4214" s="13"/>
      <c r="HZ4214" s="13"/>
      <c r="IA4214" s="13"/>
      <c r="IB4214" s="13"/>
      <c r="IC4214" s="13"/>
      <c r="ID4214" s="13"/>
      <c r="IE4214" s="13"/>
      <c r="IF4214" s="13"/>
      <c r="IG4214" s="13"/>
    </row>
    <row r="4215" spans="1:241" s="304" customFormat="1">
      <c r="A4215" s="309">
        <v>146</v>
      </c>
      <c r="B4215" s="111" t="s">
        <v>5246</v>
      </c>
      <c r="C4215" s="59">
        <v>4703929</v>
      </c>
      <c r="D4215" s="305" t="s">
        <v>1808</v>
      </c>
      <c r="E4215" s="299">
        <f t="shared" si="245"/>
        <v>4</v>
      </c>
      <c r="F4215" s="303"/>
      <c r="G4215" s="303"/>
      <c r="H4215" s="320">
        <v>4</v>
      </c>
      <c r="I4215" s="13"/>
      <c r="J4215" s="13"/>
      <c r="K4215" s="13"/>
      <c r="L4215" s="13"/>
      <c r="M4215" s="13"/>
      <c r="N4215" s="13"/>
      <c r="O4215" s="13"/>
      <c r="P4215" s="13"/>
      <c r="Q4215" s="13"/>
      <c r="R4215" s="13"/>
      <c r="S4215" s="13"/>
      <c r="T4215" s="13"/>
      <c r="U4215" s="13"/>
      <c r="V4215" s="13"/>
      <c r="W4215" s="13"/>
      <c r="X4215" s="13"/>
      <c r="Y4215" s="13"/>
      <c r="Z4215" s="13"/>
      <c r="AA4215" s="13"/>
      <c r="AB4215" s="13"/>
      <c r="AC4215" s="13"/>
      <c r="AD4215" s="13"/>
      <c r="AE4215" s="13"/>
      <c r="AF4215" s="13"/>
      <c r="AG4215" s="13"/>
      <c r="AH4215" s="13"/>
      <c r="AI4215" s="13"/>
      <c r="AJ4215" s="13"/>
      <c r="AK4215" s="13"/>
      <c r="AL4215" s="13"/>
      <c r="AM4215" s="13"/>
      <c r="AN4215" s="13"/>
      <c r="AO4215" s="13"/>
      <c r="AP4215" s="13"/>
      <c r="AQ4215" s="13"/>
      <c r="AR4215" s="13"/>
      <c r="AS4215" s="13"/>
      <c r="AT4215" s="13"/>
      <c r="AU4215" s="13"/>
      <c r="AV4215" s="13"/>
      <c r="AW4215" s="13"/>
      <c r="AX4215" s="13"/>
      <c r="AY4215" s="13"/>
      <c r="AZ4215" s="13"/>
      <c r="BA4215" s="13"/>
      <c r="BB4215" s="13"/>
      <c r="BC4215" s="13"/>
      <c r="BD4215" s="13"/>
      <c r="BE4215" s="13"/>
      <c r="BF4215" s="13"/>
      <c r="BG4215" s="13"/>
      <c r="BH4215" s="13"/>
      <c r="BI4215" s="13"/>
      <c r="BJ4215" s="13"/>
      <c r="BK4215" s="13"/>
      <c r="BL4215" s="13"/>
      <c r="BM4215" s="13"/>
      <c r="BN4215" s="13"/>
      <c r="BO4215" s="13"/>
      <c r="BP4215" s="13"/>
      <c r="BQ4215" s="13"/>
      <c r="BR4215" s="13"/>
      <c r="BS4215" s="13"/>
      <c r="BT4215" s="13"/>
      <c r="BU4215" s="13"/>
      <c r="BV4215" s="13"/>
      <c r="BW4215" s="13"/>
      <c r="BX4215" s="13"/>
      <c r="BY4215" s="13"/>
      <c r="BZ4215" s="13"/>
      <c r="CA4215" s="13"/>
      <c r="CB4215" s="13"/>
      <c r="CC4215" s="13"/>
      <c r="CD4215" s="13"/>
      <c r="CE4215" s="13"/>
      <c r="CF4215" s="13"/>
      <c r="CG4215" s="13"/>
      <c r="CH4215" s="13"/>
      <c r="CI4215" s="13"/>
      <c r="CJ4215" s="13"/>
      <c r="CK4215" s="13"/>
      <c r="CL4215" s="13"/>
      <c r="CM4215" s="13"/>
      <c r="CN4215" s="13"/>
      <c r="CO4215" s="13"/>
      <c r="CP4215" s="13"/>
      <c r="CQ4215" s="13"/>
      <c r="CR4215" s="13"/>
      <c r="CS4215" s="13"/>
      <c r="CT4215" s="13"/>
      <c r="CU4215" s="13"/>
      <c r="CV4215" s="13"/>
      <c r="CW4215" s="13"/>
      <c r="CX4215" s="13"/>
      <c r="CY4215" s="13"/>
      <c r="CZ4215" s="13"/>
      <c r="DA4215" s="13"/>
      <c r="DB4215" s="13"/>
      <c r="DC4215" s="13"/>
      <c r="DD4215" s="13"/>
      <c r="DE4215" s="13"/>
      <c r="DF4215" s="13"/>
      <c r="DG4215" s="13"/>
      <c r="DH4215" s="13"/>
      <c r="DI4215" s="13"/>
      <c r="DJ4215" s="13"/>
      <c r="DK4215" s="13"/>
      <c r="DL4215" s="13"/>
      <c r="DM4215" s="13"/>
      <c r="DN4215" s="13"/>
      <c r="DO4215" s="13"/>
      <c r="DP4215" s="13"/>
      <c r="DQ4215" s="13"/>
      <c r="DR4215" s="13"/>
      <c r="DS4215" s="13"/>
      <c r="DT4215" s="13"/>
      <c r="DU4215" s="13"/>
      <c r="DV4215" s="13"/>
      <c r="DW4215" s="13"/>
      <c r="DX4215" s="13"/>
      <c r="DY4215" s="13"/>
      <c r="DZ4215" s="13"/>
      <c r="EA4215" s="13"/>
      <c r="EB4215" s="13"/>
      <c r="EC4215" s="13"/>
      <c r="ED4215" s="13"/>
      <c r="EE4215" s="13"/>
      <c r="EF4215" s="13"/>
      <c r="EG4215" s="13"/>
      <c r="EH4215" s="13"/>
      <c r="EI4215" s="13"/>
      <c r="EJ4215" s="13"/>
      <c r="EK4215" s="13"/>
      <c r="EL4215" s="13"/>
      <c r="EM4215" s="13"/>
      <c r="EN4215" s="13"/>
      <c r="EO4215" s="13"/>
      <c r="EP4215" s="13"/>
      <c r="EQ4215" s="13"/>
      <c r="ER4215" s="13"/>
      <c r="ES4215" s="13"/>
      <c r="ET4215" s="13"/>
      <c r="EU4215" s="13"/>
      <c r="EV4215" s="13"/>
      <c r="EW4215" s="13"/>
      <c r="EX4215" s="13"/>
      <c r="EY4215" s="13"/>
      <c r="EZ4215" s="13"/>
      <c r="FA4215" s="13"/>
      <c r="FB4215" s="13"/>
      <c r="FC4215" s="13"/>
      <c r="FD4215" s="13"/>
      <c r="FE4215" s="13"/>
      <c r="FF4215" s="13"/>
      <c r="FG4215" s="13"/>
      <c r="FH4215" s="13"/>
      <c r="FI4215" s="13"/>
      <c r="FJ4215" s="13"/>
      <c r="FK4215" s="13"/>
      <c r="FL4215" s="13"/>
      <c r="FM4215" s="13"/>
      <c r="FN4215" s="13"/>
      <c r="FO4215" s="13"/>
      <c r="FP4215" s="13"/>
      <c r="FQ4215" s="13"/>
      <c r="FR4215" s="13"/>
      <c r="FS4215" s="13"/>
      <c r="FT4215" s="13"/>
      <c r="FU4215" s="13"/>
      <c r="FV4215" s="13"/>
      <c r="FW4215" s="13"/>
      <c r="FX4215" s="13"/>
      <c r="FY4215" s="13"/>
      <c r="FZ4215" s="13"/>
      <c r="GA4215" s="13"/>
      <c r="GB4215" s="13"/>
      <c r="GC4215" s="13"/>
      <c r="GD4215" s="13"/>
      <c r="GE4215" s="13"/>
      <c r="GF4215" s="13"/>
      <c r="GG4215" s="13"/>
      <c r="GH4215" s="13"/>
      <c r="GI4215" s="13"/>
      <c r="GJ4215" s="13"/>
      <c r="GK4215" s="13"/>
      <c r="GL4215" s="13"/>
      <c r="GM4215" s="13"/>
      <c r="GN4215" s="13"/>
      <c r="GO4215" s="13"/>
      <c r="GP4215" s="13"/>
      <c r="GQ4215" s="13"/>
      <c r="GR4215" s="13"/>
      <c r="GS4215" s="13"/>
      <c r="GT4215" s="13"/>
      <c r="GU4215" s="13"/>
      <c r="GV4215" s="13"/>
      <c r="GW4215" s="13"/>
      <c r="GX4215" s="13"/>
      <c r="GY4215" s="13"/>
      <c r="GZ4215" s="13"/>
      <c r="HA4215" s="13"/>
      <c r="HB4215" s="13"/>
      <c r="HC4215" s="13"/>
      <c r="HD4215" s="13"/>
      <c r="HE4215" s="13"/>
      <c r="HF4215" s="13"/>
      <c r="HG4215" s="13"/>
      <c r="HH4215" s="13"/>
      <c r="HI4215" s="13"/>
      <c r="HJ4215" s="13"/>
      <c r="HK4215" s="13"/>
      <c r="HL4215" s="13"/>
      <c r="HM4215" s="13"/>
      <c r="HN4215" s="13"/>
      <c r="HO4215" s="13"/>
      <c r="HP4215" s="13"/>
      <c r="HQ4215" s="13"/>
      <c r="HR4215" s="13"/>
      <c r="HS4215" s="13"/>
      <c r="HT4215" s="13"/>
      <c r="HU4215" s="13"/>
      <c r="HV4215" s="13"/>
      <c r="HW4215" s="13"/>
      <c r="HX4215" s="13"/>
      <c r="HY4215" s="13"/>
      <c r="HZ4215" s="13"/>
      <c r="IA4215" s="13"/>
      <c r="IB4215" s="13"/>
      <c r="IC4215" s="13"/>
      <c r="ID4215" s="13"/>
      <c r="IE4215" s="13"/>
      <c r="IF4215" s="13"/>
      <c r="IG4215" s="13"/>
    </row>
    <row r="4216" spans="1:241" s="304" customFormat="1">
      <c r="A4216" s="309">
        <v>147</v>
      </c>
      <c r="B4216" s="111" t="s">
        <v>5247</v>
      </c>
      <c r="C4216" s="59">
        <v>4712781</v>
      </c>
      <c r="D4216" s="305" t="s">
        <v>1808</v>
      </c>
      <c r="E4216" s="299">
        <f t="shared" si="245"/>
        <v>4</v>
      </c>
      <c r="F4216" s="303"/>
      <c r="G4216" s="303"/>
      <c r="H4216" s="320">
        <v>4</v>
      </c>
      <c r="I4216" s="13"/>
      <c r="J4216" s="13"/>
      <c r="K4216" s="13"/>
      <c r="L4216" s="13"/>
      <c r="M4216" s="13"/>
      <c r="N4216" s="13"/>
      <c r="O4216" s="13"/>
      <c r="P4216" s="13"/>
      <c r="Q4216" s="13"/>
      <c r="R4216" s="13"/>
      <c r="S4216" s="13"/>
      <c r="T4216" s="13"/>
      <c r="U4216" s="13"/>
      <c r="V4216" s="13"/>
      <c r="W4216" s="13"/>
      <c r="X4216" s="13"/>
      <c r="Y4216" s="13"/>
      <c r="Z4216" s="13"/>
      <c r="AA4216" s="13"/>
      <c r="AB4216" s="13"/>
      <c r="AC4216" s="13"/>
      <c r="AD4216" s="13"/>
      <c r="AE4216" s="13"/>
      <c r="AF4216" s="13"/>
      <c r="AG4216" s="13"/>
      <c r="AH4216" s="13"/>
      <c r="AI4216" s="13"/>
      <c r="AJ4216" s="13"/>
      <c r="AK4216" s="13"/>
      <c r="AL4216" s="13"/>
      <c r="AM4216" s="13"/>
      <c r="AN4216" s="13"/>
      <c r="AO4216" s="13"/>
      <c r="AP4216" s="13"/>
      <c r="AQ4216" s="13"/>
      <c r="AR4216" s="13"/>
      <c r="AS4216" s="13"/>
      <c r="AT4216" s="13"/>
      <c r="AU4216" s="13"/>
      <c r="AV4216" s="13"/>
      <c r="AW4216" s="13"/>
      <c r="AX4216" s="13"/>
      <c r="AY4216" s="13"/>
      <c r="AZ4216" s="13"/>
      <c r="BA4216" s="13"/>
      <c r="BB4216" s="13"/>
      <c r="BC4216" s="13"/>
      <c r="BD4216" s="13"/>
      <c r="BE4216" s="13"/>
      <c r="BF4216" s="13"/>
      <c r="BG4216" s="13"/>
      <c r="BH4216" s="13"/>
      <c r="BI4216" s="13"/>
      <c r="BJ4216" s="13"/>
      <c r="BK4216" s="13"/>
      <c r="BL4216" s="13"/>
      <c r="BM4216" s="13"/>
      <c r="BN4216" s="13"/>
      <c r="BO4216" s="13"/>
      <c r="BP4216" s="13"/>
      <c r="BQ4216" s="13"/>
      <c r="BR4216" s="13"/>
      <c r="BS4216" s="13"/>
      <c r="BT4216" s="13"/>
      <c r="BU4216" s="13"/>
      <c r="BV4216" s="13"/>
      <c r="BW4216" s="13"/>
      <c r="BX4216" s="13"/>
      <c r="BY4216" s="13"/>
      <c r="BZ4216" s="13"/>
      <c r="CA4216" s="13"/>
      <c r="CB4216" s="13"/>
      <c r="CC4216" s="13"/>
      <c r="CD4216" s="13"/>
      <c r="CE4216" s="13"/>
      <c r="CF4216" s="13"/>
      <c r="CG4216" s="13"/>
      <c r="CH4216" s="13"/>
      <c r="CI4216" s="13"/>
      <c r="CJ4216" s="13"/>
      <c r="CK4216" s="13"/>
      <c r="CL4216" s="13"/>
      <c r="CM4216" s="13"/>
      <c r="CN4216" s="13"/>
      <c r="CO4216" s="13"/>
      <c r="CP4216" s="13"/>
      <c r="CQ4216" s="13"/>
      <c r="CR4216" s="13"/>
      <c r="CS4216" s="13"/>
      <c r="CT4216" s="13"/>
      <c r="CU4216" s="13"/>
      <c r="CV4216" s="13"/>
      <c r="CW4216" s="13"/>
      <c r="CX4216" s="13"/>
      <c r="CY4216" s="13"/>
      <c r="CZ4216" s="13"/>
      <c r="DA4216" s="13"/>
      <c r="DB4216" s="13"/>
      <c r="DC4216" s="13"/>
      <c r="DD4216" s="13"/>
      <c r="DE4216" s="13"/>
      <c r="DF4216" s="13"/>
      <c r="DG4216" s="13"/>
      <c r="DH4216" s="13"/>
      <c r="DI4216" s="13"/>
      <c r="DJ4216" s="13"/>
      <c r="DK4216" s="13"/>
      <c r="DL4216" s="13"/>
      <c r="DM4216" s="13"/>
      <c r="DN4216" s="13"/>
      <c r="DO4216" s="13"/>
      <c r="DP4216" s="13"/>
      <c r="DQ4216" s="13"/>
      <c r="DR4216" s="13"/>
      <c r="DS4216" s="13"/>
      <c r="DT4216" s="13"/>
      <c r="DU4216" s="13"/>
      <c r="DV4216" s="13"/>
      <c r="DW4216" s="13"/>
      <c r="DX4216" s="13"/>
      <c r="DY4216" s="13"/>
      <c r="DZ4216" s="13"/>
      <c r="EA4216" s="13"/>
      <c r="EB4216" s="13"/>
      <c r="EC4216" s="13"/>
      <c r="ED4216" s="13"/>
      <c r="EE4216" s="13"/>
      <c r="EF4216" s="13"/>
      <c r="EG4216" s="13"/>
      <c r="EH4216" s="13"/>
      <c r="EI4216" s="13"/>
      <c r="EJ4216" s="13"/>
      <c r="EK4216" s="13"/>
      <c r="EL4216" s="13"/>
      <c r="EM4216" s="13"/>
      <c r="EN4216" s="13"/>
      <c r="EO4216" s="13"/>
      <c r="EP4216" s="13"/>
      <c r="EQ4216" s="13"/>
      <c r="ER4216" s="13"/>
      <c r="ES4216" s="13"/>
      <c r="ET4216" s="13"/>
      <c r="EU4216" s="13"/>
      <c r="EV4216" s="13"/>
      <c r="EW4216" s="13"/>
      <c r="EX4216" s="13"/>
      <c r="EY4216" s="13"/>
      <c r="EZ4216" s="13"/>
      <c r="FA4216" s="13"/>
      <c r="FB4216" s="13"/>
      <c r="FC4216" s="13"/>
      <c r="FD4216" s="13"/>
      <c r="FE4216" s="13"/>
      <c r="FF4216" s="13"/>
      <c r="FG4216" s="13"/>
      <c r="FH4216" s="13"/>
      <c r="FI4216" s="13"/>
      <c r="FJ4216" s="13"/>
      <c r="FK4216" s="13"/>
      <c r="FL4216" s="13"/>
      <c r="FM4216" s="13"/>
      <c r="FN4216" s="13"/>
      <c r="FO4216" s="13"/>
      <c r="FP4216" s="13"/>
      <c r="FQ4216" s="13"/>
      <c r="FR4216" s="13"/>
      <c r="FS4216" s="13"/>
      <c r="FT4216" s="13"/>
      <c r="FU4216" s="13"/>
      <c r="FV4216" s="13"/>
      <c r="FW4216" s="13"/>
      <c r="FX4216" s="13"/>
      <c r="FY4216" s="13"/>
      <c r="FZ4216" s="13"/>
      <c r="GA4216" s="13"/>
      <c r="GB4216" s="13"/>
      <c r="GC4216" s="13"/>
      <c r="GD4216" s="13"/>
      <c r="GE4216" s="13"/>
      <c r="GF4216" s="13"/>
      <c r="GG4216" s="13"/>
      <c r="GH4216" s="13"/>
      <c r="GI4216" s="13"/>
      <c r="GJ4216" s="13"/>
      <c r="GK4216" s="13"/>
      <c r="GL4216" s="13"/>
      <c r="GM4216" s="13"/>
      <c r="GN4216" s="13"/>
      <c r="GO4216" s="13"/>
      <c r="GP4216" s="13"/>
      <c r="GQ4216" s="13"/>
      <c r="GR4216" s="13"/>
      <c r="GS4216" s="13"/>
      <c r="GT4216" s="13"/>
      <c r="GU4216" s="13"/>
      <c r="GV4216" s="13"/>
      <c r="GW4216" s="13"/>
      <c r="GX4216" s="13"/>
      <c r="GY4216" s="13"/>
      <c r="GZ4216" s="13"/>
      <c r="HA4216" s="13"/>
      <c r="HB4216" s="13"/>
      <c r="HC4216" s="13"/>
      <c r="HD4216" s="13"/>
      <c r="HE4216" s="13"/>
      <c r="HF4216" s="13"/>
      <c r="HG4216" s="13"/>
      <c r="HH4216" s="13"/>
      <c r="HI4216" s="13"/>
      <c r="HJ4216" s="13"/>
      <c r="HK4216" s="13"/>
      <c r="HL4216" s="13"/>
      <c r="HM4216" s="13"/>
      <c r="HN4216" s="13"/>
      <c r="HO4216" s="13"/>
      <c r="HP4216" s="13"/>
      <c r="HQ4216" s="13"/>
      <c r="HR4216" s="13"/>
      <c r="HS4216" s="13"/>
      <c r="HT4216" s="13"/>
      <c r="HU4216" s="13"/>
      <c r="HV4216" s="13"/>
      <c r="HW4216" s="13"/>
      <c r="HX4216" s="13"/>
      <c r="HY4216" s="13"/>
      <c r="HZ4216" s="13"/>
      <c r="IA4216" s="13"/>
      <c r="IB4216" s="13"/>
      <c r="IC4216" s="13"/>
      <c r="ID4216" s="13"/>
      <c r="IE4216" s="13"/>
      <c r="IF4216" s="13"/>
      <c r="IG4216" s="13"/>
    </row>
    <row r="4217" spans="1:241" s="304" customFormat="1">
      <c r="A4217" s="309">
        <v>148</v>
      </c>
      <c r="B4217" s="111" t="s">
        <v>5248</v>
      </c>
      <c r="C4217" s="59">
        <v>4712780</v>
      </c>
      <c r="D4217" s="305" t="s">
        <v>1808</v>
      </c>
      <c r="E4217" s="299">
        <f t="shared" si="245"/>
        <v>4</v>
      </c>
      <c r="F4217" s="303"/>
      <c r="G4217" s="303"/>
      <c r="H4217" s="320">
        <v>4</v>
      </c>
      <c r="I4217" s="13"/>
      <c r="J4217" s="13"/>
      <c r="K4217" s="13"/>
      <c r="L4217" s="13"/>
      <c r="M4217" s="13"/>
      <c r="N4217" s="13"/>
      <c r="O4217" s="13"/>
      <c r="P4217" s="13"/>
      <c r="Q4217" s="13"/>
      <c r="R4217" s="13"/>
      <c r="S4217" s="13"/>
      <c r="T4217" s="13"/>
      <c r="U4217" s="13"/>
      <c r="V4217" s="13"/>
      <c r="W4217" s="13"/>
      <c r="X4217" s="13"/>
      <c r="Y4217" s="13"/>
      <c r="Z4217" s="13"/>
      <c r="AA4217" s="13"/>
      <c r="AB4217" s="13"/>
      <c r="AC4217" s="13"/>
      <c r="AD4217" s="13"/>
      <c r="AE4217" s="13"/>
      <c r="AF4217" s="13"/>
      <c r="AG4217" s="13"/>
      <c r="AH4217" s="13"/>
      <c r="AI4217" s="13"/>
      <c r="AJ4217" s="13"/>
      <c r="AK4217" s="13"/>
      <c r="AL4217" s="13"/>
      <c r="AM4217" s="13"/>
      <c r="AN4217" s="13"/>
      <c r="AO4217" s="13"/>
      <c r="AP4217" s="13"/>
      <c r="AQ4217" s="13"/>
      <c r="AR4217" s="13"/>
      <c r="AS4217" s="13"/>
      <c r="AT4217" s="13"/>
      <c r="AU4217" s="13"/>
      <c r="AV4217" s="13"/>
      <c r="AW4217" s="13"/>
      <c r="AX4217" s="13"/>
      <c r="AY4217" s="13"/>
      <c r="AZ4217" s="13"/>
      <c r="BA4217" s="13"/>
      <c r="BB4217" s="13"/>
      <c r="BC4217" s="13"/>
      <c r="BD4217" s="13"/>
      <c r="BE4217" s="13"/>
      <c r="BF4217" s="13"/>
      <c r="BG4217" s="13"/>
      <c r="BH4217" s="13"/>
      <c r="BI4217" s="13"/>
      <c r="BJ4217" s="13"/>
      <c r="BK4217" s="13"/>
      <c r="BL4217" s="13"/>
      <c r="BM4217" s="13"/>
      <c r="BN4217" s="13"/>
      <c r="BO4217" s="13"/>
      <c r="BP4217" s="13"/>
      <c r="BQ4217" s="13"/>
      <c r="BR4217" s="13"/>
      <c r="BS4217" s="13"/>
      <c r="BT4217" s="13"/>
      <c r="BU4217" s="13"/>
      <c r="BV4217" s="13"/>
      <c r="BW4217" s="13"/>
      <c r="BX4217" s="13"/>
      <c r="BY4217" s="13"/>
      <c r="BZ4217" s="13"/>
      <c r="CA4217" s="13"/>
      <c r="CB4217" s="13"/>
      <c r="CC4217" s="13"/>
      <c r="CD4217" s="13"/>
      <c r="CE4217" s="13"/>
      <c r="CF4217" s="13"/>
      <c r="CG4217" s="13"/>
      <c r="CH4217" s="13"/>
      <c r="CI4217" s="13"/>
      <c r="CJ4217" s="13"/>
      <c r="CK4217" s="13"/>
      <c r="CL4217" s="13"/>
      <c r="CM4217" s="13"/>
      <c r="CN4217" s="13"/>
      <c r="CO4217" s="13"/>
      <c r="CP4217" s="13"/>
      <c r="CQ4217" s="13"/>
      <c r="CR4217" s="13"/>
      <c r="CS4217" s="13"/>
      <c r="CT4217" s="13"/>
      <c r="CU4217" s="13"/>
      <c r="CV4217" s="13"/>
      <c r="CW4217" s="13"/>
      <c r="CX4217" s="13"/>
      <c r="CY4217" s="13"/>
      <c r="CZ4217" s="13"/>
      <c r="DA4217" s="13"/>
      <c r="DB4217" s="13"/>
      <c r="DC4217" s="13"/>
      <c r="DD4217" s="13"/>
      <c r="DE4217" s="13"/>
      <c r="DF4217" s="13"/>
      <c r="DG4217" s="13"/>
      <c r="DH4217" s="13"/>
      <c r="DI4217" s="13"/>
      <c r="DJ4217" s="13"/>
      <c r="DK4217" s="13"/>
      <c r="DL4217" s="13"/>
      <c r="DM4217" s="13"/>
      <c r="DN4217" s="13"/>
      <c r="DO4217" s="13"/>
      <c r="DP4217" s="13"/>
      <c r="DQ4217" s="13"/>
      <c r="DR4217" s="13"/>
      <c r="DS4217" s="13"/>
      <c r="DT4217" s="13"/>
      <c r="DU4217" s="13"/>
      <c r="DV4217" s="13"/>
      <c r="DW4217" s="13"/>
      <c r="DX4217" s="13"/>
      <c r="DY4217" s="13"/>
      <c r="DZ4217" s="13"/>
      <c r="EA4217" s="13"/>
      <c r="EB4217" s="13"/>
      <c r="EC4217" s="13"/>
      <c r="ED4217" s="13"/>
      <c r="EE4217" s="13"/>
      <c r="EF4217" s="13"/>
      <c r="EG4217" s="13"/>
      <c r="EH4217" s="13"/>
      <c r="EI4217" s="13"/>
      <c r="EJ4217" s="13"/>
      <c r="EK4217" s="13"/>
      <c r="EL4217" s="13"/>
      <c r="EM4217" s="13"/>
      <c r="EN4217" s="13"/>
      <c r="EO4217" s="13"/>
      <c r="EP4217" s="13"/>
      <c r="EQ4217" s="13"/>
      <c r="ER4217" s="13"/>
      <c r="ES4217" s="13"/>
      <c r="ET4217" s="13"/>
      <c r="EU4217" s="13"/>
      <c r="EV4217" s="13"/>
      <c r="EW4217" s="13"/>
      <c r="EX4217" s="13"/>
      <c r="EY4217" s="13"/>
      <c r="EZ4217" s="13"/>
      <c r="FA4217" s="13"/>
      <c r="FB4217" s="13"/>
      <c r="FC4217" s="13"/>
      <c r="FD4217" s="13"/>
      <c r="FE4217" s="13"/>
      <c r="FF4217" s="13"/>
      <c r="FG4217" s="13"/>
      <c r="FH4217" s="13"/>
      <c r="FI4217" s="13"/>
      <c r="FJ4217" s="13"/>
      <c r="FK4217" s="13"/>
      <c r="FL4217" s="13"/>
      <c r="FM4217" s="13"/>
      <c r="FN4217" s="13"/>
      <c r="FO4217" s="13"/>
      <c r="FP4217" s="13"/>
      <c r="FQ4217" s="13"/>
      <c r="FR4217" s="13"/>
      <c r="FS4217" s="13"/>
      <c r="FT4217" s="13"/>
      <c r="FU4217" s="13"/>
      <c r="FV4217" s="13"/>
      <c r="FW4217" s="13"/>
      <c r="FX4217" s="13"/>
      <c r="FY4217" s="13"/>
      <c r="FZ4217" s="13"/>
      <c r="GA4217" s="13"/>
      <c r="GB4217" s="13"/>
      <c r="GC4217" s="13"/>
      <c r="GD4217" s="13"/>
      <c r="GE4217" s="13"/>
      <c r="GF4217" s="13"/>
      <c r="GG4217" s="13"/>
      <c r="GH4217" s="13"/>
      <c r="GI4217" s="13"/>
      <c r="GJ4217" s="13"/>
      <c r="GK4217" s="13"/>
      <c r="GL4217" s="13"/>
      <c r="GM4217" s="13"/>
      <c r="GN4217" s="13"/>
      <c r="GO4217" s="13"/>
      <c r="GP4217" s="13"/>
      <c r="GQ4217" s="13"/>
      <c r="GR4217" s="13"/>
      <c r="GS4217" s="13"/>
      <c r="GT4217" s="13"/>
      <c r="GU4217" s="13"/>
      <c r="GV4217" s="13"/>
      <c r="GW4217" s="13"/>
      <c r="GX4217" s="13"/>
      <c r="GY4217" s="13"/>
      <c r="GZ4217" s="13"/>
      <c r="HA4217" s="13"/>
      <c r="HB4217" s="13"/>
      <c r="HC4217" s="13"/>
      <c r="HD4217" s="13"/>
      <c r="HE4217" s="13"/>
      <c r="HF4217" s="13"/>
      <c r="HG4217" s="13"/>
      <c r="HH4217" s="13"/>
      <c r="HI4217" s="13"/>
      <c r="HJ4217" s="13"/>
      <c r="HK4217" s="13"/>
      <c r="HL4217" s="13"/>
      <c r="HM4217" s="13"/>
      <c r="HN4217" s="13"/>
      <c r="HO4217" s="13"/>
      <c r="HP4217" s="13"/>
      <c r="HQ4217" s="13"/>
      <c r="HR4217" s="13"/>
      <c r="HS4217" s="13"/>
      <c r="HT4217" s="13"/>
      <c r="HU4217" s="13"/>
      <c r="HV4217" s="13"/>
      <c r="HW4217" s="13"/>
      <c r="HX4217" s="13"/>
      <c r="HY4217" s="13"/>
      <c r="HZ4217" s="13"/>
      <c r="IA4217" s="13"/>
      <c r="IB4217" s="13"/>
      <c r="IC4217" s="13"/>
      <c r="ID4217" s="13"/>
      <c r="IE4217" s="13"/>
      <c r="IF4217" s="13"/>
      <c r="IG4217" s="13"/>
    </row>
    <row r="4218" spans="1:241" s="304" customFormat="1">
      <c r="A4218" s="309">
        <v>149</v>
      </c>
      <c r="B4218" s="111" t="s">
        <v>5249</v>
      </c>
      <c r="C4218" s="59">
        <v>4678796</v>
      </c>
      <c r="D4218" s="305" t="s">
        <v>1808</v>
      </c>
      <c r="E4218" s="299">
        <f t="shared" si="245"/>
        <v>4</v>
      </c>
      <c r="F4218" s="303"/>
      <c r="G4218" s="303"/>
      <c r="H4218" s="320">
        <v>4</v>
      </c>
      <c r="I4218" s="13"/>
      <c r="J4218" s="13"/>
      <c r="K4218" s="13"/>
      <c r="L4218" s="13"/>
      <c r="M4218" s="13"/>
      <c r="N4218" s="13"/>
      <c r="O4218" s="13"/>
      <c r="P4218" s="13"/>
      <c r="Q4218" s="13"/>
      <c r="R4218" s="13"/>
      <c r="S4218" s="13"/>
      <c r="T4218" s="13"/>
      <c r="U4218" s="13"/>
      <c r="V4218" s="13"/>
      <c r="W4218" s="13"/>
      <c r="X4218" s="13"/>
      <c r="Y4218" s="13"/>
      <c r="Z4218" s="13"/>
      <c r="AA4218" s="13"/>
      <c r="AB4218" s="13"/>
      <c r="AC4218" s="13"/>
      <c r="AD4218" s="13"/>
      <c r="AE4218" s="13"/>
      <c r="AF4218" s="13"/>
      <c r="AG4218" s="13"/>
      <c r="AH4218" s="13"/>
      <c r="AI4218" s="13"/>
      <c r="AJ4218" s="13"/>
      <c r="AK4218" s="13"/>
      <c r="AL4218" s="13"/>
      <c r="AM4218" s="13"/>
      <c r="AN4218" s="13"/>
      <c r="AO4218" s="13"/>
      <c r="AP4218" s="13"/>
      <c r="AQ4218" s="13"/>
      <c r="AR4218" s="13"/>
      <c r="AS4218" s="13"/>
      <c r="AT4218" s="13"/>
      <c r="AU4218" s="13"/>
      <c r="AV4218" s="13"/>
      <c r="AW4218" s="13"/>
      <c r="AX4218" s="13"/>
      <c r="AY4218" s="13"/>
      <c r="AZ4218" s="13"/>
      <c r="BA4218" s="13"/>
      <c r="BB4218" s="13"/>
      <c r="BC4218" s="13"/>
      <c r="BD4218" s="13"/>
      <c r="BE4218" s="13"/>
      <c r="BF4218" s="13"/>
      <c r="BG4218" s="13"/>
      <c r="BH4218" s="13"/>
      <c r="BI4218" s="13"/>
      <c r="BJ4218" s="13"/>
      <c r="BK4218" s="13"/>
      <c r="BL4218" s="13"/>
      <c r="BM4218" s="13"/>
      <c r="BN4218" s="13"/>
      <c r="BO4218" s="13"/>
      <c r="BP4218" s="13"/>
      <c r="BQ4218" s="13"/>
      <c r="BR4218" s="13"/>
      <c r="BS4218" s="13"/>
      <c r="BT4218" s="13"/>
      <c r="BU4218" s="13"/>
      <c r="BV4218" s="13"/>
      <c r="BW4218" s="13"/>
      <c r="BX4218" s="13"/>
      <c r="BY4218" s="13"/>
      <c r="BZ4218" s="13"/>
      <c r="CA4218" s="13"/>
      <c r="CB4218" s="13"/>
      <c r="CC4218" s="13"/>
      <c r="CD4218" s="13"/>
      <c r="CE4218" s="13"/>
      <c r="CF4218" s="13"/>
      <c r="CG4218" s="13"/>
      <c r="CH4218" s="13"/>
      <c r="CI4218" s="13"/>
      <c r="CJ4218" s="13"/>
      <c r="CK4218" s="13"/>
      <c r="CL4218" s="13"/>
      <c r="CM4218" s="13"/>
      <c r="CN4218" s="13"/>
      <c r="CO4218" s="13"/>
      <c r="CP4218" s="13"/>
      <c r="CQ4218" s="13"/>
      <c r="CR4218" s="13"/>
      <c r="CS4218" s="13"/>
      <c r="CT4218" s="13"/>
      <c r="CU4218" s="13"/>
      <c r="CV4218" s="13"/>
      <c r="CW4218" s="13"/>
      <c r="CX4218" s="13"/>
      <c r="CY4218" s="13"/>
      <c r="CZ4218" s="13"/>
      <c r="DA4218" s="13"/>
      <c r="DB4218" s="13"/>
      <c r="DC4218" s="13"/>
      <c r="DD4218" s="13"/>
      <c r="DE4218" s="13"/>
      <c r="DF4218" s="13"/>
      <c r="DG4218" s="13"/>
      <c r="DH4218" s="13"/>
      <c r="DI4218" s="13"/>
      <c r="DJ4218" s="13"/>
      <c r="DK4218" s="13"/>
      <c r="DL4218" s="13"/>
      <c r="DM4218" s="13"/>
      <c r="DN4218" s="13"/>
      <c r="DO4218" s="13"/>
      <c r="DP4218" s="13"/>
      <c r="DQ4218" s="13"/>
      <c r="DR4218" s="13"/>
      <c r="DS4218" s="13"/>
      <c r="DT4218" s="13"/>
      <c r="DU4218" s="13"/>
      <c r="DV4218" s="13"/>
      <c r="DW4218" s="13"/>
      <c r="DX4218" s="13"/>
      <c r="DY4218" s="13"/>
      <c r="DZ4218" s="13"/>
      <c r="EA4218" s="13"/>
      <c r="EB4218" s="13"/>
      <c r="EC4218" s="13"/>
      <c r="ED4218" s="13"/>
      <c r="EE4218" s="13"/>
      <c r="EF4218" s="13"/>
      <c r="EG4218" s="13"/>
      <c r="EH4218" s="13"/>
      <c r="EI4218" s="13"/>
      <c r="EJ4218" s="13"/>
      <c r="EK4218" s="13"/>
      <c r="EL4218" s="13"/>
      <c r="EM4218" s="13"/>
      <c r="EN4218" s="13"/>
      <c r="EO4218" s="13"/>
      <c r="EP4218" s="13"/>
      <c r="EQ4218" s="13"/>
      <c r="ER4218" s="13"/>
      <c r="ES4218" s="13"/>
      <c r="ET4218" s="13"/>
      <c r="EU4218" s="13"/>
      <c r="EV4218" s="13"/>
      <c r="EW4218" s="13"/>
      <c r="EX4218" s="13"/>
      <c r="EY4218" s="13"/>
      <c r="EZ4218" s="13"/>
      <c r="FA4218" s="13"/>
      <c r="FB4218" s="13"/>
      <c r="FC4218" s="13"/>
      <c r="FD4218" s="13"/>
      <c r="FE4218" s="13"/>
      <c r="FF4218" s="13"/>
      <c r="FG4218" s="13"/>
      <c r="FH4218" s="13"/>
      <c r="FI4218" s="13"/>
      <c r="FJ4218" s="13"/>
      <c r="FK4218" s="13"/>
      <c r="FL4218" s="13"/>
      <c r="FM4218" s="13"/>
      <c r="FN4218" s="13"/>
      <c r="FO4218" s="13"/>
      <c r="FP4218" s="13"/>
      <c r="FQ4218" s="13"/>
      <c r="FR4218" s="13"/>
      <c r="FS4218" s="13"/>
      <c r="FT4218" s="13"/>
      <c r="FU4218" s="13"/>
      <c r="FV4218" s="13"/>
      <c r="FW4218" s="13"/>
      <c r="FX4218" s="13"/>
      <c r="FY4218" s="13"/>
      <c r="FZ4218" s="13"/>
      <c r="GA4218" s="13"/>
      <c r="GB4218" s="13"/>
      <c r="GC4218" s="13"/>
      <c r="GD4218" s="13"/>
      <c r="GE4218" s="13"/>
      <c r="GF4218" s="13"/>
      <c r="GG4218" s="13"/>
      <c r="GH4218" s="13"/>
      <c r="GI4218" s="13"/>
      <c r="GJ4218" s="13"/>
      <c r="GK4218" s="13"/>
      <c r="GL4218" s="13"/>
      <c r="GM4218" s="13"/>
      <c r="GN4218" s="13"/>
      <c r="GO4218" s="13"/>
      <c r="GP4218" s="13"/>
      <c r="GQ4218" s="13"/>
      <c r="GR4218" s="13"/>
      <c r="GS4218" s="13"/>
      <c r="GT4218" s="13"/>
      <c r="GU4218" s="13"/>
      <c r="GV4218" s="13"/>
      <c r="GW4218" s="13"/>
      <c r="GX4218" s="13"/>
      <c r="GY4218" s="13"/>
      <c r="GZ4218" s="13"/>
      <c r="HA4218" s="13"/>
      <c r="HB4218" s="13"/>
      <c r="HC4218" s="13"/>
      <c r="HD4218" s="13"/>
      <c r="HE4218" s="13"/>
      <c r="HF4218" s="13"/>
      <c r="HG4218" s="13"/>
      <c r="HH4218" s="13"/>
      <c r="HI4218" s="13"/>
      <c r="HJ4218" s="13"/>
      <c r="HK4218" s="13"/>
      <c r="HL4218" s="13"/>
      <c r="HM4218" s="13"/>
      <c r="HN4218" s="13"/>
      <c r="HO4218" s="13"/>
      <c r="HP4218" s="13"/>
      <c r="HQ4218" s="13"/>
      <c r="HR4218" s="13"/>
      <c r="HS4218" s="13"/>
      <c r="HT4218" s="13"/>
      <c r="HU4218" s="13"/>
      <c r="HV4218" s="13"/>
      <c r="HW4218" s="13"/>
      <c r="HX4218" s="13"/>
      <c r="HY4218" s="13"/>
      <c r="HZ4218" s="13"/>
      <c r="IA4218" s="13"/>
      <c r="IB4218" s="13"/>
      <c r="IC4218" s="13"/>
      <c r="ID4218" s="13"/>
      <c r="IE4218" s="13"/>
      <c r="IF4218" s="13"/>
      <c r="IG4218" s="13"/>
    </row>
    <row r="4219" spans="1:241" s="304" customFormat="1">
      <c r="A4219" s="309">
        <v>150</v>
      </c>
      <c r="B4219" s="111" t="s">
        <v>5250</v>
      </c>
      <c r="C4219" s="59">
        <v>4673041</v>
      </c>
      <c r="D4219" s="305" t="s">
        <v>1808</v>
      </c>
      <c r="E4219" s="299">
        <f t="shared" si="245"/>
        <v>4</v>
      </c>
      <c r="F4219" s="303"/>
      <c r="G4219" s="303"/>
      <c r="H4219" s="320">
        <v>4</v>
      </c>
      <c r="I4219" s="13"/>
      <c r="J4219" s="13"/>
      <c r="K4219" s="13"/>
      <c r="L4219" s="13"/>
      <c r="M4219" s="13"/>
      <c r="N4219" s="13"/>
      <c r="O4219" s="13"/>
      <c r="P4219" s="13"/>
      <c r="Q4219" s="13"/>
      <c r="R4219" s="13"/>
      <c r="S4219" s="13"/>
      <c r="T4219" s="13"/>
      <c r="U4219" s="13"/>
      <c r="V4219" s="13"/>
      <c r="W4219" s="13"/>
      <c r="X4219" s="13"/>
      <c r="Y4219" s="13"/>
      <c r="Z4219" s="13"/>
      <c r="AA4219" s="13"/>
      <c r="AB4219" s="13"/>
      <c r="AC4219" s="13"/>
      <c r="AD4219" s="13"/>
      <c r="AE4219" s="13"/>
      <c r="AF4219" s="13"/>
      <c r="AG4219" s="13"/>
      <c r="AH4219" s="13"/>
      <c r="AI4219" s="13"/>
      <c r="AJ4219" s="13"/>
      <c r="AK4219" s="13"/>
      <c r="AL4219" s="13"/>
      <c r="AM4219" s="13"/>
      <c r="AN4219" s="13"/>
      <c r="AO4219" s="13"/>
      <c r="AP4219" s="13"/>
      <c r="AQ4219" s="13"/>
      <c r="AR4219" s="13"/>
      <c r="AS4219" s="13"/>
      <c r="AT4219" s="13"/>
      <c r="AU4219" s="13"/>
      <c r="AV4219" s="13"/>
      <c r="AW4219" s="13"/>
      <c r="AX4219" s="13"/>
      <c r="AY4219" s="13"/>
      <c r="AZ4219" s="13"/>
      <c r="BA4219" s="13"/>
      <c r="BB4219" s="13"/>
      <c r="BC4219" s="13"/>
      <c r="BD4219" s="13"/>
      <c r="BE4219" s="13"/>
      <c r="BF4219" s="13"/>
      <c r="BG4219" s="13"/>
      <c r="BH4219" s="13"/>
      <c r="BI4219" s="13"/>
      <c r="BJ4219" s="13"/>
      <c r="BK4219" s="13"/>
      <c r="BL4219" s="13"/>
      <c r="BM4219" s="13"/>
      <c r="BN4219" s="13"/>
      <c r="BO4219" s="13"/>
      <c r="BP4219" s="13"/>
      <c r="BQ4219" s="13"/>
      <c r="BR4219" s="13"/>
      <c r="BS4219" s="13"/>
      <c r="BT4219" s="13"/>
      <c r="BU4219" s="13"/>
      <c r="BV4219" s="13"/>
      <c r="BW4219" s="13"/>
      <c r="BX4219" s="13"/>
      <c r="BY4219" s="13"/>
      <c r="BZ4219" s="13"/>
      <c r="CA4219" s="13"/>
      <c r="CB4219" s="13"/>
      <c r="CC4219" s="13"/>
      <c r="CD4219" s="13"/>
      <c r="CE4219" s="13"/>
      <c r="CF4219" s="13"/>
      <c r="CG4219" s="13"/>
      <c r="CH4219" s="13"/>
      <c r="CI4219" s="13"/>
      <c r="CJ4219" s="13"/>
      <c r="CK4219" s="13"/>
      <c r="CL4219" s="13"/>
      <c r="CM4219" s="13"/>
      <c r="CN4219" s="13"/>
      <c r="CO4219" s="13"/>
      <c r="CP4219" s="13"/>
      <c r="CQ4219" s="13"/>
      <c r="CR4219" s="13"/>
      <c r="CS4219" s="13"/>
      <c r="CT4219" s="13"/>
      <c r="CU4219" s="13"/>
      <c r="CV4219" s="13"/>
      <c r="CW4219" s="13"/>
      <c r="CX4219" s="13"/>
      <c r="CY4219" s="13"/>
      <c r="CZ4219" s="13"/>
      <c r="DA4219" s="13"/>
      <c r="DB4219" s="13"/>
      <c r="DC4219" s="13"/>
      <c r="DD4219" s="13"/>
      <c r="DE4219" s="13"/>
      <c r="DF4219" s="13"/>
      <c r="DG4219" s="13"/>
      <c r="DH4219" s="13"/>
      <c r="DI4219" s="13"/>
      <c r="DJ4219" s="13"/>
      <c r="DK4219" s="13"/>
      <c r="DL4219" s="13"/>
      <c r="DM4219" s="13"/>
      <c r="DN4219" s="13"/>
      <c r="DO4219" s="13"/>
      <c r="DP4219" s="13"/>
      <c r="DQ4219" s="13"/>
      <c r="DR4219" s="13"/>
      <c r="DS4219" s="13"/>
      <c r="DT4219" s="13"/>
      <c r="DU4219" s="13"/>
      <c r="DV4219" s="13"/>
      <c r="DW4219" s="13"/>
      <c r="DX4219" s="13"/>
      <c r="DY4219" s="13"/>
      <c r="DZ4219" s="13"/>
      <c r="EA4219" s="13"/>
      <c r="EB4219" s="13"/>
      <c r="EC4219" s="13"/>
      <c r="ED4219" s="13"/>
      <c r="EE4219" s="13"/>
      <c r="EF4219" s="13"/>
      <c r="EG4219" s="13"/>
      <c r="EH4219" s="13"/>
      <c r="EI4219" s="13"/>
      <c r="EJ4219" s="13"/>
      <c r="EK4219" s="13"/>
      <c r="EL4219" s="13"/>
      <c r="EM4219" s="13"/>
      <c r="EN4219" s="13"/>
      <c r="EO4219" s="13"/>
      <c r="EP4219" s="13"/>
      <c r="EQ4219" s="13"/>
      <c r="ER4219" s="13"/>
      <c r="ES4219" s="13"/>
      <c r="ET4219" s="13"/>
      <c r="EU4219" s="13"/>
      <c r="EV4219" s="13"/>
      <c r="EW4219" s="13"/>
      <c r="EX4219" s="13"/>
      <c r="EY4219" s="13"/>
      <c r="EZ4219" s="13"/>
      <c r="FA4219" s="13"/>
      <c r="FB4219" s="13"/>
      <c r="FC4219" s="13"/>
      <c r="FD4219" s="13"/>
      <c r="FE4219" s="13"/>
      <c r="FF4219" s="13"/>
      <c r="FG4219" s="13"/>
      <c r="FH4219" s="13"/>
      <c r="FI4219" s="13"/>
      <c r="FJ4219" s="13"/>
      <c r="FK4219" s="13"/>
      <c r="FL4219" s="13"/>
      <c r="FM4219" s="13"/>
      <c r="FN4219" s="13"/>
      <c r="FO4219" s="13"/>
      <c r="FP4219" s="13"/>
      <c r="FQ4219" s="13"/>
      <c r="FR4219" s="13"/>
      <c r="FS4219" s="13"/>
      <c r="FT4219" s="13"/>
      <c r="FU4219" s="13"/>
      <c r="FV4219" s="13"/>
      <c r="FW4219" s="13"/>
      <c r="FX4219" s="13"/>
      <c r="FY4219" s="13"/>
      <c r="FZ4219" s="13"/>
      <c r="GA4219" s="13"/>
      <c r="GB4219" s="13"/>
      <c r="GC4219" s="13"/>
      <c r="GD4219" s="13"/>
      <c r="GE4219" s="13"/>
      <c r="GF4219" s="13"/>
      <c r="GG4219" s="13"/>
      <c r="GH4219" s="13"/>
      <c r="GI4219" s="13"/>
      <c r="GJ4219" s="13"/>
      <c r="GK4219" s="13"/>
      <c r="GL4219" s="13"/>
      <c r="GM4219" s="13"/>
      <c r="GN4219" s="13"/>
      <c r="GO4219" s="13"/>
      <c r="GP4219" s="13"/>
      <c r="GQ4219" s="13"/>
      <c r="GR4219" s="13"/>
      <c r="GS4219" s="13"/>
      <c r="GT4219" s="13"/>
      <c r="GU4219" s="13"/>
      <c r="GV4219" s="13"/>
      <c r="GW4219" s="13"/>
      <c r="GX4219" s="13"/>
      <c r="GY4219" s="13"/>
      <c r="GZ4219" s="13"/>
      <c r="HA4219" s="13"/>
      <c r="HB4219" s="13"/>
      <c r="HC4219" s="13"/>
      <c r="HD4219" s="13"/>
      <c r="HE4219" s="13"/>
      <c r="HF4219" s="13"/>
      <c r="HG4219" s="13"/>
      <c r="HH4219" s="13"/>
      <c r="HI4219" s="13"/>
      <c r="HJ4219" s="13"/>
      <c r="HK4219" s="13"/>
      <c r="HL4219" s="13"/>
      <c r="HM4219" s="13"/>
      <c r="HN4219" s="13"/>
      <c r="HO4219" s="13"/>
      <c r="HP4219" s="13"/>
      <c r="HQ4219" s="13"/>
      <c r="HR4219" s="13"/>
      <c r="HS4219" s="13"/>
      <c r="HT4219" s="13"/>
      <c r="HU4219" s="13"/>
      <c r="HV4219" s="13"/>
      <c r="HW4219" s="13"/>
      <c r="HX4219" s="13"/>
      <c r="HY4219" s="13"/>
      <c r="HZ4219" s="13"/>
      <c r="IA4219" s="13"/>
      <c r="IB4219" s="13"/>
      <c r="IC4219" s="13"/>
      <c r="ID4219" s="13"/>
      <c r="IE4219" s="13"/>
      <c r="IF4219" s="13"/>
      <c r="IG4219" s="13"/>
    </row>
    <row r="4220" spans="1:241" s="304" customFormat="1">
      <c r="A4220" s="309">
        <v>151</v>
      </c>
      <c r="B4220" s="111" t="s">
        <v>5251</v>
      </c>
      <c r="C4220" s="59">
        <v>4655055</v>
      </c>
      <c r="D4220" s="305" t="s">
        <v>1808</v>
      </c>
      <c r="E4220" s="299">
        <f t="shared" si="245"/>
        <v>4</v>
      </c>
      <c r="F4220" s="303"/>
      <c r="G4220" s="303"/>
      <c r="H4220" s="320">
        <v>4</v>
      </c>
      <c r="I4220" s="13"/>
      <c r="J4220" s="13"/>
      <c r="K4220" s="13"/>
      <c r="L4220" s="13"/>
      <c r="M4220" s="13"/>
      <c r="N4220" s="13"/>
      <c r="O4220" s="13"/>
      <c r="P4220" s="13"/>
      <c r="Q4220" s="13"/>
      <c r="R4220" s="13"/>
      <c r="S4220" s="13"/>
      <c r="T4220" s="13"/>
      <c r="U4220" s="13"/>
      <c r="V4220" s="13"/>
      <c r="W4220" s="13"/>
      <c r="X4220" s="13"/>
      <c r="Y4220" s="13"/>
      <c r="Z4220" s="13"/>
      <c r="AA4220" s="13"/>
      <c r="AB4220" s="13"/>
      <c r="AC4220" s="13"/>
      <c r="AD4220" s="13"/>
      <c r="AE4220" s="13"/>
      <c r="AF4220" s="13"/>
      <c r="AG4220" s="13"/>
      <c r="AH4220" s="13"/>
      <c r="AI4220" s="13"/>
      <c r="AJ4220" s="13"/>
      <c r="AK4220" s="13"/>
      <c r="AL4220" s="13"/>
      <c r="AM4220" s="13"/>
      <c r="AN4220" s="13"/>
      <c r="AO4220" s="13"/>
      <c r="AP4220" s="13"/>
      <c r="AQ4220" s="13"/>
      <c r="AR4220" s="13"/>
      <c r="AS4220" s="13"/>
      <c r="AT4220" s="13"/>
      <c r="AU4220" s="13"/>
      <c r="AV4220" s="13"/>
      <c r="AW4220" s="13"/>
      <c r="AX4220" s="13"/>
      <c r="AY4220" s="13"/>
      <c r="AZ4220" s="13"/>
      <c r="BA4220" s="13"/>
      <c r="BB4220" s="13"/>
      <c r="BC4220" s="13"/>
      <c r="BD4220" s="13"/>
      <c r="BE4220" s="13"/>
      <c r="BF4220" s="13"/>
      <c r="BG4220" s="13"/>
      <c r="BH4220" s="13"/>
      <c r="BI4220" s="13"/>
      <c r="BJ4220" s="13"/>
      <c r="BK4220" s="13"/>
      <c r="BL4220" s="13"/>
      <c r="BM4220" s="13"/>
      <c r="BN4220" s="13"/>
      <c r="BO4220" s="13"/>
      <c r="BP4220" s="13"/>
      <c r="BQ4220" s="13"/>
      <c r="BR4220" s="13"/>
      <c r="BS4220" s="13"/>
      <c r="BT4220" s="13"/>
      <c r="BU4220" s="13"/>
      <c r="BV4220" s="13"/>
      <c r="BW4220" s="13"/>
      <c r="BX4220" s="13"/>
      <c r="BY4220" s="13"/>
      <c r="BZ4220" s="13"/>
      <c r="CA4220" s="13"/>
      <c r="CB4220" s="13"/>
      <c r="CC4220" s="13"/>
      <c r="CD4220" s="13"/>
      <c r="CE4220" s="13"/>
      <c r="CF4220" s="13"/>
      <c r="CG4220" s="13"/>
      <c r="CH4220" s="13"/>
      <c r="CI4220" s="13"/>
      <c r="CJ4220" s="13"/>
      <c r="CK4220" s="13"/>
      <c r="CL4220" s="13"/>
      <c r="CM4220" s="13"/>
      <c r="CN4220" s="13"/>
      <c r="CO4220" s="13"/>
      <c r="CP4220" s="13"/>
      <c r="CQ4220" s="13"/>
      <c r="CR4220" s="13"/>
      <c r="CS4220" s="13"/>
      <c r="CT4220" s="13"/>
      <c r="CU4220" s="13"/>
      <c r="CV4220" s="13"/>
      <c r="CW4220" s="13"/>
      <c r="CX4220" s="13"/>
      <c r="CY4220" s="13"/>
      <c r="CZ4220" s="13"/>
      <c r="DA4220" s="13"/>
      <c r="DB4220" s="13"/>
      <c r="DC4220" s="13"/>
      <c r="DD4220" s="13"/>
      <c r="DE4220" s="13"/>
      <c r="DF4220" s="13"/>
      <c r="DG4220" s="13"/>
      <c r="DH4220" s="13"/>
      <c r="DI4220" s="13"/>
      <c r="DJ4220" s="13"/>
      <c r="DK4220" s="13"/>
      <c r="DL4220" s="13"/>
      <c r="DM4220" s="13"/>
      <c r="DN4220" s="13"/>
      <c r="DO4220" s="13"/>
      <c r="DP4220" s="13"/>
      <c r="DQ4220" s="13"/>
      <c r="DR4220" s="13"/>
      <c r="DS4220" s="13"/>
      <c r="DT4220" s="13"/>
      <c r="DU4220" s="13"/>
      <c r="DV4220" s="13"/>
      <c r="DW4220" s="13"/>
      <c r="DX4220" s="13"/>
      <c r="DY4220" s="13"/>
      <c r="DZ4220" s="13"/>
      <c r="EA4220" s="13"/>
      <c r="EB4220" s="13"/>
      <c r="EC4220" s="13"/>
      <c r="ED4220" s="13"/>
      <c r="EE4220" s="13"/>
      <c r="EF4220" s="13"/>
      <c r="EG4220" s="13"/>
      <c r="EH4220" s="13"/>
      <c r="EI4220" s="13"/>
      <c r="EJ4220" s="13"/>
      <c r="EK4220" s="13"/>
      <c r="EL4220" s="13"/>
      <c r="EM4220" s="13"/>
      <c r="EN4220" s="13"/>
      <c r="EO4220" s="13"/>
      <c r="EP4220" s="13"/>
      <c r="EQ4220" s="13"/>
      <c r="ER4220" s="13"/>
      <c r="ES4220" s="13"/>
      <c r="ET4220" s="13"/>
      <c r="EU4220" s="13"/>
      <c r="EV4220" s="13"/>
      <c r="EW4220" s="13"/>
      <c r="EX4220" s="13"/>
      <c r="EY4220" s="13"/>
      <c r="EZ4220" s="13"/>
      <c r="FA4220" s="13"/>
      <c r="FB4220" s="13"/>
      <c r="FC4220" s="13"/>
      <c r="FD4220" s="13"/>
      <c r="FE4220" s="13"/>
      <c r="FF4220" s="13"/>
      <c r="FG4220" s="13"/>
      <c r="FH4220" s="13"/>
      <c r="FI4220" s="13"/>
      <c r="FJ4220" s="13"/>
      <c r="FK4220" s="13"/>
      <c r="FL4220" s="13"/>
      <c r="FM4220" s="13"/>
      <c r="FN4220" s="13"/>
      <c r="FO4220" s="13"/>
      <c r="FP4220" s="13"/>
      <c r="FQ4220" s="13"/>
      <c r="FR4220" s="13"/>
      <c r="FS4220" s="13"/>
      <c r="FT4220" s="13"/>
      <c r="FU4220" s="13"/>
      <c r="FV4220" s="13"/>
      <c r="FW4220" s="13"/>
      <c r="FX4220" s="13"/>
      <c r="FY4220" s="13"/>
      <c r="FZ4220" s="13"/>
      <c r="GA4220" s="13"/>
      <c r="GB4220" s="13"/>
      <c r="GC4220" s="13"/>
      <c r="GD4220" s="13"/>
      <c r="GE4220" s="13"/>
      <c r="GF4220" s="13"/>
      <c r="GG4220" s="13"/>
      <c r="GH4220" s="13"/>
      <c r="GI4220" s="13"/>
      <c r="GJ4220" s="13"/>
      <c r="GK4220" s="13"/>
      <c r="GL4220" s="13"/>
      <c r="GM4220" s="13"/>
      <c r="GN4220" s="13"/>
      <c r="GO4220" s="13"/>
      <c r="GP4220" s="13"/>
      <c r="GQ4220" s="13"/>
      <c r="GR4220" s="13"/>
      <c r="GS4220" s="13"/>
      <c r="GT4220" s="13"/>
      <c r="GU4220" s="13"/>
      <c r="GV4220" s="13"/>
      <c r="GW4220" s="13"/>
      <c r="GX4220" s="13"/>
      <c r="GY4220" s="13"/>
      <c r="GZ4220" s="13"/>
      <c r="HA4220" s="13"/>
      <c r="HB4220" s="13"/>
      <c r="HC4220" s="13"/>
      <c r="HD4220" s="13"/>
      <c r="HE4220" s="13"/>
      <c r="HF4220" s="13"/>
      <c r="HG4220" s="13"/>
      <c r="HH4220" s="13"/>
      <c r="HI4220" s="13"/>
      <c r="HJ4220" s="13"/>
      <c r="HK4220" s="13"/>
      <c r="HL4220" s="13"/>
      <c r="HM4220" s="13"/>
      <c r="HN4220" s="13"/>
      <c r="HO4220" s="13"/>
      <c r="HP4220" s="13"/>
      <c r="HQ4220" s="13"/>
      <c r="HR4220" s="13"/>
      <c r="HS4220" s="13"/>
      <c r="HT4220" s="13"/>
      <c r="HU4220" s="13"/>
      <c r="HV4220" s="13"/>
      <c r="HW4220" s="13"/>
      <c r="HX4220" s="13"/>
      <c r="HY4220" s="13"/>
      <c r="HZ4220" s="13"/>
      <c r="IA4220" s="13"/>
      <c r="IB4220" s="13"/>
      <c r="IC4220" s="13"/>
      <c r="ID4220" s="13"/>
      <c r="IE4220" s="13"/>
      <c r="IF4220" s="13"/>
      <c r="IG4220" s="13"/>
    </row>
    <row r="4221" spans="1:241" s="304" customFormat="1">
      <c r="A4221" s="309">
        <v>152</v>
      </c>
      <c r="B4221" s="111" t="s">
        <v>5252</v>
      </c>
      <c r="C4221" s="59">
        <v>4655050</v>
      </c>
      <c r="D4221" s="305" t="s">
        <v>1808</v>
      </c>
      <c r="E4221" s="299">
        <f t="shared" si="245"/>
        <v>4</v>
      </c>
      <c r="F4221" s="303"/>
      <c r="G4221" s="303"/>
      <c r="H4221" s="320">
        <v>4</v>
      </c>
      <c r="I4221" s="13"/>
      <c r="J4221" s="13"/>
      <c r="K4221" s="13"/>
      <c r="L4221" s="13"/>
      <c r="M4221" s="13"/>
      <c r="N4221" s="13"/>
      <c r="O4221" s="13"/>
      <c r="P4221" s="13"/>
      <c r="Q4221" s="13"/>
      <c r="R4221" s="13"/>
      <c r="S4221" s="13"/>
      <c r="T4221" s="13"/>
      <c r="U4221" s="13"/>
      <c r="V4221" s="13"/>
      <c r="W4221" s="13"/>
      <c r="X4221" s="13"/>
      <c r="Y4221" s="13"/>
      <c r="Z4221" s="13"/>
      <c r="AA4221" s="13"/>
      <c r="AB4221" s="13"/>
      <c r="AC4221" s="13"/>
      <c r="AD4221" s="13"/>
      <c r="AE4221" s="13"/>
      <c r="AF4221" s="13"/>
      <c r="AG4221" s="13"/>
      <c r="AH4221" s="13"/>
      <c r="AI4221" s="13"/>
      <c r="AJ4221" s="13"/>
      <c r="AK4221" s="13"/>
      <c r="AL4221" s="13"/>
      <c r="AM4221" s="13"/>
      <c r="AN4221" s="13"/>
      <c r="AO4221" s="13"/>
      <c r="AP4221" s="13"/>
      <c r="AQ4221" s="13"/>
      <c r="AR4221" s="13"/>
      <c r="AS4221" s="13"/>
      <c r="AT4221" s="13"/>
      <c r="AU4221" s="13"/>
      <c r="AV4221" s="13"/>
      <c r="AW4221" s="13"/>
      <c r="AX4221" s="13"/>
      <c r="AY4221" s="13"/>
      <c r="AZ4221" s="13"/>
      <c r="BA4221" s="13"/>
      <c r="BB4221" s="13"/>
      <c r="BC4221" s="13"/>
      <c r="BD4221" s="13"/>
      <c r="BE4221" s="13"/>
      <c r="BF4221" s="13"/>
      <c r="BG4221" s="13"/>
      <c r="BH4221" s="13"/>
      <c r="BI4221" s="13"/>
      <c r="BJ4221" s="13"/>
      <c r="BK4221" s="13"/>
      <c r="BL4221" s="13"/>
      <c r="BM4221" s="13"/>
      <c r="BN4221" s="13"/>
      <c r="BO4221" s="13"/>
      <c r="BP4221" s="13"/>
      <c r="BQ4221" s="13"/>
      <c r="BR4221" s="13"/>
      <c r="BS4221" s="13"/>
      <c r="BT4221" s="13"/>
      <c r="BU4221" s="13"/>
      <c r="BV4221" s="13"/>
      <c r="BW4221" s="13"/>
      <c r="BX4221" s="13"/>
      <c r="BY4221" s="13"/>
      <c r="BZ4221" s="13"/>
      <c r="CA4221" s="13"/>
      <c r="CB4221" s="13"/>
      <c r="CC4221" s="13"/>
      <c r="CD4221" s="13"/>
      <c r="CE4221" s="13"/>
      <c r="CF4221" s="13"/>
      <c r="CG4221" s="13"/>
      <c r="CH4221" s="13"/>
      <c r="CI4221" s="13"/>
      <c r="CJ4221" s="13"/>
      <c r="CK4221" s="13"/>
      <c r="CL4221" s="13"/>
      <c r="CM4221" s="13"/>
      <c r="CN4221" s="13"/>
      <c r="CO4221" s="13"/>
      <c r="CP4221" s="13"/>
      <c r="CQ4221" s="13"/>
      <c r="CR4221" s="13"/>
      <c r="CS4221" s="13"/>
      <c r="CT4221" s="13"/>
      <c r="CU4221" s="13"/>
      <c r="CV4221" s="13"/>
      <c r="CW4221" s="13"/>
      <c r="CX4221" s="13"/>
      <c r="CY4221" s="13"/>
      <c r="CZ4221" s="13"/>
      <c r="DA4221" s="13"/>
      <c r="DB4221" s="13"/>
      <c r="DC4221" s="13"/>
      <c r="DD4221" s="13"/>
      <c r="DE4221" s="13"/>
      <c r="DF4221" s="13"/>
      <c r="DG4221" s="13"/>
      <c r="DH4221" s="13"/>
      <c r="DI4221" s="13"/>
      <c r="DJ4221" s="13"/>
      <c r="DK4221" s="13"/>
      <c r="DL4221" s="13"/>
      <c r="DM4221" s="13"/>
      <c r="DN4221" s="13"/>
      <c r="DO4221" s="13"/>
      <c r="DP4221" s="13"/>
      <c r="DQ4221" s="13"/>
      <c r="DR4221" s="13"/>
      <c r="DS4221" s="13"/>
      <c r="DT4221" s="13"/>
      <c r="DU4221" s="13"/>
      <c r="DV4221" s="13"/>
      <c r="DW4221" s="13"/>
      <c r="DX4221" s="13"/>
      <c r="DY4221" s="13"/>
      <c r="DZ4221" s="13"/>
      <c r="EA4221" s="13"/>
      <c r="EB4221" s="13"/>
      <c r="EC4221" s="13"/>
      <c r="ED4221" s="13"/>
      <c r="EE4221" s="13"/>
      <c r="EF4221" s="13"/>
      <c r="EG4221" s="13"/>
      <c r="EH4221" s="13"/>
      <c r="EI4221" s="13"/>
      <c r="EJ4221" s="13"/>
      <c r="EK4221" s="13"/>
      <c r="EL4221" s="13"/>
      <c r="EM4221" s="13"/>
      <c r="EN4221" s="13"/>
      <c r="EO4221" s="13"/>
      <c r="EP4221" s="13"/>
      <c r="EQ4221" s="13"/>
      <c r="ER4221" s="13"/>
      <c r="ES4221" s="13"/>
      <c r="ET4221" s="13"/>
      <c r="EU4221" s="13"/>
      <c r="EV4221" s="13"/>
      <c r="EW4221" s="13"/>
      <c r="EX4221" s="13"/>
      <c r="EY4221" s="13"/>
      <c r="EZ4221" s="13"/>
      <c r="FA4221" s="13"/>
      <c r="FB4221" s="13"/>
      <c r="FC4221" s="13"/>
      <c r="FD4221" s="13"/>
      <c r="FE4221" s="13"/>
      <c r="FF4221" s="13"/>
      <c r="FG4221" s="13"/>
      <c r="FH4221" s="13"/>
      <c r="FI4221" s="13"/>
      <c r="FJ4221" s="13"/>
      <c r="FK4221" s="13"/>
      <c r="FL4221" s="13"/>
      <c r="FM4221" s="13"/>
      <c r="FN4221" s="13"/>
      <c r="FO4221" s="13"/>
      <c r="FP4221" s="13"/>
      <c r="FQ4221" s="13"/>
      <c r="FR4221" s="13"/>
      <c r="FS4221" s="13"/>
      <c r="FT4221" s="13"/>
      <c r="FU4221" s="13"/>
      <c r="FV4221" s="13"/>
      <c r="FW4221" s="13"/>
      <c r="FX4221" s="13"/>
      <c r="FY4221" s="13"/>
      <c r="FZ4221" s="13"/>
      <c r="GA4221" s="13"/>
      <c r="GB4221" s="13"/>
      <c r="GC4221" s="13"/>
      <c r="GD4221" s="13"/>
      <c r="GE4221" s="13"/>
      <c r="GF4221" s="13"/>
      <c r="GG4221" s="13"/>
      <c r="GH4221" s="13"/>
      <c r="GI4221" s="13"/>
      <c r="GJ4221" s="13"/>
      <c r="GK4221" s="13"/>
      <c r="GL4221" s="13"/>
      <c r="GM4221" s="13"/>
      <c r="GN4221" s="13"/>
      <c r="GO4221" s="13"/>
      <c r="GP4221" s="13"/>
      <c r="GQ4221" s="13"/>
      <c r="GR4221" s="13"/>
      <c r="GS4221" s="13"/>
      <c r="GT4221" s="13"/>
      <c r="GU4221" s="13"/>
      <c r="GV4221" s="13"/>
      <c r="GW4221" s="13"/>
      <c r="GX4221" s="13"/>
      <c r="GY4221" s="13"/>
      <c r="GZ4221" s="13"/>
      <c r="HA4221" s="13"/>
      <c r="HB4221" s="13"/>
      <c r="HC4221" s="13"/>
      <c r="HD4221" s="13"/>
      <c r="HE4221" s="13"/>
      <c r="HF4221" s="13"/>
      <c r="HG4221" s="13"/>
      <c r="HH4221" s="13"/>
      <c r="HI4221" s="13"/>
      <c r="HJ4221" s="13"/>
      <c r="HK4221" s="13"/>
      <c r="HL4221" s="13"/>
      <c r="HM4221" s="13"/>
      <c r="HN4221" s="13"/>
      <c r="HO4221" s="13"/>
      <c r="HP4221" s="13"/>
      <c r="HQ4221" s="13"/>
      <c r="HR4221" s="13"/>
      <c r="HS4221" s="13"/>
      <c r="HT4221" s="13"/>
      <c r="HU4221" s="13"/>
      <c r="HV4221" s="13"/>
      <c r="HW4221" s="13"/>
      <c r="HX4221" s="13"/>
      <c r="HY4221" s="13"/>
      <c r="HZ4221" s="13"/>
      <c r="IA4221" s="13"/>
      <c r="IB4221" s="13"/>
      <c r="IC4221" s="13"/>
      <c r="ID4221" s="13"/>
      <c r="IE4221" s="13"/>
      <c r="IF4221" s="13"/>
      <c r="IG4221" s="13"/>
    </row>
    <row r="4222" spans="1:241" s="304" customFormat="1" ht="23.25" customHeight="1">
      <c r="A4222" s="308"/>
      <c r="B4222" s="910" t="s">
        <v>5253</v>
      </c>
      <c r="C4222" s="911"/>
      <c r="D4222" s="911"/>
      <c r="E4222" s="911"/>
      <c r="F4222" s="911"/>
      <c r="G4222" s="911"/>
      <c r="H4222" s="911"/>
      <c r="I4222" s="13"/>
      <c r="J4222" s="13"/>
      <c r="K4222" s="13"/>
      <c r="L4222" s="13"/>
      <c r="M4222" s="13"/>
      <c r="N4222" s="13"/>
      <c r="O4222" s="13"/>
      <c r="P4222" s="13"/>
      <c r="Q4222" s="13"/>
      <c r="R4222" s="13"/>
      <c r="S4222" s="13"/>
      <c r="T4222" s="13"/>
      <c r="U4222" s="13"/>
      <c r="V4222" s="13"/>
      <c r="W4222" s="13"/>
      <c r="X4222" s="13"/>
      <c r="Y4222" s="13"/>
      <c r="Z4222" s="13"/>
      <c r="AA4222" s="13"/>
      <c r="AB4222" s="13"/>
      <c r="AC4222" s="13"/>
      <c r="AD4222" s="13"/>
      <c r="AE4222" s="13"/>
      <c r="AF4222" s="13"/>
      <c r="AG4222" s="13"/>
      <c r="AH4222" s="13"/>
      <c r="AI4222" s="13"/>
      <c r="AJ4222" s="13"/>
      <c r="AK4222" s="13"/>
      <c r="AL4222" s="13"/>
      <c r="AM4222" s="13"/>
      <c r="AN4222" s="13"/>
      <c r="AO4222" s="13"/>
      <c r="AP4222" s="13"/>
      <c r="AQ4222" s="13"/>
      <c r="AR4222" s="13"/>
      <c r="AS4222" s="13"/>
      <c r="AT4222" s="13"/>
      <c r="AU4222" s="13"/>
      <c r="AV4222" s="13"/>
      <c r="AW4222" s="13"/>
      <c r="AX4222" s="13"/>
      <c r="AY4222" s="13"/>
      <c r="AZ4222" s="13"/>
      <c r="BA4222" s="13"/>
      <c r="BB4222" s="13"/>
      <c r="BC4222" s="13"/>
      <c r="BD4222" s="13"/>
      <c r="BE4222" s="13"/>
      <c r="BF4222" s="13"/>
      <c r="BG4222" s="13"/>
      <c r="BH4222" s="13"/>
      <c r="BI4222" s="13"/>
      <c r="BJ4222" s="13"/>
      <c r="BK4222" s="13"/>
      <c r="BL4222" s="13"/>
      <c r="BM4222" s="13"/>
      <c r="BN4222" s="13"/>
      <c r="BO4222" s="13"/>
      <c r="BP4222" s="13"/>
      <c r="BQ4222" s="13"/>
      <c r="BR4222" s="13"/>
      <c r="BS4222" s="13"/>
      <c r="BT4222" s="13"/>
      <c r="BU4222" s="13"/>
      <c r="BV4222" s="13"/>
      <c r="BW4222" s="13"/>
      <c r="BX4222" s="13"/>
      <c r="BY4222" s="13"/>
      <c r="BZ4222" s="13"/>
      <c r="CA4222" s="13"/>
      <c r="CB4222" s="13"/>
      <c r="CC4222" s="13"/>
      <c r="CD4222" s="13"/>
      <c r="CE4222" s="13"/>
      <c r="CF4222" s="13"/>
      <c r="CG4222" s="13"/>
      <c r="CH4222" s="13"/>
      <c r="CI4222" s="13"/>
      <c r="CJ4222" s="13"/>
      <c r="CK4222" s="13"/>
      <c r="CL4222" s="13"/>
      <c r="CM4222" s="13"/>
      <c r="CN4222" s="13"/>
      <c r="CO4222" s="13"/>
      <c r="CP4222" s="13"/>
      <c r="CQ4222" s="13"/>
      <c r="CR4222" s="13"/>
      <c r="CS4222" s="13"/>
      <c r="CT4222" s="13"/>
      <c r="CU4222" s="13"/>
      <c r="CV4222" s="13"/>
      <c r="CW4222" s="13"/>
      <c r="CX4222" s="13"/>
      <c r="CY4222" s="13"/>
      <c r="CZ4222" s="13"/>
      <c r="DA4222" s="13"/>
      <c r="DB4222" s="13"/>
      <c r="DC4222" s="13"/>
      <c r="DD4222" s="13"/>
      <c r="DE4222" s="13"/>
      <c r="DF4222" s="13"/>
      <c r="DG4222" s="13"/>
      <c r="DH4222" s="13"/>
      <c r="DI4222" s="13"/>
      <c r="DJ4222" s="13"/>
      <c r="DK4222" s="13"/>
      <c r="DL4222" s="13"/>
      <c r="DM4222" s="13"/>
      <c r="DN4222" s="13"/>
      <c r="DO4222" s="13"/>
      <c r="DP4222" s="13"/>
      <c r="DQ4222" s="13"/>
      <c r="DR4222" s="13"/>
      <c r="DS4222" s="13"/>
      <c r="DT4222" s="13"/>
      <c r="DU4222" s="13"/>
      <c r="DV4222" s="13"/>
      <c r="DW4222" s="13"/>
      <c r="DX4222" s="13"/>
      <c r="DY4222" s="13"/>
      <c r="DZ4222" s="13"/>
      <c r="EA4222" s="13"/>
      <c r="EB4222" s="13"/>
      <c r="EC4222" s="13"/>
      <c r="ED4222" s="13"/>
      <c r="EE4222" s="13"/>
      <c r="EF4222" s="13"/>
      <c r="EG4222" s="13"/>
      <c r="EH4222" s="13"/>
      <c r="EI4222" s="13"/>
      <c r="EJ4222" s="13"/>
      <c r="EK4222" s="13"/>
      <c r="EL4222" s="13"/>
      <c r="EM4222" s="13"/>
      <c r="EN4222" s="13"/>
      <c r="EO4222" s="13"/>
      <c r="EP4222" s="13"/>
      <c r="EQ4222" s="13"/>
      <c r="ER4222" s="13"/>
      <c r="ES4222" s="13"/>
      <c r="ET4222" s="13"/>
      <c r="EU4222" s="13"/>
      <c r="EV4222" s="13"/>
      <c r="EW4222" s="13"/>
      <c r="EX4222" s="13"/>
      <c r="EY4222" s="13"/>
      <c r="EZ4222" s="13"/>
      <c r="FA4222" s="13"/>
      <c r="FB4222" s="13"/>
      <c r="FC4222" s="13"/>
      <c r="FD4222" s="13"/>
      <c r="FE4222" s="13"/>
      <c r="FF4222" s="13"/>
      <c r="FG4222" s="13"/>
      <c r="FH4222" s="13"/>
      <c r="FI4222" s="13"/>
      <c r="FJ4222" s="13"/>
      <c r="FK4222" s="13"/>
      <c r="FL4222" s="13"/>
      <c r="FM4222" s="13"/>
      <c r="FN4222" s="13"/>
      <c r="FO4222" s="13"/>
      <c r="FP4222" s="13"/>
      <c r="FQ4222" s="13"/>
      <c r="FR4222" s="13"/>
      <c r="FS4222" s="13"/>
      <c r="FT4222" s="13"/>
      <c r="FU4222" s="13"/>
      <c r="FV4222" s="13"/>
      <c r="FW4222" s="13"/>
      <c r="FX4222" s="13"/>
      <c r="FY4222" s="13"/>
      <c r="FZ4222" s="13"/>
      <c r="GA4222" s="13"/>
      <c r="GB4222" s="13"/>
      <c r="GC4222" s="13"/>
      <c r="GD4222" s="13"/>
      <c r="GE4222" s="13"/>
      <c r="GF4222" s="13"/>
      <c r="GG4222" s="13"/>
      <c r="GH4222" s="13"/>
      <c r="GI4222" s="13"/>
      <c r="GJ4222" s="13"/>
      <c r="GK4222" s="13"/>
      <c r="GL4222" s="13"/>
      <c r="GM4222" s="13"/>
      <c r="GN4222" s="13"/>
      <c r="GO4222" s="13"/>
      <c r="GP4222" s="13"/>
      <c r="GQ4222" s="13"/>
      <c r="GR4222" s="13"/>
      <c r="GS4222" s="13"/>
      <c r="GT4222" s="13"/>
      <c r="GU4222" s="13"/>
      <c r="GV4222" s="13"/>
      <c r="GW4222" s="13"/>
      <c r="GX4222" s="13"/>
      <c r="GY4222" s="13"/>
      <c r="GZ4222" s="13"/>
      <c r="HA4222" s="13"/>
      <c r="HB4222" s="13"/>
      <c r="HC4222" s="13"/>
      <c r="HD4222" s="13"/>
      <c r="HE4222" s="13"/>
      <c r="HF4222" s="13"/>
      <c r="HG4222" s="13"/>
      <c r="HH4222" s="13"/>
      <c r="HI4222" s="13"/>
      <c r="HJ4222" s="13"/>
      <c r="HK4222" s="13"/>
      <c r="HL4222" s="13"/>
      <c r="HM4222" s="13"/>
      <c r="HN4222" s="13"/>
      <c r="HO4222" s="13"/>
      <c r="HP4222" s="13"/>
      <c r="HQ4222" s="13"/>
      <c r="HR4222" s="13"/>
      <c r="HS4222" s="13"/>
      <c r="HT4222" s="13"/>
      <c r="HU4222" s="13"/>
      <c r="HV4222" s="13"/>
      <c r="HW4222" s="13"/>
      <c r="HX4222" s="13"/>
      <c r="HY4222" s="13"/>
      <c r="HZ4222" s="13"/>
      <c r="IA4222" s="13"/>
      <c r="IB4222" s="13"/>
      <c r="IC4222" s="13"/>
      <c r="ID4222" s="13"/>
      <c r="IE4222" s="13"/>
      <c r="IF4222" s="13"/>
      <c r="IG4222" s="13"/>
    </row>
    <row r="4223" spans="1:241" s="304" customFormat="1">
      <c r="A4223" s="309">
        <v>153</v>
      </c>
      <c r="B4223" s="121" t="s">
        <v>3252</v>
      </c>
      <c r="C4223" s="319" t="s">
        <v>5254</v>
      </c>
      <c r="D4223" s="305" t="s">
        <v>1808</v>
      </c>
      <c r="E4223" s="299">
        <f t="shared" ref="E4223:E4235" si="246">+F4223+G4223+H4223</f>
        <v>0</v>
      </c>
      <c r="F4223" s="303"/>
      <c r="G4223" s="320"/>
      <c r="H4223" s="320"/>
      <c r="I4223" s="13"/>
      <c r="J4223" s="13"/>
      <c r="K4223" s="13"/>
      <c r="L4223" s="13"/>
      <c r="M4223" s="13"/>
      <c r="N4223" s="13"/>
      <c r="O4223" s="13"/>
      <c r="P4223" s="13"/>
      <c r="Q4223" s="13"/>
      <c r="R4223" s="13"/>
      <c r="S4223" s="13"/>
      <c r="T4223" s="13"/>
      <c r="U4223" s="13"/>
      <c r="V4223" s="13"/>
      <c r="W4223" s="13"/>
      <c r="X4223" s="13"/>
      <c r="Y4223" s="13"/>
      <c r="Z4223" s="13"/>
      <c r="AA4223" s="13"/>
      <c r="AB4223" s="13"/>
      <c r="AC4223" s="13"/>
      <c r="AD4223" s="13"/>
      <c r="AE4223" s="13"/>
      <c r="AF4223" s="13"/>
      <c r="AG4223" s="13"/>
      <c r="AH4223" s="13"/>
      <c r="AI4223" s="13"/>
      <c r="AJ4223" s="13"/>
      <c r="AK4223" s="13"/>
      <c r="AL4223" s="13"/>
      <c r="AM4223" s="13"/>
      <c r="AN4223" s="13"/>
      <c r="AO4223" s="13"/>
      <c r="AP4223" s="13"/>
      <c r="AQ4223" s="13"/>
      <c r="AR4223" s="13"/>
      <c r="AS4223" s="13"/>
      <c r="AT4223" s="13"/>
      <c r="AU4223" s="13"/>
      <c r="AV4223" s="13"/>
      <c r="AW4223" s="13"/>
      <c r="AX4223" s="13"/>
      <c r="AY4223" s="13"/>
      <c r="AZ4223" s="13"/>
      <c r="BA4223" s="13"/>
      <c r="BB4223" s="13"/>
      <c r="BC4223" s="13"/>
      <c r="BD4223" s="13"/>
      <c r="BE4223" s="13"/>
      <c r="BF4223" s="13"/>
      <c r="BG4223" s="13"/>
      <c r="BH4223" s="13"/>
      <c r="BI4223" s="13"/>
      <c r="BJ4223" s="13"/>
      <c r="BK4223" s="13"/>
      <c r="BL4223" s="13"/>
      <c r="BM4223" s="13"/>
      <c r="BN4223" s="13"/>
      <c r="BO4223" s="13"/>
      <c r="BP4223" s="13"/>
      <c r="BQ4223" s="13"/>
      <c r="BR4223" s="13"/>
      <c r="BS4223" s="13"/>
      <c r="BT4223" s="13"/>
      <c r="BU4223" s="13"/>
      <c r="BV4223" s="13"/>
      <c r="BW4223" s="13"/>
      <c r="BX4223" s="13"/>
      <c r="BY4223" s="13"/>
      <c r="BZ4223" s="13"/>
      <c r="CA4223" s="13"/>
      <c r="CB4223" s="13"/>
      <c r="CC4223" s="13"/>
      <c r="CD4223" s="13"/>
      <c r="CE4223" s="13"/>
      <c r="CF4223" s="13"/>
      <c r="CG4223" s="13"/>
      <c r="CH4223" s="13"/>
      <c r="CI4223" s="13"/>
      <c r="CJ4223" s="13"/>
      <c r="CK4223" s="13"/>
      <c r="CL4223" s="13"/>
      <c r="CM4223" s="13"/>
      <c r="CN4223" s="13"/>
      <c r="CO4223" s="13"/>
      <c r="CP4223" s="13"/>
      <c r="CQ4223" s="13"/>
      <c r="CR4223" s="13"/>
      <c r="CS4223" s="13"/>
      <c r="CT4223" s="13"/>
      <c r="CU4223" s="13"/>
      <c r="CV4223" s="13"/>
      <c r="CW4223" s="13"/>
      <c r="CX4223" s="13"/>
      <c r="CY4223" s="13"/>
      <c r="CZ4223" s="13"/>
      <c r="DA4223" s="13"/>
      <c r="DB4223" s="13"/>
      <c r="DC4223" s="13"/>
      <c r="DD4223" s="13"/>
      <c r="DE4223" s="13"/>
      <c r="DF4223" s="13"/>
      <c r="DG4223" s="13"/>
      <c r="DH4223" s="13"/>
      <c r="DI4223" s="13"/>
      <c r="DJ4223" s="13"/>
      <c r="DK4223" s="13"/>
      <c r="DL4223" s="13"/>
      <c r="DM4223" s="13"/>
      <c r="DN4223" s="13"/>
      <c r="DO4223" s="13"/>
      <c r="DP4223" s="13"/>
      <c r="DQ4223" s="13"/>
      <c r="DR4223" s="13"/>
      <c r="DS4223" s="13"/>
      <c r="DT4223" s="13"/>
      <c r="DU4223" s="13"/>
      <c r="DV4223" s="13"/>
      <c r="DW4223" s="13"/>
      <c r="DX4223" s="13"/>
      <c r="DY4223" s="13"/>
      <c r="DZ4223" s="13"/>
      <c r="EA4223" s="13"/>
      <c r="EB4223" s="13"/>
      <c r="EC4223" s="13"/>
      <c r="ED4223" s="13"/>
      <c r="EE4223" s="13"/>
      <c r="EF4223" s="13"/>
      <c r="EG4223" s="13"/>
      <c r="EH4223" s="13"/>
      <c r="EI4223" s="13"/>
      <c r="EJ4223" s="13"/>
      <c r="EK4223" s="13"/>
      <c r="EL4223" s="13"/>
      <c r="EM4223" s="13"/>
      <c r="EN4223" s="13"/>
      <c r="EO4223" s="13"/>
      <c r="EP4223" s="13"/>
      <c r="EQ4223" s="13"/>
      <c r="ER4223" s="13"/>
      <c r="ES4223" s="13"/>
      <c r="ET4223" s="13"/>
      <c r="EU4223" s="13"/>
      <c r="EV4223" s="13"/>
      <c r="EW4223" s="13"/>
      <c r="EX4223" s="13"/>
      <c r="EY4223" s="13"/>
      <c r="EZ4223" s="13"/>
      <c r="FA4223" s="13"/>
      <c r="FB4223" s="13"/>
      <c r="FC4223" s="13"/>
      <c r="FD4223" s="13"/>
      <c r="FE4223" s="13"/>
      <c r="FF4223" s="13"/>
      <c r="FG4223" s="13"/>
      <c r="FH4223" s="13"/>
      <c r="FI4223" s="13"/>
      <c r="FJ4223" s="13"/>
      <c r="FK4223" s="13"/>
      <c r="FL4223" s="13"/>
      <c r="FM4223" s="13"/>
      <c r="FN4223" s="13"/>
      <c r="FO4223" s="13"/>
      <c r="FP4223" s="13"/>
      <c r="FQ4223" s="13"/>
      <c r="FR4223" s="13"/>
      <c r="FS4223" s="13"/>
      <c r="FT4223" s="13"/>
      <c r="FU4223" s="13"/>
      <c r="FV4223" s="13"/>
      <c r="FW4223" s="13"/>
      <c r="FX4223" s="13"/>
      <c r="FY4223" s="13"/>
      <c r="FZ4223" s="13"/>
      <c r="GA4223" s="13"/>
      <c r="GB4223" s="13"/>
      <c r="GC4223" s="13"/>
      <c r="GD4223" s="13"/>
      <c r="GE4223" s="13"/>
      <c r="GF4223" s="13"/>
      <c r="GG4223" s="13"/>
      <c r="GH4223" s="13"/>
      <c r="GI4223" s="13"/>
      <c r="GJ4223" s="13"/>
      <c r="GK4223" s="13"/>
      <c r="GL4223" s="13"/>
      <c r="GM4223" s="13"/>
      <c r="GN4223" s="13"/>
      <c r="GO4223" s="13"/>
      <c r="GP4223" s="13"/>
      <c r="GQ4223" s="13"/>
      <c r="GR4223" s="13"/>
      <c r="GS4223" s="13"/>
      <c r="GT4223" s="13"/>
      <c r="GU4223" s="13"/>
      <c r="GV4223" s="13"/>
      <c r="GW4223" s="13"/>
      <c r="GX4223" s="13"/>
      <c r="GY4223" s="13"/>
      <c r="GZ4223" s="13"/>
      <c r="HA4223" s="13"/>
      <c r="HB4223" s="13"/>
      <c r="HC4223" s="13"/>
      <c r="HD4223" s="13"/>
      <c r="HE4223" s="13"/>
      <c r="HF4223" s="13"/>
      <c r="HG4223" s="13"/>
      <c r="HH4223" s="13"/>
      <c r="HI4223" s="13"/>
      <c r="HJ4223" s="13"/>
      <c r="HK4223" s="13"/>
      <c r="HL4223" s="13"/>
      <c r="HM4223" s="13"/>
      <c r="HN4223" s="13"/>
      <c r="HO4223" s="13"/>
      <c r="HP4223" s="13"/>
      <c r="HQ4223" s="13"/>
      <c r="HR4223" s="13"/>
      <c r="HS4223" s="13"/>
      <c r="HT4223" s="13"/>
      <c r="HU4223" s="13"/>
      <c r="HV4223" s="13"/>
      <c r="HW4223" s="13"/>
      <c r="HX4223" s="13"/>
      <c r="HY4223" s="13"/>
      <c r="HZ4223" s="13"/>
      <c r="IA4223" s="13"/>
      <c r="IB4223" s="13"/>
      <c r="IC4223" s="13"/>
      <c r="ID4223" s="13"/>
      <c r="IE4223" s="13"/>
      <c r="IF4223" s="13"/>
      <c r="IG4223" s="13"/>
    </row>
    <row r="4224" spans="1:241" s="304" customFormat="1">
      <c r="A4224" s="309">
        <v>154</v>
      </c>
      <c r="B4224" s="121" t="s">
        <v>5255</v>
      </c>
      <c r="C4224" s="319" t="s">
        <v>5256</v>
      </c>
      <c r="D4224" s="305" t="s">
        <v>1808</v>
      </c>
      <c r="E4224" s="299">
        <f t="shared" si="246"/>
        <v>1</v>
      </c>
      <c r="F4224" s="303"/>
      <c r="G4224" s="320">
        <v>1</v>
      </c>
      <c r="H4224" s="303"/>
      <c r="I4224" s="13"/>
      <c r="J4224" s="13"/>
      <c r="K4224" s="13"/>
      <c r="L4224" s="13"/>
      <c r="M4224" s="13"/>
      <c r="N4224" s="13"/>
      <c r="O4224" s="13"/>
      <c r="P4224" s="13"/>
      <c r="Q4224" s="13"/>
      <c r="R4224" s="13"/>
      <c r="S4224" s="13"/>
      <c r="T4224" s="13"/>
      <c r="U4224" s="13"/>
      <c r="V4224" s="13"/>
      <c r="W4224" s="13"/>
      <c r="X4224" s="13"/>
      <c r="Y4224" s="13"/>
      <c r="Z4224" s="13"/>
      <c r="AA4224" s="13"/>
      <c r="AB4224" s="13"/>
      <c r="AC4224" s="13"/>
      <c r="AD4224" s="13"/>
      <c r="AE4224" s="13"/>
      <c r="AF4224" s="13"/>
      <c r="AG4224" s="13"/>
      <c r="AH4224" s="13"/>
      <c r="AI4224" s="13"/>
      <c r="AJ4224" s="13"/>
      <c r="AK4224" s="13"/>
      <c r="AL4224" s="13"/>
      <c r="AM4224" s="13"/>
      <c r="AN4224" s="13"/>
      <c r="AO4224" s="13"/>
      <c r="AP4224" s="13"/>
      <c r="AQ4224" s="13"/>
      <c r="AR4224" s="13"/>
      <c r="AS4224" s="13"/>
      <c r="AT4224" s="13"/>
      <c r="AU4224" s="13"/>
      <c r="AV4224" s="13"/>
      <c r="AW4224" s="13"/>
      <c r="AX4224" s="13"/>
      <c r="AY4224" s="13"/>
      <c r="AZ4224" s="13"/>
      <c r="BA4224" s="13"/>
      <c r="BB4224" s="13"/>
      <c r="BC4224" s="13"/>
      <c r="BD4224" s="13"/>
      <c r="BE4224" s="13"/>
      <c r="BF4224" s="13"/>
      <c r="BG4224" s="13"/>
      <c r="BH4224" s="13"/>
      <c r="BI4224" s="13"/>
      <c r="BJ4224" s="13"/>
      <c r="BK4224" s="13"/>
      <c r="BL4224" s="13"/>
      <c r="BM4224" s="13"/>
      <c r="BN4224" s="13"/>
      <c r="BO4224" s="13"/>
      <c r="BP4224" s="13"/>
      <c r="BQ4224" s="13"/>
      <c r="BR4224" s="13"/>
      <c r="BS4224" s="13"/>
      <c r="BT4224" s="13"/>
      <c r="BU4224" s="13"/>
      <c r="BV4224" s="13"/>
      <c r="BW4224" s="13"/>
      <c r="BX4224" s="13"/>
      <c r="BY4224" s="13"/>
      <c r="BZ4224" s="13"/>
      <c r="CA4224" s="13"/>
      <c r="CB4224" s="13"/>
      <c r="CC4224" s="13"/>
      <c r="CD4224" s="13"/>
      <c r="CE4224" s="13"/>
      <c r="CF4224" s="13"/>
      <c r="CG4224" s="13"/>
      <c r="CH4224" s="13"/>
      <c r="CI4224" s="13"/>
      <c r="CJ4224" s="13"/>
      <c r="CK4224" s="13"/>
      <c r="CL4224" s="13"/>
      <c r="CM4224" s="13"/>
      <c r="CN4224" s="13"/>
      <c r="CO4224" s="13"/>
      <c r="CP4224" s="13"/>
      <c r="CQ4224" s="13"/>
      <c r="CR4224" s="13"/>
      <c r="CS4224" s="13"/>
      <c r="CT4224" s="13"/>
      <c r="CU4224" s="13"/>
      <c r="CV4224" s="13"/>
      <c r="CW4224" s="13"/>
      <c r="CX4224" s="13"/>
      <c r="CY4224" s="13"/>
      <c r="CZ4224" s="13"/>
      <c r="DA4224" s="13"/>
      <c r="DB4224" s="13"/>
      <c r="DC4224" s="13"/>
      <c r="DD4224" s="13"/>
      <c r="DE4224" s="13"/>
      <c r="DF4224" s="13"/>
      <c r="DG4224" s="13"/>
      <c r="DH4224" s="13"/>
      <c r="DI4224" s="13"/>
      <c r="DJ4224" s="13"/>
      <c r="DK4224" s="13"/>
      <c r="DL4224" s="13"/>
      <c r="DM4224" s="13"/>
      <c r="DN4224" s="13"/>
      <c r="DO4224" s="13"/>
      <c r="DP4224" s="13"/>
      <c r="DQ4224" s="13"/>
      <c r="DR4224" s="13"/>
      <c r="DS4224" s="13"/>
      <c r="DT4224" s="13"/>
      <c r="DU4224" s="13"/>
      <c r="DV4224" s="13"/>
      <c r="DW4224" s="13"/>
      <c r="DX4224" s="13"/>
      <c r="DY4224" s="13"/>
      <c r="DZ4224" s="13"/>
      <c r="EA4224" s="13"/>
      <c r="EB4224" s="13"/>
      <c r="EC4224" s="13"/>
      <c r="ED4224" s="13"/>
      <c r="EE4224" s="13"/>
      <c r="EF4224" s="13"/>
      <c r="EG4224" s="13"/>
      <c r="EH4224" s="13"/>
      <c r="EI4224" s="13"/>
      <c r="EJ4224" s="13"/>
      <c r="EK4224" s="13"/>
      <c r="EL4224" s="13"/>
      <c r="EM4224" s="13"/>
      <c r="EN4224" s="13"/>
      <c r="EO4224" s="13"/>
      <c r="EP4224" s="13"/>
      <c r="EQ4224" s="13"/>
      <c r="ER4224" s="13"/>
      <c r="ES4224" s="13"/>
      <c r="ET4224" s="13"/>
      <c r="EU4224" s="13"/>
      <c r="EV4224" s="13"/>
      <c r="EW4224" s="13"/>
      <c r="EX4224" s="13"/>
      <c r="EY4224" s="13"/>
      <c r="EZ4224" s="13"/>
      <c r="FA4224" s="13"/>
      <c r="FB4224" s="13"/>
      <c r="FC4224" s="13"/>
      <c r="FD4224" s="13"/>
      <c r="FE4224" s="13"/>
      <c r="FF4224" s="13"/>
      <c r="FG4224" s="13"/>
      <c r="FH4224" s="13"/>
      <c r="FI4224" s="13"/>
      <c r="FJ4224" s="13"/>
      <c r="FK4224" s="13"/>
      <c r="FL4224" s="13"/>
      <c r="FM4224" s="13"/>
      <c r="FN4224" s="13"/>
      <c r="FO4224" s="13"/>
      <c r="FP4224" s="13"/>
      <c r="FQ4224" s="13"/>
      <c r="FR4224" s="13"/>
      <c r="FS4224" s="13"/>
      <c r="FT4224" s="13"/>
      <c r="FU4224" s="13"/>
      <c r="FV4224" s="13"/>
      <c r="FW4224" s="13"/>
      <c r="FX4224" s="13"/>
      <c r="FY4224" s="13"/>
      <c r="FZ4224" s="13"/>
      <c r="GA4224" s="13"/>
      <c r="GB4224" s="13"/>
      <c r="GC4224" s="13"/>
      <c r="GD4224" s="13"/>
      <c r="GE4224" s="13"/>
      <c r="GF4224" s="13"/>
      <c r="GG4224" s="13"/>
      <c r="GH4224" s="13"/>
      <c r="GI4224" s="13"/>
      <c r="GJ4224" s="13"/>
      <c r="GK4224" s="13"/>
      <c r="GL4224" s="13"/>
      <c r="GM4224" s="13"/>
      <c r="GN4224" s="13"/>
      <c r="GO4224" s="13"/>
      <c r="GP4224" s="13"/>
      <c r="GQ4224" s="13"/>
      <c r="GR4224" s="13"/>
      <c r="GS4224" s="13"/>
      <c r="GT4224" s="13"/>
      <c r="GU4224" s="13"/>
      <c r="GV4224" s="13"/>
      <c r="GW4224" s="13"/>
      <c r="GX4224" s="13"/>
      <c r="GY4224" s="13"/>
      <c r="GZ4224" s="13"/>
      <c r="HA4224" s="13"/>
      <c r="HB4224" s="13"/>
      <c r="HC4224" s="13"/>
      <c r="HD4224" s="13"/>
      <c r="HE4224" s="13"/>
      <c r="HF4224" s="13"/>
      <c r="HG4224" s="13"/>
      <c r="HH4224" s="13"/>
      <c r="HI4224" s="13"/>
      <c r="HJ4224" s="13"/>
      <c r="HK4224" s="13"/>
      <c r="HL4224" s="13"/>
      <c r="HM4224" s="13"/>
      <c r="HN4224" s="13"/>
      <c r="HO4224" s="13"/>
      <c r="HP4224" s="13"/>
      <c r="HQ4224" s="13"/>
      <c r="HR4224" s="13"/>
      <c r="HS4224" s="13"/>
      <c r="HT4224" s="13"/>
      <c r="HU4224" s="13"/>
      <c r="HV4224" s="13"/>
      <c r="HW4224" s="13"/>
      <c r="HX4224" s="13"/>
      <c r="HY4224" s="13"/>
      <c r="HZ4224" s="13"/>
      <c r="IA4224" s="13"/>
      <c r="IB4224" s="13"/>
      <c r="IC4224" s="13"/>
      <c r="ID4224" s="13"/>
      <c r="IE4224" s="13"/>
      <c r="IF4224" s="13"/>
      <c r="IG4224" s="13"/>
    </row>
    <row r="4225" spans="1:241" s="304" customFormat="1">
      <c r="A4225" s="309">
        <v>155</v>
      </c>
      <c r="B4225" s="121" t="s">
        <v>2287</v>
      </c>
      <c r="C4225" s="319">
        <v>1109755</v>
      </c>
      <c r="D4225" s="305" t="s">
        <v>1808</v>
      </c>
      <c r="E4225" s="299">
        <f t="shared" si="246"/>
        <v>0</v>
      </c>
      <c r="F4225" s="303"/>
      <c r="G4225" s="320"/>
      <c r="H4225" s="303"/>
      <c r="I4225" s="13"/>
      <c r="J4225" s="13"/>
      <c r="K4225" s="13"/>
      <c r="L4225" s="13"/>
      <c r="M4225" s="13"/>
      <c r="N4225" s="13"/>
      <c r="O4225" s="13"/>
      <c r="P4225" s="13"/>
      <c r="Q4225" s="13"/>
      <c r="R4225" s="13"/>
      <c r="S4225" s="13"/>
      <c r="T4225" s="13"/>
      <c r="U4225" s="13"/>
      <c r="V4225" s="13"/>
      <c r="W4225" s="13"/>
      <c r="X4225" s="13"/>
      <c r="Y4225" s="13"/>
      <c r="Z4225" s="13"/>
      <c r="AA4225" s="13"/>
      <c r="AB4225" s="13"/>
      <c r="AC4225" s="13"/>
      <c r="AD4225" s="13"/>
      <c r="AE4225" s="13"/>
      <c r="AF4225" s="13"/>
      <c r="AG4225" s="13"/>
      <c r="AH4225" s="13"/>
      <c r="AI4225" s="13"/>
      <c r="AJ4225" s="13"/>
      <c r="AK4225" s="13"/>
      <c r="AL4225" s="13"/>
      <c r="AM4225" s="13"/>
      <c r="AN4225" s="13"/>
      <c r="AO4225" s="13"/>
      <c r="AP4225" s="13"/>
      <c r="AQ4225" s="13"/>
      <c r="AR4225" s="13"/>
      <c r="AS4225" s="13"/>
      <c r="AT4225" s="13"/>
      <c r="AU4225" s="13"/>
      <c r="AV4225" s="13"/>
      <c r="AW4225" s="13"/>
      <c r="AX4225" s="13"/>
      <c r="AY4225" s="13"/>
      <c r="AZ4225" s="13"/>
      <c r="BA4225" s="13"/>
      <c r="BB4225" s="13"/>
      <c r="BC4225" s="13"/>
      <c r="BD4225" s="13"/>
      <c r="BE4225" s="13"/>
      <c r="BF4225" s="13"/>
      <c r="BG4225" s="13"/>
      <c r="BH4225" s="13"/>
      <c r="BI4225" s="13"/>
      <c r="BJ4225" s="13"/>
      <c r="BK4225" s="13"/>
      <c r="BL4225" s="13"/>
      <c r="BM4225" s="13"/>
      <c r="BN4225" s="13"/>
      <c r="BO4225" s="13"/>
      <c r="BP4225" s="13"/>
      <c r="BQ4225" s="13"/>
      <c r="BR4225" s="13"/>
      <c r="BS4225" s="13"/>
      <c r="BT4225" s="13"/>
      <c r="BU4225" s="13"/>
      <c r="BV4225" s="13"/>
      <c r="BW4225" s="13"/>
      <c r="BX4225" s="13"/>
      <c r="BY4225" s="13"/>
      <c r="BZ4225" s="13"/>
      <c r="CA4225" s="13"/>
      <c r="CB4225" s="13"/>
      <c r="CC4225" s="13"/>
      <c r="CD4225" s="13"/>
      <c r="CE4225" s="13"/>
      <c r="CF4225" s="13"/>
      <c r="CG4225" s="13"/>
      <c r="CH4225" s="13"/>
      <c r="CI4225" s="13"/>
      <c r="CJ4225" s="13"/>
      <c r="CK4225" s="13"/>
      <c r="CL4225" s="13"/>
      <c r="CM4225" s="13"/>
      <c r="CN4225" s="13"/>
      <c r="CO4225" s="13"/>
      <c r="CP4225" s="13"/>
      <c r="CQ4225" s="13"/>
      <c r="CR4225" s="13"/>
      <c r="CS4225" s="13"/>
      <c r="CT4225" s="13"/>
      <c r="CU4225" s="13"/>
      <c r="CV4225" s="13"/>
      <c r="CW4225" s="13"/>
      <c r="CX4225" s="13"/>
      <c r="CY4225" s="13"/>
      <c r="CZ4225" s="13"/>
      <c r="DA4225" s="13"/>
      <c r="DB4225" s="13"/>
      <c r="DC4225" s="13"/>
      <c r="DD4225" s="13"/>
      <c r="DE4225" s="13"/>
      <c r="DF4225" s="13"/>
      <c r="DG4225" s="13"/>
      <c r="DH4225" s="13"/>
      <c r="DI4225" s="13"/>
      <c r="DJ4225" s="13"/>
      <c r="DK4225" s="13"/>
      <c r="DL4225" s="13"/>
      <c r="DM4225" s="13"/>
      <c r="DN4225" s="13"/>
      <c r="DO4225" s="13"/>
      <c r="DP4225" s="13"/>
      <c r="DQ4225" s="13"/>
      <c r="DR4225" s="13"/>
      <c r="DS4225" s="13"/>
      <c r="DT4225" s="13"/>
      <c r="DU4225" s="13"/>
      <c r="DV4225" s="13"/>
      <c r="DW4225" s="13"/>
      <c r="DX4225" s="13"/>
      <c r="DY4225" s="13"/>
      <c r="DZ4225" s="13"/>
      <c r="EA4225" s="13"/>
      <c r="EB4225" s="13"/>
      <c r="EC4225" s="13"/>
      <c r="ED4225" s="13"/>
      <c r="EE4225" s="13"/>
      <c r="EF4225" s="13"/>
      <c r="EG4225" s="13"/>
      <c r="EH4225" s="13"/>
      <c r="EI4225" s="13"/>
      <c r="EJ4225" s="13"/>
      <c r="EK4225" s="13"/>
      <c r="EL4225" s="13"/>
      <c r="EM4225" s="13"/>
      <c r="EN4225" s="13"/>
      <c r="EO4225" s="13"/>
      <c r="EP4225" s="13"/>
      <c r="EQ4225" s="13"/>
      <c r="ER4225" s="13"/>
      <c r="ES4225" s="13"/>
      <c r="ET4225" s="13"/>
      <c r="EU4225" s="13"/>
      <c r="EV4225" s="13"/>
      <c r="EW4225" s="13"/>
      <c r="EX4225" s="13"/>
      <c r="EY4225" s="13"/>
      <c r="EZ4225" s="13"/>
      <c r="FA4225" s="13"/>
      <c r="FB4225" s="13"/>
      <c r="FC4225" s="13"/>
      <c r="FD4225" s="13"/>
      <c r="FE4225" s="13"/>
      <c r="FF4225" s="13"/>
      <c r="FG4225" s="13"/>
      <c r="FH4225" s="13"/>
      <c r="FI4225" s="13"/>
      <c r="FJ4225" s="13"/>
      <c r="FK4225" s="13"/>
      <c r="FL4225" s="13"/>
      <c r="FM4225" s="13"/>
      <c r="FN4225" s="13"/>
      <c r="FO4225" s="13"/>
      <c r="FP4225" s="13"/>
      <c r="FQ4225" s="13"/>
      <c r="FR4225" s="13"/>
      <c r="FS4225" s="13"/>
      <c r="FT4225" s="13"/>
      <c r="FU4225" s="13"/>
      <c r="FV4225" s="13"/>
      <c r="FW4225" s="13"/>
      <c r="FX4225" s="13"/>
      <c r="FY4225" s="13"/>
      <c r="FZ4225" s="13"/>
      <c r="GA4225" s="13"/>
      <c r="GB4225" s="13"/>
      <c r="GC4225" s="13"/>
      <c r="GD4225" s="13"/>
      <c r="GE4225" s="13"/>
      <c r="GF4225" s="13"/>
      <c r="GG4225" s="13"/>
      <c r="GH4225" s="13"/>
      <c r="GI4225" s="13"/>
      <c r="GJ4225" s="13"/>
      <c r="GK4225" s="13"/>
      <c r="GL4225" s="13"/>
      <c r="GM4225" s="13"/>
      <c r="GN4225" s="13"/>
      <c r="GO4225" s="13"/>
      <c r="GP4225" s="13"/>
      <c r="GQ4225" s="13"/>
      <c r="GR4225" s="13"/>
      <c r="GS4225" s="13"/>
      <c r="GT4225" s="13"/>
      <c r="GU4225" s="13"/>
      <c r="GV4225" s="13"/>
      <c r="GW4225" s="13"/>
      <c r="GX4225" s="13"/>
      <c r="GY4225" s="13"/>
      <c r="GZ4225" s="13"/>
      <c r="HA4225" s="13"/>
      <c r="HB4225" s="13"/>
      <c r="HC4225" s="13"/>
      <c r="HD4225" s="13"/>
      <c r="HE4225" s="13"/>
      <c r="HF4225" s="13"/>
      <c r="HG4225" s="13"/>
      <c r="HH4225" s="13"/>
      <c r="HI4225" s="13"/>
      <c r="HJ4225" s="13"/>
      <c r="HK4225" s="13"/>
      <c r="HL4225" s="13"/>
      <c r="HM4225" s="13"/>
      <c r="HN4225" s="13"/>
      <c r="HO4225" s="13"/>
      <c r="HP4225" s="13"/>
      <c r="HQ4225" s="13"/>
      <c r="HR4225" s="13"/>
      <c r="HS4225" s="13"/>
      <c r="HT4225" s="13"/>
      <c r="HU4225" s="13"/>
      <c r="HV4225" s="13"/>
      <c r="HW4225" s="13"/>
      <c r="HX4225" s="13"/>
      <c r="HY4225" s="13"/>
      <c r="HZ4225" s="13"/>
      <c r="IA4225" s="13"/>
      <c r="IB4225" s="13"/>
      <c r="IC4225" s="13"/>
      <c r="ID4225" s="13"/>
      <c r="IE4225" s="13"/>
      <c r="IF4225" s="13"/>
      <c r="IG4225" s="13"/>
    </row>
    <row r="4226" spans="1:241" s="304" customFormat="1">
      <c r="A4226" s="309">
        <v>156</v>
      </c>
      <c r="B4226" s="121" t="s">
        <v>478</v>
      </c>
      <c r="C4226" s="319" t="s">
        <v>5257</v>
      </c>
      <c r="D4226" s="305" t="s">
        <v>1808</v>
      </c>
      <c r="E4226" s="299">
        <f t="shared" si="246"/>
        <v>2</v>
      </c>
      <c r="F4226" s="303"/>
      <c r="G4226" s="320">
        <v>2</v>
      </c>
      <c r="H4226" s="303"/>
      <c r="I4226" s="13"/>
      <c r="J4226" s="13"/>
      <c r="K4226" s="13"/>
      <c r="L4226" s="13"/>
      <c r="M4226" s="13"/>
      <c r="N4226" s="13"/>
      <c r="O4226" s="13"/>
      <c r="P4226" s="13"/>
      <c r="Q4226" s="13"/>
      <c r="R4226" s="13"/>
      <c r="S4226" s="13"/>
      <c r="T4226" s="13"/>
      <c r="U4226" s="13"/>
      <c r="V4226" s="13"/>
      <c r="W4226" s="13"/>
      <c r="X4226" s="13"/>
      <c r="Y4226" s="13"/>
      <c r="Z4226" s="13"/>
      <c r="AA4226" s="13"/>
      <c r="AB4226" s="13"/>
      <c r="AC4226" s="13"/>
      <c r="AD4226" s="13"/>
      <c r="AE4226" s="13"/>
      <c r="AF4226" s="13"/>
      <c r="AG4226" s="13"/>
      <c r="AH4226" s="13"/>
      <c r="AI4226" s="13"/>
      <c r="AJ4226" s="13"/>
      <c r="AK4226" s="13"/>
      <c r="AL4226" s="13"/>
      <c r="AM4226" s="13"/>
      <c r="AN4226" s="13"/>
      <c r="AO4226" s="13"/>
      <c r="AP4226" s="13"/>
      <c r="AQ4226" s="13"/>
      <c r="AR4226" s="13"/>
      <c r="AS4226" s="13"/>
      <c r="AT4226" s="13"/>
      <c r="AU4226" s="13"/>
      <c r="AV4226" s="13"/>
      <c r="AW4226" s="13"/>
      <c r="AX4226" s="13"/>
      <c r="AY4226" s="13"/>
      <c r="AZ4226" s="13"/>
      <c r="BA4226" s="13"/>
      <c r="BB4226" s="13"/>
      <c r="BC4226" s="13"/>
      <c r="BD4226" s="13"/>
      <c r="BE4226" s="13"/>
      <c r="BF4226" s="13"/>
      <c r="BG4226" s="13"/>
      <c r="BH4226" s="13"/>
      <c r="BI4226" s="13"/>
      <c r="BJ4226" s="13"/>
      <c r="BK4226" s="13"/>
      <c r="BL4226" s="13"/>
      <c r="BM4226" s="13"/>
      <c r="BN4226" s="13"/>
      <c r="BO4226" s="13"/>
      <c r="BP4226" s="13"/>
      <c r="BQ4226" s="13"/>
      <c r="BR4226" s="13"/>
      <c r="BS4226" s="13"/>
      <c r="BT4226" s="13"/>
      <c r="BU4226" s="13"/>
      <c r="BV4226" s="13"/>
      <c r="BW4226" s="13"/>
      <c r="BX4226" s="13"/>
      <c r="BY4226" s="13"/>
      <c r="BZ4226" s="13"/>
      <c r="CA4226" s="13"/>
      <c r="CB4226" s="13"/>
      <c r="CC4226" s="13"/>
      <c r="CD4226" s="13"/>
      <c r="CE4226" s="13"/>
      <c r="CF4226" s="13"/>
      <c r="CG4226" s="13"/>
      <c r="CH4226" s="13"/>
      <c r="CI4226" s="13"/>
      <c r="CJ4226" s="13"/>
      <c r="CK4226" s="13"/>
      <c r="CL4226" s="13"/>
      <c r="CM4226" s="13"/>
      <c r="CN4226" s="13"/>
      <c r="CO4226" s="13"/>
      <c r="CP4226" s="13"/>
      <c r="CQ4226" s="13"/>
      <c r="CR4226" s="13"/>
      <c r="CS4226" s="13"/>
      <c r="CT4226" s="13"/>
      <c r="CU4226" s="13"/>
      <c r="CV4226" s="13"/>
      <c r="CW4226" s="13"/>
      <c r="CX4226" s="13"/>
      <c r="CY4226" s="13"/>
      <c r="CZ4226" s="13"/>
      <c r="DA4226" s="13"/>
      <c r="DB4226" s="13"/>
      <c r="DC4226" s="13"/>
      <c r="DD4226" s="13"/>
      <c r="DE4226" s="13"/>
      <c r="DF4226" s="13"/>
      <c r="DG4226" s="13"/>
      <c r="DH4226" s="13"/>
      <c r="DI4226" s="13"/>
      <c r="DJ4226" s="13"/>
      <c r="DK4226" s="13"/>
      <c r="DL4226" s="13"/>
      <c r="DM4226" s="13"/>
      <c r="DN4226" s="13"/>
      <c r="DO4226" s="13"/>
      <c r="DP4226" s="13"/>
      <c r="DQ4226" s="13"/>
      <c r="DR4226" s="13"/>
      <c r="DS4226" s="13"/>
      <c r="DT4226" s="13"/>
      <c r="DU4226" s="13"/>
      <c r="DV4226" s="13"/>
      <c r="DW4226" s="13"/>
      <c r="DX4226" s="13"/>
      <c r="DY4226" s="13"/>
      <c r="DZ4226" s="13"/>
      <c r="EA4226" s="13"/>
      <c r="EB4226" s="13"/>
      <c r="EC4226" s="13"/>
      <c r="ED4226" s="13"/>
      <c r="EE4226" s="13"/>
      <c r="EF4226" s="13"/>
      <c r="EG4226" s="13"/>
      <c r="EH4226" s="13"/>
      <c r="EI4226" s="13"/>
      <c r="EJ4226" s="13"/>
      <c r="EK4226" s="13"/>
      <c r="EL4226" s="13"/>
      <c r="EM4226" s="13"/>
      <c r="EN4226" s="13"/>
      <c r="EO4226" s="13"/>
      <c r="EP4226" s="13"/>
      <c r="EQ4226" s="13"/>
      <c r="ER4226" s="13"/>
      <c r="ES4226" s="13"/>
      <c r="ET4226" s="13"/>
      <c r="EU4226" s="13"/>
      <c r="EV4226" s="13"/>
      <c r="EW4226" s="13"/>
      <c r="EX4226" s="13"/>
      <c r="EY4226" s="13"/>
      <c r="EZ4226" s="13"/>
      <c r="FA4226" s="13"/>
      <c r="FB4226" s="13"/>
      <c r="FC4226" s="13"/>
      <c r="FD4226" s="13"/>
      <c r="FE4226" s="13"/>
      <c r="FF4226" s="13"/>
      <c r="FG4226" s="13"/>
      <c r="FH4226" s="13"/>
      <c r="FI4226" s="13"/>
      <c r="FJ4226" s="13"/>
      <c r="FK4226" s="13"/>
      <c r="FL4226" s="13"/>
      <c r="FM4226" s="13"/>
      <c r="FN4226" s="13"/>
      <c r="FO4226" s="13"/>
      <c r="FP4226" s="13"/>
      <c r="FQ4226" s="13"/>
      <c r="FR4226" s="13"/>
      <c r="FS4226" s="13"/>
      <c r="FT4226" s="13"/>
      <c r="FU4226" s="13"/>
      <c r="FV4226" s="13"/>
      <c r="FW4226" s="13"/>
      <c r="FX4226" s="13"/>
      <c r="FY4226" s="13"/>
      <c r="FZ4226" s="13"/>
      <c r="GA4226" s="13"/>
      <c r="GB4226" s="13"/>
      <c r="GC4226" s="13"/>
      <c r="GD4226" s="13"/>
      <c r="GE4226" s="13"/>
      <c r="GF4226" s="13"/>
      <c r="GG4226" s="13"/>
      <c r="GH4226" s="13"/>
      <c r="GI4226" s="13"/>
      <c r="GJ4226" s="13"/>
      <c r="GK4226" s="13"/>
      <c r="GL4226" s="13"/>
      <c r="GM4226" s="13"/>
      <c r="GN4226" s="13"/>
      <c r="GO4226" s="13"/>
      <c r="GP4226" s="13"/>
      <c r="GQ4226" s="13"/>
      <c r="GR4226" s="13"/>
      <c r="GS4226" s="13"/>
      <c r="GT4226" s="13"/>
      <c r="GU4226" s="13"/>
      <c r="GV4226" s="13"/>
      <c r="GW4226" s="13"/>
      <c r="GX4226" s="13"/>
      <c r="GY4226" s="13"/>
      <c r="GZ4226" s="13"/>
      <c r="HA4226" s="13"/>
      <c r="HB4226" s="13"/>
      <c r="HC4226" s="13"/>
      <c r="HD4226" s="13"/>
      <c r="HE4226" s="13"/>
      <c r="HF4226" s="13"/>
      <c r="HG4226" s="13"/>
      <c r="HH4226" s="13"/>
      <c r="HI4226" s="13"/>
      <c r="HJ4226" s="13"/>
      <c r="HK4226" s="13"/>
      <c r="HL4226" s="13"/>
      <c r="HM4226" s="13"/>
      <c r="HN4226" s="13"/>
      <c r="HO4226" s="13"/>
      <c r="HP4226" s="13"/>
      <c r="HQ4226" s="13"/>
      <c r="HR4226" s="13"/>
      <c r="HS4226" s="13"/>
      <c r="HT4226" s="13"/>
      <c r="HU4226" s="13"/>
      <c r="HV4226" s="13"/>
      <c r="HW4226" s="13"/>
      <c r="HX4226" s="13"/>
      <c r="HY4226" s="13"/>
      <c r="HZ4226" s="13"/>
      <c r="IA4226" s="13"/>
      <c r="IB4226" s="13"/>
      <c r="IC4226" s="13"/>
      <c r="ID4226" s="13"/>
      <c r="IE4226" s="13"/>
      <c r="IF4226" s="13"/>
      <c r="IG4226" s="13"/>
    </row>
    <row r="4227" spans="1:241" s="304" customFormat="1">
      <c r="A4227" s="309">
        <v>157</v>
      </c>
      <c r="B4227" s="121" t="s">
        <v>5258</v>
      </c>
      <c r="C4227" s="319" t="s">
        <v>5259</v>
      </c>
      <c r="D4227" s="305" t="s">
        <v>1808</v>
      </c>
      <c r="E4227" s="299">
        <f t="shared" si="246"/>
        <v>0</v>
      </c>
      <c r="F4227" s="303"/>
      <c r="G4227" s="323"/>
      <c r="H4227" s="303"/>
      <c r="I4227" s="13"/>
      <c r="J4227" s="13"/>
      <c r="K4227" s="13"/>
      <c r="L4227" s="13"/>
      <c r="M4227" s="13"/>
      <c r="N4227" s="13"/>
      <c r="O4227" s="13"/>
      <c r="P4227" s="13"/>
      <c r="Q4227" s="13"/>
      <c r="R4227" s="13"/>
      <c r="S4227" s="13"/>
      <c r="T4227" s="13"/>
      <c r="U4227" s="13"/>
      <c r="V4227" s="13"/>
      <c r="W4227" s="13"/>
      <c r="X4227" s="13"/>
      <c r="Y4227" s="13"/>
      <c r="Z4227" s="13"/>
      <c r="AA4227" s="13"/>
      <c r="AB4227" s="13"/>
      <c r="AC4227" s="13"/>
      <c r="AD4227" s="13"/>
      <c r="AE4227" s="13"/>
      <c r="AF4227" s="13"/>
      <c r="AG4227" s="13"/>
      <c r="AH4227" s="13"/>
      <c r="AI4227" s="13"/>
      <c r="AJ4227" s="13"/>
      <c r="AK4227" s="13"/>
      <c r="AL4227" s="13"/>
      <c r="AM4227" s="13"/>
      <c r="AN4227" s="13"/>
      <c r="AO4227" s="13"/>
      <c r="AP4227" s="13"/>
      <c r="AQ4227" s="13"/>
      <c r="AR4227" s="13"/>
      <c r="AS4227" s="13"/>
      <c r="AT4227" s="13"/>
      <c r="AU4227" s="13"/>
      <c r="AV4227" s="13"/>
      <c r="AW4227" s="13"/>
      <c r="AX4227" s="13"/>
      <c r="AY4227" s="13"/>
      <c r="AZ4227" s="13"/>
      <c r="BA4227" s="13"/>
      <c r="BB4227" s="13"/>
      <c r="BC4227" s="13"/>
      <c r="BD4227" s="13"/>
      <c r="BE4227" s="13"/>
      <c r="BF4227" s="13"/>
      <c r="BG4227" s="13"/>
      <c r="BH4227" s="13"/>
      <c r="BI4227" s="13"/>
      <c r="BJ4227" s="13"/>
      <c r="BK4227" s="13"/>
      <c r="BL4227" s="13"/>
      <c r="BM4227" s="13"/>
      <c r="BN4227" s="13"/>
      <c r="BO4227" s="13"/>
      <c r="BP4227" s="13"/>
      <c r="BQ4227" s="13"/>
      <c r="BR4227" s="13"/>
      <c r="BS4227" s="13"/>
      <c r="BT4227" s="13"/>
      <c r="BU4227" s="13"/>
      <c r="BV4227" s="13"/>
      <c r="BW4227" s="13"/>
      <c r="BX4227" s="13"/>
      <c r="BY4227" s="13"/>
      <c r="BZ4227" s="13"/>
      <c r="CA4227" s="13"/>
      <c r="CB4227" s="13"/>
      <c r="CC4227" s="13"/>
      <c r="CD4227" s="13"/>
      <c r="CE4227" s="13"/>
      <c r="CF4227" s="13"/>
      <c r="CG4227" s="13"/>
      <c r="CH4227" s="13"/>
      <c r="CI4227" s="13"/>
      <c r="CJ4227" s="13"/>
      <c r="CK4227" s="13"/>
      <c r="CL4227" s="13"/>
      <c r="CM4227" s="13"/>
      <c r="CN4227" s="13"/>
      <c r="CO4227" s="13"/>
      <c r="CP4227" s="13"/>
      <c r="CQ4227" s="13"/>
      <c r="CR4227" s="13"/>
      <c r="CS4227" s="13"/>
      <c r="CT4227" s="13"/>
      <c r="CU4227" s="13"/>
      <c r="CV4227" s="13"/>
      <c r="CW4227" s="13"/>
      <c r="CX4227" s="13"/>
      <c r="CY4227" s="13"/>
      <c r="CZ4227" s="13"/>
      <c r="DA4227" s="13"/>
      <c r="DB4227" s="13"/>
      <c r="DC4227" s="13"/>
      <c r="DD4227" s="13"/>
      <c r="DE4227" s="13"/>
      <c r="DF4227" s="13"/>
      <c r="DG4227" s="13"/>
      <c r="DH4227" s="13"/>
      <c r="DI4227" s="13"/>
      <c r="DJ4227" s="13"/>
      <c r="DK4227" s="13"/>
      <c r="DL4227" s="13"/>
      <c r="DM4227" s="13"/>
      <c r="DN4227" s="13"/>
      <c r="DO4227" s="13"/>
      <c r="DP4227" s="13"/>
      <c r="DQ4227" s="13"/>
      <c r="DR4227" s="13"/>
      <c r="DS4227" s="13"/>
      <c r="DT4227" s="13"/>
      <c r="DU4227" s="13"/>
      <c r="DV4227" s="13"/>
      <c r="DW4227" s="13"/>
      <c r="DX4227" s="13"/>
      <c r="DY4227" s="13"/>
      <c r="DZ4227" s="13"/>
      <c r="EA4227" s="13"/>
      <c r="EB4227" s="13"/>
      <c r="EC4227" s="13"/>
      <c r="ED4227" s="13"/>
      <c r="EE4227" s="13"/>
      <c r="EF4227" s="13"/>
      <c r="EG4227" s="13"/>
      <c r="EH4227" s="13"/>
      <c r="EI4227" s="13"/>
      <c r="EJ4227" s="13"/>
      <c r="EK4227" s="13"/>
      <c r="EL4227" s="13"/>
      <c r="EM4227" s="13"/>
      <c r="EN4227" s="13"/>
      <c r="EO4227" s="13"/>
      <c r="EP4227" s="13"/>
      <c r="EQ4227" s="13"/>
      <c r="ER4227" s="13"/>
      <c r="ES4227" s="13"/>
      <c r="ET4227" s="13"/>
      <c r="EU4227" s="13"/>
      <c r="EV4227" s="13"/>
      <c r="EW4227" s="13"/>
      <c r="EX4227" s="13"/>
      <c r="EY4227" s="13"/>
      <c r="EZ4227" s="13"/>
      <c r="FA4227" s="13"/>
      <c r="FB4227" s="13"/>
      <c r="FC4227" s="13"/>
      <c r="FD4227" s="13"/>
      <c r="FE4227" s="13"/>
      <c r="FF4227" s="13"/>
      <c r="FG4227" s="13"/>
      <c r="FH4227" s="13"/>
      <c r="FI4227" s="13"/>
      <c r="FJ4227" s="13"/>
      <c r="FK4227" s="13"/>
      <c r="FL4227" s="13"/>
      <c r="FM4227" s="13"/>
      <c r="FN4227" s="13"/>
      <c r="FO4227" s="13"/>
      <c r="FP4227" s="13"/>
      <c r="FQ4227" s="13"/>
      <c r="FR4227" s="13"/>
      <c r="FS4227" s="13"/>
      <c r="FT4227" s="13"/>
      <c r="FU4227" s="13"/>
      <c r="FV4227" s="13"/>
      <c r="FW4227" s="13"/>
      <c r="FX4227" s="13"/>
      <c r="FY4227" s="13"/>
      <c r="FZ4227" s="13"/>
      <c r="GA4227" s="13"/>
      <c r="GB4227" s="13"/>
      <c r="GC4227" s="13"/>
      <c r="GD4227" s="13"/>
      <c r="GE4227" s="13"/>
      <c r="GF4227" s="13"/>
      <c r="GG4227" s="13"/>
      <c r="GH4227" s="13"/>
      <c r="GI4227" s="13"/>
      <c r="GJ4227" s="13"/>
      <c r="GK4227" s="13"/>
      <c r="GL4227" s="13"/>
      <c r="GM4227" s="13"/>
      <c r="GN4227" s="13"/>
      <c r="GO4227" s="13"/>
      <c r="GP4227" s="13"/>
      <c r="GQ4227" s="13"/>
      <c r="GR4227" s="13"/>
      <c r="GS4227" s="13"/>
      <c r="GT4227" s="13"/>
      <c r="GU4227" s="13"/>
      <c r="GV4227" s="13"/>
      <c r="GW4227" s="13"/>
      <c r="GX4227" s="13"/>
      <c r="GY4227" s="13"/>
      <c r="GZ4227" s="13"/>
      <c r="HA4227" s="13"/>
      <c r="HB4227" s="13"/>
      <c r="HC4227" s="13"/>
      <c r="HD4227" s="13"/>
      <c r="HE4227" s="13"/>
      <c r="HF4227" s="13"/>
      <c r="HG4227" s="13"/>
      <c r="HH4227" s="13"/>
      <c r="HI4227" s="13"/>
      <c r="HJ4227" s="13"/>
      <c r="HK4227" s="13"/>
      <c r="HL4227" s="13"/>
      <c r="HM4227" s="13"/>
      <c r="HN4227" s="13"/>
      <c r="HO4227" s="13"/>
      <c r="HP4227" s="13"/>
      <c r="HQ4227" s="13"/>
      <c r="HR4227" s="13"/>
      <c r="HS4227" s="13"/>
      <c r="HT4227" s="13"/>
      <c r="HU4227" s="13"/>
      <c r="HV4227" s="13"/>
      <c r="HW4227" s="13"/>
      <c r="HX4227" s="13"/>
      <c r="HY4227" s="13"/>
      <c r="HZ4227" s="13"/>
      <c r="IA4227" s="13"/>
      <c r="IB4227" s="13"/>
      <c r="IC4227" s="13"/>
      <c r="ID4227" s="13"/>
      <c r="IE4227" s="13"/>
      <c r="IF4227" s="13"/>
      <c r="IG4227" s="13"/>
    </row>
    <row r="4228" spans="1:241" s="304" customFormat="1">
      <c r="A4228" s="309">
        <v>158</v>
      </c>
      <c r="B4228" s="121" t="s">
        <v>5260</v>
      </c>
      <c r="C4228" s="319" t="s">
        <v>5261</v>
      </c>
      <c r="D4228" s="305" t="s">
        <v>1808</v>
      </c>
      <c r="E4228" s="299">
        <f t="shared" si="246"/>
        <v>0</v>
      </c>
      <c r="F4228" s="303"/>
      <c r="G4228" s="323"/>
      <c r="H4228" s="303"/>
      <c r="I4228" s="13"/>
      <c r="J4228" s="13"/>
      <c r="K4228" s="13"/>
      <c r="L4228" s="13"/>
      <c r="M4228" s="13"/>
      <c r="N4228" s="13"/>
      <c r="O4228" s="13"/>
      <c r="P4228" s="13"/>
      <c r="Q4228" s="13"/>
      <c r="R4228" s="13"/>
      <c r="S4228" s="13"/>
      <c r="T4228" s="13"/>
      <c r="U4228" s="13"/>
      <c r="V4228" s="13"/>
      <c r="W4228" s="13"/>
      <c r="X4228" s="13"/>
      <c r="Y4228" s="13"/>
      <c r="Z4228" s="13"/>
      <c r="AA4228" s="13"/>
      <c r="AB4228" s="13"/>
      <c r="AC4228" s="13"/>
      <c r="AD4228" s="13"/>
      <c r="AE4228" s="13"/>
      <c r="AF4228" s="13"/>
      <c r="AG4228" s="13"/>
      <c r="AH4228" s="13"/>
      <c r="AI4228" s="13"/>
      <c r="AJ4228" s="13"/>
      <c r="AK4228" s="13"/>
      <c r="AL4228" s="13"/>
      <c r="AM4228" s="13"/>
      <c r="AN4228" s="13"/>
      <c r="AO4228" s="13"/>
      <c r="AP4228" s="13"/>
      <c r="AQ4228" s="13"/>
      <c r="AR4228" s="13"/>
      <c r="AS4228" s="13"/>
      <c r="AT4228" s="13"/>
      <c r="AU4228" s="13"/>
      <c r="AV4228" s="13"/>
      <c r="AW4228" s="13"/>
      <c r="AX4228" s="13"/>
      <c r="AY4228" s="13"/>
      <c r="AZ4228" s="13"/>
      <c r="BA4228" s="13"/>
      <c r="BB4228" s="13"/>
      <c r="BC4228" s="13"/>
      <c r="BD4228" s="13"/>
      <c r="BE4228" s="13"/>
      <c r="BF4228" s="13"/>
      <c r="BG4228" s="13"/>
      <c r="BH4228" s="13"/>
      <c r="BI4228" s="13"/>
      <c r="BJ4228" s="13"/>
      <c r="BK4228" s="13"/>
      <c r="BL4228" s="13"/>
      <c r="BM4228" s="13"/>
      <c r="BN4228" s="13"/>
      <c r="BO4228" s="13"/>
      <c r="BP4228" s="13"/>
      <c r="BQ4228" s="13"/>
      <c r="BR4228" s="13"/>
      <c r="BS4228" s="13"/>
      <c r="BT4228" s="13"/>
      <c r="BU4228" s="13"/>
      <c r="BV4228" s="13"/>
      <c r="BW4228" s="13"/>
      <c r="BX4228" s="13"/>
      <c r="BY4228" s="13"/>
      <c r="BZ4228" s="13"/>
      <c r="CA4228" s="13"/>
      <c r="CB4228" s="13"/>
      <c r="CC4228" s="13"/>
      <c r="CD4228" s="13"/>
      <c r="CE4228" s="13"/>
      <c r="CF4228" s="13"/>
      <c r="CG4228" s="13"/>
      <c r="CH4228" s="13"/>
      <c r="CI4228" s="13"/>
      <c r="CJ4228" s="13"/>
      <c r="CK4228" s="13"/>
      <c r="CL4228" s="13"/>
      <c r="CM4228" s="13"/>
      <c r="CN4228" s="13"/>
      <c r="CO4228" s="13"/>
      <c r="CP4228" s="13"/>
      <c r="CQ4228" s="13"/>
      <c r="CR4228" s="13"/>
      <c r="CS4228" s="13"/>
      <c r="CT4228" s="13"/>
      <c r="CU4228" s="13"/>
      <c r="CV4228" s="13"/>
      <c r="CW4228" s="13"/>
      <c r="CX4228" s="13"/>
      <c r="CY4228" s="13"/>
      <c r="CZ4228" s="13"/>
      <c r="DA4228" s="13"/>
      <c r="DB4228" s="13"/>
      <c r="DC4228" s="13"/>
      <c r="DD4228" s="13"/>
      <c r="DE4228" s="13"/>
      <c r="DF4228" s="13"/>
      <c r="DG4228" s="13"/>
      <c r="DH4228" s="13"/>
      <c r="DI4228" s="13"/>
      <c r="DJ4228" s="13"/>
      <c r="DK4228" s="13"/>
      <c r="DL4228" s="13"/>
      <c r="DM4228" s="13"/>
      <c r="DN4228" s="13"/>
      <c r="DO4228" s="13"/>
      <c r="DP4228" s="13"/>
      <c r="DQ4228" s="13"/>
      <c r="DR4228" s="13"/>
      <c r="DS4228" s="13"/>
      <c r="DT4228" s="13"/>
      <c r="DU4228" s="13"/>
      <c r="DV4228" s="13"/>
      <c r="DW4228" s="13"/>
      <c r="DX4228" s="13"/>
      <c r="DY4228" s="13"/>
      <c r="DZ4228" s="13"/>
      <c r="EA4228" s="13"/>
      <c r="EB4228" s="13"/>
      <c r="EC4228" s="13"/>
      <c r="ED4228" s="13"/>
      <c r="EE4228" s="13"/>
      <c r="EF4228" s="13"/>
      <c r="EG4228" s="13"/>
      <c r="EH4228" s="13"/>
      <c r="EI4228" s="13"/>
      <c r="EJ4228" s="13"/>
      <c r="EK4228" s="13"/>
      <c r="EL4228" s="13"/>
      <c r="EM4228" s="13"/>
      <c r="EN4228" s="13"/>
      <c r="EO4228" s="13"/>
      <c r="EP4228" s="13"/>
      <c r="EQ4228" s="13"/>
      <c r="ER4228" s="13"/>
      <c r="ES4228" s="13"/>
      <c r="ET4228" s="13"/>
      <c r="EU4228" s="13"/>
      <c r="EV4228" s="13"/>
      <c r="EW4228" s="13"/>
      <c r="EX4228" s="13"/>
      <c r="EY4228" s="13"/>
      <c r="EZ4228" s="13"/>
      <c r="FA4228" s="13"/>
      <c r="FB4228" s="13"/>
      <c r="FC4228" s="13"/>
      <c r="FD4228" s="13"/>
      <c r="FE4228" s="13"/>
      <c r="FF4228" s="13"/>
      <c r="FG4228" s="13"/>
      <c r="FH4228" s="13"/>
      <c r="FI4228" s="13"/>
      <c r="FJ4228" s="13"/>
      <c r="FK4228" s="13"/>
      <c r="FL4228" s="13"/>
      <c r="FM4228" s="13"/>
      <c r="FN4228" s="13"/>
      <c r="FO4228" s="13"/>
      <c r="FP4228" s="13"/>
      <c r="FQ4228" s="13"/>
      <c r="FR4228" s="13"/>
      <c r="FS4228" s="13"/>
      <c r="FT4228" s="13"/>
      <c r="FU4228" s="13"/>
      <c r="FV4228" s="13"/>
      <c r="FW4228" s="13"/>
      <c r="FX4228" s="13"/>
      <c r="FY4228" s="13"/>
      <c r="FZ4228" s="13"/>
      <c r="GA4228" s="13"/>
      <c r="GB4228" s="13"/>
      <c r="GC4228" s="13"/>
      <c r="GD4228" s="13"/>
      <c r="GE4228" s="13"/>
      <c r="GF4228" s="13"/>
      <c r="GG4228" s="13"/>
      <c r="GH4228" s="13"/>
      <c r="GI4228" s="13"/>
      <c r="GJ4228" s="13"/>
      <c r="GK4228" s="13"/>
      <c r="GL4228" s="13"/>
      <c r="GM4228" s="13"/>
      <c r="GN4228" s="13"/>
      <c r="GO4228" s="13"/>
      <c r="GP4228" s="13"/>
      <c r="GQ4228" s="13"/>
      <c r="GR4228" s="13"/>
      <c r="GS4228" s="13"/>
      <c r="GT4228" s="13"/>
      <c r="GU4228" s="13"/>
      <c r="GV4228" s="13"/>
      <c r="GW4228" s="13"/>
      <c r="GX4228" s="13"/>
      <c r="GY4228" s="13"/>
      <c r="GZ4228" s="13"/>
      <c r="HA4228" s="13"/>
      <c r="HB4228" s="13"/>
      <c r="HC4228" s="13"/>
      <c r="HD4228" s="13"/>
      <c r="HE4228" s="13"/>
      <c r="HF4228" s="13"/>
      <c r="HG4228" s="13"/>
      <c r="HH4228" s="13"/>
      <c r="HI4228" s="13"/>
      <c r="HJ4228" s="13"/>
      <c r="HK4228" s="13"/>
      <c r="HL4228" s="13"/>
      <c r="HM4228" s="13"/>
      <c r="HN4228" s="13"/>
      <c r="HO4228" s="13"/>
      <c r="HP4228" s="13"/>
      <c r="HQ4228" s="13"/>
      <c r="HR4228" s="13"/>
      <c r="HS4228" s="13"/>
      <c r="HT4228" s="13"/>
      <c r="HU4228" s="13"/>
      <c r="HV4228" s="13"/>
      <c r="HW4228" s="13"/>
      <c r="HX4228" s="13"/>
      <c r="HY4228" s="13"/>
      <c r="HZ4228" s="13"/>
      <c r="IA4228" s="13"/>
      <c r="IB4228" s="13"/>
      <c r="IC4228" s="13"/>
      <c r="ID4228" s="13"/>
      <c r="IE4228" s="13"/>
      <c r="IF4228" s="13"/>
      <c r="IG4228" s="13"/>
    </row>
    <row r="4229" spans="1:241" s="304" customFormat="1">
      <c r="A4229" s="309">
        <v>159</v>
      </c>
      <c r="B4229" s="121" t="s">
        <v>5216</v>
      </c>
      <c r="C4229" s="319" t="s">
        <v>5262</v>
      </c>
      <c r="D4229" s="305" t="s">
        <v>1808</v>
      </c>
      <c r="E4229" s="299">
        <f t="shared" si="246"/>
        <v>0</v>
      </c>
      <c r="F4229" s="303"/>
      <c r="G4229" s="320"/>
      <c r="H4229" s="303"/>
      <c r="I4229" s="13"/>
      <c r="J4229" s="13"/>
      <c r="K4229" s="13"/>
      <c r="L4229" s="13"/>
      <c r="M4229" s="13"/>
      <c r="N4229" s="13"/>
      <c r="O4229" s="13"/>
      <c r="P4229" s="13"/>
      <c r="Q4229" s="13"/>
      <c r="R4229" s="13"/>
      <c r="S4229" s="13"/>
      <c r="T4229" s="13"/>
      <c r="U4229" s="13"/>
      <c r="V4229" s="13"/>
      <c r="W4229" s="13"/>
      <c r="X4229" s="13"/>
      <c r="Y4229" s="13"/>
      <c r="Z4229" s="13"/>
      <c r="AA4229" s="13"/>
      <c r="AB4229" s="13"/>
      <c r="AC4229" s="13"/>
      <c r="AD4229" s="13"/>
      <c r="AE4229" s="13"/>
      <c r="AF4229" s="13"/>
      <c r="AG4229" s="13"/>
      <c r="AH4229" s="13"/>
      <c r="AI4229" s="13"/>
      <c r="AJ4229" s="13"/>
      <c r="AK4229" s="13"/>
      <c r="AL4229" s="13"/>
      <c r="AM4229" s="13"/>
      <c r="AN4229" s="13"/>
      <c r="AO4229" s="13"/>
      <c r="AP4229" s="13"/>
      <c r="AQ4229" s="13"/>
      <c r="AR4229" s="13"/>
      <c r="AS4229" s="13"/>
      <c r="AT4229" s="13"/>
      <c r="AU4229" s="13"/>
      <c r="AV4229" s="13"/>
      <c r="AW4229" s="13"/>
      <c r="AX4229" s="13"/>
      <c r="AY4229" s="13"/>
      <c r="AZ4229" s="13"/>
      <c r="BA4229" s="13"/>
      <c r="BB4229" s="13"/>
      <c r="BC4229" s="13"/>
      <c r="BD4229" s="13"/>
      <c r="BE4229" s="13"/>
      <c r="BF4229" s="13"/>
      <c r="BG4229" s="13"/>
      <c r="BH4229" s="13"/>
      <c r="BI4229" s="13"/>
      <c r="BJ4229" s="13"/>
      <c r="BK4229" s="13"/>
      <c r="BL4229" s="13"/>
      <c r="BM4229" s="13"/>
      <c r="BN4229" s="13"/>
      <c r="BO4229" s="13"/>
      <c r="BP4229" s="13"/>
      <c r="BQ4229" s="13"/>
      <c r="BR4229" s="13"/>
      <c r="BS4229" s="13"/>
      <c r="BT4229" s="13"/>
      <c r="BU4229" s="13"/>
      <c r="BV4229" s="13"/>
      <c r="BW4229" s="13"/>
      <c r="BX4229" s="13"/>
      <c r="BY4229" s="13"/>
      <c r="BZ4229" s="13"/>
      <c r="CA4229" s="13"/>
      <c r="CB4229" s="13"/>
      <c r="CC4229" s="13"/>
      <c r="CD4229" s="13"/>
      <c r="CE4229" s="13"/>
      <c r="CF4229" s="13"/>
      <c r="CG4229" s="13"/>
      <c r="CH4229" s="13"/>
      <c r="CI4229" s="13"/>
      <c r="CJ4229" s="13"/>
      <c r="CK4229" s="13"/>
      <c r="CL4229" s="13"/>
      <c r="CM4229" s="13"/>
      <c r="CN4229" s="13"/>
      <c r="CO4229" s="13"/>
      <c r="CP4229" s="13"/>
      <c r="CQ4229" s="13"/>
      <c r="CR4229" s="13"/>
      <c r="CS4229" s="13"/>
      <c r="CT4229" s="13"/>
      <c r="CU4229" s="13"/>
      <c r="CV4229" s="13"/>
      <c r="CW4229" s="13"/>
      <c r="CX4229" s="13"/>
      <c r="CY4229" s="13"/>
      <c r="CZ4229" s="13"/>
      <c r="DA4229" s="13"/>
      <c r="DB4229" s="13"/>
      <c r="DC4229" s="13"/>
      <c r="DD4229" s="13"/>
      <c r="DE4229" s="13"/>
      <c r="DF4229" s="13"/>
      <c r="DG4229" s="13"/>
      <c r="DH4229" s="13"/>
      <c r="DI4229" s="13"/>
      <c r="DJ4229" s="13"/>
      <c r="DK4229" s="13"/>
      <c r="DL4229" s="13"/>
      <c r="DM4229" s="13"/>
      <c r="DN4229" s="13"/>
      <c r="DO4229" s="13"/>
      <c r="DP4229" s="13"/>
      <c r="DQ4229" s="13"/>
      <c r="DR4229" s="13"/>
      <c r="DS4229" s="13"/>
      <c r="DT4229" s="13"/>
      <c r="DU4229" s="13"/>
      <c r="DV4229" s="13"/>
      <c r="DW4229" s="13"/>
      <c r="DX4229" s="13"/>
      <c r="DY4229" s="13"/>
      <c r="DZ4229" s="13"/>
      <c r="EA4229" s="13"/>
      <c r="EB4229" s="13"/>
      <c r="EC4229" s="13"/>
      <c r="ED4229" s="13"/>
      <c r="EE4229" s="13"/>
      <c r="EF4229" s="13"/>
      <c r="EG4229" s="13"/>
      <c r="EH4229" s="13"/>
      <c r="EI4229" s="13"/>
      <c r="EJ4229" s="13"/>
      <c r="EK4229" s="13"/>
      <c r="EL4229" s="13"/>
      <c r="EM4229" s="13"/>
      <c r="EN4229" s="13"/>
      <c r="EO4229" s="13"/>
      <c r="EP4229" s="13"/>
      <c r="EQ4229" s="13"/>
      <c r="ER4229" s="13"/>
      <c r="ES4229" s="13"/>
      <c r="ET4229" s="13"/>
      <c r="EU4229" s="13"/>
      <c r="EV4229" s="13"/>
      <c r="EW4229" s="13"/>
      <c r="EX4229" s="13"/>
      <c r="EY4229" s="13"/>
      <c r="EZ4229" s="13"/>
      <c r="FA4229" s="13"/>
      <c r="FB4229" s="13"/>
      <c r="FC4229" s="13"/>
      <c r="FD4229" s="13"/>
      <c r="FE4229" s="13"/>
      <c r="FF4229" s="13"/>
      <c r="FG4229" s="13"/>
      <c r="FH4229" s="13"/>
      <c r="FI4229" s="13"/>
      <c r="FJ4229" s="13"/>
      <c r="FK4229" s="13"/>
      <c r="FL4229" s="13"/>
      <c r="FM4229" s="13"/>
      <c r="FN4229" s="13"/>
      <c r="FO4229" s="13"/>
      <c r="FP4229" s="13"/>
      <c r="FQ4229" s="13"/>
      <c r="FR4229" s="13"/>
      <c r="FS4229" s="13"/>
      <c r="FT4229" s="13"/>
      <c r="FU4229" s="13"/>
      <c r="FV4229" s="13"/>
      <c r="FW4229" s="13"/>
      <c r="FX4229" s="13"/>
      <c r="FY4229" s="13"/>
      <c r="FZ4229" s="13"/>
      <c r="GA4229" s="13"/>
      <c r="GB4229" s="13"/>
      <c r="GC4229" s="13"/>
      <c r="GD4229" s="13"/>
      <c r="GE4229" s="13"/>
      <c r="GF4229" s="13"/>
      <c r="GG4229" s="13"/>
      <c r="GH4229" s="13"/>
      <c r="GI4229" s="13"/>
      <c r="GJ4229" s="13"/>
      <c r="GK4229" s="13"/>
      <c r="GL4229" s="13"/>
      <c r="GM4229" s="13"/>
      <c r="GN4229" s="13"/>
      <c r="GO4229" s="13"/>
      <c r="GP4229" s="13"/>
      <c r="GQ4229" s="13"/>
      <c r="GR4229" s="13"/>
      <c r="GS4229" s="13"/>
      <c r="GT4229" s="13"/>
      <c r="GU4229" s="13"/>
      <c r="GV4229" s="13"/>
      <c r="GW4229" s="13"/>
      <c r="GX4229" s="13"/>
      <c r="GY4229" s="13"/>
      <c r="GZ4229" s="13"/>
      <c r="HA4229" s="13"/>
      <c r="HB4229" s="13"/>
      <c r="HC4229" s="13"/>
      <c r="HD4229" s="13"/>
      <c r="HE4229" s="13"/>
      <c r="HF4229" s="13"/>
      <c r="HG4229" s="13"/>
      <c r="HH4229" s="13"/>
      <c r="HI4229" s="13"/>
      <c r="HJ4229" s="13"/>
      <c r="HK4229" s="13"/>
      <c r="HL4229" s="13"/>
      <c r="HM4229" s="13"/>
      <c r="HN4229" s="13"/>
      <c r="HO4229" s="13"/>
      <c r="HP4229" s="13"/>
      <c r="HQ4229" s="13"/>
      <c r="HR4229" s="13"/>
      <c r="HS4229" s="13"/>
      <c r="HT4229" s="13"/>
      <c r="HU4229" s="13"/>
      <c r="HV4229" s="13"/>
      <c r="HW4229" s="13"/>
      <c r="HX4229" s="13"/>
      <c r="HY4229" s="13"/>
      <c r="HZ4229" s="13"/>
      <c r="IA4229" s="13"/>
      <c r="IB4229" s="13"/>
      <c r="IC4229" s="13"/>
      <c r="ID4229" s="13"/>
      <c r="IE4229" s="13"/>
      <c r="IF4229" s="13"/>
      <c r="IG4229" s="13"/>
    </row>
    <row r="4230" spans="1:241" s="304" customFormat="1">
      <c r="A4230" s="309">
        <v>160</v>
      </c>
      <c r="B4230" s="121" t="s">
        <v>5217</v>
      </c>
      <c r="C4230" s="319" t="s">
        <v>5263</v>
      </c>
      <c r="D4230" s="311" t="s">
        <v>2581</v>
      </c>
      <c r="E4230" s="299">
        <f t="shared" si="246"/>
        <v>0</v>
      </c>
      <c r="F4230" s="303"/>
      <c r="G4230" s="320"/>
      <c r="H4230" s="303"/>
      <c r="I4230" s="13"/>
      <c r="J4230" s="13"/>
      <c r="K4230" s="13"/>
      <c r="L4230" s="13"/>
      <c r="M4230" s="13"/>
      <c r="N4230" s="13"/>
      <c r="O4230" s="13"/>
      <c r="P4230" s="13"/>
      <c r="Q4230" s="13"/>
      <c r="R4230" s="13"/>
      <c r="S4230" s="13"/>
      <c r="T4230" s="13"/>
      <c r="U4230" s="13"/>
      <c r="V4230" s="13"/>
      <c r="W4230" s="13"/>
      <c r="X4230" s="13"/>
      <c r="Y4230" s="13"/>
      <c r="Z4230" s="13"/>
      <c r="AA4230" s="13"/>
      <c r="AB4230" s="13"/>
      <c r="AC4230" s="13"/>
      <c r="AD4230" s="13"/>
      <c r="AE4230" s="13"/>
      <c r="AF4230" s="13"/>
      <c r="AG4230" s="13"/>
      <c r="AH4230" s="13"/>
      <c r="AI4230" s="13"/>
      <c r="AJ4230" s="13"/>
      <c r="AK4230" s="13"/>
      <c r="AL4230" s="13"/>
      <c r="AM4230" s="13"/>
      <c r="AN4230" s="13"/>
      <c r="AO4230" s="13"/>
      <c r="AP4230" s="13"/>
      <c r="AQ4230" s="13"/>
      <c r="AR4230" s="13"/>
      <c r="AS4230" s="13"/>
      <c r="AT4230" s="13"/>
      <c r="AU4230" s="13"/>
      <c r="AV4230" s="13"/>
      <c r="AW4230" s="13"/>
      <c r="AX4230" s="13"/>
      <c r="AY4230" s="13"/>
      <c r="AZ4230" s="13"/>
      <c r="BA4230" s="13"/>
      <c r="BB4230" s="13"/>
      <c r="BC4230" s="13"/>
      <c r="BD4230" s="13"/>
      <c r="BE4230" s="13"/>
      <c r="BF4230" s="13"/>
      <c r="BG4230" s="13"/>
      <c r="BH4230" s="13"/>
      <c r="BI4230" s="13"/>
      <c r="BJ4230" s="13"/>
      <c r="BK4230" s="13"/>
      <c r="BL4230" s="13"/>
      <c r="BM4230" s="13"/>
      <c r="BN4230" s="13"/>
      <c r="BO4230" s="13"/>
      <c r="BP4230" s="13"/>
      <c r="BQ4230" s="13"/>
      <c r="BR4230" s="13"/>
      <c r="BS4230" s="13"/>
      <c r="BT4230" s="13"/>
      <c r="BU4230" s="13"/>
      <c r="BV4230" s="13"/>
      <c r="BW4230" s="13"/>
      <c r="BX4230" s="13"/>
      <c r="BY4230" s="13"/>
      <c r="BZ4230" s="13"/>
      <c r="CA4230" s="13"/>
      <c r="CB4230" s="13"/>
      <c r="CC4230" s="13"/>
      <c r="CD4230" s="13"/>
      <c r="CE4230" s="13"/>
      <c r="CF4230" s="13"/>
      <c r="CG4230" s="13"/>
      <c r="CH4230" s="13"/>
      <c r="CI4230" s="13"/>
      <c r="CJ4230" s="13"/>
      <c r="CK4230" s="13"/>
      <c r="CL4230" s="13"/>
      <c r="CM4230" s="13"/>
      <c r="CN4230" s="13"/>
      <c r="CO4230" s="13"/>
      <c r="CP4230" s="13"/>
      <c r="CQ4230" s="13"/>
      <c r="CR4230" s="13"/>
      <c r="CS4230" s="13"/>
      <c r="CT4230" s="13"/>
      <c r="CU4230" s="13"/>
      <c r="CV4230" s="13"/>
      <c r="CW4230" s="13"/>
      <c r="CX4230" s="13"/>
      <c r="CY4230" s="13"/>
      <c r="CZ4230" s="13"/>
      <c r="DA4230" s="13"/>
      <c r="DB4230" s="13"/>
      <c r="DC4230" s="13"/>
      <c r="DD4230" s="13"/>
      <c r="DE4230" s="13"/>
      <c r="DF4230" s="13"/>
      <c r="DG4230" s="13"/>
      <c r="DH4230" s="13"/>
      <c r="DI4230" s="13"/>
      <c r="DJ4230" s="13"/>
      <c r="DK4230" s="13"/>
      <c r="DL4230" s="13"/>
      <c r="DM4230" s="13"/>
      <c r="DN4230" s="13"/>
      <c r="DO4230" s="13"/>
      <c r="DP4230" s="13"/>
      <c r="DQ4230" s="13"/>
      <c r="DR4230" s="13"/>
      <c r="DS4230" s="13"/>
      <c r="DT4230" s="13"/>
      <c r="DU4230" s="13"/>
      <c r="DV4230" s="13"/>
      <c r="DW4230" s="13"/>
      <c r="DX4230" s="13"/>
      <c r="DY4230" s="13"/>
      <c r="DZ4230" s="13"/>
      <c r="EA4230" s="13"/>
      <c r="EB4230" s="13"/>
      <c r="EC4230" s="13"/>
      <c r="ED4230" s="13"/>
      <c r="EE4230" s="13"/>
      <c r="EF4230" s="13"/>
      <c r="EG4230" s="13"/>
      <c r="EH4230" s="13"/>
      <c r="EI4230" s="13"/>
      <c r="EJ4230" s="13"/>
      <c r="EK4230" s="13"/>
      <c r="EL4230" s="13"/>
      <c r="EM4230" s="13"/>
      <c r="EN4230" s="13"/>
      <c r="EO4230" s="13"/>
      <c r="EP4230" s="13"/>
      <c r="EQ4230" s="13"/>
      <c r="ER4230" s="13"/>
      <c r="ES4230" s="13"/>
      <c r="ET4230" s="13"/>
      <c r="EU4230" s="13"/>
      <c r="EV4230" s="13"/>
      <c r="EW4230" s="13"/>
      <c r="EX4230" s="13"/>
      <c r="EY4230" s="13"/>
      <c r="EZ4230" s="13"/>
      <c r="FA4230" s="13"/>
      <c r="FB4230" s="13"/>
      <c r="FC4230" s="13"/>
      <c r="FD4230" s="13"/>
      <c r="FE4230" s="13"/>
      <c r="FF4230" s="13"/>
      <c r="FG4230" s="13"/>
      <c r="FH4230" s="13"/>
      <c r="FI4230" s="13"/>
      <c r="FJ4230" s="13"/>
      <c r="FK4230" s="13"/>
      <c r="FL4230" s="13"/>
      <c r="FM4230" s="13"/>
      <c r="FN4230" s="13"/>
      <c r="FO4230" s="13"/>
      <c r="FP4230" s="13"/>
      <c r="FQ4230" s="13"/>
      <c r="FR4230" s="13"/>
      <c r="FS4230" s="13"/>
      <c r="FT4230" s="13"/>
      <c r="FU4230" s="13"/>
      <c r="FV4230" s="13"/>
      <c r="FW4230" s="13"/>
      <c r="FX4230" s="13"/>
      <c r="FY4230" s="13"/>
      <c r="FZ4230" s="13"/>
      <c r="GA4230" s="13"/>
      <c r="GB4230" s="13"/>
      <c r="GC4230" s="13"/>
      <c r="GD4230" s="13"/>
      <c r="GE4230" s="13"/>
      <c r="GF4230" s="13"/>
      <c r="GG4230" s="13"/>
      <c r="GH4230" s="13"/>
      <c r="GI4230" s="13"/>
      <c r="GJ4230" s="13"/>
      <c r="GK4230" s="13"/>
      <c r="GL4230" s="13"/>
      <c r="GM4230" s="13"/>
      <c r="GN4230" s="13"/>
      <c r="GO4230" s="13"/>
      <c r="GP4230" s="13"/>
      <c r="GQ4230" s="13"/>
      <c r="GR4230" s="13"/>
      <c r="GS4230" s="13"/>
      <c r="GT4230" s="13"/>
      <c r="GU4230" s="13"/>
      <c r="GV4230" s="13"/>
      <c r="GW4230" s="13"/>
      <c r="GX4230" s="13"/>
      <c r="GY4230" s="13"/>
      <c r="GZ4230" s="13"/>
      <c r="HA4230" s="13"/>
      <c r="HB4230" s="13"/>
      <c r="HC4230" s="13"/>
      <c r="HD4230" s="13"/>
      <c r="HE4230" s="13"/>
      <c r="HF4230" s="13"/>
      <c r="HG4230" s="13"/>
      <c r="HH4230" s="13"/>
      <c r="HI4230" s="13"/>
      <c r="HJ4230" s="13"/>
      <c r="HK4230" s="13"/>
      <c r="HL4230" s="13"/>
      <c r="HM4230" s="13"/>
      <c r="HN4230" s="13"/>
      <c r="HO4230" s="13"/>
      <c r="HP4230" s="13"/>
      <c r="HQ4230" s="13"/>
      <c r="HR4230" s="13"/>
      <c r="HS4230" s="13"/>
      <c r="HT4230" s="13"/>
      <c r="HU4230" s="13"/>
      <c r="HV4230" s="13"/>
      <c r="HW4230" s="13"/>
      <c r="HX4230" s="13"/>
      <c r="HY4230" s="13"/>
      <c r="HZ4230" s="13"/>
      <c r="IA4230" s="13"/>
      <c r="IB4230" s="13"/>
      <c r="IC4230" s="13"/>
      <c r="ID4230" s="13"/>
      <c r="IE4230" s="13"/>
      <c r="IF4230" s="13"/>
      <c r="IG4230" s="13"/>
    </row>
    <row r="4231" spans="1:241" s="304" customFormat="1">
      <c r="A4231" s="309">
        <v>161</v>
      </c>
      <c r="B4231" s="121" t="s">
        <v>5264</v>
      </c>
      <c r="C4231" s="319" t="s">
        <v>5265</v>
      </c>
      <c r="D4231" s="305" t="s">
        <v>1808</v>
      </c>
      <c r="E4231" s="299">
        <f t="shared" si="246"/>
        <v>0</v>
      </c>
      <c r="F4231" s="303"/>
      <c r="G4231" s="320"/>
      <c r="H4231" s="303"/>
      <c r="I4231" s="13"/>
      <c r="J4231" s="13"/>
      <c r="K4231" s="13"/>
      <c r="L4231" s="13"/>
      <c r="M4231" s="13"/>
      <c r="N4231" s="13"/>
      <c r="O4231" s="13"/>
      <c r="P4231" s="13"/>
      <c r="Q4231" s="13"/>
      <c r="R4231" s="13"/>
      <c r="S4231" s="13"/>
      <c r="T4231" s="13"/>
      <c r="U4231" s="13"/>
      <c r="V4231" s="13"/>
      <c r="W4231" s="13"/>
      <c r="X4231" s="13"/>
      <c r="Y4231" s="13"/>
      <c r="Z4231" s="13"/>
      <c r="AA4231" s="13"/>
      <c r="AB4231" s="13"/>
      <c r="AC4231" s="13"/>
      <c r="AD4231" s="13"/>
      <c r="AE4231" s="13"/>
      <c r="AF4231" s="13"/>
      <c r="AG4231" s="13"/>
      <c r="AH4231" s="13"/>
      <c r="AI4231" s="13"/>
      <c r="AJ4231" s="13"/>
      <c r="AK4231" s="13"/>
      <c r="AL4231" s="13"/>
      <c r="AM4231" s="13"/>
      <c r="AN4231" s="13"/>
      <c r="AO4231" s="13"/>
      <c r="AP4231" s="13"/>
      <c r="AQ4231" s="13"/>
      <c r="AR4231" s="13"/>
      <c r="AS4231" s="13"/>
      <c r="AT4231" s="13"/>
      <c r="AU4231" s="13"/>
      <c r="AV4231" s="13"/>
      <c r="AW4231" s="13"/>
      <c r="AX4231" s="13"/>
      <c r="AY4231" s="13"/>
      <c r="AZ4231" s="13"/>
      <c r="BA4231" s="13"/>
      <c r="BB4231" s="13"/>
      <c r="BC4231" s="13"/>
      <c r="BD4231" s="13"/>
      <c r="BE4231" s="13"/>
      <c r="BF4231" s="13"/>
      <c r="BG4231" s="13"/>
      <c r="BH4231" s="13"/>
      <c r="BI4231" s="13"/>
      <c r="BJ4231" s="13"/>
      <c r="BK4231" s="13"/>
      <c r="BL4231" s="13"/>
      <c r="BM4231" s="13"/>
      <c r="BN4231" s="13"/>
      <c r="BO4231" s="13"/>
      <c r="BP4231" s="13"/>
      <c r="BQ4231" s="13"/>
      <c r="BR4231" s="13"/>
      <c r="BS4231" s="13"/>
      <c r="BT4231" s="13"/>
      <c r="BU4231" s="13"/>
      <c r="BV4231" s="13"/>
      <c r="BW4231" s="13"/>
      <c r="BX4231" s="13"/>
      <c r="BY4231" s="13"/>
      <c r="BZ4231" s="13"/>
      <c r="CA4231" s="13"/>
      <c r="CB4231" s="13"/>
      <c r="CC4231" s="13"/>
      <c r="CD4231" s="13"/>
      <c r="CE4231" s="13"/>
      <c r="CF4231" s="13"/>
      <c r="CG4231" s="13"/>
      <c r="CH4231" s="13"/>
      <c r="CI4231" s="13"/>
      <c r="CJ4231" s="13"/>
      <c r="CK4231" s="13"/>
      <c r="CL4231" s="13"/>
      <c r="CM4231" s="13"/>
      <c r="CN4231" s="13"/>
      <c r="CO4231" s="13"/>
      <c r="CP4231" s="13"/>
      <c r="CQ4231" s="13"/>
      <c r="CR4231" s="13"/>
      <c r="CS4231" s="13"/>
      <c r="CT4231" s="13"/>
      <c r="CU4231" s="13"/>
      <c r="CV4231" s="13"/>
      <c r="CW4231" s="13"/>
      <c r="CX4231" s="13"/>
      <c r="CY4231" s="13"/>
      <c r="CZ4231" s="13"/>
      <c r="DA4231" s="13"/>
      <c r="DB4231" s="13"/>
      <c r="DC4231" s="13"/>
      <c r="DD4231" s="13"/>
      <c r="DE4231" s="13"/>
      <c r="DF4231" s="13"/>
      <c r="DG4231" s="13"/>
      <c r="DH4231" s="13"/>
      <c r="DI4231" s="13"/>
      <c r="DJ4231" s="13"/>
      <c r="DK4231" s="13"/>
      <c r="DL4231" s="13"/>
      <c r="DM4231" s="13"/>
      <c r="DN4231" s="13"/>
      <c r="DO4231" s="13"/>
      <c r="DP4231" s="13"/>
      <c r="DQ4231" s="13"/>
      <c r="DR4231" s="13"/>
      <c r="DS4231" s="13"/>
      <c r="DT4231" s="13"/>
      <c r="DU4231" s="13"/>
      <c r="DV4231" s="13"/>
      <c r="DW4231" s="13"/>
      <c r="DX4231" s="13"/>
      <c r="DY4231" s="13"/>
      <c r="DZ4231" s="13"/>
      <c r="EA4231" s="13"/>
      <c r="EB4231" s="13"/>
      <c r="EC4231" s="13"/>
      <c r="ED4231" s="13"/>
      <c r="EE4231" s="13"/>
      <c r="EF4231" s="13"/>
      <c r="EG4231" s="13"/>
      <c r="EH4231" s="13"/>
      <c r="EI4231" s="13"/>
      <c r="EJ4231" s="13"/>
      <c r="EK4231" s="13"/>
      <c r="EL4231" s="13"/>
      <c r="EM4231" s="13"/>
      <c r="EN4231" s="13"/>
      <c r="EO4231" s="13"/>
      <c r="EP4231" s="13"/>
      <c r="EQ4231" s="13"/>
      <c r="ER4231" s="13"/>
      <c r="ES4231" s="13"/>
      <c r="ET4231" s="13"/>
      <c r="EU4231" s="13"/>
      <c r="EV4231" s="13"/>
      <c r="EW4231" s="13"/>
      <c r="EX4231" s="13"/>
      <c r="EY4231" s="13"/>
      <c r="EZ4231" s="13"/>
      <c r="FA4231" s="13"/>
      <c r="FB4231" s="13"/>
      <c r="FC4231" s="13"/>
      <c r="FD4231" s="13"/>
      <c r="FE4231" s="13"/>
      <c r="FF4231" s="13"/>
      <c r="FG4231" s="13"/>
      <c r="FH4231" s="13"/>
      <c r="FI4231" s="13"/>
      <c r="FJ4231" s="13"/>
      <c r="FK4231" s="13"/>
      <c r="FL4231" s="13"/>
      <c r="FM4231" s="13"/>
      <c r="FN4231" s="13"/>
      <c r="FO4231" s="13"/>
      <c r="FP4231" s="13"/>
      <c r="FQ4231" s="13"/>
      <c r="FR4231" s="13"/>
      <c r="FS4231" s="13"/>
      <c r="FT4231" s="13"/>
      <c r="FU4231" s="13"/>
      <c r="FV4231" s="13"/>
      <c r="FW4231" s="13"/>
      <c r="FX4231" s="13"/>
      <c r="FY4231" s="13"/>
      <c r="FZ4231" s="13"/>
      <c r="GA4231" s="13"/>
      <c r="GB4231" s="13"/>
      <c r="GC4231" s="13"/>
      <c r="GD4231" s="13"/>
      <c r="GE4231" s="13"/>
      <c r="GF4231" s="13"/>
      <c r="GG4231" s="13"/>
      <c r="GH4231" s="13"/>
      <c r="GI4231" s="13"/>
      <c r="GJ4231" s="13"/>
      <c r="GK4231" s="13"/>
      <c r="GL4231" s="13"/>
      <c r="GM4231" s="13"/>
      <c r="GN4231" s="13"/>
      <c r="GO4231" s="13"/>
      <c r="GP4231" s="13"/>
      <c r="GQ4231" s="13"/>
      <c r="GR4231" s="13"/>
      <c r="GS4231" s="13"/>
      <c r="GT4231" s="13"/>
      <c r="GU4231" s="13"/>
      <c r="GV4231" s="13"/>
      <c r="GW4231" s="13"/>
      <c r="GX4231" s="13"/>
      <c r="GY4231" s="13"/>
      <c r="GZ4231" s="13"/>
      <c r="HA4231" s="13"/>
      <c r="HB4231" s="13"/>
      <c r="HC4231" s="13"/>
      <c r="HD4231" s="13"/>
      <c r="HE4231" s="13"/>
      <c r="HF4231" s="13"/>
      <c r="HG4231" s="13"/>
      <c r="HH4231" s="13"/>
      <c r="HI4231" s="13"/>
      <c r="HJ4231" s="13"/>
      <c r="HK4231" s="13"/>
      <c r="HL4231" s="13"/>
      <c r="HM4231" s="13"/>
      <c r="HN4231" s="13"/>
      <c r="HO4231" s="13"/>
      <c r="HP4231" s="13"/>
      <c r="HQ4231" s="13"/>
      <c r="HR4231" s="13"/>
      <c r="HS4231" s="13"/>
      <c r="HT4231" s="13"/>
      <c r="HU4231" s="13"/>
      <c r="HV4231" s="13"/>
      <c r="HW4231" s="13"/>
      <c r="HX4231" s="13"/>
      <c r="HY4231" s="13"/>
      <c r="HZ4231" s="13"/>
      <c r="IA4231" s="13"/>
      <c r="IB4231" s="13"/>
      <c r="IC4231" s="13"/>
      <c r="ID4231" s="13"/>
      <c r="IE4231" s="13"/>
      <c r="IF4231" s="13"/>
      <c r="IG4231" s="13"/>
    </row>
    <row r="4232" spans="1:241" s="304" customFormat="1">
      <c r="A4232" s="309">
        <v>162</v>
      </c>
      <c r="B4232" s="121" t="s">
        <v>5266</v>
      </c>
      <c r="C4232" s="319" t="s">
        <v>5267</v>
      </c>
      <c r="D4232" s="305" t="s">
        <v>1808</v>
      </c>
      <c r="E4232" s="299">
        <f t="shared" si="246"/>
        <v>0</v>
      </c>
      <c r="F4232" s="303"/>
      <c r="G4232" s="320"/>
      <c r="H4232" s="303"/>
      <c r="I4232" s="13"/>
      <c r="J4232" s="13"/>
      <c r="K4232" s="13"/>
      <c r="L4232" s="13"/>
      <c r="M4232" s="13"/>
      <c r="N4232" s="13"/>
      <c r="O4232" s="13"/>
      <c r="P4232" s="13"/>
      <c r="Q4232" s="13"/>
      <c r="R4232" s="13"/>
      <c r="S4232" s="13"/>
      <c r="T4232" s="13"/>
      <c r="U4232" s="13"/>
      <c r="V4232" s="13"/>
      <c r="W4232" s="13"/>
      <c r="X4232" s="13"/>
      <c r="Y4232" s="13"/>
      <c r="Z4232" s="13"/>
      <c r="AA4232" s="13"/>
      <c r="AB4232" s="13"/>
      <c r="AC4232" s="13"/>
      <c r="AD4232" s="13"/>
      <c r="AE4232" s="13"/>
      <c r="AF4232" s="13"/>
      <c r="AG4232" s="13"/>
      <c r="AH4232" s="13"/>
      <c r="AI4232" s="13"/>
      <c r="AJ4232" s="13"/>
      <c r="AK4232" s="13"/>
      <c r="AL4232" s="13"/>
      <c r="AM4232" s="13"/>
      <c r="AN4232" s="13"/>
      <c r="AO4232" s="13"/>
      <c r="AP4232" s="13"/>
      <c r="AQ4232" s="13"/>
      <c r="AR4232" s="13"/>
      <c r="AS4232" s="13"/>
      <c r="AT4232" s="13"/>
      <c r="AU4232" s="13"/>
      <c r="AV4232" s="13"/>
      <c r="AW4232" s="13"/>
      <c r="AX4232" s="13"/>
      <c r="AY4232" s="13"/>
      <c r="AZ4232" s="13"/>
      <c r="BA4232" s="13"/>
      <c r="BB4232" s="13"/>
      <c r="BC4232" s="13"/>
      <c r="BD4232" s="13"/>
      <c r="BE4232" s="13"/>
      <c r="BF4232" s="13"/>
      <c r="BG4232" s="13"/>
      <c r="BH4232" s="13"/>
      <c r="BI4232" s="13"/>
      <c r="BJ4232" s="13"/>
      <c r="BK4232" s="13"/>
      <c r="BL4232" s="13"/>
      <c r="BM4232" s="13"/>
      <c r="BN4232" s="13"/>
      <c r="BO4232" s="13"/>
      <c r="BP4232" s="13"/>
      <c r="BQ4232" s="13"/>
      <c r="BR4232" s="13"/>
      <c r="BS4232" s="13"/>
      <c r="BT4232" s="13"/>
      <c r="BU4232" s="13"/>
      <c r="BV4232" s="13"/>
      <c r="BW4232" s="13"/>
      <c r="BX4232" s="13"/>
      <c r="BY4232" s="13"/>
      <c r="BZ4232" s="13"/>
      <c r="CA4232" s="13"/>
      <c r="CB4232" s="13"/>
      <c r="CC4232" s="13"/>
      <c r="CD4232" s="13"/>
      <c r="CE4232" s="13"/>
      <c r="CF4232" s="13"/>
      <c r="CG4232" s="13"/>
      <c r="CH4232" s="13"/>
      <c r="CI4232" s="13"/>
      <c r="CJ4232" s="13"/>
      <c r="CK4232" s="13"/>
      <c r="CL4232" s="13"/>
      <c r="CM4232" s="13"/>
      <c r="CN4232" s="13"/>
      <c r="CO4232" s="13"/>
      <c r="CP4232" s="13"/>
      <c r="CQ4232" s="13"/>
      <c r="CR4232" s="13"/>
      <c r="CS4232" s="13"/>
      <c r="CT4232" s="13"/>
      <c r="CU4232" s="13"/>
      <c r="CV4232" s="13"/>
      <c r="CW4232" s="13"/>
      <c r="CX4232" s="13"/>
      <c r="CY4232" s="13"/>
      <c r="CZ4232" s="13"/>
      <c r="DA4232" s="13"/>
      <c r="DB4232" s="13"/>
      <c r="DC4232" s="13"/>
      <c r="DD4232" s="13"/>
      <c r="DE4232" s="13"/>
      <c r="DF4232" s="13"/>
      <c r="DG4232" s="13"/>
      <c r="DH4232" s="13"/>
      <c r="DI4232" s="13"/>
      <c r="DJ4232" s="13"/>
      <c r="DK4232" s="13"/>
      <c r="DL4232" s="13"/>
      <c r="DM4232" s="13"/>
      <c r="DN4232" s="13"/>
      <c r="DO4232" s="13"/>
      <c r="DP4232" s="13"/>
      <c r="DQ4232" s="13"/>
      <c r="DR4232" s="13"/>
      <c r="DS4232" s="13"/>
      <c r="DT4232" s="13"/>
      <c r="DU4232" s="13"/>
      <c r="DV4232" s="13"/>
      <c r="DW4232" s="13"/>
      <c r="DX4232" s="13"/>
      <c r="DY4232" s="13"/>
      <c r="DZ4232" s="13"/>
      <c r="EA4232" s="13"/>
      <c r="EB4232" s="13"/>
      <c r="EC4232" s="13"/>
      <c r="ED4232" s="13"/>
      <c r="EE4232" s="13"/>
      <c r="EF4232" s="13"/>
      <c r="EG4232" s="13"/>
      <c r="EH4232" s="13"/>
      <c r="EI4232" s="13"/>
      <c r="EJ4232" s="13"/>
      <c r="EK4232" s="13"/>
      <c r="EL4232" s="13"/>
      <c r="EM4232" s="13"/>
      <c r="EN4232" s="13"/>
      <c r="EO4232" s="13"/>
      <c r="EP4232" s="13"/>
      <c r="EQ4232" s="13"/>
      <c r="ER4232" s="13"/>
      <c r="ES4232" s="13"/>
      <c r="ET4232" s="13"/>
      <c r="EU4232" s="13"/>
      <c r="EV4232" s="13"/>
      <c r="EW4232" s="13"/>
      <c r="EX4232" s="13"/>
      <c r="EY4232" s="13"/>
      <c r="EZ4232" s="13"/>
      <c r="FA4232" s="13"/>
      <c r="FB4232" s="13"/>
      <c r="FC4232" s="13"/>
      <c r="FD4232" s="13"/>
      <c r="FE4232" s="13"/>
      <c r="FF4232" s="13"/>
      <c r="FG4232" s="13"/>
      <c r="FH4232" s="13"/>
      <c r="FI4232" s="13"/>
      <c r="FJ4232" s="13"/>
      <c r="FK4232" s="13"/>
      <c r="FL4232" s="13"/>
      <c r="FM4232" s="13"/>
      <c r="FN4232" s="13"/>
      <c r="FO4232" s="13"/>
      <c r="FP4232" s="13"/>
      <c r="FQ4232" s="13"/>
      <c r="FR4232" s="13"/>
      <c r="FS4232" s="13"/>
      <c r="FT4232" s="13"/>
      <c r="FU4232" s="13"/>
      <c r="FV4232" s="13"/>
      <c r="FW4232" s="13"/>
      <c r="FX4232" s="13"/>
      <c r="FY4232" s="13"/>
      <c r="FZ4232" s="13"/>
      <c r="GA4232" s="13"/>
      <c r="GB4232" s="13"/>
      <c r="GC4232" s="13"/>
      <c r="GD4232" s="13"/>
      <c r="GE4232" s="13"/>
      <c r="GF4232" s="13"/>
      <c r="GG4232" s="13"/>
      <c r="GH4232" s="13"/>
      <c r="GI4232" s="13"/>
      <c r="GJ4232" s="13"/>
      <c r="GK4232" s="13"/>
      <c r="GL4232" s="13"/>
      <c r="GM4232" s="13"/>
      <c r="GN4232" s="13"/>
      <c r="GO4232" s="13"/>
      <c r="GP4232" s="13"/>
      <c r="GQ4232" s="13"/>
      <c r="GR4232" s="13"/>
      <c r="GS4232" s="13"/>
      <c r="GT4232" s="13"/>
      <c r="GU4232" s="13"/>
      <c r="GV4232" s="13"/>
      <c r="GW4232" s="13"/>
      <c r="GX4232" s="13"/>
      <c r="GY4232" s="13"/>
      <c r="GZ4232" s="13"/>
      <c r="HA4232" s="13"/>
      <c r="HB4232" s="13"/>
      <c r="HC4232" s="13"/>
      <c r="HD4232" s="13"/>
      <c r="HE4232" s="13"/>
      <c r="HF4232" s="13"/>
      <c r="HG4232" s="13"/>
      <c r="HH4232" s="13"/>
      <c r="HI4232" s="13"/>
      <c r="HJ4232" s="13"/>
      <c r="HK4232" s="13"/>
      <c r="HL4232" s="13"/>
      <c r="HM4232" s="13"/>
      <c r="HN4232" s="13"/>
      <c r="HO4232" s="13"/>
      <c r="HP4232" s="13"/>
      <c r="HQ4232" s="13"/>
      <c r="HR4232" s="13"/>
      <c r="HS4232" s="13"/>
      <c r="HT4232" s="13"/>
      <c r="HU4232" s="13"/>
      <c r="HV4232" s="13"/>
      <c r="HW4232" s="13"/>
      <c r="HX4232" s="13"/>
      <c r="HY4232" s="13"/>
      <c r="HZ4232" s="13"/>
      <c r="IA4232" s="13"/>
      <c r="IB4232" s="13"/>
      <c r="IC4232" s="13"/>
      <c r="ID4232" s="13"/>
      <c r="IE4232" s="13"/>
      <c r="IF4232" s="13"/>
      <c r="IG4232" s="13"/>
    </row>
    <row r="4233" spans="1:241" s="304" customFormat="1">
      <c r="A4233" s="309">
        <v>163</v>
      </c>
      <c r="B4233" s="121" t="s">
        <v>5268</v>
      </c>
      <c r="C4233" s="319" t="s">
        <v>5269</v>
      </c>
      <c r="D4233" s="305" t="s">
        <v>1808</v>
      </c>
      <c r="E4233" s="299">
        <f t="shared" si="246"/>
        <v>0</v>
      </c>
      <c r="F4233" s="303"/>
      <c r="G4233" s="320"/>
      <c r="H4233" s="303"/>
      <c r="I4233" s="13"/>
      <c r="J4233" s="13"/>
      <c r="K4233" s="13"/>
      <c r="L4233" s="13"/>
      <c r="M4233" s="13"/>
      <c r="N4233" s="13"/>
      <c r="O4233" s="13"/>
      <c r="P4233" s="13"/>
      <c r="Q4233" s="13"/>
      <c r="R4233" s="13"/>
      <c r="S4233" s="13"/>
      <c r="T4233" s="13"/>
      <c r="U4233" s="13"/>
      <c r="V4233" s="13"/>
      <c r="W4233" s="13"/>
      <c r="X4233" s="13"/>
      <c r="Y4233" s="13"/>
      <c r="Z4233" s="13"/>
      <c r="AA4233" s="13"/>
      <c r="AB4233" s="13"/>
      <c r="AC4233" s="13"/>
      <c r="AD4233" s="13"/>
      <c r="AE4233" s="13"/>
      <c r="AF4233" s="13"/>
      <c r="AG4233" s="13"/>
      <c r="AH4233" s="13"/>
      <c r="AI4233" s="13"/>
      <c r="AJ4233" s="13"/>
      <c r="AK4233" s="13"/>
      <c r="AL4233" s="13"/>
      <c r="AM4233" s="13"/>
      <c r="AN4233" s="13"/>
      <c r="AO4233" s="13"/>
      <c r="AP4233" s="13"/>
      <c r="AQ4233" s="13"/>
      <c r="AR4233" s="13"/>
      <c r="AS4233" s="13"/>
      <c r="AT4233" s="13"/>
      <c r="AU4233" s="13"/>
      <c r="AV4233" s="13"/>
      <c r="AW4233" s="13"/>
      <c r="AX4233" s="13"/>
      <c r="AY4233" s="13"/>
      <c r="AZ4233" s="13"/>
      <c r="BA4233" s="13"/>
      <c r="BB4233" s="13"/>
      <c r="BC4233" s="13"/>
      <c r="BD4233" s="13"/>
      <c r="BE4233" s="13"/>
      <c r="BF4233" s="13"/>
      <c r="BG4233" s="13"/>
      <c r="BH4233" s="13"/>
      <c r="BI4233" s="13"/>
      <c r="BJ4233" s="13"/>
      <c r="BK4233" s="13"/>
      <c r="BL4233" s="13"/>
      <c r="BM4233" s="13"/>
      <c r="BN4233" s="13"/>
      <c r="BO4233" s="13"/>
      <c r="BP4233" s="13"/>
      <c r="BQ4233" s="13"/>
      <c r="BR4233" s="13"/>
      <c r="BS4233" s="13"/>
      <c r="BT4233" s="13"/>
      <c r="BU4233" s="13"/>
      <c r="BV4233" s="13"/>
      <c r="BW4233" s="13"/>
      <c r="BX4233" s="13"/>
      <c r="BY4233" s="13"/>
      <c r="BZ4233" s="13"/>
      <c r="CA4233" s="13"/>
      <c r="CB4233" s="13"/>
      <c r="CC4233" s="13"/>
      <c r="CD4233" s="13"/>
      <c r="CE4233" s="13"/>
      <c r="CF4233" s="13"/>
      <c r="CG4233" s="13"/>
      <c r="CH4233" s="13"/>
      <c r="CI4233" s="13"/>
      <c r="CJ4233" s="13"/>
      <c r="CK4233" s="13"/>
      <c r="CL4233" s="13"/>
      <c r="CM4233" s="13"/>
      <c r="CN4233" s="13"/>
      <c r="CO4233" s="13"/>
      <c r="CP4233" s="13"/>
      <c r="CQ4233" s="13"/>
      <c r="CR4233" s="13"/>
      <c r="CS4233" s="13"/>
      <c r="CT4233" s="13"/>
      <c r="CU4233" s="13"/>
      <c r="CV4233" s="13"/>
      <c r="CW4233" s="13"/>
      <c r="CX4233" s="13"/>
      <c r="CY4233" s="13"/>
      <c r="CZ4233" s="13"/>
      <c r="DA4233" s="13"/>
      <c r="DB4233" s="13"/>
      <c r="DC4233" s="13"/>
      <c r="DD4233" s="13"/>
      <c r="DE4233" s="13"/>
      <c r="DF4233" s="13"/>
      <c r="DG4233" s="13"/>
      <c r="DH4233" s="13"/>
      <c r="DI4233" s="13"/>
      <c r="DJ4233" s="13"/>
      <c r="DK4233" s="13"/>
      <c r="DL4233" s="13"/>
      <c r="DM4233" s="13"/>
      <c r="DN4233" s="13"/>
      <c r="DO4233" s="13"/>
      <c r="DP4233" s="13"/>
      <c r="DQ4233" s="13"/>
      <c r="DR4233" s="13"/>
      <c r="DS4233" s="13"/>
      <c r="DT4233" s="13"/>
      <c r="DU4233" s="13"/>
      <c r="DV4233" s="13"/>
      <c r="DW4233" s="13"/>
      <c r="DX4233" s="13"/>
      <c r="DY4233" s="13"/>
      <c r="DZ4233" s="13"/>
      <c r="EA4233" s="13"/>
      <c r="EB4233" s="13"/>
      <c r="EC4233" s="13"/>
      <c r="ED4233" s="13"/>
      <c r="EE4233" s="13"/>
      <c r="EF4233" s="13"/>
      <c r="EG4233" s="13"/>
      <c r="EH4233" s="13"/>
      <c r="EI4233" s="13"/>
      <c r="EJ4233" s="13"/>
      <c r="EK4233" s="13"/>
      <c r="EL4233" s="13"/>
      <c r="EM4233" s="13"/>
      <c r="EN4233" s="13"/>
      <c r="EO4233" s="13"/>
      <c r="EP4233" s="13"/>
      <c r="EQ4233" s="13"/>
      <c r="ER4233" s="13"/>
      <c r="ES4233" s="13"/>
      <c r="ET4233" s="13"/>
      <c r="EU4233" s="13"/>
      <c r="EV4233" s="13"/>
      <c r="EW4233" s="13"/>
      <c r="EX4233" s="13"/>
      <c r="EY4233" s="13"/>
      <c r="EZ4233" s="13"/>
      <c r="FA4233" s="13"/>
      <c r="FB4233" s="13"/>
      <c r="FC4233" s="13"/>
      <c r="FD4233" s="13"/>
      <c r="FE4233" s="13"/>
      <c r="FF4233" s="13"/>
      <c r="FG4233" s="13"/>
      <c r="FH4233" s="13"/>
      <c r="FI4233" s="13"/>
      <c r="FJ4233" s="13"/>
      <c r="FK4233" s="13"/>
      <c r="FL4233" s="13"/>
      <c r="FM4233" s="13"/>
      <c r="FN4233" s="13"/>
      <c r="FO4233" s="13"/>
      <c r="FP4233" s="13"/>
      <c r="FQ4233" s="13"/>
      <c r="FR4233" s="13"/>
      <c r="FS4233" s="13"/>
      <c r="FT4233" s="13"/>
      <c r="FU4233" s="13"/>
      <c r="FV4233" s="13"/>
      <c r="FW4233" s="13"/>
      <c r="FX4233" s="13"/>
      <c r="FY4233" s="13"/>
      <c r="FZ4233" s="13"/>
      <c r="GA4233" s="13"/>
      <c r="GB4233" s="13"/>
      <c r="GC4233" s="13"/>
      <c r="GD4233" s="13"/>
      <c r="GE4233" s="13"/>
      <c r="GF4233" s="13"/>
      <c r="GG4233" s="13"/>
      <c r="GH4233" s="13"/>
      <c r="GI4233" s="13"/>
      <c r="GJ4233" s="13"/>
      <c r="GK4233" s="13"/>
      <c r="GL4233" s="13"/>
      <c r="GM4233" s="13"/>
      <c r="GN4233" s="13"/>
      <c r="GO4233" s="13"/>
      <c r="GP4233" s="13"/>
      <c r="GQ4233" s="13"/>
      <c r="GR4233" s="13"/>
      <c r="GS4233" s="13"/>
      <c r="GT4233" s="13"/>
      <c r="GU4233" s="13"/>
      <c r="GV4233" s="13"/>
      <c r="GW4233" s="13"/>
      <c r="GX4233" s="13"/>
      <c r="GY4233" s="13"/>
      <c r="GZ4233" s="13"/>
      <c r="HA4233" s="13"/>
      <c r="HB4233" s="13"/>
      <c r="HC4233" s="13"/>
      <c r="HD4233" s="13"/>
      <c r="HE4233" s="13"/>
      <c r="HF4233" s="13"/>
      <c r="HG4233" s="13"/>
      <c r="HH4233" s="13"/>
      <c r="HI4233" s="13"/>
      <c r="HJ4233" s="13"/>
      <c r="HK4233" s="13"/>
      <c r="HL4233" s="13"/>
      <c r="HM4233" s="13"/>
      <c r="HN4233" s="13"/>
      <c r="HO4233" s="13"/>
      <c r="HP4233" s="13"/>
      <c r="HQ4233" s="13"/>
      <c r="HR4233" s="13"/>
      <c r="HS4233" s="13"/>
      <c r="HT4233" s="13"/>
      <c r="HU4233" s="13"/>
      <c r="HV4233" s="13"/>
      <c r="HW4233" s="13"/>
      <c r="HX4233" s="13"/>
      <c r="HY4233" s="13"/>
      <c r="HZ4233" s="13"/>
      <c r="IA4233" s="13"/>
      <c r="IB4233" s="13"/>
      <c r="IC4233" s="13"/>
      <c r="ID4233" s="13"/>
      <c r="IE4233" s="13"/>
      <c r="IF4233" s="13"/>
      <c r="IG4233" s="13"/>
    </row>
    <row r="4234" spans="1:241" s="304" customFormat="1">
      <c r="A4234" s="309">
        <v>164</v>
      </c>
      <c r="B4234" s="121" t="s">
        <v>3224</v>
      </c>
      <c r="C4234" s="319">
        <v>3529040</v>
      </c>
      <c r="D4234" s="305" t="s">
        <v>1808</v>
      </c>
      <c r="E4234" s="299">
        <f t="shared" si="246"/>
        <v>1</v>
      </c>
      <c r="F4234" s="303"/>
      <c r="G4234" s="320">
        <v>1</v>
      </c>
      <c r="H4234" s="303"/>
      <c r="I4234" s="13"/>
      <c r="J4234" s="13"/>
      <c r="K4234" s="13"/>
      <c r="L4234" s="13"/>
      <c r="M4234" s="13"/>
      <c r="N4234" s="13"/>
      <c r="O4234" s="13"/>
      <c r="P4234" s="13"/>
      <c r="Q4234" s="13"/>
      <c r="R4234" s="13"/>
      <c r="S4234" s="13"/>
      <c r="T4234" s="13"/>
      <c r="U4234" s="13"/>
      <c r="V4234" s="13"/>
      <c r="W4234" s="13"/>
      <c r="X4234" s="13"/>
      <c r="Y4234" s="13"/>
      <c r="Z4234" s="13"/>
      <c r="AA4234" s="13"/>
      <c r="AB4234" s="13"/>
      <c r="AC4234" s="13"/>
      <c r="AD4234" s="13"/>
      <c r="AE4234" s="13"/>
      <c r="AF4234" s="13"/>
      <c r="AG4234" s="13"/>
      <c r="AH4234" s="13"/>
      <c r="AI4234" s="13"/>
      <c r="AJ4234" s="13"/>
      <c r="AK4234" s="13"/>
      <c r="AL4234" s="13"/>
      <c r="AM4234" s="13"/>
      <c r="AN4234" s="13"/>
      <c r="AO4234" s="13"/>
      <c r="AP4234" s="13"/>
      <c r="AQ4234" s="13"/>
      <c r="AR4234" s="13"/>
      <c r="AS4234" s="13"/>
      <c r="AT4234" s="13"/>
      <c r="AU4234" s="13"/>
      <c r="AV4234" s="13"/>
      <c r="AW4234" s="13"/>
      <c r="AX4234" s="13"/>
      <c r="AY4234" s="13"/>
      <c r="AZ4234" s="13"/>
      <c r="BA4234" s="13"/>
      <c r="BB4234" s="13"/>
      <c r="BC4234" s="13"/>
      <c r="BD4234" s="13"/>
      <c r="BE4234" s="13"/>
      <c r="BF4234" s="13"/>
      <c r="BG4234" s="13"/>
      <c r="BH4234" s="13"/>
      <c r="BI4234" s="13"/>
      <c r="BJ4234" s="13"/>
      <c r="BK4234" s="13"/>
      <c r="BL4234" s="13"/>
      <c r="BM4234" s="13"/>
      <c r="BN4234" s="13"/>
      <c r="BO4234" s="13"/>
      <c r="BP4234" s="13"/>
      <c r="BQ4234" s="13"/>
      <c r="BR4234" s="13"/>
      <c r="BS4234" s="13"/>
      <c r="BT4234" s="13"/>
      <c r="BU4234" s="13"/>
      <c r="BV4234" s="13"/>
      <c r="BW4234" s="13"/>
      <c r="BX4234" s="13"/>
      <c r="BY4234" s="13"/>
      <c r="BZ4234" s="13"/>
      <c r="CA4234" s="13"/>
      <c r="CB4234" s="13"/>
      <c r="CC4234" s="13"/>
      <c r="CD4234" s="13"/>
      <c r="CE4234" s="13"/>
      <c r="CF4234" s="13"/>
      <c r="CG4234" s="13"/>
      <c r="CH4234" s="13"/>
      <c r="CI4234" s="13"/>
      <c r="CJ4234" s="13"/>
      <c r="CK4234" s="13"/>
      <c r="CL4234" s="13"/>
      <c r="CM4234" s="13"/>
      <c r="CN4234" s="13"/>
      <c r="CO4234" s="13"/>
      <c r="CP4234" s="13"/>
      <c r="CQ4234" s="13"/>
      <c r="CR4234" s="13"/>
      <c r="CS4234" s="13"/>
      <c r="CT4234" s="13"/>
      <c r="CU4234" s="13"/>
      <c r="CV4234" s="13"/>
      <c r="CW4234" s="13"/>
      <c r="CX4234" s="13"/>
      <c r="CY4234" s="13"/>
      <c r="CZ4234" s="13"/>
      <c r="DA4234" s="13"/>
      <c r="DB4234" s="13"/>
      <c r="DC4234" s="13"/>
      <c r="DD4234" s="13"/>
      <c r="DE4234" s="13"/>
      <c r="DF4234" s="13"/>
      <c r="DG4234" s="13"/>
      <c r="DH4234" s="13"/>
      <c r="DI4234" s="13"/>
      <c r="DJ4234" s="13"/>
      <c r="DK4234" s="13"/>
      <c r="DL4234" s="13"/>
      <c r="DM4234" s="13"/>
      <c r="DN4234" s="13"/>
      <c r="DO4234" s="13"/>
      <c r="DP4234" s="13"/>
      <c r="DQ4234" s="13"/>
      <c r="DR4234" s="13"/>
      <c r="DS4234" s="13"/>
      <c r="DT4234" s="13"/>
      <c r="DU4234" s="13"/>
      <c r="DV4234" s="13"/>
      <c r="DW4234" s="13"/>
      <c r="DX4234" s="13"/>
      <c r="DY4234" s="13"/>
      <c r="DZ4234" s="13"/>
      <c r="EA4234" s="13"/>
      <c r="EB4234" s="13"/>
      <c r="EC4234" s="13"/>
      <c r="ED4234" s="13"/>
      <c r="EE4234" s="13"/>
      <c r="EF4234" s="13"/>
      <c r="EG4234" s="13"/>
      <c r="EH4234" s="13"/>
      <c r="EI4234" s="13"/>
      <c r="EJ4234" s="13"/>
      <c r="EK4234" s="13"/>
      <c r="EL4234" s="13"/>
      <c r="EM4234" s="13"/>
      <c r="EN4234" s="13"/>
      <c r="EO4234" s="13"/>
      <c r="EP4234" s="13"/>
      <c r="EQ4234" s="13"/>
      <c r="ER4234" s="13"/>
      <c r="ES4234" s="13"/>
      <c r="ET4234" s="13"/>
      <c r="EU4234" s="13"/>
      <c r="EV4234" s="13"/>
      <c r="EW4234" s="13"/>
      <c r="EX4234" s="13"/>
      <c r="EY4234" s="13"/>
      <c r="EZ4234" s="13"/>
      <c r="FA4234" s="13"/>
      <c r="FB4234" s="13"/>
      <c r="FC4234" s="13"/>
      <c r="FD4234" s="13"/>
      <c r="FE4234" s="13"/>
      <c r="FF4234" s="13"/>
      <c r="FG4234" s="13"/>
      <c r="FH4234" s="13"/>
      <c r="FI4234" s="13"/>
      <c r="FJ4234" s="13"/>
      <c r="FK4234" s="13"/>
      <c r="FL4234" s="13"/>
      <c r="FM4234" s="13"/>
      <c r="FN4234" s="13"/>
      <c r="FO4234" s="13"/>
      <c r="FP4234" s="13"/>
      <c r="FQ4234" s="13"/>
      <c r="FR4234" s="13"/>
      <c r="FS4234" s="13"/>
      <c r="FT4234" s="13"/>
      <c r="FU4234" s="13"/>
      <c r="FV4234" s="13"/>
      <c r="FW4234" s="13"/>
      <c r="FX4234" s="13"/>
      <c r="FY4234" s="13"/>
      <c r="FZ4234" s="13"/>
      <c r="GA4234" s="13"/>
      <c r="GB4234" s="13"/>
      <c r="GC4234" s="13"/>
      <c r="GD4234" s="13"/>
      <c r="GE4234" s="13"/>
      <c r="GF4234" s="13"/>
      <c r="GG4234" s="13"/>
      <c r="GH4234" s="13"/>
      <c r="GI4234" s="13"/>
      <c r="GJ4234" s="13"/>
      <c r="GK4234" s="13"/>
      <c r="GL4234" s="13"/>
      <c r="GM4234" s="13"/>
      <c r="GN4234" s="13"/>
      <c r="GO4234" s="13"/>
      <c r="GP4234" s="13"/>
      <c r="GQ4234" s="13"/>
      <c r="GR4234" s="13"/>
      <c r="GS4234" s="13"/>
      <c r="GT4234" s="13"/>
      <c r="GU4234" s="13"/>
      <c r="GV4234" s="13"/>
      <c r="GW4234" s="13"/>
      <c r="GX4234" s="13"/>
      <c r="GY4234" s="13"/>
      <c r="GZ4234" s="13"/>
      <c r="HA4234" s="13"/>
      <c r="HB4234" s="13"/>
      <c r="HC4234" s="13"/>
      <c r="HD4234" s="13"/>
      <c r="HE4234" s="13"/>
      <c r="HF4234" s="13"/>
      <c r="HG4234" s="13"/>
      <c r="HH4234" s="13"/>
      <c r="HI4234" s="13"/>
      <c r="HJ4234" s="13"/>
      <c r="HK4234" s="13"/>
      <c r="HL4234" s="13"/>
      <c r="HM4234" s="13"/>
      <c r="HN4234" s="13"/>
      <c r="HO4234" s="13"/>
      <c r="HP4234" s="13"/>
      <c r="HQ4234" s="13"/>
      <c r="HR4234" s="13"/>
      <c r="HS4234" s="13"/>
      <c r="HT4234" s="13"/>
      <c r="HU4234" s="13"/>
      <c r="HV4234" s="13"/>
      <c r="HW4234" s="13"/>
      <c r="HX4234" s="13"/>
      <c r="HY4234" s="13"/>
      <c r="HZ4234" s="13"/>
      <c r="IA4234" s="13"/>
      <c r="IB4234" s="13"/>
      <c r="IC4234" s="13"/>
      <c r="ID4234" s="13"/>
      <c r="IE4234" s="13"/>
      <c r="IF4234" s="13"/>
      <c r="IG4234" s="13"/>
    </row>
    <row r="4235" spans="1:241" s="304" customFormat="1">
      <c r="A4235" s="309">
        <v>165</v>
      </c>
      <c r="B4235" s="121" t="s">
        <v>5270</v>
      </c>
      <c r="C4235" s="319" t="s">
        <v>5271</v>
      </c>
      <c r="D4235" s="305" t="s">
        <v>1808</v>
      </c>
      <c r="E4235" s="299">
        <f t="shared" si="246"/>
        <v>0</v>
      </c>
      <c r="F4235" s="303"/>
      <c r="G4235" s="320"/>
      <c r="H4235" s="303"/>
      <c r="I4235" s="13"/>
      <c r="J4235" s="13"/>
      <c r="K4235" s="13"/>
      <c r="L4235" s="13"/>
      <c r="M4235" s="13"/>
      <c r="N4235" s="13"/>
      <c r="O4235" s="13"/>
      <c r="P4235" s="13"/>
      <c r="Q4235" s="13"/>
      <c r="R4235" s="13"/>
      <c r="S4235" s="13"/>
      <c r="T4235" s="13"/>
      <c r="U4235" s="13"/>
      <c r="V4235" s="13"/>
      <c r="W4235" s="13"/>
      <c r="X4235" s="13"/>
      <c r="Y4235" s="13"/>
      <c r="Z4235" s="13"/>
      <c r="AA4235" s="13"/>
      <c r="AB4235" s="13"/>
      <c r="AC4235" s="13"/>
      <c r="AD4235" s="13"/>
      <c r="AE4235" s="13"/>
      <c r="AF4235" s="13"/>
      <c r="AG4235" s="13"/>
      <c r="AH4235" s="13"/>
      <c r="AI4235" s="13"/>
      <c r="AJ4235" s="13"/>
      <c r="AK4235" s="13"/>
      <c r="AL4235" s="13"/>
      <c r="AM4235" s="13"/>
      <c r="AN4235" s="13"/>
      <c r="AO4235" s="13"/>
      <c r="AP4235" s="13"/>
      <c r="AQ4235" s="13"/>
      <c r="AR4235" s="13"/>
      <c r="AS4235" s="13"/>
      <c r="AT4235" s="13"/>
      <c r="AU4235" s="13"/>
      <c r="AV4235" s="13"/>
      <c r="AW4235" s="13"/>
      <c r="AX4235" s="13"/>
      <c r="AY4235" s="13"/>
      <c r="AZ4235" s="13"/>
      <c r="BA4235" s="13"/>
      <c r="BB4235" s="13"/>
      <c r="BC4235" s="13"/>
      <c r="BD4235" s="13"/>
      <c r="BE4235" s="13"/>
      <c r="BF4235" s="13"/>
      <c r="BG4235" s="13"/>
      <c r="BH4235" s="13"/>
      <c r="BI4235" s="13"/>
      <c r="BJ4235" s="13"/>
      <c r="BK4235" s="13"/>
      <c r="BL4235" s="13"/>
      <c r="BM4235" s="13"/>
      <c r="BN4235" s="13"/>
      <c r="BO4235" s="13"/>
      <c r="BP4235" s="13"/>
      <c r="BQ4235" s="13"/>
      <c r="BR4235" s="13"/>
      <c r="BS4235" s="13"/>
      <c r="BT4235" s="13"/>
      <c r="BU4235" s="13"/>
      <c r="BV4235" s="13"/>
      <c r="BW4235" s="13"/>
      <c r="BX4235" s="13"/>
      <c r="BY4235" s="13"/>
      <c r="BZ4235" s="13"/>
      <c r="CA4235" s="13"/>
      <c r="CB4235" s="13"/>
      <c r="CC4235" s="13"/>
      <c r="CD4235" s="13"/>
      <c r="CE4235" s="13"/>
      <c r="CF4235" s="13"/>
      <c r="CG4235" s="13"/>
      <c r="CH4235" s="13"/>
      <c r="CI4235" s="13"/>
      <c r="CJ4235" s="13"/>
      <c r="CK4235" s="13"/>
      <c r="CL4235" s="13"/>
      <c r="CM4235" s="13"/>
      <c r="CN4235" s="13"/>
      <c r="CO4235" s="13"/>
      <c r="CP4235" s="13"/>
      <c r="CQ4235" s="13"/>
      <c r="CR4235" s="13"/>
      <c r="CS4235" s="13"/>
      <c r="CT4235" s="13"/>
      <c r="CU4235" s="13"/>
      <c r="CV4235" s="13"/>
      <c r="CW4235" s="13"/>
      <c r="CX4235" s="13"/>
      <c r="CY4235" s="13"/>
      <c r="CZ4235" s="13"/>
      <c r="DA4235" s="13"/>
      <c r="DB4235" s="13"/>
      <c r="DC4235" s="13"/>
      <c r="DD4235" s="13"/>
      <c r="DE4235" s="13"/>
      <c r="DF4235" s="13"/>
      <c r="DG4235" s="13"/>
      <c r="DH4235" s="13"/>
      <c r="DI4235" s="13"/>
      <c r="DJ4235" s="13"/>
      <c r="DK4235" s="13"/>
      <c r="DL4235" s="13"/>
      <c r="DM4235" s="13"/>
      <c r="DN4235" s="13"/>
      <c r="DO4235" s="13"/>
      <c r="DP4235" s="13"/>
      <c r="DQ4235" s="13"/>
      <c r="DR4235" s="13"/>
      <c r="DS4235" s="13"/>
      <c r="DT4235" s="13"/>
      <c r="DU4235" s="13"/>
      <c r="DV4235" s="13"/>
      <c r="DW4235" s="13"/>
      <c r="DX4235" s="13"/>
      <c r="DY4235" s="13"/>
      <c r="DZ4235" s="13"/>
      <c r="EA4235" s="13"/>
      <c r="EB4235" s="13"/>
      <c r="EC4235" s="13"/>
      <c r="ED4235" s="13"/>
      <c r="EE4235" s="13"/>
      <c r="EF4235" s="13"/>
      <c r="EG4235" s="13"/>
      <c r="EH4235" s="13"/>
      <c r="EI4235" s="13"/>
      <c r="EJ4235" s="13"/>
      <c r="EK4235" s="13"/>
      <c r="EL4235" s="13"/>
      <c r="EM4235" s="13"/>
      <c r="EN4235" s="13"/>
      <c r="EO4235" s="13"/>
      <c r="EP4235" s="13"/>
      <c r="EQ4235" s="13"/>
      <c r="ER4235" s="13"/>
      <c r="ES4235" s="13"/>
      <c r="ET4235" s="13"/>
      <c r="EU4235" s="13"/>
      <c r="EV4235" s="13"/>
      <c r="EW4235" s="13"/>
      <c r="EX4235" s="13"/>
      <c r="EY4235" s="13"/>
      <c r="EZ4235" s="13"/>
      <c r="FA4235" s="13"/>
      <c r="FB4235" s="13"/>
      <c r="FC4235" s="13"/>
      <c r="FD4235" s="13"/>
      <c r="FE4235" s="13"/>
      <c r="FF4235" s="13"/>
      <c r="FG4235" s="13"/>
      <c r="FH4235" s="13"/>
      <c r="FI4235" s="13"/>
      <c r="FJ4235" s="13"/>
      <c r="FK4235" s="13"/>
      <c r="FL4235" s="13"/>
      <c r="FM4235" s="13"/>
      <c r="FN4235" s="13"/>
      <c r="FO4235" s="13"/>
      <c r="FP4235" s="13"/>
      <c r="FQ4235" s="13"/>
      <c r="FR4235" s="13"/>
      <c r="FS4235" s="13"/>
      <c r="FT4235" s="13"/>
      <c r="FU4235" s="13"/>
      <c r="FV4235" s="13"/>
      <c r="FW4235" s="13"/>
      <c r="FX4235" s="13"/>
      <c r="FY4235" s="13"/>
      <c r="FZ4235" s="13"/>
      <c r="GA4235" s="13"/>
      <c r="GB4235" s="13"/>
      <c r="GC4235" s="13"/>
      <c r="GD4235" s="13"/>
      <c r="GE4235" s="13"/>
      <c r="GF4235" s="13"/>
      <c r="GG4235" s="13"/>
      <c r="GH4235" s="13"/>
      <c r="GI4235" s="13"/>
      <c r="GJ4235" s="13"/>
      <c r="GK4235" s="13"/>
      <c r="GL4235" s="13"/>
      <c r="GM4235" s="13"/>
      <c r="GN4235" s="13"/>
      <c r="GO4235" s="13"/>
      <c r="GP4235" s="13"/>
      <c r="GQ4235" s="13"/>
      <c r="GR4235" s="13"/>
      <c r="GS4235" s="13"/>
      <c r="GT4235" s="13"/>
      <c r="GU4235" s="13"/>
      <c r="GV4235" s="13"/>
      <c r="GW4235" s="13"/>
      <c r="GX4235" s="13"/>
      <c r="GY4235" s="13"/>
      <c r="GZ4235" s="13"/>
      <c r="HA4235" s="13"/>
      <c r="HB4235" s="13"/>
      <c r="HC4235" s="13"/>
      <c r="HD4235" s="13"/>
      <c r="HE4235" s="13"/>
      <c r="HF4235" s="13"/>
      <c r="HG4235" s="13"/>
      <c r="HH4235" s="13"/>
      <c r="HI4235" s="13"/>
      <c r="HJ4235" s="13"/>
      <c r="HK4235" s="13"/>
      <c r="HL4235" s="13"/>
      <c r="HM4235" s="13"/>
      <c r="HN4235" s="13"/>
      <c r="HO4235" s="13"/>
      <c r="HP4235" s="13"/>
      <c r="HQ4235" s="13"/>
      <c r="HR4235" s="13"/>
      <c r="HS4235" s="13"/>
      <c r="HT4235" s="13"/>
      <c r="HU4235" s="13"/>
      <c r="HV4235" s="13"/>
      <c r="HW4235" s="13"/>
      <c r="HX4235" s="13"/>
      <c r="HY4235" s="13"/>
      <c r="HZ4235" s="13"/>
      <c r="IA4235" s="13"/>
      <c r="IB4235" s="13"/>
      <c r="IC4235" s="13"/>
      <c r="ID4235" s="13"/>
      <c r="IE4235" s="13"/>
      <c r="IF4235" s="13"/>
      <c r="IG4235" s="13"/>
    </row>
    <row r="4236" spans="1:241" s="304" customFormat="1" ht="31.5" customHeight="1">
      <c r="A4236" s="308"/>
      <c r="B4236" s="910" t="s">
        <v>5272</v>
      </c>
      <c r="C4236" s="911"/>
      <c r="D4236" s="911"/>
      <c r="E4236" s="911"/>
      <c r="F4236" s="911"/>
      <c r="G4236" s="911"/>
      <c r="H4236" s="911"/>
      <c r="I4236" s="13"/>
      <c r="J4236" s="13"/>
      <c r="K4236" s="13"/>
      <c r="L4236" s="13"/>
      <c r="M4236" s="13"/>
      <c r="N4236" s="13"/>
      <c r="O4236" s="13"/>
      <c r="P4236" s="13"/>
      <c r="Q4236" s="13"/>
      <c r="R4236" s="13"/>
      <c r="S4236" s="13"/>
      <c r="T4236" s="13"/>
      <c r="U4236" s="13"/>
      <c r="V4236" s="13"/>
      <c r="W4236" s="13"/>
      <c r="X4236" s="13"/>
      <c r="Y4236" s="13"/>
      <c r="Z4236" s="13"/>
      <c r="AA4236" s="13"/>
      <c r="AB4236" s="13"/>
      <c r="AC4236" s="13"/>
      <c r="AD4236" s="13"/>
      <c r="AE4236" s="13"/>
      <c r="AF4236" s="13"/>
      <c r="AG4236" s="13"/>
      <c r="AH4236" s="13"/>
      <c r="AI4236" s="13"/>
      <c r="AJ4236" s="13"/>
      <c r="AK4236" s="13"/>
      <c r="AL4236" s="13"/>
      <c r="AM4236" s="13"/>
      <c r="AN4236" s="13"/>
      <c r="AO4236" s="13"/>
      <c r="AP4236" s="13"/>
      <c r="AQ4236" s="13"/>
      <c r="AR4236" s="13"/>
      <c r="AS4236" s="13"/>
      <c r="AT4236" s="13"/>
      <c r="AU4236" s="13"/>
      <c r="AV4236" s="13"/>
      <c r="AW4236" s="13"/>
      <c r="AX4236" s="13"/>
      <c r="AY4236" s="13"/>
      <c r="AZ4236" s="13"/>
      <c r="BA4236" s="13"/>
      <c r="BB4236" s="13"/>
      <c r="BC4236" s="13"/>
      <c r="BD4236" s="13"/>
      <c r="BE4236" s="13"/>
      <c r="BF4236" s="13"/>
      <c r="BG4236" s="13"/>
      <c r="BH4236" s="13"/>
      <c r="BI4236" s="13"/>
      <c r="BJ4236" s="13"/>
      <c r="BK4236" s="13"/>
      <c r="BL4236" s="13"/>
      <c r="BM4236" s="13"/>
      <c r="BN4236" s="13"/>
      <c r="BO4236" s="13"/>
      <c r="BP4236" s="13"/>
      <c r="BQ4236" s="13"/>
      <c r="BR4236" s="13"/>
      <c r="BS4236" s="13"/>
      <c r="BT4236" s="13"/>
      <c r="BU4236" s="13"/>
      <c r="BV4236" s="13"/>
      <c r="BW4236" s="13"/>
      <c r="BX4236" s="13"/>
      <c r="BY4236" s="13"/>
      <c r="BZ4236" s="13"/>
      <c r="CA4236" s="13"/>
      <c r="CB4236" s="13"/>
      <c r="CC4236" s="13"/>
      <c r="CD4236" s="13"/>
      <c r="CE4236" s="13"/>
      <c r="CF4236" s="13"/>
      <c r="CG4236" s="13"/>
      <c r="CH4236" s="13"/>
      <c r="CI4236" s="13"/>
      <c r="CJ4236" s="13"/>
      <c r="CK4236" s="13"/>
      <c r="CL4236" s="13"/>
      <c r="CM4236" s="13"/>
      <c r="CN4236" s="13"/>
      <c r="CO4236" s="13"/>
      <c r="CP4236" s="13"/>
      <c r="CQ4236" s="13"/>
      <c r="CR4236" s="13"/>
      <c r="CS4236" s="13"/>
      <c r="CT4236" s="13"/>
      <c r="CU4236" s="13"/>
      <c r="CV4236" s="13"/>
      <c r="CW4236" s="13"/>
      <c r="CX4236" s="13"/>
      <c r="CY4236" s="13"/>
      <c r="CZ4236" s="13"/>
      <c r="DA4236" s="13"/>
      <c r="DB4236" s="13"/>
      <c r="DC4236" s="13"/>
      <c r="DD4236" s="13"/>
      <c r="DE4236" s="13"/>
      <c r="DF4236" s="13"/>
      <c r="DG4236" s="13"/>
      <c r="DH4236" s="13"/>
      <c r="DI4236" s="13"/>
      <c r="DJ4236" s="13"/>
      <c r="DK4236" s="13"/>
      <c r="DL4236" s="13"/>
      <c r="DM4236" s="13"/>
      <c r="DN4236" s="13"/>
      <c r="DO4236" s="13"/>
      <c r="DP4236" s="13"/>
      <c r="DQ4236" s="13"/>
      <c r="DR4236" s="13"/>
      <c r="DS4236" s="13"/>
      <c r="DT4236" s="13"/>
      <c r="DU4236" s="13"/>
      <c r="DV4236" s="13"/>
      <c r="DW4236" s="13"/>
      <c r="DX4236" s="13"/>
      <c r="DY4236" s="13"/>
      <c r="DZ4236" s="13"/>
      <c r="EA4236" s="13"/>
      <c r="EB4236" s="13"/>
      <c r="EC4236" s="13"/>
      <c r="ED4236" s="13"/>
      <c r="EE4236" s="13"/>
      <c r="EF4236" s="13"/>
      <c r="EG4236" s="13"/>
      <c r="EH4236" s="13"/>
      <c r="EI4236" s="13"/>
      <c r="EJ4236" s="13"/>
      <c r="EK4236" s="13"/>
      <c r="EL4236" s="13"/>
      <c r="EM4236" s="13"/>
      <c r="EN4236" s="13"/>
      <c r="EO4236" s="13"/>
      <c r="EP4236" s="13"/>
      <c r="EQ4236" s="13"/>
      <c r="ER4236" s="13"/>
      <c r="ES4236" s="13"/>
      <c r="ET4236" s="13"/>
      <c r="EU4236" s="13"/>
      <c r="EV4236" s="13"/>
      <c r="EW4236" s="13"/>
      <c r="EX4236" s="13"/>
      <c r="EY4236" s="13"/>
      <c r="EZ4236" s="13"/>
      <c r="FA4236" s="13"/>
      <c r="FB4236" s="13"/>
      <c r="FC4236" s="13"/>
      <c r="FD4236" s="13"/>
      <c r="FE4236" s="13"/>
      <c r="FF4236" s="13"/>
      <c r="FG4236" s="13"/>
      <c r="FH4236" s="13"/>
      <c r="FI4236" s="13"/>
      <c r="FJ4236" s="13"/>
      <c r="FK4236" s="13"/>
      <c r="FL4236" s="13"/>
      <c r="FM4236" s="13"/>
      <c r="FN4236" s="13"/>
      <c r="FO4236" s="13"/>
      <c r="FP4236" s="13"/>
      <c r="FQ4236" s="13"/>
      <c r="FR4236" s="13"/>
      <c r="FS4236" s="13"/>
      <c r="FT4236" s="13"/>
      <c r="FU4236" s="13"/>
      <c r="FV4236" s="13"/>
      <c r="FW4236" s="13"/>
      <c r="FX4236" s="13"/>
      <c r="FY4236" s="13"/>
      <c r="FZ4236" s="13"/>
      <c r="GA4236" s="13"/>
      <c r="GB4236" s="13"/>
      <c r="GC4236" s="13"/>
      <c r="GD4236" s="13"/>
      <c r="GE4236" s="13"/>
      <c r="GF4236" s="13"/>
      <c r="GG4236" s="13"/>
      <c r="GH4236" s="13"/>
      <c r="GI4236" s="13"/>
      <c r="GJ4236" s="13"/>
      <c r="GK4236" s="13"/>
      <c r="GL4236" s="13"/>
      <c r="GM4236" s="13"/>
      <c r="GN4236" s="13"/>
      <c r="GO4236" s="13"/>
      <c r="GP4236" s="13"/>
      <c r="GQ4236" s="13"/>
      <c r="GR4236" s="13"/>
      <c r="GS4236" s="13"/>
      <c r="GT4236" s="13"/>
      <c r="GU4236" s="13"/>
      <c r="GV4236" s="13"/>
      <c r="GW4236" s="13"/>
      <c r="GX4236" s="13"/>
      <c r="GY4236" s="13"/>
      <c r="GZ4236" s="13"/>
      <c r="HA4236" s="13"/>
      <c r="HB4236" s="13"/>
      <c r="HC4236" s="13"/>
      <c r="HD4236" s="13"/>
      <c r="HE4236" s="13"/>
      <c r="HF4236" s="13"/>
      <c r="HG4236" s="13"/>
      <c r="HH4236" s="13"/>
      <c r="HI4236" s="13"/>
      <c r="HJ4236" s="13"/>
      <c r="HK4236" s="13"/>
      <c r="HL4236" s="13"/>
      <c r="HM4236" s="13"/>
      <c r="HN4236" s="13"/>
      <c r="HO4236" s="13"/>
      <c r="HP4236" s="13"/>
      <c r="HQ4236" s="13"/>
      <c r="HR4236" s="13"/>
      <c r="HS4236" s="13"/>
      <c r="HT4236" s="13"/>
      <c r="HU4236" s="13"/>
      <c r="HV4236" s="13"/>
      <c r="HW4236" s="13"/>
      <c r="HX4236" s="13"/>
      <c r="HY4236" s="13"/>
      <c r="HZ4236" s="13"/>
      <c r="IA4236" s="13"/>
      <c r="IB4236" s="13"/>
      <c r="IC4236" s="13"/>
      <c r="ID4236" s="13"/>
      <c r="IE4236" s="13"/>
      <c r="IF4236" s="13"/>
      <c r="IG4236" s="13"/>
    </row>
    <row r="4237" spans="1:241" s="304" customFormat="1">
      <c r="A4237" s="309">
        <v>166</v>
      </c>
      <c r="B4237" s="197" t="s">
        <v>5195</v>
      </c>
      <c r="C4237" s="324">
        <v>612601111096</v>
      </c>
      <c r="D4237" s="305" t="s">
        <v>1808</v>
      </c>
      <c r="E4237" s="299">
        <f t="shared" ref="E4237:E4259" si="247">+F4237+G4237+H4237</f>
        <v>1</v>
      </c>
      <c r="F4237" s="303"/>
      <c r="G4237" s="303"/>
      <c r="H4237" s="320">
        <v>1</v>
      </c>
      <c r="I4237" s="13"/>
      <c r="J4237" s="13"/>
      <c r="K4237" s="13"/>
      <c r="L4237" s="13"/>
      <c r="M4237" s="13"/>
      <c r="N4237" s="13"/>
      <c r="O4237" s="13"/>
      <c r="P4237" s="13"/>
      <c r="Q4237" s="13"/>
      <c r="R4237" s="13"/>
      <c r="S4237" s="13"/>
      <c r="T4237" s="13"/>
      <c r="U4237" s="13"/>
      <c r="V4237" s="13"/>
      <c r="W4237" s="13"/>
      <c r="X4237" s="13"/>
      <c r="Y4237" s="13"/>
      <c r="Z4237" s="13"/>
      <c r="AA4237" s="13"/>
      <c r="AB4237" s="13"/>
      <c r="AC4237" s="13"/>
      <c r="AD4237" s="13"/>
      <c r="AE4237" s="13"/>
      <c r="AF4237" s="13"/>
      <c r="AG4237" s="13"/>
      <c r="AH4237" s="13"/>
      <c r="AI4237" s="13"/>
      <c r="AJ4237" s="13"/>
      <c r="AK4237" s="13"/>
      <c r="AL4237" s="13"/>
      <c r="AM4237" s="13"/>
      <c r="AN4237" s="13"/>
      <c r="AO4237" s="13"/>
      <c r="AP4237" s="13"/>
      <c r="AQ4237" s="13"/>
      <c r="AR4237" s="13"/>
      <c r="AS4237" s="13"/>
      <c r="AT4237" s="13"/>
      <c r="AU4237" s="13"/>
      <c r="AV4237" s="13"/>
      <c r="AW4237" s="13"/>
      <c r="AX4237" s="13"/>
      <c r="AY4237" s="13"/>
      <c r="AZ4237" s="13"/>
      <c r="BA4237" s="13"/>
      <c r="BB4237" s="13"/>
      <c r="BC4237" s="13"/>
      <c r="BD4237" s="13"/>
      <c r="BE4237" s="13"/>
      <c r="BF4237" s="13"/>
      <c r="BG4237" s="13"/>
      <c r="BH4237" s="13"/>
      <c r="BI4237" s="13"/>
      <c r="BJ4237" s="13"/>
      <c r="BK4237" s="13"/>
      <c r="BL4237" s="13"/>
      <c r="BM4237" s="13"/>
      <c r="BN4237" s="13"/>
      <c r="BO4237" s="13"/>
      <c r="BP4237" s="13"/>
      <c r="BQ4237" s="13"/>
      <c r="BR4237" s="13"/>
      <c r="BS4237" s="13"/>
      <c r="BT4237" s="13"/>
      <c r="BU4237" s="13"/>
      <c r="BV4237" s="13"/>
      <c r="BW4237" s="13"/>
      <c r="BX4237" s="13"/>
      <c r="BY4237" s="13"/>
      <c r="BZ4237" s="13"/>
      <c r="CA4237" s="13"/>
      <c r="CB4237" s="13"/>
      <c r="CC4237" s="13"/>
      <c r="CD4237" s="13"/>
      <c r="CE4237" s="13"/>
      <c r="CF4237" s="13"/>
      <c r="CG4237" s="13"/>
      <c r="CH4237" s="13"/>
      <c r="CI4237" s="13"/>
      <c r="CJ4237" s="13"/>
      <c r="CK4237" s="13"/>
      <c r="CL4237" s="13"/>
      <c r="CM4237" s="13"/>
      <c r="CN4237" s="13"/>
      <c r="CO4237" s="13"/>
      <c r="CP4237" s="13"/>
      <c r="CQ4237" s="13"/>
      <c r="CR4237" s="13"/>
      <c r="CS4237" s="13"/>
      <c r="CT4237" s="13"/>
      <c r="CU4237" s="13"/>
      <c r="CV4237" s="13"/>
      <c r="CW4237" s="13"/>
      <c r="CX4237" s="13"/>
      <c r="CY4237" s="13"/>
      <c r="CZ4237" s="13"/>
      <c r="DA4237" s="13"/>
      <c r="DB4237" s="13"/>
      <c r="DC4237" s="13"/>
      <c r="DD4237" s="13"/>
      <c r="DE4237" s="13"/>
      <c r="DF4237" s="13"/>
      <c r="DG4237" s="13"/>
      <c r="DH4237" s="13"/>
      <c r="DI4237" s="13"/>
      <c r="DJ4237" s="13"/>
      <c r="DK4237" s="13"/>
      <c r="DL4237" s="13"/>
      <c r="DM4237" s="13"/>
      <c r="DN4237" s="13"/>
      <c r="DO4237" s="13"/>
      <c r="DP4237" s="13"/>
      <c r="DQ4237" s="13"/>
      <c r="DR4237" s="13"/>
      <c r="DS4237" s="13"/>
      <c r="DT4237" s="13"/>
      <c r="DU4237" s="13"/>
      <c r="DV4237" s="13"/>
      <c r="DW4237" s="13"/>
      <c r="DX4237" s="13"/>
      <c r="DY4237" s="13"/>
      <c r="DZ4237" s="13"/>
      <c r="EA4237" s="13"/>
      <c r="EB4237" s="13"/>
      <c r="EC4237" s="13"/>
      <c r="ED4237" s="13"/>
      <c r="EE4237" s="13"/>
      <c r="EF4237" s="13"/>
      <c r="EG4237" s="13"/>
      <c r="EH4237" s="13"/>
      <c r="EI4237" s="13"/>
      <c r="EJ4237" s="13"/>
      <c r="EK4237" s="13"/>
      <c r="EL4237" s="13"/>
      <c r="EM4237" s="13"/>
      <c r="EN4237" s="13"/>
      <c r="EO4237" s="13"/>
      <c r="EP4237" s="13"/>
      <c r="EQ4237" s="13"/>
      <c r="ER4237" s="13"/>
      <c r="ES4237" s="13"/>
      <c r="ET4237" s="13"/>
      <c r="EU4237" s="13"/>
      <c r="EV4237" s="13"/>
      <c r="EW4237" s="13"/>
      <c r="EX4237" s="13"/>
      <c r="EY4237" s="13"/>
      <c r="EZ4237" s="13"/>
      <c r="FA4237" s="13"/>
      <c r="FB4237" s="13"/>
      <c r="FC4237" s="13"/>
      <c r="FD4237" s="13"/>
      <c r="FE4237" s="13"/>
      <c r="FF4237" s="13"/>
      <c r="FG4237" s="13"/>
      <c r="FH4237" s="13"/>
      <c r="FI4237" s="13"/>
      <c r="FJ4237" s="13"/>
      <c r="FK4237" s="13"/>
      <c r="FL4237" s="13"/>
      <c r="FM4237" s="13"/>
      <c r="FN4237" s="13"/>
      <c r="FO4237" s="13"/>
      <c r="FP4237" s="13"/>
      <c r="FQ4237" s="13"/>
      <c r="FR4237" s="13"/>
      <c r="FS4237" s="13"/>
      <c r="FT4237" s="13"/>
      <c r="FU4237" s="13"/>
      <c r="FV4237" s="13"/>
      <c r="FW4237" s="13"/>
      <c r="FX4237" s="13"/>
      <c r="FY4237" s="13"/>
      <c r="FZ4237" s="13"/>
      <c r="GA4237" s="13"/>
      <c r="GB4237" s="13"/>
      <c r="GC4237" s="13"/>
      <c r="GD4237" s="13"/>
      <c r="GE4237" s="13"/>
      <c r="GF4237" s="13"/>
      <c r="GG4237" s="13"/>
      <c r="GH4237" s="13"/>
      <c r="GI4237" s="13"/>
      <c r="GJ4237" s="13"/>
      <c r="GK4237" s="13"/>
      <c r="GL4237" s="13"/>
      <c r="GM4237" s="13"/>
      <c r="GN4237" s="13"/>
      <c r="GO4237" s="13"/>
      <c r="GP4237" s="13"/>
      <c r="GQ4237" s="13"/>
      <c r="GR4237" s="13"/>
      <c r="GS4237" s="13"/>
      <c r="GT4237" s="13"/>
      <c r="GU4237" s="13"/>
      <c r="GV4237" s="13"/>
      <c r="GW4237" s="13"/>
      <c r="GX4237" s="13"/>
      <c r="GY4237" s="13"/>
      <c r="GZ4237" s="13"/>
      <c r="HA4237" s="13"/>
      <c r="HB4237" s="13"/>
      <c r="HC4237" s="13"/>
      <c r="HD4237" s="13"/>
      <c r="HE4237" s="13"/>
      <c r="HF4237" s="13"/>
      <c r="HG4237" s="13"/>
      <c r="HH4237" s="13"/>
      <c r="HI4237" s="13"/>
      <c r="HJ4237" s="13"/>
      <c r="HK4237" s="13"/>
      <c r="HL4237" s="13"/>
      <c r="HM4237" s="13"/>
      <c r="HN4237" s="13"/>
      <c r="HO4237" s="13"/>
      <c r="HP4237" s="13"/>
      <c r="HQ4237" s="13"/>
      <c r="HR4237" s="13"/>
      <c r="HS4237" s="13"/>
      <c r="HT4237" s="13"/>
      <c r="HU4237" s="13"/>
      <c r="HV4237" s="13"/>
      <c r="HW4237" s="13"/>
      <c r="HX4237" s="13"/>
      <c r="HY4237" s="13"/>
      <c r="HZ4237" s="13"/>
      <c r="IA4237" s="13"/>
      <c r="IB4237" s="13"/>
      <c r="IC4237" s="13"/>
      <c r="ID4237" s="13"/>
      <c r="IE4237" s="13"/>
      <c r="IF4237" s="13"/>
      <c r="IG4237" s="13"/>
    </row>
    <row r="4238" spans="1:241" s="304" customFormat="1">
      <c r="A4238" s="309">
        <v>167</v>
      </c>
      <c r="B4238" s="197" t="s">
        <v>3252</v>
      </c>
      <c r="C4238" s="319">
        <v>61200090043</v>
      </c>
      <c r="D4238" s="305" t="s">
        <v>1808</v>
      </c>
      <c r="E4238" s="299">
        <f t="shared" si="247"/>
        <v>0</v>
      </c>
      <c r="F4238" s="303"/>
      <c r="G4238" s="303"/>
      <c r="H4238" s="320"/>
      <c r="I4238" s="13"/>
      <c r="J4238" s="13"/>
      <c r="K4238" s="13"/>
      <c r="L4238" s="13"/>
      <c r="M4238" s="13"/>
      <c r="N4238" s="13"/>
      <c r="O4238" s="13"/>
      <c r="P4238" s="13"/>
      <c r="Q4238" s="13"/>
      <c r="R4238" s="13"/>
      <c r="S4238" s="13"/>
      <c r="T4238" s="13"/>
      <c r="U4238" s="13"/>
      <c r="V4238" s="13"/>
      <c r="W4238" s="13"/>
      <c r="X4238" s="13"/>
      <c r="Y4238" s="13"/>
      <c r="Z4238" s="13"/>
      <c r="AA4238" s="13"/>
      <c r="AB4238" s="13"/>
      <c r="AC4238" s="13"/>
      <c r="AD4238" s="13"/>
      <c r="AE4238" s="13"/>
      <c r="AF4238" s="13"/>
      <c r="AG4238" s="13"/>
      <c r="AH4238" s="13"/>
      <c r="AI4238" s="13"/>
      <c r="AJ4238" s="13"/>
      <c r="AK4238" s="13"/>
      <c r="AL4238" s="13"/>
      <c r="AM4238" s="13"/>
      <c r="AN4238" s="13"/>
      <c r="AO4238" s="13"/>
      <c r="AP4238" s="13"/>
      <c r="AQ4238" s="13"/>
      <c r="AR4238" s="13"/>
      <c r="AS4238" s="13"/>
      <c r="AT4238" s="13"/>
      <c r="AU4238" s="13"/>
      <c r="AV4238" s="13"/>
      <c r="AW4238" s="13"/>
      <c r="AX4238" s="13"/>
      <c r="AY4238" s="13"/>
      <c r="AZ4238" s="13"/>
      <c r="BA4238" s="13"/>
      <c r="BB4238" s="13"/>
      <c r="BC4238" s="13"/>
      <c r="BD4238" s="13"/>
      <c r="BE4238" s="13"/>
      <c r="BF4238" s="13"/>
      <c r="BG4238" s="13"/>
      <c r="BH4238" s="13"/>
      <c r="BI4238" s="13"/>
      <c r="BJ4238" s="13"/>
      <c r="BK4238" s="13"/>
      <c r="BL4238" s="13"/>
      <c r="BM4238" s="13"/>
      <c r="BN4238" s="13"/>
      <c r="BO4238" s="13"/>
      <c r="BP4238" s="13"/>
      <c r="BQ4238" s="13"/>
      <c r="BR4238" s="13"/>
      <c r="BS4238" s="13"/>
      <c r="BT4238" s="13"/>
      <c r="BU4238" s="13"/>
      <c r="BV4238" s="13"/>
      <c r="BW4238" s="13"/>
      <c r="BX4238" s="13"/>
      <c r="BY4238" s="13"/>
      <c r="BZ4238" s="13"/>
      <c r="CA4238" s="13"/>
      <c r="CB4238" s="13"/>
      <c r="CC4238" s="13"/>
      <c r="CD4238" s="13"/>
      <c r="CE4238" s="13"/>
      <c r="CF4238" s="13"/>
      <c r="CG4238" s="13"/>
      <c r="CH4238" s="13"/>
      <c r="CI4238" s="13"/>
      <c r="CJ4238" s="13"/>
      <c r="CK4238" s="13"/>
      <c r="CL4238" s="13"/>
      <c r="CM4238" s="13"/>
      <c r="CN4238" s="13"/>
      <c r="CO4238" s="13"/>
      <c r="CP4238" s="13"/>
      <c r="CQ4238" s="13"/>
      <c r="CR4238" s="13"/>
      <c r="CS4238" s="13"/>
      <c r="CT4238" s="13"/>
      <c r="CU4238" s="13"/>
      <c r="CV4238" s="13"/>
      <c r="CW4238" s="13"/>
      <c r="CX4238" s="13"/>
      <c r="CY4238" s="13"/>
      <c r="CZ4238" s="13"/>
      <c r="DA4238" s="13"/>
      <c r="DB4238" s="13"/>
      <c r="DC4238" s="13"/>
      <c r="DD4238" s="13"/>
      <c r="DE4238" s="13"/>
      <c r="DF4238" s="13"/>
      <c r="DG4238" s="13"/>
      <c r="DH4238" s="13"/>
      <c r="DI4238" s="13"/>
      <c r="DJ4238" s="13"/>
      <c r="DK4238" s="13"/>
      <c r="DL4238" s="13"/>
      <c r="DM4238" s="13"/>
      <c r="DN4238" s="13"/>
      <c r="DO4238" s="13"/>
      <c r="DP4238" s="13"/>
      <c r="DQ4238" s="13"/>
      <c r="DR4238" s="13"/>
      <c r="DS4238" s="13"/>
      <c r="DT4238" s="13"/>
      <c r="DU4238" s="13"/>
      <c r="DV4238" s="13"/>
      <c r="DW4238" s="13"/>
      <c r="DX4238" s="13"/>
      <c r="DY4238" s="13"/>
      <c r="DZ4238" s="13"/>
      <c r="EA4238" s="13"/>
      <c r="EB4238" s="13"/>
      <c r="EC4238" s="13"/>
      <c r="ED4238" s="13"/>
      <c r="EE4238" s="13"/>
      <c r="EF4238" s="13"/>
      <c r="EG4238" s="13"/>
      <c r="EH4238" s="13"/>
      <c r="EI4238" s="13"/>
      <c r="EJ4238" s="13"/>
      <c r="EK4238" s="13"/>
      <c r="EL4238" s="13"/>
      <c r="EM4238" s="13"/>
      <c r="EN4238" s="13"/>
      <c r="EO4238" s="13"/>
      <c r="EP4238" s="13"/>
      <c r="EQ4238" s="13"/>
      <c r="ER4238" s="13"/>
      <c r="ES4238" s="13"/>
      <c r="ET4238" s="13"/>
      <c r="EU4238" s="13"/>
      <c r="EV4238" s="13"/>
      <c r="EW4238" s="13"/>
      <c r="EX4238" s="13"/>
      <c r="EY4238" s="13"/>
      <c r="EZ4238" s="13"/>
      <c r="FA4238" s="13"/>
      <c r="FB4238" s="13"/>
      <c r="FC4238" s="13"/>
      <c r="FD4238" s="13"/>
      <c r="FE4238" s="13"/>
      <c r="FF4238" s="13"/>
      <c r="FG4238" s="13"/>
      <c r="FH4238" s="13"/>
      <c r="FI4238" s="13"/>
      <c r="FJ4238" s="13"/>
      <c r="FK4238" s="13"/>
      <c r="FL4238" s="13"/>
      <c r="FM4238" s="13"/>
      <c r="FN4238" s="13"/>
      <c r="FO4238" s="13"/>
      <c r="FP4238" s="13"/>
      <c r="FQ4238" s="13"/>
      <c r="FR4238" s="13"/>
      <c r="FS4238" s="13"/>
      <c r="FT4238" s="13"/>
      <c r="FU4238" s="13"/>
      <c r="FV4238" s="13"/>
      <c r="FW4238" s="13"/>
      <c r="FX4238" s="13"/>
      <c r="FY4238" s="13"/>
      <c r="FZ4238" s="13"/>
      <c r="GA4238" s="13"/>
      <c r="GB4238" s="13"/>
      <c r="GC4238" s="13"/>
      <c r="GD4238" s="13"/>
      <c r="GE4238" s="13"/>
      <c r="GF4238" s="13"/>
      <c r="GG4238" s="13"/>
      <c r="GH4238" s="13"/>
      <c r="GI4238" s="13"/>
      <c r="GJ4238" s="13"/>
      <c r="GK4238" s="13"/>
      <c r="GL4238" s="13"/>
      <c r="GM4238" s="13"/>
      <c r="GN4238" s="13"/>
      <c r="GO4238" s="13"/>
      <c r="GP4238" s="13"/>
      <c r="GQ4238" s="13"/>
      <c r="GR4238" s="13"/>
      <c r="GS4238" s="13"/>
      <c r="GT4238" s="13"/>
      <c r="GU4238" s="13"/>
      <c r="GV4238" s="13"/>
      <c r="GW4238" s="13"/>
      <c r="GX4238" s="13"/>
      <c r="GY4238" s="13"/>
      <c r="GZ4238" s="13"/>
      <c r="HA4238" s="13"/>
      <c r="HB4238" s="13"/>
      <c r="HC4238" s="13"/>
      <c r="HD4238" s="13"/>
      <c r="HE4238" s="13"/>
      <c r="HF4238" s="13"/>
      <c r="HG4238" s="13"/>
      <c r="HH4238" s="13"/>
      <c r="HI4238" s="13"/>
      <c r="HJ4238" s="13"/>
      <c r="HK4238" s="13"/>
      <c r="HL4238" s="13"/>
      <c r="HM4238" s="13"/>
      <c r="HN4238" s="13"/>
      <c r="HO4238" s="13"/>
      <c r="HP4238" s="13"/>
      <c r="HQ4238" s="13"/>
      <c r="HR4238" s="13"/>
      <c r="HS4238" s="13"/>
      <c r="HT4238" s="13"/>
      <c r="HU4238" s="13"/>
      <c r="HV4238" s="13"/>
      <c r="HW4238" s="13"/>
      <c r="HX4238" s="13"/>
      <c r="HY4238" s="13"/>
      <c r="HZ4238" s="13"/>
      <c r="IA4238" s="13"/>
      <c r="IB4238" s="13"/>
      <c r="IC4238" s="13"/>
      <c r="ID4238" s="13"/>
      <c r="IE4238" s="13"/>
      <c r="IF4238" s="13"/>
      <c r="IG4238" s="13"/>
    </row>
    <row r="4239" spans="1:241" s="304" customFormat="1">
      <c r="A4239" s="309">
        <v>168</v>
      </c>
      <c r="B4239" s="197" t="s">
        <v>5273</v>
      </c>
      <c r="C4239" s="319" t="s">
        <v>5274</v>
      </c>
      <c r="D4239" s="305" t="s">
        <v>1808</v>
      </c>
      <c r="E4239" s="299">
        <f t="shared" si="247"/>
        <v>0</v>
      </c>
      <c r="F4239" s="303"/>
      <c r="G4239" s="303"/>
      <c r="H4239" s="320"/>
      <c r="I4239" s="13"/>
      <c r="J4239" s="13"/>
      <c r="K4239" s="13"/>
      <c r="L4239" s="13"/>
      <c r="M4239" s="13"/>
      <c r="N4239" s="13"/>
      <c r="O4239" s="13"/>
      <c r="P4239" s="13"/>
      <c r="Q4239" s="13"/>
      <c r="R4239" s="13"/>
      <c r="S4239" s="13"/>
      <c r="T4239" s="13"/>
      <c r="U4239" s="13"/>
      <c r="V4239" s="13"/>
      <c r="W4239" s="13"/>
      <c r="X4239" s="13"/>
      <c r="Y4239" s="13"/>
      <c r="Z4239" s="13"/>
      <c r="AA4239" s="13"/>
      <c r="AB4239" s="13"/>
      <c r="AC4239" s="13"/>
      <c r="AD4239" s="13"/>
      <c r="AE4239" s="13"/>
      <c r="AF4239" s="13"/>
      <c r="AG4239" s="13"/>
      <c r="AH4239" s="13"/>
      <c r="AI4239" s="13"/>
      <c r="AJ4239" s="13"/>
      <c r="AK4239" s="13"/>
      <c r="AL4239" s="13"/>
      <c r="AM4239" s="13"/>
      <c r="AN4239" s="13"/>
      <c r="AO4239" s="13"/>
      <c r="AP4239" s="13"/>
      <c r="AQ4239" s="13"/>
      <c r="AR4239" s="13"/>
      <c r="AS4239" s="13"/>
      <c r="AT4239" s="13"/>
      <c r="AU4239" s="13"/>
      <c r="AV4239" s="13"/>
      <c r="AW4239" s="13"/>
      <c r="AX4239" s="13"/>
      <c r="AY4239" s="13"/>
      <c r="AZ4239" s="13"/>
      <c r="BA4239" s="13"/>
      <c r="BB4239" s="13"/>
      <c r="BC4239" s="13"/>
      <c r="BD4239" s="13"/>
      <c r="BE4239" s="13"/>
      <c r="BF4239" s="13"/>
      <c r="BG4239" s="13"/>
      <c r="BH4239" s="13"/>
      <c r="BI4239" s="13"/>
      <c r="BJ4239" s="13"/>
      <c r="BK4239" s="13"/>
      <c r="BL4239" s="13"/>
      <c r="BM4239" s="13"/>
      <c r="BN4239" s="13"/>
      <c r="BO4239" s="13"/>
      <c r="BP4239" s="13"/>
      <c r="BQ4239" s="13"/>
      <c r="BR4239" s="13"/>
      <c r="BS4239" s="13"/>
      <c r="BT4239" s="13"/>
      <c r="BU4239" s="13"/>
      <c r="BV4239" s="13"/>
      <c r="BW4239" s="13"/>
      <c r="BX4239" s="13"/>
      <c r="BY4239" s="13"/>
      <c r="BZ4239" s="13"/>
      <c r="CA4239" s="13"/>
      <c r="CB4239" s="13"/>
      <c r="CC4239" s="13"/>
      <c r="CD4239" s="13"/>
      <c r="CE4239" s="13"/>
      <c r="CF4239" s="13"/>
      <c r="CG4239" s="13"/>
      <c r="CH4239" s="13"/>
      <c r="CI4239" s="13"/>
      <c r="CJ4239" s="13"/>
      <c r="CK4239" s="13"/>
      <c r="CL4239" s="13"/>
      <c r="CM4239" s="13"/>
      <c r="CN4239" s="13"/>
      <c r="CO4239" s="13"/>
      <c r="CP4239" s="13"/>
      <c r="CQ4239" s="13"/>
      <c r="CR4239" s="13"/>
      <c r="CS4239" s="13"/>
      <c r="CT4239" s="13"/>
      <c r="CU4239" s="13"/>
      <c r="CV4239" s="13"/>
      <c r="CW4239" s="13"/>
      <c r="CX4239" s="13"/>
      <c r="CY4239" s="13"/>
      <c r="CZ4239" s="13"/>
      <c r="DA4239" s="13"/>
      <c r="DB4239" s="13"/>
      <c r="DC4239" s="13"/>
      <c r="DD4239" s="13"/>
      <c r="DE4239" s="13"/>
      <c r="DF4239" s="13"/>
      <c r="DG4239" s="13"/>
      <c r="DH4239" s="13"/>
      <c r="DI4239" s="13"/>
      <c r="DJ4239" s="13"/>
      <c r="DK4239" s="13"/>
      <c r="DL4239" s="13"/>
      <c r="DM4239" s="13"/>
      <c r="DN4239" s="13"/>
      <c r="DO4239" s="13"/>
      <c r="DP4239" s="13"/>
      <c r="DQ4239" s="13"/>
      <c r="DR4239" s="13"/>
      <c r="DS4239" s="13"/>
      <c r="DT4239" s="13"/>
      <c r="DU4239" s="13"/>
      <c r="DV4239" s="13"/>
      <c r="DW4239" s="13"/>
      <c r="DX4239" s="13"/>
      <c r="DY4239" s="13"/>
      <c r="DZ4239" s="13"/>
      <c r="EA4239" s="13"/>
      <c r="EB4239" s="13"/>
      <c r="EC4239" s="13"/>
      <c r="ED4239" s="13"/>
      <c r="EE4239" s="13"/>
      <c r="EF4239" s="13"/>
      <c r="EG4239" s="13"/>
      <c r="EH4239" s="13"/>
      <c r="EI4239" s="13"/>
      <c r="EJ4239" s="13"/>
      <c r="EK4239" s="13"/>
      <c r="EL4239" s="13"/>
      <c r="EM4239" s="13"/>
      <c r="EN4239" s="13"/>
      <c r="EO4239" s="13"/>
      <c r="EP4239" s="13"/>
      <c r="EQ4239" s="13"/>
      <c r="ER4239" s="13"/>
      <c r="ES4239" s="13"/>
      <c r="ET4239" s="13"/>
      <c r="EU4239" s="13"/>
      <c r="EV4239" s="13"/>
      <c r="EW4239" s="13"/>
      <c r="EX4239" s="13"/>
      <c r="EY4239" s="13"/>
      <c r="EZ4239" s="13"/>
      <c r="FA4239" s="13"/>
      <c r="FB4239" s="13"/>
      <c r="FC4239" s="13"/>
      <c r="FD4239" s="13"/>
      <c r="FE4239" s="13"/>
      <c r="FF4239" s="13"/>
      <c r="FG4239" s="13"/>
      <c r="FH4239" s="13"/>
      <c r="FI4239" s="13"/>
      <c r="FJ4239" s="13"/>
      <c r="FK4239" s="13"/>
      <c r="FL4239" s="13"/>
      <c r="FM4239" s="13"/>
      <c r="FN4239" s="13"/>
      <c r="FO4239" s="13"/>
      <c r="FP4239" s="13"/>
      <c r="FQ4239" s="13"/>
      <c r="FR4239" s="13"/>
      <c r="FS4239" s="13"/>
      <c r="FT4239" s="13"/>
      <c r="FU4239" s="13"/>
      <c r="FV4239" s="13"/>
      <c r="FW4239" s="13"/>
      <c r="FX4239" s="13"/>
      <c r="FY4239" s="13"/>
      <c r="FZ4239" s="13"/>
      <c r="GA4239" s="13"/>
      <c r="GB4239" s="13"/>
      <c r="GC4239" s="13"/>
      <c r="GD4239" s="13"/>
      <c r="GE4239" s="13"/>
      <c r="GF4239" s="13"/>
      <c r="GG4239" s="13"/>
      <c r="GH4239" s="13"/>
      <c r="GI4239" s="13"/>
      <c r="GJ4239" s="13"/>
      <c r="GK4239" s="13"/>
      <c r="GL4239" s="13"/>
      <c r="GM4239" s="13"/>
      <c r="GN4239" s="13"/>
      <c r="GO4239" s="13"/>
      <c r="GP4239" s="13"/>
      <c r="GQ4239" s="13"/>
      <c r="GR4239" s="13"/>
      <c r="GS4239" s="13"/>
      <c r="GT4239" s="13"/>
      <c r="GU4239" s="13"/>
      <c r="GV4239" s="13"/>
      <c r="GW4239" s="13"/>
      <c r="GX4239" s="13"/>
      <c r="GY4239" s="13"/>
      <c r="GZ4239" s="13"/>
      <c r="HA4239" s="13"/>
      <c r="HB4239" s="13"/>
      <c r="HC4239" s="13"/>
      <c r="HD4239" s="13"/>
      <c r="HE4239" s="13"/>
      <c r="HF4239" s="13"/>
      <c r="HG4239" s="13"/>
      <c r="HH4239" s="13"/>
      <c r="HI4239" s="13"/>
      <c r="HJ4239" s="13"/>
      <c r="HK4239" s="13"/>
      <c r="HL4239" s="13"/>
      <c r="HM4239" s="13"/>
      <c r="HN4239" s="13"/>
      <c r="HO4239" s="13"/>
      <c r="HP4239" s="13"/>
      <c r="HQ4239" s="13"/>
      <c r="HR4239" s="13"/>
      <c r="HS4239" s="13"/>
      <c r="HT4239" s="13"/>
      <c r="HU4239" s="13"/>
      <c r="HV4239" s="13"/>
      <c r="HW4239" s="13"/>
      <c r="HX4239" s="13"/>
      <c r="HY4239" s="13"/>
      <c r="HZ4239" s="13"/>
      <c r="IA4239" s="13"/>
      <c r="IB4239" s="13"/>
      <c r="IC4239" s="13"/>
      <c r="ID4239" s="13"/>
      <c r="IE4239" s="13"/>
      <c r="IF4239" s="13"/>
      <c r="IG4239" s="13"/>
    </row>
    <row r="4240" spans="1:241" s="304" customFormat="1">
      <c r="A4240" s="309">
        <v>169</v>
      </c>
      <c r="B4240" s="197" t="s">
        <v>5275</v>
      </c>
      <c r="C4240" s="319" t="s">
        <v>5274</v>
      </c>
      <c r="D4240" s="305" t="s">
        <v>1808</v>
      </c>
      <c r="E4240" s="299">
        <f t="shared" si="247"/>
        <v>0</v>
      </c>
      <c r="F4240" s="303"/>
      <c r="G4240" s="303"/>
      <c r="H4240" s="320"/>
      <c r="I4240" s="13"/>
      <c r="J4240" s="13"/>
      <c r="K4240" s="13"/>
      <c r="L4240" s="13"/>
      <c r="M4240" s="13"/>
      <c r="N4240" s="13"/>
      <c r="O4240" s="13"/>
      <c r="P4240" s="13"/>
      <c r="Q4240" s="13"/>
      <c r="R4240" s="13"/>
      <c r="S4240" s="13"/>
      <c r="T4240" s="13"/>
      <c r="U4240" s="13"/>
      <c r="V4240" s="13"/>
      <c r="W4240" s="13"/>
      <c r="X4240" s="13"/>
      <c r="Y4240" s="13"/>
      <c r="Z4240" s="13"/>
      <c r="AA4240" s="13"/>
      <c r="AB4240" s="13"/>
      <c r="AC4240" s="13"/>
      <c r="AD4240" s="13"/>
      <c r="AE4240" s="13"/>
      <c r="AF4240" s="13"/>
      <c r="AG4240" s="13"/>
      <c r="AH4240" s="13"/>
      <c r="AI4240" s="13"/>
      <c r="AJ4240" s="13"/>
      <c r="AK4240" s="13"/>
      <c r="AL4240" s="13"/>
      <c r="AM4240" s="13"/>
      <c r="AN4240" s="13"/>
      <c r="AO4240" s="13"/>
      <c r="AP4240" s="13"/>
      <c r="AQ4240" s="13"/>
      <c r="AR4240" s="13"/>
      <c r="AS4240" s="13"/>
      <c r="AT4240" s="13"/>
      <c r="AU4240" s="13"/>
      <c r="AV4240" s="13"/>
      <c r="AW4240" s="13"/>
      <c r="AX4240" s="13"/>
      <c r="AY4240" s="13"/>
      <c r="AZ4240" s="13"/>
      <c r="BA4240" s="13"/>
      <c r="BB4240" s="13"/>
      <c r="BC4240" s="13"/>
      <c r="BD4240" s="13"/>
      <c r="BE4240" s="13"/>
      <c r="BF4240" s="13"/>
      <c r="BG4240" s="13"/>
      <c r="BH4240" s="13"/>
      <c r="BI4240" s="13"/>
      <c r="BJ4240" s="13"/>
      <c r="BK4240" s="13"/>
      <c r="BL4240" s="13"/>
      <c r="BM4240" s="13"/>
      <c r="BN4240" s="13"/>
      <c r="BO4240" s="13"/>
      <c r="BP4240" s="13"/>
      <c r="BQ4240" s="13"/>
      <c r="BR4240" s="13"/>
      <c r="BS4240" s="13"/>
      <c r="BT4240" s="13"/>
      <c r="BU4240" s="13"/>
      <c r="BV4240" s="13"/>
      <c r="BW4240" s="13"/>
      <c r="BX4240" s="13"/>
      <c r="BY4240" s="13"/>
      <c r="BZ4240" s="13"/>
      <c r="CA4240" s="13"/>
      <c r="CB4240" s="13"/>
      <c r="CC4240" s="13"/>
      <c r="CD4240" s="13"/>
      <c r="CE4240" s="13"/>
      <c r="CF4240" s="13"/>
      <c r="CG4240" s="13"/>
      <c r="CH4240" s="13"/>
      <c r="CI4240" s="13"/>
      <c r="CJ4240" s="13"/>
      <c r="CK4240" s="13"/>
      <c r="CL4240" s="13"/>
      <c r="CM4240" s="13"/>
      <c r="CN4240" s="13"/>
      <c r="CO4240" s="13"/>
      <c r="CP4240" s="13"/>
      <c r="CQ4240" s="13"/>
      <c r="CR4240" s="13"/>
      <c r="CS4240" s="13"/>
      <c r="CT4240" s="13"/>
      <c r="CU4240" s="13"/>
      <c r="CV4240" s="13"/>
      <c r="CW4240" s="13"/>
      <c r="CX4240" s="13"/>
      <c r="CY4240" s="13"/>
      <c r="CZ4240" s="13"/>
      <c r="DA4240" s="13"/>
      <c r="DB4240" s="13"/>
      <c r="DC4240" s="13"/>
      <c r="DD4240" s="13"/>
      <c r="DE4240" s="13"/>
      <c r="DF4240" s="13"/>
      <c r="DG4240" s="13"/>
      <c r="DH4240" s="13"/>
      <c r="DI4240" s="13"/>
      <c r="DJ4240" s="13"/>
      <c r="DK4240" s="13"/>
      <c r="DL4240" s="13"/>
      <c r="DM4240" s="13"/>
      <c r="DN4240" s="13"/>
      <c r="DO4240" s="13"/>
      <c r="DP4240" s="13"/>
      <c r="DQ4240" s="13"/>
      <c r="DR4240" s="13"/>
      <c r="DS4240" s="13"/>
      <c r="DT4240" s="13"/>
      <c r="DU4240" s="13"/>
      <c r="DV4240" s="13"/>
      <c r="DW4240" s="13"/>
      <c r="DX4240" s="13"/>
      <c r="DY4240" s="13"/>
      <c r="DZ4240" s="13"/>
      <c r="EA4240" s="13"/>
      <c r="EB4240" s="13"/>
      <c r="EC4240" s="13"/>
      <c r="ED4240" s="13"/>
      <c r="EE4240" s="13"/>
      <c r="EF4240" s="13"/>
      <c r="EG4240" s="13"/>
      <c r="EH4240" s="13"/>
      <c r="EI4240" s="13"/>
      <c r="EJ4240" s="13"/>
      <c r="EK4240" s="13"/>
      <c r="EL4240" s="13"/>
      <c r="EM4240" s="13"/>
      <c r="EN4240" s="13"/>
      <c r="EO4240" s="13"/>
      <c r="EP4240" s="13"/>
      <c r="EQ4240" s="13"/>
      <c r="ER4240" s="13"/>
      <c r="ES4240" s="13"/>
      <c r="ET4240" s="13"/>
      <c r="EU4240" s="13"/>
      <c r="EV4240" s="13"/>
      <c r="EW4240" s="13"/>
      <c r="EX4240" s="13"/>
      <c r="EY4240" s="13"/>
      <c r="EZ4240" s="13"/>
      <c r="FA4240" s="13"/>
      <c r="FB4240" s="13"/>
      <c r="FC4240" s="13"/>
      <c r="FD4240" s="13"/>
      <c r="FE4240" s="13"/>
      <c r="FF4240" s="13"/>
      <c r="FG4240" s="13"/>
      <c r="FH4240" s="13"/>
      <c r="FI4240" s="13"/>
      <c r="FJ4240" s="13"/>
      <c r="FK4240" s="13"/>
      <c r="FL4240" s="13"/>
      <c r="FM4240" s="13"/>
      <c r="FN4240" s="13"/>
      <c r="FO4240" s="13"/>
      <c r="FP4240" s="13"/>
      <c r="FQ4240" s="13"/>
      <c r="FR4240" s="13"/>
      <c r="FS4240" s="13"/>
      <c r="FT4240" s="13"/>
      <c r="FU4240" s="13"/>
      <c r="FV4240" s="13"/>
      <c r="FW4240" s="13"/>
      <c r="FX4240" s="13"/>
      <c r="FY4240" s="13"/>
      <c r="FZ4240" s="13"/>
      <c r="GA4240" s="13"/>
      <c r="GB4240" s="13"/>
      <c r="GC4240" s="13"/>
      <c r="GD4240" s="13"/>
      <c r="GE4240" s="13"/>
      <c r="GF4240" s="13"/>
      <c r="GG4240" s="13"/>
      <c r="GH4240" s="13"/>
      <c r="GI4240" s="13"/>
      <c r="GJ4240" s="13"/>
      <c r="GK4240" s="13"/>
      <c r="GL4240" s="13"/>
      <c r="GM4240" s="13"/>
      <c r="GN4240" s="13"/>
      <c r="GO4240" s="13"/>
      <c r="GP4240" s="13"/>
      <c r="GQ4240" s="13"/>
      <c r="GR4240" s="13"/>
      <c r="GS4240" s="13"/>
      <c r="GT4240" s="13"/>
      <c r="GU4240" s="13"/>
      <c r="GV4240" s="13"/>
      <c r="GW4240" s="13"/>
      <c r="GX4240" s="13"/>
      <c r="GY4240" s="13"/>
      <c r="GZ4240" s="13"/>
      <c r="HA4240" s="13"/>
      <c r="HB4240" s="13"/>
      <c r="HC4240" s="13"/>
      <c r="HD4240" s="13"/>
      <c r="HE4240" s="13"/>
      <c r="HF4240" s="13"/>
      <c r="HG4240" s="13"/>
      <c r="HH4240" s="13"/>
      <c r="HI4240" s="13"/>
      <c r="HJ4240" s="13"/>
      <c r="HK4240" s="13"/>
      <c r="HL4240" s="13"/>
      <c r="HM4240" s="13"/>
      <c r="HN4240" s="13"/>
      <c r="HO4240" s="13"/>
      <c r="HP4240" s="13"/>
      <c r="HQ4240" s="13"/>
      <c r="HR4240" s="13"/>
      <c r="HS4240" s="13"/>
      <c r="HT4240" s="13"/>
      <c r="HU4240" s="13"/>
      <c r="HV4240" s="13"/>
      <c r="HW4240" s="13"/>
      <c r="HX4240" s="13"/>
      <c r="HY4240" s="13"/>
      <c r="HZ4240" s="13"/>
      <c r="IA4240" s="13"/>
      <c r="IB4240" s="13"/>
      <c r="IC4240" s="13"/>
      <c r="ID4240" s="13"/>
      <c r="IE4240" s="13"/>
      <c r="IF4240" s="13"/>
      <c r="IG4240" s="13"/>
    </row>
    <row r="4241" spans="1:241" s="304" customFormat="1">
      <c r="A4241" s="309">
        <v>170</v>
      </c>
      <c r="B4241" s="197" t="s">
        <v>3610</v>
      </c>
      <c r="C4241" s="319" t="s">
        <v>5276</v>
      </c>
      <c r="D4241" s="305" t="s">
        <v>1808</v>
      </c>
      <c r="E4241" s="299">
        <f t="shared" si="247"/>
        <v>0</v>
      </c>
      <c r="F4241" s="303"/>
      <c r="G4241" s="303"/>
      <c r="H4241" s="320"/>
      <c r="I4241" s="13"/>
      <c r="J4241" s="13"/>
      <c r="K4241" s="13"/>
      <c r="L4241" s="13"/>
      <c r="M4241" s="13"/>
      <c r="N4241" s="13"/>
      <c r="O4241" s="13"/>
      <c r="P4241" s="13"/>
      <c r="Q4241" s="13"/>
      <c r="R4241" s="13"/>
      <c r="S4241" s="13"/>
      <c r="T4241" s="13"/>
      <c r="U4241" s="13"/>
      <c r="V4241" s="13"/>
      <c r="W4241" s="13"/>
      <c r="X4241" s="13"/>
      <c r="Y4241" s="13"/>
      <c r="Z4241" s="13"/>
      <c r="AA4241" s="13"/>
      <c r="AB4241" s="13"/>
      <c r="AC4241" s="13"/>
      <c r="AD4241" s="13"/>
      <c r="AE4241" s="13"/>
      <c r="AF4241" s="13"/>
      <c r="AG4241" s="13"/>
      <c r="AH4241" s="13"/>
      <c r="AI4241" s="13"/>
      <c r="AJ4241" s="13"/>
      <c r="AK4241" s="13"/>
      <c r="AL4241" s="13"/>
      <c r="AM4241" s="13"/>
      <c r="AN4241" s="13"/>
      <c r="AO4241" s="13"/>
      <c r="AP4241" s="13"/>
      <c r="AQ4241" s="13"/>
      <c r="AR4241" s="13"/>
      <c r="AS4241" s="13"/>
      <c r="AT4241" s="13"/>
      <c r="AU4241" s="13"/>
      <c r="AV4241" s="13"/>
      <c r="AW4241" s="13"/>
      <c r="AX4241" s="13"/>
      <c r="AY4241" s="13"/>
      <c r="AZ4241" s="13"/>
      <c r="BA4241" s="13"/>
      <c r="BB4241" s="13"/>
      <c r="BC4241" s="13"/>
      <c r="BD4241" s="13"/>
      <c r="BE4241" s="13"/>
      <c r="BF4241" s="13"/>
      <c r="BG4241" s="13"/>
      <c r="BH4241" s="13"/>
      <c r="BI4241" s="13"/>
      <c r="BJ4241" s="13"/>
      <c r="BK4241" s="13"/>
      <c r="BL4241" s="13"/>
      <c r="BM4241" s="13"/>
      <c r="BN4241" s="13"/>
      <c r="BO4241" s="13"/>
      <c r="BP4241" s="13"/>
      <c r="BQ4241" s="13"/>
      <c r="BR4241" s="13"/>
      <c r="BS4241" s="13"/>
      <c r="BT4241" s="13"/>
      <c r="BU4241" s="13"/>
      <c r="BV4241" s="13"/>
      <c r="BW4241" s="13"/>
      <c r="BX4241" s="13"/>
      <c r="BY4241" s="13"/>
      <c r="BZ4241" s="13"/>
      <c r="CA4241" s="13"/>
      <c r="CB4241" s="13"/>
      <c r="CC4241" s="13"/>
      <c r="CD4241" s="13"/>
      <c r="CE4241" s="13"/>
      <c r="CF4241" s="13"/>
      <c r="CG4241" s="13"/>
      <c r="CH4241" s="13"/>
      <c r="CI4241" s="13"/>
      <c r="CJ4241" s="13"/>
      <c r="CK4241" s="13"/>
      <c r="CL4241" s="13"/>
      <c r="CM4241" s="13"/>
      <c r="CN4241" s="13"/>
      <c r="CO4241" s="13"/>
      <c r="CP4241" s="13"/>
      <c r="CQ4241" s="13"/>
      <c r="CR4241" s="13"/>
      <c r="CS4241" s="13"/>
      <c r="CT4241" s="13"/>
      <c r="CU4241" s="13"/>
      <c r="CV4241" s="13"/>
      <c r="CW4241" s="13"/>
      <c r="CX4241" s="13"/>
      <c r="CY4241" s="13"/>
      <c r="CZ4241" s="13"/>
      <c r="DA4241" s="13"/>
      <c r="DB4241" s="13"/>
      <c r="DC4241" s="13"/>
      <c r="DD4241" s="13"/>
      <c r="DE4241" s="13"/>
      <c r="DF4241" s="13"/>
      <c r="DG4241" s="13"/>
      <c r="DH4241" s="13"/>
      <c r="DI4241" s="13"/>
      <c r="DJ4241" s="13"/>
      <c r="DK4241" s="13"/>
      <c r="DL4241" s="13"/>
      <c r="DM4241" s="13"/>
      <c r="DN4241" s="13"/>
      <c r="DO4241" s="13"/>
      <c r="DP4241" s="13"/>
      <c r="DQ4241" s="13"/>
      <c r="DR4241" s="13"/>
      <c r="DS4241" s="13"/>
      <c r="DT4241" s="13"/>
      <c r="DU4241" s="13"/>
      <c r="DV4241" s="13"/>
      <c r="DW4241" s="13"/>
      <c r="DX4241" s="13"/>
      <c r="DY4241" s="13"/>
      <c r="DZ4241" s="13"/>
      <c r="EA4241" s="13"/>
      <c r="EB4241" s="13"/>
      <c r="EC4241" s="13"/>
      <c r="ED4241" s="13"/>
      <c r="EE4241" s="13"/>
      <c r="EF4241" s="13"/>
      <c r="EG4241" s="13"/>
      <c r="EH4241" s="13"/>
      <c r="EI4241" s="13"/>
      <c r="EJ4241" s="13"/>
      <c r="EK4241" s="13"/>
      <c r="EL4241" s="13"/>
      <c r="EM4241" s="13"/>
      <c r="EN4241" s="13"/>
      <c r="EO4241" s="13"/>
      <c r="EP4241" s="13"/>
      <c r="EQ4241" s="13"/>
      <c r="ER4241" s="13"/>
      <c r="ES4241" s="13"/>
      <c r="ET4241" s="13"/>
      <c r="EU4241" s="13"/>
      <c r="EV4241" s="13"/>
      <c r="EW4241" s="13"/>
      <c r="EX4241" s="13"/>
      <c r="EY4241" s="13"/>
      <c r="EZ4241" s="13"/>
      <c r="FA4241" s="13"/>
      <c r="FB4241" s="13"/>
      <c r="FC4241" s="13"/>
      <c r="FD4241" s="13"/>
      <c r="FE4241" s="13"/>
      <c r="FF4241" s="13"/>
      <c r="FG4241" s="13"/>
      <c r="FH4241" s="13"/>
      <c r="FI4241" s="13"/>
      <c r="FJ4241" s="13"/>
      <c r="FK4241" s="13"/>
      <c r="FL4241" s="13"/>
      <c r="FM4241" s="13"/>
      <c r="FN4241" s="13"/>
      <c r="FO4241" s="13"/>
      <c r="FP4241" s="13"/>
      <c r="FQ4241" s="13"/>
      <c r="FR4241" s="13"/>
      <c r="FS4241" s="13"/>
      <c r="FT4241" s="13"/>
      <c r="FU4241" s="13"/>
      <c r="FV4241" s="13"/>
      <c r="FW4241" s="13"/>
      <c r="FX4241" s="13"/>
      <c r="FY4241" s="13"/>
      <c r="FZ4241" s="13"/>
      <c r="GA4241" s="13"/>
      <c r="GB4241" s="13"/>
      <c r="GC4241" s="13"/>
      <c r="GD4241" s="13"/>
      <c r="GE4241" s="13"/>
      <c r="GF4241" s="13"/>
      <c r="GG4241" s="13"/>
      <c r="GH4241" s="13"/>
      <c r="GI4241" s="13"/>
      <c r="GJ4241" s="13"/>
      <c r="GK4241" s="13"/>
      <c r="GL4241" s="13"/>
      <c r="GM4241" s="13"/>
      <c r="GN4241" s="13"/>
      <c r="GO4241" s="13"/>
      <c r="GP4241" s="13"/>
      <c r="GQ4241" s="13"/>
      <c r="GR4241" s="13"/>
      <c r="GS4241" s="13"/>
      <c r="GT4241" s="13"/>
      <c r="GU4241" s="13"/>
      <c r="GV4241" s="13"/>
      <c r="GW4241" s="13"/>
      <c r="GX4241" s="13"/>
      <c r="GY4241" s="13"/>
      <c r="GZ4241" s="13"/>
      <c r="HA4241" s="13"/>
      <c r="HB4241" s="13"/>
      <c r="HC4241" s="13"/>
      <c r="HD4241" s="13"/>
      <c r="HE4241" s="13"/>
      <c r="HF4241" s="13"/>
      <c r="HG4241" s="13"/>
      <c r="HH4241" s="13"/>
      <c r="HI4241" s="13"/>
      <c r="HJ4241" s="13"/>
      <c r="HK4241" s="13"/>
      <c r="HL4241" s="13"/>
      <c r="HM4241" s="13"/>
      <c r="HN4241" s="13"/>
      <c r="HO4241" s="13"/>
      <c r="HP4241" s="13"/>
      <c r="HQ4241" s="13"/>
      <c r="HR4241" s="13"/>
      <c r="HS4241" s="13"/>
      <c r="HT4241" s="13"/>
      <c r="HU4241" s="13"/>
      <c r="HV4241" s="13"/>
      <c r="HW4241" s="13"/>
      <c r="HX4241" s="13"/>
      <c r="HY4241" s="13"/>
      <c r="HZ4241" s="13"/>
      <c r="IA4241" s="13"/>
      <c r="IB4241" s="13"/>
      <c r="IC4241" s="13"/>
      <c r="ID4241" s="13"/>
      <c r="IE4241" s="13"/>
      <c r="IF4241" s="13"/>
      <c r="IG4241" s="13"/>
    </row>
    <row r="4242" spans="1:241" s="304" customFormat="1">
      <c r="A4242" s="309">
        <v>171</v>
      </c>
      <c r="B4242" s="197" t="s">
        <v>5277</v>
      </c>
      <c r="C4242" s="319" t="s">
        <v>5278</v>
      </c>
      <c r="D4242" s="305" t="s">
        <v>1808</v>
      </c>
      <c r="E4242" s="299">
        <f t="shared" si="247"/>
        <v>0</v>
      </c>
      <c r="F4242" s="303"/>
      <c r="G4242" s="303"/>
      <c r="H4242" s="320"/>
      <c r="I4242" s="13"/>
      <c r="J4242" s="13"/>
      <c r="K4242" s="13"/>
      <c r="L4242" s="13"/>
      <c r="M4242" s="13"/>
      <c r="N4242" s="13"/>
      <c r="O4242" s="13"/>
      <c r="P4242" s="13"/>
      <c r="Q4242" s="13"/>
      <c r="R4242" s="13"/>
      <c r="S4242" s="13"/>
      <c r="T4242" s="13"/>
      <c r="U4242" s="13"/>
      <c r="V4242" s="13"/>
      <c r="W4242" s="13"/>
      <c r="X4242" s="13"/>
      <c r="Y4242" s="13"/>
      <c r="Z4242" s="13"/>
      <c r="AA4242" s="13"/>
      <c r="AB4242" s="13"/>
      <c r="AC4242" s="13"/>
      <c r="AD4242" s="13"/>
      <c r="AE4242" s="13"/>
      <c r="AF4242" s="13"/>
      <c r="AG4242" s="13"/>
      <c r="AH4242" s="13"/>
      <c r="AI4242" s="13"/>
      <c r="AJ4242" s="13"/>
      <c r="AK4242" s="13"/>
      <c r="AL4242" s="13"/>
      <c r="AM4242" s="13"/>
      <c r="AN4242" s="13"/>
      <c r="AO4242" s="13"/>
      <c r="AP4242" s="13"/>
      <c r="AQ4242" s="13"/>
      <c r="AR4242" s="13"/>
      <c r="AS4242" s="13"/>
      <c r="AT4242" s="13"/>
      <c r="AU4242" s="13"/>
      <c r="AV4242" s="13"/>
      <c r="AW4242" s="13"/>
      <c r="AX4242" s="13"/>
      <c r="AY4242" s="13"/>
      <c r="AZ4242" s="13"/>
      <c r="BA4242" s="13"/>
      <c r="BB4242" s="13"/>
      <c r="BC4242" s="13"/>
      <c r="BD4242" s="13"/>
      <c r="BE4242" s="13"/>
      <c r="BF4242" s="13"/>
      <c r="BG4242" s="13"/>
      <c r="BH4242" s="13"/>
      <c r="BI4242" s="13"/>
      <c r="BJ4242" s="13"/>
      <c r="BK4242" s="13"/>
      <c r="BL4242" s="13"/>
      <c r="BM4242" s="13"/>
      <c r="BN4242" s="13"/>
      <c r="BO4242" s="13"/>
      <c r="BP4242" s="13"/>
      <c r="BQ4242" s="13"/>
      <c r="BR4242" s="13"/>
      <c r="BS4242" s="13"/>
      <c r="BT4242" s="13"/>
      <c r="BU4242" s="13"/>
      <c r="BV4242" s="13"/>
      <c r="BW4242" s="13"/>
      <c r="BX4242" s="13"/>
      <c r="BY4242" s="13"/>
      <c r="BZ4242" s="13"/>
      <c r="CA4242" s="13"/>
      <c r="CB4242" s="13"/>
      <c r="CC4242" s="13"/>
      <c r="CD4242" s="13"/>
      <c r="CE4242" s="13"/>
      <c r="CF4242" s="13"/>
      <c r="CG4242" s="13"/>
      <c r="CH4242" s="13"/>
      <c r="CI4242" s="13"/>
      <c r="CJ4242" s="13"/>
      <c r="CK4242" s="13"/>
      <c r="CL4242" s="13"/>
      <c r="CM4242" s="13"/>
      <c r="CN4242" s="13"/>
      <c r="CO4242" s="13"/>
      <c r="CP4242" s="13"/>
      <c r="CQ4242" s="13"/>
      <c r="CR4242" s="13"/>
      <c r="CS4242" s="13"/>
      <c r="CT4242" s="13"/>
      <c r="CU4242" s="13"/>
      <c r="CV4242" s="13"/>
      <c r="CW4242" s="13"/>
      <c r="CX4242" s="13"/>
      <c r="CY4242" s="13"/>
      <c r="CZ4242" s="13"/>
      <c r="DA4242" s="13"/>
      <c r="DB4242" s="13"/>
      <c r="DC4242" s="13"/>
      <c r="DD4242" s="13"/>
      <c r="DE4242" s="13"/>
      <c r="DF4242" s="13"/>
      <c r="DG4242" s="13"/>
      <c r="DH4242" s="13"/>
      <c r="DI4242" s="13"/>
      <c r="DJ4242" s="13"/>
      <c r="DK4242" s="13"/>
      <c r="DL4242" s="13"/>
      <c r="DM4242" s="13"/>
      <c r="DN4242" s="13"/>
      <c r="DO4242" s="13"/>
      <c r="DP4242" s="13"/>
      <c r="DQ4242" s="13"/>
      <c r="DR4242" s="13"/>
      <c r="DS4242" s="13"/>
      <c r="DT4242" s="13"/>
      <c r="DU4242" s="13"/>
      <c r="DV4242" s="13"/>
      <c r="DW4242" s="13"/>
      <c r="DX4242" s="13"/>
      <c r="DY4242" s="13"/>
      <c r="DZ4242" s="13"/>
      <c r="EA4242" s="13"/>
      <c r="EB4242" s="13"/>
      <c r="EC4242" s="13"/>
      <c r="ED4242" s="13"/>
      <c r="EE4242" s="13"/>
      <c r="EF4242" s="13"/>
      <c r="EG4242" s="13"/>
      <c r="EH4242" s="13"/>
      <c r="EI4242" s="13"/>
      <c r="EJ4242" s="13"/>
      <c r="EK4242" s="13"/>
      <c r="EL4242" s="13"/>
      <c r="EM4242" s="13"/>
      <c r="EN4242" s="13"/>
      <c r="EO4242" s="13"/>
      <c r="EP4242" s="13"/>
      <c r="EQ4242" s="13"/>
      <c r="ER4242" s="13"/>
      <c r="ES4242" s="13"/>
      <c r="ET4242" s="13"/>
      <c r="EU4242" s="13"/>
      <c r="EV4242" s="13"/>
      <c r="EW4242" s="13"/>
      <c r="EX4242" s="13"/>
      <c r="EY4242" s="13"/>
      <c r="EZ4242" s="13"/>
      <c r="FA4242" s="13"/>
      <c r="FB4242" s="13"/>
      <c r="FC4242" s="13"/>
      <c r="FD4242" s="13"/>
      <c r="FE4242" s="13"/>
      <c r="FF4242" s="13"/>
      <c r="FG4242" s="13"/>
      <c r="FH4242" s="13"/>
      <c r="FI4242" s="13"/>
      <c r="FJ4242" s="13"/>
      <c r="FK4242" s="13"/>
      <c r="FL4242" s="13"/>
      <c r="FM4242" s="13"/>
      <c r="FN4242" s="13"/>
      <c r="FO4242" s="13"/>
      <c r="FP4242" s="13"/>
      <c r="FQ4242" s="13"/>
      <c r="FR4242" s="13"/>
      <c r="FS4242" s="13"/>
      <c r="FT4242" s="13"/>
      <c r="FU4242" s="13"/>
      <c r="FV4242" s="13"/>
      <c r="FW4242" s="13"/>
      <c r="FX4242" s="13"/>
      <c r="FY4242" s="13"/>
      <c r="FZ4242" s="13"/>
      <c r="GA4242" s="13"/>
      <c r="GB4242" s="13"/>
      <c r="GC4242" s="13"/>
      <c r="GD4242" s="13"/>
      <c r="GE4242" s="13"/>
      <c r="GF4242" s="13"/>
      <c r="GG4242" s="13"/>
      <c r="GH4242" s="13"/>
      <c r="GI4242" s="13"/>
      <c r="GJ4242" s="13"/>
      <c r="GK4242" s="13"/>
      <c r="GL4242" s="13"/>
      <c r="GM4242" s="13"/>
      <c r="GN4242" s="13"/>
      <c r="GO4242" s="13"/>
      <c r="GP4242" s="13"/>
      <c r="GQ4242" s="13"/>
      <c r="GR4242" s="13"/>
      <c r="GS4242" s="13"/>
      <c r="GT4242" s="13"/>
      <c r="GU4242" s="13"/>
      <c r="GV4242" s="13"/>
      <c r="GW4242" s="13"/>
      <c r="GX4242" s="13"/>
      <c r="GY4242" s="13"/>
      <c r="GZ4242" s="13"/>
      <c r="HA4242" s="13"/>
      <c r="HB4242" s="13"/>
      <c r="HC4242" s="13"/>
      <c r="HD4242" s="13"/>
      <c r="HE4242" s="13"/>
      <c r="HF4242" s="13"/>
      <c r="HG4242" s="13"/>
      <c r="HH4242" s="13"/>
      <c r="HI4242" s="13"/>
      <c r="HJ4242" s="13"/>
      <c r="HK4242" s="13"/>
      <c r="HL4242" s="13"/>
      <c r="HM4242" s="13"/>
      <c r="HN4242" s="13"/>
      <c r="HO4242" s="13"/>
      <c r="HP4242" s="13"/>
      <c r="HQ4242" s="13"/>
      <c r="HR4242" s="13"/>
      <c r="HS4242" s="13"/>
      <c r="HT4242" s="13"/>
      <c r="HU4242" s="13"/>
      <c r="HV4242" s="13"/>
      <c r="HW4242" s="13"/>
      <c r="HX4242" s="13"/>
      <c r="HY4242" s="13"/>
      <c r="HZ4242" s="13"/>
      <c r="IA4242" s="13"/>
      <c r="IB4242" s="13"/>
      <c r="IC4242" s="13"/>
      <c r="ID4242" s="13"/>
      <c r="IE4242" s="13"/>
      <c r="IF4242" s="13"/>
      <c r="IG4242" s="13"/>
    </row>
    <row r="4243" spans="1:241" s="304" customFormat="1">
      <c r="A4243" s="309">
        <v>172</v>
      </c>
      <c r="B4243" s="197" t="s">
        <v>5279</v>
      </c>
      <c r="C4243" s="319" t="s">
        <v>5280</v>
      </c>
      <c r="D4243" s="305" t="s">
        <v>1808</v>
      </c>
      <c r="E4243" s="299">
        <f t="shared" si="247"/>
        <v>0</v>
      </c>
      <c r="F4243" s="303"/>
      <c r="G4243" s="303"/>
      <c r="H4243" s="320"/>
      <c r="I4243" s="13"/>
      <c r="J4243" s="13"/>
      <c r="K4243" s="13"/>
      <c r="L4243" s="13"/>
      <c r="M4243" s="13"/>
      <c r="N4243" s="13"/>
      <c r="O4243" s="13"/>
      <c r="P4243" s="13"/>
      <c r="Q4243" s="13"/>
      <c r="R4243" s="13"/>
      <c r="S4243" s="13"/>
      <c r="T4243" s="13"/>
      <c r="U4243" s="13"/>
      <c r="V4243" s="13"/>
      <c r="W4243" s="13"/>
      <c r="X4243" s="13"/>
      <c r="Y4243" s="13"/>
      <c r="Z4243" s="13"/>
      <c r="AA4243" s="13"/>
      <c r="AB4243" s="13"/>
      <c r="AC4243" s="13"/>
      <c r="AD4243" s="13"/>
      <c r="AE4243" s="13"/>
      <c r="AF4243" s="13"/>
      <c r="AG4243" s="13"/>
      <c r="AH4243" s="13"/>
      <c r="AI4243" s="13"/>
      <c r="AJ4243" s="13"/>
      <c r="AK4243" s="13"/>
      <c r="AL4243" s="13"/>
      <c r="AM4243" s="13"/>
      <c r="AN4243" s="13"/>
      <c r="AO4243" s="13"/>
      <c r="AP4243" s="13"/>
      <c r="AQ4243" s="13"/>
      <c r="AR4243" s="13"/>
      <c r="AS4243" s="13"/>
      <c r="AT4243" s="13"/>
      <c r="AU4243" s="13"/>
      <c r="AV4243" s="13"/>
      <c r="AW4243" s="13"/>
      <c r="AX4243" s="13"/>
      <c r="AY4243" s="13"/>
      <c r="AZ4243" s="13"/>
      <c r="BA4243" s="13"/>
      <c r="BB4243" s="13"/>
      <c r="BC4243" s="13"/>
      <c r="BD4243" s="13"/>
      <c r="BE4243" s="13"/>
      <c r="BF4243" s="13"/>
      <c r="BG4243" s="13"/>
      <c r="BH4243" s="13"/>
      <c r="BI4243" s="13"/>
      <c r="BJ4243" s="13"/>
      <c r="BK4243" s="13"/>
      <c r="BL4243" s="13"/>
      <c r="BM4243" s="13"/>
      <c r="BN4243" s="13"/>
      <c r="BO4243" s="13"/>
      <c r="BP4243" s="13"/>
      <c r="BQ4243" s="13"/>
      <c r="BR4243" s="13"/>
      <c r="BS4243" s="13"/>
      <c r="BT4243" s="13"/>
      <c r="BU4243" s="13"/>
      <c r="BV4243" s="13"/>
      <c r="BW4243" s="13"/>
      <c r="BX4243" s="13"/>
      <c r="BY4243" s="13"/>
      <c r="BZ4243" s="13"/>
      <c r="CA4243" s="13"/>
      <c r="CB4243" s="13"/>
      <c r="CC4243" s="13"/>
      <c r="CD4243" s="13"/>
      <c r="CE4243" s="13"/>
      <c r="CF4243" s="13"/>
      <c r="CG4243" s="13"/>
      <c r="CH4243" s="13"/>
      <c r="CI4243" s="13"/>
      <c r="CJ4243" s="13"/>
      <c r="CK4243" s="13"/>
      <c r="CL4243" s="13"/>
      <c r="CM4243" s="13"/>
      <c r="CN4243" s="13"/>
      <c r="CO4243" s="13"/>
      <c r="CP4243" s="13"/>
      <c r="CQ4243" s="13"/>
      <c r="CR4243" s="13"/>
      <c r="CS4243" s="13"/>
      <c r="CT4243" s="13"/>
      <c r="CU4243" s="13"/>
      <c r="CV4243" s="13"/>
      <c r="CW4243" s="13"/>
      <c r="CX4243" s="13"/>
      <c r="CY4243" s="13"/>
      <c r="CZ4243" s="13"/>
      <c r="DA4243" s="13"/>
      <c r="DB4243" s="13"/>
      <c r="DC4243" s="13"/>
      <c r="DD4243" s="13"/>
      <c r="DE4243" s="13"/>
      <c r="DF4243" s="13"/>
      <c r="DG4243" s="13"/>
      <c r="DH4243" s="13"/>
      <c r="DI4243" s="13"/>
      <c r="DJ4243" s="13"/>
      <c r="DK4243" s="13"/>
      <c r="DL4243" s="13"/>
      <c r="DM4243" s="13"/>
      <c r="DN4243" s="13"/>
      <c r="DO4243" s="13"/>
      <c r="DP4243" s="13"/>
      <c r="DQ4243" s="13"/>
      <c r="DR4243" s="13"/>
      <c r="DS4243" s="13"/>
      <c r="DT4243" s="13"/>
      <c r="DU4243" s="13"/>
      <c r="DV4243" s="13"/>
      <c r="DW4243" s="13"/>
      <c r="DX4243" s="13"/>
      <c r="DY4243" s="13"/>
      <c r="DZ4243" s="13"/>
      <c r="EA4243" s="13"/>
      <c r="EB4243" s="13"/>
      <c r="EC4243" s="13"/>
      <c r="ED4243" s="13"/>
      <c r="EE4243" s="13"/>
      <c r="EF4243" s="13"/>
      <c r="EG4243" s="13"/>
      <c r="EH4243" s="13"/>
      <c r="EI4243" s="13"/>
      <c r="EJ4243" s="13"/>
      <c r="EK4243" s="13"/>
      <c r="EL4243" s="13"/>
      <c r="EM4243" s="13"/>
      <c r="EN4243" s="13"/>
      <c r="EO4243" s="13"/>
      <c r="EP4243" s="13"/>
      <c r="EQ4243" s="13"/>
      <c r="ER4243" s="13"/>
      <c r="ES4243" s="13"/>
      <c r="ET4243" s="13"/>
      <c r="EU4243" s="13"/>
      <c r="EV4243" s="13"/>
      <c r="EW4243" s="13"/>
      <c r="EX4243" s="13"/>
      <c r="EY4243" s="13"/>
      <c r="EZ4243" s="13"/>
      <c r="FA4243" s="13"/>
      <c r="FB4243" s="13"/>
      <c r="FC4243" s="13"/>
      <c r="FD4243" s="13"/>
      <c r="FE4243" s="13"/>
      <c r="FF4243" s="13"/>
      <c r="FG4243" s="13"/>
      <c r="FH4243" s="13"/>
      <c r="FI4243" s="13"/>
      <c r="FJ4243" s="13"/>
      <c r="FK4243" s="13"/>
      <c r="FL4243" s="13"/>
      <c r="FM4243" s="13"/>
      <c r="FN4243" s="13"/>
      <c r="FO4243" s="13"/>
      <c r="FP4243" s="13"/>
      <c r="FQ4243" s="13"/>
      <c r="FR4243" s="13"/>
      <c r="FS4243" s="13"/>
      <c r="FT4243" s="13"/>
      <c r="FU4243" s="13"/>
      <c r="FV4243" s="13"/>
      <c r="FW4243" s="13"/>
      <c r="FX4243" s="13"/>
      <c r="FY4243" s="13"/>
      <c r="FZ4243" s="13"/>
      <c r="GA4243" s="13"/>
      <c r="GB4243" s="13"/>
      <c r="GC4243" s="13"/>
      <c r="GD4243" s="13"/>
      <c r="GE4243" s="13"/>
      <c r="GF4243" s="13"/>
      <c r="GG4243" s="13"/>
      <c r="GH4243" s="13"/>
      <c r="GI4243" s="13"/>
      <c r="GJ4243" s="13"/>
      <c r="GK4243" s="13"/>
      <c r="GL4243" s="13"/>
      <c r="GM4243" s="13"/>
      <c r="GN4243" s="13"/>
      <c r="GO4243" s="13"/>
      <c r="GP4243" s="13"/>
      <c r="GQ4243" s="13"/>
      <c r="GR4243" s="13"/>
      <c r="GS4243" s="13"/>
      <c r="GT4243" s="13"/>
      <c r="GU4243" s="13"/>
      <c r="GV4243" s="13"/>
      <c r="GW4243" s="13"/>
      <c r="GX4243" s="13"/>
      <c r="GY4243" s="13"/>
      <c r="GZ4243" s="13"/>
      <c r="HA4243" s="13"/>
      <c r="HB4243" s="13"/>
      <c r="HC4243" s="13"/>
      <c r="HD4243" s="13"/>
      <c r="HE4243" s="13"/>
      <c r="HF4243" s="13"/>
      <c r="HG4243" s="13"/>
      <c r="HH4243" s="13"/>
      <c r="HI4243" s="13"/>
      <c r="HJ4243" s="13"/>
      <c r="HK4243" s="13"/>
      <c r="HL4243" s="13"/>
      <c r="HM4243" s="13"/>
      <c r="HN4243" s="13"/>
      <c r="HO4243" s="13"/>
      <c r="HP4243" s="13"/>
      <c r="HQ4243" s="13"/>
      <c r="HR4243" s="13"/>
      <c r="HS4243" s="13"/>
      <c r="HT4243" s="13"/>
      <c r="HU4243" s="13"/>
      <c r="HV4243" s="13"/>
      <c r="HW4243" s="13"/>
      <c r="HX4243" s="13"/>
      <c r="HY4243" s="13"/>
      <c r="HZ4243" s="13"/>
      <c r="IA4243" s="13"/>
      <c r="IB4243" s="13"/>
      <c r="IC4243" s="13"/>
      <c r="ID4243" s="13"/>
      <c r="IE4243" s="13"/>
      <c r="IF4243" s="13"/>
      <c r="IG4243" s="13"/>
    </row>
    <row r="4244" spans="1:241" s="304" customFormat="1">
      <c r="A4244" s="309">
        <v>173</v>
      </c>
      <c r="B4244" s="197" t="s">
        <v>5281</v>
      </c>
      <c r="C4244" s="319" t="s">
        <v>5282</v>
      </c>
      <c r="D4244" s="305" t="s">
        <v>1808</v>
      </c>
      <c r="E4244" s="299">
        <f t="shared" si="247"/>
        <v>0</v>
      </c>
      <c r="F4244" s="303"/>
      <c r="G4244" s="303"/>
      <c r="H4244" s="320"/>
      <c r="I4244" s="13"/>
      <c r="J4244" s="13"/>
      <c r="K4244" s="13"/>
      <c r="L4244" s="13"/>
      <c r="M4244" s="13"/>
      <c r="N4244" s="13"/>
      <c r="O4244" s="13"/>
      <c r="P4244" s="13"/>
      <c r="Q4244" s="13"/>
      <c r="R4244" s="13"/>
      <c r="S4244" s="13"/>
      <c r="T4244" s="13"/>
      <c r="U4244" s="13"/>
      <c r="V4244" s="13"/>
      <c r="W4244" s="13"/>
      <c r="X4244" s="13"/>
      <c r="Y4244" s="13"/>
      <c r="Z4244" s="13"/>
      <c r="AA4244" s="13"/>
      <c r="AB4244" s="13"/>
      <c r="AC4244" s="13"/>
      <c r="AD4244" s="13"/>
      <c r="AE4244" s="13"/>
      <c r="AF4244" s="13"/>
      <c r="AG4244" s="13"/>
      <c r="AH4244" s="13"/>
      <c r="AI4244" s="13"/>
      <c r="AJ4244" s="13"/>
      <c r="AK4244" s="13"/>
      <c r="AL4244" s="13"/>
      <c r="AM4244" s="13"/>
      <c r="AN4244" s="13"/>
      <c r="AO4244" s="13"/>
      <c r="AP4244" s="13"/>
      <c r="AQ4244" s="13"/>
      <c r="AR4244" s="13"/>
      <c r="AS4244" s="13"/>
      <c r="AT4244" s="13"/>
      <c r="AU4244" s="13"/>
      <c r="AV4244" s="13"/>
      <c r="AW4244" s="13"/>
      <c r="AX4244" s="13"/>
      <c r="AY4244" s="13"/>
      <c r="AZ4244" s="13"/>
      <c r="BA4244" s="13"/>
      <c r="BB4244" s="13"/>
      <c r="BC4244" s="13"/>
      <c r="BD4244" s="13"/>
      <c r="BE4244" s="13"/>
      <c r="BF4244" s="13"/>
      <c r="BG4244" s="13"/>
      <c r="BH4244" s="13"/>
      <c r="BI4244" s="13"/>
      <c r="BJ4244" s="13"/>
      <c r="BK4244" s="13"/>
      <c r="BL4244" s="13"/>
      <c r="BM4244" s="13"/>
      <c r="BN4244" s="13"/>
      <c r="BO4244" s="13"/>
      <c r="BP4244" s="13"/>
      <c r="BQ4244" s="13"/>
      <c r="BR4244" s="13"/>
      <c r="BS4244" s="13"/>
      <c r="BT4244" s="13"/>
      <c r="BU4244" s="13"/>
      <c r="BV4244" s="13"/>
      <c r="BW4244" s="13"/>
      <c r="BX4244" s="13"/>
      <c r="BY4244" s="13"/>
      <c r="BZ4244" s="13"/>
      <c r="CA4244" s="13"/>
      <c r="CB4244" s="13"/>
      <c r="CC4244" s="13"/>
      <c r="CD4244" s="13"/>
      <c r="CE4244" s="13"/>
      <c r="CF4244" s="13"/>
      <c r="CG4244" s="13"/>
      <c r="CH4244" s="13"/>
      <c r="CI4244" s="13"/>
      <c r="CJ4244" s="13"/>
      <c r="CK4244" s="13"/>
      <c r="CL4244" s="13"/>
      <c r="CM4244" s="13"/>
      <c r="CN4244" s="13"/>
      <c r="CO4244" s="13"/>
      <c r="CP4244" s="13"/>
      <c r="CQ4244" s="13"/>
      <c r="CR4244" s="13"/>
      <c r="CS4244" s="13"/>
      <c r="CT4244" s="13"/>
      <c r="CU4244" s="13"/>
      <c r="CV4244" s="13"/>
      <c r="CW4244" s="13"/>
      <c r="CX4244" s="13"/>
      <c r="CY4244" s="13"/>
      <c r="CZ4244" s="13"/>
      <c r="DA4244" s="13"/>
      <c r="DB4244" s="13"/>
      <c r="DC4244" s="13"/>
      <c r="DD4244" s="13"/>
      <c r="DE4244" s="13"/>
      <c r="DF4244" s="13"/>
      <c r="DG4244" s="13"/>
      <c r="DH4244" s="13"/>
      <c r="DI4244" s="13"/>
      <c r="DJ4244" s="13"/>
      <c r="DK4244" s="13"/>
      <c r="DL4244" s="13"/>
      <c r="DM4244" s="13"/>
      <c r="DN4244" s="13"/>
      <c r="DO4244" s="13"/>
      <c r="DP4244" s="13"/>
      <c r="DQ4244" s="13"/>
      <c r="DR4244" s="13"/>
      <c r="DS4244" s="13"/>
      <c r="DT4244" s="13"/>
      <c r="DU4244" s="13"/>
      <c r="DV4244" s="13"/>
      <c r="DW4244" s="13"/>
      <c r="DX4244" s="13"/>
      <c r="DY4244" s="13"/>
      <c r="DZ4244" s="13"/>
      <c r="EA4244" s="13"/>
      <c r="EB4244" s="13"/>
      <c r="EC4244" s="13"/>
      <c r="ED4244" s="13"/>
      <c r="EE4244" s="13"/>
      <c r="EF4244" s="13"/>
      <c r="EG4244" s="13"/>
      <c r="EH4244" s="13"/>
      <c r="EI4244" s="13"/>
      <c r="EJ4244" s="13"/>
      <c r="EK4244" s="13"/>
      <c r="EL4244" s="13"/>
      <c r="EM4244" s="13"/>
      <c r="EN4244" s="13"/>
      <c r="EO4244" s="13"/>
      <c r="EP4244" s="13"/>
      <c r="EQ4244" s="13"/>
      <c r="ER4244" s="13"/>
      <c r="ES4244" s="13"/>
      <c r="ET4244" s="13"/>
      <c r="EU4244" s="13"/>
      <c r="EV4244" s="13"/>
      <c r="EW4244" s="13"/>
      <c r="EX4244" s="13"/>
      <c r="EY4244" s="13"/>
      <c r="EZ4244" s="13"/>
      <c r="FA4244" s="13"/>
      <c r="FB4244" s="13"/>
      <c r="FC4244" s="13"/>
      <c r="FD4244" s="13"/>
      <c r="FE4244" s="13"/>
      <c r="FF4244" s="13"/>
      <c r="FG4244" s="13"/>
      <c r="FH4244" s="13"/>
      <c r="FI4244" s="13"/>
      <c r="FJ4244" s="13"/>
      <c r="FK4244" s="13"/>
      <c r="FL4244" s="13"/>
      <c r="FM4244" s="13"/>
      <c r="FN4244" s="13"/>
      <c r="FO4244" s="13"/>
      <c r="FP4244" s="13"/>
      <c r="FQ4244" s="13"/>
      <c r="FR4244" s="13"/>
      <c r="FS4244" s="13"/>
      <c r="FT4244" s="13"/>
      <c r="FU4244" s="13"/>
      <c r="FV4244" s="13"/>
      <c r="FW4244" s="13"/>
      <c r="FX4244" s="13"/>
      <c r="FY4244" s="13"/>
      <c r="FZ4244" s="13"/>
      <c r="GA4244" s="13"/>
      <c r="GB4244" s="13"/>
      <c r="GC4244" s="13"/>
      <c r="GD4244" s="13"/>
      <c r="GE4244" s="13"/>
      <c r="GF4244" s="13"/>
      <c r="GG4244" s="13"/>
      <c r="GH4244" s="13"/>
      <c r="GI4244" s="13"/>
      <c r="GJ4244" s="13"/>
      <c r="GK4244" s="13"/>
      <c r="GL4244" s="13"/>
      <c r="GM4244" s="13"/>
      <c r="GN4244" s="13"/>
      <c r="GO4244" s="13"/>
      <c r="GP4244" s="13"/>
      <c r="GQ4244" s="13"/>
      <c r="GR4244" s="13"/>
      <c r="GS4244" s="13"/>
      <c r="GT4244" s="13"/>
      <c r="GU4244" s="13"/>
      <c r="GV4244" s="13"/>
      <c r="GW4244" s="13"/>
      <c r="GX4244" s="13"/>
      <c r="GY4244" s="13"/>
      <c r="GZ4244" s="13"/>
      <c r="HA4244" s="13"/>
      <c r="HB4244" s="13"/>
      <c r="HC4244" s="13"/>
      <c r="HD4244" s="13"/>
      <c r="HE4244" s="13"/>
      <c r="HF4244" s="13"/>
      <c r="HG4244" s="13"/>
      <c r="HH4244" s="13"/>
      <c r="HI4244" s="13"/>
      <c r="HJ4244" s="13"/>
      <c r="HK4244" s="13"/>
      <c r="HL4244" s="13"/>
      <c r="HM4244" s="13"/>
      <c r="HN4244" s="13"/>
      <c r="HO4244" s="13"/>
      <c r="HP4244" s="13"/>
      <c r="HQ4244" s="13"/>
      <c r="HR4244" s="13"/>
      <c r="HS4244" s="13"/>
      <c r="HT4244" s="13"/>
      <c r="HU4244" s="13"/>
      <c r="HV4244" s="13"/>
      <c r="HW4244" s="13"/>
      <c r="HX4244" s="13"/>
      <c r="HY4244" s="13"/>
      <c r="HZ4244" s="13"/>
      <c r="IA4244" s="13"/>
      <c r="IB4244" s="13"/>
      <c r="IC4244" s="13"/>
      <c r="ID4244" s="13"/>
      <c r="IE4244" s="13"/>
      <c r="IF4244" s="13"/>
      <c r="IG4244" s="13"/>
    </row>
    <row r="4245" spans="1:241" s="304" customFormat="1">
      <c r="A4245" s="309">
        <v>174</v>
      </c>
      <c r="B4245" s="197" t="s">
        <v>5283</v>
      </c>
      <c r="C4245" s="319" t="s">
        <v>5284</v>
      </c>
      <c r="D4245" s="305" t="s">
        <v>1808</v>
      </c>
      <c r="E4245" s="299">
        <f t="shared" si="247"/>
        <v>0</v>
      </c>
      <c r="F4245" s="303"/>
      <c r="G4245" s="303"/>
      <c r="H4245" s="320"/>
      <c r="I4245" s="13"/>
      <c r="J4245" s="13"/>
      <c r="K4245" s="13"/>
      <c r="L4245" s="13"/>
      <c r="M4245" s="13"/>
      <c r="N4245" s="13"/>
      <c r="O4245" s="13"/>
      <c r="P4245" s="13"/>
      <c r="Q4245" s="13"/>
      <c r="R4245" s="13"/>
      <c r="S4245" s="13"/>
      <c r="T4245" s="13"/>
      <c r="U4245" s="13"/>
      <c r="V4245" s="13"/>
      <c r="W4245" s="13"/>
      <c r="X4245" s="13"/>
      <c r="Y4245" s="13"/>
      <c r="Z4245" s="13"/>
      <c r="AA4245" s="13"/>
      <c r="AB4245" s="13"/>
      <c r="AC4245" s="13"/>
      <c r="AD4245" s="13"/>
      <c r="AE4245" s="13"/>
      <c r="AF4245" s="13"/>
      <c r="AG4245" s="13"/>
      <c r="AH4245" s="13"/>
      <c r="AI4245" s="13"/>
      <c r="AJ4245" s="13"/>
      <c r="AK4245" s="13"/>
      <c r="AL4245" s="13"/>
      <c r="AM4245" s="13"/>
      <c r="AN4245" s="13"/>
      <c r="AO4245" s="13"/>
      <c r="AP4245" s="13"/>
      <c r="AQ4245" s="13"/>
      <c r="AR4245" s="13"/>
      <c r="AS4245" s="13"/>
      <c r="AT4245" s="13"/>
      <c r="AU4245" s="13"/>
      <c r="AV4245" s="13"/>
      <c r="AW4245" s="13"/>
      <c r="AX4245" s="13"/>
      <c r="AY4245" s="13"/>
      <c r="AZ4245" s="13"/>
      <c r="BA4245" s="13"/>
      <c r="BB4245" s="13"/>
      <c r="BC4245" s="13"/>
      <c r="BD4245" s="13"/>
      <c r="BE4245" s="13"/>
      <c r="BF4245" s="13"/>
      <c r="BG4245" s="13"/>
      <c r="BH4245" s="13"/>
      <c r="BI4245" s="13"/>
      <c r="BJ4245" s="13"/>
      <c r="BK4245" s="13"/>
      <c r="BL4245" s="13"/>
      <c r="BM4245" s="13"/>
      <c r="BN4245" s="13"/>
      <c r="BO4245" s="13"/>
      <c r="BP4245" s="13"/>
      <c r="BQ4245" s="13"/>
      <c r="BR4245" s="13"/>
      <c r="BS4245" s="13"/>
      <c r="BT4245" s="13"/>
      <c r="BU4245" s="13"/>
      <c r="BV4245" s="13"/>
      <c r="BW4245" s="13"/>
      <c r="BX4245" s="13"/>
      <c r="BY4245" s="13"/>
      <c r="BZ4245" s="13"/>
      <c r="CA4245" s="13"/>
      <c r="CB4245" s="13"/>
      <c r="CC4245" s="13"/>
      <c r="CD4245" s="13"/>
      <c r="CE4245" s="13"/>
      <c r="CF4245" s="13"/>
      <c r="CG4245" s="13"/>
      <c r="CH4245" s="13"/>
      <c r="CI4245" s="13"/>
      <c r="CJ4245" s="13"/>
      <c r="CK4245" s="13"/>
      <c r="CL4245" s="13"/>
      <c r="CM4245" s="13"/>
      <c r="CN4245" s="13"/>
      <c r="CO4245" s="13"/>
      <c r="CP4245" s="13"/>
      <c r="CQ4245" s="13"/>
      <c r="CR4245" s="13"/>
      <c r="CS4245" s="13"/>
      <c r="CT4245" s="13"/>
      <c r="CU4245" s="13"/>
      <c r="CV4245" s="13"/>
      <c r="CW4245" s="13"/>
      <c r="CX4245" s="13"/>
      <c r="CY4245" s="13"/>
      <c r="CZ4245" s="13"/>
      <c r="DA4245" s="13"/>
      <c r="DB4245" s="13"/>
      <c r="DC4245" s="13"/>
      <c r="DD4245" s="13"/>
      <c r="DE4245" s="13"/>
      <c r="DF4245" s="13"/>
      <c r="DG4245" s="13"/>
      <c r="DH4245" s="13"/>
      <c r="DI4245" s="13"/>
      <c r="DJ4245" s="13"/>
      <c r="DK4245" s="13"/>
      <c r="DL4245" s="13"/>
      <c r="DM4245" s="13"/>
      <c r="DN4245" s="13"/>
      <c r="DO4245" s="13"/>
      <c r="DP4245" s="13"/>
      <c r="DQ4245" s="13"/>
      <c r="DR4245" s="13"/>
      <c r="DS4245" s="13"/>
      <c r="DT4245" s="13"/>
      <c r="DU4245" s="13"/>
      <c r="DV4245" s="13"/>
      <c r="DW4245" s="13"/>
      <c r="DX4245" s="13"/>
      <c r="DY4245" s="13"/>
      <c r="DZ4245" s="13"/>
      <c r="EA4245" s="13"/>
      <c r="EB4245" s="13"/>
      <c r="EC4245" s="13"/>
      <c r="ED4245" s="13"/>
      <c r="EE4245" s="13"/>
      <c r="EF4245" s="13"/>
      <c r="EG4245" s="13"/>
      <c r="EH4245" s="13"/>
      <c r="EI4245" s="13"/>
      <c r="EJ4245" s="13"/>
      <c r="EK4245" s="13"/>
      <c r="EL4245" s="13"/>
      <c r="EM4245" s="13"/>
      <c r="EN4245" s="13"/>
      <c r="EO4245" s="13"/>
      <c r="EP4245" s="13"/>
      <c r="EQ4245" s="13"/>
      <c r="ER4245" s="13"/>
      <c r="ES4245" s="13"/>
      <c r="ET4245" s="13"/>
      <c r="EU4245" s="13"/>
      <c r="EV4245" s="13"/>
      <c r="EW4245" s="13"/>
      <c r="EX4245" s="13"/>
      <c r="EY4245" s="13"/>
      <c r="EZ4245" s="13"/>
      <c r="FA4245" s="13"/>
      <c r="FB4245" s="13"/>
      <c r="FC4245" s="13"/>
      <c r="FD4245" s="13"/>
      <c r="FE4245" s="13"/>
      <c r="FF4245" s="13"/>
      <c r="FG4245" s="13"/>
      <c r="FH4245" s="13"/>
      <c r="FI4245" s="13"/>
      <c r="FJ4245" s="13"/>
      <c r="FK4245" s="13"/>
      <c r="FL4245" s="13"/>
      <c r="FM4245" s="13"/>
      <c r="FN4245" s="13"/>
      <c r="FO4245" s="13"/>
      <c r="FP4245" s="13"/>
      <c r="FQ4245" s="13"/>
      <c r="FR4245" s="13"/>
      <c r="FS4245" s="13"/>
      <c r="FT4245" s="13"/>
      <c r="FU4245" s="13"/>
      <c r="FV4245" s="13"/>
      <c r="FW4245" s="13"/>
      <c r="FX4245" s="13"/>
      <c r="FY4245" s="13"/>
      <c r="FZ4245" s="13"/>
      <c r="GA4245" s="13"/>
      <c r="GB4245" s="13"/>
      <c r="GC4245" s="13"/>
      <c r="GD4245" s="13"/>
      <c r="GE4245" s="13"/>
      <c r="GF4245" s="13"/>
      <c r="GG4245" s="13"/>
      <c r="GH4245" s="13"/>
      <c r="GI4245" s="13"/>
      <c r="GJ4245" s="13"/>
      <c r="GK4245" s="13"/>
      <c r="GL4245" s="13"/>
      <c r="GM4245" s="13"/>
      <c r="GN4245" s="13"/>
      <c r="GO4245" s="13"/>
      <c r="GP4245" s="13"/>
      <c r="GQ4245" s="13"/>
      <c r="GR4245" s="13"/>
      <c r="GS4245" s="13"/>
      <c r="GT4245" s="13"/>
      <c r="GU4245" s="13"/>
      <c r="GV4245" s="13"/>
      <c r="GW4245" s="13"/>
      <c r="GX4245" s="13"/>
      <c r="GY4245" s="13"/>
      <c r="GZ4245" s="13"/>
      <c r="HA4245" s="13"/>
      <c r="HB4245" s="13"/>
      <c r="HC4245" s="13"/>
      <c r="HD4245" s="13"/>
      <c r="HE4245" s="13"/>
      <c r="HF4245" s="13"/>
      <c r="HG4245" s="13"/>
      <c r="HH4245" s="13"/>
      <c r="HI4245" s="13"/>
      <c r="HJ4245" s="13"/>
      <c r="HK4245" s="13"/>
      <c r="HL4245" s="13"/>
      <c r="HM4245" s="13"/>
      <c r="HN4245" s="13"/>
      <c r="HO4245" s="13"/>
      <c r="HP4245" s="13"/>
      <c r="HQ4245" s="13"/>
      <c r="HR4245" s="13"/>
      <c r="HS4245" s="13"/>
      <c r="HT4245" s="13"/>
      <c r="HU4245" s="13"/>
      <c r="HV4245" s="13"/>
      <c r="HW4245" s="13"/>
      <c r="HX4245" s="13"/>
      <c r="HY4245" s="13"/>
      <c r="HZ4245" s="13"/>
      <c r="IA4245" s="13"/>
      <c r="IB4245" s="13"/>
      <c r="IC4245" s="13"/>
      <c r="ID4245" s="13"/>
      <c r="IE4245" s="13"/>
      <c r="IF4245" s="13"/>
      <c r="IG4245" s="13"/>
    </row>
    <row r="4246" spans="1:241" s="304" customFormat="1">
      <c r="A4246" s="309">
        <v>175</v>
      </c>
      <c r="B4246" s="197" t="s">
        <v>5285</v>
      </c>
      <c r="C4246" s="319" t="s">
        <v>5286</v>
      </c>
      <c r="D4246" s="305" t="s">
        <v>1808</v>
      </c>
      <c r="E4246" s="299">
        <f t="shared" si="247"/>
        <v>0</v>
      </c>
      <c r="F4246" s="303"/>
      <c r="G4246" s="303"/>
      <c r="H4246" s="320"/>
      <c r="I4246" s="13"/>
      <c r="J4246" s="13"/>
      <c r="K4246" s="13"/>
      <c r="L4246" s="13"/>
      <c r="M4246" s="13"/>
      <c r="N4246" s="13"/>
      <c r="O4246" s="13"/>
      <c r="P4246" s="13"/>
      <c r="Q4246" s="13"/>
      <c r="R4246" s="13"/>
      <c r="S4246" s="13"/>
      <c r="T4246" s="13"/>
      <c r="U4246" s="13"/>
      <c r="V4246" s="13"/>
      <c r="W4246" s="13"/>
      <c r="X4246" s="13"/>
      <c r="Y4246" s="13"/>
      <c r="Z4246" s="13"/>
      <c r="AA4246" s="13"/>
      <c r="AB4246" s="13"/>
      <c r="AC4246" s="13"/>
      <c r="AD4246" s="13"/>
      <c r="AE4246" s="13"/>
      <c r="AF4246" s="13"/>
      <c r="AG4246" s="13"/>
      <c r="AH4246" s="13"/>
      <c r="AI4246" s="13"/>
      <c r="AJ4246" s="13"/>
      <c r="AK4246" s="13"/>
      <c r="AL4246" s="13"/>
      <c r="AM4246" s="13"/>
      <c r="AN4246" s="13"/>
      <c r="AO4246" s="13"/>
      <c r="AP4246" s="13"/>
      <c r="AQ4246" s="13"/>
      <c r="AR4246" s="13"/>
      <c r="AS4246" s="13"/>
      <c r="AT4246" s="13"/>
      <c r="AU4246" s="13"/>
      <c r="AV4246" s="13"/>
      <c r="AW4246" s="13"/>
      <c r="AX4246" s="13"/>
      <c r="AY4246" s="13"/>
      <c r="AZ4246" s="13"/>
      <c r="BA4246" s="13"/>
      <c r="BB4246" s="13"/>
      <c r="BC4246" s="13"/>
      <c r="BD4246" s="13"/>
      <c r="BE4246" s="13"/>
      <c r="BF4246" s="13"/>
      <c r="BG4246" s="13"/>
      <c r="BH4246" s="13"/>
      <c r="BI4246" s="13"/>
      <c r="BJ4246" s="13"/>
      <c r="BK4246" s="13"/>
      <c r="BL4246" s="13"/>
      <c r="BM4246" s="13"/>
      <c r="BN4246" s="13"/>
      <c r="BO4246" s="13"/>
      <c r="BP4246" s="13"/>
      <c r="BQ4246" s="13"/>
      <c r="BR4246" s="13"/>
      <c r="BS4246" s="13"/>
      <c r="BT4246" s="13"/>
      <c r="BU4246" s="13"/>
      <c r="BV4246" s="13"/>
      <c r="BW4246" s="13"/>
      <c r="BX4246" s="13"/>
      <c r="BY4246" s="13"/>
      <c r="BZ4246" s="13"/>
      <c r="CA4246" s="13"/>
      <c r="CB4246" s="13"/>
      <c r="CC4246" s="13"/>
      <c r="CD4246" s="13"/>
      <c r="CE4246" s="13"/>
      <c r="CF4246" s="13"/>
      <c r="CG4246" s="13"/>
      <c r="CH4246" s="13"/>
      <c r="CI4246" s="13"/>
      <c r="CJ4246" s="13"/>
      <c r="CK4246" s="13"/>
      <c r="CL4246" s="13"/>
      <c r="CM4246" s="13"/>
      <c r="CN4246" s="13"/>
      <c r="CO4246" s="13"/>
      <c r="CP4246" s="13"/>
      <c r="CQ4246" s="13"/>
      <c r="CR4246" s="13"/>
      <c r="CS4246" s="13"/>
      <c r="CT4246" s="13"/>
      <c r="CU4246" s="13"/>
      <c r="CV4246" s="13"/>
      <c r="CW4246" s="13"/>
      <c r="CX4246" s="13"/>
      <c r="CY4246" s="13"/>
      <c r="CZ4246" s="13"/>
      <c r="DA4246" s="13"/>
      <c r="DB4246" s="13"/>
      <c r="DC4246" s="13"/>
      <c r="DD4246" s="13"/>
      <c r="DE4246" s="13"/>
      <c r="DF4246" s="13"/>
      <c r="DG4246" s="13"/>
      <c r="DH4246" s="13"/>
      <c r="DI4246" s="13"/>
      <c r="DJ4246" s="13"/>
      <c r="DK4246" s="13"/>
      <c r="DL4246" s="13"/>
      <c r="DM4246" s="13"/>
      <c r="DN4246" s="13"/>
      <c r="DO4246" s="13"/>
      <c r="DP4246" s="13"/>
      <c r="DQ4246" s="13"/>
      <c r="DR4246" s="13"/>
      <c r="DS4246" s="13"/>
      <c r="DT4246" s="13"/>
      <c r="DU4246" s="13"/>
      <c r="DV4246" s="13"/>
      <c r="DW4246" s="13"/>
      <c r="DX4246" s="13"/>
      <c r="DY4246" s="13"/>
      <c r="DZ4246" s="13"/>
      <c r="EA4246" s="13"/>
      <c r="EB4246" s="13"/>
      <c r="EC4246" s="13"/>
      <c r="ED4246" s="13"/>
      <c r="EE4246" s="13"/>
      <c r="EF4246" s="13"/>
      <c r="EG4246" s="13"/>
      <c r="EH4246" s="13"/>
      <c r="EI4246" s="13"/>
      <c r="EJ4246" s="13"/>
      <c r="EK4246" s="13"/>
      <c r="EL4246" s="13"/>
      <c r="EM4246" s="13"/>
      <c r="EN4246" s="13"/>
      <c r="EO4246" s="13"/>
      <c r="EP4246" s="13"/>
      <c r="EQ4246" s="13"/>
      <c r="ER4246" s="13"/>
      <c r="ES4246" s="13"/>
      <c r="ET4246" s="13"/>
      <c r="EU4246" s="13"/>
      <c r="EV4246" s="13"/>
      <c r="EW4246" s="13"/>
      <c r="EX4246" s="13"/>
      <c r="EY4246" s="13"/>
      <c r="EZ4246" s="13"/>
      <c r="FA4246" s="13"/>
      <c r="FB4246" s="13"/>
      <c r="FC4246" s="13"/>
      <c r="FD4246" s="13"/>
      <c r="FE4246" s="13"/>
      <c r="FF4246" s="13"/>
      <c r="FG4246" s="13"/>
      <c r="FH4246" s="13"/>
      <c r="FI4246" s="13"/>
      <c r="FJ4246" s="13"/>
      <c r="FK4246" s="13"/>
      <c r="FL4246" s="13"/>
      <c r="FM4246" s="13"/>
      <c r="FN4246" s="13"/>
      <c r="FO4246" s="13"/>
      <c r="FP4246" s="13"/>
      <c r="FQ4246" s="13"/>
      <c r="FR4246" s="13"/>
      <c r="FS4246" s="13"/>
      <c r="FT4246" s="13"/>
      <c r="FU4246" s="13"/>
      <c r="FV4246" s="13"/>
      <c r="FW4246" s="13"/>
      <c r="FX4246" s="13"/>
      <c r="FY4246" s="13"/>
      <c r="FZ4246" s="13"/>
      <c r="GA4246" s="13"/>
      <c r="GB4246" s="13"/>
      <c r="GC4246" s="13"/>
      <c r="GD4246" s="13"/>
      <c r="GE4246" s="13"/>
      <c r="GF4246" s="13"/>
      <c r="GG4246" s="13"/>
      <c r="GH4246" s="13"/>
      <c r="GI4246" s="13"/>
      <c r="GJ4246" s="13"/>
      <c r="GK4246" s="13"/>
      <c r="GL4246" s="13"/>
      <c r="GM4246" s="13"/>
      <c r="GN4246" s="13"/>
      <c r="GO4246" s="13"/>
      <c r="GP4246" s="13"/>
      <c r="GQ4246" s="13"/>
      <c r="GR4246" s="13"/>
      <c r="GS4246" s="13"/>
      <c r="GT4246" s="13"/>
      <c r="GU4246" s="13"/>
      <c r="GV4246" s="13"/>
      <c r="GW4246" s="13"/>
      <c r="GX4246" s="13"/>
      <c r="GY4246" s="13"/>
      <c r="GZ4246" s="13"/>
      <c r="HA4246" s="13"/>
      <c r="HB4246" s="13"/>
      <c r="HC4246" s="13"/>
      <c r="HD4246" s="13"/>
      <c r="HE4246" s="13"/>
      <c r="HF4246" s="13"/>
      <c r="HG4246" s="13"/>
      <c r="HH4246" s="13"/>
      <c r="HI4246" s="13"/>
      <c r="HJ4246" s="13"/>
      <c r="HK4246" s="13"/>
      <c r="HL4246" s="13"/>
      <c r="HM4246" s="13"/>
      <c r="HN4246" s="13"/>
      <c r="HO4246" s="13"/>
      <c r="HP4246" s="13"/>
      <c r="HQ4246" s="13"/>
      <c r="HR4246" s="13"/>
      <c r="HS4246" s="13"/>
      <c r="HT4246" s="13"/>
      <c r="HU4246" s="13"/>
      <c r="HV4246" s="13"/>
      <c r="HW4246" s="13"/>
      <c r="HX4246" s="13"/>
      <c r="HY4246" s="13"/>
      <c r="HZ4246" s="13"/>
      <c r="IA4246" s="13"/>
      <c r="IB4246" s="13"/>
      <c r="IC4246" s="13"/>
      <c r="ID4246" s="13"/>
      <c r="IE4246" s="13"/>
      <c r="IF4246" s="13"/>
      <c r="IG4246" s="13"/>
    </row>
    <row r="4247" spans="1:241" s="304" customFormat="1">
      <c r="A4247" s="309">
        <v>176</v>
      </c>
      <c r="B4247" s="197" t="s">
        <v>5287</v>
      </c>
      <c r="C4247" s="319" t="s">
        <v>5288</v>
      </c>
      <c r="D4247" s="305" t="s">
        <v>1808</v>
      </c>
      <c r="E4247" s="299">
        <f t="shared" si="247"/>
        <v>0</v>
      </c>
      <c r="F4247" s="303"/>
      <c r="G4247" s="303"/>
      <c r="H4247" s="320"/>
      <c r="I4247" s="13"/>
      <c r="J4247" s="13"/>
      <c r="K4247" s="13"/>
      <c r="L4247" s="13"/>
      <c r="M4247" s="13"/>
      <c r="N4247" s="13"/>
      <c r="O4247" s="13"/>
      <c r="P4247" s="13"/>
      <c r="Q4247" s="13"/>
      <c r="R4247" s="13"/>
      <c r="S4247" s="13"/>
      <c r="T4247" s="13"/>
      <c r="U4247" s="13"/>
      <c r="V4247" s="13"/>
      <c r="W4247" s="13"/>
      <c r="X4247" s="13"/>
      <c r="Y4247" s="13"/>
      <c r="Z4247" s="13"/>
      <c r="AA4247" s="13"/>
      <c r="AB4247" s="13"/>
      <c r="AC4247" s="13"/>
      <c r="AD4247" s="13"/>
      <c r="AE4247" s="13"/>
      <c r="AF4247" s="13"/>
      <c r="AG4247" s="13"/>
      <c r="AH4247" s="13"/>
      <c r="AI4247" s="13"/>
      <c r="AJ4247" s="13"/>
      <c r="AK4247" s="13"/>
      <c r="AL4247" s="13"/>
      <c r="AM4247" s="13"/>
      <c r="AN4247" s="13"/>
      <c r="AO4247" s="13"/>
      <c r="AP4247" s="13"/>
      <c r="AQ4247" s="13"/>
      <c r="AR4247" s="13"/>
      <c r="AS4247" s="13"/>
      <c r="AT4247" s="13"/>
      <c r="AU4247" s="13"/>
      <c r="AV4247" s="13"/>
      <c r="AW4247" s="13"/>
      <c r="AX4247" s="13"/>
      <c r="AY4247" s="13"/>
      <c r="AZ4247" s="13"/>
      <c r="BA4247" s="13"/>
      <c r="BB4247" s="13"/>
      <c r="BC4247" s="13"/>
      <c r="BD4247" s="13"/>
      <c r="BE4247" s="13"/>
      <c r="BF4247" s="13"/>
      <c r="BG4247" s="13"/>
      <c r="BH4247" s="13"/>
      <c r="BI4247" s="13"/>
      <c r="BJ4247" s="13"/>
      <c r="BK4247" s="13"/>
      <c r="BL4247" s="13"/>
      <c r="BM4247" s="13"/>
      <c r="BN4247" s="13"/>
      <c r="BO4247" s="13"/>
      <c r="BP4247" s="13"/>
      <c r="BQ4247" s="13"/>
      <c r="BR4247" s="13"/>
      <c r="BS4247" s="13"/>
      <c r="BT4247" s="13"/>
      <c r="BU4247" s="13"/>
      <c r="BV4247" s="13"/>
      <c r="BW4247" s="13"/>
      <c r="BX4247" s="13"/>
      <c r="BY4247" s="13"/>
      <c r="BZ4247" s="13"/>
      <c r="CA4247" s="13"/>
      <c r="CB4247" s="13"/>
      <c r="CC4247" s="13"/>
      <c r="CD4247" s="13"/>
      <c r="CE4247" s="13"/>
      <c r="CF4247" s="13"/>
      <c r="CG4247" s="13"/>
      <c r="CH4247" s="13"/>
      <c r="CI4247" s="13"/>
      <c r="CJ4247" s="13"/>
      <c r="CK4247" s="13"/>
      <c r="CL4247" s="13"/>
      <c r="CM4247" s="13"/>
      <c r="CN4247" s="13"/>
      <c r="CO4247" s="13"/>
      <c r="CP4247" s="13"/>
      <c r="CQ4247" s="13"/>
      <c r="CR4247" s="13"/>
      <c r="CS4247" s="13"/>
      <c r="CT4247" s="13"/>
      <c r="CU4247" s="13"/>
      <c r="CV4247" s="13"/>
      <c r="CW4247" s="13"/>
      <c r="CX4247" s="13"/>
      <c r="CY4247" s="13"/>
      <c r="CZ4247" s="13"/>
      <c r="DA4247" s="13"/>
      <c r="DB4247" s="13"/>
      <c r="DC4247" s="13"/>
      <c r="DD4247" s="13"/>
      <c r="DE4247" s="13"/>
      <c r="DF4247" s="13"/>
      <c r="DG4247" s="13"/>
      <c r="DH4247" s="13"/>
      <c r="DI4247" s="13"/>
      <c r="DJ4247" s="13"/>
      <c r="DK4247" s="13"/>
      <c r="DL4247" s="13"/>
      <c r="DM4247" s="13"/>
      <c r="DN4247" s="13"/>
      <c r="DO4247" s="13"/>
      <c r="DP4247" s="13"/>
      <c r="DQ4247" s="13"/>
      <c r="DR4247" s="13"/>
      <c r="DS4247" s="13"/>
      <c r="DT4247" s="13"/>
      <c r="DU4247" s="13"/>
      <c r="DV4247" s="13"/>
      <c r="DW4247" s="13"/>
      <c r="DX4247" s="13"/>
      <c r="DY4247" s="13"/>
      <c r="DZ4247" s="13"/>
      <c r="EA4247" s="13"/>
      <c r="EB4247" s="13"/>
      <c r="EC4247" s="13"/>
      <c r="ED4247" s="13"/>
      <c r="EE4247" s="13"/>
      <c r="EF4247" s="13"/>
      <c r="EG4247" s="13"/>
      <c r="EH4247" s="13"/>
      <c r="EI4247" s="13"/>
      <c r="EJ4247" s="13"/>
      <c r="EK4247" s="13"/>
      <c r="EL4247" s="13"/>
      <c r="EM4247" s="13"/>
      <c r="EN4247" s="13"/>
      <c r="EO4247" s="13"/>
      <c r="EP4247" s="13"/>
      <c r="EQ4247" s="13"/>
      <c r="ER4247" s="13"/>
      <c r="ES4247" s="13"/>
      <c r="ET4247" s="13"/>
      <c r="EU4247" s="13"/>
      <c r="EV4247" s="13"/>
      <c r="EW4247" s="13"/>
      <c r="EX4247" s="13"/>
      <c r="EY4247" s="13"/>
      <c r="EZ4247" s="13"/>
      <c r="FA4247" s="13"/>
      <c r="FB4247" s="13"/>
      <c r="FC4247" s="13"/>
      <c r="FD4247" s="13"/>
      <c r="FE4247" s="13"/>
      <c r="FF4247" s="13"/>
      <c r="FG4247" s="13"/>
      <c r="FH4247" s="13"/>
      <c r="FI4247" s="13"/>
      <c r="FJ4247" s="13"/>
      <c r="FK4247" s="13"/>
      <c r="FL4247" s="13"/>
      <c r="FM4247" s="13"/>
      <c r="FN4247" s="13"/>
      <c r="FO4247" s="13"/>
      <c r="FP4247" s="13"/>
      <c r="FQ4247" s="13"/>
      <c r="FR4247" s="13"/>
      <c r="FS4247" s="13"/>
      <c r="FT4247" s="13"/>
      <c r="FU4247" s="13"/>
      <c r="FV4247" s="13"/>
      <c r="FW4247" s="13"/>
      <c r="FX4247" s="13"/>
      <c r="FY4247" s="13"/>
      <c r="FZ4247" s="13"/>
      <c r="GA4247" s="13"/>
      <c r="GB4247" s="13"/>
      <c r="GC4247" s="13"/>
      <c r="GD4247" s="13"/>
      <c r="GE4247" s="13"/>
      <c r="GF4247" s="13"/>
      <c r="GG4247" s="13"/>
      <c r="GH4247" s="13"/>
      <c r="GI4247" s="13"/>
      <c r="GJ4247" s="13"/>
      <c r="GK4247" s="13"/>
      <c r="GL4247" s="13"/>
      <c r="GM4247" s="13"/>
      <c r="GN4247" s="13"/>
      <c r="GO4247" s="13"/>
      <c r="GP4247" s="13"/>
      <c r="GQ4247" s="13"/>
      <c r="GR4247" s="13"/>
      <c r="GS4247" s="13"/>
      <c r="GT4247" s="13"/>
      <c r="GU4247" s="13"/>
      <c r="GV4247" s="13"/>
      <c r="GW4247" s="13"/>
      <c r="GX4247" s="13"/>
      <c r="GY4247" s="13"/>
      <c r="GZ4247" s="13"/>
      <c r="HA4247" s="13"/>
      <c r="HB4247" s="13"/>
      <c r="HC4247" s="13"/>
      <c r="HD4247" s="13"/>
      <c r="HE4247" s="13"/>
      <c r="HF4247" s="13"/>
      <c r="HG4247" s="13"/>
      <c r="HH4247" s="13"/>
      <c r="HI4247" s="13"/>
      <c r="HJ4247" s="13"/>
      <c r="HK4247" s="13"/>
      <c r="HL4247" s="13"/>
      <c r="HM4247" s="13"/>
      <c r="HN4247" s="13"/>
      <c r="HO4247" s="13"/>
      <c r="HP4247" s="13"/>
      <c r="HQ4247" s="13"/>
      <c r="HR4247" s="13"/>
      <c r="HS4247" s="13"/>
      <c r="HT4247" s="13"/>
      <c r="HU4247" s="13"/>
      <c r="HV4247" s="13"/>
      <c r="HW4247" s="13"/>
      <c r="HX4247" s="13"/>
      <c r="HY4247" s="13"/>
      <c r="HZ4247" s="13"/>
      <c r="IA4247" s="13"/>
      <c r="IB4247" s="13"/>
      <c r="IC4247" s="13"/>
      <c r="ID4247" s="13"/>
      <c r="IE4247" s="13"/>
      <c r="IF4247" s="13"/>
      <c r="IG4247" s="13"/>
    </row>
    <row r="4248" spans="1:241" s="304" customFormat="1">
      <c r="A4248" s="309">
        <v>177</v>
      </c>
      <c r="B4248" s="197" t="s">
        <v>5289</v>
      </c>
      <c r="C4248" s="319" t="s">
        <v>5290</v>
      </c>
      <c r="D4248" s="305" t="s">
        <v>1808</v>
      </c>
      <c r="E4248" s="299">
        <f t="shared" si="247"/>
        <v>0</v>
      </c>
      <c r="F4248" s="303"/>
      <c r="G4248" s="303"/>
      <c r="H4248" s="320"/>
      <c r="I4248" s="13"/>
      <c r="J4248" s="13"/>
      <c r="K4248" s="13"/>
      <c r="L4248" s="13"/>
      <c r="M4248" s="13"/>
      <c r="N4248" s="13"/>
      <c r="O4248" s="13"/>
      <c r="P4248" s="13"/>
      <c r="Q4248" s="13"/>
      <c r="R4248" s="13"/>
      <c r="S4248" s="13"/>
      <c r="T4248" s="13"/>
      <c r="U4248" s="13"/>
      <c r="V4248" s="13"/>
      <c r="W4248" s="13"/>
      <c r="X4248" s="13"/>
      <c r="Y4248" s="13"/>
      <c r="Z4248" s="13"/>
      <c r="AA4248" s="13"/>
      <c r="AB4248" s="13"/>
      <c r="AC4248" s="13"/>
      <c r="AD4248" s="13"/>
      <c r="AE4248" s="13"/>
      <c r="AF4248" s="13"/>
      <c r="AG4248" s="13"/>
      <c r="AH4248" s="13"/>
      <c r="AI4248" s="13"/>
      <c r="AJ4248" s="13"/>
      <c r="AK4248" s="13"/>
      <c r="AL4248" s="13"/>
      <c r="AM4248" s="13"/>
      <c r="AN4248" s="13"/>
      <c r="AO4248" s="13"/>
      <c r="AP4248" s="13"/>
      <c r="AQ4248" s="13"/>
      <c r="AR4248" s="13"/>
      <c r="AS4248" s="13"/>
      <c r="AT4248" s="13"/>
      <c r="AU4248" s="13"/>
      <c r="AV4248" s="13"/>
      <c r="AW4248" s="13"/>
      <c r="AX4248" s="13"/>
      <c r="AY4248" s="13"/>
      <c r="AZ4248" s="13"/>
      <c r="BA4248" s="13"/>
      <c r="BB4248" s="13"/>
      <c r="BC4248" s="13"/>
      <c r="BD4248" s="13"/>
      <c r="BE4248" s="13"/>
      <c r="BF4248" s="13"/>
      <c r="BG4248" s="13"/>
      <c r="BH4248" s="13"/>
      <c r="BI4248" s="13"/>
      <c r="BJ4248" s="13"/>
      <c r="BK4248" s="13"/>
      <c r="BL4248" s="13"/>
      <c r="BM4248" s="13"/>
      <c r="BN4248" s="13"/>
      <c r="BO4248" s="13"/>
      <c r="BP4248" s="13"/>
      <c r="BQ4248" s="13"/>
      <c r="BR4248" s="13"/>
      <c r="BS4248" s="13"/>
      <c r="BT4248" s="13"/>
      <c r="BU4248" s="13"/>
      <c r="BV4248" s="13"/>
      <c r="BW4248" s="13"/>
      <c r="BX4248" s="13"/>
      <c r="BY4248" s="13"/>
      <c r="BZ4248" s="13"/>
      <c r="CA4248" s="13"/>
      <c r="CB4248" s="13"/>
      <c r="CC4248" s="13"/>
      <c r="CD4248" s="13"/>
      <c r="CE4248" s="13"/>
      <c r="CF4248" s="13"/>
      <c r="CG4248" s="13"/>
      <c r="CH4248" s="13"/>
      <c r="CI4248" s="13"/>
      <c r="CJ4248" s="13"/>
      <c r="CK4248" s="13"/>
      <c r="CL4248" s="13"/>
      <c r="CM4248" s="13"/>
      <c r="CN4248" s="13"/>
      <c r="CO4248" s="13"/>
      <c r="CP4248" s="13"/>
      <c r="CQ4248" s="13"/>
      <c r="CR4248" s="13"/>
      <c r="CS4248" s="13"/>
      <c r="CT4248" s="13"/>
      <c r="CU4248" s="13"/>
      <c r="CV4248" s="13"/>
      <c r="CW4248" s="13"/>
      <c r="CX4248" s="13"/>
      <c r="CY4248" s="13"/>
      <c r="CZ4248" s="13"/>
      <c r="DA4248" s="13"/>
      <c r="DB4248" s="13"/>
      <c r="DC4248" s="13"/>
      <c r="DD4248" s="13"/>
      <c r="DE4248" s="13"/>
      <c r="DF4248" s="13"/>
      <c r="DG4248" s="13"/>
      <c r="DH4248" s="13"/>
      <c r="DI4248" s="13"/>
      <c r="DJ4248" s="13"/>
      <c r="DK4248" s="13"/>
      <c r="DL4248" s="13"/>
      <c r="DM4248" s="13"/>
      <c r="DN4248" s="13"/>
      <c r="DO4248" s="13"/>
      <c r="DP4248" s="13"/>
      <c r="DQ4248" s="13"/>
      <c r="DR4248" s="13"/>
      <c r="DS4248" s="13"/>
      <c r="DT4248" s="13"/>
      <c r="DU4248" s="13"/>
      <c r="DV4248" s="13"/>
      <c r="DW4248" s="13"/>
      <c r="DX4248" s="13"/>
      <c r="DY4248" s="13"/>
      <c r="DZ4248" s="13"/>
      <c r="EA4248" s="13"/>
      <c r="EB4248" s="13"/>
      <c r="EC4248" s="13"/>
      <c r="ED4248" s="13"/>
      <c r="EE4248" s="13"/>
      <c r="EF4248" s="13"/>
      <c r="EG4248" s="13"/>
      <c r="EH4248" s="13"/>
      <c r="EI4248" s="13"/>
      <c r="EJ4248" s="13"/>
      <c r="EK4248" s="13"/>
      <c r="EL4248" s="13"/>
      <c r="EM4248" s="13"/>
      <c r="EN4248" s="13"/>
      <c r="EO4248" s="13"/>
      <c r="EP4248" s="13"/>
      <c r="EQ4248" s="13"/>
      <c r="ER4248" s="13"/>
      <c r="ES4248" s="13"/>
      <c r="ET4248" s="13"/>
      <c r="EU4248" s="13"/>
      <c r="EV4248" s="13"/>
      <c r="EW4248" s="13"/>
      <c r="EX4248" s="13"/>
      <c r="EY4248" s="13"/>
      <c r="EZ4248" s="13"/>
      <c r="FA4248" s="13"/>
      <c r="FB4248" s="13"/>
      <c r="FC4248" s="13"/>
      <c r="FD4248" s="13"/>
      <c r="FE4248" s="13"/>
      <c r="FF4248" s="13"/>
      <c r="FG4248" s="13"/>
      <c r="FH4248" s="13"/>
      <c r="FI4248" s="13"/>
      <c r="FJ4248" s="13"/>
      <c r="FK4248" s="13"/>
      <c r="FL4248" s="13"/>
      <c r="FM4248" s="13"/>
      <c r="FN4248" s="13"/>
      <c r="FO4248" s="13"/>
      <c r="FP4248" s="13"/>
      <c r="FQ4248" s="13"/>
      <c r="FR4248" s="13"/>
      <c r="FS4248" s="13"/>
      <c r="FT4248" s="13"/>
      <c r="FU4248" s="13"/>
      <c r="FV4248" s="13"/>
      <c r="FW4248" s="13"/>
      <c r="FX4248" s="13"/>
      <c r="FY4248" s="13"/>
      <c r="FZ4248" s="13"/>
      <c r="GA4248" s="13"/>
      <c r="GB4248" s="13"/>
      <c r="GC4248" s="13"/>
      <c r="GD4248" s="13"/>
      <c r="GE4248" s="13"/>
      <c r="GF4248" s="13"/>
      <c r="GG4248" s="13"/>
      <c r="GH4248" s="13"/>
      <c r="GI4248" s="13"/>
      <c r="GJ4248" s="13"/>
      <c r="GK4248" s="13"/>
      <c r="GL4248" s="13"/>
      <c r="GM4248" s="13"/>
      <c r="GN4248" s="13"/>
      <c r="GO4248" s="13"/>
      <c r="GP4248" s="13"/>
      <c r="GQ4248" s="13"/>
      <c r="GR4248" s="13"/>
      <c r="GS4248" s="13"/>
      <c r="GT4248" s="13"/>
      <c r="GU4248" s="13"/>
      <c r="GV4248" s="13"/>
      <c r="GW4248" s="13"/>
      <c r="GX4248" s="13"/>
      <c r="GY4248" s="13"/>
      <c r="GZ4248" s="13"/>
      <c r="HA4248" s="13"/>
      <c r="HB4248" s="13"/>
      <c r="HC4248" s="13"/>
      <c r="HD4248" s="13"/>
      <c r="HE4248" s="13"/>
      <c r="HF4248" s="13"/>
      <c r="HG4248" s="13"/>
      <c r="HH4248" s="13"/>
      <c r="HI4248" s="13"/>
      <c r="HJ4248" s="13"/>
      <c r="HK4248" s="13"/>
      <c r="HL4248" s="13"/>
      <c r="HM4248" s="13"/>
      <c r="HN4248" s="13"/>
      <c r="HO4248" s="13"/>
      <c r="HP4248" s="13"/>
      <c r="HQ4248" s="13"/>
      <c r="HR4248" s="13"/>
      <c r="HS4248" s="13"/>
      <c r="HT4248" s="13"/>
      <c r="HU4248" s="13"/>
      <c r="HV4248" s="13"/>
      <c r="HW4248" s="13"/>
      <c r="HX4248" s="13"/>
      <c r="HY4248" s="13"/>
      <c r="HZ4248" s="13"/>
      <c r="IA4248" s="13"/>
      <c r="IB4248" s="13"/>
      <c r="IC4248" s="13"/>
      <c r="ID4248" s="13"/>
      <c r="IE4248" s="13"/>
      <c r="IF4248" s="13"/>
      <c r="IG4248" s="13"/>
    </row>
    <row r="4249" spans="1:241" s="304" customFormat="1">
      <c r="A4249" s="309">
        <v>178</v>
      </c>
      <c r="B4249" s="197" t="s">
        <v>3478</v>
      </c>
      <c r="C4249" s="319" t="s">
        <v>5291</v>
      </c>
      <c r="D4249" s="305" t="s">
        <v>1808</v>
      </c>
      <c r="E4249" s="299">
        <f t="shared" si="247"/>
        <v>0</v>
      </c>
      <c r="F4249" s="303"/>
      <c r="G4249" s="303"/>
      <c r="H4249" s="320"/>
      <c r="I4249" s="13"/>
      <c r="J4249" s="13"/>
      <c r="K4249" s="13"/>
      <c r="L4249" s="13"/>
      <c r="M4249" s="13"/>
      <c r="N4249" s="13"/>
      <c r="O4249" s="13"/>
      <c r="P4249" s="13"/>
      <c r="Q4249" s="13"/>
      <c r="R4249" s="13"/>
      <c r="S4249" s="13"/>
      <c r="T4249" s="13"/>
      <c r="U4249" s="13"/>
      <c r="V4249" s="13"/>
      <c r="W4249" s="13"/>
      <c r="X4249" s="13"/>
      <c r="Y4249" s="13"/>
      <c r="Z4249" s="13"/>
      <c r="AA4249" s="13"/>
      <c r="AB4249" s="13"/>
      <c r="AC4249" s="13"/>
      <c r="AD4249" s="13"/>
      <c r="AE4249" s="13"/>
      <c r="AF4249" s="13"/>
      <c r="AG4249" s="13"/>
      <c r="AH4249" s="13"/>
      <c r="AI4249" s="13"/>
      <c r="AJ4249" s="13"/>
      <c r="AK4249" s="13"/>
      <c r="AL4249" s="13"/>
      <c r="AM4249" s="13"/>
      <c r="AN4249" s="13"/>
      <c r="AO4249" s="13"/>
      <c r="AP4249" s="13"/>
      <c r="AQ4249" s="13"/>
      <c r="AR4249" s="13"/>
      <c r="AS4249" s="13"/>
      <c r="AT4249" s="13"/>
      <c r="AU4249" s="13"/>
      <c r="AV4249" s="13"/>
      <c r="AW4249" s="13"/>
      <c r="AX4249" s="13"/>
      <c r="AY4249" s="13"/>
      <c r="AZ4249" s="13"/>
      <c r="BA4249" s="13"/>
      <c r="BB4249" s="13"/>
      <c r="BC4249" s="13"/>
      <c r="BD4249" s="13"/>
      <c r="BE4249" s="13"/>
      <c r="BF4249" s="13"/>
      <c r="BG4249" s="13"/>
      <c r="BH4249" s="13"/>
      <c r="BI4249" s="13"/>
      <c r="BJ4249" s="13"/>
      <c r="BK4249" s="13"/>
      <c r="BL4249" s="13"/>
      <c r="BM4249" s="13"/>
      <c r="BN4249" s="13"/>
      <c r="BO4249" s="13"/>
      <c r="BP4249" s="13"/>
      <c r="BQ4249" s="13"/>
      <c r="BR4249" s="13"/>
      <c r="BS4249" s="13"/>
      <c r="BT4249" s="13"/>
      <c r="BU4249" s="13"/>
      <c r="BV4249" s="13"/>
      <c r="BW4249" s="13"/>
      <c r="BX4249" s="13"/>
      <c r="BY4249" s="13"/>
      <c r="BZ4249" s="13"/>
      <c r="CA4249" s="13"/>
      <c r="CB4249" s="13"/>
      <c r="CC4249" s="13"/>
      <c r="CD4249" s="13"/>
      <c r="CE4249" s="13"/>
      <c r="CF4249" s="13"/>
      <c r="CG4249" s="13"/>
      <c r="CH4249" s="13"/>
      <c r="CI4249" s="13"/>
      <c r="CJ4249" s="13"/>
      <c r="CK4249" s="13"/>
      <c r="CL4249" s="13"/>
      <c r="CM4249" s="13"/>
      <c r="CN4249" s="13"/>
      <c r="CO4249" s="13"/>
      <c r="CP4249" s="13"/>
      <c r="CQ4249" s="13"/>
      <c r="CR4249" s="13"/>
      <c r="CS4249" s="13"/>
      <c r="CT4249" s="13"/>
      <c r="CU4249" s="13"/>
      <c r="CV4249" s="13"/>
      <c r="CW4249" s="13"/>
      <c r="CX4249" s="13"/>
      <c r="CY4249" s="13"/>
      <c r="CZ4249" s="13"/>
      <c r="DA4249" s="13"/>
      <c r="DB4249" s="13"/>
      <c r="DC4249" s="13"/>
      <c r="DD4249" s="13"/>
      <c r="DE4249" s="13"/>
      <c r="DF4249" s="13"/>
      <c r="DG4249" s="13"/>
      <c r="DH4249" s="13"/>
      <c r="DI4249" s="13"/>
      <c r="DJ4249" s="13"/>
      <c r="DK4249" s="13"/>
      <c r="DL4249" s="13"/>
      <c r="DM4249" s="13"/>
      <c r="DN4249" s="13"/>
      <c r="DO4249" s="13"/>
      <c r="DP4249" s="13"/>
      <c r="DQ4249" s="13"/>
      <c r="DR4249" s="13"/>
      <c r="DS4249" s="13"/>
      <c r="DT4249" s="13"/>
      <c r="DU4249" s="13"/>
      <c r="DV4249" s="13"/>
      <c r="DW4249" s="13"/>
      <c r="DX4249" s="13"/>
      <c r="DY4249" s="13"/>
      <c r="DZ4249" s="13"/>
      <c r="EA4249" s="13"/>
      <c r="EB4249" s="13"/>
      <c r="EC4249" s="13"/>
      <c r="ED4249" s="13"/>
      <c r="EE4249" s="13"/>
      <c r="EF4249" s="13"/>
      <c r="EG4249" s="13"/>
      <c r="EH4249" s="13"/>
      <c r="EI4249" s="13"/>
      <c r="EJ4249" s="13"/>
      <c r="EK4249" s="13"/>
      <c r="EL4249" s="13"/>
      <c r="EM4249" s="13"/>
      <c r="EN4249" s="13"/>
      <c r="EO4249" s="13"/>
      <c r="EP4249" s="13"/>
      <c r="EQ4249" s="13"/>
      <c r="ER4249" s="13"/>
      <c r="ES4249" s="13"/>
      <c r="ET4249" s="13"/>
      <c r="EU4249" s="13"/>
      <c r="EV4249" s="13"/>
      <c r="EW4249" s="13"/>
      <c r="EX4249" s="13"/>
      <c r="EY4249" s="13"/>
      <c r="EZ4249" s="13"/>
      <c r="FA4249" s="13"/>
      <c r="FB4249" s="13"/>
      <c r="FC4249" s="13"/>
      <c r="FD4249" s="13"/>
      <c r="FE4249" s="13"/>
      <c r="FF4249" s="13"/>
      <c r="FG4249" s="13"/>
      <c r="FH4249" s="13"/>
      <c r="FI4249" s="13"/>
      <c r="FJ4249" s="13"/>
      <c r="FK4249" s="13"/>
      <c r="FL4249" s="13"/>
      <c r="FM4249" s="13"/>
      <c r="FN4249" s="13"/>
      <c r="FO4249" s="13"/>
      <c r="FP4249" s="13"/>
      <c r="FQ4249" s="13"/>
      <c r="FR4249" s="13"/>
      <c r="FS4249" s="13"/>
      <c r="FT4249" s="13"/>
      <c r="FU4249" s="13"/>
      <c r="FV4249" s="13"/>
      <c r="FW4249" s="13"/>
      <c r="FX4249" s="13"/>
      <c r="FY4249" s="13"/>
      <c r="FZ4249" s="13"/>
      <c r="GA4249" s="13"/>
      <c r="GB4249" s="13"/>
      <c r="GC4249" s="13"/>
      <c r="GD4249" s="13"/>
      <c r="GE4249" s="13"/>
      <c r="GF4249" s="13"/>
      <c r="GG4249" s="13"/>
      <c r="GH4249" s="13"/>
      <c r="GI4249" s="13"/>
      <c r="GJ4249" s="13"/>
      <c r="GK4249" s="13"/>
      <c r="GL4249" s="13"/>
      <c r="GM4249" s="13"/>
      <c r="GN4249" s="13"/>
      <c r="GO4249" s="13"/>
      <c r="GP4249" s="13"/>
      <c r="GQ4249" s="13"/>
      <c r="GR4249" s="13"/>
      <c r="GS4249" s="13"/>
      <c r="GT4249" s="13"/>
      <c r="GU4249" s="13"/>
      <c r="GV4249" s="13"/>
      <c r="GW4249" s="13"/>
      <c r="GX4249" s="13"/>
      <c r="GY4249" s="13"/>
      <c r="GZ4249" s="13"/>
      <c r="HA4249" s="13"/>
      <c r="HB4249" s="13"/>
      <c r="HC4249" s="13"/>
      <c r="HD4249" s="13"/>
      <c r="HE4249" s="13"/>
      <c r="HF4249" s="13"/>
      <c r="HG4249" s="13"/>
      <c r="HH4249" s="13"/>
      <c r="HI4249" s="13"/>
      <c r="HJ4249" s="13"/>
      <c r="HK4249" s="13"/>
      <c r="HL4249" s="13"/>
      <c r="HM4249" s="13"/>
      <c r="HN4249" s="13"/>
      <c r="HO4249" s="13"/>
      <c r="HP4249" s="13"/>
      <c r="HQ4249" s="13"/>
      <c r="HR4249" s="13"/>
      <c r="HS4249" s="13"/>
      <c r="HT4249" s="13"/>
      <c r="HU4249" s="13"/>
      <c r="HV4249" s="13"/>
      <c r="HW4249" s="13"/>
      <c r="HX4249" s="13"/>
      <c r="HY4249" s="13"/>
      <c r="HZ4249" s="13"/>
      <c r="IA4249" s="13"/>
      <c r="IB4249" s="13"/>
      <c r="IC4249" s="13"/>
      <c r="ID4249" s="13"/>
      <c r="IE4249" s="13"/>
      <c r="IF4249" s="13"/>
      <c r="IG4249" s="13"/>
    </row>
    <row r="4250" spans="1:241" s="304" customFormat="1">
      <c r="A4250" s="309">
        <v>179</v>
      </c>
      <c r="B4250" s="197" t="s">
        <v>5292</v>
      </c>
      <c r="C4250" s="319" t="s">
        <v>5293</v>
      </c>
      <c r="D4250" s="311" t="s">
        <v>2581</v>
      </c>
      <c r="E4250" s="299">
        <f t="shared" si="247"/>
        <v>1</v>
      </c>
      <c r="F4250" s="303"/>
      <c r="G4250" s="303"/>
      <c r="H4250" s="320">
        <v>1</v>
      </c>
      <c r="I4250" s="13"/>
      <c r="J4250" s="13"/>
      <c r="K4250" s="13"/>
      <c r="L4250" s="13"/>
      <c r="M4250" s="13"/>
      <c r="N4250" s="13"/>
      <c r="O4250" s="13"/>
      <c r="P4250" s="13"/>
      <c r="Q4250" s="13"/>
      <c r="R4250" s="13"/>
      <c r="S4250" s="13"/>
      <c r="T4250" s="13"/>
      <c r="U4250" s="13"/>
      <c r="V4250" s="13"/>
      <c r="W4250" s="13"/>
      <c r="X4250" s="13"/>
      <c r="Y4250" s="13"/>
      <c r="Z4250" s="13"/>
      <c r="AA4250" s="13"/>
      <c r="AB4250" s="13"/>
      <c r="AC4250" s="13"/>
      <c r="AD4250" s="13"/>
      <c r="AE4250" s="13"/>
      <c r="AF4250" s="13"/>
      <c r="AG4250" s="13"/>
      <c r="AH4250" s="13"/>
      <c r="AI4250" s="13"/>
      <c r="AJ4250" s="13"/>
      <c r="AK4250" s="13"/>
      <c r="AL4250" s="13"/>
      <c r="AM4250" s="13"/>
      <c r="AN4250" s="13"/>
      <c r="AO4250" s="13"/>
      <c r="AP4250" s="13"/>
      <c r="AQ4250" s="13"/>
      <c r="AR4250" s="13"/>
      <c r="AS4250" s="13"/>
      <c r="AT4250" s="13"/>
      <c r="AU4250" s="13"/>
      <c r="AV4250" s="13"/>
      <c r="AW4250" s="13"/>
      <c r="AX4250" s="13"/>
      <c r="AY4250" s="13"/>
      <c r="AZ4250" s="13"/>
      <c r="BA4250" s="13"/>
      <c r="BB4250" s="13"/>
      <c r="BC4250" s="13"/>
      <c r="BD4250" s="13"/>
      <c r="BE4250" s="13"/>
      <c r="BF4250" s="13"/>
      <c r="BG4250" s="13"/>
      <c r="BH4250" s="13"/>
      <c r="BI4250" s="13"/>
      <c r="BJ4250" s="13"/>
      <c r="BK4250" s="13"/>
      <c r="BL4250" s="13"/>
      <c r="BM4250" s="13"/>
      <c r="BN4250" s="13"/>
      <c r="BO4250" s="13"/>
      <c r="BP4250" s="13"/>
      <c r="BQ4250" s="13"/>
      <c r="BR4250" s="13"/>
      <c r="BS4250" s="13"/>
      <c r="BT4250" s="13"/>
      <c r="BU4250" s="13"/>
      <c r="BV4250" s="13"/>
      <c r="BW4250" s="13"/>
      <c r="BX4250" s="13"/>
      <c r="BY4250" s="13"/>
      <c r="BZ4250" s="13"/>
      <c r="CA4250" s="13"/>
      <c r="CB4250" s="13"/>
      <c r="CC4250" s="13"/>
      <c r="CD4250" s="13"/>
      <c r="CE4250" s="13"/>
      <c r="CF4250" s="13"/>
      <c r="CG4250" s="13"/>
      <c r="CH4250" s="13"/>
      <c r="CI4250" s="13"/>
      <c r="CJ4250" s="13"/>
      <c r="CK4250" s="13"/>
      <c r="CL4250" s="13"/>
      <c r="CM4250" s="13"/>
      <c r="CN4250" s="13"/>
      <c r="CO4250" s="13"/>
      <c r="CP4250" s="13"/>
      <c r="CQ4250" s="13"/>
      <c r="CR4250" s="13"/>
      <c r="CS4250" s="13"/>
      <c r="CT4250" s="13"/>
      <c r="CU4250" s="13"/>
      <c r="CV4250" s="13"/>
      <c r="CW4250" s="13"/>
      <c r="CX4250" s="13"/>
      <c r="CY4250" s="13"/>
      <c r="CZ4250" s="13"/>
      <c r="DA4250" s="13"/>
      <c r="DB4250" s="13"/>
      <c r="DC4250" s="13"/>
      <c r="DD4250" s="13"/>
      <c r="DE4250" s="13"/>
      <c r="DF4250" s="13"/>
      <c r="DG4250" s="13"/>
      <c r="DH4250" s="13"/>
      <c r="DI4250" s="13"/>
      <c r="DJ4250" s="13"/>
      <c r="DK4250" s="13"/>
      <c r="DL4250" s="13"/>
      <c r="DM4250" s="13"/>
      <c r="DN4250" s="13"/>
      <c r="DO4250" s="13"/>
      <c r="DP4250" s="13"/>
      <c r="DQ4250" s="13"/>
      <c r="DR4250" s="13"/>
      <c r="DS4250" s="13"/>
      <c r="DT4250" s="13"/>
      <c r="DU4250" s="13"/>
      <c r="DV4250" s="13"/>
      <c r="DW4250" s="13"/>
      <c r="DX4250" s="13"/>
      <c r="DY4250" s="13"/>
      <c r="DZ4250" s="13"/>
      <c r="EA4250" s="13"/>
      <c r="EB4250" s="13"/>
      <c r="EC4250" s="13"/>
      <c r="ED4250" s="13"/>
      <c r="EE4250" s="13"/>
      <c r="EF4250" s="13"/>
      <c r="EG4250" s="13"/>
      <c r="EH4250" s="13"/>
      <c r="EI4250" s="13"/>
      <c r="EJ4250" s="13"/>
      <c r="EK4250" s="13"/>
      <c r="EL4250" s="13"/>
      <c r="EM4250" s="13"/>
      <c r="EN4250" s="13"/>
      <c r="EO4250" s="13"/>
      <c r="EP4250" s="13"/>
      <c r="EQ4250" s="13"/>
      <c r="ER4250" s="13"/>
      <c r="ES4250" s="13"/>
      <c r="ET4250" s="13"/>
      <c r="EU4250" s="13"/>
      <c r="EV4250" s="13"/>
      <c r="EW4250" s="13"/>
      <c r="EX4250" s="13"/>
      <c r="EY4250" s="13"/>
      <c r="EZ4250" s="13"/>
      <c r="FA4250" s="13"/>
      <c r="FB4250" s="13"/>
      <c r="FC4250" s="13"/>
      <c r="FD4250" s="13"/>
      <c r="FE4250" s="13"/>
      <c r="FF4250" s="13"/>
      <c r="FG4250" s="13"/>
      <c r="FH4250" s="13"/>
      <c r="FI4250" s="13"/>
      <c r="FJ4250" s="13"/>
      <c r="FK4250" s="13"/>
      <c r="FL4250" s="13"/>
      <c r="FM4250" s="13"/>
      <c r="FN4250" s="13"/>
      <c r="FO4250" s="13"/>
      <c r="FP4250" s="13"/>
      <c r="FQ4250" s="13"/>
      <c r="FR4250" s="13"/>
      <c r="FS4250" s="13"/>
      <c r="FT4250" s="13"/>
      <c r="FU4250" s="13"/>
      <c r="FV4250" s="13"/>
      <c r="FW4250" s="13"/>
      <c r="FX4250" s="13"/>
      <c r="FY4250" s="13"/>
      <c r="FZ4250" s="13"/>
      <c r="GA4250" s="13"/>
      <c r="GB4250" s="13"/>
      <c r="GC4250" s="13"/>
      <c r="GD4250" s="13"/>
      <c r="GE4250" s="13"/>
      <c r="GF4250" s="13"/>
      <c r="GG4250" s="13"/>
      <c r="GH4250" s="13"/>
      <c r="GI4250" s="13"/>
      <c r="GJ4250" s="13"/>
      <c r="GK4250" s="13"/>
      <c r="GL4250" s="13"/>
      <c r="GM4250" s="13"/>
      <c r="GN4250" s="13"/>
      <c r="GO4250" s="13"/>
      <c r="GP4250" s="13"/>
      <c r="GQ4250" s="13"/>
      <c r="GR4250" s="13"/>
      <c r="GS4250" s="13"/>
      <c r="GT4250" s="13"/>
      <c r="GU4250" s="13"/>
      <c r="GV4250" s="13"/>
      <c r="GW4250" s="13"/>
      <c r="GX4250" s="13"/>
      <c r="GY4250" s="13"/>
      <c r="GZ4250" s="13"/>
      <c r="HA4250" s="13"/>
      <c r="HB4250" s="13"/>
      <c r="HC4250" s="13"/>
      <c r="HD4250" s="13"/>
      <c r="HE4250" s="13"/>
      <c r="HF4250" s="13"/>
      <c r="HG4250" s="13"/>
      <c r="HH4250" s="13"/>
      <c r="HI4250" s="13"/>
      <c r="HJ4250" s="13"/>
      <c r="HK4250" s="13"/>
      <c r="HL4250" s="13"/>
      <c r="HM4250" s="13"/>
      <c r="HN4250" s="13"/>
      <c r="HO4250" s="13"/>
      <c r="HP4250" s="13"/>
      <c r="HQ4250" s="13"/>
      <c r="HR4250" s="13"/>
      <c r="HS4250" s="13"/>
      <c r="HT4250" s="13"/>
      <c r="HU4250" s="13"/>
      <c r="HV4250" s="13"/>
      <c r="HW4250" s="13"/>
      <c r="HX4250" s="13"/>
      <c r="HY4250" s="13"/>
      <c r="HZ4250" s="13"/>
      <c r="IA4250" s="13"/>
      <c r="IB4250" s="13"/>
      <c r="IC4250" s="13"/>
      <c r="ID4250" s="13"/>
      <c r="IE4250" s="13"/>
      <c r="IF4250" s="13"/>
      <c r="IG4250" s="13"/>
    </row>
    <row r="4251" spans="1:241" s="304" customFormat="1">
      <c r="A4251" s="309">
        <v>180</v>
      </c>
      <c r="B4251" s="197" t="s">
        <v>5294</v>
      </c>
      <c r="C4251" s="319" t="s">
        <v>5295</v>
      </c>
      <c r="D4251" s="305" t="s">
        <v>1808</v>
      </c>
      <c r="E4251" s="299">
        <f t="shared" si="247"/>
        <v>1</v>
      </c>
      <c r="F4251" s="303"/>
      <c r="G4251" s="303"/>
      <c r="H4251" s="320">
        <v>1</v>
      </c>
      <c r="I4251" s="13"/>
      <c r="J4251" s="13"/>
      <c r="K4251" s="13"/>
      <c r="L4251" s="13"/>
      <c r="M4251" s="13"/>
      <c r="N4251" s="13"/>
      <c r="O4251" s="13"/>
      <c r="P4251" s="13"/>
      <c r="Q4251" s="13"/>
      <c r="R4251" s="13"/>
      <c r="S4251" s="13"/>
      <c r="T4251" s="13"/>
      <c r="U4251" s="13"/>
      <c r="V4251" s="13"/>
      <c r="W4251" s="13"/>
      <c r="X4251" s="13"/>
      <c r="Y4251" s="13"/>
      <c r="Z4251" s="13"/>
      <c r="AA4251" s="13"/>
      <c r="AB4251" s="13"/>
      <c r="AC4251" s="13"/>
      <c r="AD4251" s="13"/>
      <c r="AE4251" s="13"/>
      <c r="AF4251" s="13"/>
      <c r="AG4251" s="13"/>
      <c r="AH4251" s="13"/>
      <c r="AI4251" s="13"/>
      <c r="AJ4251" s="13"/>
      <c r="AK4251" s="13"/>
      <c r="AL4251" s="13"/>
      <c r="AM4251" s="13"/>
      <c r="AN4251" s="13"/>
      <c r="AO4251" s="13"/>
      <c r="AP4251" s="13"/>
      <c r="AQ4251" s="13"/>
      <c r="AR4251" s="13"/>
      <c r="AS4251" s="13"/>
      <c r="AT4251" s="13"/>
      <c r="AU4251" s="13"/>
      <c r="AV4251" s="13"/>
      <c r="AW4251" s="13"/>
      <c r="AX4251" s="13"/>
      <c r="AY4251" s="13"/>
      <c r="AZ4251" s="13"/>
      <c r="BA4251" s="13"/>
      <c r="BB4251" s="13"/>
      <c r="BC4251" s="13"/>
      <c r="BD4251" s="13"/>
      <c r="BE4251" s="13"/>
      <c r="BF4251" s="13"/>
      <c r="BG4251" s="13"/>
      <c r="BH4251" s="13"/>
      <c r="BI4251" s="13"/>
      <c r="BJ4251" s="13"/>
      <c r="BK4251" s="13"/>
      <c r="BL4251" s="13"/>
      <c r="BM4251" s="13"/>
      <c r="BN4251" s="13"/>
      <c r="BO4251" s="13"/>
      <c r="BP4251" s="13"/>
      <c r="BQ4251" s="13"/>
      <c r="BR4251" s="13"/>
      <c r="BS4251" s="13"/>
      <c r="BT4251" s="13"/>
      <c r="BU4251" s="13"/>
      <c r="BV4251" s="13"/>
      <c r="BW4251" s="13"/>
      <c r="BX4251" s="13"/>
      <c r="BY4251" s="13"/>
      <c r="BZ4251" s="13"/>
      <c r="CA4251" s="13"/>
      <c r="CB4251" s="13"/>
      <c r="CC4251" s="13"/>
      <c r="CD4251" s="13"/>
      <c r="CE4251" s="13"/>
      <c r="CF4251" s="13"/>
      <c r="CG4251" s="13"/>
      <c r="CH4251" s="13"/>
      <c r="CI4251" s="13"/>
      <c r="CJ4251" s="13"/>
      <c r="CK4251" s="13"/>
      <c r="CL4251" s="13"/>
      <c r="CM4251" s="13"/>
      <c r="CN4251" s="13"/>
      <c r="CO4251" s="13"/>
      <c r="CP4251" s="13"/>
      <c r="CQ4251" s="13"/>
      <c r="CR4251" s="13"/>
      <c r="CS4251" s="13"/>
      <c r="CT4251" s="13"/>
      <c r="CU4251" s="13"/>
      <c r="CV4251" s="13"/>
      <c r="CW4251" s="13"/>
      <c r="CX4251" s="13"/>
      <c r="CY4251" s="13"/>
      <c r="CZ4251" s="13"/>
      <c r="DA4251" s="13"/>
      <c r="DB4251" s="13"/>
      <c r="DC4251" s="13"/>
      <c r="DD4251" s="13"/>
      <c r="DE4251" s="13"/>
      <c r="DF4251" s="13"/>
      <c r="DG4251" s="13"/>
      <c r="DH4251" s="13"/>
      <c r="DI4251" s="13"/>
      <c r="DJ4251" s="13"/>
      <c r="DK4251" s="13"/>
      <c r="DL4251" s="13"/>
      <c r="DM4251" s="13"/>
      <c r="DN4251" s="13"/>
      <c r="DO4251" s="13"/>
      <c r="DP4251" s="13"/>
      <c r="DQ4251" s="13"/>
      <c r="DR4251" s="13"/>
      <c r="DS4251" s="13"/>
      <c r="DT4251" s="13"/>
      <c r="DU4251" s="13"/>
      <c r="DV4251" s="13"/>
      <c r="DW4251" s="13"/>
      <c r="DX4251" s="13"/>
      <c r="DY4251" s="13"/>
      <c r="DZ4251" s="13"/>
      <c r="EA4251" s="13"/>
      <c r="EB4251" s="13"/>
      <c r="EC4251" s="13"/>
      <c r="ED4251" s="13"/>
      <c r="EE4251" s="13"/>
      <c r="EF4251" s="13"/>
      <c r="EG4251" s="13"/>
      <c r="EH4251" s="13"/>
      <c r="EI4251" s="13"/>
      <c r="EJ4251" s="13"/>
      <c r="EK4251" s="13"/>
      <c r="EL4251" s="13"/>
      <c r="EM4251" s="13"/>
      <c r="EN4251" s="13"/>
      <c r="EO4251" s="13"/>
      <c r="EP4251" s="13"/>
      <c r="EQ4251" s="13"/>
      <c r="ER4251" s="13"/>
      <c r="ES4251" s="13"/>
      <c r="ET4251" s="13"/>
      <c r="EU4251" s="13"/>
      <c r="EV4251" s="13"/>
      <c r="EW4251" s="13"/>
      <c r="EX4251" s="13"/>
      <c r="EY4251" s="13"/>
      <c r="EZ4251" s="13"/>
      <c r="FA4251" s="13"/>
      <c r="FB4251" s="13"/>
      <c r="FC4251" s="13"/>
      <c r="FD4251" s="13"/>
      <c r="FE4251" s="13"/>
      <c r="FF4251" s="13"/>
      <c r="FG4251" s="13"/>
      <c r="FH4251" s="13"/>
      <c r="FI4251" s="13"/>
      <c r="FJ4251" s="13"/>
      <c r="FK4251" s="13"/>
      <c r="FL4251" s="13"/>
      <c r="FM4251" s="13"/>
      <c r="FN4251" s="13"/>
      <c r="FO4251" s="13"/>
      <c r="FP4251" s="13"/>
      <c r="FQ4251" s="13"/>
      <c r="FR4251" s="13"/>
      <c r="FS4251" s="13"/>
      <c r="FT4251" s="13"/>
      <c r="FU4251" s="13"/>
      <c r="FV4251" s="13"/>
      <c r="FW4251" s="13"/>
      <c r="FX4251" s="13"/>
      <c r="FY4251" s="13"/>
      <c r="FZ4251" s="13"/>
      <c r="GA4251" s="13"/>
      <c r="GB4251" s="13"/>
      <c r="GC4251" s="13"/>
      <c r="GD4251" s="13"/>
      <c r="GE4251" s="13"/>
      <c r="GF4251" s="13"/>
      <c r="GG4251" s="13"/>
      <c r="GH4251" s="13"/>
      <c r="GI4251" s="13"/>
      <c r="GJ4251" s="13"/>
      <c r="GK4251" s="13"/>
      <c r="GL4251" s="13"/>
      <c r="GM4251" s="13"/>
      <c r="GN4251" s="13"/>
      <c r="GO4251" s="13"/>
      <c r="GP4251" s="13"/>
      <c r="GQ4251" s="13"/>
      <c r="GR4251" s="13"/>
      <c r="GS4251" s="13"/>
      <c r="GT4251" s="13"/>
      <c r="GU4251" s="13"/>
      <c r="GV4251" s="13"/>
      <c r="GW4251" s="13"/>
      <c r="GX4251" s="13"/>
      <c r="GY4251" s="13"/>
      <c r="GZ4251" s="13"/>
      <c r="HA4251" s="13"/>
      <c r="HB4251" s="13"/>
      <c r="HC4251" s="13"/>
      <c r="HD4251" s="13"/>
      <c r="HE4251" s="13"/>
      <c r="HF4251" s="13"/>
      <c r="HG4251" s="13"/>
      <c r="HH4251" s="13"/>
      <c r="HI4251" s="13"/>
      <c r="HJ4251" s="13"/>
      <c r="HK4251" s="13"/>
      <c r="HL4251" s="13"/>
      <c r="HM4251" s="13"/>
      <c r="HN4251" s="13"/>
      <c r="HO4251" s="13"/>
      <c r="HP4251" s="13"/>
      <c r="HQ4251" s="13"/>
      <c r="HR4251" s="13"/>
      <c r="HS4251" s="13"/>
      <c r="HT4251" s="13"/>
      <c r="HU4251" s="13"/>
      <c r="HV4251" s="13"/>
      <c r="HW4251" s="13"/>
      <c r="HX4251" s="13"/>
      <c r="HY4251" s="13"/>
      <c r="HZ4251" s="13"/>
      <c r="IA4251" s="13"/>
      <c r="IB4251" s="13"/>
      <c r="IC4251" s="13"/>
      <c r="ID4251" s="13"/>
      <c r="IE4251" s="13"/>
      <c r="IF4251" s="13"/>
      <c r="IG4251" s="13"/>
    </row>
    <row r="4252" spans="1:241" s="304" customFormat="1">
      <c r="A4252" s="309">
        <v>181</v>
      </c>
      <c r="B4252" s="197" t="s">
        <v>5296</v>
      </c>
      <c r="C4252" s="319" t="s">
        <v>5297</v>
      </c>
      <c r="D4252" s="311" t="s">
        <v>2581</v>
      </c>
      <c r="E4252" s="299">
        <f t="shared" si="247"/>
        <v>2</v>
      </c>
      <c r="F4252" s="303"/>
      <c r="G4252" s="303"/>
      <c r="H4252" s="320">
        <v>2</v>
      </c>
      <c r="I4252" s="13"/>
      <c r="J4252" s="13"/>
      <c r="K4252" s="13"/>
      <c r="L4252" s="13"/>
      <c r="M4252" s="13"/>
      <c r="N4252" s="13"/>
      <c r="O4252" s="13"/>
      <c r="P4252" s="13"/>
      <c r="Q4252" s="13"/>
      <c r="R4252" s="13"/>
      <c r="S4252" s="13"/>
      <c r="T4252" s="13"/>
      <c r="U4252" s="13"/>
      <c r="V4252" s="13"/>
      <c r="W4252" s="13"/>
      <c r="X4252" s="13"/>
      <c r="Y4252" s="13"/>
      <c r="Z4252" s="13"/>
      <c r="AA4252" s="13"/>
      <c r="AB4252" s="13"/>
      <c r="AC4252" s="13"/>
      <c r="AD4252" s="13"/>
      <c r="AE4252" s="13"/>
      <c r="AF4252" s="13"/>
      <c r="AG4252" s="13"/>
      <c r="AH4252" s="13"/>
      <c r="AI4252" s="13"/>
      <c r="AJ4252" s="13"/>
      <c r="AK4252" s="13"/>
      <c r="AL4252" s="13"/>
      <c r="AM4252" s="13"/>
      <c r="AN4252" s="13"/>
      <c r="AO4252" s="13"/>
      <c r="AP4252" s="13"/>
      <c r="AQ4252" s="13"/>
      <c r="AR4252" s="13"/>
      <c r="AS4252" s="13"/>
      <c r="AT4252" s="13"/>
      <c r="AU4252" s="13"/>
      <c r="AV4252" s="13"/>
      <c r="AW4252" s="13"/>
      <c r="AX4252" s="13"/>
      <c r="AY4252" s="13"/>
      <c r="AZ4252" s="13"/>
      <c r="BA4252" s="13"/>
      <c r="BB4252" s="13"/>
      <c r="BC4252" s="13"/>
      <c r="BD4252" s="13"/>
      <c r="BE4252" s="13"/>
      <c r="BF4252" s="13"/>
      <c r="BG4252" s="13"/>
      <c r="BH4252" s="13"/>
      <c r="BI4252" s="13"/>
      <c r="BJ4252" s="13"/>
      <c r="BK4252" s="13"/>
      <c r="BL4252" s="13"/>
      <c r="BM4252" s="13"/>
      <c r="BN4252" s="13"/>
      <c r="BO4252" s="13"/>
      <c r="BP4252" s="13"/>
      <c r="BQ4252" s="13"/>
      <c r="BR4252" s="13"/>
      <c r="BS4252" s="13"/>
      <c r="BT4252" s="13"/>
      <c r="BU4252" s="13"/>
      <c r="BV4252" s="13"/>
      <c r="BW4252" s="13"/>
      <c r="BX4252" s="13"/>
      <c r="BY4252" s="13"/>
      <c r="BZ4252" s="13"/>
      <c r="CA4252" s="13"/>
      <c r="CB4252" s="13"/>
      <c r="CC4252" s="13"/>
      <c r="CD4252" s="13"/>
      <c r="CE4252" s="13"/>
      <c r="CF4252" s="13"/>
      <c r="CG4252" s="13"/>
      <c r="CH4252" s="13"/>
      <c r="CI4252" s="13"/>
      <c r="CJ4252" s="13"/>
      <c r="CK4252" s="13"/>
      <c r="CL4252" s="13"/>
      <c r="CM4252" s="13"/>
      <c r="CN4252" s="13"/>
      <c r="CO4252" s="13"/>
      <c r="CP4252" s="13"/>
      <c r="CQ4252" s="13"/>
      <c r="CR4252" s="13"/>
      <c r="CS4252" s="13"/>
      <c r="CT4252" s="13"/>
      <c r="CU4252" s="13"/>
      <c r="CV4252" s="13"/>
      <c r="CW4252" s="13"/>
      <c r="CX4252" s="13"/>
      <c r="CY4252" s="13"/>
      <c r="CZ4252" s="13"/>
      <c r="DA4252" s="13"/>
      <c r="DB4252" s="13"/>
      <c r="DC4252" s="13"/>
      <c r="DD4252" s="13"/>
      <c r="DE4252" s="13"/>
      <c r="DF4252" s="13"/>
      <c r="DG4252" s="13"/>
      <c r="DH4252" s="13"/>
      <c r="DI4252" s="13"/>
      <c r="DJ4252" s="13"/>
      <c r="DK4252" s="13"/>
      <c r="DL4252" s="13"/>
      <c r="DM4252" s="13"/>
      <c r="DN4252" s="13"/>
      <c r="DO4252" s="13"/>
      <c r="DP4252" s="13"/>
      <c r="DQ4252" s="13"/>
      <c r="DR4252" s="13"/>
      <c r="DS4252" s="13"/>
      <c r="DT4252" s="13"/>
      <c r="DU4252" s="13"/>
      <c r="DV4252" s="13"/>
      <c r="DW4252" s="13"/>
      <c r="DX4252" s="13"/>
      <c r="DY4252" s="13"/>
      <c r="DZ4252" s="13"/>
      <c r="EA4252" s="13"/>
      <c r="EB4252" s="13"/>
      <c r="EC4252" s="13"/>
      <c r="ED4252" s="13"/>
      <c r="EE4252" s="13"/>
      <c r="EF4252" s="13"/>
      <c r="EG4252" s="13"/>
      <c r="EH4252" s="13"/>
      <c r="EI4252" s="13"/>
      <c r="EJ4252" s="13"/>
      <c r="EK4252" s="13"/>
      <c r="EL4252" s="13"/>
      <c r="EM4252" s="13"/>
      <c r="EN4252" s="13"/>
      <c r="EO4252" s="13"/>
      <c r="EP4252" s="13"/>
      <c r="EQ4252" s="13"/>
      <c r="ER4252" s="13"/>
      <c r="ES4252" s="13"/>
      <c r="ET4252" s="13"/>
      <c r="EU4252" s="13"/>
      <c r="EV4252" s="13"/>
      <c r="EW4252" s="13"/>
      <c r="EX4252" s="13"/>
      <c r="EY4252" s="13"/>
      <c r="EZ4252" s="13"/>
      <c r="FA4252" s="13"/>
      <c r="FB4252" s="13"/>
      <c r="FC4252" s="13"/>
      <c r="FD4252" s="13"/>
      <c r="FE4252" s="13"/>
      <c r="FF4252" s="13"/>
      <c r="FG4252" s="13"/>
      <c r="FH4252" s="13"/>
      <c r="FI4252" s="13"/>
      <c r="FJ4252" s="13"/>
      <c r="FK4252" s="13"/>
      <c r="FL4252" s="13"/>
      <c r="FM4252" s="13"/>
      <c r="FN4252" s="13"/>
      <c r="FO4252" s="13"/>
      <c r="FP4252" s="13"/>
      <c r="FQ4252" s="13"/>
      <c r="FR4252" s="13"/>
      <c r="FS4252" s="13"/>
      <c r="FT4252" s="13"/>
      <c r="FU4252" s="13"/>
      <c r="FV4252" s="13"/>
      <c r="FW4252" s="13"/>
      <c r="FX4252" s="13"/>
      <c r="FY4252" s="13"/>
      <c r="FZ4252" s="13"/>
      <c r="GA4252" s="13"/>
      <c r="GB4252" s="13"/>
      <c r="GC4252" s="13"/>
      <c r="GD4252" s="13"/>
      <c r="GE4252" s="13"/>
      <c r="GF4252" s="13"/>
      <c r="GG4252" s="13"/>
      <c r="GH4252" s="13"/>
      <c r="GI4252" s="13"/>
      <c r="GJ4252" s="13"/>
      <c r="GK4252" s="13"/>
      <c r="GL4252" s="13"/>
      <c r="GM4252" s="13"/>
      <c r="GN4252" s="13"/>
      <c r="GO4252" s="13"/>
      <c r="GP4252" s="13"/>
      <c r="GQ4252" s="13"/>
      <c r="GR4252" s="13"/>
      <c r="GS4252" s="13"/>
      <c r="GT4252" s="13"/>
      <c r="GU4252" s="13"/>
      <c r="GV4252" s="13"/>
      <c r="GW4252" s="13"/>
      <c r="GX4252" s="13"/>
      <c r="GY4252" s="13"/>
      <c r="GZ4252" s="13"/>
      <c r="HA4252" s="13"/>
      <c r="HB4252" s="13"/>
      <c r="HC4252" s="13"/>
      <c r="HD4252" s="13"/>
      <c r="HE4252" s="13"/>
      <c r="HF4252" s="13"/>
      <c r="HG4252" s="13"/>
      <c r="HH4252" s="13"/>
      <c r="HI4252" s="13"/>
      <c r="HJ4252" s="13"/>
      <c r="HK4252" s="13"/>
      <c r="HL4252" s="13"/>
      <c r="HM4252" s="13"/>
      <c r="HN4252" s="13"/>
      <c r="HO4252" s="13"/>
      <c r="HP4252" s="13"/>
      <c r="HQ4252" s="13"/>
      <c r="HR4252" s="13"/>
      <c r="HS4252" s="13"/>
      <c r="HT4252" s="13"/>
      <c r="HU4252" s="13"/>
      <c r="HV4252" s="13"/>
      <c r="HW4252" s="13"/>
      <c r="HX4252" s="13"/>
      <c r="HY4252" s="13"/>
      <c r="HZ4252" s="13"/>
      <c r="IA4252" s="13"/>
      <c r="IB4252" s="13"/>
      <c r="IC4252" s="13"/>
      <c r="ID4252" s="13"/>
      <c r="IE4252" s="13"/>
      <c r="IF4252" s="13"/>
      <c r="IG4252" s="13"/>
    </row>
    <row r="4253" spans="1:241" s="304" customFormat="1">
      <c r="A4253" s="309">
        <v>182</v>
      </c>
      <c r="B4253" s="197" t="s">
        <v>5298</v>
      </c>
      <c r="C4253" s="319" t="s">
        <v>5299</v>
      </c>
      <c r="D4253" s="311" t="s">
        <v>2581</v>
      </c>
      <c r="E4253" s="299">
        <f t="shared" si="247"/>
        <v>1</v>
      </c>
      <c r="F4253" s="303"/>
      <c r="G4253" s="303"/>
      <c r="H4253" s="320">
        <v>1</v>
      </c>
      <c r="I4253" s="13"/>
      <c r="J4253" s="13"/>
      <c r="K4253" s="13"/>
      <c r="L4253" s="13"/>
      <c r="M4253" s="13"/>
      <c r="N4253" s="13"/>
      <c r="O4253" s="13"/>
      <c r="P4253" s="13"/>
      <c r="Q4253" s="13"/>
      <c r="R4253" s="13"/>
      <c r="S4253" s="13"/>
      <c r="T4253" s="13"/>
      <c r="U4253" s="13"/>
      <c r="V4253" s="13"/>
      <c r="W4253" s="13"/>
      <c r="X4253" s="13"/>
      <c r="Y4253" s="13"/>
      <c r="Z4253" s="13"/>
      <c r="AA4253" s="13"/>
      <c r="AB4253" s="13"/>
      <c r="AC4253" s="13"/>
      <c r="AD4253" s="13"/>
      <c r="AE4253" s="13"/>
      <c r="AF4253" s="13"/>
      <c r="AG4253" s="13"/>
      <c r="AH4253" s="13"/>
      <c r="AI4253" s="13"/>
      <c r="AJ4253" s="13"/>
      <c r="AK4253" s="13"/>
      <c r="AL4253" s="13"/>
      <c r="AM4253" s="13"/>
      <c r="AN4253" s="13"/>
      <c r="AO4253" s="13"/>
      <c r="AP4253" s="13"/>
      <c r="AQ4253" s="13"/>
      <c r="AR4253" s="13"/>
      <c r="AS4253" s="13"/>
      <c r="AT4253" s="13"/>
      <c r="AU4253" s="13"/>
      <c r="AV4253" s="13"/>
      <c r="AW4253" s="13"/>
      <c r="AX4253" s="13"/>
      <c r="AY4253" s="13"/>
      <c r="AZ4253" s="13"/>
      <c r="BA4253" s="13"/>
      <c r="BB4253" s="13"/>
      <c r="BC4253" s="13"/>
      <c r="BD4253" s="13"/>
      <c r="BE4253" s="13"/>
      <c r="BF4253" s="13"/>
      <c r="BG4253" s="13"/>
      <c r="BH4253" s="13"/>
      <c r="BI4253" s="13"/>
      <c r="BJ4253" s="13"/>
      <c r="BK4253" s="13"/>
      <c r="BL4253" s="13"/>
      <c r="BM4253" s="13"/>
      <c r="BN4253" s="13"/>
      <c r="BO4253" s="13"/>
      <c r="BP4253" s="13"/>
      <c r="BQ4253" s="13"/>
      <c r="BR4253" s="13"/>
      <c r="BS4253" s="13"/>
      <c r="BT4253" s="13"/>
      <c r="BU4253" s="13"/>
      <c r="BV4253" s="13"/>
      <c r="BW4253" s="13"/>
      <c r="BX4253" s="13"/>
      <c r="BY4253" s="13"/>
      <c r="BZ4253" s="13"/>
      <c r="CA4253" s="13"/>
      <c r="CB4253" s="13"/>
      <c r="CC4253" s="13"/>
      <c r="CD4253" s="13"/>
      <c r="CE4253" s="13"/>
      <c r="CF4253" s="13"/>
      <c r="CG4253" s="13"/>
      <c r="CH4253" s="13"/>
      <c r="CI4253" s="13"/>
      <c r="CJ4253" s="13"/>
      <c r="CK4253" s="13"/>
      <c r="CL4253" s="13"/>
      <c r="CM4253" s="13"/>
      <c r="CN4253" s="13"/>
      <c r="CO4253" s="13"/>
      <c r="CP4253" s="13"/>
      <c r="CQ4253" s="13"/>
      <c r="CR4253" s="13"/>
      <c r="CS4253" s="13"/>
      <c r="CT4253" s="13"/>
      <c r="CU4253" s="13"/>
      <c r="CV4253" s="13"/>
      <c r="CW4253" s="13"/>
      <c r="CX4253" s="13"/>
      <c r="CY4253" s="13"/>
      <c r="CZ4253" s="13"/>
      <c r="DA4253" s="13"/>
      <c r="DB4253" s="13"/>
      <c r="DC4253" s="13"/>
      <c r="DD4253" s="13"/>
      <c r="DE4253" s="13"/>
      <c r="DF4253" s="13"/>
      <c r="DG4253" s="13"/>
      <c r="DH4253" s="13"/>
      <c r="DI4253" s="13"/>
      <c r="DJ4253" s="13"/>
      <c r="DK4253" s="13"/>
      <c r="DL4253" s="13"/>
      <c r="DM4253" s="13"/>
      <c r="DN4253" s="13"/>
      <c r="DO4253" s="13"/>
      <c r="DP4253" s="13"/>
      <c r="DQ4253" s="13"/>
      <c r="DR4253" s="13"/>
      <c r="DS4253" s="13"/>
      <c r="DT4253" s="13"/>
      <c r="DU4253" s="13"/>
      <c r="DV4253" s="13"/>
      <c r="DW4253" s="13"/>
      <c r="DX4253" s="13"/>
      <c r="DY4253" s="13"/>
      <c r="DZ4253" s="13"/>
      <c r="EA4253" s="13"/>
      <c r="EB4253" s="13"/>
      <c r="EC4253" s="13"/>
      <c r="ED4253" s="13"/>
      <c r="EE4253" s="13"/>
      <c r="EF4253" s="13"/>
      <c r="EG4253" s="13"/>
      <c r="EH4253" s="13"/>
      <c r="EI4253" s="13"/>
      <c r="EJ4253" s="13"/>
      <c r="EK4253" s="13"/>
      <c r="EL4253" s="13"/>
      <c r="EM4253" s="13"/>
      <c r="EN4253" s="13"/>
      <c r="EO4253" s="13"/>
      <c r="EP4253" s="13"/>
      <c r="EQ4253" s="13"/>
      <c r="ER4253" s="13"/>
      <c r="ES4253" s="13"/>
      <c r="ET4253" s="13"/>
      <c r="EU4253" s="13"/>
      <c r="EV4253" s="13"/>
      <c r="EW4253" s="13"/>
      <c r="EX4253" s="13"/>
      <c r="EY4253" s="13"/>
      <c r="EZ4253" s="13"/>
      <c r="FA4253" s="13"/>
      <c r="FB4253" s="13"/>
      <c r="FC4253" s="13"/>
      <c r="FD4253" s="13"/>
      <c r="FE4253" s="13"/>
      <c r="FF4253" s="13"/>
      <c r="FG4253" s="13"/>
      <c r="FH4253" s="13"/>
      <c r="FI4253" s="13"/>
      <c r="FJ4253" s="13"/>
      <c r="FK4253" s="13"/>
      <c r="FL4253" s="13"/>
      <c r="FM4253" s="13"/>
      <c r="FN4253" s="13"/>
      <c r="FO4253" s="13"/>
      <c r="FP4253" s="13"/>
      <c r="FQ4253" s="13"/>
      <c r="FR4253" s="13"/>
      <c r="FS4253" s="13"/>
      <c r="FT4253" s="13"/>
      <c r="FU4253" s="13"/>
      <c r="FV4253" s="13"/>
      <c r="FW4253" s="13"/>
      <c r="FX4253" s="13"/>
      <c r="FY4253" s="13"/>
      <c r="FZ4253" s="13"/>
      <c r="GA4253" s="13"/>
      <c r="GB4253" s="13"/>
      <c r="GC4253" s="13"/>
      <c r="GD4253" s="13"/>
      <c r="GE4253" s="13"/>
      <c r="GF4253" s="13"/>
      <c r="GG4253" s="13"/>
      <c r="GH4253" s="13"/>
      <c r="GI4253" s="13"/>
      <c r="GJ4253" s="13"/>
      <c r="GK4253" s="13"/>
      <c r="GL4253" s="13"/>
      <c r="GM4253" s="13"/>
      <c r="GN4253" s="13"/>
      <c r="GO4253" s="13"/>
      <c r="GP4253" s="13"/>
      <c r="GQ4253" s="13"/>
      <c r="GR4253" s="13"/>
      <c r="GS4253" s="13"/>
      <c r="GT4253" s="13"/>
      <c r="GU4253" s="13"/>
      <c r="GV4253" s="13"/>
      <c r="GW4253" s="13"/>
      <c r="GX4253" s="13"/>
      <c r="GY4253" s="13"/>
      <c r="GZ4253" s="13"/>
      <c r="HA4253" s="13"/>
      <c r="HB4253" s="13"/>
      <c r="HC4253" s="13"/>
      <c r="HD4253" s="13"/>
      <c r="HE4253" s="13"/>
      <c r="HF4253" s="13"/>
      <c r="HG4253" s="13"/>
      <c r="HH4253" s="13"/>
      <c r="HI4253" s="13"/>
      <c r="HJ4253" s="13"/>
      <c r="HK4253" s="13"/>
      <c r="HL4253" s="13"/>
      <c r="HM4253" s="13"/>
      <c r="HN4253" s="13"/>
      <c r="HO4253" s="13"/>
      <c r="HP4253" s="13"/>
      <c r="HQ4253" s="13"/>
      <c r="HR4253" s="13"/>
      <c r="HS4253" s="13"/>
      <c r="HT4253" s="13"/>
      <c r="HU4253" s="13"/>
      <c r="HV4253" s="13"/>
      <c r="HW4253" s="13"/>
      <c r="HX4253" s="13"/>
      <c r="HY4253" s="13"/>
      <c r="HZ4253" s="13"/>
      <c r="IA4253" s="13"/>
      <c r="IB4253" s="13"/>
      <c r="IC4253" s="13"/>
      <c r="ID4253" s="13"/>
      <c r="IE4253" s="13"/>
      <c r="IF4253" s="13"/>
      <c r="IG4253" s="13"/>
    </row>
    <row r="4254" spans="1:241" s="304" customFormat="1">
      <c r="A4254" s="309">
        <v>183</v>
      </c>
      <c r="B4254" s="197" t="s">
        <v>5300</v>
      </c>
      <c r="C4254" s="319" t="s">
        <v>5301</v>
      </c>
      <c r="D4254" s="311" t="s">
        <v>2581</v>
      </c>
      <c r="E4254" s="299">
        <f t="shared" si="247"/>
        <v>1</v>
      </c>
      <c r="F4254" s="303"/>
      <c r="G4254" s="303"/>
      <c r="H4254" s="320">
        <v>1</v>
      </c>
      <c r="I4254" s="13"/>
      <c r="J4254" s="13"/>
      <c r="K4254" s="13"/>
      <c r="L4254" s="13"/>
      <c r="M4254" s="13"/>
      <c r="N4254" s="13"/>
      <c r="O4254" s="13"/>
      <c r="P4254" s="13"/>
      <c r="Q4254" s="13"/>
      <c r="R4254" s="13"/>
      <c r="S4254" s="13"/>
      <c r="T4254" s="13"/>
      <c r="U4254" s="13"/>
      <c r="V4254" s="13"/>
      <c r="W4254" s="13"/>
      <c r="X4254" s="13"/>
      <c r="Y4254" s="13"/>
      <c r="Z4254" s="13"/>
      <c r="AA4254" s="13"/>
      <c r="AB4254" s="13"/>
      <c r="AC4254" s="13"/>
      <c r="AD4254" s="13"/>
      <c r="AE4254" s="13"/>
      <c r="AF4254" s="13"/>
      <c r="AG4254" s="13"/>
      <c r="AH4254" s="13"/>
      <c r="AI4254" s="13"/>
      <c r="AJ4254" s="13"/>
      <c r="AK4254" s="13"/>
      <c r="AL4254" s="13"/>
      <c r="AM4254" s="13"/>
      <c r="AN4254" s="13"/>
      <c r="AO4254" s="13"/>
      <c r="AP4254" s="13"/>
      <c r="AQ4254" s="13"/>
      <c r="AR4254" s="13"/>
      <c r="AS4254" s="13"/>
      <c r="AT4254" s="13"/>
      <c r="AU4254" s="13"/>
      <c r="AV4254" s="13"/>
      <c r="AW4254" s="13"/>
      <c r="AX4254" s="13"/>
      <c r="AY4254" s="13"/>
      <c r="AZ4254" s="13"/>
      <c r="BA4254" s="13"/>
      <c r="BB4254" s="13"/>
      <c r="BC4254" s="13"/>
      <c r="BD4254" s="13"/>
      <c r="BE4254" s="13"/>
      <c r="BF4254" s="13"/>
      <c r="BG4254" s="13"/>
      <c r="BH4254" s="13"/>
      <c r="BI4254" s="13"/>
      <c r="BJ4254" s="13"/>
      <c r="BK4254" s="13"/>
      <c r="BL4254" s="13"/>
      <c r="BM4254" s="13"/>
      <c r="BN4254" s="13"/>
      <c r="BO4254" s="13"/>
      <c r="BP4254" s="13"/>
      <c r="BQ4254" s="13"/>
      <c r="BR4254" s="13"/>
      <c r="BS4254" s="13"/>
      <c r="BT4254" s="13"/>
      <c r="BU4254" s="13"/>
      <c r="BV4254" s="13"/>
      <c r="BW4254" s="13"/>
      <c r="BX4254" s="13"/>
      <c r="BY4254" s="13"/>
      <c r="BZ4254" s="13"/>
      <c r="CA4254" s="13"/>
      <c r="CB4254" s="13"/>
      <c r="CC4254" s="13"/>
      <c r="CD4254" s="13"/>
      <c r="CE4254" s="13"/>
      <c r="CF4254" s="13"/>
      <c r="CG4254" s="13"/>
      <c r="CH4254" s="13"/>
      <c r="CI4254" s="13"/>
      <c r="CJ4254" s="13"/>
      <c r="CK4254" s="13"/>
      <c r="CL4254" s="13"/>
      <c r="CM4254" s="13"/>
      <c r="CN4254" s="13"/>
      <c r="CO4254" s="13"/>
      <c r="CP4254" s="13"/>
      <c r="CQ4254" s="13"/>
      <c r="CR4254" s="13"/>
      <c r="CS4254" s="13"/>
      <c r="CT4254" s="13"/>
      <c r="CU4254" s="13"/>
      <c r="CV4254" s="13"/>
      <c r="CW4254" s="13"/>
      <c r="CX4254" s="13"/>
      <c r="CY4254" s="13"/>
      <c r="CZ4254" s="13"/>
      <c r="DA4254" s="13"/>
      <c r="DB4254" s="13"/>
      <c r="DC4254" s="13"/>
      <c r="DD4254" s="13"/>
      <c r="DE4254" s="13"/>
      <c r="DF4254" s="13"/>
      <c r="DG4254" s="13"/>
      <c r="DH4254" s="13"/>
      <c r="DI4254" s="13"/>
      <c r="DJ4254" s="13"/>
      <c r="DK4254" s="13"/>
      <c r="DL4254" s="13"/>
      <c r="DM4254" s="13"/>
      <c r="DN4254" s="13"/>
      <c r="DO4254" s="13"/>
      <c r="DP4254" s="13"/>
      <c r="DQ4254" s="13"/>
      <c r="DR4254" s="13"/>
      <c r="DS4254" s="13"/>
      <c r="DT4254" s="13"/>
      <c r="DU4254" s="13"/>
      <c r="DV4254" s="13"/>
      <c r="DW4254" s="13"/>
      <c r="DX4254" s="13"/>
      <c r="DY4254" s="13"/>
      <c r="DZ4254" s="13"/>
      <c r="EA4254" s="13"/>
      <c r="EB4254" s="13"/>
      <c r="EC4254" s="13"/>
      <c r="ED4254" s="13"/>
      <c r="EE4254" s="13"/>
      <c r="EF4254" s="13"/>
      <c r="EG4254" s="13"/>
      <c r="EH4254" s="13"/>
      <c r="EI4254" s="13"/>
      <c r="EJ4254" s="13"/>
      <c r="EK4254" s="13"/>
      <c r="EL4254" s="13"/>
      <c r="EM4254" s="13"/>
      <c r="EN4254" s="13"/>
      <c r="EO4254" s="13"/>
      <c r="EP4254" s="13"/>
      <c r="EQ4254" s="13"/>
      <c r="ER4254" s="13"/>
      <c r="ES4254" s="13"/>
      <c r="ET4254" s="13"/>
      <c r="EU4254" s="13"/>
      <c r="EV4254" s="13"/>
      <c r="EW4254" s="13"/>
      <c r="EX4254" s="13"/>
      <c r="EY4254" s="13"/>
      <c r="EZ4254" s="13"/>
      <c r="FA4254" s="13"/>
      <c r="FB4254" s="13"/>
      <c r="FC4254" s="13"/>
      <c r="FD4254" s="13"/>
      <c r="FE4254" s="13"/>
      <c r="FF4254" s="13"/>
      <c r="FG4254" s="13"/>
      <c r="FH4254" s="13"/>
      <c r="FI4254" s="13"/>
      <c r="FJ4254" s="13"/>
      <c r="FK4254" s="13"/>
      <c r="FL4254" s="13"/>
      <c r="FM4254" s="13"/>
      <c r="FN4254" s="13"/>
      <c r="FO4254" s="13"/>
      <c r="FP4254" s="13"/>
      <c r="FQ4254" s="13"/>
      <c r="FR4254" s="13"/>
      <c r="FS4254" s="13"/>
      <c r="FT4254" s="13"/>
      <c r="FU4254" s="13"/>
      <c r="FV4254" s="13"/>
      <c r="FW4254" s="13"/>
      <c r="FX4254" s="13"/>
      <c r="FY4254" s="13"/>
      <c r="FZ4254" s="13"/>
      <c r="GA4254" s="13"/>
      <c r="GB4254" s="13"/>
      <c r="GC4254" s="13"/>
      <c r="GD4254" s="13"/>
      <c r="GE4254" s="13"/>
      <c r="GF4254" s="13"/>
      <c r="GG4254" s="13"/>
      <c r="GH4254" s="13"/>
      <c r="GI4254" s="13"/>
      <c r="GJ4254" s="13"/>
      <c r="GK4254" s="13"/>
      <c r="GL4254" s="13"/>
      <c r="GM4254" s="13"/>
      <c r="GN4254" s="13"/>
      <c r="GO4254" s="13"/>
      <c r="GP4254" s="13"/>
      <c r="GQ4254" s="13"/>
      <c r="GR4254" s="13"/>
      <c r="GS4254" s="13"/>
      <c r="GT4254" s="13"/>
      <c r="GU4254" s="13"/>
      <c r="GV4254" s="13"/>
      <c r="GW4254" s="13"/>
      <c r="GX4254" s="13"/>
      <c r="GY4254" s="13"/>
      <c r="GZ4254" s="13"/>
      <c r="HA4254" s="13"/>
      <c r="HB4254" s="13"/>
      <c r="HC4254" s="13"/>
      <c r="HD4254" s="13"/>
      <c r="HE4254" s="13"/>
      <c r="HF4254" s="13"/>
      <c r="HG4254" s="13"/>
      <c r="HH4254" s="13"/>
      <c r="HI4254" s="13"/>
      <c r="HJ4254" s="13"/>
      <c r="HK4254" s="13"/>
      <c r="HL4254" s="13"/>
      <c r="HM4254" s="13"/>
      <c r="HN4254" s="13"/>
      <c r="HO4254" s="13"/>
      <c r="HP4254" s="13"/>
      <c r="HQ4254" s="13"/>
      <c r="HR4254" s="13"/>
      <c r="HS4254" s="13"/>
      <c r="HT4254" s="13"/>
      <c r="HU4254" s="13"/>
      <c r="HV4254" s="13"/>
      <c r="HW4254" s="13"/>
      <c r="HX4254" s="13"/>
      <c r="HY4254" s="13"/>
      <c r="HZ4254" s="13"/>
      <c r="IA4254" s="13"/>
      <c r="IB4254" s="13"/>
      <c r="IC4254" s="13"/>
      <c r="ID4254" s="13"/>
      <c r="IE4254" s="13"/>
      <c r="IF4254" s="13"/>
      <c r="IG4254" s="13"/>
    </row>
    <row r="4255" spans="1:241" s="304" customFormat="1">
      <c r="A4255" s="309">
        <v>184</v>
      </c>
      <c r="B4255" s="197" t="s">
        <v>5302</v>
      </c>
      <c r="C4255" s="319" t="s">
        <v>5303</v>
      </c>
      <c r="D4255" s="305" t="s">
        <v>1808</v>
      </c>
      <c r="E4255" s="299">
        <f t="shared" si="247"/>
        <v>1</v>
      </c>
      <c r="F4255" s="303"/>
      <c r="G4255" s="303"/>
      <c r="H4255" s="320">
        <v>1</v>
      </c>
      <c r="I4255" s="13"/>
      <c r="J4255" s="13"/>
      <c r="K4255" s="13"/>
      <c r="L4255" s="13"/>
      <c r="M4255" s="13"/>
      <c r="N4255" s="13"/>
      <c r="O4255" s="13"/>
      <c r="P4255" s="13"/>
      <c r="Q4255" s="13"/>
      <c r="R4255" s="13"/>
      <c r="S4255" s="13"/>
      <c r="T4255" s="13"/>
      <c r="U4255" s="13"/>
      <c r="V4255" s="13"/>
      <c r="W4255" s="13"/>
      <c r="X4255" s="13"/>
      <c r="Y4255" s="13"/>
      <c r="Z4255" s="13"/>
      <c r="AA4255" s="13"/>
      <c r="AB4255" s="13"/>
      <c r="AC4255" s="13"/>
      <c r="AD4255" s="13"/>
      <c r="AE4255" s="13"/>
      <c r="AF4255" s="13"/>
      <c r="AG4255" s="13"/>
      <c r="AH4255" s="13"/>
      <c r="AI4255" s="13"/>
      <c r="AJ4255" s="13"/>
      <c r="AK4255" s="13"/>
      <c r="AL4255" s="13"/>
      <c r="AM4255" s="13"/>
      <c r="AN4255" s="13"/>
      <c r="AO4255" s="13"/>
      <c r="AP4255" s="13"/>
      <c r="AQ4255" s="13"/>
      <c r="AR4255" s="13"/>
      <c r="AS4255" s="13"/>
      <c r="AT4255" s="13"/>
      <c r="AU4255" s="13"/>
      <c r="AV4255" s="13"/>
      <c r="AW4255" s="13"/>
      <c r="AX4255" s="13"/>
      <c r="AY4255" s="13"/>
      <c r="AZ4255" s="13"/>
      <c r="BA4255" s="13"/>
      <c r="BB4255" s="13"/>
      <c r="BC4255" s="13"/>
      <c r="BD4255" s="13"/>
      <c r="BE4255" s="13"/>
      <c r="BF4255" s="13"/>
      <c r="BG4255" s="13"/>
      <c r="BH4255" s="13"/>
      <c r="BI4255" s="13"/>
      <c r="BJ4255" s="13"/>
      <c r="BK4255" s="13"/>
      <c r="BL4255" s="13"/>
      <c r="BM4255" s="13"/>
      <c r="BN4255" s="13"/>
      <c r="BO4255" s="13"/>
      <c r="BP4255" s="13"/>
      <c r="BQ4255" s="13"/>
      <c r="BR4255" s="13"/>
      <c r="BS4255" s="13"/>
      <c r="BT4255" s="13"/>
      <c r="BU4255" s="13"/>
      <c r="BV4255" s="13"/>
      <c r="BW4255" s="13"/>
      <c r="BX4255" s="13"/>
      <c r="BY4255" s="13"/>
      <c r="BZ4255" s="13"/>
      <c r="CA4255" s="13"/>
      <c r="CB4255" s="13"/>
      <c r="CC4255" s="13"/>
      <c r="CD4255" s="13"/>
      <c r="CE4255" s="13"/>
      <c r="CF4255" s="13"/>
      <c r="CG4255" s="13"/>
      <c r="CH4255" s="13"/>
      <c r="CI4255" s="13"/>
      <c r="CJ4255" s="13"/>
      <c r="CK4255" s="13"/>
      <c r="CL4255" s="13"/>
      <c r="CM4255" s="13"/>
      <c r="CN4255" s="13"/>
      <c r="CO4255" s="13"/>
      <c r="CP4255" s="13"/>
      <c r="CQ4255" s="13"/>
      <c r="CR4255" s="13"/>
      <c r="CS4255" s="13"/>
      <c r="CT4255" s="13"/>
      <c r="CU4255" s="13"/>
      <c r="CV4255" s="13"/>
      <c r="CW4255" s="13"/>
      <c r="CX4255" s="13"/>
      <c r="CY4255" s="13"/>
      <c r="CZ4255" s="13"/>
      <c r="DA4255" s="13"/>
      <c r="DB4255" s="13"/>
      <c r="DC4255" s="13"/>
      <c r="DD4255" s="13"/>
      <c r="DE4255" s="13"/>
      <c r="DF4255" s="13"/>
      <c r="DG4255" s="13"/>
      <c r="DH4255" s="13"/>
      <c r="DI4255" s="13"/>
      <c r="DJ4255" s="13"/>
      <c r="DK4255" s="13"/>
      <c r="DL4255" s="13"/>
      <c r="DM4255" s="13"/>
      <c r="DN4255" s="13"/>
      <c r="DO4255" s="13"/>
      <c r="DP4255" s="13"/>
      <c r="DQ4255" s="13"/>
      <c r="DR4255" s="13"/>
      <c r="DS4255" s="13"/>
      <c r="DT4255" s="13"/>
      <c r="DU4255" s="13"/>
      <c r="DV4255" s="13"/>
      <c r="DW4255" s="13"/>
      <c r="DX4255" s="13"/>
      <c r="DY4255" s="13"/>
      <c r="DZ4255" s="13"/>
      <c r="EA4255" s="13"/>
      <c r="EB4255" s="13"/>
      <c r="EC4255" s="13"/>
      <c r="ED4255" s="13"/>
      <c r="EE4255" s="13"/>
      <c r="EF4255" s="13"/>
      <c r="EG4255" s="13"/>
      <c r="EH4255" s="13"/>
      <c r="EI4255" s="13"/>
      <c r="EJ4255" s="13"/>
      <c r="EK4255" s="13"/>
      <c r="EL4255" s="13"/>
      <c r="EM4255" s="13"/>
      <c r="EN4255" s="13"/>
      <c r="EO4255" s="13"/>
      <c r="EP4255" s="13"/>
      <c r="EQ4255" s="13"/>
      <c r="ER4255" s="13"/>
      <c r="ES4255" s="13"/>
      <c r="ET4255" s="13"/>
      <c r="EU4255" s="13"/>
      <c r="EV4255" s="13"/>
      <c r="EW4255" s="13"/>
      <c r="EX4255" s="13"/>
      <c r="EY4255" s="13"/>
      <c r="EZ4255" s="13"/>
      <c r="FA4255" s="13"/>
      <c r="FB4255" s="13"/>
      <c r="FC4255" s="13"/>
      <c r="FD4255" s="13"/>
      <c r="FE4255" s="13"/>
      <c r="FF4255" s="13"/>
      <c r="FG4255" s="13"/>
      <c r="FH4255" s="13"/>
      <c r="FI4255" s="13"/>
      <c r="FJ4255" s="13"/>
      <c r="FK4255" s="13"/>
      <c r="FL4255" s="13"/>
      <c r="FM4255" s="13"/>
      <c r="FN4255" s="13"/>
      <c r="FO4255" s="13"/>
      <c r="FP4255" s="13"/>
      <c r="FQ4255" s="13"/>
      <c r="FR4255" s="13"/>
      <c r="FS4255" s="13"/>
      <c r="FT4255" s="13"/>
      <c r="FU4255" s="13"/>
      <c r="FV4255" s="13"/>
      <c r="FW4255" s="13"/>
      <c r="FX4255" s="13"/>
      <c r="FY4255" s="13"/>
      <c r="FZ4255" s="13"/>
      <c r="GA4255" s="13"/>
      <c r="GB4255" s="13"/>
      <c r="GC4255" s="13"/>
      <c r="GD4255" s="13"/>
      <c r="GE4255" s="13"/>
      <c r="GF4255" s="13"/>
      <c r="GG4255" s="13"/>
      <c r="GH4255" s="13"/>
      <c r="GI4255" s="13"/>
      <c r="GJ4255" s="13"/>
      <c r="GK4255" s="13"/>
      <c r="GL4255" s="13"/>
      <c r="GM4255" s="13"/>
      <c r="GN4255" s="13"/>
      <c r="GO4255" s="13"/>
      <c r="GP4255" s="13"/>
      <c r="GQ4255" s="13"/>
      <c r="GR4255" s="13"/>
      <c r="GS4255" s="13"/>
      <c r="GT4255" s="13"/>
      <c r="GU4255" s="13"/>
      <c r="GV4255" s="13"/>
      <c r="GW4255" s="13"/>
      <c r="GX4255" s="13"/>
      <c r="GY4255" s="13"/>
      <c r="GZ4255" s="13"/>
      <c r="HA4255" s="13"/>
      <c r="HB4255" s="13"/>
      <c r="HC4255" s="13"/>
      <c r="HD4255" s="13"/>
      <c r="HE4255" s="13"/>
      <c r="HF4255" s="13"/>
      <c r="HG4255" s="13"/>
      <c r="HH4255" s="13"/>
      <c r="HI4255" s="13"/>
      <c r="HJ4255" s="13"/>
      <c r="HK4255" s="13"/>
      <c r="HL4255" s="13"/>
      <c r="HM4255" s="13"/>
      <c r="HN4255" s="13"/>
      <c r="HO4255" s="13"/>
      <c r="HP4255" s="13"/>
      <c r="HQ4255" s="13"/>
      <c r="HR4255" s="13"/>
      <c r="HS4255" s="13"/>
      <c r="HT4255" s="13"/>
      <c r="HU4255" s="13"/>
      <c r="HV4255" s="13"/>
      <c r="HW4255" s="13"/>
      <c r="HX4255" s="13"/>
      <c r="HY4255" s="13"/>
      <c r="HZ4255" s="13"/>
      <c r="IA4255" s="13"/>
      <c r="IB4255" s="13"/>
      <c r="IC4255" s="13"/>
      <c r="ID4255" s="13"/>
      <c r="IE4255" s="13"/>
      <c r="IF4255" s="13"/>
      <c r="IG4255" s="13"/>
    </row>
    <row r="4256" spans="1:241" s="304" customFormat="1">
      <c r="A4256" s="309">
        <v>185</v>
      </c>
      <c r="B4256" s="197" t="s">
        <v>5304</v>
      </c>
      <c r="C4256" s="319" t="s">
        <v>5305</v>
      </c>
      <c r="D4256" s="305" t="s">
        <v>1808</v>
      </c>
      <c r="E4256" s="299">
        <f t="shared" si="247"/>
        <v>1</v>
      </c>
      <c r="F4256" s="303"/>
      <c r="G4256" s="303"/>
      <c r="H4256" s="320">
        <v>1</v>
      </c>
      <c r="I4256" s="13"/>
      <c r="J4256" s="13"/>
      <c r="K4256" s="13"/>
      <c r="L4256" s="13"/>
      <c r="M4256" s="13"/>
      <c r="N4256" s="13"/>
      <c r="O4256" s="13"/>
      <c r="P4256" s="13"/>
      <c r="Q4256" s="13"/>
      <c r="R4256" s="13"/>
      <c r="S4256" s="13"/>
      <c r="T4256" s="13"/>
      <c r="U4256" s="13"/>
      <c r="V4256" s="13"/>
      <c r="W4256" s="13"/>
      <c r="X4256" s="13"/>
      <c r="Y4256" s="13"/>
      <c r="Z4256" s="13"/>
      <c r="AA4256" s="13"/>
      <c r="AB4256" s="13"/>
      <c r="AC4256" s="13"/>
      <c r="AD4256" s="13"/>
      <c r="AE4256" s="13"/>
      <c r="AF4256" s="13"/>
      <c r="AG4256" s="13"/>
      <c r="AH4256" s="13"/>
      <c r="AI4256" s="13"/>
      <c r="AJ4256" s="13"/>
      <c r="AK4256" s="13"/>
      <c r="AL4256" s="13"/>
      <c r="AM4256" s="13"/>
      <c r="AN4256" s="13"/>
      <c r="AO4256" s="13"/>
      <c r="AP4256" s="13"/>
      <c r="AQ4256" s="13"/>
      <c r="AR4256" s="13"/>
      <c r="AS4256" s="13"/>
      <c r="AT4256" s="13"/>
      <c r="AU4256" s="13"/>
      <c r="AV4256" s="13"/>
      <c r="AW4256" s="13"/>
      <c r="AX4256" s="13"/>
      <c r="AY4256" s="13"/>
      <c r="AZ4256" s="13"/>
      <c r="BA4256" s="13"/>
      <c r="BB4256" s="13"/>
      <c r="BC4256" s="13"/>
      <c r="BD4256" s="13"/>
      <c r="BE4256" s="13"/>
      <c r="BF4256" s="13"/>
      <c r="BG4256" s="13"/>
      <c r="BH4256" s="13"/>
      <c r="BI4256" s="13"/>
      <c r="BJ4256" s="13"/>
      <c r="BK4256" s="13"/>
      <c r="BL4256" s="13"/>
      <c r="BM4256" s="13"/>
      <c r="BN4256" s="13"/>
      <c r="BO4256" s="13"/>
      <c r="BP4256" s="13"/>
      <c r="BQ4256" s="13"/>
      <c r="BR4256" s="13"/>
      <c r="BS4256" s="13"/>
      <c r="BT4256" s="13"/>
      <c r="BU4256" s="13"/>
      <c r="BV4256" s="13"/>
      <c r="BW4256" s="13"/>
      <c r="BX4256" s="13"/>
      <c r="BY4256" s="13"/>
      <c r="BZ4256" s="13"/>
      <c r="CA4256" s="13"/>
      <c r="CB4256" s="13"/>
      <c r="CC4256" s="13"/>
      <c r="CD4256" s="13"/>
      <c r="CE4256" s="13"/>
      <c r="CF4256" s="13"/>
      <c r="CG4256" s="13"/>
      <c r="CH4256" s="13"/>
      <c r="CI4256" s="13"/>
      <c r="CJ4256" s="13"/>
      <c r="CK4256" s="13"/>
      <c r="CL4256" s="13"/>
      <c r="CM4256" s="13"/>
      <c r="CN4256" s="13"/>
      <c r="CO4256" s="13"/>
      <c r="CP4256" s="13"/>
      <c r="CQ4256" s="13"/>
      <c r="CR4256" s="13"/>
      <c r="CS4256" s="13"/>
      <c r="CT4256" s="13"/>
      <c r="CU4256" s="13"/>
      <c r="CV4256" s="13"/>
      <c r="CW4256" s="13"/>
      <c r="CX4256" s="13"/>
      <c r="CY4256" s="13"/>
      <c r="CZ4256" s="13"/>
      <c r="DA4256" s="13"/>
      <c r="DB4256" s="13"/>
      <c r="DC4256" s="13"/>
      <c r="DD4256" s="13"/>
      <c r="DE4256" s="13"/>
      <c r="DF4256" s="13"/>
      <c r="DG4256" s="13"/>
      <c r="DH4256" s="13"/>
      <c r="DI4256" s="13"/>
      <c r="DJ4256" s="13"/>
      <c r="DK4256" s="13"/>
      <c r="DL4256" s="13"/>
      <c r="DM4256" s="13"/>
      <c r="DN4256" s="13"/>
      <c r="DO4256" s="13"/>
      <c r="DP4256" s="13"/>
      <c r="DQ4256" s="13"/>
      <c r="DR4256" s="13"/>
      <c r="DS4256" s="13"/>
      <c r="DT4256" s="13"/>
      <c r="DU4256" s="13"/>
      <c r="DV4256" s="13"/>
      <c r="DW4256" s="13"/>
      <c r="DX4256" s="13"/>
      <c r="DY4256" s="13"/>
      <c r="DZ4256" s="13"/>
      <c r="EA4256" s="13"/>
      <c r="EB4256" s="13"/>
      <c r="EC4256" s="13"/>
      <c r="ED4256" s="13"/>
      <c r="EE4256" s="13"/>
      <c r="EF4256" s="13"/>
      <c r="EG4256" s="13"/>
      <c r="EH4256" s="13"/>
      <c r="EI4256" s="13"/>
      <c r="EJ4256" s="13"/>
      <c r="EK4256" s="13"/>
      <c r="EL4256" s="13"/>
      <c r="EM4256" s="13"/>
      <c r="EN4256" s="13"/>
      <c r="EO4256" s="13"/>
      <c r="EP4256" s="13"/>
      <c r="EQ4256" s="13"/>
      <c r="ER4256" s="13"/>
      <c r="ES4256" s="13"/>
      <c r="ET4256" s="13"/>
      <c r="EU4256" s="13"/>
      <c r="EV4256" s="13"/>
      <c r="EW4256" s="13"/>
      <c r="EX4256" s="13"/>
      <c r="EY4256" s="13"/>
      <c r="EZ4256" s="13"/>
      <c r="FA4256" s="13"/>
      <c r="FB4256" s="13"/>
      <c r="FC4256" s="13"/>
      <c r="FD4256" s="13"/>
      <c r="FE4256" s="13"/>
      <c r="FF4256" s="13"/>
      <c r="FG4256" s="13"/>
      <c r="FH4256" s="13"/>
      <c r="FI4256" s="13"/>
      <c r="FJ4256" s="13"/>
      <c r="FK4256" s="13"/>
      <c r="FL4256" s="13"/>
      <c r="FM4256" s="13"/>
      <c r="FN4256" s="13"/>
      <c r="FO4256" s="13"/>
      <c r="FP4256" s="13"/>
      <c r="FQ4256" s="13"/>
      <c r="FR4256" s="13"/>
      <c r="FS4256" s="13"/>
      <c r="FT4256" s="13"/>
      <c r="FU4256" s="13"/>
      <c r="FV4256" s="13"/>
      <c r="FW4256" s="13"/>
      <c r="FX4256" s="13"/>
      <c r="FY4256" s="13"/>
      <c r="FZ4256" s="13"/>
      <c r="GA4256" s="13"/>
      <c r="GB4256" s="13"/>
      <c r="GC4256" s="13"/>
      <c r="GD4256" s="13"/>
      <c r="GE4256" s="13"/>
      <c r="GF4256" s="13"/>
      <c r="GG4256" s="13"/>
      <c r="GH4256" s="13"/>
      <c r="GI4256" s="13"/>
      <c r="GJ4256" s="13"/>
      <c r="GK4256" s="13"/>
      <c r="GL4256" s="13"/>
      <c r="GM4256" s="13"/>
      <c r="GN4256" s="13"/>
      <c r="GO4256" s="13"/>
      <c r="GP4256" s="13"/>
      <c r="GQ4256" s="13"/>
      <c r="GR4256" s="13"/>
      <c r="GS4256" s="13"/>
      <c r="GT4256" s="13"/>
      <c r="GU4256" s="13"/>
      <c r="GV4256" s="13"/>
      <c r="GW4256" s="13"/>
      <c r="GX4256" s="13"/>
      <c r="GY4256" s="13"/>
      <c r="GZ4256" s="13"/>
      <c r="HA4256" s="13"/>
      <c r="HB4256" s="13"/>
      <c r="HC4256" s="13"/>
      <c r="HD4256" s="13"/>
      <c r="HE4256" s="13"/>
      <c r="HF4256" s="13"/>
      <c r="HG4256" s="13"/>
      <c r="HH4256" s="13"/>
      <c r="HI4256" s="13"/>
      <c r="HJ4256" s="13"/>
      <c r="HK4256" s="13"/>
      <c r="HL4256" s="13"/>
      <c r="HM4256" s="13"/>
      <c r="HN4256" s="13"/>
      <c r="HO4256" s="13"/>
      <c r="HP4256" s="13"/>
      <c r="HQ4256" s="13"/>
      <c r="HR4256" s="13"/>
      <c r="HS4256" s="13"/>
      <c r="HT4256" s="13"/>
      <c r="HU4256" s="13"/>
      <c r="HV4256" s="13"/>
      <c r="HW4256" s="13"/>
      <c r="HX4256" s="13"/>
      <c r="HY4256" s="13"/>
      <c r="HZ4256" s="13"/>
      <c r="IA4256" s="13"/>
      <c r="IB4256" s="13"/>
      <c r="IC4256" s="13"/>
      <c r="ID4256" s="13"/>
      <c r="IE4256" s="13"/>
      <c r="IF4256" s="13"/>
      <c r="IG4256" s="13"/>
    </row>
    <row r="4257" spans="1:241" s="304" customFormat="1">
      <c r="A4257" s="309">
        <v>186</v>
      </c>
      <c r="B4257" s="197" t="s">
        <v>5306</v>
      </c>
      <c r="C4257" s="319" t="s">
        <v>5307</v>
      </c>
      <c r="D4257" s="311" t="s">
        <v>2581</v>
      </c>
      <c r="E4257" s="299">
        <f t="shared" si="247"/>
        <v>1</v>
      </c>
      <c r="F4257" s="303"/>
      <c r="G4257" s="303"/>
      <c r="H4257" s="320">
        <v>1</v>
      </c>
      <c r="I4257" s="13"/>
      <c r="J4257" s="13"/>
      <c r="K4257" s="13"/>
      <c r="L4257" s="13"/>
      <c r="M4257" s="13"/>
      <c r="N4257" s="13"/>
      <c r="O4257" s="13"/>
      <c r="P4257" s="13"/>
      <c r="Q4257" s="13"/>
      <c r="R4257" s="13"/>
      <c r="S4257" s="13"/>
      <c r="T4257" s="13"/>
      <c r="U4257" s="13"/>
      <c r="V4257" s="13"/>
      <c r="W4257" s="13"/>
      <c r="X4257" s="13"/>
      <c r="Y4257" s="13"/>
      <c r="Z4257" s="13"/>
      <c r="AA4257" s="13"/>
      <c r="AB4257" s="13"/>
      <c r="AC4257" s="13"/>
      <c r="AD4257" s="13"/>
      <c r="AE4257" s="13"/>
      <c r="AF4257" s="13"/>
      <c r="AG4257" s="13"/>
      <c r="AH4257" s="13"/>
      <c r="AI4257" s="13"/>
      <c r="AJ4257" s="13"/>
      <c r="AK4257" s="13"/>
      <c r="AL4257" s="13"/>
      <c r="AM4257" s="13"/>
      <c r="AN4257" s="13"/>
      <c r="AO4257" s="13"/>
      <c r="AP4257" s="13"/>
      <c r="AQ4257" s="13"/>
      <c r="AR4257" s="13"/>
      <c r="AS4257" s="13"/>
      <c r="AT4257" s="13"/>
      <c r="AU4257" s="13"/>
      <c r="AV4257" s="13"/>
      <c r="AW4257" s="13"/>
      <c r="AX4257" s="13"/>
      <c r="AY4257" s="13"/>
      <c r="AZ4257" s="13"/>
      <c r="BA4257" s="13"/>
      <c r="BB4257" s="13"/>
      <c r="BC4257" s="13"/>
      <c r="BD4257" s="13"/>
      <c r="BE4257" s="13"/>
      <c r="BF4257" s="13"/>
      <c r="BG4257" s="13"/>
      <c r="BH4257" s="13"/>
      <c r="BI4257" s="13"/>
      <c r="BJ4257" s="13"/>
      <c r="BK4257" s="13"/>
      <c r="BL4257" s="13"/>
      <c r="BM4257" s="13"/>
      <c r="BN4257" s="13"/>
      <c r="BO4257" s="13"/>
      <c r="BP4257" s="13"/>
      <c r="BQ4257" s="13"/>
      <c r="BR4257" s="13"/>
      <c r="BS4257" s="13"/>
      <c r="BT4257" s="13"/>
      <c r="BU4257" s="13"/>
      <c r="BV4257" s="13"/>
      <c r="BW4257" s="13"/>
      <c r="BX4257" s="13"/>
      <c r="BY4257" s="13"/>
      <c r="BZ4257" s="13"/>
      <c r="CA4257" s="13"/>
      <c r="CB4257" s="13"/>
      <c r="CC4257" s="13"/>
      <c r="CD4257" s="13"/>
      <c r="CE4257" s="13"/>
      <c r="CF4257" s="13"/>
      <c r="CG4257" s="13"/>
      <c r="CH4257" s="13"/>
      <c r="CI4257" s="13"/>
      <c r="CJ4257" s="13"/>
      <c r="CK4257" s="13"/>
      <c r="CL4257" s="13"/>
      <c r="CM4257" s="13"/>
      <c r="CN4257" s="13"/>
      <c r="CO4257" s="13"/>
      <c r="CP4257" s="13"/>
      <c r="CQ4257" s="13"/>
      <c r="CR4257" s="13"/>
      <c r="CS4257" s="13"/>
      <c r="CT4257" s="13"/>
      <c r="CU4257" s="13"/>
      <c r="CV4257" s="13"/>
      <c r="CW4257" s="13"/>
      <c r="CX4257" s="13"/>
      <c r="CY4257" s="13"/>
      <c r="CZ4257" s="13"/>
      <c r="DA4257" s="13"/>
      <c r="DB4257" s="13"/>
      <c r="DC4257" s="13"/>
      <c r="DD4257" s="13"/>
      <c r="DE4257" s="13"/>
      <c r="DF4257" s="13"/>
      <c r="DG4257" s="13"/>
      <c r="DH4257" s="13"/>
      <c r="DI4257" s="13"/>
      <c r="DJ4257" s="13"/>
      <c r="DK4257" s="13"/>
      <c r="DL4257" s="13"/>
      <c r="DM4257" s="13"/>
      <c r="DN4257" s="13"/>
      <c r="DO4257" s="13"/>
      <c r="DP4257" s="13"/>
      <c r="DQ4257" s="13"/>
      <c r="DR4257" s="13"/>
      <c r="DS4257" s="13"/>
      <c r="DT4257" s="13"/>
      <c r="DU4257" s="13"/>
      <c r="DV4257" s="13"/>
      <c r="DW4257" s="13"/>
      <c r="DX4257" s="13"/>
      <c r="DY4257" s="13"/>
      <c r="DZ4257" s="13"/>
      <c r="EA4257" s="13"/>
      <c r="EB4257" s="13"/>
      <c r="EC4257" s="13"/>
      <c r="ED4257" s="13"/>
      <c r="EE4257" s="13"/>
      <c r="EF4257" s="13"/>
      <c r="EG4257" s="13"/>
      <c r="EH4257" s="13"/>
      <c r="EI4257" s="13"/>
      <c r="EJ4257" s="13"/>
      <c r="EK4257" s="13"/>
      <c r="EL4257" s="13"/>
      <c r="EM4257" s="13"/>
      <c r="EN4257" s="13"/>
      <c r="EO4257" s="13"/>
      <c r="EP4257" s="13"/>
      <c r="EQ4257" s="13"/>
      <c r="ER4257" s="13"/>
      <c r="ES4257" s="13"/>
      <c r="ET4257" s="13"/>
      <c r="EU4257" s="13"/>
      <c r="EV4257" s="13"/>
      <c r="EW4257" s="13"/>
      <c r="EX4257" s="13"/>
      <c r="EY4257" s="13"/>
      <c r="EZ4257" s="13"/>
      <c r="FA4257" s="13"/>
      <c r="FB4257" s="13"/>
      <c r="FC4257" s="13"/>
      <c r="FD4257" s="13"/>
      <c r="FE4257" s="13"/>
      <c r="FF4257" s="13"/>
      <c r="FG4257" s="13"/>
      <c r="FH4257" s="13"/>
      <c r="FI4257" s="13"/>
      <c r="FJ4257" s="13"/>
      <c r="FK4257" s="13"/>
      <c r="FL4257" s="13"/>
      <c r="FM4257" s="13"/>
      <c r="FN4257" s="13"/>
      <c r="FO4257" s="13"/>
      <c r="FP4257" s="13"/>
      <c r="FQ4257" s="13"/>
      <c r="FR4257" s="13"/>
      <c r="FS4257" s="13"/>
      <c r="FT4257" s="13"/>
      <c r="FU4257" s="13"/>
      <c r="FV4257" s="13"/>
      <c r="FW4257" s="13"/>
      <c r="FX4257" s="13"/>
      <c r="FY4257" s="13"/>
      <c r="FZ4257" s="13"/>
      <c r="GA4257" s="13"/>
      <c r="GB4257" s="13"/>
      <c r="GC4257" s="13"/>
      <c r="GD4257" s="13"/>
      <c r="GE4257" s="13"/>
      <c r="GF4257" s="13"/>
      <c r="GG4257" s="13"/>
      <c r="GH4257" s="13"/>
      <c r="GI4257" s="13"/>
      <c r="GJ4257" s="13"/>
      <c r="GK4257" s="13"/>
      <c r="GL4257" s="13"/>
      <c r="GM4257" s="13"/>
      <c r="GN4257" s="13"/>
      <c r="GO4257" s="13"/>
      <c r="GP4257" s="13"/>
      <c r="GQ4257" s="13"/>
      <c r="GR4257" s="13"/>
      <c r="GS4257" s="13"/>
      <c r="GT4257" s="13"/>
      <c r="GU4257" s="13"/>
      <c r="GV4257" s="13"/>
      <c r="GW4257" s="13"/>
      <c r="GX4257" s="13"/>
      <c r="GY4257" s="13"/>
      <c r="GZ4257" s="13"/>
      <c r="HA4257" s="13"/>
      <c r="HB4257" s="13"/>
      <c r="HC4257" s="13"/>
      <c r="HD4257" s="13"/>
      <c r="HE4257" s="13"/>
      <c r="HF4257" s="13"/>
      <c r="HG4257" s="13"/>
      <c r="HH4257" s="13"/>
      <c r="HI4257" s="13"/>
      <c r="HJ4257" s="13"/>
      <c r="HK4257" s="13"/>
      <c r="HL4257" s="13"/>
      <c r="HM4257" s="13"/>
      <c r="HN4257" s="13"/>
      <c r="HO4257" s="13"/>
      <c r="HP4257" s="13"/>
      <c r="HQ4257" s="13"/>
      <c r="HR4257" s="13"/>
      <c r="HS4257" s="13"/>
      <c r="HT4257" s="13"/>
      <c r="HU4257" s="13"/>
      <c r="HV4257" s="13"/>
      <c r="HW4257" s="13"/>
      <c r="HX4257" s="13"/>
      <c r="HY4257" s="13"/>
      <c r="HZ4257" s="13"/>
      <c r="IA4257" s="13"/>
      <c r="IB4257" s="13"/>
      <c r="IC4257" s="13"/>
      <c r="ID4257" s="13"/>
      <c r="IE4257" s="13"/>
      <c r="IF4257" s="13"/>
      <c r="IG4257" s="13"/>
    </row>
    <row r="4258" spans="1:241" s="304" customFormat="1">
      <c r="A4258" s="309">
        <v>187</v>
      </c>
      <c r="B4258" s="197" t="s">
        <v>5308</v>
      </c>
      <c r="C4258" s="319" t="s">
        <v>5309</v>
      </c>
      <c r="D4258" s="311" t="s">
        <v>2581</v>
      </c>
      <c r="E4258" s="299">
        <f t="shared" si="247"/>
        <v>1</v>
      </c>
      <c r="F4258" s="303"/>
      <c r="G4258" s="303"/>
      <c r="H4258" s="320">
        <v>1</v>
      </c>
      <c r="I4258" s="13"/>
      <c r="J4258" s="13"/>
      <c r="K4258" s="13"/>
      <c r="L4258" s="13"/>
      <c r="M4258" s="13"/>
      <c r="N4258" s="13"/>
      <c r="O4258" s="13"/>
      <c r="P4258" s="13"/>
      <c r="Q4258" s="13"/>
      <c r="R4258" s="13"/>
      <c r="S4258" s="13"/>
      <c r="T4258" s="13"/>
      <c r="U4258" s="13"/>
      <c r="V4258" s="13"/>
      <c r="W4258" s="13"/>
      <c r="X4258" s="13"/>
      <c r="Y4258" s="13"/>
      <c r="Z4258" s="13"/>
      <c r="AA4258" s="13"/>
      <c r="AB4258" s="13"/>
      <c r="AC4258" s="13"/>
      <c r="AD4258" s="13"/>
      <c r="AE4258" s="13"/>
      <c r="AF4258" s="13"/>
      <c r="AG4258" s="13"/>
      <c r="AH4258" s="13"/>
      <c r="AI4258" s="13"/>
      <c r="AJ4258" s="13"/>
      <c r="AK4258" s="13"/>
      <c r="AL4258" s="13"/>
      <c r="AM4258" s="13"/>
      <c r="AN4258" s="13"/>
      <c r="AO4258" s="13"/>
      <c r="AP4258" s="13"/>
      <c r="AQ4258" s="13"/>
      <c r="AR4258" s="13"/>
      <c r="AS4258" s="13"/>
      <c r="AT4258" s="13"/>
      <c r="AU4258" s="13"/>
      <c r="AV4258" s="13"/>
      <c r="AW4258" s="13"/>
      <c r="AX4258" s="13"/>
      <c r="AY4258" s="13"/>
      <c r="AZ4258" s="13"/>
      <c r="BA4258" s="13"/>
      <c r="BB4258" s="13"/>
      <c r="BC4258" s="13"/>
      <c r="BD4258" s="13"/>
      <c r="BE4258" s="13"/>
      <c r="BF4258" s="13"/>
      <c r="BG4258" s="13"/>
      <c r="BH4258" s="13"/>
      <c r="BI4258" s="13"/>
      <c r="BJ4258" s="13"/>
      <c r="BK4258" s="13"/>
      <c r="BL4258" s="13"/>
      <c r="BM4258" s="13"/>
      <c r="BN4258" s="13"/>
      <c r="BO4258" s="13"/>
      <c r="BP4258" s="13"/>
      <c r="BQ4258" s="13"/>
      <c r="BR4258" s="13"/>
      <c r="BS4258" s="13"/>
      <c r="BT4258" s="13"/>
      <c r="BU4258" s="13"/>
      <c r="BV4258" s="13"/>
      <c r="BW4258" s="13"/>
      <c r="BX4258" s="13"/>
      <c r="BY4258" s="13"/>
      <c r="BZ4258" s="13"/>
      <c r="CA4258" s="13"/>
      <c r="CB4258" s="13"/>
      <c r="CC4258" s="13"/>
      <c r="CD4258" s="13"/>
      <c r="CE4258" s="13"/>
      <c r="CF4258" s="13"/>
      <c r="CG4258" s="13"/>
      <c r="CH4258" s="13"/>
      <c r="CI4258" s="13"/>
      <c r="CJ4258" s="13"/>
      <c r="CK4258" s="13"/>
      <c r="CL4258" s="13"/>
      <c r="CM4258" s="13"/>
      <c r="CN4258" s="13"/>
      <c r="CO4258" s="13"/>
      <c r="CP4258" s="13"/>
      <c r="CQ4258" s="13"/>
      <c r="CR4258" s="13"/>
      <c r="CS4258" s="13"/>
      <c r="CT4258" s="13"/>
      <c r="CU4258" s="13"/>
      <c r="CV4258" s="13"/>
      <c r="CW4258" s="13"/>
      <c r="CX4258" s="13"/>
      <c r="CY4258" s="13"/>
      <c r="CZ4258" s="13"/>
      <c r="DA4258" s="13"/>
      <c r="DB4258" s="13"/>
      <c r="DC4258" s="13"/>
      <c r="DD4258" s="13"/>
      <c r="DE4258" s="13"/>
      <c r="DF4258" s="13"/>
      <c r="DG4258" s="13"/>
      <c r="DH4258" s="13"/>
      <c r="DI4258" s="13"/>
      <c r="DJ4258" s="13"/>
      <c r="DK4258" s="13"/>
      <c r="DL4258" s="13"/>
      <c r="DM4258" s="13"/>
      <c r="DN4258" s="13"/>
      <c r="DO4258" s="13"/>
      <c r="DP4258" s="13"/>
      <c r="DQ4258" s="13"/>
      <c r="DR4258" s="13"/>
      <c r="DS4258" s="13"/>
      <c r="DT4258" s="13"/>
      <c r="DU4258" s="13"/>
      <c r="DV4258" s="13"/>
      <c r="DW4258" s="13"/>
      <c r="DX4258" s="13"/>
      <c r="DY4258" s="13"/>
      <c r="DZ4258" s="13"/>
      <c r="EA4258" s="13"/>
      <c r="EB4258" s="13"/>
      <c r="EC4258" s="13"/>
      <c r="ED4258" s="13"/>
      <c r="EE4258" s="13"/>
      <c r="EF4258" s="13"/>
      <c r="EG4258" s="13"/>
      <c r="EH4258" s="13"/>
      <c r="EI4258" s="13"/>
      <c r="EJ4258" s="13"/>
      <c r="EK4258" s="13"/>
      <c r="EL4258" s="13"/>
      <c r="EM4258" s="13"/>
      <c r="EN4258" s="13"/>
      <c r="EO4258" s="13"/>
      <c r="EP4258" s="13"/>
      <c r="EQ4258" s="13"/>
      <c r="ER4258" s="13"/>
      <c r="ES4258" s="13"/>
      <c r="ET4258" s="13"/>
      <c r="EU4258" s="13"/>
      <c r="EV4258" s="13"/>
      <c r="EW4258" s="13"/>
      <c r="EX4258" s="13"/>
      <c r="EY4258" s="13"/>
      <c r="EZ4258" s="13"/>
      <c r="FA4258" s="13"/>
      <c r="FB4258" s="13"/>
      <c r="FC4258" s="13"/>
      <c r="FD4258" s="13"/>
      <c r="FE4258" s="13"/>
      <c r="FF4258" s="13"/>
      <c r="FG4258" s="13"/>
      <c r="FH4258" s="13"/>
      <c r="FI4258" s="13"/>
      <c r="FJ4258" s="13"/>
      <c r="FK4258" s="13"/>
      <c r="FL4258" s="13"/>
      <c r="FM4258" s="13"/>
      <c r="FN4258" s="13"/>
      <c r="FO4258" s="13"/>
      <c r="FP4258" s="13"/>
      <c r="FQ4258" s="13"/>
      <c r="FR4258" s="13"/>
      <c r="FS4258" s="13"/>
      <c r="FT4258" s="13"/>
      <c r="FU4258" s="13"/>
      <c r="FV4258" s="13"/>
      <c r="FW4258" s="13"/>
      <c r="FX4258" s="13"/>
      <c r="FY4258" s="13"/>
      <c r="FZ4258" s="13"/>
      <c r="GA4258" s="13"/>
      <c r="GB4258" s="13"/>
      <c r="GC4258" s="13"/>
      <c r="GD4258" s="13"/>
      <c r="GE4258" s="13"/>
      <c r="GF4258" s="13"/>
      <c r="GG4258" s="13"/>
      <c r="GH4258" s="13"/>
      <c r="GI4258" s="13"/>
      <c r="GJ4258" s="13"/>
      <c r="GK4258" s="13"/>
      <c r="GL4258" s="13"/>
      <c r="GM4258" s="13"/>
      <c r="GN4258" s="13"/>
      <c r="GO4258" s="13"/>
      <c r="GP4258" s="13"/>
      <c r="GQ4258" s="13"/>
      <c r="GR4258" s="13"/>
      <c r="GS4258" s="13"/>
      <c r="GT4258" s="13"/>
      <c r="GU4258" s="13"/>
      <c r="GV4258" s="13"/>
      <c r="GW4258" s="13"/>
      <c r="GX4258" s="13"/>
      <c r="GY4258" s="13"/>
      <c r="GZ4258" s="13"/>
      <c r="HA4258" s="13"/>
      <c r="HB4258" s="13"/>
      <c r="HC4258" s="13"/>
      <c r="HD4258" s="13"/>
      <c r="HE4258" s="13"/>
      <c r="HF4258" s="13"/>
      <c r="HG4258" s="13"/>
      <c r="HH4258" s="13"/>
      <c r="HI4258" s="13"/>
      <c r="HJ4258" s="13"/>
      <c r="HK4258" s="13"/>
      <c r="HL4258" s="13"/>
      <c r="HM4258" s="13"/>
      <c r="HN4258" s="13"/>
      <c r="HO4258" s="13"/>
      <c r="HP4258" s="13"/>
      <c r="HQ4258" s="13"/>
      <c r="HR4258" s="13"/>
      <c r="HS4258" s="13"/>
      <c r="HT4258" s="13"/>
      <c r="HU4258" s="13"/>
      <c r="HV4258" s="13"/>
      <c r="HW4258" s="13"/>
      <c r="HX4258" s="13"/>
      <c r="HY4258" s="13"/>
      <c r="HZ4258" s="13"/>
      <c r="IA4258" s="13"/>
      <c r="IB4258" s="13"/>
      <c r="IC4258" s="13"/>
      <c r="ID4258" s="13"/>
      <c r="IE4258" s="13"/>
      <c r="IF4258" s="13"/>
      <c r="IG4258" s="13"/>
    </row>
    <row r="4259" spans="1:241" s="304" customFormat="1">
      <c r="A4259" s="309">
        <v>188</v>
      </c>
      <c r="B4259" s="197" t="s">
        <v>5205</v>
      </c>
      <c r="C4259" s="319" t="s">
        <v>5274</v>
      </c>
      <c r="D4259" s="305" t="s">
        <v>1808</v>
      </c>
      <c r="E4259" s="299">
        <f t="shared" si="247"/>
        <v>1</v>
      </c>
      <c r="F4259" s="303"/>
      <c r="G4259" s="303"/>
      <c r="H4259" s="320">
        <v>1</v>
      </c>
      <c r="I4259" s="13"/>
      <c r="J4259" s="13"/>
      <c r="K4259" s="13"/>
      <c r="L4259" s="13"/>
      <c r="M4259" s="13"/>
      <c r="N4259" s="13"/>
      <c r="O4259" s="13"/>
      <c r="P4259" s="13"/>
      <c r="Q4259" s="13"/>
      <c r="R4259" s="13"/>
      <c r="S4259" s="13"/>
      <c r="T4259" s="13"/>
      <c r="U4259" s="13"/>
      <c r="V4259" s="13"/>
      <c r="W4259" s="13"/>
      <c r="X4259" s="13"/>
      <c r="Y4259" s="13"/>
      <c r="Z4259" s="13"/>
      <c r="AA4259" s="13"/>
      <c r="AB4259" s="13"/>
      <c r="AC4259" s="13"/>
      <c r="AD4259" s="13"/>
      <c r="AE4259" s="13"/>
      <c r="AF4259" s="13"/>
      <c r="AG4259" s="13"/>
      <c r="AH4259" s="13"/>
      <c r="AI4259" s="13"/>
      <c r="AJ4259" s="13"/>
      <c r="AK4259" s="13"/>
      <c r="AL4259" s="13"/>
      <c r="AM4259" s="13"/>
      <c r="AN4259" s="13"/>
      <c r="AO4259" s="13"/>
      <c r="AP4259" s="13"/>
      <c r="AQ4259" s="13"/>
      <c r="AR4259" s="13"/>
      <c r="AS4259" s="13"/>
      <c r="AT4259" s="13"/>
      <c r="AU4259" s="13"/>
      <c r="AV4259" s="13"/>
      <c r="AW4259" s="13"/>
      <c r="AX4259" s="13"/>
      <c r="AY4259" s="13"/>
      <c r="AZ4259" s="13"/>
      <c r="BA4259" s="13"/>
      <c r="BB4259" s="13"/>
      <c r="BC4259" s="13"/>
      <c r="BD4259" s="13"/>
      <c r="BE4259" s="13"/>
      <c r="BF4259" s="13"/>
      <c r="BG4259" s="13"/>
      <c r="BH4259" s="13"/>
      <c r="BI4259" s="13"/>
      <c r="BJ4259" s="13"/>
      <c r="BK4259" s="13"/>
      <c r="BL4259" s="13"/>
      <c r="BM4259" s="13"/>
      <c r="BN4259" s="13"/>
      <c r="BO4259" s="13"/>
      <c r="BP4259" s="13"/>
      <c r="BQ4259" s="13"/>
      <c r="BR4259" s="13"/>
      <c r="BS4259" s="13"/>
      <c r="BT4259" s="13"/>
      <c r="BU4259" s="13"/>
      <c r="BV4259" s="13"/>
      <c r="BW4259" s="13"/>
      <c r="BX4259" s="13"/>
      <c r="BY4259" s="13"/>
      <c r="BZ4259" s="13"/>
      <c r="CA4259" s="13"/>
      <c r="CB4259" s="13"/>
      <c r="CC4259" s="13"/>
      <c r="CD4259" s="13"/>
      <c r="CE4259" s="13"/>
      <c r="CF4259" s="13"/>
      <c r="CG4259" s="13"/>
      <c r="CH4259" s="13"/>
      <c r="CI4259" s="13"/>
      <c r="CJ4259" s="13"/>
      <c r="CK4259" s="13"/>
      <c r="CL4259" s="13"/>
      <c r="CM4259" s="13"/>
      <c r="CN4259" s="13"/>
      <c r="CO4259" s="13"/>
      <c r="CP4259" s="13"/>
      <c r="CQ4259" s="13"/>
      <c r="CR4259" s="13"/>
      <c r="CS4259" s="13"/>
      <c r="CT4259" s="13"/>
      <c r="CU4259" s="13"/>
      <c r="CV4259" s="13"/>
      <c r="CW4259" s="13"/>
      <c r="CX4259" s="13"/>
      <c r="CY4259" s="13"/>
      <c r="CZ4259" s="13"/>
      <c r="DA4259" s="13"/>
      <c r="DB4259" s="13"/>
      <c r="DC4259" s="13"/>
      <c r="DD4259" s="13"/>
      <c r="DE4259" s="13"/>
      <c r="DF4259" s="13"/>
      <c r="DG4259" s="13"/>
      <c r="DH4259" s="13"/>
      <c r="DI4259" s="13"/>
      <c r="DJ4259" s="13"/>
      <c r="DK4259" s="13"/>
      <c r="DL4259" s="13"/>
      <c r="DM4259" s="13"/>
      <c r="DN4259" s="13"/>
      <c r="DO4259" s="13"/>
      <c r="DP4259" s="13"/>
      <c r="DQ4259" s="13"/>
      <c r="DR4259" s="13"/>
      <c r="DS4259" s="13"/>
      <c r="DT4259" s="13"/>
      <c r="DU4259" s="13"/>
      <c r="DV4259" s="13"/>
      <c r="DW4259" s="13"/>
      <c r="DX4259" s="13"/>
      <c r="DY4259" s="13"/>
      <c r="DZ4259" s="13"/>
      <c r="EA4259" s="13"/>
      <c r="EB4259" s="13"/>
      <c r="EC4259" s="13"/>
      <c r="ED4259" s="13"/>
      <c r="EE4259" s="13"/>
      <c r="EF4259" s="13"/>
      <c r="EG4259" s="13"/>
      <c r="EH4259" s="13"/>
      <c r="EI4259" s="13"/>
      <c r="EJ4259" s="13"/>
      <c r="EK4259" s="13"/>
      <c r="EL4259" s="13"/>
      <c r="EM4259" s="13"/>
      <c r="EN4259" s="13"/>
      <c r="EO4259" s="13"/>
      <c r="EP4259" s="13"/>
      <c r="EQ4259" s="13"/>
      <c r="ER4259" s="13"/>
      <c r="ES4259" s="13"/>
      <c r="ET4259" s="13"/>
      <c r="EU4259" s="13"/>
      <c r="EV4259" s="13"/>
      <c r="EW4259" s="13"/>
      <c r="EX4259" s="13"/>
      <c r="EY4259" s="13"/>
      <c r="EZ4259" s="13"/>
      <c r="FA4259" s="13"/>
      <c r="FB4259" s="13"/>
      <c r="FC4259" s="13"/>
      <c r="FD4259" s="13"/>
      <c r="FE4259" s="13"/>
      <c r="FF4259" s="13"/>
      <c r="FG4259" s="13"/>
      <c r="FH4259" s="13"/>
      <c r="FI4259" s="13"/>
      <c r="FJ4259" s="13"/>
      <c r="FK4259" s="13"/>
      <c r="FL4259" s="13"/>
      <c r="FM4259" s="13"/>
      <c r="FN4259" s="13"/>
      <c r="FO4259" s="13"/>
      <c r="FP4259" s="13"/>
      <c r="FQ4259" s="13"/>
      <c r="FR4259" s="13"/>
      <c r="FS4259" s="13"/>
      <c r="FT4259" s="13"/>
      <c r="FU4259" s="13"/>
      <c r="FV4259" s="13"/>
      <c r="FW4259" s="13"/>
      <c r="FX4259" s="13"/>
      <c r="FY4259" s="13"/>
      <c r="FZ4259" s="13"/>
      <c r="GA4259" s="13"/>
      <c r="GB4259" s="13"/>
      <c r="GC4259" s="13"/>
      <c r="GD4259" s="13"/>
      <c r="GE4259" s="13"/>
      <c r="GF4259" s="13"/>
      <c r="GG4259" s="13"/>
      <c r="GH4259" s="13"/>
      <c r="GI4259" s="13"/>
      <c r="GJ4259" s="13"/>
      <c r="GK4259" s="13"/>
      <c r="GL4259" s="13"/>
      <c r="GM4259" s="13"/>
      <c r="GN4259" s="13"/>
      <c r="GO4259" s="13"/>
      <c r="GP4259" s="13"/>
      <c r="GQ4259" s="13"/>
      <c r="GR4259" s="13"/>
      <c r="GS4259" s="13"/>
      <c r="GT4259" s="13"/>
      <c r="GU4259" s="13"/>
      <c r="GV4259" s="13"/>
      <c r="GW4259" s="13"/>
      <c r="GX4259" s="13"/>
      <c r="GY4259" s="13"/>
      <c r="GZ4259" s="13"/>
      <c r="HA4259" s="13"/>
      <c r="HB4259" s="13"/>
      <c r="HC4259" s="13"/>
      <c r="HD4259" s="13"/>
      <c r="HE4259" s="13"/>
      <c r="HF4259" s="13"/>
      <c r="HG4259" s="13"/>
      <c r="HH4259" s="13"/>
      <c r="HI4259" s="13"/>
      <c r="HJ4259" s="13"/>
      <c r="HK4259" s="13"/>
      <c r="HL4259" s="13"/>
      <c r="HM4259" s="13"/>
      <c r="HN4259" s="13"/>
      <c r="HO4259" s="13"/>
      <c r="HP4259" s="13"/>
      <c r="HQ4259" s="13"/>
      <c r="HR4259" s="13"/>
      <c r="HS4259" s="13"/>
      <c r="HT4259" s="13"/>
      <c r="HU4259" s="13"/>
      <c r="HV4259" s="13"/>
      <c r="HW4259" s="13"/>
      <c r="HX4259" s="13"/>
      <c r="HY4259" s="13"/>
      <c r="HZ4259" s="13"/>
      <c r="IA4259" s="13"/>
      <c r="IB4259" s="13"/>
      <c r="IC4259" s="13"/>
      <c r="ID4259" s="13"/>
      <c r="IE4259" s="13"/>
      <c r="IF4259" s="13"/>
      <c r="IG4259" s="13"/>
    </row>
    <row r="4260" spans="1:241" s="304" customFormat="1" ht="31.5" customHeight="1">
      <c r="A4260" s="308"/>
      <c r="B4260" s="910" t="s">
        <v>5310</v>
      </c>
      <c r="C4260" s="911"/>
      <c r="D4260" s="911"/>
      <c r="E4260" s="911"/>
      <c r="F4260" s="911"/>
      <c r="G4260" s="911"/>
      <c r="H4260" s="911"/>
      <c r="I4260" s="13"/>
      <c r="J4260" s="13"/>
      <c r="K4260" s="13"/>
      <c r="L4260" s="13"/>
      <c r="M4260" s="13"/>
      <c r="N4260" s="13"/>
      <c r="O4260" s="13"/>
      <c r="P4260" s="13"/>
      <c r="Q4260" s="13"/>
      <c r="R4260" s="13"/>
      <c r="S4260" s="13"/>
      <c r="T4260" s="13"/>
      <c r="U4260" s="13"/>
      <c r="V4260" s="13"/>
      <c r="W4260" s="13"/>
      <c r="X4260" s="13"/>
      <c r="Y4260" s="13"/>
      <c r="Z4260" s="13"/>
      <c r="AA4260" s="13"/>
      <c r="AB4260" s="13"/>
      <c r="AC4260" s="13"/>
      <c r="AD4260" s="13"/>
      <c r="AE4260" s="13"/>
      <c r="AF4260" s="13"/>
      <c r="AG4260" s="13"/>
      <c r="AH4260" s="13"/>
      <c r="AI4260" s="13"/>
      <c r="AJ4260" s="13"/>
      <c r="AK4260" s="13"/>
      <c r="AL4260" s="13"/>
      <c r="AM4260" s="13"/>
      <c r="AN4260" s="13"/>
      <c r="AO4260" s="13"/>
      <c r="AP4260" s="13"/>
      <c r="AQ4260" s="13"/>
      <c r="AR4260" s="13"/>
      <c r="AS4260" s="13"/>
      <c r="AT4260" s="13"/>
      <c r="AU4260" s="13"/>
      <c r="AV4260" s="13"/>
      <c r="AW4260" s="13"/>
      <c r="AX4260" s="13"/>
      <c r="AY4260" s="13"/>
      <c r="AZ4260" s="13"/>
      <c r="BA4260" s="13"/>
      <c r="BB4260" s="13"/>
      <c r="BC4260" s="13"/>
      <c r="BD4260" s="13"/>
      <c r="BE4260" s="13"/>
      <c r="BF4260" s="13"/>
      <c r="BG4260" s="13"/>
      <c r="BH4260" s="13"/>
      <c r="BI4260" s="13"/>
      <c r="BJ4260" s="13"/>
      <c r="BK4260" s="13"/>
      <c r="BL4260" s="13"/>
      <c r="BM4260" s="13"/>
      <c r="BN4260" s="13"/>
      <c r="BO4260" s="13"/>
      <c r="BP4260" s="13"/>
      <c r="BQ4260" s="13"/>
      <c r="BR4260" s="13"/>
      <c r="BS4260" s="13"/>
      <c r="BT4260" s="13"/>
      <c r="BU4260" s="13"/>
      <c r="BV4260" s="13"/>
      <c r="BW4260" s="13"/>
      <c r="BX4260" s="13"/>
      <c r="BY4260" s="13"/>
      <c r="BZ4260" s="13"/>
      <c r="CA4260" s="13"/>
      <c r="CB4260" s="13"/>
      <c r="CC4260" s="13"/>
      <c r="CD4260" s="13"/>
      <c r="CE4260" s="13"/>
      <c r="CF4260" s="13"/>
      <c r="CG4260" s="13"/>
      <c r="CH4260" s="13"/>
      <c r="CI4260" s="13"/>
      <c r="CJ4260" s="13"/>
      <c r="CK4260" s="13"/>
      <c r="CL4260" s="13"/>
      <c r="CM4260" s="13"/>
      <c r="CN4260" s="13"/>
      <c r="CO4260" s="13"/>
      <c r="CP4260" s="13"/>
      <c r="CQ4260" s="13"/>
      <c r="CR4260" s="13"/>
      <c r="CS4260" s="13"/>
      <c r="CT4260" s="13"/>
      <c r="CU4260" s="13"/>
      <c r="CV4260" s="13"/>
      <c r="CW4260" s="13"/>
      <c r="CX4260" s="13"/>
      <c r="CY4260" s="13"/>
      <c r="CZ4260" s="13"/>
      <c r="DA4260" s="13"/>
      <c r="DB4260" s="13"/>
      <c r="DC4260" s="13"/>
      <c r="DD4260" s="13"/>
      <c r="DE4260" s="13"/>
      <c r="DF4260" s="13"/>
      <c r="DG4260" s="13"/>
      <c r="DH4260" s="13"/>
      <c r="DI4260" s="13"/>
      <c r="DJ4260" s="13"/>
      <c r="DK4260" s="13"/>
      <c r="DL4260" s="13"/>
      <c r="DM4260" s="13"/>
      <c r="DN4260" s="13"/>
      <c r="DO4260" s="13"/>
      <c r="DP4260" s="13"/>
      <c r="DQ4260" s="13"/>
      <c r="DR4260" s="13"/>
      <c r="DS4260" s="13"/>
      <c r="DT4260" s="13"/>
      <c r="DU4260" s="13"/>
      <c r="DV4260" s="13"/>
      <c r="DW4260" s="13"/>
      <c r="DX4260" s="13"/>
      <c r="DY4260" s="13"/>
      <c r="DZ4260" s="13"/>
      <c r="EA4260" s="13"/>
      <c r="EB4260" s="13"/>
      <c r="EC4260" s="13"/>
      <c r="ED4260" s="13"/>
      <c r="EE4260" s="13"/>
      <c r="EF4260" s="13"/>
      <c r="EG4260" s="13"/>
      <c r="EH4260" s="13"/>
      <c r="EI4260" s="13"/>
      <c r="EJ4260" s="13"/>
      <c r="EK4260" s="13"/>
      <c r="EL4260" s="13"/>
      <c r="EM4260" s="13"/>
      <c r="EN4260" s="13"/>
      <c r="EO4260" s="13"/>
      <c r="EP4260" s="13"/>
      <c r="EQ4260" s="13"/>
      <c r="ER4260" s="13"/>
      <c r="ES4260" s="13"/>
      <c r="ET4260" s="13"/>
      <c r="EU4260" s="13"/>
      <c r="EV4260" s="13"/>
      <c r="EW4260" s="13"/>
      <c r="EX4260" s="13"/>
      <c r="EY4260" s="13"/>
      <c r="EZ4260" s="13"/>
      <c r="FA4260" s="13"/>
      <c r="FB4260" s="13"/>
      <c r="FC4260" s="13"/>
      <c r="FD4260" s="13"/>
      <c r="FE4260" s="13"/>
      <c r="FF4260" s="13"/>
      <c r="FG4260" s="13"/>
      <c r="FH4260" s="13"/>
      <c r="FI4260" s="13"/>
      <c r="FJ4260" s="13"/>
      <c r="FK4260" s="13"/>
      <c r="FL4260" s="13"/>
      <c r="FM4260" s="13"/>
      <c r="FN4260" s="13"/>
      <c r="FO4260" s="13"/>
      <c r="FP4260" s="13"/>
      <c r="FQ4260" s="13"/>
      <c r="FR4260" s="13"/>
      <c r="FS4260" s="13"/>
      <c r="FT4260" s="13"/>
      <c r="FU4260" s="13"/>
      <c r="FV4260" s="13"/>
      <c r="FW4260" s="13"/>
      <c r="FX4260" s="13"/>
      <c r="FY4260" s="13"/>
      <c r="FZ4260" s="13"/>
      <c r="GA4260" s="13"/>
      <c r="GB4260" s="13"/>
      <c r="GC4260" s="13"/>
      <c r="GD4260" s="13"/>
      <c r="GE4260" s="13"/>
      <c r="GF4260" s="13"/>
      <c r="GG4260" s="13"/>
      <c r="GH4260" s="13"/>
      <c r="GI4260" s="13"/>
      <c r="GJ4260" s="13"/>
      <c r="GK4260" s="13"/>
      <c r="GL4260" s="13"/>
      <c r="GM4260" s="13"/>
      <c r="GN4260" s="13"/>
      <c r="GO4260" s="13"/>
      <c r="GP4260" s="13"/>
      <c r="GQ4260" s="13"/>
      <c r="GR4260" s="13"/>
      <c r="GS4260" s="13"/>
      <c r="GT4260" s="13"/>
      <c r="GU4260" s="13"/>
      <c r="GV4260" s="13"/>
      <c r="GW4260" s="13"/>
      <c r="GX4260" s="13"/>
      <c r="GY4260" s="13"/>
      <c r="GZ4260" s="13"/>
      <c r="HA4260" s="13"/>
      <c r="HB4260" s="13"/>
      <c r="HC4260" s="13"/>
      <c r="HD4260" s="13"/>
      <c r="HE4260" s="13"/>
      <c r="HF4260" s="13"/>
      <c r="HG4260" s="13"/>
      <c r="HH4260" s="13"/>
      <c r="HI4260" s="13"/>
      <c r="HJ4260" s="13"/>
      <c r="HK4260" s="13"/>
      <c r="HL4260" s="13"/>
      <c r="HM4260" s="13"/>
      <c r="HN4260" s="13"/>
      <c r="HO4260" s="13"/>
      <c r="HP4260" s="13"/>
      <c r="HQ4260" s="13"/>
      <c r="HR4260" s="13"/>
      <c r="HS4260" s="13"/>
      <c r="HT4260" s="13"/>
      <c r="HU4260" s="13"/>
      <c r="HV4260" s="13"/>
      <c r="HW4260" s="13"/>
      <c r="HX4260" s="13"/>
      <c r="HY4260" s="13"/>
      <c r="HZ4260" s="13"/>
      <c r="IA4260" s="13"/>
      <c r="IB4260" s="13"/>
      <c r="IC4260" s="13"/>
      <c r="ID4260" s="13"/>
      <c r="IE4260" s="13"/>
      <c r="IF4260" s="13"/>
      <c r="IG4260" s="13"/>
    </row>
    <row r="4261" spans="1:241" s="304" customFormat="1">
      <c r="A4261" s="309">
        <v>189</v>
      </c>
      <c r="B4261" s="197" t="s">
        <v>5311</v>
      </c>
      <c r="C4261" s="119" t="s">
        <v>3790</v>
      </c>
      <c r="D4261" s="305" t="s">
        <v>1808</v>
      </c>
      <c r="E4261" s="312">
        <f t="shared" ref="E4261:E4266" si="248">+F4261+G4261+H4261</f>
        <v>0</v>
      </c>
      <c r="F4261" s="303"/>
      <c r="G4261" s="303"/>
      <c r="H4261" s="303"/>
      <c r="I4261" s="13"/>
      <c r="J4261" s="13"/>
      <c r="K4261" s="13"/>
      <c r="L4261" s="13"/>
      <c r="M4261" s="13"/>
      <c r="N4261" s="13"/>
      <c r="O4261" s="13"/>
      <c r="P4261" s="13"/>
      <c r="Q4261" s="13"/>
      <c r="R4261" s="13"/>
      <c r="S4261" s="13"/>
      <c r="T4261" s="13"/>
      <c r="U4261" s="13"/>
      <c r="V4261" s="13"/>
      <c r="W4261" s="13"/>
      <c r="X4261" s="13"/>
      <c r="Y4261" s="13"/>
      <c r="Z4261" s="13"/>
      <c r="AA4261" s="13"/>
      <c r="AB4261" s="13"/>
      <c r="AC4261" s="13"/>
      <c r="AD4261" s="13"/>
      <c r="AE4261" s="13"/>
      <c r="AF4261" s="13"/>
      <c r="AG4261" s="13"/>
      <c r="AH4261" s="13"/>
      <c r="AI4261" s="13"/>
      <c r="AJ4261" s="13"/>
      <c r="AK4261" s="13"/>
      <c r="AL4261" s="13"/>
      <c r="AM4261" s="13"/>
      <c r="AN4261" s="13"/>
      <c r="AO4261" s="13"/>
      <c r="AP4261" s="13"/>
      <c r="AQ4261" s="13"/>
      <c r="AR4261" s="13"/>
      <c r="AS4261" s="13"/>
      <c r="AT4261" s="13"/>
      <c r="AU4261" s="13"/>
      <c r="AV4261" s="13"/>
      <c r="AW4261" s="13"/>
      <c r="AX4261" s="13"/>
      <c r="AY4261" s="13"/>
      <c r="AZ4261" s="13"/>
      <c r="BA4261" s="13"/>
      <c r="BB4261" s="13"/>
      <c r="BC4261" s="13"/>
      <c r="BD4261" s="13"/>
      <c r="BE4261" s="13"/>
      <c r="BF4261" s="13"/>
      <c r="BG4261" s="13"/>
      <c r="BH4261" s="13"/>
      <c r="BI4261" s="13"/>
      <c r="BJ4261" s="13"/>
      <c r="BK4261" s="13"/>
      <c r="BL4261" s="13"/>
      <c r="BM4261" s="13"/>
      <c r="BN4261" s="13"/>
      <c r="BO4261" s="13"/>
      <c r="BP4261" s="13"/>
      <c r="BQ4261" s="13"/>
      <c r="BR4261" s="13"/>
      <c r="BS4261" s="13"/>
      <c r="BT4261" s="13"/>
      <c r="BU4261" s="13"/>
      <c r="BV4261" s="13"/>
      <c r="BW4261" s="13"/>
      <c r="BX4261" s="13"/>
      <c r="BY4261" s="13"/>
      <c r="BZ4261" s="13"/>
      <c r="CA4261" s="13"/>
      <c r="CB4261" s="13"/>
      <c r="CC4261" s="13"/>
      <c r="CD4261" s="13"/>
      <c r="CE4261" s="13"/>
      <c r="CF4261" s="13"/>
      <c r="CG4261" s="13"/>
      <c r="CH4261" s="13"/>
      <c r="CI4261" s="13"/>
      <c r="CJ4261" s="13"/>
      <c r="CK4261" s="13"/>
      <c r="CL4261" s="13"/>
      <c r="CM4261" s="13"/>
      <c r="CN4261" s="13"/>
      <c r="CO4261" s="13"/>
      <c r="CP4261" s="13"/>
      <c r="CQ4261" s="13"/>
      <c r="CR4261" s="13"/>
      <c r="CS4261" s="13"/>
      <c r="CT4261" s="13"/>
      <c r="CU4261" s="13"/>
      <c r="CV4261" s="13"/>
      <c r="CW4261" s="13"/>
      <c r="CX4261" s="13"/>
      <c r="CY4261" s="13"/>
      <c r="CZ4261" s="13"/>
      <c r="DA4261" s="13"/>
      <c r="DB4261" s="13"/>
      <c r="DC4261" s="13"/>
      <c r="DD4261" s="13"/>
      <c r="DE4261" s="13"/>
      <c r="DF4261" s="13"/>
      <c r="DG4261" s="13"/>
      <c r="DH4261" s="13"/>
      <c r="DI4261" s="13"/>
      <c r="DJ4261" s="13"/>
      <c r="DK4261" s="13"/>
      <c r="DL4261" s="13"/>
      <c r="DM4261" s="13"/>
      <c r="DN4261" s="13"/>
      <c r="DO4261" s="13"/>
      <c r="DP4261" s="13"/>
      <c r="DQ4261" s="13"/>
      <c r="DR4261" s="13"/>
      <c r="DS4261" s="13"/>
      <c r="DT4261" s="13"/>
      <c r="DU4261" s="13"/>
      <c r="DV4261" s="13"/>
      <c r="DW4261" s="13"/>
      <c r="DX4261" s="13"/>
      <c r="DY4261" s="13"/>
      <c r="DZ4261" s="13"/>
      <c r="EA4261" s="13"/>
      <c r="EB4261" s="13"/>
      <c r="EC4261" s="13"/>
      <c r="ED4261" s="13"/>
      <c r="EE4261" s="13"/>
      <c r="EF4261" s="13"/>
      <c r="EG4261" s="13"/>
      <c r="EH4261" s="13"/>
      <c r="EI4261" s="13"/>
      <c r="EJ4261" s="13"/>
      <c r="EK4261" s="13"/>
      <c r="EL4261" s="13"/>
      <c r="EM4261" s="13"/>
      <c r="EN4261" s="13"/>
      <c r="EO4261" s="13"/>
      <c r="EP4261" s="13"/>
      <c r="EQ4261" s="13"/>
      <c r="ER4261" s="13"/>
      <c r="ES4261" s="13"/>
      <c r="ET4261" s="13"/>
      <c r="EU4261" s="13"/>
      <c r="EV4261" s="13"/>
      <c r="EW4261" s="13"/>
      <c r="EX4261" s="13"/>
      <c r="EY4261" s="13"/>
      <c r="EZ4261" s="13"/>
      <c r="FA4261" s="13"/>
      <c r="FB4261" s="13"/>
      <c r="FC4261" s="13"/>
      <c r="FD4261" s="13"/>
      <c r="FE4261" s="13"/>
      <c r="FF4261" s="13"/>
      <c r="FG4261" s="13"/>
      <c r="FH4261" s="13"/>
      <c r="FI4261" s="13"/>
      <c r="FJ4261" s="13"/>
      <c r="FK4261" s="13"/>
      <c r="FL4261" s="13"/>
      <c r="FM4261" s="13"/>
      <c r="FN4261" s="13"/>
      <c r="FO4261" s="13"/>
      <c r="FP4261" s="13"/>
      <c r="FQ4261" s="13"/>
      <c r="FR4261" s="13"/>
      <c r="FS4261" s="13"/>
      <c r="FT4261" s="13"/>
      <c r="FU4261" s="13"/>
      <c r="FV4261" s="13"/>
      <c r="FW4261" s="13"/>
      <c r="FX4261" s="13"/>
      <c r="FY4261" s="13"/>
      <c r="FZ4261" s="13"/>
      <c r="GA4261" s="13"/>
      <c r="GB4261" s="13"/>
      <c r="GC4261" s="13"/>
      <c r="GD4261" s="13"/>
      <c r="GE4261" s="13"/>
      <c r="GF4261" s="13"/>
      <c r="GG4261" s="13"/>
      <c r="GH4261" s="13"/>
      <c r="GI4261" s="13"/>
      <c r="GJ4261" s="13"/>
      <c r="GK4261" s="13"/>
      <c r="GL4261" s="13"/>
      <c r="GM4261" s="13"/>
      <c r="GN4261" s="13"/>
      <c r="GO4261" s="13"/>
      <c r="GP4261" s="13"/>
      <c r="GQ4261" s="13"/>
      <c r="GR4261" s="13"/>
      <c r="GS4261" s="13"/>
      <c r="GT4261" s="13"/>
      <c r="GU4261" s="13"/>
      <c r="GV4261" s="13"/>
      <c r="GW4261" s="13"/>
      <c r="GX4261" s="13"/>
      <c r="GY4261" s="13"/>
      <c r="GZ4261" s="13"/>
      <c r="HA4261" s="13"/>
      <c r="HB4261" s="13"/>
      <c r="HC4261" s="13"/>
      <c r="HD4261" s="13"/>
      <c r="HE4261" s="13"/>
      <c r="HF4261" s="13"/>
      <c r="HG4261" s="13"/>
      <c r="HH4261" s="13"/>
      <c r="HI4261" s="13"/>
      <c r="HJ4261" s="13"/>
      <c r="HK4261" s="13"/>
      <c r="HL4261" s="13"/>
      <c r="HM4261" s="13"/>
      <c r="HN4261" s="13"/>
      <c r="HO4261" s="13"/>
      <c r="HP4261" s="13"/>
      <c r="HQ4261" s="13"/>
      <c r="HR4261" s="13"/>
      <c r="HS4261" s="13"/>
      <c r="HT4261" s="13"/>
      <c r="HU4261" s="13"/>
      <c r="HV4261" s="13"/>
      <c r="HW4261" s="13"/>
      <c r="HX4261" s="13"/>
      <c r="HY4261" s="13"/>
      <c r="HZ4261" s="13"/>
      <c r="IA4261" s="13"/>
      <c r="IB4261" s="13"/>
      <c r="IC4261" s="13"/>
      <c r="ID4261" s="13"/>
      <c r="IE4261" s="13"/>
      <c r="IF4261" s="13"/>
      <c r="IG4261" s="13"/>
    </row>
    <row r="4262" spans="1:241" s="304" customFormat="1">
      <c r="A4262" s="309">
        <v>190</v>
      </c>
      <c r="B4262" s="197" t="s">
        <v>5312</v>
      </c>
      <c r="C4262" s="119" t="s">
        <v>3790</v>
      </c>
      <c r="D4262" s="311" t="s">
        <v>2581</v>
      </c>
      <c r="E4262" s="312">
        <f t="shared" si="248"/>
        <v>0</v>
      </c>
      <c r="F4262" s="303"/>
      <c r="G4262" s="303"/>
      <c r="H4262" s="303"/>
      <c r="I4262" s="13"/>
      <c r="J4262" s="13"/>
      <c r="K4262" s="13"/>
      <c r="L4262" s="13"/>
      <c r="M4262" s="13"/>
      <c r="N4262" s="13"/>
      <c r="O4262" s="13"/>
      <c r="P4262" s="13"/>
      <c r="Q4262" s="13"/>
      <c r="R4262" s="13"/>
      <c r="S4262" s="13"/>
      <c r="T4262" s="13"/>
      <c r="U4262" s="13"/>
      <c r="V4262" s="13"/>
      <c r="W4262" s="13"/>
      <c r="X4262" s="13"/>
      <c r="Y4262" s="13"/>
      <c r="Z4262" s="13"/>
      <c r="AA4262" s="13"/>
      <c r="AB4262" s="13"/>
      <c r="AC4262" s="13"/>
      <c r="AD4262" s="13"/>
      <c r="AE4262" s="13"/>
      <c r="AF4262" s="13"/>
      <c r="AG4262" s="13"/>
      <c r="AH4262" s="13"/>
      <c r="AI4262" s="13"/>
      <c r="AJ4262" s="13"/>
      <c r="AK4262" s="13"/>
      <c r="AL4262" s="13"/>
      <c r="AM4262" s="13"/>
      <c r="AN4262" s="13"/>
      <c r="AO4262" s="13"/>
      <c r="AP4262" s="13"/>
      <c r="AQ4262" s="13"/>
      <c r="AR4262" s="13"/>
      <c r="AS4262" s="13"/>
      <c r="AT4262" s="13"/>
      <c r="AU4262" s="13"/>
      <c r="AV4262" s="13"/>
      <c r="AW4262" s="13"/>
      <c r="AX4262" s="13"/>
      <c r="AY4262" s="13"/>
      <c r="AZ4262" s="13"/>
      <c r="BA4262" s="13"/>
      <c r="BB4262" s="13"/>
      <c r="BC4262" s="13"/>
      <c r="BD4262" s="13"/>
      <c r="BE4262" s="13"/>
      <c r="BF4262" s="13"/>
      <c r="BG4262" s="13"/>
      <c r="BH4262" s="13"/>
      <c r="BI4262" s="13"/>
      <c r="BJ4262" s="13"/>
      <c r="BK4262" s="13"/>
      <c r="BL4262" s="13"/>
      <c r="BM4262" s="13"/>
      <c r="BN4262" s="13"/>
      <c r="BO4262" s="13"/>
      <c r="BP4262" s="13"/>
      <c r="BQ4262" s="13"/>
      <c r="BR4262" s="13"/>
      <c r="BS4262" s="13"/>
      <c r="BT4262" s="13"/>
      <c r="BU4262" s="13"/>
      <c r="BV4262" s="13"/>
      <c r="BW4262" s="13"/>
      <c r="BX4262" s="13"/>
      <c r="BY4262" s="13"/>
      <c r="BZ4262" s="13"/>
      <c r="CA4262" s="13"/>
      <c r="CB4262" s="13"/>
      <c r="CC4262" s="13"/>
      <c r="CD4262" s="13"/>
      <c r="CE4262" s="13"/>
      <c r="CF4262" s="13"/>
      <c r="CG4262" s="13"/>
      <c r="CH4262" s="13"/>
      <c r="CI4262" s="13"/>
      <c r="CJ4262" s="13"/>
      <c r="CK4262" s="13"/>
      <c r="CL4262" s="13"/>
      <c r="CM4262" s="13"/>
      <c r="CN4262" s="13"/>
      <c r="CO4262" s="13"/>
      <c r="CP4262" s="13"/>
      <c r="CQ4262" s="13"/>
      <c r="CR4262" s="13"/>
      <c r="CS4262" s="13"/>
      <c r="CT4262" s="13"/>
      <c r="CU4262" s="13"/>
      <c r="CV4262" s="13"/>
      <c r="CW4262" s="13"/>
      <c r="CX4262" s="13"/>
      <c r="CY4262" s="13"/>
      <c r="CZ4262" s="13"/>
      <c r="DA4262" s="13"/>
      <c r="DB4262" s="13"/>
      <c r="DC4262" s="13"/>
      <c r="DD4262" s="13"/>
      <c r="DE4262" s="13"/>
      <c r="DF4262" s="13"/>
      <c r="DG4262" s="13"/>
      <c r="DH4262" s="13"/>
      <c r="DI4262" s="13"/>
      <c r="DJ4262" s="13"/>
      <c r="DK4262" s="13"/>
      <c r="DL4262" s="13"/>
      <c r="DM4262" s="13"/>
      <c r="DN4262" s="13"/>
      <c r="DO4262" s="13"/>
      <c r="DP4262" s="13"/>
      <c r="DQ4262" s="13"/>
      <c r="DR4262" s="13"/>
      <c r="DS4262" s="13"/>
      <c r="DT4262" s="13"/>
      <c r="DU4262" s="13"/>
      <c r="DV4262" s="13"/>
      <c r="DW4262" s="13"/>
      <c r="DX4262" s="13"/>
      <c r="DY4262" s="13"/>
      <c r="DZ4262" s="13"/>
      <c r="EA4262" s="13"/>
      <c r="EB4262" s="13"/>
      <c r="EC4262" s="13"/>
      <c r="ED4262" s="13"/>
      <c r="EE4262" s="13"/>
      <c r="EF4262" s="13"/>
      <c r="EG4262" s="13"/>
      <c r="EH4262" s="13"/>
      <c r="EI4262" s="13"/>
      <c r="EJ4262" s="13"/>
      <c r="EK4262" s="13"/>
      <c r="EL4262" s="13"/>
      <c r="EM4262" s="13"/>
      <c r="EN4262" s="13"/>
      <c r="EO4262" s="13"/>
      <c r="EP4262" s="13"/>
      <c r="EQ4262" s="13"/>
      <c r="ER4262" s="13"/>
      <c r="ES4262" s="13"/>
      <c r="ET4262" s="13"/>
      <c r="EU4262" s="13"/>
      <c r="EV4262" s="13"/>
      <c r="EW4262" s="13"/>
      <c r="EX4262" s="13"/>
      <c r="EY4262" s="13"/>
      <c r="EZ4262" s="13"/>
      <c r="FA4262" s="13"/>
      <c r="FB4262" s="13"/>
      <c r="FC4262" s="13"/>
      <c r="FD4262" s="13"/>
      <c r="FE4262" s="13"/>
      <c r="FF4262" s="13"/>
      <c r="FG4262" s="13"/>
      <c r="FH4262" s="13"/>
      <c r="FI4262" s="13"/>
      <c r="FJ4262" s="13"/>
      <c r="FK4262" s="13"/>
      <c r="FL4262" s="13"/>
      <c r="FM4262" s="13"/>
      <c r="FN4262" s="13"/>
      <c r="FO4262" s="13"/>
      <c r="FP4262" s="13"/>
      <c r="FQ4262" s="13"/>
      <c r="FR4262" s="13"/>
      <c r="FS4262" s="13"/>
      <c r="FT4262" s="13"/>
      <c r="FU4262" s="13"/>
      <c r="FV4262" s="13"/>
      <c r="FW4262" s="13"/>
      <c r="FX4262" s="13"/>
      <c r="FY4262" s="13"/>
      <c r="FZ4262" s="13"/>
      <c r="GA4262" s="13"/>
      <c r="GB4262" s="13"/>
      <c r="GC4262" s="13"/>
      <c r="GD4262" s="13"/>
      <c r="GE4262" s="13"/>
      <c r="GF4262" s="13"/>
      <c r="GG4262" s="13"/>
      <c r="GH4262" s="13"/>
      <c r="GI4262" s="13"/>
      <c r="GJ4262" s="13"/>
      <c r="GK4262" s="13"/>
      <c r="GL4262" s="13"/>
      <c r="GM4262" s="13"/>
      <c r="GN4262" s="13"/>
      <c r="GO4262" s="13"/>
      <c r="GP4262" s="13"/>
      <c r="GQ4262" s="13"/>
      <c r="GR4262" s="13"/>
      <c r="GS4262" s="13"/>
      <c r="GT4262" s="13"/>
      <c r="GU4262" s="13"/>
      <c r="GV4262" s="13"/>
      <c r="GW4262" s="13"/>
      <c r="GX4262" s="13"/>
      <c r="GY4262" s="13"/>
      <c r="GZ4262" s="13"/>
      <c r="HA4262" s="13"/>
      <c r="HB4262" s="13"/>
      <c r="HC4262" s="13"/>
      <c r="HD4262" s="13"/>
      <c r="HE4262" s="13"/>
      <c r="HF4262" s="13"/>
      <c r="HG4262" s="13"/>
      <c r="HH4262" s="13"/>
      <c r="HI4262" s="13"/>
      <c r="HJ4262" s="13"/>
      <c r="HK4262" s="13"/>
      <c r="HL4262" s="13"/>
      <c r="HM4262" s="13"/>
      <c r="HN4262" s="13"/>
      <c r="HO4262" s="13"/>
      <c r="HP4262" s="13"/>
      <c r="HQ4262" s="13"/>
      <c r="HR4262" s="13"/>
      <c r="HS4262" s="13"/>
      <c r="HT4262" s="13"/>
      <c r="HU4262" s="13"/>
      <c r="HV4262" s="13"/>
      <c r="HW4262" s="13"/>
      <c r="HX4262" s="13"/>
      <c r="HY4262" s="13"/>
      <c r="HZ4262" s="13"/>
      <c r="IA4262" s="13"/>
      <c r="IB4262" s="13"/>
      <c r="IC4262" s="13"/>
      <c r="ID4262" s="13"/>
      <c r="IE4262" s="13"/>
      <c r="IF4262" s="13"/>
      <c r="IG4262" s="13"/>
    </row>
    <row r="4263" spans="1:241" s="304" customFormat="1">
      <c r="A4263" s="309">
        <v>191</v>
      </c>
      <c r="B4263" s="197" t="s">
        <v>476</v>
      </c>
      <c r="C4263" s="119">
        <v>2200</v>
      </c>
      <c r="D4263" s="305" t="s">
        <v>1808</v>
      </c>
      <c r="E4263" s="312">
        <f t="shared" si="248"/>
        <v>0</v>
      </c>
      <c r="F4263" s="303"/>
      <c r="G4263" s="303"/>
      <c r="H4263" s="303"/>
      <c r="I4263" s="13"/>
      <c r="J4263" s="13"/>
      <c r="K4263" s="13"/>
      <c r="L4263" s="13"/>
      <c r="M4263" s="13"/>
      <c r="N4263" s="13"/>
      <c r="O4263" s="13"/>
      <c r="P4263" s="13"/>
      <c r="Q4263" s="13"/>
      <c r="R4263" s="13"/>
      <c r="S4263" s="13"/>
      <c r="T4263" s="13"/>
      <c r="U4263" s="13"/>
      <c r="V4263" s="13"/>
      <c r="W4263" s="13"/>
      <c r="X4263" s="13"/>
      <c r="Y4263" s="13"/>
      <c r="Z4263" s="13"/>
      <c r="AA4263" s="13"/>
      <c r="AB4263" s="13"/>
      <c r="AC4263" s="13"/>
      <c r="AD4263" s="13"/>
      <c r="AE4263" s="13"/>
      <c r="AF4263" s="13"/>
      <c r="AG4263" s="13"/>
      <c r="AH4263" s="13"/>
      <c r="AI4263" s="13"/>
      <c r="AJ4263" s="13"/>
      <c r="AK4263" s="13"/>
      <c r="AL4263" s="13"/>
      <c r="AM4263" s="13"/>
      <c r="AN4263" s="13"/>
      <c r="AO4263" s="13"/>
      <c r="AP4263" s="13"/>
      <c r="AQ4263" s="13"/>
      <c r="AR4263" s="13"/>
      <c r="AS4263" s="13"/>
      <c r="AT4263" s="13"/>
      <c r="AU4263" s="13"/>
      <c r="AV4263" s="13"/>
      <c r="AW4263" s="13"/>
      <c r="AX4263" s="13"/>
      <c r="AY4263" s="13"/>
      <c r="AZ4263" s="13"/>
      <c r="BA4263" s="13"/>
      <c r="BB4263" s="13"/>
      <c r="BC4263" s="13"/>
      <c r="BD4263" s="13"/>
      <c r="BE4263" s="13"/>
      <c r="BF4263" s="13"/>
      <c r="BG4263" s="13"/>
      <c r="BH4263" s="13"/>
      <c r="BI4263" s="13"/>
      <c r="BJ4263" s="13"/>
      <c r="BK4263" s="13"/>
      <c r="BL4263" s="13"/>
      <c r="BM4263" s="13"/>
      <c r="BN4263" s="13"/>
      <c r="BO4263" s="13"/>
      <c r="BP4263" s="13"/>
      <c r="BQ4263" s="13"/>
      <c r="BR4263" s="13"/>
      <c r="BS4263" s="13"/>
      <c r="BT4263" s="13"/>
      <c r="BU4263" s="13"/>
      <c r="BV4263" s="13"/>
      <c r="BW4263" s="13"/>
      <c r="BX4263" s="13"/>
      <c r="BY4263" s="13"/>
      <c r="BZ4263" s="13"/>
      <c r="CA4263" s="13"/>
      <c r="CB4263" s="13"/>
      <c r="CC4263" s="13"/>
      <c r="CD4263" s="13"/>
      <c r="CE4263" s="13"/>
      <c r="CF4263" s="13"/>
      <c r="CG4263" s="13"/>
      <c r="CH4263" s="13"/>
      <c r="CI4263" s="13"/>
      <c r="CJ4263" s="13"/>
      <c r="CK4263" s="13"/>
      <c r="CL4263" s="13"/>
      <c r="CM4263" s="13"/>
      <c r="CN4263" s="13"/>
      <c r="CO4263" s="13"/>
      <c r="CP4263" s="13"/>
      <c r="CQ4263" s="13"/>
      <c r="CR4263" s="13"/>
      <c r="CS4263" s="13"/>
      <c r="CT4263" s="13"/>
      <c r="CU4263" s="13"/>
      <c r="CV4263" s="13"/>
      <c r="CW4263" s="13"/>
      <c r="CX4263" s="13"/>
      <c r="CY4263" s="13"/>
      <c r="CZ4263" s="13"/>
      <c r="DA4263" s="13"/>
      <c r="DB4263" s="13"/>
      <c r="DC4263" s="13"/>
      <c r="DD4263" s="13"/>
      <c r="DE4263" s="13"/>
      <c r="DF4263" s="13"/>
      <c r="DG4263" s="13"/>
      <c r="DH4263" s="13"/>
      <c r="DI4263" s="13"/>
      <c r="DJ4263" s="13"/>
      <c r="DK4263" s="13"/>
      <c r="DL4263" s="13"/>
      <c r="DM4263" s="13"/>
      <c r="DN4263" s="13"/>
      <c r="DO4263" s="13"/>
      <c r="DP4263" s="13"/>
      <c r="DQ4263" s="13"/>
      <c r="DR4263" s="13"/>
      <c r="DS4263" s="13"/>
      <c r="DT4263" s="13"/>
      <c r="DU4263" s="13"/>
      <c r="DV4263" s="13"/>
      <c r="DW4263" s="13"/>
      <c r="DX4263" s="13"/>
      <c r="DY4263" s="13"/>
      <c r="DZ4263" s="13"/>
      <c r="EA4263" s="13"/>
      <c r="EB4263" s="13"/>
      <c r="EC4263" s="13"/>
      <c r="ED4263" s="13"/>
      <c r="EE4263" s="13"/>
      <c r="EF4263" s="13"/>
      <c r="EG4263" s="13"/>
      <c r="EH4263" s="13"/>
      <c r="EI4263" s="13"/>
      <c r="EJ4263" s="13"/>
      <c r="EK4263" s="13"/>
      <c r="EL4263" s="13"/>
      <c r="EM4263" s="13"/>
      <c r="EN4263" s="13"/>
      <c r="EO4263" s="13"/>
      <c r="EP4263" s="13"/>
      <c r="EQ4263" s="13"/>
      <c r="ER4263" s="13"/>
      <c r="ES4263" s="13"/>
      <c r="ET4263" s="13"/>
      <c r="EU4263" s="13"/>
      <c r="EV4263" s="13"/>
      <c r="EW4263" s="13"/>
      <c r="EX4263" s="13"/>
      <c r="EY4263" s="13"/>
      <c r="EZ4263" s="13"/>
      <c r="FA4263" s="13"/>
      <c r="FB4263" s="13"/>
      <c r="FC4263" s="13"/>
      <c r="FD4263" s="13"/>
      <c r="FE4263" s="13"/>
      <c r="FF4263" s="13"/>
      <c r="FG4263" s="13"/>
      <c r="FH4263" s="13"/>
      <c r="FI4263" s="13"/>
      <c r="FJ4263" s="13"/>
      <c r="FK4263" s="13"/>
      <c r="FL4263" s="13"/>
      <c r="FM4263" s="13"/>
      <c r="FN4263" s="13"/>
      <c r="FO4263" s="13"/>
      <c r="FP4263" s="13"/>
      <c r="FQ4263" s="13"/>
      <c r="FR4263" s="13"/>
      <c r="FS4263" s="13"/>
      <c r="FT4263" s="13"/>
      <c r="FU4263" s="13"/>
      <c r="FV4263" s="13"/>
      <c r="FW4263" s="13"/>
      <c r="FX4263" s="13"/>
      <c r="FY4263" s="13"/>
      <c r="FZ4263" s="13"/>
      <c r="GA4263" s="13"/>
      <c r="GB4263" s="13"/>
      <c r="GC4263" s="13"/>
      <c r="GD4263" s="13"/>
      <c r="GE4263" s="13"/>
      <c r="GF4263" s="13"/>
      <c r="GG4263" s="13"/>
      <c r="GH4263" s="13"/>
      <c r="GI4263" s="13"/>
      <c r="GJ4263" s="13"/>
      <c r="GK4263" s="13"/>
      <c r="GL4263" s="13"/>
      <c r="GM4263" s="13"/>
      <c r="GN4263" s="13"/>
      <c r="GO4263" s="13"/>
      <c r="GP4263" s="13"/>
      <c r="GQ4263" s="13"/>
      <c r="GR4263" s="13"/>
      <c r="GS4263" s="13"/>
      <c r="GT4263" s="13"/>
      <c r="GU4263" s="13"/>
      <c r="GV4263" s="13"/>
      <c r="GW4263" s="13"/>
      <c r="GX4263" s="13"/>
      <c r="GY4263" s="13"/>
      <c r="GZ4263" s="13"/>
      <c r="HA4263" s="13"/>
      <c r="HB4263" s="13"/>
      <c r="HC4263" s="13"/>
      <c r="HD4263" s="13"/>
      <c r="HE4263" s="13"/>
      <c r="HF4263" s="13"/>
      <c r="HG4263" s="13"/>
      <c r="HH4263" s="13"/>
      <c r="HI4263" s="13"/>
      <c r="HJ4263" s="13"/>
      <c r="HK4263" s="13"/>
      <c r="HL4263" s="13"/>
      <c r="HM4263" s="13"/>
      <c r="HN4263" s="13"/>
      <c r="HO4263" s="13"/>
      <c r="HP4263" s="13"/>
      <c r="HQ4263" s="13"/>
      <c r="HR4263" s="13"/>
      <c r="HS4263" s="13"/>
      <c r="HT4263" s="13"/>
      <c r="HU4263" s="13"/>
      <c r="HV4263" s="13"/>
      <c r="HW4263" s="13"/>
      <c r="HX4263" s="13"/>
      <c r="HY4263" s="13"/>
      <c r="HZ4263" s="13"/>
      <c r="IA4263" s="13"/>
      <c r="IB4263" s="13"/>
      <c r="IC4263" s="13"/>
      <c r="ID4263" s="13"/>
      <c r="IE4263" s="13"/>
      <c r="IF4263" s="13"/>
      <c r="IG4263" s="13"/>
    </row>
    <row r="4264" spans="1:241" s="304" customFormat="1">
      <c r="A4264" s="309">
        <v>192</v>
      </c>
      <c r="B4264" s="197" t="s">
        <v>5313</v>
      </c>
      <c r="C4264" s="319" t="s">
        <v>5314</v>
      </c>
      <c r="D4264" s="305" t="s">
        <v>1808</v>
      </c>
      <c r="E4264" s="312">
        <f t="shared" si="248"/>
        <v>0</v>
      </c>
      <c r="F4264" s="303"/>
      <c r="G4264" s="303"/>
      <c r="H4264" s="303"/>
      <c r="I4264" s="13"/>
      <c r="J4264" s="13"/>
      <c r="K4264" s="13"/>
      <c r="L4264" s="13"/>
      <c r="M4264" s="13"/>
      <c r="N4264" s="13"/>
      <c r="O4264" s="13"/>
      <c r="P4264" s="13"/>
      <c r="Q4264" s="13"/>
      <c r="R4264" s="13"/>
      <c r="S4264" s="13"/>
      <c r="T4264" s="13"/>
      <c r="U4264" s="13"/>
      <c r="V4264" s="13"/>
      <c r="W4264" s="13"/>
      <c r="X4264" s="13"/>
      <c r="Y4264" s="13"/>
      <c r="Z4264" s="13"/>
      <c r="AA4264" s="13"/>
      <c r="AB4264" s="13"/>
      <c r="AC4264" s="13"/>
      <c r="AD4264" s="13"/>
      <c r="AE4264" s="13"/>
      <c r="AF4264" s="13"/>
      <c r="AG4264" s="13"/>
      <c r="AH4264" s="13"/>
      <c r="AI4264" s="13"/>
      <c r="AJ4264" s="13"/>
      <c r="AK4264" s="13"/>
      <c r="AL4264" s="13"/>
      <c r="AM4264" s="13"/>
      <c r="AN4264" s="13"/>
      <c r="AO4264" s="13"/>
      <c r="AP4264" s="13"/>
      <c r="AQ4264" s="13"/>
      <c r="AR4264" s="13"/>
      <c r="AS4264" s="13"/>
      <c r="AT4264" s="13"/>
      <c r="AU4264" s="13"/>
      <c r="AV4264" s="13"/>
      <c r="AW4264" s="13"/>
      <c r="AX4264" s="13"/>
      <c r="AY4264" s="13"/>
      <c r="AZ4264" s="13"/>
      <c r="BA4264" s="13"/>
      <c r="BB4264" s="13"/>
      <c r="BC4264" s="13"/>
      <c r="BD4264" s="13"/>
      <c r="BE4264" s="13"/>
      <c r="BF4264" s="13"/>
      <c r="BG4264" s="13"/>
      <c r="BH4264" s="13"/>
      <c r="BI4264" s="13"/>
      <c r="BJ4264" s="13"/>
      <c r="BK4264" s="13"/>
      <c r="BL4264" s="13"/>
      <c r="BM4264" s="13"/>
      <c r="BN4264" s="13"/>
      <c r="BO4264" s="13"/>
      <c r="BP4264" s="13"/>
      <c r="BQ4264" s="13"/>
      <c r="BR4264" s="13"/>
      <c r="BS4264" s="13"/>
      <c r="BT4264" s="13"/>
      <c r="BU4264" s="13"/>
      <c r="BV4264" s="13"/>
      <c r="BW4264" s="13"/>
      <c r="BX4264" s="13"/>
      <c r="BY4264" s="13"/>
      <c r="BZ4264" s="13"/>
      <c r="CA4264" s="13"/>
      <c r="CB4264" s="13"/>
      <c r="CC4264" s="13"/>
      <c r="CD4264" s="13"/>
      <c r="CE4264" s="13"/>
      <c r="CF4264" s="13"/>
      <c r="CG4264" s="13"/>
      <c r="CH4264" s="13"/>
      <c r="CI4264" s="13"/>
      <c r="CJ4264" s="13"/>
      <c r="CK4264" s="13"/>
      <c r="CL4264" s="13"/>
      <c r="CM4264" s="13"/>
      <c r="CN4264" s="13"/>
      <c r="CO4264" s="13"/>
      <c r="CP4264" s="13"/>
      <c r="CQ4264" s="13"/>
      <c r="CR4264" s="13"/>
      <c r="CS4264" s="13"/>
      <c r="CT4264" s="13"/>
      <c r="CU4264" s="13"/>
      <c r="CV4264" s="13"/>
      <c r="CW4264" s="13"/>
      <c r="CX4264" s="13"/>
      <c r="CY4264" s="13"/>
      <c r="CZ4264" s="13"/>
      <c r="DA4264" s="13"/>
      <c r="DB4264" s="13"/>
      <c r="DC4264" s="13"/>
      <c r="DD4264" s="13"/>
      <c r="DE4264" s="13"/>
      <c r="DF4264" s="13"/>
      <c r="DG4264" s="13"/>
      <c r="DH4264" s="13"/>
      <c r="DI4264" s="13"/>
      <c r="DJ4264" s="13"/>
      <c r="DK4264" s="13"/>
      <c r="DL4264" s="13"/>
      <c r="DM4264" s="13"/>
      <c r="DN4264" s="13"/>
      <c r="DO4264" s="13"/>
      <c r="DP4264" s="13"/>
      <c r="DQ4264" s="13"/>
      <c r="DR4264" s="13"/>
      <c r="DS4264" s="13"/>
      <c r="DT4264" s="13"/>
      <c r="DU4264" s="13"/>
      <c r="DV4264" s="13"/>
      <c r="DW4264" s="13"/>
      <c r="DX4264" s="13"/>
      <c r="DY4264" s="13"/>
      <c r="DZ4264" s="13"/>
      <c r="EA4264" s="13"/>
      <c r="EB4264" s="13"/>
      <c r="EC4264" s="13"/>
      <c r="ED4264" s="13"/>
      <c r="EE4264" s="13"/>
      <c r="EF4264" s="13"/>
      <c r="EG4264" s="13"/>
      <c r="EH4264" s="13"/>
      <c r="EI4264" s="13"/>
      <c r="EJ4264" s="13"/>
      <c r="EK4264" s="13"/>
      <c r="EL4264" s="13"/>
      <c r="EM4264" s="13"/>
      <c r="EN4264" s="13"/>
      <c r="EO4264" s="13"/>
      <c r="EP4264" s="13"/>
      <c r="EQ4264" s="13"/>
      <c r="ER4264" s="13"/>
      <c r="ES4264" s="13"/>
      <c r="ET4264" s="13"/>
      <c r="EU4264" s="13"/>
      <c r="EV4264" s="13"/>
      <c r="EW4264" s="13"/>
      <c r="EX4264" s="13"/>
      <c r="EY4264" s="13"/>
      <c r="EZ4264" s="13"/>
      <c r="FA4264" s="13"/>
      <c r="FB4264" s="13"/>
      <c r="FC4264" s="13"/>
      <c r="FD4264" s="13"/>
      <c r="FE4264" s="13"/>
      <c r="FF4264" s="13"/>
      <c r="FG4264" s="13"/>
      <c r="FH4264" s="13"/>
      <c r="FI4264" s="13"/>
      <c r="FJ4264" s="13"/>
      <c r="FK4264" s="13"/>
      <c r="FL4264" s="13"/>
      <c r="FM4264" s="13"/>
      <c r="FN4264" s="13"/>
      <c r="FO4264" s="13"/>
      <c r="FP4264" s="13"/>
      <c r="FQ4264" s="13"/>
      <c r="FR4264" s="13"/>
      <c r="FS4264" s="13"/>
      <c r="FT4264" s="13"/>
      <c r="FU4264" s="13"/>
      <c r="FV4264" s="13"/>
      <c r="FW4264" s="13"/>
      <c r="FX4264" s="13"/>
      <c r="FY4264" s="13"/>
      <c r="FZ4264" s="13"/>
      <c r="GA4264" s="13"/>
      <c r="GB4264" s="13"/>
      <c r="GC4264" s="13"/>
      <c r="GD4264" s="13"/>
      <c r="GE4264" s="13"/>
      <c r="GF4264" s="13"/>
      <c r="GG4264" s="13"/>
      <c r="GH4264" s="13"/>
      <c r="GI4264" s="13"/>
      <c r="GJ4264" s="13"/>
      <c r="GK4264" s="13"/>
      <c r="GL4264" s="13"/>
      <c r="GM4264" s="13"/>
      <c r="GN4264" s="13"/>
      <c r="GO4264" s="13"/>
      <c r="GP4264" s="13"/>
      <c r="GQ4264" s="13"/>
      <c r="GR4264" s="13"/>
      <c r="GS4264" s="13"/>
      <c r="GT4264" s="13"/>
      <c r="GU4264" s="13"/>
      <c r="GV4264" s="13"/>
      <c r="GW4264" s="13"/>
      <c r="GX4264" s="13"/>
      <c r="GY4264" s="13"/>
      <c r="GZ4264" s="13"/>
      <c r="HA4264" s="13"/>
      <c r="HB4264" s="13"/>
      <c r="HC4264" s="13"/>
      <c r="HD4264" s="13"/>
      <c r="HE4264" s="13"/>
      <c r="HF4264" s="13"/>
      <c r="HG4264" s="13"/>
      <c r="HH4264" s="13"/>
      <c r="HI4264" s="13"/>
      <c r="HJ4264" s="13"/>
      <c r="HK4264" s="13"/>
      <c r="HL4264" s="13"/>
      <c r="HM4264" s="13"/>
      <c r="HN4264" s="13"/>
      <c r="HO4264" s="13"/>
      <c r="HP4264" s="13"/>
      <c r="HQ4264" s="13"/>
      <c r="HR4264" s="13"/>
      <c r="HS4264" s="13"/>
      <c r="HT4264" s="13"/>
      <c r="HU4264" s="13"/>
      <c r="HV4264" s="13"/>
      <c r="HW4264" s="13"/>
      <c r="HX4264" s="13"/>
      <c r="HY4264" s="13"/>
      <c r="HZ4264" s="13"/>
      <c r="IA4264" s="13"/>
      <c r="IB4264" s="13"/>
      <c r="IC4264" s="13"/>
      <c r="ID4264" s="13"/>
      <c r="IE4264" s="13"/>
      <c r="IF4264" s="13"/>
      <c r="IG4264" s="13"/>
    </row>
    <row r="4265" spans="1:241" s="304" customFormat="1">
      <c r="A4265" s="309">
        <v>193</v>
      </c>
      <c r="B4265" s="197" t="s">
        <v>5315</v>
      </c>
      <c r="C4265" s="319" t="s">
        <v>5316</v>
      </c>
      <c r="D4265" s="305" t="s">
        <v>1808</v>
      </c>
      <c r="E4265" s="312">
        <f t="shared" si="248"/>
        <v>0</v>
      </c>
      <c r="F4265" s="303"/>
      <c r="G4265" s="303"/>
      <c r="H4265" s="303"/>
      <c r="I4265" s="13"/>
      <c r="J4265" s="13"/>
      <c r="K4265" s="13"/>
      <c r="L4265" s="13"/>
      <c r="M4265" s="13"/>
      <c r="N4265" s="13"/>
      <c r="O4265" s="13"/>
      <c r="P4265" s="13"/>
      <c r="Q4265" s="13"/>
      <c r="R4265" s="13"/>
      <c r="S4265" s="13"/>
      <c r="T4265" s="13"/>
      <c r="U4265" s="13"/>
      <c r="V4265" s="13"/>
      <c r="W4265" s="13"/>
      <c r="X4265" s="13"/>
      <c r="Y4265" s="13"/>
      <c r="Z4265" s="13"/>
      <c r="AA4265" s="13"/>
      <c r="AB4265" s="13"/>
      <c r="AC4265" s="13"/>
      <c r="AD4265" s="13"/>
      <c r="AE4265" s="13"/>
      <c r="AF4265" s="13"/>
      <c r="AG4265" s="13"/>
      <c r="AH4265" s="13"/>
      <c r="AI4265" s="13"/>
      <c r="AJ4265" s="13"/>
      <c r="AK4265" s="13"/>
      <c r="AL4265" s="13"/>
      <c r="AM4265" s="13"/>
      <c r="AN4265" s="13"/>
      <c r="AO4265" s="13"/>
      <c r="AP4265" s="13"/>
      <c r="AQ4265" s="13"/>
      <c r="AR4265" s="13"/>
      <c r="AS4265" s="13"/>
      <c r="AT4265" s="13"/>
      <c r="AU4265" s="13"/>
      <c r="AV4265" s="13"/>
      <c r="AW4265" s="13"/>
      <c r="AX4265" s="13"/>
      <c r="AY4265" s="13"/>
      <c r="AZ4265" s="13"/>
      <c r="BA4265" s="13"/>
      <c r="BB4265" s="13"/>
      <c r="BC4265" s="13"/>
      <c r="BD4265" s="13"/>
      <c r="BE4265" s="13"/>
      <c r="BF4265" s="13"/>
      <c r="BG4265" s="13"/>
      <c r="BH4265" s="13"/>
      <c r="BI4265" s="13"/>
      <c r="BJ4265" s="13"/>
      <c r="BK4265" s="13"/>
      <c r="BL4265" s="13"/>
      <c r="BM4265" s="13"/>
      <c r="BN4265" s="13"/>
      <c r="BO4265" s="13"/>
      <c r="BP4265" s="13"/>
      <c r="BQ4265" s="13"/>
      <c r="BR4265" s="13"/>
      <c r="BS4265" s="13"/>
      <c r="BT4265" s="13"/>
      <c r="BU4265" s="13"/>
      <c r="BV4265" s="13"/>
      <c r="BW4265" s="13"/>
      <c r="BX4265" s="13"/>
      <c r="BY4265" s="13"/>
      <c r="BZ4265" s="13"/>
      <c r="CA4265" s="13"/>
      <c r="CB4265" s="13"/>
      <c r="CC4265" s="13"/>
      <c r="CD4265" s="13"/>
      <c r="CE4265" s="13"/>
      <c r="CF4265" s="13"/>
      <c r="CG4265" s="13"/>
      <c r="CH4265" s="13"/>
      <c r="CI4265" s="13"/>
      <c r="CJ4265" s="13"/>
      <c r="CK4265" s="13"/>
      <c r="CL4265" s="13"/>
      <c r="CM4265" s="13"/>
      <c r="CN4265" s="13"/>
      <c r="CO4265" s="13"/>
      <c r="CP4265" s="13"/>
      <c r="CQ4265" s="13"/>
      <c r="CR4265" s="13"/>
      <c r="CS4265" s="13"/>
      <c r="CT4265" s="13"/>
      <c r="CU4265" s="13"/>
      <c r="CV4265" s="13"/>
      <c r="CW4265" s="13"/>
      <c r="CX4265" s="13"/>
      <c r="CY4265" s="13"/>
      <c r="CZ4265" s="13"/>
      <c r="DA4265" s="13"/>
      <c r="DB4265" s="13"/>
      <c r="DC4265" s="13"/>
      <c r="DD4265" s="13"/>
      <c r="DE4265" s="13"/>
      <c r="DF4265" s="13"/>
      <c r="DG4265" s="13"/>
      <c r="DH4265" s="13"/>
      <c r="DI4265" s="13"/>
      <c r="DJ4265" s="13"/>
      <c r="DK4265" s="13"/>
      <c r="DL4265" s="13"/>
      <c r="DM4265" s="13"/>
      <c r="DN4265" s="13"/>
      <c r="DO4265" s="13"/>
      <c r="DP4265" s="13"/>
      <c r="DQ4265" s="13"/>
      <c r="DR4265" s="13"/>
      <c r="DS4265" s="13"/>
      <c r="DT4265" s="13"/>
      <c r="DU4265" s="13"/>
      <c r="DV4265" s="13"/>
      <c r="DW4265" s="13"/>
      <c r="DX4265" s="13"/>
      <c r="DY4265" s="13"/>
      <c r="DZ4265" s="13"/>
      <c r="EA4265" s="13"/>
      <c r="EB4265" s="13"/>
      <c r="EC4265" s="13"/>
      <c r="ED4265" s="13"/>
      <c r="EE4265" s="13"/>
      <c r="EF4265" s="13"/>
      <c r="EG4265" s="13"/>
      <c r="EH4265" s="13"/>
      <c r="EI4265" s="13"/>
      <c r="EJ4265" s="13"/>
      <c r="EK4265" s="13"/>
      <c r="EL4265" s="13"/>
      <c r="EM4265" s="13"/>
      <c r="EN4265" s="13"/>
      <c r="EO4265" s="13"/>
      <c r="EP4265" s="13"/>
      <c r="EQ4265" s="13"/>
      <c r="ER4265" s="13"/>
      <c r="ES4265" s="13"/>
      <c r="ET4265" s="13"/>
      <c r="EU4265" s="13"/>
      <c r="EV4265" s="13"/>
      <c r="EW4265" s="13"/>
      <c r="EX4265" s="13"/>
      <c r="EY4265" s="13"/>
      <c r="EZ4265" s="13"/>
      <c r="FA4265" s="13"/>
      <c r="FB4265" s="13"/>
      <c r="FC4265" s="13"/>
      <c r="FD4265" s="13"/>
      <c r="FE4265" s="13"/>
      <c r="FF4265" s="13"/>
      <c r="FG4265" s="13"/>
      <c r="FH4265" s="13"/>
      <c r="FI4265" s="13"/>
      <c r="FJ4265" s="13"/>
      <c r="FK4265" s="13"/>
      <c r="FL4265" s="13"/>
      <c r="FM4265" s="13"/>
      <c r="FN4265" s="13"/>
      <c r="FO4265" s="13"/>
      <c r="FP4265" s="13"/>
      <c r="FQ4265" s="13"/>
      <c r="FR4265" s="13"/>
      <c r="FS4265" s="13"/>
      <c r="FT4265" s="13"/>
      <c r="FU4265" s="13"/>
      <c r="FV4265" s="13"/>
      <c r="FW4265" s="13"/>
      <c r="FX4265" s="13"/>
      <c r="FY4265" s="13"/>
      <c r="FZ4265" s="13"/>
      <c r="GA4265" s="13"/>
      <c r="GB4265" s="13"/>
      <c r="GC4265" s="13"/>
      <c r="GD4265" s="13"/>
      <c r="GE4265" s="13"/>
      <c r="GF4265" s="13"/>
      <c r="GG4265" s="13"/>
      <c r="GH4265" s="13"/>
      <c r="GI4265" s="13"/>
      <c r="GJ4265" s="13"/>
      <c r="GK4265" s="13"/>
      <c r="GL4265" s="13"/>
      <c r="GM4265" s="13"/>
      <c r="GN4265" s="13"/>
      <c r="GO4265" s="13"/>
      <c r="GP4265" s="13"/>
      <c r="GQ4265" s="13"/>
      <c r="GR4265" s="13"/>
      <c r="GS4265" s="13"/>
      <c r="GT4265" s="13"/>
      <c r="GU4265" s="13"/>
      <c r="GV4265" s="13"/>
      <c r="GW4265" s="13"/>
      <c r="GX4265" s="13"/>
      <c r="GY4265" s="13"/>
      <c r="GZ4265" s="13"/>
      <c r="HA4265" s="13"/>
      <c r="HB4265" s="13"/>
      <c r="HC4265" s="13"/>
      <c r="HD4265" s="13"/>
      <c r="HE4265" s="13"/>
      <c r="HF4265" s="13"/>
      <c r="HG4265" s="13"/>
      <c r="HH4265" s="13"/>
      <c r="HI4265" s="13"/>
      <c r="HJ4265" s="13"/>
      <c r="HK4265" s="13"/>
      <c r="HL4265" s="13"/>
      <c r="HM4265" s="13"/>
      <c r="HN4265" s="13"/>
      <c r="HO4265" s="13"/>
      <c r="HP4265" s="13"/>
      <c r="HQ4265" s="13"/>
      <c r="HR4265" s="13"/>
      <c r="HS4265" s="13"/>
      <c r="HT4265" s="13"/>
      <c r="HU4265" s="13"/>
      <c r="HV4265" s="13"/>
      <c r="HW4265" s="13"/>
      <c r="HX4265" s="13"/>
      <c r="HY4265" s="13"/>
      <c r="HZ4265" s="13"/>
      <c r="IA4265" s="13"/>
      <c r="IB4265" s="13"/>
      <c r="IC4265" s="13"/>
      <c r="ID4265" s="13"/>
      <c r="IE4265" s="13"/>
      <c r="IF4265" s="13"/>
      <c r="IG4265" s="13"/>
    </row>
    <row r="4266" spans="1:241" s="304" customFormat="1">
      <c r="A4266" s="309">
        <v>194</v>
      </c>
      <c r="B4266" s="197" t="s">
        <v>5317</v>
      </c>
      <c r="C4266" s="319" t="s">
        <v>5318</v>
      </c>
      <c r="D4266" s="311" t="s">
        <v>2581</v>
      </c>
      <c r="E4266" s="312">
        <f t="shared" si="248"/>
        <v>0</v>
      </c>
      <c r="F4266" s="303"/>
      <c r="G4266" s="303"/>
      <c r="H4266" s="303"/>
      <c r="I4266" s="13"/>
      <c r="J4266" s="13"/>
      <c r="K4266" s="13"/>
      <c r="L4266" s="13"/>
      <c r="M4266" s="13"/>
      <c r="N4266" s="13"/>
      <c r="O4266" s="13"/>
      <c r="P4266" s="13"/>
      <c r="Q4266" s="13"/>
      <c r="R4266" s="13"/>
      <c r="S4266" s="13"/>
      <c r="T4266" s="13"/>
      <c r="U4266" s="13"/>
      <c r="V4266" s="13"/>
      <c r="W4266" s="13"/>
      <c r="X4266" s="13"/>
      <c r="Y4266" s="13"/>
      <c r="Z4266" s="13"/>
      <c r="AA4266" s="13"/>
      <c r="AB4266" s="13"/>
      <c r="AC4266" s="13"/>
      <c r="AD4266" s="13"/>
      <c r="AE4266" s="13"/>
      <c r="AF4266" s="13"/>
      <c r="AG4266" s="13"/>
      <c r="AH4266" s="13"/>
      <c r="AI4266" s="13"/>
      <c r="AJ4266" s="13"/>
      <c r="AK4266" s="13"/>
      <c r="AL4266" s="13"/>
      <c r="AM4266" s="13"/>
      <c r="AN4266" s="13"/>
      <c r="AO4266" s="13"/>
      <c r="AP4266" s="13"/>
      <c r="AQ4266" s="13"/>
      <c r="AR4266" s="13"/>
      <c r="AS4266" s="13"/>
      <c r="AT4266" s="13"/>
      <c r="AU4266" s="13"/>
      <c r="AV4266" s="13"/>
      <c r="AW4266" s="13"/>
      <c r="AX4266" s="13"/>
      <c r="AY4266" s="13"/>
      <c r="AZ4266" s="13"/>
      <c r="BA4266" s="13"/>
      <c r="BB4266" s="13"/>
      <c r="BC4266" s="13"/>
      <c r="BD4266" s="13"/>
      <c r="BE4266" s="13"/>
      <c r="BF4266" s="13"/>
      <c r="BG4266" s="13"/>
      <c r="BH4266" s="13"/>
      <c r="BI4266" s="13"/>
      <c r="BJ4266" s="13"/>
      <c r="BK4266" s="13"/>
      <c r="BL4266" s="13"/>
      <c r="BM4266" s="13"/>
      <c r="BN4266" s="13"/>
      <c r="BO4266" s="13"/>
      <c r="BP4266" s="13"/>
      <c r="BQ4266" s="13"/>
      <c r="BR4266" s="13"/>
      <c r="BS4266" s="13"/>
      <c r="BT4266" s="13"/>
      <c r="BU4266" s="13"/>
      <c r="BV4266" s="13"/>
      <c r="BW4266" s="13"/>
      <c r="BX4266" s="13"/>
      <c r="BY4266" s="13"/>
      <c r="BZ4266" s="13"/>
      <c r="CA4266" s="13"/>
      <c r="CB4266" s="13"/>
      <c r="CC4266" s="13"/>
      <c r="CD4266" s="13"/>
      <c r="CE4266" s="13"/>
      <c r="CF4266" s="13"/>
      <c r="CG4266" s="13"/>
      <c r="CH4266" s="13"/>
      <c r="CI4266" s="13"/>
      <c r="CJ4266" s="13"/>
      <c r="CK4266" s="13"/>
      <c r="CL4266" s="13"/>
      <c r="CM4266" s="13"/>
      <c r="CN4266" s="13"/>
      <c r="CO4266" s="13"/>
      <c r="CP4266" s="13"/>
      <c r="CQ4266" s="13"/>
      <c r="CR4266" s="13"/>
      <c r="CS4266" s="13"/>
      <c r="CT4266" s="13"/>
      <c r="CU4266" s="13"/>
      <c r="CV4266" s="13"/>
      <c r="CW4266" s="13"/>
      <c r="CX4266" s="13"/>
      <c r="CY4266" s="13"/>
      <c r="CZ4266" s="13"/>
      <c r="DA4266" s="13"/>
      <c r="DB4266" s="13"/>
      <c r="DC4266" s="13"/>
      <c r="DD4266" s="13"/>
      <c r="DE4266" s="13"/>
      <c r="DF4266" s="13"/>
      <c r="DG4266" s="13"/>
      <c r="DH4266" s="13"/>
      <c r="DI4266" s="13"/>
      <c r="DJ4266" s="13"/>
      <c r="DK4266" s="13"/>
      <c r="DL4266" s="13"/>
      <c r="DM4266" s="13"/>
      <c r="DN4266" s="13"/>
      <c r="DO4266" s="13"/>
      <c r="DP4266" s="13"/>
      <c r="DQ4266" s="13"/>
      <c r="DR4266" s="13"/>
      <c r="DS4266" s="13"/>
      <c r="DT4266" s="13"/>
      <c r="DU4266" s="13"/>
      <c r="DV4266" s="13"/>
      <c r="DW4266" s="13"/>
      <c r="DX4266" s="13"/>
      <c r="DY4266" s="13"/>
      <c r="DZ4266" s="13"/>
      <c r="EA4266" s="13"/>
      <c r="EB4266" s="13"/>
      <c r="EC4266" s="13"/>
      <c r="ED4266" s="13"/>
      <c r="EE4266" s="13"/>
      <c r="EF4266" s="13"/>
      <c r="EG4266" s="13"/>
      <c r="EH4266" s="13"/>
      <c r="EI4266" s="13"/>
      <c r="EJ4266" s="13"/>
      <c r="EK4266" s="13"/>
      <c r="EL4266" s="13"/>
      <c r="EM4266" s="13"/>
      <c r="EN4266" s="13"/>
      <c r="EO4266" s="13"/>
      <c r="EP4266" s="13"/>
      <c r="EQ4266" s="13"/>
      <c r="ER4266" s="13"/>
      <c r="ES4266" s="13"/>
      <c r="ET4266" s="13"/>
      <c r="EU4266" s="13"/>
      <c r="EV4266" s="13"/>
      <c r="EW4266" s="13"/>
      <c r="EX4266" s="13"/>
      <c r="EY4266" s="13"/>
      <c r="EZ4266" s="13"/>
      <c r="FA4266" s="13"/>
      <c r="FB4266" s="13"/>
      <c r="FC4266" s="13"/>
      <c r="FD4266" s="13"/>
      <c r="FE4266" s="13"/>
      <c r="FF4266" s="13"/>
      <c r="FG4266" s="13"/>
      <c r="FH4266" s="13"/>
      <c r="FI4266" s="13"/>
      <c r="FJ4266" s="13"/>
      <c r="FK4266" s="13"/>
      <c r="FL4266" s="13"/>
      <c r="FM4266" s="13"/>
      <c r="FN4266" s="13"/>
      <c r="FO4266" s="13"/>
      <c r="FP4266" s="13"/>
      <c r="FQ4266" s="13"/>
      <c r="FR4266" s="13"/>
      <c r="FS4266" s="13"/>
      <c r="FT4266" s="13"/>
      <c r="FU4266" s="13"/>
      <c r="FV4266" s="13"/>
      <c r="FW4266" s="13"/>
      <c r="FX4266" s="13"/>
      <c r="FY4266" s="13"/>
      <c r="FZ4266" s="13"/>
      <c r="GA4266" s="13"/>
      <c r="GB4266" s="13"/>
      <c r="GC4266" s="13"/>
      <c r="GD4266" s="13"/>
      <c r="GE4266" s="13"/>
      <c r="GF4266" s="13"/>
      <c r="GG4266" s="13"/>
      <c r="GH4266" s="13"/>
      <c r="GI4266" s="13"/>
      <c r="GJ4266" s="13"/>
      <c r="GK4266" s="13"/>
      <c r="GL4266" s="13"/>
      <c r="GM4266" s="13"/>
      <c r="GN4266" s="13"/>
      <c r="GO4266" s="13"/>
      <c r="GP4266" s="13"/>
      <c r="GQ4266" s="13"/>
      <c r="GR4266" s="13"/>
      <c r="GS4266" s="13"/>
      <c r="GT4266" s="13"/>
      <c r="GU4266" s="13"/>
      <c r="GV4266" s="13"/>
      <c r="GW4266" s="13"/>
      <c r="GX4266" s="13"/>
      <c r="GY4266" s="13"/>
      <c r="GZ4266" s="13"/>
      <c r="HA4266" s="13"/>
      <c r="HB4266" s="13"/>
      <c r="HC4266" s="13"/>
      <c r="HD4266" s="13"/>
      <c r="HE4266" s="13"/>
      <c r="HF4266" s="13"/>
      <c r="HG4266" s="13"/>
      <c r="HH4266" s="13"/>
      <c r="HI4266" s="13"/>
      <c r="HJ4266" s="13"/>
      <c r="HK4266" s="13"/>
      <c r="HL4266" s="13"/>
      <c r="HM4266" s="13"/>
      <c r="HN4266" s="13"/>
      <c r="HO4266" s="13"/>
      <c r="HP4266" s="13"/>
      <c r="HQ4266" s="13"/>
      <c r="HR4266" s="13"/>
      <c r="HS4266" s="13"/>
      <c r="HT4266" s="13"/>
      <c r="HU4266" s="13"/>
      <c r="HV4266" s="13"/>
      <c r="HW4266" s="13"/>
      <c r="HX4266" s="13"/>
      <c r="HY4266" s="13"/>
      <c r="HZ4266" s="13"/>
      <c r="IA4266" s="13"/>
      <c r="IB4266" s="13"/>
      <c r="IC4266" s="13"/>
      <c r="ID4266" s="13"/>
      <c r="IE4266" s="13"/>
      <c r="IF4266" s="13"/>
      <c r="IG4266" s="13"/>
    </row>
    <row r="4267" spans="1:241" s="304" customFormat="1" ht="31.5" customHeight="1">
      <c r="A4267" s="308"/>
      <c r="B4267" s="910" t="s">
        <v>5319</v>
      </c>
      <c r="C4267" s="911"/>
      <c r="D4267" s="911"/>
      <c r="E4267" s="911"/>
      <c r="F4267" s="911"/>
      <c r="G4267" s="911"/>
      <c r="H4267" s="911"/>
      <c r="I4267" s="13"/>
      <c r="J4267" s="13"/>
      <c r="K4267" s="13"/>
      <c r="L4267" s="13"/>
      <c r="M4267" s="13"/>
      <c r="N4267" s="13"/>
      <c r="O4267" s="13"/>
      <c r="P4267" s="13"/>
      <c r="Q4267" s="13"/>
      <c r="R4267" s="13"/>
      <c r="S4267" s="13"/>
      <c r="T4267" s="13"/>
      <c r="U4267" s="13"/>
      <c r="V4267" s="13"/>
      <c r="W4267" s="13"/>
      <c r="X4267" s="13"/>
      <c r="Y4267" s="13"/>
      <c r="Z4267" s="13"/>
      <c r="AA4267" s="13"/>
      <c r="AB4267" s="13"/>
      <c r="AC4267" s="13"/>
      <c r="AD4267" s="13"/>
      <c r="AE4267" s="13"/>
      <c r="AF4267" s="13"/>
      <c r="AG4267" s="13"/>
      <c r="AH4267" s="13"/>
      <c r="AI4267" s="13"/>
      <c r="AJ4267" s="13"/>
      <c r="AK4267" s="13"/>
      <c r="AL4267" s="13"/>
      <c r="AM4267" s="13"/>
      <c r="AN4267" s="13"/>
      <c r="AO4267" s="13"/>
      <c r="AP4267" s="13"/>
      <c r="AQ4267" s="13"/>
      <c r="AR4267" s="13"/>
      <c r="AS4267" s="13"/>
      <c r="AT4267" s="13"/>
      <c r="AU4267" s="13"/>
      <c r="AV4267" s="13"/>
      <c r="AW4267" s="13"/>
      <c r="AX4267" s="13"/>
      <c r="AY4267" s="13"/>
      <c r="AZ4267" s="13"/>
      <c r="BA4267" s="13"/>
      <c r="BB4267" s="13"/>
      <c r="BC4267" s="13"/>
      <c r="BD4267" s="13"/>
      <c r="BE4267" s="13"/>
      <c r="BF4267" s="13"/>
      <c r="BG4267" s="13"/>
      <c r="BH4267" s="13"/>
      <c r="BI4267" s="13"/>
      <c r="BJ4267" s="13"/>
      <c r="BK4267" s="13"/>
      <c r="BL4267" s="13"/>
      <c r="BM4267" s="13"/>
      <c r="BN4267" s="13"/>
      <c r="BO4267" s="13"/>
      <c r="BP4267" s="13"/>
      <c r="BQ4267" s="13"/>
      <c r="BR4267" s="13"/>
      <c r="BS4267" s="13"/>
      <c r="BT4267" s="13"/>
      <c r="BU4267" s="13"/>
      <c r="BV4267" s="13"/>
      <c r="BW4267" s="13"/>
      <c r="BX4267" s="13"/>
      <c r="BY4267" s="13"/>
      <c r="BZ4267" s="13"/>
      <c r="CA4267" s="13"/>
      <c r="CB4267" s="13"/>
      <c r="CC4267" s="13"/>
      <c r="CD4267" s="13"/>
      <c r="CE4267" s="13"/>
      <c r="CF4267" s="13"/>
      <c r="CG4267" s="13"/>
      <c r="CH4267" s="13"/>
      <c r="CI4267" s="13"/>
      <c r="CJ4267" s="13"/>
      <c r="CK4267" s="13"/>
      <c r="CL4267" s="13"/>
      <c r="CM4267" s="13"/>
      <c r="CN4267" s="13"/>
      <c r="CO4267" s="13"/>
      <c r="CP4267" s="13"/>
      <c r="CQ4267" s="13"/>
      <c r="CR4267" s="13"/>
      <c r="CS4267" s="13"/>
      <c r="CT4267" s="13"/>
      <c r="CU4267" s="13"/>
      <c r="CV4267" s="13"/>
      <c r="CW4267" s="13"/>
      <c r="CX4267" s="13"/>
      <c r="CY4267" s="13"/>
      <c r="CZ4267" s="13"/>
      <c r="DA4267" s="13"/>
      <c r="DB4267" s="13"/>
      <c r="DC4267" s="13"/>
      <c r="DD4267" s="13"/>
      <c r="DE4267" s="13"/>
      <c r="DF4267" s="13"/>
      <c r="DG4267" s="13"/>
      <c r="DH4267" s="13"/>
      <c r="DI4267" s="13"/>
      <c r="DJ4267" s="13"/>
      <c r="DK4267" s="13"/>
      <c r="DL4267" s="13"/>
      <c r="DM4267" s="13"/>
      <c r="DN4267" s="13"/>
      <c r="DO4267" s="13"/>
      <c r="DP4267" s="13"/>
      <c r="DQ4267" s="13"/>
      <c r="DR4267" s="13"/>
      <c r="DS4267" s="13"/>
      <c r="DT4267" s="13"/>
      <c r="DU4267" s="13"/>
      <c r="DV4267" s="13"/>
      <c r="DW4267" s="13"/>
      <c r="DX4267" s="13"/>
      <c r="DY4267" s="13"/>
      <c r="DZ4267" s="13"/>
      <c r="EA4267" s="13"/>
      <c r="EB4267" s="13"/>
      <c r="EC4267" s="13"/>
      <c r="ED4267" s="13"/>
      <c r="EE4267" s="13"/>
      <c r="EF4267" s="13"/>
      <c r="EG4267" s="13"/>
      <c r="EH4267" s="13"/>
      <c r="EI4267" s="13"/>
      <c r="EJ4267" s="13"/>
      <c r="EK4267" s="13"/>
      <c r="EL4267" s="13"/>
      <c r="EM4267" s="13"/>
      <c r="EN4267" s="13"/>
      <c r="EO4267" s="13"/>
      <c r="EP4267" s="13"/>
      <c r="EQ4267" s="13"/>
      <c r="ER4267" s="13"/>
      <c r="ES4267" s="13"/>
      <c r="ET4267" s="13"/>
      <c r="EU4267" s="13"/>
      <c r="EV4267" s="13"/>
      <c r="EW4267" s="13"/>
      <c r="EX4267" s="13"/>
      <c r="EY4267" s="13"/>
      <c r="EZ4267" s="13"/>
      <c r="FA4267" s="13"/>
      <c r="FB4267" s="13"/>
      <c r="FC4267" s="13"/>
      <c r="FD4267" s="13"/>
      <c r="FE4267" s="13"/>
      <c r="FF4267" s="13"/>
      <c r="FG4267" s="13"/>
      <c r="FH4267" s="13"/>
      <c r="FI4267" s="13"/>
      <c r="FJ4267" s="13"/>
      <c r="FK4267" s="13"/>
      <c r="FL4267" s="13"/>
      <c r="FM4267" s="13"/>
      <c r="FN4267" s="13"/>
      <c r="FO4267" s="13"/>
      <c r="FP4267" s="13"/>
      <c r="FQ4267" s="13"/>
      <c r="FR4267" s="13"/>
      <c r="FS4267" s="13"/>
      <c r="FT4267" s="13"/>
      <c r="FU4267" s="13"/>
      <c r="FV4267" s="13"/>
      <c r="FW4267" s="13"/>
      <c r="FX4267" s="13"/>
      <c r="FY4267" s="13"/>
      <c r="FZ4267" s="13"/>
      <c r="GA4267" s="13"/>
      <c r="GB4267" s="13"/>
      <c r="GC4267" s="13"/>
      <c r="GD4267" s="13"/>
      <c r="GE4267" s="13"/>
      <c r="GF4267" s="13"/>
      <c r="GG4267" s="13"/>
      <c r="GH4267" s="13"/>
      <c r="GI4267" s="13"/>
      <c r="GJ4267" s="13"/>
      <c r="GK4267" s="13"/>
      <c r="GL4267" s="13"/>
      <c r="GM4267" s="13"/>
      <c r="GN4267" s="13"/>
      <c r="GO4267" s="13"/>
      <c r="GP4267" s="13"/>
      <c r="GQ4267" s="13"/>
      <c r="GR4267" s="13"/>
      <c r="GS4267" s="13"/>
      <c r="GT4267" s="13"/>
      <c r="GU4267" s="13"/>
      <c r="GV4267" s="13"/>
      <c r="GW4267" s="13"/>
      <c r="GX4267" s="13"/>
      <c r="GY4267" s="13"/>
      <c r="GZ4267" s="13"/>
      <c r="HA4267" s="13"/>
      <c r="HB4267" s="13"/>
      <c r="HC4267" s="13"/>
      <c r="HD4267" s="13"/>
      <c r="HE4267" s="13"/>
      <c r="HF4267" s="13"/>
      <c r="HG4267" s="13"/>
      <c r="HH4267" s="13"/>
      <c r="HI4267" s="13"/>
      <c r="HJ4267" s="13"/>
      <c r="HK4267" s="13"/>
      <c r="HL4267" s="13"/>
      <c r="HM4267" s="13"/>
      <c r="HN4267" s="13"/>
      <c r="HO4267" s="13"/>
      <c r="HP4267" s="13"/>
      <c r="HQ4267" s="13"/>
      <c r="HR4267" s="13"/>
      <c r="HS4267" s="13"/>
      <c r="HT4267" s="13"/>
      <c r="HU4267" s="13"/>
      <c r="HV4267" s="13"/>
      <c r="HW4267" s="13"/>
      <c r="HX4267" s="13"/>
      <c r="HY4267" s="13"/>
      <c r="HZ4267" s="13"/>
      <c r="IA4267" s="13"/>
      <c r="IB4267" s="13"/>
      <c r="IC4267" s="13"/>
      <c r="ID4267" s="13"/>
      <c r="IE4267" s="13"/>
      <c r="IF4267" s="13"/>
      <c r="IG4267" s="13"/>
    </row>
    <row r="4268" spans="1:241" s="304" customFormat="1">
      <c r="A4268" s="309">
        <v>195</v>
      </c>
      <c r="B4268" s="197" t="s">
        <v>5320</v>
      </c>
      <c r="C4268" s="119" t="s">
        <v>5321</v>
      </c>
      <c r="D4268" s="305" t="s">
        <v>1808</v>
      </c>
      <c r="E4268" s="312">
        <f>+F4268+G4268+H4268</f>
        <v>0</v>
      </c>
      <c r="F4268" s="303"/>
      <c r="G4268" s="303"/>
      <c r="H4268" s="303"/>
      <c r="I4268" s="13"/>
      <c r="J4268" s="13"/>
      <c r="K4268" s="13"/>
      <c r="L4268" s="13"/>
      <c r="M4268" s="13"/>
      <c r="N4268" s="13"/>
      <c r="O4268" s="13"/>
      <c r="P4268" s="13"/>
      <c r="Q4268" s="13"/>
      <c r="R4268" s="13"/>
      <c r="S4268" s="13"/>
      <c r="T4268" s="13"/>
      <c r="U4268" s="13"/>
      <c r="V4268" s="13"/>
      <c r="W4268" s="13"/>
      <c r="X4268" s="13"/>
      <c r="Y4268" s="13"/>
      <c r="Z4268" s="13"/>
      <c r="AA4268" s="13"/>
      <c r="AB4268" s="13"/>
      <c r="AC4268" s="13"/>
      <c r="AD4268" s="13"/>
      <c r="AE4268" s="13"/>
      <c r="AF4268" s="13"/>
      <c r="AG4268" s="13"/>
      <c r="AH4268" s="13"/>
      <c r="AI4268" s="13"/>
      <c r="AJ4268" s="13"/>
      <c r="AK4268" s="13"/>
      <c r="AL4268" s="13"/>
      <c r="AM4268" s="13"/>
      <c r="AN4268" s="13"/>
      <c r="AO4268" s="13"/>
      <c r="AP4268" s="13"/>
      <c r="AQ4268" s="13"/>
      <c r="AR4268" s="13"/>
      <c r="AS4268" s="13"/>
      <c r="AT4268" s="13"/>
      <c r="AU4268" s="13"/>
      <c r="AV4268" s="13"/>
      <c r="AW4268" s="13"/>
      <c r="AX4268" s="13"/>
      <c r="AY4268" s="13"/>
      <c r="AZ4268" s="13"/>
      <c r="BA4268" s="13"/>
      <c r="BB4268" s="13"/>
      <c r="BC4268" s="13"/>
      <c r="BD4268" s="13"/>
      <c r="BE4268" s="13"/>
      <c r="BF4268" s="13"/>
      <c r="BG4268" s="13"/>
      <c r="BH4268" s="13"/>
      <c r="BI4268" s="13"/>
      <c r="BJ4268" s="13"/>
      <c r="BK4268" s="13"/>
      <c r="BL4268" s="13"/>
      <c r="BM4268" s="13"/>
      <c r="BN4268" s="13"/>
      <c r="BO4268" s="13"/>
      <c r="BP4268" s="13"/>
      <c r="BQ4268" s="13"/>
      <c r="BR4268" s="13"/>
      <c r="BS4268" s="13"/>
      <c r="BT4268" s="13"/>
      <c r="BU4268" s="13"/>
      <c r="BV4268" s="13"/>
      <c r="BW4268" s="13"/>
      <c r="BX4268" s="13"/>
      <c r="BY4268" s="13"/>
      <c r="BZ4268" s="13"/>
      <c r="CA4268" s="13"/>
      <c r="CB4268" s="13"/>
      <c r="CC4268" s="13"/>
      <c r="CD4268" s="13"/>
      <c r="CE4268" s="13"/>
      <c r="CF4268" s="13"/>
      <c r="CG4268" s="13"/>
      <c r="CH4268" s="13"/>
      <c r="CI4268" s="13"/>
      <c r="CJ4268" s="13"/>
      <c r="CK4268" s="13"/>
      <c r="CL4268" s="13"/>
      <c r="CM4268" s="13"/>
      <c r="CN4268" s="13"/>
      <c r="CO4268" s="13"/>
      <c r="CP4268" s="13"/>
      <c r="CQ4268" s="13"/>
      <c r="CR4268" s="13"/>
      <c r="CS4268" s="13"/>
      <c r="CT4268" s="13"/>
      <c r="CU4268" s="13"/>
      <c r="CV4268" s="13"/>
      <c r="CW4268" s="13"/>
      <c r="CX4268" s="13"/>
      <c r="CY4268" s="13"/>
      <c r="CZ4268" s="13"/>
      <c r="DA4268" s="13"/>
      <c r="DB4268" s="13"/>
      <c r="DC4268" s="13"/>
      <c r="DD4268" s="13"/>
      <c r="DE4268" s="13"/>
      <c r="DF4268" s="13"/>
      <c r="DG4268" s="13"/>
      <c r="DH4268" s="13"/>
      <c r="DI4268" s="13"/>
      <c r="DJ4268" s="13"/>
      <c r="DK4268" s="13"/>
      <c r="DL4268" s="13"/>
      <c r="DM4268" s="13"/>
      <c r="DN4268" s="13"/>
      <c r="DO4268" s="13"/>
      <c r="DP4268" s="13"/>
      <c r="DQ4268" s="13"/>
      <c r="DR4268" s="13"/>
      <c r="DS4268" s="13"/>
      <c r="DT4268" s="13"/>
      <c r="DU4268" s="13"/>
      <c r="DV4268" s="13"/>
      <c r="DW4268" s="13"/>
      <c r="DX4268" s="13"/>
      <c r="DY4268" s="13"/>
      <c r="DZ4268" s="13"/>
      <c r="EA4268" s="13"/>
      <c r="EB4268" s="13"/>
      <c r="EC4268" s="13"/>
      <c r="ED4268" s="13"/>
      <c r="EE4268" s="13"/>
      <c r="EF4268" s="13"/>
      <c r="EG4268" s="13"/>
      <c r="EH4268" s="13"/>
      <c r="EI4268" s="13"/>
      <c r="EJ4268" s="13"/>
      <c r="EK4268" s="13"/>
      <c r="EL4268" s="13"/>
      <c r="EM4268" s="13"/>
      <c r="EN4268" s="13"/>
      <c r="EO4268" s="13"/>
      <c r="EP4268" s="13"/>
      <c r="EQ4268" s="13"/>
      <c r="ER4268" s="13"/>
      <c r="ES4268" s="13"/>
      <c r="ET4268" s="13"/>
      <c r="EU4268" s="13"/>
      <c r="EV4268" s="13"/>
      <c r="EW4268" s="13"/>
      <c r="EX4268" s="13"/>
      <c r="EY4268" s="13"/>
      <c r="EZ4268" s="13"/>
      <c r="FA4268" s="13"/>
      <c r="FB4268" s="13"/>
      <c r="FC4268" s="13"/>
      <c r="FD4268" s="13"/>
      <c r="FE4268" s="13"/>
      <c r="FF4268" s="13"/>
      <c r="FG4268" s="13"/>
      <c r="FH4268" s="13"/>
      <c r="FI4268" s="13"/>
      <c r="FJ4268" s="13"/>
      <c r="FK4268" s="13"/>
      <c r="FL4268" s="13"/>
      <c r="FM4268" s="13"/>
      <c r="FN4268" s="13"/>
      <c r="FO4268" s="13"/>
      <c r="FP4268" s="13"/>
      <c r="FQ4268" s="13"/>
      <c r="FR4268" s="13"/>
      <c r="FS4268" s="13"/>
      <c r="FT4268" s="13"/>
      <c r="FU4268" s="13"/>
      <c r="FV4268" s="13"/>
      <c r="FW4268" s="13"/>
      <c r="FX4268" s="13"/>
      <c r="FY4268" s="13"/>
      <c r="FZ4268" s="13"/>
      <c r="GA4268" s="13"/>
      <c r="GB4268" s="13"/>
      <c r="GC4268" s="13"/>
      <c r="GD4268" s="13"/>
      <c r="GE4268" s="13"/>
      <c r="GF4268" s="13"/>
      <c r="GG4268" s="13"/>
      <c r="GH4268" s="13"/>
      <c r="GI4268" s="13"/>
      <c r="GJ4268" s="13"/>
      <c r="GK4268" s="13"/>
      <c r="GL4268" s="13"/>
      <c r="GM4268" s="13"/>
      <c r="GN4268" s="13"/>
      <c r="GO4268" s="13"/>
      <c r="GP4268" s="13"/>
      <c r="GQ4268" s="13"/>
      <c r="GR4268" s="13"/>
      <c r="GS4268" s="13"/>
      <c r="GT4268" s="13"/>
      <c r="GU4268" s="13"/>
      <c r="GV4268" s="13"/>
      <c r="GW4268" s="13"/>
      <c r="GX4268" s="13"/>
      <c r="GY4268" s="13"/>
      <c r="GZ4268" s="13"/>
      <c r="HA4268" s="13"/>
      <c r="HB4268" s="13"/>
      <c r="HC4268" s="13"/>
      <c r="HD4268" s="13"/>
      <c r="HE4268" s="13"/>
      <c r="HF4268" s="13"/>
      <c r="HG4268" s="13"/>
      <c r="HH4268" s="13"/>
      <c r="HI4268" s="13"/>
      <c r="HJ4268" s="13"/>
      <c r="HK4268" s="13"/>
      <c r="HL4268" s="13"/>
      <c r="HM4268" s="13"/>
      <c r="HN4268" s="13"/>
      <c r="HO4268" s="13"/>
      <c r="HP4268" s="13"/>
      <c r="HQ4268" s="13"/>
      <c r="HR4268" s="13"/>
      <c r="HS4268" s="13"/>
      <c r="HT4268" s="13"/>
      <c r="HU4268" s="13"/>
      <c r="HV4268" s="13"/>
      <c r="HW4268" s="13"/>
      <c r="HX4268" s="13"/>
      <c r="HY4268" s="13"/>
      <c r="HZ4268" s="13"/>
      <c r="IA4268" s="13"/>
      <c r="IB4268" s="13"/>
      <c r="IC4268" s="13"/>
      <c r="ID4268" s="13"/>
      <c r="IE4268" s="13"/>
      <c r="IF4268" s="13"/>
      <c r="IG4268" s="13"/>
    </row>
    <row r="4269" spans="1:241" s="304" customFormat="1">
      <c r="A4269" s="309">
        <v>196</v>
      </c>
      <c r="B4269" s="197" t="s">
        <v>5322</v>
      </c>
      <c r="C4269" s="119" t="s">
        <v>5321</v>
      </c>
      <c r="D4269" s="305" t="s">
        <v>1808</v>
      </c>
      <c r="E4269" s="312">
        <f>+F4269+G4269+H4269</f>
        <v>0</v>
      </c>
      <c r="F4269" s="303"/>
      <c r="G4269" s="303"/>
      <c r="H4269" s="303"/>
      <c r="I4269" s="13"/>
      <c r="J4269" s="13"/>
      <c r="K4269" s="13"/>
      <c r="L4269" s="13"/>
      <c r="M4269" s="13"/>
      <c r="N4269" s="13"/>
      <c r="O4269" s="13"/>
      <c r="P4269" s="13"/>
      <c r="Q4269" s="13"/>
      <c r="R4269" s="13"/>
      <c r="S4269" s="13"/>
      <c r="T4269" s="13"/>
      <c r="U4269" s="13"/>
      <c r="V4269" s="13"/>
      <c r="W4269" s="13"/>
      <c r="X4269" s="13"/>
      <c r="Y4269" s="13"/>
      <c r="Z4269" s="13"/>
      <c r="AA4269" s="13"/>
      <c r="AB4269" s="13"/>
      <c r="AC4269" s="13"/>
      <c r="AD4269" s="13"/>
      <c r="AE4269" s="13"/>
      <c r="AF4269" s="13"/>
      <c r="AG4269" s="13"/>
      <c r="AH4269" s="13"/>
      <c r="AI4269" s="13"/>
      <c r="AJ4269" s="13"/>
      <c r="AK4269" s="13"/>
      <c r="AL4269" s="13"/>
      <c r="AM4269" s="13"/>
      <c r="AN4269" s="13"/>
      <c r="AO4269" s="13"/>
      <c r="AP4269" s="13"/>
      <c r="AQ4269" s="13"/>
      <c r="AR4269" s="13"/>
      <c r="AS4269" s="13"/>
      <c r="AT4269" s="13"/>
      <c r="AU4269" s="13"/>
      <c r="AV4269" s="13"/>
      <c r="AW4269" s="13"/>
      <c r="AX4269" s="13"/>
      <c r="AY4269" s="13"/>
      <c r="AZ4269" s="13"/>
      <c r="BA4269" s="13"/>
      <c r="BB4269" s="13"/>
      <c r="BC4269" s="13"/>
      <c r="BD4269" s="13"/>
      <c r="BE4269" s="13"/>
      <c r="BF4269" s="13"/>
      <c r="BG4269" s="13"/>
      <c r="BH4269" s="13"/>
      <c r="BI4269" s="13"/>
      <c r="BJ4269" s="13"/>
      <c r="BK4269" s="13"/>
      <c r="BL4269" s="13"/>
      <c r="BM4269" s="13"/>
      <c r="BN4269" s="13"/>
      <c r="BO4269" s="13"/>
      <c r="BP4269" s="13"/>
      <c r="BQ4269" s="13"/>
      <c r="BR4269" s="13"/>
      <c r="BS4269" s="13"/>
      <c r="BT4269" s="13"/>
      <c r="BU4269" s="13"/>
      <c r="BV4269" s="13"/>
      <c r="BW4269" s="13"/>
      <c r="BX4269" s="13"/>
      <c r="BY4269" s="13"/>
      <c r="BZ4269" s="13"/>
      <c r="CA4269" s="13"/>
      <c r="CB4269" s="13"/>
      <c r="CC4269" s="13"/>
      <c r="CD4269" s="13"/>
      <c r="CE4269" s="13"/>
      <c r="CF4269" s="13"/>
      <c r="CG4269" s="13"/>
      <c r="CH4269" s="13"/>
      <c r="CI4269" s="13"/>
      <c r="CJ4269" s="13"/>
      <c r="CK4269" s="13"/>
      <c r="CL4269" s="13"/>
      <c r="CM4269" s="13"/>
      <c r="CN4269" s="13"/>
      <c r="CO4269" s="13"/>
      <c r="CP4269" s="13"/>
      <c r="CQ4269" s="13"/>
      <c r="CR4269" s="13"/>
      <c r="CS4269" s="13"/>
      <c r="CT4269" s="13"/>
      <c r="CU4269" s="13"/>
      <c r="CV4269" s="13"/>
      <c r="CW4269" s="13"/>
      <c r="CX4269" s="13"/>
      <c r="CY4269" s="13"/>
      <c r="CZ4269" s="13"/>
      <c r="DA4269" s="13"/>
      <c r="DB4269" s="13"/>
      <c r="DC4269" s="13"/>
      <c r="DD4269" s="13"/>
      <c r="DE4269" s="13"/>
      <c r="DF4269" s="13"/>
      <c r="DG4269" s="13"/>
      <c r="DH4269" s="13"/>
      <c r="DI4269" s="13"/>
      <c r="DJ4269" s="13"/>
      <c r="DK4269" s="13"/>
      <c r="DL4269" s="13"/>
      <c r="DM4269" s="13"/>
      <c r="DN4269" s="13"/>
      <c r="DO4269" s="13"/>
      <c r="DP4269" s="13"/>
      <c r="DQ4269" s="13"/>
      <c r="DR4269" s="13"/>
      <c r="DS4269" s="13"/>
      <c r="DT4269" s="13"/>
      <c r="DU4269" s="13"/>
      <c r="DV4269" s="13"/>
      <c r="DW4269" s="13"/>
      <c r="DX4269" s="13"/>
      <c r="DY4269" s="13"/>
      <c r="DZ4269" s="13"/>
      <c r="EA4269" s="13"/>
      <c r="EB4269" s="13"/>
      <c r="EC4269" s="13"/>
      <c r="ED4269" s="13"/>
      <c r="EE4269" s="13"/>
      <c r="EF4269" s="13"/>
      <c r="EG4269" s="13"/>
      <c r="EH4269" s="13"/>
      <c r="EI4269" s="13"/>
      <c r="EJ4269" s="13"/>
      <c r="EK4269" s="13"/>
      <c r="EL4269" s="13"/>
      <c r="EM4269" s="13"/>
      <c r="EN4269" s="13"/>
      <c r="EO4269" s="13"/>
      <c r="EP4269" s="13"/>
      <c r="EQ4269" s="13"/>
      <c r="ER4269" s="13"/>
      <c r="ES4269" s="13"/>
      <c r="ET4269" s="13"/>
      <c r="EU4269" s="13"/>
      <c r="EV4269" s="13"/>
      <c r="EW4269" s="13"/>
      <c r="EX4269" s="13"/>
      <c r="EY4269" s="13"/>
      <c r="EZ4269" s="13"/>
      <c r="FA4269" s="13"/>
      <c r="FB4269" s="13"/>
      <c r="FC4269" s="13"/>
      <c r="FD4269" s="13"/>
      <c r="FE4269" s="13"/>
      <c r="FF4269" s="13"/>
      <c r="FG4269" s="13"/>
      <c r="FH4269" s="13"/>
      <c r="FI4269" s="13"/>
      <c r="FJ4269" s="13"/>
      <c r="FK4269" s="13"/>
      <c r="FL4269" s="13"/>
      <c r="FM4269" s="13"/>
      <c r="FN4269" s="13"/>
      <c r="FO4269" s="13"/>
      <c r="FP4269" s="13"/>
      <c r="FQ4269" s="13"/>
      <c r="FR4269" s="13"/>
      <c r="FS4269" s="13"/>
      <c r="FT4269" s="13"/>
      <c r="FU4269" s="13"/>
      <c r="FV4269" s="13"/>
      <c r="FW4269" s="13"/>
      <c r="FX4269" s="13"/>
      <c r="FY4269" s="13"/>
      <c r="FZ4269" s="13"/>
      <c r="GA4269" s="13"/>
      <c r="GB4269" s="13"/>
      <c r="GC4269" s="13"/>
      <c r="GD4269" s="13"/>
      <c r="GE4269" s="13"/>
      <c r="GF4269" s="13"/>
      <c r="GG4269" s="13"/>
      <c r="GH4269" s="13"/>
      <c r="GI4269" s="13"/>
      <c r="GJ4269" s="13"/>
      <c r="GK4269" s="13"/>
      <c r="GL4269" s="13"/>
      <c r="GM4269" s="13"/>
      <c r="GN4269" s="13"/>
      <c r="GO4269" s="13"/>
      <c r="GP4269" s="13"/>
      <c r="GQ4269" s="13"/>
      <c r="GR4269" s="13"/>
      <c r="GS4269" s="13"/>
      <c r="GT4269" s="13"/>
      <c r="GU4269" s="13"/>
      <c r="GV4269" s="13"/>
      <c r="GW4269" s="13"/>
      <c r="GX4269" s="13"/>
      <c r="GY4269" s="13"/>
      <c r="GZ4269" s="13"/>
      <c r="HA4269" s="13"/>
      <c r="HB4269" s="13"/>
      <c r="HC4269" s="13"/>
      <c r="HD4269" s="13"/>
      <c r="HE4269" s="13"/>
      <c r="HF4269" s="13"/>
      <c r="HG4269" s="13"/>
      <c r="HH4269" s="13"/>
      <c r="HI4269" s="13"/>
      <c r="HJ4269" s="13"/>
      <c r="HK4269" s="13"/>
      <c r="HL4269" s="13"/>
      <c r="HM4269" s="13"/>
      <c r="HN4269" s="13"/>
      <c r="HO4269" s="13"/>
      <c r="HP4269" s="13"/>
      <c r="HQ4269" s="13"/>
      <c r="HR4269" s="13"/>
      <c r="HS4269" s="13"/>
      <c r="HT4269" s="13"/>
      <c r="HU4269" s="13"/>
      <c r="HV4269" s="13"/>
      <c r="HW4269" s="13"/>
      <c r="HX4269" s="13"/>
      <c r="HY4269" s="13"/>
      <c r="HZ4269" s="13"/>
      <c r="IA4269" s="13"/>
      <c r="IB4269" s="13"/>
      <c r="IC4269" s="13"/>
      <c r="ID4269" s="13"/>
      <c r="IE4269" s="13"/>
      <c r="IF4269" s="13"/>
      <c r="IG4269" s="13"/>
    </row>
    <row r="4270" spans="1:241" s="304" customFormat="1">
      <c r="A4270" s="309">
        <v>197</v>
      </c>
      <c r="B4270" s="197" t="s">
        <v>5323</v>
      </c>
      <c r="C4270" s="119" t="s">
        <v>5324</v>
      </c>
      <c r="D4270" s="311" t="s">
        <v>2581</v>
      </c>
      <c r="E4270" s="312">
        <f>+F4270+G4270+H4270</f>
        <v>0</v>
      </c>
      <c r="F4270" s="303"/>
      <c r="G4270" s="303"/>
      <c r="H4270" s="303"/>
      <c r="I4270" s="13"/>
      <c r="J4270" s="13"/>
      <c r="K4270" s="13"/>
      <c r="L4270" s="13"/>
      <c r="M4270" s="13"/>
      <c r="N4270" s="13"/>
      <c r="O4270" s="13"/>
      <c r="P4270" s="13"/>
      <c r="Q4270" s="13"/>
      <c r="R4270" s="13"/>
      <c r="S4270" s="13"/>
      <c r="T4270" s="13"/>
      <c r="U4270" s="13"/>
      <c r="V4270" s="13"/>
      <c r="W4270" s="13"/>
      <c r="X4270" s="13"/>
      <c r="Y4270" s="13"/>
      <c r="Z4270" s="13"/>
      <c r="AA4270" s="13"/>
      <c r="AB4270" s="13"/>
      <c r="AC4270" s="13"/>
      <c r="AD4270" s="13"/>
      <c r="AE4270" s="13"/>
      <c r="AF4270" s="13"/>
      <c r="AG4270" s="13"/>
      <c r="AH4270" s="13"/>
      <c r="AI4270" s="13"/>
      <c r="AJ4270" s="13"/>
      <c r="AK4270" s="13"/>
      <c r="AL4270" s="13"/>
      <c r="AM4270" s="13"/>
      <c r="AN4270" s="13"/>
      <c r="AO4270" s="13"/>
      <c r="AP4270" s="13"/>
      <c r="AQ4270" s="13"/>
      <c r="AR4270" s="13"/>
      <c r="AS4270" s="13"/>
      <c r="AT4270" s="13"/>
      <c r="AU4270" s="13"/>
      <c r="AV4270" s="13"/>
      <c r="AW4270" s="13"/>
      <c r="AX4270" s="13"/>
      <c r="AY4270" s="13"/>
      <c r="AZ4270" s="13"/>
      <c r="BA4270" s="13"/>
      <c r="BB4270" s="13"/>
      <c r="BC4270" s="13"/>
      <c r="BD4270" s="13"/>
      <c r="BE4270" s="13"/>
      <c r="BF4270" s="13"/>
      <c r="BG4270" s="13"/>
      <c r="BH4270" s="13"/>
      <c r="BI4270" s="13"/>
      <c r="BJ4270" s="13"/>
      <c r="BK4270" s="13"/>
      <c r="BL4270" s="13"/>
      <c r="BM4270" s="13"/>
      <c r="BN4270" s="13"/>
      <c r="BO4270" s="13"/>
      <c r="BP4270" s="13"/>
      <c r="BQ4270" s="13"/>
      <c r="BR4270" s="13"/>
      <c r="BS4270" s="13"/>
      <c r="BT4270" s="13"/>
      <c r="BU4270" s="13"/>
      <c r="BV4270" s="13"/>
      <c r="BW4270" s="13"/>
      <c r="BX4270" s="13"/>
      <c r="BY4270" s="13"/>
      <c r="BZ4270" s="13"/>
      <c r="CA4270" s="13"/>
      <c r="CB4270" s="13"/>
      <c r="CC4270" s="13"/>
      <c r="CD4270" s="13"/>
      <c r="CE4270" s="13"/>
      <c r="CF4270" s="13"/>
      <c r="CG4270" s="13"/>
      <c r="CH4270" s="13"/>
      <c r="CI4270" s="13"/>
      <c r="CJ4270" s="13"/>
      <c r="CK4270" s="13"/>
      <c r="CL4270" s="13"/>
      <c r="CM4270" s="13"/>
      <c r="CN4270" s="13"/>
      <c r="CO4270" s="13"/>
      <c r="CP4270" s="13"/>
      <c r="CQ4270" s="13"/>
      <c r="CR4270" s="13"/>
      <c r="CS4270" s="13"/>
      <c r="CT4270" s="13"/>
      <c r="CU4270" s="13"/>
      <c r="CV4270" s="13"/>
      <c r="CW4270" s="13"/>
      <c r="CX4270" s="13"/>
      <c r="CY4270" s="13"/>
      <c r="CZ4270" s="13"/>
      <c r="DA4270" s="13"/>
      <c r="DB4270" s="13"/>
      <c r="DC4270" s="13"/>
      <c r="DD4270" s="13"/>
      <c r="DE4270" s="13"/>
      <c r="DF4270" s="13"/>
      <c r="DG4270" s="13"/>
      <c r="DH4270" s="13"/>
      <c r="DI4270" s="13"/>
      <c r="DJ4270" s="13"/>
      <c r="DK4270" s="13"/>
      <c r="DL4270" s="13"/>
      <c r="DM4270" s="13"/>
      <c r="DN4270" s="13"/>
      <c r="DO4270" s="13"/>
      <c r="DP4270" s="13"/>
      <c r="DQ4270" s="13"/>
      <c r="DR4270" s="13"/>
      <c r="DS4270" s="13"/>
      <c r="DT4270" s="13"/>
      <c r="DU4270" s="13"/>
      <c r="DV4270" s="13"/>
      <c r="DW4270" s="13"/>
      <c r="DX4270" s="13"/>
      <c r="DY4270" s="13"/>
      <c r="DZ4270" s="13"/>
      <c r="EA4270" s="13"/>
      <c r="EB4270" s="13"/>
      <c r="EC4270" s="13"/>
      <c r="ED4270" s="13"/>
      <c r="EE4270" s="13"/>
      <c r="EF4270" s="13"/>
      <c r="EG4270" s="13"/>
      <c r="EH4270" s="13"/>
      <c r="EI4270" s="13"/>
      <c r="EJ4270" s="13"/>
      <c r="EK4270" s="13"/>
      <c r="EL4270" s="13"/>
      <c r="EM4270" s="13"/>
      <c r="EN4270" s="13"/>
      <c r="EO4270" s="13"/>
      <c r="EP4270" s="13"/>
      <c r="EQ4270" s="13"/>
      <c r="ER4270" s="13"/>
      <c r="ES4270" s="13"/>
      <c r="ET4270" s="13"/>
      <c r="EU4270" s="13"/>
      <c r="EV4270" s="13"/>
      <c r="EW4270" s="13"/>
      <c r="EX4270" s="13"/>
      <c r="EY4270" s="13"/>
      <c r="EZ4270" s="13"/>
      <c r="FA4270" s="13"/>
      <c r="FB4270" s="13"/>
      <c r="FC4270" s="13"/>
      <c r="FD4270" s="13"/>
      <c r="FE4270" s="13"/>
      <c r="FF4270" s="13"/>
      <c r="FG4270" s="13"/>
      <c r="FH4270" s="13"/>
      <c r="FI4270" s="13"/>
      <c r="FJ4270" s="13"/>
      <c r="FK4270" s="13"/>
      <c r="FL4270" s="13"/>
      <c r="FM4270" s="13"/>
      <c r="FN4270" s="13"/>
      <c r="FO4270" s="13"/>
      <c r="FP4270" s="13"/>
      <c r="FQ4270" s="13"/>
      <c r="FR4270" s="13"/>
      <c r="FS4270" s="13"/>
      <c r="FT4270" s="13"/>
      <c r="FU4270" s="13"/>
      <c r="FV4270" s="13"/>
      <c r="FW4270" s="13"/>
      <c r="FX4270" s="13"/>
      <c r="FY4270" s="13"/>
      <c r="FZ4270" s="13"/>
      <c r="GA4270" s="13"/>
      <c r="GB4270" s="13"/>
      <c r="GC4270" s="13"/>
      <c r="GD4270" s="13"/>
      <c r="GE4270" s="13"/>
      <c r="GF4270" s="13"/>
      <c r="GG4270" s="13"/>
      <c r="GH4270" s="13"/>
      <c r="GI4270" s="13"/>
      <c r="GJ4270" s="13"/>
      <c r="GK4270" s="13"/>
      <c r="GL4270" s="13"/>
      <c r="GM4270" s="13"/>
      <c r="GN4270" s="13"/>
      <c r="GO4270" s="13"/>
      <c r="GP4270" s="13"/>
      <c r="GQ4270" s="13"/>
      <c r="GR4270" s="13"/>
      <c r="GS4270" s="13"/>
      <c r="GT4270" s="13"/>
      <c r="GU4270" s="13"/>
      <c r="GV4270" s="13"/>
      <c r="GW4270" s="13"/>
      <c r="GX4270" s="13"/>
      <c r="GY4270" s="13"/>
      <c r="GZ4270" s="13"/>
      <c r="HA4270" s="13"/>
      <c r="HB4270" s="13"/>
      <c r="HC4270" s="13"/>
      <c r="HD4270" s="13"/>
      <c r="HE4270" s="13"/>
      <c r="HF4270" s="13"/>
      <c r="HG4270" s="13"/>
      <c r="HH4270" s="13"/>
      <c r="HI4270" s="13"/>
      <c r="HJ4270" s="13"/>
      <c r="HK4270" s="13"/>
      <c r="HL4270" s="13"/>
      <c r="HM4270" s="13"/>
      <c r="HN4270" s="13"/>
      <c r="HO4270" s="13"/>
      <c r="HP4270" s="13"/>
      <c r="HQ4270" s="13"/>
      <c r="HR4270" s="13"/>
      <c r="HS4270" s="13"/>
      <c r="HT4270" s="13"/>
      <c r="HU4270" s="13"/>
      <c r="HV4270" s="13"/>
      <c r="HW4270" s="13"/>
      <c r="HX4270" s="13"/>
      <c r="HY4270" s="13"/>
      <c r="HZ4270" s="13"/>
      <c r="IA4270" s="13"/>
      <c r="IB4270" s="13"/>
      <c r="IC4270" s="13"/>
      <c r="ID4270" s="13"/>
      <c r="IE4270" s="13"/>
      <c r="IF4270" s="13"/>
      <c r="IG4270" s="13"/>
    </row>
    <row r="4271" spans="1:241" s="304" customFormat="1">
      <c r="A4271" s="309">
        <v>198</v>
      </c>
      <c r="B4271" s="197" t="s">
        <v>3252</v>
      </c>
      <c r="C4271" s="119" t="s">
        <v>5325</v>
      </c>
      <c r="D4271" s="305" t="s">
        <v>1808</v>
      </c>
      <c r="E4271" s="312">
        <f>+F4271+G4271+H4271</f>
        <v>0</v>
      </c>
      <c r="F4271" s="303"/>
      <c r="G4271" s="303"/>
      <c r="H4271" s="303"/>
      <c r="I4271" s="13"/>
      <c r="J4271" s="13"/>
      <c r="K4271" s="13"/>
      <c r="L4271" s="13"/>
      <c r="M4271" s="13"/>
      <c r="N4271" s="13"/>
      <c r="O4271" s="13"/>
      <c r="P4271" s="13"/>
      <c r="Q4271" s="13"/>
      <c r="R4271" s="13"/>
      <c r="S4271" s="13"/>
      <c r="T4271" s="13"/>
      <c r="U4271" s="13"/>
      <c r="V4271" s="13"/>
      <c r="W4271" s="13"/>
      <c r="X4271" s="13"/>
      <c r="Y4271" s="13"/>
      <c r="Z4271" s="13"/>
      <c r="AA4271" s="13"/>
      <c r="AB4271" s="13"/>
      <c r="AC4271" s="13"/>
      <c r="AD4271" s="13"/>
      <c r="AE4271" s="13"/>
      <c r="AF4271" s="13"/>
      <c r="AG4271" s="13"/>
      <c r="AH4271" s="13"/>
      <c r="AI4271" s="13"/>
      <c r="AJ4271" s="13"/>
      <c r="AK4271" s="13"/>
      <c r="AL4271" s="13"/>
      <c r="AM4271" s="13"/>
      <c r="AN4271" s="13"/>
      <c r="AO4271" s="13"/>
      <c r="AP4271" s="13"/>
      <c r="AQ4271" s="13"/>
      <c r="AR4271" s="13"/>
      <c r="AS4271" s="13"/>
      <c r="AT4271" s="13"/>
      <c r="AU4271" s="13"/>
      <c r="AV4271" s="13"/>
      <c r="AW4271" s="13"/>
      <c r="AX4271" s="13"/>
      <c r="AY4271" s="13"/>
      <c r="AZ4271" s="13"/>
      <c r="BA4271" s="13"/>
      <c r="BB4271" s="13"/>
      <c r="BC4271" s="13"/>
      <c r="BD4271" s="13"/>
      <c r="BE4271" s="13"/>
      <c r="BF4271" s="13"/>
      <c r="BG4271" s="13"/>
      <c r="BH4271" s="13"/>
      <c r="BI4271" s="13"/>
      <c r="BJ4271" s="13"/>
      <c r="BK4271" s="13"/>
      <c r="BL4271" s="13"/>
      <c r="BM4271" s="13"/>
      <c r="BN4271" s="13"/>
      <c r="BO4271" s="13"/>
      <c r="BP4271" s="13"/>
      <c r="BQ4271" s="13"/>
      <c r="BR4271" s="13"/>
      <c r="BS4271" s="13"/>
      <c r="BT4271" s="13"/>
      <c r="BU4271" s="13"/>
      <c r="BV4271" s="13"/>
      <c r="BW4271" s="13"/>
      <c r="BX4271" s="13"/>
      <c r="BY4271" s="13"/>
      <c r="BZ4271" s="13"/>
      <c r="CA4271" s="13"/>
      <c r="CB4271" s="13"/>
      <c r="CC4271" s="13"/>
      <c r="CD4271" s="13"/>
      <c r="CE4271" s="13"/>
      <c r="CF4271" s="13"/>
      <c r="CG4271" s="13"/>
      <c r="CH4271" s="13"/>
      <c r="CI4271" s="13"/>
      <c r="CJ4271" s="13"/>
      <c r="CK4271" s="13"/>
      <c r="CL4271" s="13"/>
      <c r="CM4271" s="13"/>
      <c r="CN4271" s="13"/>
      <c r="CO4271" s="13"/>
      <c r="CP4271" s="13"/>
      <c r="CQ4271" s="13"/>
      <c r="CR4271" s="13"/>
      <c r="CS4271" s="13"/>
      <c r="CT4271" s="13"/>
      <c r="CU4271" s="13"/>
      <c r="CV4271" s="13"/>
      <c r="CW4271" s="13"/>
      <c r="CX4271" s="13"/>
      <c r="CY4271" s="13"/>
      <c r="CZ4271" s="13"/>
      <c r="DA4271" s="13"/>
      <c r="DB4271" s="13"/>
      <c r="DC4271" s="13"/>
      <c r="DD4271" s="13"/>
      <c r="DE4271" s="13"/>
      <c r="DF4271" s="13"/>
      <c r="DG4271" s="13"/>
      <c r="DH4271" s="13"/>
      <c r="DI4271" s="13"/>
      <c r="DJ4271" s="13"/>
      <c r="DK4271" s="13"/>
      <c r="DL4271" s="13"/>
      <c r="DM4271" s="13"/>
      <c r="DN4271" s="13"/>
      <c r="DO4271" s="13"/>
      <c r="DP4271" s="13"/>
      <c r="DQ4271" s="13"/>
      <c r="DR4271" s="13"/>
      <c r="DS4271" s="13"/>
      <c r="DT4271" s="13"/>
      <c r="DU4271" s="13"/>
      <c r="DV4271" s="13"/>
      <c r="DW4271" s="13"/>
      <c r="DX4271" s="13"/>
      <c r="DY4271" s="13"/>
      <c r="DZ4271" s="13"/>
      <c r="EA4271" s="13"/>
      <c r="EB4271" s="13"/>
      <c r="EC4271" s="13"/>
      <c r="ED4271" s="13"/>
      <c r="EE4271" s="13"/>
      <c r="EF4271" s="13"/>
      <c r="EG4271" s="13"/>
      <c r="EH4271" s="13"/>
      <c r="EI4271" s="13"/>
      <c r="EJ4271" s="13"/>
      <c r="EK4271" s="13"/>
      <c r="EL4271" s="13"/>
      <c r="EM4271" s="13"/>
      <c r="EN4271" s="13"/>
      <c r="EO4271" s="13"/>
      <c r="EP4271" s="13"/>
      <c r="EQ4271" s="13"/>
      <c r="ER4271" s="13"/>
      <c r="ES4271" s="13"/>
      <c r="ET4271" s="13"/>
      <c r="EU4271" s="13"/>
      <c r="EV4271" s="13"/>
      <c r="EW4271" s="13"/>
      <c r="EX4271" s="13"/>
      <c r="EY4271" s="13"/>
      <c r="EZ4271" s="13"/>
      <c r="FA4271" s="13"/>
      <c r="FB4271" s="13"/>
      <c r="FC4271" s="13"/>
      <c r="FD4271" s="13"/>
      <c r="FE4271" s="13"/>
      <c r="FF4271" s="13"/>
      <c r="FG4271" s="13"/>
      <c r="FH4271" s="13"/>
      <c r="FI4271" s="13"/>
      <c r="FJ4271" s="13"/>
      <c r="FK4271" s="13"/>
      <c r="FL4271" s="13"/>
      <c r="FM4271" s="13"/>
      <c r="FN4271" s="13"/>
      <c r="FO4271" s="13"/>
      <c r="FP4271" s="13"/>
      <c r="FQ4271" s="13"/>
      <c r="FR4271" s="13"/>
      <c r="FS4271" s="13"/>
      <c r="FT4271" s="13"/>
      <c r="FU4271" s="13"/>
      <c r="FV4271" s="13"/>
      <c r="FW4271" s="13"/>
      <c r="FX4271" s="13"/>
      <c r="FY4271" s="13"/>
      <c r="FZ4271" s="13"/>
      <c r="GA4271" s="13"/>
      <c r="GB4271" s="13"/>
      <c r="GC4271" s="13"/>
      <c r="GD4271" s="13"/>
      <c r="GE4271" s="13"/>
      <c r="GF4271" s="13"/>
      <c r="GG4271" s="13"/>
      <c r="GH4271" s="13"/>
      <c r="GI4271" s="13"/>
      <c r="GJ4271" s="13"/>
      <c r="GK4271" s="13"/>
      <c r="GL4271" s="13"/>
      <c r="GM4271" s="13"/>
      <c r="GN4271" s="13"/>
      <c r="GO4271" s="13"/>
      <c r="GP4271" s="13"/>
      <c r="GQ4271" s="13"/>
      <c r="GR4271" s="13"/>
      <c r="GS4271" s="13"/>
      <c r="GT4271" s="13"/>
      <c r="GU4271" s="13"/>
      <c r="GV4271" s="13"/>
      <c r="GW4271" s="13"/>
      <c r="GX4271" s="13"/>
      <c r="GY4271" s="13"/>
      <c r="GZ4271" s="13"/>
      <c r="HA4271" s="13"/>
      <c r="HB4271" s="13"/>
      <c r="HC4271" s="13"/>
      <c r="HD4271" s="13"/>
      <c r="HE4271" s="13"/>
      <c r="HF4271" s="13"/>
      <c r="HG4271" s="13"/>
      <c r="HH4271" s="13"/>
      <c r="HI4271" s="13"/>
      <c r="HJ4271" s="13"/>
      <c r="HK4271" s="13"/>
      <c r="HL4271" s="13"/>
      <c r="HM4271" s="13"/>
      <c r="HN4271" s="13"/>
      <c r="HO4271" s="13"/>
      <c r="HP4271" s="13"/>
      <c r="HQ4271" s="13"/>
      <c r="HR4271" s="13"/>
      <c r="HS4271" s="13"/>
      <c r="HT4271" s="13"/>
      <c r="HU4271" s="13"/>
      <c r="HV4271" s="13"/>
      <c r="HW4271" s="13"/>
      <c r="HX4271" s="13"/>
      <c r="HY4271" s="13"/>
      <c r="HZ4271" s="13"/>
      <c r="IA4271" s="13"/>
      <c r="IB4271" s="13"/>
      <c r="IC4271" s="13"/>
      <c r="ID4271" s="13"/>
      <c r="IE4271" s="13"/>
      <c r="IF4271" s="13"/>
      <c r="IG4271" s="13"/>
    </row>
    <row r="4272" spans="1:241" s="304" customFormat="1">
      <c r="A4272" s="309">
        <v>199</v>
      </c>
      <c r="B4272" s="197" t="s">
        <v>2287</v>
      </c>
      <c r="C4272" s="119">
        <v>9142780</v>
      </c>
      <c r="D4272" s="305" t="s">
        <v>1808</v>
      </c>
      <c r="E4272" s="312">
        <f>+F4272+G4272+H4272</f>
        <v>0</v>
      </c>
      <c r="F4272" s="303"/>
      <c r="G4272" s="303"/>
      <c r="H4272" s="303"/>
      <c r="I4272" s="13"/>
      <c r="J4272" s="13"/>
      <c r="K4272" s="13"/>
      <c r="L4272" s="13"/>
      <c r="M4272" s="13"/>
      <c r="N4272" s="13"/>
      <c r="O4272" s="13"/>
      <c r="P4272" s="13"/>
      <c r="Q4272" s="13"/>
      <c r="R4272" s="13"/>
      <c r="S4272" s="13"/>
      <c r="T4272" s="13"/>
      <c r="U4272" s="13"/>
      <c r="V4272" s="13"/>
      <c r="W4272" s="13"/>
      <c r="X4272" s="13"/>
      <c r="Y4272" s="13"/>
      <c r="Z4272" s="13"/>
      <c r="AA4272" s="13"/>
      <c r="AB4272" s="13"/>
      <c r="AC4272" s="13"/>
      <c r="AD4272" s="13"/>
      <c r="AE4272" s="13"/>
      <c r="AF4272" s="13"/>
      <c r="AG4272" s="13"/>
      <c r="AH4272" s="13"/>
      <c r="AI4272" s="13"/>
      <c r="AJ4272" s="13"/>
      <c r="AK4272" s="13"/>
      <c r="AL4272" s="13"/>
      <c r="AM4272" s="13"/>
      <c r="AN4272" s="13"/>
      <c r="AO4272" s="13"/>
      <c r="AP4272" s="13"/>
      <c r="AQ4272" s="13"/>
      <c r="AR4272" s="13"/>
      <c r="AS4272" s="13"/>
      <c r="AT4272" s="13"/>
      <c r="AU4272" s="13"/>
      <c r="AV4272" s="13"/>
      <c r="AW4272" s="13"/>
      <c r="AX4272" s="13"/>
      <c r="AY4272" s="13"/>
      <c r="AZ4272" s="13"/>
      <c r="BA4272" s="13"/>
      <c r="BB4272" s="13"/>
      <c r="BC4272" s="13"/>
      <c r="BD4272" s="13"/>
      <c r="BE4272" s="13"/>
      <c r="BF4272" s="13"/>
      <c r="BG4272" s="13"/>
      <c r="BH4272" s="13"/>
      <c r="BI4272" s="13"/>
      <c r="BJ4272" s="13"/>
      <c r="BK4272" s="13"/>
      <c r="BL4272" s="13"/>
      <c r="BM4272" s="13"/>
      <c r="BN4272" s="13"/>
      <c r="BO4272" s="13"/>
      <c r="BP4272" s="13"/>
      <c r="BQ4272" s="13"/>
      <c r="BR4272" s="13"/>
      <c r="BS4272" s="13"/>
      <c r="BT4272" s="13"/>
      <c r="BU4272" s="13"/>
      <c r="BV4272" s="13"/>
      <c r="BW4272" s="13"/>
      <c r="BX4272" s="13"/>
      <c r="BY4272" s="13"/>
      <c r="BZ4272" s="13"/>
      <c r="CA4272" s="13"/>
      <c r="CB4272" s="13"/>
      <c r="CC4272" s="13"/>
      <c r="CD4272" s="13"/>
      <c r="CE4272" s="13"/>
      <c r="CF4272" s="13"/>
      <c r="CG4272" s="13"/>
      <c r="CH4272" s="13"/>
      <c r="CI4272" s="13"/>
      <c r="CJ4272" s="13"/>
      <c r="CK4272" s="13"/>
      <c r="CL4272" s="13"/>
      <c r="CM4272" s="13"/>
      <c r="CN4272" s="13"/>
      <c r="CO4272" s="13"/>
      <c r="CP4272" s="13"/>
      <c r="CQ4272" s="13"/>
      <c r="CR4272" s="13"/>
      <c r="CS4272" s="13"/>
      <c r="CT4272" s="13"/>
      <c r="CU4272" s="13"/>
      <c r="CV4272" s="13"/>
      <c r="CW4272" s="13"/>
      <c r="CX4272" s="13"/>
      <c r="CY4272" s="13"/>
      <c r="CZ4272" s="13"/>
      <c r="DA4272" s="13"/>
      <c r="DB4272" s="13"/>
      <c r="DC4272" s="13"/>
      <c r="DD4272" s="13"/>
      <c r="DE4272" s="13"/>
      <c r="DF4272" s="13"/>
      <c r="DG4272" s="13"/>
      <c r="DH4272" s="13"/>
      <c r="DI4272" s="13"/>
      <c r="DJ4272" s="13"/>
      <c r="DK4272" s="13"/>
      <c r="DL4272" s="13"/>
      <c r="DM4272" s="13"/>
      <c r="DN4272" s="13"/>
      <c r="DO4272" s="13"/>
      <c r="DP4272" s="13"/>
      <c r="DQ4272" s="13"/>
      <c r="DR4272" s="13"/>
      <c r="DS4272" s="13"/>
      <c r="DT4272" s="13"/>
      <c r="DU4272" s="13"/>
      <c r="DV4272" s="13"/>
      <c r="DW4272" s="13"/>
      <c r="DX4272" s="13"/>
      <c r="DY4272" s="13"/>
      <c r="DZ4272" s="13"/>
      <c r="EA4272" s="13"/>
      <c r="EB4272" s="13"/>
      <c r="EC4272" s="13"/>
      <c r="ED4272" s="13"/>
      <c r="EE4272" s="13"/>
      <c r="EF4272" s="13"/>
      <c r="EG4272" s="13"/>
      <c r="EH4272" s="13"/>
      <c r="EI4272" s="13"/>
      <c r="EJ4272" s="13"/>
      <c r="EK4272" s="13"/>
      <c r="EL4272" s="13"/>
      <c r="EM4272" s="13"/>
      <c r="EN4272" s="13"/>
      <c r="EO4272" s="13"/>
      <c r="EP4272" s="13"/>
      <c r="EQ4272" s="13"/>
      <c r="ER4272" s="13"/>
      <c r="ES4272" s="13"/>
      <c r="ET4272" s="13"/>
      <c r="EU4272" s="13"/>
      <c r="EV4272" s="13"/>
      <c r="EW4272" s="13"/>
      <c r="EX4272" s="13"/>
      <c r="EY4272" s="13"/>
      <c r="EZ4272" s="13"/>
      <c r="FA4272" s="13"/>
      <c r="FB4272" s="13"/>
      <c r="FC4272" s="13"/>
      <c r="FD4272" s="13"/>
      <c r="FE4272" s="13"/>
      <c r="FF4272" s="13"/>
      <c r="FG4272" s="13"/>
      <c r="FH4272" s="13"/>
      <c r="FI4272" s="13"/>
      <c r="FJ4272" s="13"/>
      <c r="FK4272" s="13"/>
      <c r="FL4272" s="13"/>
      <c r="FM4272" s="13"/>
      <c r="FN4272" s="13"/>
      <c r="FO4272" s="13"/>
      <c r="FP4272" s="13"/>
      <c r="FQ4272" s="13"/>
      <c r="FR4272" s="13"/>
      <c r="FS4272" s="13"/>
      <c r="FT4272" s="13"/>
      <c r="FU4272" s="13"/>
      <c r="FV4272" s="13"/>
      <c r="FW4272" s="13"/>
      <c r="FX4272" s="13"/>
      <c r="FY4272" s="13"/>
      <c r="FZ4272" s="13"/>
      <c r="GA4272" s="13"/>
      <c r="GB4272" s="13"/>
      <c r="GC4272" s="13"/>
      <c r="GD4272" s="13"/>
      <c r="GE4272" s="13"/>
      <c r="GF4272" s="13"/>
      <c r="GG4272" s="13"/>
      <c r="GH4272" s="13"/>
      <c r="GI4272" s="13"/>
      <c r="GJ4272" s="13"/>
      <c r="GK4272" s="13"/>
      <c r="GL4272" s="13"/>
      <c r="GM4272" s="13"/>
      <c r="GN4272" s="13"/>
      <c r="GO4272" s="13"/>
      <c r="GP4272" s="13"/>
      <c r="GQ4272" s="13"/>
      <c r="GR4272" s="13"/>
      <c r="GS4272" s="13"/>
      <c r="GT4272" s="13"/>
      <c r="GU4272" s="13"/>
      <c r="GV4272" s="13"/>
      <c r="GW4272" s="13"/>
      <c r="GX4272" s="13"/>
      <c r="GY4272" s="13"/>
      <c r="GZ4272" s="13"/>
      <c r="HA4272" s="13"/>
      <c r="HB4272" s="13"/>
      <c r="HC4272" s="13"/>
      <c r="HD4272" s="13"/>
      <c r="HE4272" s="13"/>
      <c r="HF4272" s="13"/>
      <c r="HG4272" s="13"/>
      <c r="HH4272" s="13"/>
      <c r="HI4272" s="13"/>
      <c r="HJ4272" s="13"/>
      <c r="HK4272" s="13"/>
      <c r="HL4272" s="13"/>
      <c r="HM4272" s="13"/>
      <c r="HN4272" s="13"/>
      <c r="HO4272" s="13"/>
      <c r="HP4272" s="13"/>
      <c r="HQ4272" s="13"/>
      <c r="HR4272" s="13"/>
      <c r="HS4272" s="13"/>
      <c r="HT4272" s="13"/>
      <c r="HU4272" s="13"/>
      <c r="HV4272" s="13"/>
      <c r="HW4272" s="13"/>
      <c r="HX4272" s="13"/>
      <c r="HY4272" s="13"/>
      <c r="HZ4272" s="13"/>
      <c r="IA4272" s="13"/>
      <c r="IB4272" s="13"/>
      <c r="IC4272" s="13"/>
      <c r="ID4272" s="13"/>
      <c r="IE4272" s="13"/>
      <c r="IF4272" s="13"/>
      <c r="IG4272" s="13"/>
    </row>
    <row r="4273" spans="1:241" s="304" customFormat="1" ht="31.5" customHeight="1">
      <c r="A4273" s="308"/>
      <c r="B4273" s="910" t="s">
        <v>5326</v>
      </c>
      <c r="C4273" s="911"/>
      <c r="D4273" s="911"/>
      <c r="E4273" s="911"/>
      <c r="F4273" s="911"/>
      <c r="G4273" s="911"/>
      <c r="H4273" s="911"/>
      <c r="I4273" s="13"/>
      <c r="J4273" s="13"/>
      <c r="K4273" s="13"/>
      <c r="L4273" s="13"/>
      <c r="M4273" s="13"/>
      <c r="N4273" s="13"/>
      <c r="O4273" s="13"/>
      <c r="P4273" s="13"/>
      <c r="Q4273" s="13"/>
      <c r="R4273" s="13"/>
      <c r="S4273" s="13"/>
      <c r="T4273" s="13"/>
      <c r="U4273" s="13"/>
      <c r="V4273" s="13"/>
      <c r="W4273" s="13"/>
      <c r="X4273" s="13"/>
      <c r="Y4273" s="13"/>
      <c r="Z4273" s="13"/>
      <c r="AA4273" s="13"/>
      <c r="AB4273" s="13"/>
      <c r="AC4273" s="13"/>
      <c r="AD4273" s="13"/>
      <c r="AE4273" s="13"/>
      <c r="AF4273" s="13"/>
      <c r="AG4273" s="13"/>
      <c r="AH4273" s="13"/>
      <c r="AI4273" s="13"/>
      <c r="AJ4273" s="13"/>
      <c r="AK4273" s="13"/>
      <c r="AL4273" s="13"/>
      <c r="AM4273" s="13"/>
      <c r="AN4273" s="13"/>
      <c r="AO4273" s="13"/>
      <c r="AP4273" s="13"/>
      <c r="AQ4273" s="13"/>
      <c r="AR4273" s="13"/>
      <c r="AS4273" s="13"/>
      <c r="AT4273" s="13"/>
      <c r="AU4273" s="13"/>
      <c r="AV4273" s="13"/>
      <c r="AW4273" s="13"/>
      <c r="AX4273" s="13"/>
      <c r="AY4273" s="13"/>
      <c r="AZ4273" s="13"/>
      <c r="BA4273" s="13"/>
      <c r="BB4273" s="13"/>
      <c r="BC4273" s="13"/>
      <c r="BD4273" s="13"/>
      <c r="BE4273" s="13"/>
      <c r="BF4273" s="13"/>
      <c r="BG4273" s="13"/>
      <c r="BH4273" s="13"/>
      <c r="BI4273" s="13"/>
      <c r="BJ4273" s="13"/>
      <c r="BK4273" s="13"/>
      <c r="BL4273" s="13"/>
      <c r="BM4273" s="13"/>
      <c r="BN4273" s="13"/>
      <c r="BO4273" s="13"/>
      <c r="BP4273" s="13"/>
      <c r="BQ4273" s="13"/>
      <c r="BR4273" s="13"/>
      <c r="BS4273" s="13"/>
      <c r="BT4273" s="13"/>
      <c r="BU4273" s="13"/>
      <c r="BV4273" s="13"/>
      <c r="BW4273" s="13"/>
      <c r="BX4273" s="13"/>
      <c r="BY4273" s="13"/>
      <c r="BZ4273" s="13"/>
      <c r="CA4273" s="13"/>
      <c r="CB4273" s="13"/>
      <c r="CC4273" s="13"/>
      <c r="CD4273" s="13"/>
      <c r="CE4273" s="13"/>
      <c r="CF4273" s="13"/>
      <c r="CG4273" s="13"/>
      <c r="CH4273" s="13"/>
      <c r="CI4273" s="13"/>
      <c r="CJ4273" s="13"/>
      <c r="CK4273" s="13"/>
      <c r="CL4273" s="13"/>
      <c r="CM4273" s="13"/>
      <c r="CN4273" s="13"/>
      <c r="CO4273" s="13"/>
      <c r="CP4273" s="13"/>
      <c r="CQ4273" s="13"/>
      <c r="CR4273" s="13"/>
      <c r="CS4273" s="13"/>
      <c r="CT4273" s="13"/>
      <c r="CU4273" s="13"/>
      <c r="CV4273" s="13"/>
      <c r="CW4273" s="13"/>
      <c r="CX4273" s="13"/>
      <c r="CY4273" s="13"/>
      <c r="CZ4273" s="13"/>
      <c r="DA4273" s="13"/>
      <c r="DB4273" s="13"/>
      <c r="DC4273" s="13"/>
      <c r="DD4273" s="13"/>
      <c r="DE4273" s="13"/>
      <c r="DF4273" s="13"/>
      <c r="DG4273" s="13"/>
      <c r="DH4273" s="13"/>
      <c r="DI4273" s="13"/>
      <c r="DJ4273" s="13"/>
      <c r="DK4273" s="13"/>
      <c r="DL4273" s="13"/>
      <c r="DM4273" s="13"/>
      <c r="DN4273" s="13"/>
      <c r="DO4273" s="13"/>
      <c r="DP4273" s="13"/>
      <c r="DQ4273" s="13"/>
      <c r="DR4273" s="13"/>
      <c r="DS4273" s="13"/>
      <c r="DT4273" s="13"/>
      <c r="DU4273" s="13"/>
      <c r="DV4273" s="13"/>
      <c r="DW4273" s="13"/>
      <c r="DX4273" s="13"/>
      <c r="DY4273" s="13"/>
      <c r="DZ4273" s="13"/>
      <c r="EA4273" s="13"/>
      <c r="EB4273" s="13"/>
      <c r="EC4273" s="13"/>
      <c r="ED4273" s="13"/>
      <c r="EE4273" s="13"/>
      <c r="EF4273" s="13"/>
      <c r="EG4273" s="13"/>
      <c r="EH4273" s="13"/>
      <c r="EI4273" s="13"/>
      <c r="EJ4273" s="13"/>
      <c r="EK4273" s="13"/>
      <c r="EL4273" s="13"/>
      <c r="EM4273" s="13"/>
      <c r="EN4273" s="13"/>
      <c r="EO4273" s="13"/>
      <c r="EP4273" s="13"/>
      <c r="EQ4273" s="13"/>
      <c r="ER4273" s="13"/>
      <c r="ES4273" s="13"/>
      <c r="ET4273" s="13"/>
      <c r="EU4273" s="13"/>
      <c r="EV4273" s="13"/>
      <c r="EW4273" s="13"/>
      <c r="EX4273" s="13"/>
      <c r="EY4273" s="13"/>
      <c r="EZ4273" s="13"/>
      <c r="FA4273" s="13"/>
      <c r="FB4273" s="13"/>
      <c r="FC4273" s="13"/>
      <c r="FD4273" s="13"/>
      <c r="FE4273" s="13"/>
      <c r="FF4273" s="13"/>
      <c r="FG4273" s="13"/>
      <c r="FH4273" s="13"/>
      <c r="FI4273" s="13"/>
      <c r="FJ4273" s="13"/>
      <c r="FK4273" s="13"/>
      <c r="FL4273" s="13"/>
      <c r="FM4273" s="13"/>
      <c r="FN4273" s="13"/>
      <c r="FO4273" s="13"/>
      <c r="FP4273" s="13"/>
      <c r="FQ4273" s="13"/>
      <c r="FR4273" s="13"/>
      <c r="FS4273" s="13"/>
      <c r="FT4273" s="13"/>
      <c r="FU4273" s="13"/>
      <c r="FV4273" s="13"/>
      <c r="FW4273" s="13"/>
      <c r="FX4273" s="13"/>
      <c r="FY4273" s="13"/>
      <c r="FZ4273" s="13"/>
      <c r="GA4273" s="13"/>
      <c r="GB4273" s="13"/>
      <c r="GC4273" s="13"/>
      <c r="GD4273" s="13"/>
      <c r="GE4273" s="13"/>
      <c r="GF4273" s="13"/>
      <c r="GG4273" s="13"/>
      <c r="GH4273" s="13"/>
      <c r="GI4273" s="13"/>
      <c r="GJ4273" s="13"/>
      <c r="GK4273" s="13"/>
      <c r="GL4273" s="13"/>
      <c r="GM4273" s="13"/>
      <c r="GN4273" s="13"/>
      <c r="GO4273" s="13"/>
      <c r="GP4273" s="13"/>
      <c r="GQ4273" s="13"/>
      <c r="GR4273" s="13"/>
      <c r="GS4273" s="13"/>
      <c r="GT4273" s="13"/>
      <c r="GU4273" s="13"/>
      <c r="GV4273" s="13"/>
      <c r="GW4273" s="13"/>
      <c r="GX4273" s="13"/>
      <c r="GY4273" s="13"/>
      <c r="GZ4273" s="13"/>
      <c r="HA4273" s="13"/>
      <c r="HB4273" s="13"/>
      <c r="HC4273" s="13"/>
      <c r="HD4273" s="13"/>
      <c r="HE4273" s="13"/>
      <c r="HF4273" s="13"/>
      <c r="HG4273" s="13"/>
      <c r="HH4273" s="13"/>
      <c r="HI4273" s="13"/>
      <c r="HJ4273" s="13"/>
      <c r="HK4273" s="13"/>
      <c r="HL4273" s="13"/>
      <c r="HM4273" s="13"/>
      <c r="HN4273" s="13"/>
      <c r="HO4273" s="13"/>
      <c r="HP4273" s="13"/>
      <c r="HQ4273" s="13"/>
      <c r="HR4273" s="13"/>
      <c r="HS4273" s="13"/>
      <c r="HT4273" s="13"/>
      <c r="HU4273" s="13"/>
      <c r="HV4273" s="13"/>
      <c r="HW4273" s="13"/>
      <c r="HX4273" s="13"/>
      <c r="HY4273" s="13"/>
      <c r="HZ4273" s="13"/>
      <c r="IA4273" s="13"/>
      <c r="IB4273" s="13"/>
      <c r="IC4273" s="13"/>
      <c r="ID4273" s="13"/>
      <c r="IE4273" s="13"/>
      <c r="IF4273" s="13"/>
      <c r="IG4273" s="13"/>
    </row>
    <row r="4274" spans="1:241" s="304" customFormat="1">
      <c r="A4274" s="309">
        <v>200</v>
      </c>
      <c r="B4274" s="197" t="s">
        <v>5327</v>
      </c>
      <c r="C4274" s="46" t="s">
        <v>5328</v>
      </c>
      <c r="D4274" s="305" t="s">
        <v>1808</v>
      </c>
      <c r="E4274" s="312">
        <f t="shared" ref="E4274:E4317" si="249">+F4274+G4274+H4274</f>
        <v>0</v>
      </c>
      <c r="F4274" s="303"/>
      <c r="G4274" s="303"/>
      <c r="H4274" s="303"/>
      <c r="I4274" s="13"/>
      <c r="J4274" s="13"/>
      <c r="K4274" s="13"/>
      <c r="L4274" s="13"/>
      <c r="M4274" s="13"/>
      <c r="N4274" s="13"/>
      <c r="O4274" s="13"/>
      <c r="P4274" s="13"/>
      <c r="Q4274" s="13"/>
      <c r="R4274" s="13"/>
      <c r="S4274" s="13"/>
      <c r="T4274" s="13"/>
      <c r="U4274" s="13"/>
      <c r="V4274" s="13"/>
      <c r="W4274" s="13"/>
      <c r="X4274" s="13"/>
      <c r="Y4274" s="13"/>
      <c r="Z4274" s="13"/>
      <c r="AA4274" s="13"/>
      <c r="AB4274" s="13"/>
      <c r="AC4274" s="13"/>
      <c r="AD4274" s="13"/>
      <c r="AE4274" s="13"/>
      <c r="AF4274" s="13"/>
      <c r="AG4274" s="13"/>
      <c r="AH4274" s="13"/>
      <c r="AI4274" s="13"/>
      <c r="AJ4274" s="13"/>
      <c r="AK4274" s="13"/>
      <c r="AL4274" s="13"/>
      <c r="AM4274" s="13"/>
      <c r="AN4274" s="13"/>
      <c r="AO4274" s="13"/>
      <c r="AP4274" s="13"/>
      <c r="AQ4274" s="13"/>
      <c r="AR4274" s="13"/>
      <c r="AS4274" s="13"/>
      <c r="AT4274" s="13"/>
      <c r="AU4274" s="13"/>
      <c r="AV4274" s="13"/>
      <c r="AW4274" s="13"/>
      <c r="AX4274" s="13"/>
      <c r="AY4274" s="13"/>
      <c r="AZ4274" s="13"/>
      <c r="BA4274" s="13"/>
      <c r="BB4274" s="13"/>
      <c r="BC4274" s="13"/>
      <c r="BD4274" s="13"/>
      <c r="BE4274" s="13"/>
      <c r="BF4274" s="13"/>
      <c r="BG4274" s="13"/>
      <c r="BH4274" s="13"/>
      <c r="BI4274" s="13"/>
      <c r="BJ4274" s="13"/>
      <c r="BK4274" s="13"/>
      <c r="BL4274" s="13"/>
      <c r="BM4274" s="13"/>
      <c r="BN4274" s="13"/>
      <c r="BO4274" s="13"/>
      <c r="BP4274" s="13"/>
      <c r="BQ4274" s="13"/>
      <c r="BR4274" s="13"/>
      <c r="BS4274" s="13"/>
      <c r="BT4274" s="13"/>
      <c r="BU4274" s="13"/>
      <c r="BV4274" s="13"/>
      <c r="BW4274" s="13"/>
      <c r="BX4274" s="13"/>
      <c r="BY4274" s="13"/>
      <c r="BZ4274" s="13"/>
      <c r="CA4274" s="13"/>
      <c r="CB4274" s="13"/>
      <c r="CC4274" s="13"/>
      <c r="CD4274" s="13"/>
      <c r="CE4274" s="13"/>
      <c r="CF4274" s="13"/>
      <c r="CG4274" s="13"/>
      <c r="CH4274" s="13"/>
      <c r="CI4274" s="13"/>
      <c r="CJ4274" s="13"/>
      <c r="CK4274" s="13"/>
      <c r="CL4274" s="13"/>
      <c r="CM4274" s="13"/>
      <c r="CN4274" s="13"/>
      <c r="CO4274" s="13"/>
      <c r="CP4274" s="13"/>
      <c r="CQ4274" s="13"/>
      <c r="CR4274" s="13"/>
      <c r="CS4274" s="13"/>
      <c r="CT4274" s="13"/>
      <c r="CU4274" s="13"/>
      <c r="CV4274" s="13"/>
      <c r="CW4274" s="13"/>
      <c r="CX4274" s="13"/>
      <c r="CY4274" s="13"/>
      <c r="CZ4274" s="13"/>
      <c r="DA4274" s="13"/>
      <c r="DB4274" s="13"/>
      <c r="DC4274" s="13"/>
      <c r="DD4274" s="13"/>
      <c r="DE4274" s="13"/>
      <c r="DF4274" s="13"/>
      <c r="DG4274" s="13"/>
      <c r="DH4274" s="13"/>
      <c r="DI4274" s="13"/>
      <c r="DJ4274" s="13"/>
      <c r="DK4274" s="13"/>
      <c r="DL4274" s="13"/>
      <c r="DM4274" s="13"/>
      <c r="DN4274" s="13"/>
      <c r="DO4274" s="13"/>
      <c r="DP4274" s="13"/>
      <c r="DQ4274" s="13"/>
      <c r="DR4274" s="13"/>
      <c r="DS4274" s="13"/>
      <c r="DT4274" s="13"/>
      <c r="DU4274" s="13"/>
      <c r="DV4274" s="13"/>
      <c r="DW4274" s="13"/>
      <c r="DX4274" s="13"/>
      <c r="DY4274" s="13"/>
      <c r="DZ4274" s="13"/>
      <c r="EA4274" s="13"/>
      <c r="EB4274" s="13"/>
      <c r="EC4274" s="13"/>
      <c r="ED4274" s="13"/>
      <c r="EE4274" s="13"/>
      <c r="EF4274" s="13"/>
      <c r="EG4274" s="13"/>
      <c r="EH4274" s="13"/>
      <c r="EI4274" s="13"/>
      <c r="EJ4274" s="13"/>
      <c r="EK4274" s="13"/>
      <c r="EL4274" s="13"/>
      <c r="EM4274" s="13"/>
      <c r="EN4274" s="13"/>
      <c r="EO4274" s="13"/>
      <c r="EP4274" s="13"/>
      <c r="EQ4274" s="13"/>
      <c r="ER4274" s="13"/>
      <c r="ES4274" s="13"/>
      <c r="ET4274" s="13"/>
      <c r="EU4274" s="13"/>
      <c r="EV4274" s="13"/>
      <c r="EW4274" s="13"/>
      <c r="EX4274" s="13"/>
      <c r="EY4274" s="13"/>
      <c r="EZ4274" s="13"/>
      <c r="FA4274" s="13"/>
      <c r="FB4274" s="13"/>
      <c r="FC4274" s="13"/>
      <c r="FD4274" s="13"/>
      <c r="FE4274" s="13"/>
      <c r="FF4274" s="13"/>
      <c r="FG4274" s="13"/>
      <c r="FH4274" s="13"/>
      <c r="FI4274" s="13"/>
      <c r="FJ4274" s="13"/>
      <c r="FK4274" s="13"/>
      <c r="FL4274" s="13"/>
      <c r="FM4274" s="13"/>
      <c r="FN4274" s="13"/>
      <c r="FO4274" s="13"/>
      <c r="FP4274" s="13"/>
      <c r="FQ4274" s="13"/>
      <c r="FR4274" s="13"/>
      <c r="FS4274" s="13"/>
      <c r="FT4274" s="13"/>
      <c r="FU4274" s="13"/>
      <c r="FV4274" s="13"/>
      <c r="FW4274" s="13"/>
      <c r="FX4274" s="13"/>
      <c r="FY4274" s="13"/>
      <c r="FZ4274" s="13"/>
      <c r="GA4274" s="13"/>
      <c r="GB4274" s="13"/>
      <c r="GC4274" s="13"/>
      <c r="GD4274" s="13"/>
      <c r="GE4274" s="13"/>
      <c r="GF4274" s="13"/>
      <c r="GG4274" s="13"/>
      <c r="GH4274" s="13"/>
      <c r="GI4274" s="13"/>
      <c r="GJ4274" s="13"/>
      <c r="GK4274" s="13"/>
      <c r="GL4274" s="13"/>
      <c r="GM4274" s="13"/>
      <c r="GN4274" s="13"/>
      <c r="GO4274" s="13"/>
      <c r="GP4274" s="13"/>
      <c r="GQ4274" s="13"/>
      <c r="GR4274" s="13"/>
      <c r="GS4274" s="13"/>
      <c r="GT4274" s="13"/>
      <c r="GU4274" s="13"/>
      <c r="GV4274" s="13"/>
      <c r="GW4274" s="13"/>
      <c r="GX4274" s="13"/>
      <c r="GY4274" s="13"/>
      <c r="GZ4274" s="13"/>
      <c r="HA4274" s="13"/>
      <c r="HB4274" s="13"/>
      <c r="HC4274" s="13"/>
      <c r="HD4274" s="13"/>
      <c r="HE4274" s="13"/>
      <c r="HF4274" s="13"/>
      <c r="HG4274" s="13"/>
      <c r="HH4274" s="13"/>
      <c r="HI4274" s="13"/>
      <c r="HJ4274" s="13"/>
      <c r="HK4274" s="13"/>
      <c r="HL4274" s="13"/>
      <c r="HM4274" s="13"/>
      <c r="HN4274" s="13"/>
      <c r="HO4274" s="13"/>
      <c r="HP4274" s="13"/>
      <c r="HQ4274" s="13"/>
      <c r="HR4274" s="13"/>
      <c r="HS4274" s="13"/>
      <c r="HT4274" s="13"/>
      <c r="HU4274" s="13"/>
      <c r="HV4274" s="13"/>
      <c r="HW4274" s="13"/>
      <c r="HX4274" s="13"/>
      <c r="HY4274" s="13"/>
      <c r="HZ4274" s="13"/>
      <c r="IA4274" s="13"/>
      <c r="IB4274" s="13"/>
      <c r="IC4274" s="13"/>
      <c r="ID4274" s="13"/>
      <c r="IE4274" s="13"/>
      <c r="IF4274" s="13"/>
      <c r="IG4274" s="13"/>
    </row>
    <row r="4275" spans="1:241" s="304" customFormat="1">
      <c r="A4275" s="309">
        <v>201</v>
      </c>
      <c r="B4275" s="197" t="s">
        <v>3425</v>
      </c>
      <c r="C4275" s="46" t="s">
        <v>5329</v>
      </c>
      <c r="D4275" s="305" t="s">
        <v>1808</v>
      </c>
      <c r="E4275" s="312">
        <f t="shared" si="249"/>
        <v>0</v>
      </c>
      <c r="F4275" s="303"/>
      <c r="G4275" s="303"/>
      <c r="H4275" s="303"/>
      <c r="I4275" s="13"/>
      <c r="J4275" s="13"/>
      <c r="K4275" s="13"/>
      <c r="L4275" s="13"/>
      <c r="M4275" s="13"/>
      <c r="N4275" s="13"/>
      <c r="O4275" s="13"/>
      <c r="P4275" s="13"/>
      <c r="Q4275" s="13"/>
      <c r="R4275" s="13"/>
      <c r="S4275" s="13"/>
      <c r="T4275" s="13"/>
      <c r="U4275" s="13"/>
      <c r="V4275" s="13"/>
      <c r="W4275" s="13"/>
      <c r="X4275" s="13"/>
      <c r="Y4275" s="13"/>
      <c r="Z4275" s="13"/>
      <c r="AA4275" s="13"/>
      <c r="AB4275" s="13"/>
      <c r="AC4275" s="13"/>
      <c r="AD4275" s="13"/>
      <c r="AE4275" s="13"/>
      <c r="AF4275" s="13"/>
      <c r="AG4275" s="13"/>
      <c r="AH4275" s="13"/>
      <c r="AI4275" s="13"/>
      <c r="AJ4275" s="13"/>
      <c r="AK4275" s="13"/>
      <c r="AL4275" s="13"/>
      <c r="AM4275" s="13"/>
      <c r="AN4275" s="13"/>
      <c r="AO4275" s="13"/>
      <c r="AP4275" s="13"/>
      <c r="AQ4275" s="13"/>
      <c r="AR4275" s="13"/>
      <c r="AS4275" s="13"/>
      <c r="AT4275" s="13"/>
      <c r="AU4275" s="13"/>
      <c r="AV4275" s="13"/>
      <c r="AW4275" s="13"/>
      <c r="AX4275" s="13"/>
      <c r="AY4275" s="13"/>
      <c r="AZ4275" s="13"/>
      <c r="BA4275" s="13"/>
      <c r="BB4275" s="13"/>
      <c r="BC4275" s="13"/>
      <c r="BD4275" s="13"/>
      <c r="BE4275" s="13"/>
      <c r="BF4275" s="13"/>
      <c r="BG4275" s="13"/>
      <c r="BH4275" s="13"/>
      <c r="BI4275" s="13"/>
      <c r="BJ4275" s="13"/>
      <c r="BK4275" s="13"/>
      <c r="BL4275" s="13"/>
      <c r="BM4275" s="13"/>
      <c r="BN4275" s="13"/>
      <c r="BO4275" s="13"/>
      <c r="BP4275" s="13"/>
      <c r="BQ4275" s="13"/>
      <c r="BR4275" s="13"/>
      <c r="BS4275" s="13"/>
      <c r="BT4275" s="13"/>
      <c r="BU4275" s="13"/>
      <c r="BV4275" s="13"/>
      <c r="BW4275" s="13"/>
      <c r="BX4275" s="13"/>
      <c r="BY4275" s="13"/>
      <c r="BZ4275" s="13"/>
      <c r="CA4275" s="13"/>
      <c r="CB4275" s="13"/>
      <c r="CC4275" s="13"/>
      <c r="CD4275" s="13"/>
      <c r="CE4275" s="13"/>
      <c r="CF4275" s="13"/>
      <c r="CG4275" s="13"/>
      <c r="CH4275" s="13"/>
      <c r="CI4275" s="13"/>
      <c r="CJ4275" s="13"/>
      <c r="CK4275" s="13"/>
      <c r="CL4275" s="13"/>
      <c r="CM4275" s="13"/>
      <c r="CN4275" s="13"/>
      <c r="CO4275" s="13"/>
      <c r="CP4275" s="13"/>
      <c r="CQ4275" s="13"/>
      <c r="CR4275" s="13"/>
      <c r="CS4275" s="13"/>
      <c r="CT4275" s="13"/>
      <c r="CU4275" s="13"/>
      <c r="CV4275" s="13"/>
      <c r="CW4275" s="13"/>
      <c r="CX4275" s="13"/>
      <c r="CY4275" s="13"/>
      <c r="CZ4275" s="13"/>
      <c r="DA4275" s="13"/>
      <c r="DB4275" s="13"/>
      <c r="DC4275" s="13"/>
      <c r="DD4275" s="13"/>
      <c r="DE4275" s="13"/>
      <c r="DF4275" s="13"/>
      <c r="DG4275" s="13"/>
      <c r="DH4275" s="13"/>
      <c r="DI4275" s="13"/>
      <c r="DJ4275" s="13"/>
      <c r="DK4275" s="13"/>
      <c r="DL4275" s="13"/>
      <c r="DM4275" s="13"/>
      <c r="DN4275" s="13"/>
      <c r="DO4275" s="13"/>
      <c r="DP4275" s="13"/>
      <c r="DQ4275" s="13"/>
      <c r="DR4275" s="13"/>
      <c r="DS4275" s="13"/>
      <c r="DT4275" s="13"/>
      <c r="DU4275" s="13"/>
      <c r="DV4275" s="13"/>
      <c r="DW4275" s="13"/>
      <c r="DX4275" s="13"/>
      <c r="DY4275" s="13"/>
      <c r="DZ4275" s="13"/>
      <c r="EA4275" s="13"/>
      <c r="EB4275" s="13"/>
      <c r="EC4275" s="13"/>
      <c r="ED4275" s="13"/>
      <c r="EE4275" s="13"/>
      <c r="EF4275" s="13"/>
      <c r="EG4275" s="13"/>
      <c r="EH4275" s="13"/>
      <c r="EI4275" s="13"/>
      <c r="EJ4275" s="13"/>
      <c r="EK4275" s="13"/>
      <c r="EL4275" s="13"/>
      <c r="EM4275" s="13"/>
      <c r="EN4275" s="13"/>
      <c r="EO4275" s="13"/>
      <c r="EP4275" s="13"/>
      <c r="EQ4275" s="13"/>
      <c r="ER4275" s="13"/>
      <c r="ES4275" s="13"/>
      <c r="ET4275" s="13"/>
      <c r="EU4275" s="13"/>
      <c r="EV4275" s="13"/>
      <c r="EW4275" s="13"/>
      <c r="EX4275" s="13"/>
      <c r="EY4275" s="13"/>
      <c r="EZ4275" s="13"/>
      <c r="FA4275" s="13"/>
      <c r="FB4275" s="13"/>
      <c r="FC4275" s="13"/>
      <c r="FD4275" s="13"/>
      <c r="FE4275" s="13"/>
      <c r="FF4275" s="13"/>
      <c r="FG4275" s="13"/>
      <c r="FH4275" s="13"/>
      <c r="FI4275" s="13"/>
      <c r="FJ4275" s="13"/>
      <c r="FK4275" s="13"/>
      <c r="FL4275" s="13"/>
      <c r="FM4275" s="13"/>
      <c r="FN4275" s="13"/>
      <c r="FO4275" s="13"/>
      <c r="FP4275" s="13"/>
      <c r="FQ4275" s="13"/>
      <c r="FR4275" s="13"/>
      <c r="FS4275" s="13"/>
      <c r="FT4275" s="13"/>
      <c r="FU4275" s="13"/>
      <c r="FV4275" s="13"/>
      <c r="FW4275" s="13"/>
      <c r="FX4275" s="13"/>
      <c r="FY4275" s="13"/>
      <c r="FZ4275" s="13"/>
      <c r="GA4275" s="13"/>
      <c r="GB4275" s="13"/>
      <c r="GC4275" s="13"/>
      <c r="GD4275" s="13"/>
      <c r="GE4275" s="13"/>
      <c r="GF4275" s="13"/>
      <c r="GG4275" s="13"/>
      <c r="GH4275" s="13"/>
      <c r="GI4275" s="13"/>
      <c r="GJ4275" s="13"/>
      <c r="GK4275" s="13"/>
      <c r="GL4275" s="13"/>
      <c r="GM4275" s="13"/>
      <c r="GN4275" s="13"/>
      <c r="GO4275" s="13"/>
      <c r="GP4275" s="13"/>
      <c r="GQ4275" s="13"/>
      <c r="GR4275" s="13"/>
      <c r="GS4275" s="13"/>
      <c r="GT4275" s="13"/>
      <c r="GU4275" s="13"/>
      <c r="GV4275" s="13"/>
      <c r="GW4275" s="13"/>
      <c r="GX4275" s="13"/>
      <c r="GY4275" s="13"/>
      <c r="GZ4275" s="13"/>
      <c r="HA4275" s="13"/>
      <c r="HB4275" s="13"/>
      <c r="HC4275" s="13"/>
      <c r="HD4275" s="13"/>
      <c r="HE4275" s="13"/>
      <c r="HF4275" s="13"/>
      <c r="HG4275" s="13"/>
      <c r="HH4275" s="13"/>
      <c r="HI4275" s="13"/>
      <c r="HJ4275" s="13"/>
      <c r="HK4275" s="13"/>
      <c r="HL4275" s="13"/>
      <c r="HM4275" s="13"/>
      <c r="HN4275" s="13"/>
      <c r="HO4275" s="13"/>
      <c r="HP4275" s="13"/>
      <c r="HQ4275" s="13"/>
      <c r="HR4275" s="13"/>
      <c r="HS4275" s="13"/>
      <c r="HT4275" s="13"/>
      <c r="HU4275" s="13"/>
      <c r="HV4275" s="13"/>
      <c r="HW4275" s="13"/>
      <c r="HX4275" s="13"/>
      <c r="HY4275" s="13"/>
      <c r="HZ4275" s="13"/>
      <c r="IA4275" s="13"/>
      <c r="IB4275" s="13"/>
      <c r="IC4275" s="13"/>
      <c r="ID4275" s="13"/>
      <c r="IE4275" s="13"/>
      <c r="IF4275" s="13"/>
      <c r="IG4275" s="13"/>
    </row>
    <row r="4276" spans="1:241" s="304" customFormat="1">
      <c r="A4276" s="309">
        <v>202</v>
      </c>
      <c r="B4276" s="197" t="s">
        <v>5330</v>
      </c>
      <c r="C4276" s="46" t="s">
        <v>5331</v>
      </c>
      <c r="D4276" s="305" t="s">
        <v>1808</v>
      </c>
      <c r="E4276" s="312">
        <f t="shared" si="249"/>
        <v>0</v>
      </c>
      <c r="F4276" s="303"/>
      <c r="G4276" s="303"/>
      <c r="H4276" s="303"/>
      <c r="I4276" s="13"/>
      <c r="J4276" s="13"/>
      <c r="K4276" s="13"/>
      <c r="L4276" s="13"/>
      <c r="M4276" s="13"/>
      <c r="N4276" s="13"/>
      <c r="O4276" s="13"/>
      <c r="P4276" s="13"/>
      <c r="Q4276" s="13"/>
      <c r="R4276" s="13"/>
      <c r="S4276" s="13"/>
      <c r="T4276" s="13"/>
      <c r="U4276" s="13"/>
      <c r="V4276" s="13"/>
      <c r="W4276" s="13"/>
      <c r="X4276" s="13"/>
      <c r="Y4276" s="13"/>
      <c r="Z4276" s="13"/>
      <c r="AA4276" s="13"/>
      <c r="AB4276" s="13"/>
      <c r="AC4276" s="13"/>
      <c r="AD4276" s="13"/>
      <c r="AE4276" s="13"/>
      <c r="AF4276" s="13"/>
      <c r="AG4276" s="13"/>
      <c r="AH4276" s="13"/>
      <c r="AI4276" s="13"/>
      <c r="AJ4276" s="13"/>
      <c r="AK4276" s="13"/>
      <c r="AL4276" s="13"/>
      <c r="AM4276" s="13"/>
      <c r="AN4276" s="13"/>
      <c r="AO4276" s="13"/>
      <c r="AP4276" s="13"/>
      <c r="AQ4276" s="13"/>
      <c r="AR4276" s="13"/>
      <c r="AS4276" s="13"/>
      <c r="AT4276" s="13"/>
      <c r="AU4276" s="13"/>
      <c r="AV4276" s="13"/>
      <c r="AW4276" s="13"/>
      <c r="AX4276" s="13"/>
      <c r="AY4276" s="13"/>
      <c r="AZ4276" s="13"/>
      <c r="BA4276" s="13"/>
      <c r="BB4276" s="13"/>
      <c r="BC4276" s="13"/>
      <c r="BD4276" s="13"/>
      <c r="BE4276" s="13"/>
      <c r="BF4276" s="13"/>
      <c r="BG4276" s="13"/>
      <c r="BH4276" s="13"/>
      <c r="BI4276" s="13"/>
      <c r="BJ4276" s="13"/>
      <c r="BK4276" s="13"/>
      <c r="BL4276" s="13"/>
      <c r="BM4276" s="13"/>
      <c r="BN4276" s="13"/>
      <c r="BO4276" s="13"/>
      <c r="BP4276" s="13"/>
      <c r="BQ4276" s="13"/>
      <c r="BR4276" s="13"/>
      <c r="BS4276" s="13"/>
      <c r="BT4276" s="13"/>
      <c r="BU4276" s="13"/>
      <c r="BV4276" s="13"/>
      <c r="BW4276" s="13"/>
      <c r="BX4276" s="13"/>
      <c r="BY4276" s="13"/>
      <c r="BZ4276" s="13"/>
      <c r="CA4276" s="13"/>
      <c r="CB4276" s="13"/>
      <c r="CC4276" s="13"/>
      <c r="CD4276" s="13"/>
      <c r="CE4276" s="13"/>
      <c r="CF4276" s="13"/>
      <c r="CG4276" s="13"/>
      <c r="CH4276" s="13"/>
      <c r="CI4276" s="13"/>
      <c r="CJ4276" s="13"/>
      <c r="CK4276" s="13"/>
      <c r="CL4276" s="13"/>
      <c r="CM4276" s="13"/>
      <c r="CN4276" s="13"/>
      <c r="CO4276" s="13"/>
      <c r="CP4276" s="13"/>
      <c r="CQ4276" s="13"/>
      <c r="CR4276" s="13"/>
      <c r="CS4276" s="13"/>
      <c r="CT4276" s="13"/>
      <c r="CU4276" s="13"/>
      <c r="CV4276" s="13"/>
      <c r="CW4276" s="13"/>
      <c r="CX4276" s="13"/>
      <c r="CY4276" s="13"/>
      <c r="CZ4276" s="13"/>
      <c r="DA4276" s="13"/>
      <c r="DB4276" s="13"/>
      <c r="DC4276" s="13"/>
      <c r="DD4276" s="13"/>
      <c r="DE4276" s="13"/>
      <c r="DF4276" s="13"/>
      <c r="DG4276" s="13"/>
      <c r="DH4276" s="13"/>
      <c r="DI4276" s="13"/>
      <c r="DJ4276" s="13"/>
      <c r="DK4276" s="13"/>
      <c r="DL4276" s="13"/>
      <c r="DM4276" s="13"/>
      <c r="DN4276" s="13"/>
      <c r="DO4276" s="13"/>
      <c r="DP4276" s="13"/>
      <c r="DQ4276" s="13"/>
      <c r="DR4276" s="13"/>
      <c r="DS4276" s="13"/>
      <c r="DT4276" s="13"/>
      <c r="DU4276" s="13"/>
      <c r="DV4276" s="13"/>
      <c r="DW4276" s="13"/>
      <c r="DX4276" s="13"/>
      <c r="DY4276" s="13"/>
      <c r="DZ4276" s="13"/>
      <c r="EA4276" s="13"/>
      <c r="EB4276" s="13"/>
      <c r="EC4276" s="13"/>
      <c r="ED4276" s="13"/>
      <c r="EE4276" s="13"/>
      <c r="EF4276" s="13"/>
      <c r="EG4276" s="13"/>
      <c r="EH4276" s="13"/>
      <c r="EI4276" s="13"/>
      <c r="EJ4276" s="13"/>
      <c r="EK4276" s="13"/>
      <c r="EL4276" s="13"/>
      <c r="EM4276" s="13"/>
      <c r="EN4276" s="13"/>
      <c r="EO4276" s="13"/>
      <c r="EP4276" s="13"/>
      <c r="EQ4276" s="13"/>
      <c r="ER4276" s="13"/>
      <c r="ES4276" s="13"/>
      <c r="ET4276" s="13"/>
      <c r="EU4276" s="13"/>
      <c r="EV4276" s="13"/>
      <c r="EW4276" s="13"/>
      <c r="EX4276" s="13"/>
      <c r="EY4276" s="13"/>
      <c r="EZ4276" s="13"/>
      <c r="FA4276" s="13"/>
      <c r="FB4276" s="13"/>
      <c r="FC4276" s="13"/>
      <c r="FD4276" s="13"/>
      <c r="FE4276" s="13"/>
      <c r="FF4276" s="13"/>
      <c r="FG4276" s="13"/>
      <c r="FH4276" s="13"/>
      <c r="FI4276" s="13"/>
      <c r="FJ4276" s="13"/>
      <c r="FK4276" s="13"/>
      <c r="FL4276" s="13"/>
      <c r="FM4276" s="13"/>
      <c r="FN4276" s="13"/>
      <c r="FO4276" s="13"/>
      <c r="FP4276" s="13"/>
      <c r="FQ4276" s="13"/>
      <c r="FR4276" s="13"/>
      <c r="FS4276" s="13"/>
      <c r="FT4276" s="13"/>
      <c r="FU4276" s="13"/>
      <c r="FV4276" s="13"/>
      <c r="FW4276" s="13"/>
      <c r="FX4276" s="13"/>
      <c r="FY4276" s="13"/>
      <c r="FZ4276" s="13"/>
      <c r="GA4276" s="13"/>
      <c r="GB4276" s="13"/>
      <c r="GC4276" s="13"/>
      <c r="GD4276" s="13"/>
      <c r="GE4276" s="13"/>
      <c r="GF4276" s="13"/>
      <c r="GG4276" s="13"/>
      <c r="GH4276" s="13"/>
      <c r="GI4276" s="13"/>
      <c r="GJ4276" s="13"/>
      <c r="GK4276" s="13"/>
      <c r="GL4276" s="13"/>
      <c r="GM4276" s="13"/>
      <c r="GN4276" s="13"/>
      <c r="GO4276" s="13"/>
      <c r="GP4276" s="13"/>
      <c r="GQ4276" s="13"/>
      <c r="GR4276" s="13"/>
      <c r="GS4276" s="13"/>
      <c r="GT4276" s="13"/>
      <c r="GU4276" s="13"/>
      <c r="GV4276" s="13"/>
      <c r="GW4276" s="13"/>
      <c r="GX4276" s="13"/>
      <c r="GY4276" s="13"/>
      <c r="GZ4276" s="13"/>
      <c r="HA4276" s="13"/>
      <c r="HB4276" s="13"/>
      <c r="HC4276" s="13"/>
      <c r="HD4276" s="13"/>
      <c r="HE4276" s="13"/>
      <c r="HF4276" s="13"/>
      <c r="HG4276" s="13"/>
      <c r="HH4276" s="13"/>
      <c r="HI4276" s="13"/>
      <c r="HJ4276" s="13"/>
      <c r="HK4276" s="13"/>
      <c r="HL4276" s="13"/>
      <c r="HM4276" s="13"/>
      <c r="HN4276" s="13"/>
      <c r="HO4276" s="13"/>
      <c r="HP4276" s="13"/>
      <c r="HQ4276" s="13"/>
      <c r="HR4276" s="13"/>
      <c r="HS4276" s="13"/>
      <c r="HT4276" s="13"/>
      <c r="HU4276" s="13"/>
      <c r="HV4276" s="13"/>
      <c r="HW4276" s="13"/>
      <c r="HX4276" s="13"/>
      <c r="HY4276" s="13"/>
      <c r="HZ4276" s="13"/>
      <c r="IA4276" s="13"/>
      <c r="IB4276" s="13"/>
      <c r="IC4276" s="13"/>
      <c r="ID4276" s="13"/>
      <c r="IE4276" s="13"/>
      <c r="IF4276" s="13"/>
      <c r="IG4276" s="13"/>
    </row>
    <row r="4277" spans="1:241" s="304" customFormat="1">
      <c r="A4277" s="309">
        <v>203</v>
      </c>
      <c r="B4277" s="197" t="s">
        <v>5322</v>
      </c>
      <c r="C4277" s="46" t="s">
        <v>5332</v>
      </c>
      <c r="D4277" s="305" t="s">
        <v>1808</v>
      </c>
      <c r="E4277" s="312">
        <f t="shared" si="249"/>
        <v>0</v>
      </c>
      <c r="F4277" s="303"/>
      <c r="G4277" s="303"/>
      <c r="H4277" s="303"/>
      <c r="I4277" s="13"/>
      <c r="J4277" s="13"/>
      <c r="K4277" s="13"/>
      <c r="L4277" s="13"/>
      <c r="M4277" s="13"/>
      <c r="N4277" s="13"/>
      <c r="O4277" s="13"/>
      <c r="P4277" s="13"/>
      <c r="Q4277" s="13"/>
      <c r="R4277" s="13"/>
      <c r="S4277" s="13"/>
      <c r="T4277" s="13"/>
      <c r="U4277" s="13"/>
      <c r="V4277" s="13"/>
      <c r="W4277" s="13"/>
      <c r="X4277" s="13"/>
      <c r="Y4277" s="13"/>
      <c r="Z4277" s="13"/>
      <c r="AA4277" s="13"/>
      <c r="AB4277" s="13"/>
      <c r="AC4277" s="13"/>
      <c r="AD4277" s="13"/>
      <c r="AE4277" s="13"/>
      <c r="AF4277" s="13"/>
      <c r="AG4277" s="13"/>
      <c r="AH4277" s="13"/>
      <c r="AI4277" s="13"/>
      <c r="AJ4277" s="13"/>
      <c r="AK4277" s="13"/>
      <c r="AL4277" s="13"/>
      <c r="AM4277" s="13"/>
      <c r="AN4277" s="13"/>
      <c r="AO4277" s="13"/>
      <c r="AP4277" s="13"/>
      <c r="AQ4277" s="13"/>
      <c r="AR4277" s="13"/>
      <c r="AS4277" s="13"/>
      <c r="AT4277" s="13"/>
      <c r="AU4277" s="13"/>
      <c r="AV4277" s="13"/>
      <c r="AW4277" s="13"/>
      <c r="AX4277" s="13"/>
      <c r="AY4277" s="13"/>
      <c r="AZ4277" s="13"/>
      <c r="BA4277" s="13"/>
      <c r="BB4277" s="13"/>
      <c r="BC4277" s="13"/>
      <c r="BD4277" s="13"/>
      <c r="BE4277" s="13"/>
      <c r="BF4277" s="13"/>
      <c r="BG4277" s="13"/>
      <c r="BH4277" s="13"/>
      <c r="BI4277" s="13"/>
      <c r="BJ4277" s="13"/>
      <c r="BK4277" s="13"/>
      <c r="BL4277" s="13"/>
      <c r="BM4277" s="13"/>
      <c r="BN4277" s="13"/>
      <c r="BO4277" s="13"/>
      <c r="BP4277" s="13"/>
      <c r="BQ4277" s="13"/>
      <c r="BR4277" s="13"/>
      <c r="BS4277" s="13"/>
      <c r="BT4277" s="13"/>
      <c r="BU4277" s="13"/>
      <c r="BV4277" s="13"/>
      <c r="BW4277" s="13"/>
      <c r="BX4277" s="13"/>
      <c r="BY4277" s="13"/>
      <c r="BZ4277" s="13"/>
      <c r="CA4277" s="13"/>
      <c r="CB4277" s="13"/>
      <c r="CC4277" s="13"/>
      <c r="CD4277" s="13"/>
      <c r="CE4277" s="13"/>
      <c r="CF4277" s="13"/>
      <c r="CG4277" s="13"/>
      <c r="CH4277" s="13"/>
      <c r="CI4277" s="13"/>
      <c r="CJ4277" s="13"/>
      <c r="CK4277" s="13"/>
      <c r="CL4277" s="13"/>
      <c r="CM4277" s="13"/>
      <c r="CN4277" s="13"/>
      <c r="CO4277" s="13"/>
      <c r="CP4277" s="13"/>
      <c r="CQ4277" s="13"/>
      <c r="CR4277" s="13"/>
      <c r="CS4277" s="13"/>
      <c r="CT4277" s="13"/>
      <c r="CU4277" s="13"/>
      <c r="CV4277" s="13"/>
      <c r="CW4277" s="13"/>
      <c r="CX4277" s="13"/>
      <c r="CY4277" s="13"/>
      <c r="CZ4277" s="13"/>
      <c r="DA4277" s="13"/>
      <c r="DB4277" s="13"/>
      <c r="DC4277" s="13"/>
      <c r="DD4277" s="13"/>
      <c r="DE4277" s="13"/>
      <c r="DF4277" s="13"/>
      <c r="DG4277" s="13"/>
      <c r="DH4277" s="13"/>
      <c r="DI4277" s="13"/>
      <c r="DJ4277" s="13"/>
      <c r="DK4277" s="13"/>
      <c r="DL4277" s="13"/>
      <c r="DM4277" s="13"/>
      <c r="DN4277" s="13"/>
      <c r="DO4277" s="13"/>
      <c r="DP4277" s="13"/>
      <c r="DQ4277" s="13"/>
      <c r="DR4277" s="13"/>
      <c r="DS4277" s="13"/>
      <c r="DT4277" s="13"/>
      <c r="DU4277" s="13"/>
      <c r="DV4277" s="13"/>
      <c r="DW4277" s="13"/>
      <c r="DX4277" s="13"/>
      <c r="DY4277" s="13"/>
      <c r="DZ4277" s="13"/>
      <c r="EA4277" s="13"/>
      <c r="EB4277" s="13"/>
      <c r="EC4277" s="13"/>
      <c r="ED4277" s="13"/>
      <c r="EE4277" s="13"/>
      <c r="EF4277" s="13"/>
      <c r="EG4277" s="13"/>
      <c r="EH4277" s="13"/>
      <c r="EI4277" s="13"/>
      <c r="EJ4277" s="13"/>
      <c r="EK4277" s="13"/>
      <c r="EL4277" s="13"/>
      <c r="EM4277" s="13"/>
      <c r="EN4277" s="13"/>
      <c r="EO4277" s="13"/>
      <c r="EP4277" s="13"/>
      <c r="EQ4277" s="13"/>
      <c r="ER4277" s="13"/>
      <c r="ES4277" s="13"/>
      <c r="ET4277" s="13"/>
      <c r="EU4277" s="13"/>
      <c r="EV4277" s="13"/>
      <c r="EW4277" s="13"/>
      <c r="EX4277" s="13"/>
      <c r="EY4277" s="13"/>
      <c r="EZ4277" s="13"/>
      <c r="FA4277" s="13"/>
      <c r="FB4277" s="13"/>
      <c r="FC4277" s="13"/>
      <c r="FD4277" s="13"/>
      <c r="FE4277" s="13"/>
      <c r="FF4277" s="13"/>
      <c r="FG4277" s="13"/>
      <c r="FH4277" s="13"/>
      <c r="FI4277" s="13"/>
      <c r="FJ4277" s="13"/>
      <c r="FK4277" s="13"/>
      <c r="FL4277" s="13"/>
      <c r="FM4277" s="13"/>
      <c r="FN4277" s="13"/>
      <c r="FO4277" s="13"/>
      <c r="FP4277" s="13"/>
      <c r="FQ4277" s="13"/>
      <c r="FR4277" s="13"/>
      <c r="FS4277" s="13"/>
      <c r="FT4277" s="13"/>
      <c r="FU4277" s="13"/>
      <c r="FV4277" s="13"/>
      <c r="FW4277" s="13"/>
      <c r="FX4277" s="13"/>
      <c r="FY4277" s="13"/>
      <c r="FZ4277" s="13"/>
      <c r="GA4277" s="13"/>
      <c r="GB4277" s="13"/>
      <c r="GC4277" s="13"/>
      <c r="GD4277" s="13"/>
      <c r="GE4277" s="13"/>
      <c r="GF4277" s="13"/>
      <c r="GG4277" s="13"/>
      <c r="GH4277" s="13"/>
      <c r="GI4277" s="13"/>
      <c r="GJ4277" s="13"/>
      <c r="GK4277" s="13"/>
      <c r="GL4277" s="13"/>
      <c r="GM4277" s="13"/>
      <c r="GN4277" s="13"/>
      <c r="GO4277" s="13"/>
      <c r="GP4277" s="13"/>
      <c r="GQ4277" s="13"/>
      <c r="GR4277" s="13"/>
      <c r="GS4277" s="13"/>
      <c r="GT4277" s="13"/>
      <c r="GU4277" s="13"/>
      <c r="GV4277" s="13"/>
      <c r="GW4277" s="13"/>
      <c r="GX4277" s="13"/>
      <c r="GY4277" s="13"/>
      <c r="GZ4277" s="13"/>
      <c r="HA4277" s="13"/>
      <c r="HB4277" s="13"/>
      <c r="HC4277" s="13"/>
      <c r="HD4277" s="13"/>
      <c r="HE4277" s="13"/>
      <c r="HF4277" s="13"/>
      <c r="HG4277" s="13"/>
      <c r="HH4277" s="13"/>
      <c r="HI4277" s="13"/>
      <c r="HJ4277" s="13"/>
      <c r="HK4277" s="13"/>
      <c r="HL4277" s="13"/>
      <c r="HM4277" s="13"/>
      <c r="HN4277" s="13"/>
      <c r="HO4277" s="13"/>
      <c r="HP4277" s="13"/>
      <c r="HQ4277" s="13"/>
      <c r="HR4277" s="13"/>
      <c r="HS4277" s="13"/>
      <c r="HT4277" s="13"/>
      <c r="HU4277" s="13"/>
      <c r="HV4277" s="13"/>
      <c r="HW4277" s="13"/>
      <c r="HX4277" s="13"/>
      <c r="HY4277" s="13"/>
      <c r="HZ4277" s="13"/>
      <c r="IA4277" s="13"/>
      <c r="IB4277" s="13"/>
      <c r="IC4277" s="13"/>
      <c r="ID4277" s="13"/>
      <c r="IE4277" s="13"/>
      <c r="IF4277" s="13"/>
      <c r="IG4277" s="13"/>
    </row>
    <row r="4278" spans="1:241" s="304" customFormat="1">
      <c r="A4278" s="309">
        <v>204</v>
      </c>
      <c r="B4278" s="197" t="s">
        <v>2281</v>
      </c>
      <c r="C4278" s="46">
        <v>2418455732</v>
      </c>
      <c r="D4278" s="305" t="s">
        <v>1808</v>
      </c>
      <c r="E4278" s="312">
        <f t="shared" si="249"/>
        <v>0</v>
      </c>
      <c r="F4278" s="303"/>
      <c r="G4278" s="303"/>
      <c r="H4278" s="303"/>
      <c r="I4278" s="13"/>
      <c r="J4278" s="13"/>
      <c r="K4278" s="13"/>
      <c r="L4278" s="13"/>
      <c r="M4278" s="13"/>
      <c r="N4278" s="13"/>
      <c r="O4278" s="13"/>
      <c r="P4278" s="13"/>
      <c r="Q4278" s="13"/>
      <c r="R4278" s="13"/>
      <c r="S4278" s="13"/>
      <c r="T4278" s="13"/>
      <c r="U4278" s="13"/>
      <c r="V4278" s="13"/>
      <c r="W4278" s="13"/>
      <c r="X4278" s="13"/>
      <c r="Y4278" s="13"/>
      <c r="Z4278" s="13"/>
      <c r="AA4278" s="13"/>
      <c r="AB4278" s="13"/>
      <c r="AC4278" s="13"/>
      <c r="AD4278" s="13"/>
      <c r="AE4278" s="13"/>
      <c r="AF4278" s="13"/>
      <c r="AG4278" s="13"/>
      <c r="AH4278" s="13"/>
      <c r="AI4278" s="13"/>
      <c r="AJ4278" s="13"/>
      <c r="AK4278" s="13"/>
      <c r="AL4278" s="13"/>
      <c r="AM4278" s="13"/>
      <c r="AN4278" s="13"/>
      <c r="AO4278" s="13"/>
      <c r="AP4278" s="13"/>
      <c r="AQ4278" s="13"/>
      <c r="AR4278" s="13"/>
      <c r="AS4278" s="13"/>
      <c r="AT4278" s="13"/>
      <c r="AU4278" s="13"/>
      <c r="AV4278" s="13"/>
      <c r="AW4278" s="13"/>
      <c r="AX4278" s="13"/>
      <c r="AY4278" s="13"/>
      <c r="AZ4278" s="13"/>
      <c r="BA4278" s="13"/>
      <c r="BB4278" s="13"/>
      <c r="BC4278" s="13"/>
      <c r="BD4278" s="13"/>
      <c r="BE4278" s="13"/>
      <c r="BF4278" s="13"/>
      <c r="BG4278" s="13"/>
      <c r="BH4278" s="13"/>
      <c r="BI4278" s="13"/>
      <c r="BJ4278" s="13"/>
      <c r="BK4278" s="13"/>
      <c r="BL4278" s="13"/>
      <c r="BM4278" s="13"/>
      <c r="BN4278" s="13"/>
      <c r="BO4278" s="13"/>
      <c r="BP4278" s="13"/>
      <c r="BQ4278" s="13"/>
      <c r="BR4278" s="13"/>
      <c r="BS4278" s="13"/>
      <c r="BT4278" s="13"/>
      <c r="BU4278" s="13"/>
      <c r="BV4278" s="13"/>
      <c r="BW4278" s="13"/>
      <c r="BX4278" s="13"/>
      <c r="BY4278" s="13"/>
      <c r="BZ4278" s="13"/>
      <c r="CA4278" s="13"/>
      <c r="CB4278" s="13"/>
      <c r="CC4278" s="13"/>
      <c r="CD4278" s="13"/>
      <c r="CE4278" s="13"/>
      <c r="CF4278" s="13"/>
      <c r="CG4278" s="13"/>
      <c r="CH4278" s="13"/>
      <c r="CI4278" s="13"/>
      <c r="CJ4278" s="13"/>
      <c r="CK4278" s="13"/>
      <c r="CL4278" s="13"/>
      <c r="CM4278" s="13"/>
      <c r="CN4278" s="13"/>
      <c r="CO4278" s="13"/>
      <c r="CP4278" s="13"/>
      <c r="CQ4278" s="13"/>
      <c r="CR4278" s="13"/>
      <c r="CS4278" s="13"/>
      <c r="CT4278" s="13"/>
      <c r="CU4278" s="13"/>
      <c r="CV4278" s="13"/>
      <c r="CW4278" s="13"/>
      <c r="CX4278" s="13"/>
      <c r="CY4278" s="13"/>
      <c r="CZ4278" s="13"/>
      <c r="DA4278" s="13"/>
      <c r="DB4278" s="13"/>
      <c r="DC4278" s="13"/>
      <c r="DD4278" s="13"/>
      <c r="DE4278" s="13"/>
      <c r="DF4278" s="13"/>
      <c r="DG4278" s="13"/>
      <c r="DH4278" s="13"/>
      <c r="DI4278" s="13"/>
      <c r="DJ4278" s="13"/>
      <c r="DK4278" s="13"/>
      <c r="DL4278" s="13"/>
      <c r="DM4278" s="13"/>
      <c r="DN4278" s="13"/>
      <c r="DO4278" s="13"/>
      <c r="DP4278" s="13"/>
      <c r="DQ4278" s="13"/>
      <c r="DR4278" s="13"/>
      <c r="DS4278" s="13"/>
      <c r="DT4278" s="13"/>
      <c r="DU4278" s="13"/>
      <c r="DV4278" s="13"/>
      <c r="DW4278" s="13"/>
      <c r="DX4278" s="13"/>
      <c r="DY4278" s="13"/>
      <c r="DZ4278" s="13"/>
      <c r="EA4278" s="13"/>
      <c r="EB4278" s="13"/>
      <c r="EC4278" s="13"/>
      <c r="ED4278" s="13"/>
      <c r="EE4278" s="13"/>
      <c r="EF4278" s="13"/>
      <c r="EG4278" s="13"/>
      <c r="EH4278" s="13"/>
      <c r="EI4278" s="13"/>
      <c r="EJ4278" s="13"/>
      <c r="EK4278" s="13"/>
      <c r="EL4278" s="13"/>
      <c r="EM4278" s="13"/>
      <c r="EN4278" s="13"/>
      <c r="EO4278" s="13"/>
      <c r="EP4278" s="13"/>
      <c r="EQ4278" s="13"/>
      <c r="ER4278" s="13"/>
      <c r="ES4278" s="13"/>
      <c r="ET4278" s="13"/>
      <c r="EU4278" s="13"/>
      <c r="EV4278" s="13"/>
      <c r="EW4278" s="13"/>
      <c r="EX4278" s="13"/>
      <c r="EY4278" s="13"/>
      <c r="EZ4278" s="13"/>
      <c r="FA4278" s="13"/>
      <c r="FB4278" s="13"/>
      <c r="FC4278" s="13"/>
      <c r="FD4278" s="13"/>
      <c r="FE4278" s="13"/>
      <c r="FF4278" s="13"/>
      <c r="FG4278" s="13"/>
      <c r="FH4278" s="13"/>
      <c r="FI4278" s="13"/>
      <c r="FJ4278" s="13"/>
      <c r="FK4278" s="13"/>
      <c r="FL4278" s="13"/>
      <c r="FM4278" s="13"/>
      <c r="FN4278" s="13"/>
      <c r="FO4278" s="13"/>
      <c r="FP4278" s="13"/>
      <c r="FQ4278" s="13"/>
      <c r="FR4278" s="13"/>
      <c r="FS4278" s="13"/>
      <c r="FT4278" s="13"/>
      <c r="FU4278" s="13"/>
      <c r="FV4278" s="13"/>
      <c r="FW4278" s="13"/>
      <c r="FX4278" s="13"/>
      <c r="FY4278" s="13"/>
      <c r="FZ4278" s="13"/>
      <c r="GA4278" s="13"/>
      <c r="GB4278" s="13"/>
      <c r="GC4278" s="13"/>
      <c r="GD4278" s="13"/>
      <c r="GE4278" s="13"/>
      <c r="GF4278" s="13"/>
      <c r="GG4278" s="13"/>
      <c r="GH4278" s="13"/>
      <c r="GI4278" s="13"/>
      <c r="GJ4278" s="13"/>
      <c r="GK4278" s="13"/>
      <c r="GL4278" s="13"/>
      <c r="GM4278" s="13"/>
      <c r="GN4278" s="13"/>
      <c r="GO4278" s="13"/>
      <c r="GP4278" s="13"/>
      <c r="GQ4278" s="13"/>
      <c r="GR4278" s="13"/>
      <c r="GS4278" s="13"/>
      <c r="GT4278" s="13"/>
      <c r="GU4278" s="13"/>
      <c r="GV4278" s="13"/>
      <c r="GW4278" s="13"/>
      <c r="GX4278" s="13"/>
      <c r="GY4278" s="13"/>
      <c r="GZ4278" s="13"/>
      <c r="HA4278" s="13"/>
      <c r="HB4278" s="13"/>
      <c r="HC4278" s="13"/>
      <c r="HD4278" s="13"/>
      <c r="HE4278" s="13"/>
      <c r="HF4278" s="13"/>
      <c r="HG4278" s="13"/>
      <c r="HH4278" s="13"/>
      <c r="HI4278" s="13"/>
      <c r="HJ4278" s="13"/>
      <c r="HK4278" s="13"/>
      <c r="HL4278" s="13"/>
      <c r="HM4278" s="13"/>
      <c r="HN4278" s="13"/>
      <c r="HO4278" s="13"/>
      <c r="HP4278" s="13"/>
      <c r="HQ4278" s="13"/>
      <c r="HR4278" s="13"/>
      <c r="HS4278" s="13"/>
      <c r="HT4278" s="13"/>
      <c r="HU4278" s="13"/>
      <c r="HV4278" s="13"/>
      <c r="HW4278" s="13"/>
      <c r="HX4278" s="13"/>
      <c r="HY4278" s="13"/>
      <c r="HZ4278" s="13"/>
      <c r="IA4278" s="13"/>
      <c r="IB4278" s="13"/>
      <c r="IC4278" s="13"/>
      <c r="ID4278" s="13"/>
      <c r="IE4278" s="13"/>
      <c r="IF4278" s="13"/>
      <c r="IG4278" s="13"/>
    </row>
    <row r="4279" spans="1:241" s="304" customFormat="1">
      <c r="A4279" s="309">
        <v>205</v>
      </c>
      <c r="B4279" s="197" t="s">
        <v>3478</v>
      </c>
      <c r="C4279" s="46">
        <v>25513708</v>
      </c>
      <c r="D4279" s="305" t="s">
        <v>1808</v>
      </c>
      <c r="E4279" s="312">
        <f t="shared" si="249"/>
        <v>0</v>
      </c>
      <c r="F4279" s="303"/>
      <c r="G4279" s="303"/>
      <c r="H4279" s="303"/>
      <c r="I4279" s="13"/>
      <c r="J4279" s="13"/>
      <c r="K4279" s="13"/>
      <c r="L4279" s="13"/>
      <c r="M4279" s="13"/>
      <c r="N4279" s="13"/>
      <c r="O4279" s="13"/>
      <c r="P4279" s="13"/>
      <c r="Q4279" s="13"/>
      <c r="R4279" s="13"/>
      <c r="S4279" s="13"/>
      <c r="T4279" s="13"/>
      <c r="U4279" s="13"/>
      <c r="V4279" s="13"/>
      <c r="W4279" s="13"/>
      <c r="X4279" s="13"/>
      <c r="Y4279" s="13"/>
      <c r="Z4279" s="13"/>
      <c r="AA4279" s="13"/>
      <c r="AB4279" s="13"/>
      <c r="AC4279" s="13"/>
      <c r="AD4279" s="13"/>
      <c r="AE4279" s="13"/>
      <c r="AF4279" s="13"/>
      <c r="AG4279" s="13"/>
      <c r="AH4279" s="13"/>
      <c r="AI4279" s="13"/>
      <c r="AJ4279" s="13"/>
      <c r="AK4279" s="13"/>
      <c r="AL4279" s="13"/>
      <c r="AM4279" s="13"/>
      <c r="AN4279" s="13"/>
      <c r="AO4279" s="13"/>
      <c r="AP4279" s="13"/>
      <c r="AQ4279" s="13"/>
      <c r="AR4279" s="13"/>
      <c r="AS4279" s="13"/>
      <c r="AT4279" s="13"/>
      <c r="AU4279" s="13"/>
      <c r="AV4279" s="13"/>
      <c r="AW4279" s="13"/>
      <c r="AX4279" s="13"/>
      <c r="AY4279" s="13"/>
      <c r="AZ4279" s="13"/>
      <c r="BA4279" s="13"/>
      <c r="BB4279" s="13"/>
      <c r="BC4279" s="13"/>
      <c r="BD4279" s="13"/>
      <c r="BE4279" s="13"/>
      <c r="BF4279" s="13"/>
      <c r="BG4279" s="13"/>
      <c r="BH4279" s="13"/>
      <c r="BI4279" s="13"/>
      <c r="BJ4279" s="13"/>
      <c r="BK4279" s="13"/>
      <c r="BL4279" s="13"/>
      <c r="BM4279" s="13"/>
      <c r="BN4279" s="13"/>
      <c r="BO4279" s="13"/>
      <c r="BP4279" s="13"/>
      <c r="BQ4279" s="13"/>
      <c r="BR4279" s="13"/>
      <c r="BS4279" s="13"/>
      <c r="BT4279" s="13"/>
      <c r="BU4279" s="13"/>
      <c r="BV4279" s="13"/>
      <c r="BW4279" s="13"/>
      <c r="BX4279" s="13"/>
      <c r="BY4279" s="13"/>
      <c r="BZ4279" s="13"/>
      <c r="CA4279" s="13"/>
      <c r="CB4279" s="13"/>
      <c r="CC4279" s="13"/>
      <c r="CD4279" s="13"/>
      <c r="CE4279" s="13"/>
      <c r="CF4279" s="13"/>
      <c r="CG4279" s="13"/>
      <c r="CH4279" s="13"/>
      <c r="CI4279" s="13"/>
      <c r="CJ4279" s="13"/>
      <c r="CK4279" s="13"/>
      <c r="CL4279" s="13"/>
      <c r="CM4279" s="13"/>
      <c r="CN4279" s="13"/>
      <c r="CO4279" s="13"/>
      <c r="CP4279" s="13"/>
      <c r="CQ4279" s="13"/>
      <c r="CR4279" s="13"/>
      <c r="CS4279" s="13"/>
      <c r="CT4279" s="13"/>
      <c r="CU4279" s="13"/>
      <c r="CV4279" s="13"/>
      <c r="CW4279" s="13"/>
      <c r="CX4279" s="13"/>
      <c r="CY4279" s="13"/>
      <c r="CZ4279" s="13"/>
      <c r="DA4279" s="13"/>
      <c r="DB4279" s="13"/>
      <c r="DC4279" s="13"/>
      <c r="DD4279" s="13"/>
      <c r="DE4279" s="13"/>
      <c r="DF4279" s="13"/>
      <c r="DG4279" s="13"/>
      <c r="DH4279" s="13"/>
      <c r="DI4279" s="13"/>
      <c r="DJ4279" s="13"/>
      <c r="DK4279" s="13"/>
      <c r="DL4279" s="13"/>
      <c r="DM4279" s="13"/>
      <c r="DN4279" s="13"/>
      <c r="DO4279" s="13"/>
      <c r="DP4279" s="13"/>
      <c r="DQ4279" s="13"/>
      <c r="DR4279" s="13"/>
      <c r="DS4279" s="13"/>
      <c r="DT4279" s="13"/>
      <c r="DU4279" s="13"/>
      <c r="DV4279" s="13"/>
      <c r="DW4279" s="13"/>
      <c r="DX4279" s="13"/>
      <c r="DY4279" s="13"/>
      <c r="DZ4279" s="13"/>
      <c r="EA4279" s="13"/>
      <c r="EB4279" s="13"/>
      <c r="EC4279" s="13"/>
      <c r="ED4279" s="13"/>
      <c r="EE4279" s="13"/>
      <c r="EF4279" s="13"/>
      <c r="EG4279" s="13"/>
      <c r="EH4279" s="13"/>
      <c r="EI4279" s="13"/>
      <c r="EJ4279" s="13"/>
      <c r="EK4279" s="13"/>
      <c r="EL4279" s="13"/>
      <c r="EM4279" s="13"/>
      <c r="EN4279" s="13"/>
      <c r="EO4279" s="13"/>
      <c r="EP4279" s="13"/>
      <c r="EQ4279" s="13"/>
      <c r="ER4279" s="13"/>
      <c r="ES4279" s="13"/>
      <c r="ET4279" s="13"/>
      <c r="EU4279" s="13"/>
      <c r="EV4279" s="13"/>
      <c r="EW4279" s="13"/>
      <c r="EX4279" s="13"/>
      <c r="EY4279" s="13"/>
      <c r="EZ4279" s="13"/>
      <c r="FA4279" s="13"/>
      <c r="FB4279" s="13"/>
      <c r="FC4279" s="13"/>
      <c r="FD4279" s="13"/>
      <c r="FE4279" s="13"/>
      <c r="FF4279" s="13"/>
      <c r="FG4279" s="13"/>
      <c r="FH4279" s="13"/>
      <c r="FI4279" s="13"/>
      <c r="FJ4279" s="13"/>
      <c r="FK4279" s="13"/>
      <c r="FL4279" s="13"/>
      <c r="FM4279" s="13"/>
      <c r="FN4279" s="13"/>
      <c r="FO4279" s="13"/>
      <c r="FP4279" s="13"/>
      <c r="FQ4279" s="13"/>
      <c r="FR4279" s="13"/>
      <c r="FS4279" s="13"/>
      <c r="FT4279" s="13"/>
      <c r="FU4279" s="13"/>
      <c r="FV4279" s="13"/>
      <c r="FW4279" s="13"/>
      <c r="FX4279" s="13"/>
      <c r="FY4279" s="13"/>
      <c r="FZ4279" s="13"/>
      <c r="GA4279" s="13"/>
      <c r="GB4279" s="13"/>
      <c r="GC4279" s="13"/>
      <c r="GD4279" s="13"/>
      <c r="GE4279" s="13"/>
      <c r="GF4279" s="13"/>
      <c r="GG4279" s="13"/>
      <c r="GH4279" s="13"/>
      <c r="GI4279" s="13"/>
      <c r="GJ4279" s="13"/>
      <c r="GK4279" s="13"/>
      <c r="GL4279" s="13"/>
      <c r="GM4279" s="13"/>
      <c r="GN4279" s="13"/>
      <c r="GO4279" s="13"/>
      <c r="GP4279" s="13"/>
      <c r="GQ4279" s="13"/>
      <c r="GR4279" s="13"/>
      <c r="GS4279" s="13"/>
      <c r="GT4279" s="13"/>
      <c r="GU4279" s="13"/>
      <c r="GV4279" s="13"/>
      <c r="GW4279" s="13"/>
      <c r="GX4279" s="13"/>
      <c r="GY4279" s="13"/>
      <c r="GZ4279" s="13"/>
      <c r="HA4279" s="13"/>
      <c r="HB4279" s="13"/>
      <c r="HC4279" s="13"/>
      <c r="HD4279" s="13"/>
      <c r="HE4279" s="13"/>
      <c r="HF4279" s="13"/>
      <c r="HG4279" s="13"/>
      <c r="HH4279" s="13"/>
      <c r="HI4279" s="13"/>
      <c r="HJ4279" s="13"/>
      <c r="HK4279" s="13"/>
      <c r="HL4279" s="13"/>
      <c r="HM4279" s="13"/>
      <c r="HN4279" s="13"/>
      <c r="HO4279" s="13"/>
      <c r="HP4279" s="13"/>
      <c r="HQ4279" s="13"/>
      <c r="HR4279" s="13"/>
      <c r="HS4279" s="13"/>
      <c r="HT4279" s="13"/>
      <c r="HU4279" s="13"/>
      <c r="HV4279" s="13"/>
      <c r="HW4279" s="13"/>
      <c r="HX4279" s="13"/>
      <c r="HY4279" s="13"/>
      <c r="HZ4279" s="13"/>
      <c r="IA4279" s="13"/>
      <c r="IB4279" s="13"/>
      <c r="IC4279" s="13"/>
      <c r="ID4279" s="13"/>
      <c r="IE4279" s="13"/>
      <c r="IF4279" s="13"/>
      <c r="IG4279" s="13"/>
    </row>
    <row r="4280" spans="1:241" s="304" customFormat="1">
      <c r="A4280" s="309">
        <v>206</v>
      </c>
      <c r="B4280" s="197" t="s">
        <v>5333</v>
      </c>
      <c r="C4280" s="46" t="s">
        <v>5334</v>
      </c>
      <c r="D4280" s="305" t="s">
        <v>1808</v>
      </c>
      <c r="E4280" s="312">
        <f t="shared" si="249"/>
        <v>0</v>
      </c>
      <c r="F4280" s="303"/>
      <c r="G4280" s="303"/>
      <c r="H4280" s="303"/>
      <c r="I4280" s="13"/>
      <c r="J4280" s="13"/>
      <c r="K4280" s="13"/>
      <c r="L4280" s="13"/>
      <c r="M4280" s="13"/>
      <c r="N4280" s="13"/>
      <c r="O4280" s="13"/>
      <c r="P4280" s="13"/>
      <c r="Q4280" s="13"/>
      <c r="R4280" s="13"/>
      <c r="S4280" s="13"/>
      <c r="T4280" s="13"/>
      <c r="U4280" s="13"/>
      <c r="V4280" s="13"/>
      <c r="W4280" s="13"/>
      <c r="X4280" s="13"/>
      <c r="Y4280" s="13"/>
      <c r="Z4280" s="13"/>
      <c r="AA4280" s="13"/>
      <c r="AB4280" s="13"/>
      <c r="AC4280" s="13"/>
      <c r="AD4280" s="13"/>
      <c r="AE4280" s="13"/>
      <c r="AF4280" s="13"/>
      <c r="AG4280" s="13"/>
      <c r="AH4280" s="13"/>
      <c r="AI4280" s="13"/>
      <c r="AJ4280" s="13"/>
      <c r="AK4280" s="13"/>
      <c r="AL4280" s="13"/>
      <c r="AM4280" s="13"/>
      <c r="AN4280" s="13"/>
      <c r="AO4280" s="13"/>
      <c r="AP4280" s="13"/>
      <c r="AQ4280" s="13"/>
      <c r="AR4280" s="13"/>
      <c r="AS4280" s="13"/>
      <c r="AT4280" s="13"/>
      <c r="AU4280" s="13"/>
      <c r="AV4280" s="13"/>
      <c r="AW4280" s="13"/>
      <c r="AX4280" s="13"/>
      <c r="AY4280" s="13"/>
      <c r="AZ4280" s="13"/>
      <c r="BA4280" s="13"/>
      <c r="BB4280" s="13"/>
      <c r="BC4280" s="13"/>
      <c r="BD4280" s="13"/>
      <c r="BE4280" s="13"/>
      <c r="BF4280" s="13"/>
      <c r="BG4280" s="13"/>
      <c r="BH4280" s="13"/>
      <c r="BI4280" s="13"/>
      <c r="BJ4280" s="13"/>
      <c r="BK4280" s="13"/>
      <c r="BL4280" s="13"/>
      <c r="BM4280" s="13"/>
      <c r="BN4280" s="13"/>
      <c r="BO4280" s="13"/>
      <c r="BP4280" s="13"/>
      <c r="BQ4280" s="13"/>
      <c r="BR4280" s="13"/>
      <c r="BS4280" s="13"/>
      <c r="BT4280" s="13"/>
      <c r="BU4280" s="13"/>
      <c r="BV4280" s="13"/>
      <c r="BW4280" s="13"/>
      <c r="BX4280" s="13"/>
      <c r="BY4280" s="13"/>
      <c r="BZ4280" s="13"/>
      <c r="CA4280" s="13"/>
      <c r="CB4280" s="13"/>
      <c r="CC4280" s="13"/>
      <c r="CD4280" s="13"/>
      <c r="CE4280" s="13"/>
      <c r="CF4280" s="13"/>
      <c r="CG4280" s="13"/>
      <c r="CH4280" s="13"/>
      <c r="CI4280" s="13"/>
      <c r="CJ4280" s="13"/>
      <c r="CK4280" s="13"/>
      <c r="CL4280" s="13"/>
      <c r="CM4280" s="13"/>
      <c r="CN4280" s="13"/>
      <c r="CO4280" s="13"/>
      <c r="CP4280" s="13"/>
      <c r="CQ4280" s="13"/>
      <c r="CR4280" s="13"/>
      <c r="CS4280" s="13"/>
      <c r="CT4280" s="13"/>
      <c r="CU4280" s="13"/>
      <c r="CV4280" s="13"/>
      <c r="CW4280" s="13"/>
      <c r="CX4280" s="13"/>
      <c r="CY4280" s="13"/>
      <c r="CZ4280" s="13"/>
      <c r="DA4280" s="13"/>
      <c r="DB4280" s="13"/>
      <c r="DC4280" s="13"/>
      <c r="DD4280" s="13"/>
      <c r="DE4280" s="13"/>
      <c r="DF4280" s="13"/>
      <c r="DG4280" s="13"/>
      <c r="DH4280" s="13"/>
      <c r="DI4280" s="13"/>
      <c r="DJ4280" s="13"/>
      <c r="DK4280" s="13"/>
      <c r="DL4280" s="13"/>
      <c r="DM4280" s="13"/>
      <c r="DN4280" s="13"/>
      <c r="DO4280" s="13"/>
      <c r="DP4280" s="13"/>
      <c r="DQ4280" s="13"/>
      <c r="DR4280" s="13"/>
      <c r="DS4280" s="13"/>
      <c r="DT4280" s="13"/>
      <c r="DU4280" s="13"/>
      <c r="DV4280" s="13"/>
      <c r="DW4280" s="13"/>
      <c r="DX4280" s="13"/>
      <c r="DY4280" s="13"/>
      <c r="DZ4280" s="13"/>
      <c r="EA4280" s="13"/>
      <c r="EB4280" s="13"/>
      <c r="EC4280" s="13"/>
      <c r="ED4280" s="13"/>
      <c r="EE4280" s="13"/>
      <c r="EF4280" s="13"/>
      <c r="EG4280" s="13"/>
      <c r="EH4280" s="13"/>
      <c r="EI4280" s="13"/>
      <c r="EJ4280" s="13"/>
      <c r="EK4280" s="13"/>
      <c r="EL4280" s="13"/>
      <c r="EM4280" s="13"/>
      <c r="EN4280" s="13"/>
      <c r="EO4280" s="13"/>
      <c r="EP4280" s="13"/>
      <c r="EQ4280" s="13"/>
      <c r="ER4280" s="13"/>
      <c r="ES4280" s="13"/>
      <c r="ET4280" s="13"/>
      <c r="EU4280" s="13"/>
      <c r="EV4280" s="13"/>
      <c r="EW4280" s="13"/>
      <c r="EX4280" s="13"/>
      <c r="EY4280" s="13"/>
      <c r="EZ4280" s="13"/>
      <c r="FA4280" s="13"/>
      <c r="FB4280" s="13"/>
      <c r="FC4280" s="13"/>
      <c r="FD4280" s="13"/>
      <c r="FE4280" s="13"/>
      <c r="FF4280" s="13"/>
      <c r="FG4280" s="13"/>
      <c r="FH4280" s="13"/>
      <c r="FI4280" s="13"/>
      <c r="FJ4280" s="13"/>
      <c r="FK4280" s="13"/>
      <c r="FL4280" s="13"/>
      <c r="FM4280" s="13"/>
      <c r="FN4280" s="13"/>
      <c r="FO4280" s="13"/>
      <c r="FP4280" s="13"/>
      <c r="FQ4280" s="13"/>
      <c r="FR4280" s="13"/>
      <c r="FS4280" s="13"/>
      <c r="FT4280" s="13"/>
      <c r="FU4280" s="13"/>
      <c r="FV4280" s="13"/>
      <c r="FW4280" s="13"/>
      <c r="FX4280" s="13"/>
      <c r="FY4280" s="13"/>
      <c r="FZ4280" s="13"/>
      <c r="GA4280" s="13"/>
      <c r="GB4280" s="13"/>
      <c r="GC4280" s="13"/>
      <c r="GD4280" s="13"/>
      <c r="GE4280" s="13"/>
      <c r="GF4280" s="13"/>
      <c r="GG4280" s="13"/>
      <c r="GH4280" s="13"/>
      <c r="GI4280" s="13"/>
      <c r="GJ4280" s="13"/>
      <c r="GK4280" s="13"/>
      <c r="GL4280" s="13"/>
      <c r="GM4280" s="13"/>
      <c r="GN4280" s="13"/>
      <c r="GO4280" s="13"/>
      <c r="GP4280" s="13"/>
      <c r="GQ4280" s="13"/>
      <c r="GR4280" s="13"/>
      <c r="GS4280" s="13"/>
      <c r="GT4280" s="13"/>
      <c r="GU4280" s="13"/>
      <c r="GV4280" s="13"/>
      <c r="GW4280" s="13"/>
      <c r="GX4280" s="13"/>
      <c r="GY4280" s="13"/>
      <c r="GZ4280" s="13"/>
      <c r="HA4280" s="13"/>
      <c r="HB4280" s="13"/>
      <c r="HC4280" s="13"/>
      <c r="HD4280" s="13"/>
      <c r="HE4280" s="13"/>
      <c r="HF4280" s="13"/>
      <c r="HG4280" s="13"/>
      <c r="HH4280" s="13"/>
      <c r="HI4280" s="13"/>
      <c r="HJ4280" s="13"/>
      <c r="HK4280" s="13"/>
      <c r="HL4280" s="13"/>
      <c r="HM4280" s="13"/>
      <c r="HN4280" s="13"/>
      <c r="HO4280" s="13"/>
      <c r="HP4280" s="13"/>
      <c r="HQ4280" s="13"/>
      <c r="HR4280" s="13"/>
      <c r="HS4280" s="13"/>
      <c r="HT4280" s="13"/>
      <c r="HU4280" s="13"/>
      <c r="HV4280" s="13"/>
      <c r="HW4280" s="13"/>
      <c r="HX4280" s="13"/>
      <c r="HY4280" s="13"/>
      <c r="HZ4280" s="13"/>
      <c r="IA4280" s="13"/>
      <c r="IB4280" s="13"/>
      <c r="IC4280" s="13"/>
      <c r="ID4280" s="13"/>
      <c r="IE4280" s="13"/>
      <c r="IF4280" s="13"/>
      <c r="IG4280" s="13"/>
    </row>
    <row r="4281" spans="1:241" s="304" customFormat="1">
      <c r="A4281" s="309">
        <v>207</v>
      </c>
      <c r="B4281" s="197" t="s">
        <v>5335</v>
      </c>
      <c r="C4281" s="46" t="s">
        <v>5336</v>
      </c>
      <c r="D4281" s="305" t="s">
        <v>2034</v>
      </c>
      <c r="E4281" s="312">
        <f t="shared" si="249"/>
        <v>0</v>
      </c>
      <c r="F4281" s="303"/>
      <c r="G4281" s="303"/>
      <c r="H4281" s="303"/>
      <c r="I4281" s="13"/>
      <c r="J4281" s="13"/>
      <c r="K4281" s="13"/>
      <c r="L4281" s="13"/>
      <c r="M4281" s="13"/>
      <c r="N4281" s="13"/>
      <c r="O4281" s="13"/>
      <c r="P4281" s="13"/>
      <c r="Q4281" s="13"/>
      <c r="R4281" s="13"/>
      <c r="S4281" s="13"/>
      <c r="T4281" s="13"/>
      <c r="U4281" s="13"/>
      <c r="V4281" s="13"/>
      <c r="W4281" s="13"/>
      <c r="X4281" s="13"/>
      <c r="Y4281" s="13"/>
      <c r="Z4281" s="13"/>
      <c r="AA4281" s="13"/>
      <c r="AB4281" s="13"/>
      <c r="AC4281" s="13"/>
      <c r="AD4281" s="13"/>
      <c r="AE4281" s="13"/>
      <c r="AF4281" s="13"/>
      <c r="AG4281" s="13"/>
      <c r="AH4281" s="13"/>
      <c r="AI4281" s="13"/>
      <c r="AJ4281" s="13"/>
      <c r="AK4281" s="13"/>
      <c r="AL4281" s="13"/>
      <c r="AM4281" s="13"/>
      <c r="AN4281" s="13"/>
      <c r="AO4281" s="13"/>
      <c r="AP4281" s="13"/>
      <c r="AQ4281" s="13"/>
      <c r="AR4281" s="13"/>
      <c r="AS4281" s="13"/>
      <c r="AT4281" s="13"/>
      <c r="AU4281" s="13"/>
      <c r="AV4281" s="13"/>
      <c r="AW4281" s="13"/>
      <c r="AX4281" s="13"/>
      <c r="AY4281" s="13"/>
      <c r="AZ4281" s="13"/>
      <c r="BA4281" s="13"/>
      <c r="BB4281" s="13"/>
      <c r="BC4281" s="13"/>
      <c r="BD4281" s="13"/>
      <c r="BE4281" s="13"/>
      <c r="BF4281" s="13"/>
      <c r="BG4281" s="13"/>
      <c r="BH4281" s="13"/>
      <c r="BI4281" s="13"/>
      <c r="BJ4281" s="13"/>
      <c r="BK4281" s="13"/>
      <c r="BL4281" s="13"/>
      <c r="BM4281" s="13"/>
      <c r="BN4281" s="13"/>
      <c r="BO4281" s="13"/>
      <c r="BP4281" s="13"/>
      <c r="BQ4281" s="13"/>
      <c r="BR4281" s="13"/>
      <c r="BS4281" s="13"/>
      <c r="BT4281" s="13"/>
      <c r="BU4281" s="13"/>
      <c r="BV4281" s="13"/>
      <c r="BW4281" s="13"/>
      <c r="BX4281" s="13"/>
      <c r="BY4281" s="13"/>
      <c r="BZ4281" s="13"/>
      <c r="CA4281" s="13"/>
      <c r="CB4281" s="13"/>
      <c r="CC4281" s="13"/>
      <c r="CD4281" s="13"/>
      <c r="CE4281" s="13"/>
      <c r="CF4281" s="13"/>
      <c r="CG4281" s="13"/>
      <c r="CH4281" s="13"/>
      <c r="CI4281" s="13"/>
      <c r="CJ4281" s="13"/>
      <c r="CK4281" s="13"/>
      <c r="CL4281" s="13"/>
      <c r="CM4281" s="13"/>
      <c r="CN4281" s="13"/>
      <c r="CO4281" s="13"/>
      <c r="CP4281" s="13"/>
      <c r="CQ4281" s="13"/>
      <c r="CR4281" s="13"/>
      <c r="CS4281" s="13"/>
      <c r="CT4281" s="13"/>
      <c r="CU4281" s="13"/>
      <c r="CV4281" s="13"/>
      <c r="CW4281" s="13"/>
      <c r="CX4281" s="13"/>
      <c r="CY4281" s="13"/>
      <c r="CZ4281" s="13"/>
      <c r="DA4281" s="13"/>
      <c r="DB4281" s="13"/>
      <c r="DC4281" s="13"/>
      <c r="DD4281" s="13"/>
      <c r="DE4281" s="13"/>
      <c r="DF4281" s="13"/>
      <c r="DG4281" s="13"/>
      <c r="DH4281" s="13"/>
      <c r="DI4281" s="13"/>
      <c r="DJ4281" s="13"/>
      <c r="DK4281" s="13"/>
      <c r="DL4281" s="13"/>
      <c r="DM4281" s="13"/>
      <c r="DN4281" s="13"/>
      <c r="DO4281" s="13"/>
      <c r="DP4281" s="13"/>
      <c r="DQ4281" s="13"/>
      <c r="DR4281" s="13"/>
      <c r="DS4281" s="13"/>
      <c r="DT4281" s="13"/>
      <c r="DU4281" s="13"/>
      <c r="DV4281" s="13"/>
      <c r="DW4281" s="13"/>
      <c r="DX4281" s="13"/>
      <c r="DY4281" s="13"/>
      <c r="DZ4281" s="13"/>
      <c r="EA4281" s="13"/>
      <c r="EB4281" s="13"/>
      <c r="EC4281" s="13"/>
      <c r="ED4281" s="13"/>
      <c r="EE4281" s="13"/>
      <c r="EF4281" s="13"/>
      <c r="EG4281" s="13"/>
      <c r="EH4281" s="13"/>
      <c r="EI4281" s="13"/>
      <c r="EJ4281" s="13"/>
      <c r="EK4281" s="13"/>
      <c r="EL4281" s="13"/>
      <c r="EM4281" s="13"/>
      <c r="EN4281" s="13"/>
      <c r="EO4281" s="13"/>
      <c r="EP4281" s="13"/>
      <c r="EQ4281" s="13"/>
      <c r="ER4281" s="13"/>
      <c r="ES4281" s="13"/>
      <c r="ET4281" s="13"/>
      <c r="EU4281" s="13"/>
      <c r="EV4281" s="13"/>
      <c r="EW4281" s="13"/>
      <c r="EX4281" s="13"/>
      <c r="EY4281" s="13"/>
      <c r="EZ4281" s="13"/>
      <c r="FA4281" s="13"/>
      <c r="FB4281" s="13"/>
      <c r="FC4281" s="13"/>
      <c r="FD4281" s="13"/>
      <c r="FE4281" s="13"/>
      <c r="FF4281" s="13"/>
      <c r="FG4281" s="13"/>
      <c r="FH4281" s="13"/>
      <c r="FI4281" s="13"/>
      <c r="FJ4281" s="13"/>
      <c r="FK4281" s="13"/>
      <c r="FL4281" s="13"/>
      <c r="FM4281" s="13"/>
      <c r="FN4281" s="13"/>
      <c r="FO4281" s="13"/>
      <c r="FP4281" s="13"/>
      <c r="FQ4281" s="13"/>
      <c r="FR4281" s="13"/>
      <c r="FS4281" s="13"/>
      <c r="FT4281" s="13"/>
      <c r="FU4281" s="13"/>
      <c r="FV4281" s="13"/>
      <c r="FW4281" s="13"/>
      <c r="FX4281" s="13"/>
      <c r="FY4281" s="13"/>
      <c r="FZ4281" s="13"/>
      <c r="GA4281" s="13"/>
      <c r="GB4281" s="13"/>
      <c r="GC4281" s="13"/>
      <c r="GD4281" s="13"/>
      <c r="GE4281" s="13"/>
      <c r="GF4281" s="13"/>
      <c r="GG4281" s="13"/>
      <c r="GH4281" s="13"/>
      <c r="GI4281" s="13"/>
      <c r="GJ4281" s="13"/>
      <c r="GK4281" s="13"/>
      <c r="GL4281" s="13"/>
      <c r="GM4281" s="13"/>
      <c r="GN4281" s="13"/>
      <c r="GO4281" s="13"/>
      <c r="GP4281" s="13"/>
      <c r="GQ4281" s="13"/>
      <c r="GR4281" s="13"/>
      <c r="GS4281" s="13"/>
      <c r="GT4281" s="13"/>
      <c r="GU4281" s="13"/>
      <c r="GV4281" s="13"/>
      <c r="GW4281" s="13"/>
      <c r="GX4281" s="13"/>
      <c r="GY4281" s="13"/>
      <c r="GZ4281" s="13"/>
      <c r="HA4281" s="13"/>
      <c r="HB4281" s="13"/>
      <c r="HC4281" s="13"/>
      <c r="HD4281" s="13"/>
      <c r="HE4281" s="13"/>
      <c r="HF4281" s="13"/>
      <c r="HG4281" s="13"/>
      <c r="HH4281" s="13"/>
      <c r="HI4281" s="13"/>
      <c r="HJ4281" s="13"/>
      <c r="HK4281" s="13"/>
      <c r="HL4281" s="13"/>
      <c r="HM4281" s="13"/>
      <c r="HN4281" s="13"/>
      <c r="HO4281" s="13"/>
      <c r="HP4281" s="13"/>
      <c r="HQ4281" s="13"/>
      <c r="HR4281" s="13"/>
      <c r="HS4281" s="13"/>
      <c r="HT4281" s="13"/>
      <c r="HU4281" s="13"/>
      <c r="HV4281" s="13"/>
      <c r="HW4281" s="13"/>
      <c r="HX4281" s="13"/>
      <c r="HY4281" s="13"/>
      <c r="HZ4281" s="13"/>
      <c r="IA4281" s="13"/>
      <c r="IB4281" s="13"/>
      <c r="IC4281" s="13"/>
      <c r="ID4281" s="13"/>
      <c r="IE4281" s="13"/>
      <c r="IF4281" s="13"/>
      <c r="IG4281" s="13"/>
    </row>
    <row r="4282" spans="1:241" s="304" customFormat="1">
      <c r="A4282" s="309">
        <v>208</v>
      </c>
      <c r="B4282" s="197" t="s">
        <v>5337</v>
      </c>
      <c r="C4282" s="46" t="s">
        <v>5338</v>
      </c>
      <c r="D4282" s="305" t="s">
        <v>2034</v>
      </c>
      <c r="E4282" s="312">
        <f t="shared" si="249"/>
        <v>0</v>
      </c>
      <c r="F4282" s="303"/>
      <c r="G4282" s="303"/>
      <c r="H4282" s="303"/>
      <c r="I4282" s="13"/>
      <c r="J4282" s="13"/>
      <c r="K4282" s="13"/>
      <c r="L4282" s="13"/>
      <c r="M4282" s="13"/>
      <c r="N4282" s="13"/>
      <c r="O4282" s="13"/>
      <c r="P4282" s="13"/>
      <c r="Q4282" s="13"/>
      <c r="R4282" s="13"/>
      <c r="S4282" s="13"/>
      <c r="T4282" s="13"/>
      <c r="U4282" s="13"/>
      <c r="V4282" s="13"/>
      <c r="W4282" s="13"/>
      <c r="X4282" s="13"/>
      <c r="Y4282" s="13"/>
      <c r="Z4282" s="13"/>
      <c r="AA4282" s="13"/>
      <c r="AB4282" s="13"/>
      <c r="AC4282" s="13"/>
      <c r="AD4282" s="13"/>
      <c r="AE4282" s="13"/>
      <c r="AF4282" s="13"/>
      <c r="AG4282" s="13"/>
      <c r="AH4282" s="13"/>
      <c r="AI4282" s="13"/>
      <c r="AJ4282" s="13"/>
      <c r="AK4282" s="13"/>
      <c r="AL4282" s="13"/>
      <c r="AM4282" s="13"/>
      <c r="AN4282" s="13"/>
      <c r="AO4282" s="13"/>
      <c r="AP4282" s="13"/>
      <c r="AQ4282" s="13"/>
      <c r="AR4282" s="13"/>
      <c r="AS4282" s="13"/>
      <c r="AT4282" s="13"/>
      <c r="AU4282" s="13"/>
      <c r="AV4282" s="13"/>
      <c r="AW4282" s="13"/>
      <c r="AX4282" s="13"/>
      <c r="AY4282" s="13"/>
      <c r="AZ4282" s="13"/>
      <c r="BA4282" s="13"/>
      <c r="BB4282" s="13"/>
      <c r="BC4282" s="13"/>
      <c r="BD4282" s="13"/>
      <c r="BE4282" s="13"/>
      <c r="BF4282" s="13"/>
      <c r="BG4282" s="13"/>
      <c r="BH4282" s="13"/>
      <c r="BI4282" s="13"/>
      <c r="BJ4282" s="13"/>
      <c r="BK4282" s="13"/>
      <c r="BL4282" s="13"/>
      <c r="BM4282" s="13"/>
      <c r="BN4282" s="13"/>
      <c r="BO4282" s="13"/>
      <c r="BP4282" s="13"/>
      <c r="BQ4282" s="13"/>
      <c r="BR4282" s="13"/>
      <c r="BS4282" s="13"/>
      <c r="BT4282" s="13"/>
      <c r="BU4282" s="13"/>
      <c r="BV4282" s="13"/>
      <c r="BW4282" s="13"/>
      <c r="BX4282" s="13"/>
      <c r="BY4282" s="13"/>
      <c r="BZ4282" s="13"/>
      <c r="CA4282" s="13"/>
      <c r="CB4282" s="13"/>
      <c r="CC4282" s="13"/>
      <c r="CD4282" s="13"/>
      <c r="CE4282" s="13"/>
      <c r="CF4282" s="13"/>
      <c r="CG4282" s="13"/>
      <c r="CH4282" s="13"/>
      <c r="CI4282" s="13"/>
      <c r="CJ4282" s="13"/>
      <c r="CK4282" s="13"/>
      <c r="CL4282" s="13"/>
      <c r="CM4282" s="13"/>
      <c r="CN4282" s="13"/>
      <c r="CO4282" s="13"/>
      <c r="CP4282" s="13"/>
      <c r="CQ4282" s="13"/>
      <c r="CR4282" s="13"/>
      <c r="CS4282" s="13"/>
      <c r="CT4282" s="13"/>
      <c r="CU4282" s="13"/>
      <c r="CV4282" s="13"/>
      <c r="CW4282" s="13"/>
      <c r="CX4282" s="13"/>
      <c r="CY4282" s="13"/>
      <c r="CZ4282" s="13"/>
      <c r="DA4282" s="13"/>
      <c r="DB4282" s="13"/>
      <c r="DC4282" s="13"/>
      <c r="DD4282" s="13"/>
      <c r="DE4282" s="13"/>
      <c r="DF4282" s="13"/>
      <c r="DG4282" s="13"/>
      <c r="DH4282" s="13"/>
      <c r="DI4282" s="13"/>
      <c r="DJ4282" s="13"/>
      <c r="DK4282" s="13"/>
      <c r="DL4282" s="13"/>
      <c r="DM4282" s="13"/>
      <c r="DN4282" s="13"/>
      <c r="DO4282" s="13"/>
      <c r="DP4282" s="13"/>
      <c r="DQ4282" s="13"/>
      <c r="DR4282" s="13"/>
      <c r="DS4282" s="13"/>
      <c r="DT4282" s="13"/>
      <c r="DU4282" s="13"/>
      <c r="DV4282" s="13"/>
      <c r="DW4282" s="13"/>
      <c r="DX4282" s="13"/>
      <c r="DY4282" s="13"/>
      <c r="DZ4282" s="13"/>
      <c r="EA4282" s="13"/>
      <c r="EB4282" s="13"/>
      <c r="EC4282" s="13"/>
      <c r="ED4282" s="13"/>
      <c r="EE4282" s="13"/>
      <c r="EF4282" s="13"/>
      <c r="EG4282" s="13"/>
      <c r="EH4282" s="13"/>
      <c r="EI4282" s="13"/>
      <c r="EJ4282" s="13"/>
      <c r="EK4282" s="13"/>
      <c r="EL4282" s="13"/>
      <c r="EM4282" s="13"/>
      <c r="EN4282" s="13"/>
      <c r="EO4282" s="13"/>
      <c r="EP4282" s="13"/>
      <c r="EQ4282" s="13"/>
      <c r="ER4282" s="13"/>
      <c r="ES4282" s="13"/>
      <c r="ET4282" s="13"/>
      <c r="EU4282" s="13"/>
      <c r="EV4282" s="13"/>
      <c r="EW4282" s="13"/>
      <c r="EX4282" s="13"/>
      <c r="EY4282" s="13"/>
      <c r="EZ4282" s="13"/>
      <c r="FA4282" s="13"/>
      <c r="FB4282" s="13"/>
      <c r="FC4282" s="13"/>
      <c r="FD4282" s="13"/>
      <c r="FE4282" s="13"/>
      <c r="FF4282" s="13"/>
      <c r="FG4282" s="13"/>
      <c r="FH4282" s="13"/>
      <c r="FI4282" s="13"/>
      <c r="FJ4282" s="13"/>
      <c r="FK4282" s="13"/>
      <c r="FL4282" s="13"/>
      <c r="FM4282" s="13"/>
      <c r="FN4282" s="13"/>
      <c r="FO4282" s="13"/>
      <c r="FP4282" s="13"/>
      <c r="FQ4282" s="13"/>
      <c r="FR4282" s="13"/>
      <c r="FS4282" s="13"/>
      <c r="FT4282" s="13"/>
      <c r="FU4282" s="13"/>
      <c r="FV4282" s="13"/>
      <c r="FW4282" s="13"/>
      <c r="FX4282" s="13"/>
      <c r="FY4282" s="13"/>
      <c r="FZ4282" s="13"/>
      <c r="GA4282" s="13"/>
      <c r="GB4282" s="13"/>
      <c r="GC4282" s="13"/>
      <c r="GD4282" s="13"/>
      <c r="GE4282" s="13"/>
      <c r="GF4282" s="13"/>
      <c r="GG4282" s="13"/>
      <c r="GH4282" s="13"/>
      <c r="GI4282" s="13"/>
      <c r="GJ4282" s="13"/>
      <c r="GK4282" s="13"/>
      <c r="GL4282" s="13"/>
      <c r="GM4282" s="13"/>
      <c r="GN4282" s="13"/>
      <c r="GO4282" s="13"/>
      <c r="GP4282" s="13"/>
      <c r="GQ4282" s="13"/>
      <c r="GR4282" s="13"/>
      <c r="GS4282" s="13"/>
      <c r="GT4282" s="13"/>
      <c r="GU4282" s="13"/>
      <c r="GV4282" s="13"/>
      <c r="GW4282" s="13"/>
      <c r="GX4282" s="13"/>
      <c r="GY4282" s="13"/>
      <c r="GZ4282" s="13"/>
      <c r="HA4282" s="13"/>
      <c r="HB4282" s="13"/>
      <c r="HC4282" s="13"/>
      <c r="HD4282" s="13"/>
      <c r="HE4282" s="13"/>
      <c r="HF4282" s="13"/>
      <c r="HG4282" s="13"/>
      <c r="HH4282" s="13"/>
      <c r="HI4282" s="13"/>
      <c r="HJ4282" s="13"/>
      <c r="HK4282" s="13"/>
      <c r="HL4282" s="13"/>
      <c r="HM4282" s="13"/>
      <c r="HN4282" s="13"/>
      <c r="HO4282" s="13"/>
      <c r="HP4282" s="13"/>
      <c r="HQ4282" s="13"/>
      <c r="HR4282" s="13"/>
      <c r="HS4282" s="13"/>
      <c r="HT4282" s="13"/>
      <c r="HU4282" s="13"/>
      <c r="HV4282" s="13"/>
      <c r="HW4282" s="13"/>
      <c r="HX4282" s="13"/>
      <c r="HY4282" s="13"/>
      <c r="HZ4282" s="13"/>
      <c r="IA4282" s="13"/>
      <c r="IB4282" s="13"/>
      <c r="IC4282" s="13"/>
      <c r="ID4282" s="13"/>
      <c r="IE4282" s="13"/>
      <c r="IF4282" s="13"/>
      <c r="IG4282" s="13"/>
    </row>
    <row r="4283" spans="1:241" s="304" customFormat="1">
      <c r="A4283" s="309">
        <v>209</v>
      </c>
      <c r="B4283" s="197" t="s">
        <v>5339</v>
      </c>
      <c r="C4283" s="46" t="s">
        <v>5340</v>
      </c>
      <c r="D4283" s="305" t="s">
        <v>2034</v>
      </c>
      <c r="E4283" s="312">
        <f t="shared" si="249"/>
        <v>0</v>
      </c>
      <c r="F4283" s="303"/>
      <c r="G4283" s="303"/>
      <c r="H4283" s="303"/>
      <c r="I4283" s="13"/>
      <c r="J4283" s="13"/>
      <c r="K4283" s="13"/>
      <c r="L4283" s="13"/>
      <c r="M4283" s="13"/>
      <c r="N4283" s="13"/>
      <c r="O4283" s="13"/>
      <c r="P4283" s="13"/>
      <c r="Q4283" s="13"/>
      <c r="R4283" s="13"/>
      <c r="S4283" s="13"/>
      <c r="T4283" s="13"/>
      <c r="U4283" s="13"/>
      <c r="V4283" s="13"/>
      <c r="W4283" s="13"/>
      <c r="X4283" s="13"/>
      <c r="Y4283" s="13"/>
      <c r="Z4283" s="13"/>
      <c r="AA4283" s="13"/>
      <c r="AB4283" s="13"/>
      <c r="AC4283" s="13"/>
      <c r="AD4283" s="13"/>
      <c r="AE4283" s="13"/>
      <c r="AF4283" s="13"/>
      <c r="AG4283" s="13"/>
      <c r="AH4283" s="13"/>
      <c r="AI4283" s="13"/>
      <c r="AJ4283" s="13"/>
      <c r="AK4283" s="13"/>
      <c r="AL4283" s="13"/>
      <c r="AM4283" s="13"/>
      <c r="AN4283" s="13"/>
      <c r="AO4283" s="13"/>
      <c r="AP4283" s="13"/>
      <c r="AQ4283" s="13"/>
      <c r="AR4283" s="13"/>
      <c r="AS4283" s="13"/>
      <c r="AT4283" s="13"/>
      <c r="AU4283" s="13"/>
      <c r="AV4283" s="13"/>
      <c r="AW4283" s="13"/>
      <c r="AX4283" s="13"/>
      <c r="AY4283" s="13"/>
      <c r="AZ4283" s="13"/>
      <c r="BA4283" s="13"/>
      <c r="BB4283" s="13"/>
      <c r="BC4283" s="13"/>
      <c r="BD4283" s="13"/>
      <c r="BE4283" s="13"/>
      <c r="BF4283" s="13"/>
      <c r="BG4283" s="13"/>
      <c r="BH4283" s="13"/>
      <c r="BI4283" s="13"/>
      <c r="BJ4283" s="13"/>
      <c r="BK4283" s="13"/>
      <c r="BL4283" s="13"/>
      <c r="BM4283" s="13"/>
      <c r="BN4283" s="13"/>
      <c r="BO4283" s="13"/>
      <c r="BP4283" s="13"/>
      <c r="BQ4283" s="13"/>
      <c r="BR4283" s="13"/>
      <c r="BS4283" s="13"/>
      <c r="BT4283" s="13"/>
      <c r="BU4283" s="13"/>
      <c r="BV4283" s="13"/>
      <c r="BW4283" s="13"/>
      <c r="BX4283" s="13"/>
      <c r="BY4283" s="13"/>
      <c r="BZ4283" s="13"/>
      <c r="CA4283" s="13"/>
      <c r="CB4283" s="13"/>
      <c r="CC4283" s="13"/>
      <c r="CD4283" s="13"/>
      <c r="CE4283" s="13"/>
      <c r="CF4283" s="13"/>
      <c r="CG4283" s="13"/>
      <c r="CH4283" s="13"/>
      <c r="CI4283" s="13"/>
      <c r="CJ4283" s="13"/>
      <c r="CK4283" s="13"/>
      <c r="CL4283" s="13"/>
      <c r="CM4283" s="13"/>
      <c r="CN4283" s="13"/>
      <c r="CO4283" s="13"/>
      <c r="CP4283" s="13"/>
      <c r="CQ4283" s="13"/>
      <c r="CR4283" s="13"/>
      <c r="CS4283" s="13"/>
      <c r="CT4283" s="13"/>
      <c r="CU4283" s="13"/>
      <c r="CV4283" s="13"/>
      <c r="CW4283" s="13"/>
      <c r="CX4283" s="13"/>
      <c r="CY4283" s="13"/>
      <c r="CZ4283" s="13"/>
      <c r="DA4283" s="13"/>
      <c r="DB4283" s="13"/>
      <c r="DC4283" s="13"/>
      <c r="DD4283" s="13"/>
      <c r="DE4283" s="13"/>
      <c r="DF4283" s="13"/>
      <c r="DG4283" s="13"/>
      <c r="DH4283" s="13"/>
      <c r="DI4283" s="13"/>
      <c r="DJ4283" s="13"/>
      <c r="DK4283" s="13"/>
      <c r="DL4283" s="13"/>
      <c r="DM4283" s="13"/>
      <c r="DN4283" s="13"/>
      <c r="DO4283" s="13"/>
      <c r="DP4283" s="13"/>
      <c r="DQ4283" s="13"/>
      <c r="DR4283" s="13"/>
      <c r="DS4283" s="13"/>
      <c r="DT4283" s="13"/>
      <c r="DU4283" s="13"/>
      <c r="DV4283" s="13"/>
      <c r="DW4283" s="13"/>
      <c r="DX4283" s="13"/>
      <c r="DY4283" s="13"/>
      <c r="DZ4283" s="13"/>
      <c r="EA4283" s="13"/>
      <c r="EB4283" s="13"/>
      <c r="EC4283" s="13"/>
      <c r="ED4283" s="13"/>
      <c r="EE4283" s="13"/>
      <c r="EF4283" s="13"/>
      <c r="EG4283" s="13"/>
      <c r="EH4283" s="13"/>
      <c r="EI4283" s="13"/>
      <c r="EJ4283" s="13"/>
      <c r="EK4283" s="13"/>
      <c r="EL4283" s="13"/>
      <c r="EM4283" s="13"/>
      <c r="EN4283" s="13"/>
      <c r="EO4283" s="13"/>
      <c r="EP4283" s="13"/>
      <c r="EQ4283" s="13"/>
      <c r="ER4283" s="13"/>
      <c r="ES4283" s="13"/>
      <c r="ET4283" s="13"/>
      <c r="EU4283" s="13"/>
      <c r="EV4283" s="13"/>
      <c r="EW4283" s="13"/>
      <c r="EX4283" s="13"/>
      <c r="EY4283" s="13"/>
      <c r="EZ4283" s="13"/>
      <c r="FA4283" s="13"/>
      <c r="FB4283" s="13"/>
      <c r="FC4283" s="13"/>
      <c r="FD4283" s="13"/>
      <c r="FE4283" s="13"/>
      <c r="FF4283" s="13"/>
      <c r="FG4283" s="13"/>
      <c r="FH4283" s="13"/>
      <c r="FI4283" s="13"/>
      <c r="FJ4283" s="13"/>
      <c r="FK4283" s="13"/>
      <c r="FL4283" s="13"/>
      <c r="FM4283" s="13"/>
      <c r="FN4283" s="13"/>
      <c r="FO4283" s="13"/>
      <c r="FP4283" s="13"/>
      <c r="FQ4283" s="13"/>
      <c r="FR4283" s="13"/>
      <c r="FS4283" s="13"/>
      <c r="FT4283" s="13"/>
      <c r="FU4283" s="13"/>
      <c r="FV4283" s="13"/>
      <c r="FW4283" s="13"/>
      <c r="FX4283" s="13"/>
      <c r="FY4283" s="13"/>
      <c r="FZ4283" s="13"/>
      <c r="GA4283" s="13"/>
      <c r="GB4283" s="13"/>
      <c r="GC4283" s="13"/>
      <c r="GD4283" s="13"/>
      <c r="GE4283" s="13"/>
      <c r="GF4283" s="13"/>
      <c r="GG4283" s="13"/>
      <c r="GH4283" s="13"/>
      <c r="GI4283" s="13"/>
      <c r="GJ4283" s="13"/>
      <c r="GK4283" s="13"/>
      <c r="GL4283" s="13"/>
      <c r="GM4283" s="13"/>
      <c r="GN4283" s="13"/>
      <c r="GO4283" s="13"/>
      <c r="GP4283" s="13"/>
      <c r="GQ4283" s="13"/>
      <c r="GR4283" s="13"/>
      <c r="GS4283" s="13"/>
      <c r="GT4283" s="13"/>
      <c r="GU4283" s="13"/>
      <c r="GV4283" s="13"/>
      <c r="GW4283" s="13"/>
      <c r="GX4283" s="13"/>
      <c r="GY4283" s="13"/>
      <c r="GZ4283" s="13"/>
      <c r="HA4283" s="13"/>
      <c r="HB4283" s="13"/>
      <c r="HC4283" s="13"/>
      <c r="HD4283" s="13"/>
      <c r="HE4283" s="13"/>
      <c r="HF4283" s="13"/>
      <c r="HG4283" s="13"/>
      <c r="HH4283" s="13"/>
      <c r="HI4283" s="13"/>
      <c r="HJ4283" s="13"/>
      <c r="HK4283" s="13"/>
      <c r="HL4283" s="13"/>
      <c r="HM4283" s="13"/>
      <c r="HN4283" s="13"/>
      <c r="HO4283" s="13"/>
      <c r="HP4283" s="13"/>
      <c r="HQ4283" s="13"/>
      <c r="HR4283" s="13"/>
      <c r="HS4283" s="13"/>
      <c r="HT4283" s="13"/>
      <c r="HU4283" s="13"/>
      <c r="HV4283" s="13"/>
      <c r="HW4283" s="13"/>
      <c r="HX4283" s="13"/>
      <c r="HY4283" s="13"/>
      <c r="HZ4283" s="13"/>
      <c r="IA4283" s="13"/>
      <c r="IB4283" s="13"/>
      <c r="IC4283" s="13"/>
      <c r="ID4283" s="13"/>
      <c r="IE4283" s="13"/>
      <c r="IF4283" s="13"/>
      <c r="IG4283" s="13"/>
    </row>
    <row r="4284" spans="1:241" s="304" customFormat="1">
      <c r="A4284" s="309">
        <v>210</v>
      </c>
      <c r="B4284" s="197" t="s">
        <v>5341</v>
      </c>
      <c r="C4284" s="46" t="s">
        <v>5342</v>
      </c>
      <c r="D4284" s="305" t="s">
        <v>2034</v>
      </c>
      <c r="E4284" s="312">
        <f t="shared" si="249"/>
        <v>0</v>
      </c>
      <c r="F4284" s="303"/>
      <c r="G4284" s="303"/>
      <c r="H4284" s="303"/>
      <c r="I4284" s="13"/>
      <c r="J4284" s="13"/>
      <c r="K4284" s="13"/>
      <c r="L4284" s="13"/>
      <c r="M4284" s="13"/>
      <c r="N4284" s="13"/>
      <c r="O4284" s="13"/>
      <c r="P4284" s="13"/>
      <c r="Q4284" s="13"/>
      <c r="R4284" s="13"/>
      <c r="S4284" s="13"/>
      <c r="T4284" s="13"/>
      <c r="U4284" s="13"/>
      <c r="V4284" s="13"/>
      <c r="W4284" s="13"/>
      <c r="X4284" s="13"/>
      <c r="Y4284" s="13"/>
      <c r="Z4284" s="13"/>
      <c r="AA4284" s="13"/>
      <c r="AB4284" s="13"/>
      <c r="AC4284" s="13"/>
      <c r="AD4284" s="13"/>
      <c r="AE4284" s="13"/>
      <c r="AF4284" s="13"/>
      <c r="AG4284" s="13"/>
      <c r="AH4284" s="13"/>
      <c r="AI4284" s="13"/>
      <c r="AJ4284" s="13"/>
      <c r="AK4284" s="13"/>
      <c r="AL4284" s="13"/>
      <c r="AM4284" s="13"/>
      <c r="AN4284" s="13"/>
      <c r="AO4284" s="13"/>
      <c r="AP4284" s="13"/>
      <c r="AQ4284" s="13"/>
      <c r="AR4284" s="13"/>
      <c r="AS4284" s="13"/>
      <c r="AT4284" s="13"/>
      <c r="AU4284" s="13"/>
      <c r="AV4284" s="13"/>
      <c r="AW4284" s="13"/>
      <c r="AX4284" s="13"/>
      <c r="AY4284" s="13"/>
      <c r="AZ4284" s="13"/>
      <c r="BA4284" s="13"/>
      <c r="BB4284" s="13"/>
      <c r="BC4284" s="13"/>
      <c r="BD4284" s="13"/>
      <c r="BE4284" s="13"/>
      <c r="BF4284" s="13"/>
      <c r="BG4284" s="13"/>
      <c r="BH4284" s="13"/>
      <c r="BI4284" s="13"/>
      <c r="BJ4284" s="13"/>
      <c r="BK4284" s="13"/>
      <c r="BL4284" s="13"/>
      <c r="BM4284" s="13"/>
      <c r="BN4284" s="13"/>
      <c r="BO4284" s="13"/>
      <c r="BP4284" s="13"/>
      <c r="BQ4284" s="13"/>
      <c r="BR4284" s="13"/>
      <c r="BS4284" s="13"/>
      <c r="BT4284" s="13"/>
      <c r="BU4284" s="13"/>
      <c r="BV4284" s="13"/>
      <c r="BW4284" s="13"/>
      <c r="BX4284" s="13"/>
      <c r="BY4284" s="13"/>
      <c r="BZ4284" s="13"/>
      <c r="CA4284" s="13"/>
      <c r="CB4284" s="13"/>
      <c r="CC4284" s="13"/>
      <c r="CD4284" s="13"/>
      <c r="CE4284" s="13"/>
      <c r="CF4284" s="13"/>
      <c r="CG4284" s="13"/>
      <c r="CH4284" s="13"/>
      <c r="CI4284" s="13"/>
      <c r="CJ4284" s="13"/>
      <c r="CK4284" s="13"/>
      <c r="CL4284" s="13"/>
      <c r="CM4284" s="13"/>
      <c r="CN4284" s="13"/>
      <c r="CO4284" s="13"/>
      <c r="CP4284" s="13"/>
      <c r="CQ4284" s="13"/>
      <c r="CR4284" s="13"/>
      <c r="CS4284" s="13"/>
      <c r="CT4284" s="13"/>
      <c r="CU4284" s="13"/>
      <c r="CV4284" s="13"/>
      <c r="CW4284" s="13"/>
      <c r="CX4284" s="13"/>
      <c r="CY4284" s="13"/>
      <c r="CZ4284" s="13"/>
      <c r="DA4284" s="13"/>
      <c r="DB4284" s="13"/>
      <c r="DC4284" s="13"/>
      <c r="DD4284" s="13"/>
      <c r="DE4284" s="13"/>
      <c r="DF4284" s="13"/>
      <c r="DG4284" s="13"/>
      <c r="DH4284" s="13"/>
      <c r="DI4284" s="13"/>
      <c r="DJ4284" s="13"/>
      <c r="DK4284" s="13"/>
      <c r="DL4284" s="13"/>
      <c r="DM4284" s="13"/>
      <c r="DN4284" s="13"/>
      <c r="DO4284" s="13"/>
      <c r="DP4284" s="13"/>
      <c r="DQ4284" s="13"/>
      <c r="DR4284" s="13"/>
      <c r="DS4284" s="13"/>
      <c r="DT4284" s="13"/>
      <c r="DU4284" s="13"/>
      <c r="DV4284" s="13"/>
      <c r="DW4284" s="13"/>
      <c r="DX4284" s="13"/>
      <c r="DY4284" s="13"/>
      <c r="DZ4284" s="13"/>
      <c r="EA4284" s="13"/>
      <c r="EB4284" s="13"/>
      <c r="EC4284" s="13"/>
      <c r="ED4284" s="13"/>
      <c r="EE4284" s="13"/>
      <c r="EF4284" s="13"/>
      <c r="EG4284" s="13"/>
      <c r="EH4284" s="13"/>
      <c r="EI4284" s="13"/>
      <c r="EJ4284" s="13"/>
      <c r="EK4284" s="13"/>
      <c r="EL4284" s="13"/>
      <c r="EM4284" s="13"/>
      <c r="EN4284" s="13"/>
      <c r="EO4284" s="13"/>
      <c r="EP4284" s="13"/>
      <c r="EQ4284" s="13"/>
      <c r="ER4284" s="13"/>
      <c r="ES4284" s="13"/>
      <c r="ET4284" s="13"/>
      <c r="EU4284" s="13"/>
      <c r="EV4284" s="13"/>
      <c r="EW4284" s="13"/>
      <c r="EX4284" s="13"/>
      <c r="EY4284" s="13"/>
      <c r="EZ4284" s="13"/>
      <c r="FA4284" s="13"/>
      <c r="FB4284" s="13"/>
      <c r="FC4284" s="13"/>
      <c r="FD4284" s="13"/>
      <c r="FE4284" s="13"/>
      <c r="FF4284" s="13"/>
      <c r="FG4284" s="13"/>
      <c r="FH4284" s="13"/>
      <c r="FI4284" s="13"/>
      <c r="FJ4284" s="13"/>
      <c r="FK4284" s="13"/>
      <c r="FL4284" s="13"/>
      <c r="FM4284" s="13"/>
      <c r="FN4284" s="13"/>
      <c r="FO4284" s="13"/>
      <c r="FP4284" s="13"/>
      <c r="FQ4284" s="13"/>
      <c r="FR4284" s="13"/>
      <c r="FS4284" s="13"/>
      <c r="FT4284" s="13"/>
      <c r="FU4284" s="13"/>
      <c r="FV4284" s="13"/>
      <c r="FW4284" s="13"/>
      <c r="FX4284" s="13"/>
      <c r="FY4284" s="13"/>
      <c r="FZ4284" s="13"/>
      <c r="GA4284" s="13"/>
      <c r="GB4284" s="13"/>
      <c r="GC4284" s="13"/>
      <c r="GD4284" s="13"/>
      <c r="GE4284" s="13"/>
      <c r="GF4284" s="13"/>
      <c r="GG4284" s="13"/>
      <c r="GH4284" s="13"/>
      <c r="GI4284" s="13"/>
      <c r="GJ4284" s="13"/>
      <c r="GK4284" s="13"/>
      <c r="GL4284" s="13"/>
      <c r="GM4284" s="13"/>
      <c r="GN4284" s="13"/>
      <c r="GO4284" s="13"/>
      <c r="GP4284" s="13"/>
      <c r="GQ4284" s="13"/>
      <c r="GR4284" s="13"/>
      <c r="GS4284" s="13"/>
      <c r="GT4284" s="13"/>
      <c r="GU4284" s="13"/>
      <c r="GV4284" s="13"/>
      <c r="GW4284" s="13"/>
      <c r="GX4284" s="13"/>
      <c r="GY4284" s="13"/>
      <c r="GZ4284" s="13"/>
      <c r="HA4284" s="13"/>
      <c r="HB4284" s="13"/>
      <c r="HC4284" s="13"/>
      <c r="HD4284" s="13"/>
      <c r="HE4284" s="13"/>
      <c r="HF4284" s="13"/>
      <c r="HG4284" s="13"/>
      <c r="HH4284" s="13"/>
      <c r="HI4284" s="13"/>
      <c r="HJ4284" s="13"/>
      <c r="HK4284" s="13"/>
      <c r="HL4284" s="13"/>
      <c r="HM4284" s="13"/>
      <c r="HN4284" s="13"/>
      <c r="HO4284" s="13"/>
      <c r="HP4284" s="13"/>
      <c r="HQ4284" s="13"/>
      <c r="HR4284" s="13"/>
      <c r="HS4284" s="13"/>
      <c r="HT4284" s="13"/>
      <c r="HU4284" s="13"/>
      <c r="HV4284" s="13"/>
      <c r="HW4284" s="13"/>
      <c r="HX4284" s="13"/>
      <c r="HY4284" s="13"/>
      <c r="HZ4284" s="13"/>
      <c r="IA4284" s="13"/>
      <c r="IB4284" s="13"/>
      <c r="IC4284" s="13"/>
      <c r="ID4284" s="13"/>
      <c r="IE4284" s="13"/>
      <c r="IF4284" s="13"/>
      <c r="IG4284" s="13"/>
    </row>
    <row r="4285" spans="1:241" s="304" customFormat="1">
      <c r="A4285" s="309">
        <v>211</v>
      </c>
      <c r="B4285" s="197" t="s">
        <v>5343</v>
      </c>
      <c r="C4285" s="46" t="s">
        <v>5344</v>
      </c>
      <c r="D4285" s="305" t="s">
        <v>1808</v>
      </c>
      <c r="E4285" s="312">
        <f t="shared" si="249"/>
        <v>0</v>
      </c>
      <c r="F4285" s="303"/>
      <c r="G4285" s="303"/>
      <c r="H4285" s="303"/>
      <c r="I4285" s="13"/>
      <c r="J4285" s="13"/>
      <c r="K4285" s="13"/>
      <c r="L4285" s="13"/>
      <c r="M4285" s="13"/>
      <c r="N4285" s="13"/>
      <c r="O4285" s="13"/>
      <c r="P4285" s="13"/>
      <c r="Q4285" s="13"/>
      <c r="R4285" s="13"/>
      <c r="S4285" s="13"/>
      <c r="T4285" s="13"/>
      <c r="U4285" s="13"/>
      <c r="V4285" s="13"/>
      <c r="W4285" s="13"/>
      <c r="X4285" s="13"/>
      <c r="Y4285" s="13"/>
      <c r="Z4285" s="13"/>
      <c r="AA4285" s="13"/>
      <c r="AB4285" s="13"/>
      <c r="AC4285" s="13"/>
      <c r="AD4285" s="13"/>
      <c r="AE4285" s="13"/>
      <c r="AF4285" s="13"/>
      <c r="AG4285" s="13"/>
      <c r="AH4285" s="13"/>
      <c r="AI4285" s="13"/>
      <c r="AJ4285" s="13"/>
      <c r="AK4285" s="13"/>
      <c r="AL4285" s="13"/>
      <c r="AM4285" s="13"/>
      <c r="AN4285" s="13"/>
      <c r="AO4285" s="13"/>
      <c r="AP4285" s="13"/>
      <c r="AQ4285" s="13"/>
      <c r="AR4285" s="13"/>
      <c r="AS4285" s="13"/>
      <c r="AT4285" s="13"/>
      <c r="AU4285" s="13"/>
      <c r="AV4285" s="13"/>
      <c r="AW4285" s="13"/>
      <c r="AX4285" s="13"/>
      <c r="AY4285" s="13"/>
      <c r="AZ4285" s="13"/>
      <c r="BA4285" s="13"/>
      <c r="BB4285" s="13"/>
      <c r="BC4285" s="13"/>
      <c r="BD4285" s="13"/>
      <c r="BE4285" s="13"/>
      <c r="BF4285" s="13"/>
      <c r="BG4285" s="13"/>
      <c r="BH4285" s="13"/>
      <c r="BI4285" s="13"/>
      <c r="BJ4285" s="13"/>
      <c r="BK4285" s="13"/>
      <c r="BL4285" s="13"/>
      <c r="BM4285" s="13"/>
      <c r="BN4285" s="13"/>
      <c r="BO4285" s="13"/>
      <c r="BP4285" s="13"/>
      <c r="BQ4285" s="13"/>
      <c r="BR4285" s="13"/>
      <c r="BS4285" s="13"/>
      <c r="BT4285" s="13"/>
      <c r="BU4285" s="13"/>
      <c r="BV4285" s="13"/>
      <c r="BW4285" s="13"/>
      <c r="BX4285" s="13"/>
      <c r="BY4285" s="13"/>
      <c r="BZ4285" s="13"/>
      <c r="CA4285" s="13"/>
      <c r="CB4285" s="13"/>
      <c r="CC4285" s="13"/>
      <c r="CD4285" s="13"/>
      <c r="CE4285" s="13"/>
      <c r="CF4285" s="13"/>
      <c r="CG4285" s="13"/>
      <c r="CH4285" s="13"/>
      <c r="CI4285" s="13"/>
      <c r="CJ4285" s="13"/>
      <c r="CK4285" s="13"/>
      <c r="CL4285" s="13"/>
      <c r="CM4285" s="13"/>
      <c r="CN4285" s="13"/>
      <c r="CO4285" s="13"/>
      <c r="CP4285" s="13"/>
      <c r="CQ4285" s="13"/>
      <c r="CR4285" s="13"/>
      <c r="CS4285" s="13"/>
      <c r="CT4285" s="13"/>
      <c r="CU4285" s="13"/>
      <c r="CV4285" s="13"/>
      <c r="CW4285" s="13"/>
      <c r="CX4285" s="13"/>
      <c r="CY4285" s="13"/>
      <c r="CZ4285" s="13"/>
      <c r="DA4285" s="13"/>
      <c r="DB4285" s="13"/>
      <c r="DC4285" s="13"/>
      <c r="DD4285" s="13"/>
      <c r="DE4285" s="13"/>
      <c r="DF4285" s="13"/>
      <c r="DG4285" s="13"/>
      <c r="DH4285" s="13"/>
      <c r="DI4285" s="13"/>
      <c r="DJ4285" s="13"/>
      <c r="DK4285" s="13"/>
      <c r="DL4285" s="13"/>
      <c r="DM4285" s="13"/>
      <c r="DN4285" s="13"/>
      <c r="DO4285" s="13"/>
      <c r="DP4285" s="13"/>
      <c r="DQ4285" s="13"/>
      <c r="DR4285" s="13"/>
      <c r="DS4285" s="13"/>
      <c r="DT4285" s="13"/>
      <c r="DU4285" s="13"/>
      <c r="DV4285" s="13"/>
      <c r="DW4285" s="13"/>
      <c r="DX4285" s="13"/>
      <c r="DY4285" s="13"/>
      <c r="DZ4285" s="13"/>
      <c r="EA4285" s="13"/>
      <c r="EB4285" s="13"/>
      <c r="EC4285" s="13"/>
      <c r="ED4285" s="13"/>
      <c r="EE4285" s="13"/>
      <c r="EF4285" s="13"/>
      <c r="EG4285" s="13"/>
      <c r="EH4285" s="13"/>
      <c r="EI4285" s="13"/>
      <c r="EJ4285" s="13"/>
      <c r="EK4285" s="13"/>
      <c r="EL4285" s="13"/>
      <c r="EM4285" s="13"/>
      <c r="EN4285" s="13"/>
      <c r="EO4285" s="13"/>
      <c r="EP4285" s="13"/>
      <c r="EQ4285" s="13"/>
      <c r="ER4285" s="13"/>
      <c r="ES4285" s="13"/>
      <c r="ET4285" s="13"/>
      <c r="EU4285" s="13"/>
      <c r="EV4285" s="13"/>
      <c r="EW4285" s="13"/>
      <c r="EX4285" s="13"/>
      <c r="EY4285" s="13"/>
      <c r="EZ4285" s="13"/>
      <c r="FA4285" s="13"/>
      <c r="FB4285" s="13"/>
      <c r="FC4285" s="13"/>
      <c r="FD4285" s="13"/>
      <c r="FE4285" s="13"/>
      <c r="FF4285" s="13"/>
      <c r="FG4285" s="13"/>
      <c r="FH4285" s="13"/>
      <c r="FI4285" s="13"/>
      <c r="FJ4285" s="13"/>
      <c r="FK4285" s="13"/>
      <c r="FL4285" s="13"/>
      <c r="FM4285" s="13"/>
      <c r="FN4285" s="13"/>
      <c r="FO4285" s="13"/>
      <c r="FP4285" s="13"/>
      <c r="FQ4285" s="13"/>
      <c r="FR4285" s="13"/>
      <c r="FS4285" s="13"/>
      <c r="FT4285" s="13"/>
      <c r="FU4285" s="13"/>
      <c r="FV4285" s="13"/>
      <c r="FW4285" s="13"/>
      <c r="FX4285" s="13"/>
      <c r="FY4285" s="13"/>
      <c r="FZ4285" s="13"/>
      <c r="GA4285" s="13"/>
      <c r="GB4285" s="13"/>
      <c r="GC4285" s="13"/>
      <c r="GD4285" s="13"/>
      <c r="GE4285" s="13"/>
      <c r="GF4285" s="13"/>
      <c r="GG4285" s="13"/>
      <c r="GH4285" s="13"/>
      <c r="GI4285" s="13"/>
      <c r="GJ4285" s="13"/>
      <c r="GK4285" s="13"/>
      <c r="GL4285" s="13"/>
      <c r="GM4285" s="13"/>
      <c r="GN4285" s="13"/>
      <c r="GO4285" s="13"/>
      <c r="GP4285" s="13"/>
      <c r="GQ4285" s="13"/>
      <c r="GR4285" s="13"/>
      <c r="GS4285" s="13"/>
      <c r="GT4285" s="13"/>
      <c r="GU4285" s="13"/>
      <c r="GV4285" s="13"/>
      <c r="GW4285" s="13"/>
      <c r="GX4285" s="13"/>
      <c r="GY4285" s="13"/>
      <c r="GZ4285" s="13"/>
      <c r="HA4285" s="13"/>
      <c r="HB4285" s="13"/>
      <c r="HC4285" s="13"/>
      <c r="HD4285" s="13"/>
      <c r="HE4285" s="13"/>
      <c r="HF4285" s="13"/>
      <c r="HG4285" s="13"/>
      <c r="HH4285" s="13"/>
      <c r="HI4285" s="13"/>
      <c r="HJ4285" s="13"/>
      <c r="HK4285" s="13"/>
      <c r="HL4285" s="13"/>
      <c r="HM4285" s="13"/>
      <c r="HN4285" s="13"/>
      <c r="HO4285" s="13"/>
      <c r="HP4285" s="13"/>
      <c r="HQ4285" s="13"/>
      <c r="HR4285" s="13"/>
      <c r="HS4285" s="13"/>
      <c r="HT4285" s="13"/>
      <c r="HU4285" s="13"/>
      <c r="HV4285" s="13"/>
      <c r="HW4285" s="13"/>
      <c r="HX4285" s="13"/>
      <c r="HY4285" s="13"/>
      <c r="HZ4285" s="13"/>
      <c r="IA4285" s="13"/>
      <c r="IB4285" s="13"/>
      <c r="IC4285" s="13"/>
      <c r="ID4285" s="13"/>
      <c r="IE4285" s="13"/>
      <c r="IF4285" s="13"/>
      <c r="IG4285" s="13"/>
    </row>
    <row r="4286" spans="1:241" s="304" customFormat="1">
      <c r="A4286" s="309">
        <v>212</v>
      </c>
      <c r="B4286" s="197" t="s">
        <v>3536</v>
      </c>
      <c r="C4286" s="46" t="s">
        <v>5345</v>
      </c>
      <c r="D4286" s="305" t="s">
        <v>1808</v>
      </c>
      <c r="E4286" s="312">
        <f t="shared" si="249"/>
        <v>0</v>
      </c>
      <c r="F4286" s="303"/>
      <c r="G4286" s="303"/>
      <c r="H4286" s="303"/>
      <c r="I4286" s="13"/>
      <c r="J4286" s="13"/>
      <c r="K4286" s="13"/>
      <c r="L4286" s="13"/>
      <c r="M4286" s="13"/>
      <c r="N4286" s="13"/>
      <c r="O4286" s="13"/>
      <c r="P4286" s="13"/>
      <c r="Q4286" s="13"/>
      <c r="R4286" s="13"/>
      <c r="S4286" s="13"/>
      <c r="T4286" s="13"/>
      <c r="U4286" s="13"/>
      <c r="V4286" s="13"/>
      <c r="W4286" s="13"/>
      <c r="X4286" s="13"/>
      <c r="Y4286" s="13"/>
      <c r="Z4286" s="13"/>
      <c r="AA4286" s="13"/>
      <c r="AB4286" s="13"/>
      <c r="AC4286" s="13"/>
      <c r="AD4286" s="13"/>
      <c r="AE4286" s="13"/>
      <c r="AF4286" s="13"/>
      <c r="AG4286" s="13"/>
      <c r="AH4286" s="13"/>
      <c r="AI4286" s="13"/>
      <c r="AJ4286" s="13"/>
      <c r="AK4286" s="13"/>
      <c r="AL4286" s="13"/>
      <c r="AM4286" s="13"/>
      <c r="AN4286" s="13"/>
      <c r="AO4286" s="13"/>
      <c r="AP4286" s="13"/>
      <c r="AQ4286" s="13"/>
      <c r="AR4286" s="13"/>
      <c r="AS4286" s="13"/>
      <c r="AT4286" s="13"/>
      <c r="AU4286" s="13"/>
      <c r="AV4286" s="13"/>
      <c r="AW4286" s="13"/>
      <c r="AX4286" s="13"/>
      <c r="AY4286" s="13"/>
      <c r="AZ4286" s="13"/>
      <c r="BA4286" s="13"/>
      <c r="BB4286" s="13"/>
      <c r="BC4286" s="13"/>
      <c r="BD4286" s="13"/>
      <c r="BE4286" s="13"/>
      <c r="BF4286" s="13"/>
      <c r="BG4286" s="13"/>
      <c r="BH4286" s="13"/>
      <c r="BI4286" s="13"/>
      <c r="BJ4286" s="13"/>
      <c r="BK4286" s="13"/>
      <c r="BL4286" s="13"/>
      <c r="BM4286" s="13"/>
      <c r="BN4286" s="13"/>
      <c r="BO4286" s="13"/>
      <c r="BP4286" s="13"/>
      <c r="BQ4286" s="13"/>
      <c r="BR4286" s="13"/>
      <c r="BS4286" s="13"/>
      <c r="BT4286" s="13"/>
      <c r="BU4286" s="13"/>
      <c r="BV4286" s="13"/>
      <c r="BW4286" s="13"/>
      <c r="BX4286" s="13"/>
      <c r="BY4286" s="13"/>
      <c r="BZ4286" s="13"/>
      <c r="CA4286" s="13"/>
      <c r="CB4286" s="13"/>
      <c r="CC4286" s="13"/>
      <c r="CD4286" s="13"/>
      <c r="CE4286" s="13"/>
      <c r="CF4286" s="13"/>
      <c r="CG4286" s="13"/>
      <c r="CH4286" s="13"/>
      <c r="CI4286" s="13"/>
      <c r="CJ4286" s="13"/>
      <c r="CK4286" s="13"/>
      <c r="CL4286" s="13"/>
      <c r="CM4286" s="13"/>
      <c r="CN4286" s="13"/>
      <c r="CO4286" s="13"/>
      <c r="CP4286" s="13"/>
      <c r="CQ4286" s="13"/>
      <c r="CR4286" s="13"/>
      <c r="CS4286" s="13"/>
      <c r="CT4286" s="13"/>
      <c r="CU4286" s="13"/>
      <c r="CV4286" s="13"/>
      <c r="CW4286" s="13"/>
      <c r="CX4286" s="13"/>
      <c r="CY4286" s="13"/>
      <c r="CZ4286" s="13"/>
      <c r="DA4286" s="13"/>
      <c r="DB4286" s="13"/>
      <c r="DC4286" s="13"/>
      <c r="DD4286" s="13"/>
      <c r="DE4286" s="13"/>
      <c r="DF4286" s="13"/>
      <c r="DG4286" s="13"/>
      <c r="DH4286" s="13"/>
      <c r="DI4286" s="13"/>
      <c r="DJ4286" s="13"/>
      <c r="DK4286" s="13"/>
      <c r="DL4286" s="13"/>
      <c r="DM4286" s="13"/>
      <c r="DN4286" s="13"/>
      <c r="DO4286" s="13"/>
      <c r="DP4286" s="13"/>
      <c r="DQ4286" s="13"/>
      <c r="DR4286" s="13"/>
      <c r="DS4286" s="13"/>
      <c r="DT4286" s="13"/>
      <c r="DU4286" s="13"/>
      <c r="DV4286" s="13"/>
      <c r="DW4286" s="13"/>
      <c r="DX4286" s="13"/>
      <c r="DY4286" s="13"/>
      <c r="DZ4286" s="13"/>
      <c r="EA4286" s="13"/>
      <c r="EB4286" s="13"/>
      <c r="EC4286" s="13"/>
      <c r="ED4286" s="13"/>
      <c r="EE4286" s="13"/>
      <c r="EF4286" s="13"/>
      <c r="EG4286" s="13"/>
      <c r="EH4286" s="13"/>
      <c r="EI4286" s="13"/>
      <c r="EJ4286" s="13"/>
      <c r="EK4286" s="13"/>
      <c r="EL4286" s="13"/>
      <c r="EM4286" s="13"/>
      <c r="EN4286" s="13"/>
      <c r="EO4286" s="13"/>
      <c r="EP4286" s="13"/>
      <c r="EQ4286" s="13"/>
      <c r="ER4286" s="13"/>
      <c r="ES4286" s="13"/>
      <c r="ET4286" s="13"/>
      <c r="EU4286" s="13"/>
      <c r="EV4286" s="13"/>
      <c r="EW4286" s="13"/>
      <c r="EX4286" s="13"/>
      <c r="EY4286" s="13"/>
      <c r="EZ4286" s="13"/>
      <c r="FA4286" s="13"/>
      <c r="FB4286" s="13"/>
      <c r="FC4286" s="13"/>
      <c r="FD4286" s="13"/>
      <c r="FE4286" s="13"/>
      <c r="FF4286" s="13"/>
      <c r="FG4286" s="13"/>
      <c r="FH4286" s="13"/>
      <c r="FI4286" s="13"/>
      <c r="FJ4286" s="13"/>
      <c r="FK4286" s="13"/>
      <c r="FL4286" s="13"/>
      <c r="FM4286" s="13"/>
      <c r="FN4286" s="13"/>
      <c r="FO4286" s="13"/>
      <c r="FP4286" s="13"/>
      <c r="FQ4286" s="13"/>
      <c r="FR4286" s="13"/>
      <c r="FS4286" s="13"/>
      <c r="FT4286" s="13"/>
      <c r="FU4286" s="13"/>
      <c r="FV4286" s="13"/>
      <c r="FW4286" s="13"/>
      <c r="FX4286" s="13"/>
      <c r="FY4286" s="13"/>
      <c r="FZ4286" s="13"/>
      <c r="GA4286" s="13"/>
      <c r="GB4286" s="13"/>
      <c r="GC4286" s="13"/>
      <c r="GD4286" s="13"/>
      <c r="GE4286" s="13"/>
      <c r="GF4286" s="13"/>
      <c r="GG4286" s="13"/>
      <c r="GH4286" s="13"/>
      <c r="GI4286" s="13"/>
      <c r="GJ4286" s="13"/>
      <c r="GK4286" s="13"/>
      <c r="GL4286" s="13"/>
      <c r="GM4286" s="13"/>
      <c r="GN4286" s="13"/>
      <c r="GO4286" s="13"/>
      <c r="GP4286" s="13"/>
      <c r="GQ4286" s="13"/>
      <c r="GR4286" s="13"/>
      <c r="GS4286" s="13"/>
      <c r="GT4286" s="13"/>
      <c r="GU4286" s="13"/>
      <c r="GV4286" s="13"/>
      <c r="GW4286" s="13"/>
      <c r="GX4286" s="13"/>
      <c r="GY4286" s="13"/>
      <c r="GZ4286" s="13"/>
      <c r="HA4286" s="13"/>
      <c r="HB4286" s="13"/>
      <c r="HC4286" s="13"/>
      <c r="HD4286" s="13"/>
      <c r="HE4286" s="13"/>
      <c r="HF4286" s="13"/>
      <c r="HG4286" s="13"/>
      <c r="HH4286" s="13"/>
      <c r="HI4286" s="13"/>
      <c r="HJ4286" s="13"/>
      <c r="HK4286" s="13"/>
      <c r="HL4286" s="13"/>
      <c r="HM4286" s="13"/>
      <c r="HN4286" s="13"/>
      <c r="HO4286" s="13"/>
      <c r="HP4286" s="13"/>
      <c r="HQ4286" s="13"/>
      <c r="HR4286" s="13"/>
      <c r="HS4286" s="13"/>
      <c r="HT4286" s="13"/>
      <c r="HU4286" s="13"/>
      <c r="HV4286" s="13"/>
      <c r="HW4286" s="13"/>
      <c r="HX4286" s="13"/>
      <c r="HY4286" s="13"/>
      <c r="HZ4286" s="13"/>
      <c r="IA4286" s="13"/>
      <c r="IB4286" s="13"/>
      <c r="IC4286" s="13"/>
      <c r="ID4286" s="13"/>
      <c r="IE4286" s="13"/>
      <c r="IF4286" s="13"/>
      <c r="IG4286" s="13"/>
    </row>
    <row r="4287" spans="1:241" s="304" customFormat="1">
      <c r="A4287" s="309">
        <v>213</v>
      </c>
      <c r="B4287" s="197" t="s">
        <v>5346</v>
      </c>
      <c r="C4287" s="46" t="s">
        <v>5347</v>
      </c>
      <c r="D4287" s="305" t="s">
        <v>1808</v>
      </c>
      <c r="E4287" s="312">
        <f t="shared" si="249"/>
        <v>0</v>
      </c>
      <c r="F4287" s="303"/>
      <c r="G4287" s="303"/>
      <c r="H4287" s="303"/>
      <c r="I4287" s="13"/>
      <c r="J4287" s="13"/>
      <c r="K4287" s="13"/>
      <c r="L4287" s="13"/>
      <c r="M4287" s="13"/>
      <c r="N4287" s="13"/>
      <c r="O4287" s="13"/>
      <c r="P4287" s="13"/>
      <c r="Q4287" s="13"/>
      <c r="R4287" s="13"/>
      <c r="S4287" s="13"/>
      <c r="T4287" s="13"/>
      <c r="U4287" s="13"/>
      <c r="V4287" s="13"/>
      <c r="W4287" s="13"/>
      <c r="X4287" s="13"/>
      <c r="Y4287" s="13"/>
      <c r="Z4287" s="13"/>
      <c r="AA4287" s="13"/>
      <c r="AB4287" s="13"/>
      <c r="AC4287" s="13"/>
      <c r="AD4287" s="13"/>
      <c r="AE4287" s="13"/>
      <c r="AF4287" s="13"/>
      <c r="AG4287" s="13"/>
      <c r="AH4287" s="13"/>
      <c r="AI4287" s="13"/>
      <c r="AJ4287" s="13"/>
      <c r="AK4287" s="13"/>
      <c r="AL4287" s="13"/>
      <c r="AM4287" s="13"/>
      <c r="AN4287" s="13"/>
      <c r="AO4287" s="13"/>
      <c r="AP4287" s="13"/>
      <c r="AQ4287" s="13"/>
      <c r="AR4287" s="13"/>
      <c r="AS4287" s="13"/>
      <c r="AT4287" s="13"/>
      <c r="AU4287" s="13"/>
      <c r="AV4287" s="13"/>
      <c r="AW4287" s="13"/>
      <c r="AX4287" s="13"/>
      <c r="AY4287" s="13"/>
      <c r="AZ4287" s="13"/>
      <c r="BA4287" s="13"/>
      <c r="BB4287" s="13"/>
      <c r="BC4287" s="13"/>
      <c r="BD4287" s="13"/>
      <c r="BE4287" s="13"/>
      <c r="BF4287" s="13"/>
      <c r="BG4287" s="13"/>
      <c r="BH4287" s="13"/>
      <c r="BI4287" s="13"/>
      <c r="BJ4287" s="13"/>
      <c r="BK4287" s="13"/>
      <c r="BL4287" s="13"/>
      <c r="BM4287" s="13"/>
      <c r="BN4287" s="13"/>
      <c r="BO4287" s="13"/>
      <c r="BP4287" s="13"/>
      <c r="BQ4287" s="13"/>
      <c r="BR4287" s="13"/>
      <c r="BS4287" s="13"/>
      <c r="BT4287" s="13"/>
      <c r="BU4287" s="13"/>
      <c r="BV4287" s="13"/>
      <c r="BW4287" s="13"/>
      <c r="BX4287" s="13"/>
      <c r="BY4287" s="13"/>
      <c r="BZ4287" s="13"/>
      <c r="CA4287" s="13"/>
      <c r="CB4287" s="13"/>
      <c r="CC4287" s="13"/>
      <c r="CD4287" s="13"/>
      <c r="CE4287" s="13"/>
      <c r="CF4287" s="13"/>
      <c r="CG4287" s="13"/>
      <c r="CH4287" s="13"/>
      <c r="CI4287" s="13"/>
      <c r="CJ4287" s="13"/>
      <c r="CK4287" s="13"/>
      <c r="CL4287" s="13"/>
      <c r="CM4287" s="13"/>
      <c r="CN4287" s="13"/>
      <c r="CO4287" s="13"/>
      <c r="CP4287" s="13"/>
      <c r="CQ4287" s="13"/>
      <c r="CR4287" s="13"/>
      <c r="CS4287" s="13"/>
      <c r="CT4287" s="13"/>
      <c r="CU4287" s="13"/>
      <c r="CV4287" s="13"/>
      <c r="CW4287" s="13"/>
      <c r="CX4287" s="13"/>
      <c r="CY4287" s="13"/>
      <c r="CZ4287" s="13"/>
      <c r="DA4287" s="13"/>
      <c r="DB4287" s="13"/>
      <c r="DC4287" s="13"/>
      <c r="DD4287" s="13"/>
      <c r="DE4287" s="13"/>
      <c r="DF4287" s="13"/>
      <c r="DG4287" s="13"/>
      <c r="DH4287" s="13"/>
      <c r="DI4287" s="13"/>
      <c r="DJ4287" s="13"/>
      <c r="DK4287" s="13"/>
      <c r="DL4287" s="13"/>
      <c r="DM4287" s="13"/>
      <c r="DN4287" s="13"/>
      <c r="DO4287" s="13"/>
      <c r="DP4287" s="13"/>
      <c r="DQ4287" s="13"/>
      <c r="DR4287" s="13"/>
      <c r="DS4287" s="13"/>
      <c r="DT4287" s="13"/>
      <c r="DU4287" s="13"/>
      <c r="DV4287" s="13"/>
      <c r="DW4287" s="13"/>
      <c r="DX4287" s="13"/>
      <c r="DY4287" s="13"/>
      <c r="DZ4287" s="13"/>
      <c r="EA4287" s="13"/>
      <c r="EB4287" s="13"/>
      <c r="EC4287" s="13"/>
      <c r="ED4287" s="13"/>
      <c r="EE4287" s="13"/>
      <c r="EF4287" s="13"/>
      <c r="EG4287" s="13"/>
      <c r="EH4287" s="13"/>
      <c r="EI4287" s="13"/>
      <c r="EJ4287" s="13"/>
      <c r="EK4287" s="13"/>
      <c r="EL4287" s="13"/>
      <c r="EM4287" s="13"/>
      <c r="EN4287" s="13"/>
      <c r="EO4287" s="13"/>
      <c r="EP4287" s="13"/>
      <c r="EQ4287" s="13"/>
      <c r="ER4287" s="13"/>
      <c r="ES4287" s="13"/>
      <c r="ET4287" s="13"/>
      <c r="EU4287" s="13"/>
      <c r="EV4287" s="13"/>
      <c r="EW4287" s="13"/>
      <c r="EX4287" s="13"/>
      <c r="EY4287" s="13"/>
      <c r="EZ4287" s="13"/>
      <c r="FA4287" s="13"/>
      <c r="FB4287" s="13"/>
      <c r="FC4287" s="13"/>
      <c r="FD4287" s="13"/>
      <c r="FE4287" s="13"/>
      <c r="FF4287" s="13"/>
      <c r="FG4287" s="13"/>
      <c r="FH4287" s="13"/>
      <c r="FI4287" s="13"/>
      <c r="FJ4287" s="13"/>
      <c r="FK4287" s="13"/>
      <c r="FL4287" s="13"/>
      <c r="FM4287" s="13"/>
      <c r="FN4287" s="13"/>
      <c r="FO4287" s="13"/>
      <c r="FP4287" s="13"/>
      <c r="FQ4287" s="13"/>
      <c r="FR4287" s="13"/>
      <c r="FS4287" s="13"/>
      <c r="FT4287" s="13"/>
      <c r="FU4287" s="13"/>
      <c r="FV4287" s="13"/>
      <c r="FW4287" s="13"/>
      <c r="FX4287" s="13"/>
      <c r="FY4287" s="13"/>
      <c r="FZ4287" s="13"/>
      <c r="GA4287" s="13"/>
      <c r="GB4287" s="13"/>
      <c r="GC4287" s="13"/>
      <c r="GD4287" s="13"/>
      <c r="GE4287" s="13"/>
      <c r="GF4287" s="13"/>
      <c r="GG4287" s="13"/>
      <c r="GH4287" s="13"/>
      <c r="GI4287" s="13"/>
      <c r="GJ4287" s="13"/>
      <c r="GK4287" s="13"/>
      <c r="GL4287" s="13"/>
      <c r="GM4287" s="13"/>
      <c r="GN4287" s="13"/>
      <c r="GO4287" s="13"/>
      <c r="GP4287" s="13"/>
      <c r="GQ4287" s="13"/>
      <c r="GR4287" s="13"/>
      <c r="GS4287" s="13"/>
      <c r="GT4287" s="13"/>
      <c r="GU4287" s="13"/>
      <c r="GV4287" s="13"/>
      <c r="GW4287" s="13"/>
      <c r="GX4287" s="13"/>
      <c r="GY4287" s="13"/>
      <c r="GZ4287" s="13"/>
      <c r="HA4287" s="13"/>
      <c r="HB4287" s="13"/>
      <c r="HC4287" s="13"/>
      <c r="HD4287" s="13"/>
      <c r="HE4287" s="13"/>
      <c r="HF4287" s="13"/>
      <c r="HG4287" s="13"/>
      <c r="HH4287" s="13"/>
      <c r="HI4287" s="13"/>
      <c r="HJ4287" s="13"/>
      <c r="HK4287" s="13"/>
      <c r="HL4287" s="13"/>
      <c r="HM4287" s="13"/>
      <c r="HN4287" s="13"/>
      <c r="HO4287" s="13"/>
      <c r="HP4287" s="13"/>
      <c r="HQ4287" s="13"/>
      <c r="HR4287" s="13"/>
      <c r="HS4287" s="13"/>
      <c r="HT4287" s="13"/>
      <c r="HU4287" s="13"/>
      <c r="HV4287" s="13"/>
      <c r="HW4287" s="13"/>
      <c r="HX4287" s="13"/>
      <c r="HY4287" s="13"/>
      <c r="HZ4287" s="13"/>
      <c r="IA4287" s="13"/>
      <c r="IB4287" s="13"/>
      <c r="IC4287" s="13"/>
      <c r="ID4287" s="13"/>
      <c r="IE4287" s="13"/>
      <c r="IF4287" s="13"/>
      <c r="IG4287" s="13"/>
    </row>
    <row r="4288" spans="1:241" s="304" customFormat="1">
      <c r="A4288" s="309">
        <v>214</v>
      </c>
      <c r="B4288" s="197" t="s">
        <v>5346</v>
      </c>
      <c r="C4288" s="46" t="s">
        <v>5345</v>
      </c>
      <c r="D4288" s="305" t="s">
        <v>1808</v>
      </c>
      <c r="E4288" s="312">
        <f t="shared" si="249"/>
        <v>0</v>
      </c>
      <c r="F4288" s="303"/>
      <c r="G4288" s="303"/>
      <c r="H4288" s="303"/>
      <c r="I4288" s="13"/>
      <c r="J4288" s="13"/>
      <c r="K4288" s="13"/>
      <c r="L4288" s="13"/>
      <c r="M4288" s="13"/>
      <c r="N4288" s="13"/>
      <c r="O4288" s="13"/>
      <c r="P4288" s="13"/>
      <c r="Q4288" s="13"/>
      <c r="R4288" s="13"/>
      <c r="S4288" s="13"/>
      <c r="T4288" s="13"/>
      <c r="U4288" s="13"/>
      <c r="V4288" s="13"/>
      <c r="W4288" s="13"/>
      <c r="X4288" s="13"/>
      <c r="Y4288" s="13"/>
      <c r="Z4288" s="13"/>
      <c r="AA4288" s="13"/>
      <c r="AB4288" s="13"/>
      <c r="AC4288" s="13"/>
      <c r="AD4288" s="13"/>
      <c r="AE4288" s="13"/>
      <c r="AF4288" s="13"/>
      <c r="AG4288" s="13"/>
      <c r="AH4288" s="13"/>
      <c r="AI4288" s="13"/>
      <c r="AJ4288" s="13"/>
      <c r="AK4288" s="13"/>
      <c r="AL4288" s="13"/>
      <c r="AM4288" s="13"/>
      <c r="AN4288" s="13"/>
      <c r="AO4288" s="13"/>
      <c r="AP4288" s="13"/>
      <c r="AQ4288" s="13"/>
      <c r="AR4288" s="13"/>
      <c r="AS4288" s="13"/>
      <c r="AT4288" s="13"/>
      <c r="AU4288" s="13"/>
      <c r="AV4288" s="13"/>
      <c r="AW4288" s="13"/>
      <c r="AX4288" s="13"/>
      <c r="AY4288" s="13"/>
      <c r="AZ4288" s="13"/>
      <c r="BA4288" s="13"/>
      <c r="BB4288" s="13"/>
      <c r="BC4288" s="13"/>
      <c r="BD4288" s="13"/>
      <c r="BE4288" s="13"/>
      <c r="BF4288" s="13"/>
      <c r="BG4288" s="13"/>
      <c r="BH4288" s="13"/>
      <c r="BI4288" s="13"/>
      <c r="BJ4288" s="13"/>
      <c r="BK4288" s="13"/>
      <c r="BL4288" s="13"/>
      <c r="BM4288" s="13"/>
      <c r="BN4288" s="13"/>
      <c r="BO4288" s="13"/>
      <c r="BP4288" s="13"/>
      <c r="BQ4288" s="13"/>
      <c r="BR4288" s="13"/>
      <c r="BS4288" s="13"/>
      <c r="BT4288" s="13"/>
      <c r="BU4288" s="13"/>
      <c r="BV4288" s="13"/>
      <c r="BW4288" s="13"/>
      <c r="BX4288" s="13"/>
      <c r="BY4288" s="13"/>
      <c r="BZ4288" s="13"/>
      <c r="CA4288" s="13"/>
      <c r="CB4288" s="13"/>
      <c r="CC4288" s="13"/>
      <c r="CD4288" s="13"/>
      <c r="CE4288" s="13"/>
      <c r="CF4288" s="13"/>
      <c r="CG4288" s="13"/>
      <c r="CH4288" s="13"/>
      <c r="CI4288" s="13"/>
      <c r="CJ4288" s="13"/>
      <c r="CK4288" s="13"/>
      <c r="CL4288" s="13"/>
      <c r="CM4288" s="13"/>
      <c r="CN4288" s="13"/>
      <c r="CO4288" s="13"/>
      <c r="CP4288" s="13"/>
      <c r="CQ4288" s="13"/>
      <c r="CR4288" s="13"/>
      <c r="CS4288" s="13"/>
      <c r="CT4288" s="13"/>
      <c r="CU4288" s="13"/>
      <c r="CV4288" s="13"/>
      <c r="CW4288" s="13"/>
      <c r="CX4288" s="13"/>
      <c r="CY4288" s="13"/>
      <c r="CZ4288" s="13"/>
      <c r="DA4288" s="13"/>
      <c r="DB4288" s="13"/>
      <c r="DC4288" s="13"/>
      <c r="DD4288" s="13"/>
      <c r="DE4288" s="13"/>
      <c r="DF4288" s="13"/>
      <c r="DG4288" s="13"/>
      <c r="DH4288" s="13"/>
      <c r="DI4288" s="13"/>
      <c r="DJ4288" s="13"/>
      <c r="DK4288" s="13"/>
      <c r="DL4288" s="13"/>
      <c r="DM4288" s="13"/>
      <c r="DN4288" s="13"/>
      <c r="DO4288" s="13"/>
      <c r="DP4288" s="13"/>
      <c r="DQ4288" s="13"/>
      <c r="DR4288" s="13"/>
      <c r="DS4288" s="13"/>
      <c r="DT4288" s="13"/>
      <c r="DU4288" s="13"/>
      <c r="DV4288" s="13"/>
      <c r="DW4288" s="13"/>
      <c r="DX4288" s="13"/>
      <c r="DY4288" s="13"/>
      <c r="DZ4288" s="13"/>
      <c r="EA4288" s="13"/>
      <c r="EB4288" s="13"/>
      <c r="EC4288" s="13"/>
      <c r="ED4288" s="13"/>
      <c r="EE4288" s="13"/>
      <c r="EF4288" s="13"/>
      <c r="EG4288" s="13"/>
      <c r="EH4288" s="13"/>
      <c r="EI4288" s="13"/>
      <c r="EJ4288" s="13"/>
      <c r="EK4288" s="13"/>
      <c r="EL4288" s="13"/>
      <c r="EM4288" s="13"/>
      <c r="EN4288" s="13"/>
      <c r="EO4288" s="13"/>
      <c r="EP4288" s="13"/>
      <c r="EQ4288" s="13"/>
      <c r="ER4288" s="13"/>
      <c r="ES4288" s="13"/>
      <c r="ET4288" s="13"/>
      <c r="EU4288" s="13"/>
      <c r="EV4288" s="13"/>
      <c r="EW4288" s="13"/>
      <c r="EX4288" s="13"/>
      <c r="EY4288" s="13"/>
      <c r="EZ4288" s="13"/>
      <c r="FA4288" s="13"/>
      <c r="FB4288" s="13"/>
      <c r="FC4288" s="13"/>
      <c r="FD4288" s="13"/>
      <c r="FE4288" s="13"/>
      <c r="FF4288" s="13"/>
      <c r="FG4288" s="13"/>
      <c r="FH4288" s="13"/>
      <c r="FI4288" s="13"/>
      <c r="FJ4288" s="13"/>
      <c r="FK4288" s="13"/>
      <c r="FL4288" s="13"/>
      <c r="FM4288" s="13"/>
      <c r="FN4288" s="13"/>
      <c r="FO4288" s="13"/>
      <c r="FP4288" s="13"/>
      <c r="FQ4288" s="13"/>
      <c r="FR4288" s="13"/>
      <c r="FS4288" s="13"/>
      <c r="FT4288" s="13"/>
      <c r="FU4288" s="13"/>
      <c r="FV4288" s="13"/>
      <c r="FW4288" s="13"/>
      <c r="FX4288" s="13"/>
      <c r="FY4288" s="13"/>
      <c r="FZ4288" s="13"/>
      <c r="GA4288" s="13"/>
      <c r="GB4288" s="13"/>
      <c r="GC4288" s="13"/>
      <c r="GD4288" s="13"/>
      <c r="GE4288" s="13"/>
      <c r="GF4288" s="13"/>
      <c r="GG4288" s="13"/>
      <c r="GH4288" s="13"/>
      <c r="GI4288" s="13"/>
      <c r="GJ4288" s="13"/>
      <c r="GK4288" s="13"/>
      <c r="GL4288" s="13"/>
      <c r="GM4288" s="13"/>
      <c r="GN4288" s="13"/>
      <c r="GO4288" s="13"/>
      <c r="GP4288" s="13"/>
      <c r="GQ4288" s="13"/>
      <c r="GR4288" s="13"/>
      <c r="GS4288" s="13"/>
      <c r="GT4288" s="13"/>
      <c r="GU4288" s="13"/>
      <c r="GV4288" s="13"/>
      <c r="GW4288" s="13"/>
      <c r="GX4288" s="13"/>
      <c r="GY4288" s="13"/>
      <c r="GZ4288" s="13"/>
      <c r="HA4288" s="13"/>
      <c r="HB4288" s="13"/>
      <c r="HC4288" s="13"/>
      <c r="HD4288" s="13"/>
      <c r="HE4288" s="13"/>
      <c r="HF4288" s="13"/>
      <c r="HG4288" s="13"/>
      <c r="HH4288" s="13"/>
      <c r="HI4288" s="13"/>
      <c r="HJ4288" s="13"/>
      <c r="HK4288" s="13"/>
      <c r="HL4288" s="13"/>
      <c r="HM4288" s="13"/>
      <c r="HN4288" s="13"/>
      <c r="HO4288" s="13"/>
      <c r="HP4288" s="13"/>
      <c r="HQ4288" s="13"/>
      <c r="HR4288" s="13"/>
      <c r="HS4288" s="13"/>
      <c r="HT4288" s="13"/>
      <c r="HU4288" s="13"/>
      <c r="HV4288" s="13"/>
      <c r="HW4288" s="13"/>
      <c r="HX4288" s="13"/>
      <c r="HY4288" s="13"/>
      <c r="HZ4288" s="13"/>
      <c r="IA4288" s="13"/>
      <c r="IB4288" s="13"/>
      <c r="IC4288" s="13"/>
      <c r="ID4288" s="13"/>
      <c r="IE4288" s="13"/>
      <c r="IF4288" s="13"/>
      <c r="IG4288" s="13"/>
    </row>
    <row r="4289" spans="1:241" s="304" customFormat="1">
      <c r="A4289" s="309">
        <v>215</v>
      </c>
      <c r="B4289" s="197" t="s">
        <v>5348</v>
      </c>
      <c r="C4289" s="46" t="s">
        <v>5349</v>
      </c>
      <c r="D4289" s="305" t="s">
        <v>1808</v>
      </c>
      <c r="E4289" s="312">
        <f t="shared" si="249"/>
        <v>0</v>
      </c>
      <c r="F4289" s="303"/>
      <c r="G4289" s="303"/>
      <c r="H4289" s="303"/>
      <c r="I4289" s="13"/>
      <c r="J4289" s="13"/>
      <c r="K4289" s="13"/>
      <c r="L4289" s="13"/>
      <c r="M4289" s="13"/>
      <c r="N4289" s="13"/>
      <c r="O4289" s="13"/>
      <c r="P4289" s="13"/>
      <c r="Q4289" s="13"/>
      <c r="R4289" s="13"/>
      <c r="S4289" s="13"/>
      <c r="T4289" s="13"/>
      <c r="U4289" s="13"/>
      <c r="V4289" s="13"/>
      <c r="W4289" s="13"/>
      <c r="X4289" s="13"/>
      <c r="Y4289" s="13"/>
      <c r="Z4289" s="13"/>
      <c r="AA4289" s="13"/>
      <c r="AB4289" s="13"/>
      <c r="AC4289" s="13"/>
      <c r="AD4289" s="13"/>
      <c r="AE4289" s="13"/>
      <c r="AF4289" s="13"/>
      <c r="AG4289" s="13"/>
      <c r="AH4289" s="13"/>
      <c r="AI4289" s="13"/>
      <c r="AJ4289" s="13"/>
      <c r="AK4289" s="13"/>
      <c r="AL4289" s="13"/>
      <c r="AM4289" s="13"/>
      <c r="AN4289" s="13"/>
      <c r="AO4289" s="13"/>
      <c r="AP4289" s="13"/>
      <c r="AQ4289" s="13"/>
      <c r="AR4289" s="13"/>
      <c r="AS4289" s="13"/>
      <c r="AT4289" s="13"/>
      <c r="AU4289" s="13"/>
      <c r="AV4289" s="13"/>
      <c r="AW4289" s="13"/>
      <c r="AX4289" s="13"/>
      <c r="AY4289" s="13"/>
      <c r="AZ4289" s="13"/>
      <c r="BA4289" s="13"/>
      <c r="BB4289" s="13"/>
      <c r="BC4289" s="13"/>
      <c r="BD4289" s="13"/>
      <c r="BE4289" s="13"/>
      <c r="BF4289" s="13"/>
      <c r="BG4289" s="13"/>
      <c r="BH4289" s="13"/>
      <c r="BI4289" s="13"/>
      <c r="BJ4289" s="13"/>
      <c r="BK4289" s="13"/>
      <c r="BL4289" s="13"/>
      <c r="BM4289" s="13"/>
      <c r="BN4289" s="13"/>
      <c r="BO4289" s="13"/>
      <c r="BP4289" s="13"/>
      <c r="BQ4289" s="13"/>
      <c r="BR4289" s="13"/>
      <c r="BS4289" s="13"/>
      <c r="BT4289" s="13"/>
      <c r="BU4289" s="13"/>
      <c r="BV4289" s="13"/>
      <c r="BW4289" s="13"/>
      <c r="BX4289" s="13"/>
      <c r="BY4289" s="13"/>
      <c r="BZ4289" s="13"/>
      <c r="CA4289" s="13"/>
      <c r="CB4289" s="13"/>
      <c r="CC4289" s="13"/>
      <c r="CD4289" s="13"/>
      <c r="CE4289" s="13"/>
      <c r="CF4289" s="13"/>
      <c r="CG4289" s="13"/>
      <c r="CH4289" s="13"/>
      <c r="CI4289" s="13"/>
      <c r="CJ4289" s="13"/>
      <c r="CK4289" s="13"/>
      <c r="CL4289" s="13"/>
      <c r="CM4289" s="13"/>
      <c r="CN4289" s="13"/>
      <c r="CO4289" s="13"/>
      <c r="CP4289" s="13"/>
      <c r="CQ4289" s="13"/>
      <c r="CR4289" s="13"/>
      <c r="CS4289" s="13"/>
      <c r="CT4289" s="13"/>
      <c r="CU4289" s="13"/>
      <c r="CV4289" s="13"/>
      <c r="CW4289" s="13"/>
      <c r="CX4289" s="13"/>
      <c r="CY4289" s="13"/>
      <c r="CZ4289" s="13"/>
      <c r="DA4289" s="13"/>
      <c r="DB4289" s="13"/>
      <c r="DC4289" s="13"/>
      <c r="DD4289" s="13"/>
      <c r="DE4289" s="13"/>
      <c r="DF4289" s="13"/>
      <c r="DG4289" s="13"/>
      <c r="DH4289" s="13"/>
      <c r="DI4289" s="13"/>
      <c r="DJ4289" s="13"/>
      <c r="DK4289" s="13"/>
      <c r="DL4289" s="13"/>
      <c r="DM4289" s="13"/>
      <c r="DN4289" s="13"/>
      <c r="DO4289" s="13"/>
      <c r="DP4289" s="13"/>
      <c r="DQ4289" s="13"/>
      <c r="DR4289" s="13"/>
      <c r="DS4289" s="13"/>
      <c r="DT4289" s="13"/>
      <c r="DU4289" s="13"/>
      <c r="DV4289" s="13"/>
      <c r="DW4289" s="13"/>
      <c r="DX4289" s="13"/>
      <c r="DY4289" s="13"/>
      <c r="DZ4289" s="13"/>
      <c r="EA4289" s="13"/>
      <c r="EB4289" s="13"/>
      <c r="EC4289" s="13"/>
      <c r="ED4289" s="13"/>
      <c r="EE4289" s="13"/>
      <c r="EF4289" s="13"/>
      <c r="EG4289" s="13"/>
      <c r="EH4289" s="13"/>
      <c r="EI4289" s="13"/>
      <c r="EJ4289" s="13"/>
      <c r="EK4289" s="13"/>
      <c r="EL4289" s="13"/>
      <c r="EM4289" s="13"/>
      <c r="EN4289" s="13"/>
      <c r="EO4289" s="13"/>
      <c r="EP4289" s="13"/>
      <c r="EQ4289" s="13"/>
      <c r="ER4289" s="13"/>
      <c r="ES4289" s="13"/>
      <c r="ET4289" s="13"/>
      <c r="EU4289" s="13"/>
      <c r="EV4289" s="13"/>
      <c r="EW4289" s="13"/>
      <c r="EX4289" s="13"/>
      <c r="EY4289" s="13"/>
      <c r="EZ4289" s="13"/>
      <c r="FA4289" s="13"/>
      <c r="FB4289" s="13"/>
      <c r="FC4289" s="13"/>
      <c r="FD4289" s="13"/>
      <c r="FE4289" s="13"/>
      <c r="FF4289" s="13"/>
      <c r="FG4289" s="13"/>
      <c r="FH4289" s="13"/>
      <c r="FI4289" s="13"/>
      <c r="FJ4289" s="13"/>
      <c r="FK4289" s="13"/>
      <c r="FL4289" s="13"/>
      <c r="FM4289" s="13"/>
      <c r="FN4289" s="13"/>
      <c r="FO4289" s="13"/>
      <c r="FP4289" s="13"/>
      <c r="FQ4289" s="13"/>
      <c r="FR4289" s="13"/>
      <c r="FS4289" s="13"/>
      <c r="FT4289" s="13"/>
      <c r="FU4289" s="13"/>
      <c r="FV4289" s="13"/>
      <c r="FW4289" s="13"/>
      <c r="FX4289" s="13"/>
      <c r="FY4289" s="13"/>
      <c r="FZ4289" s="13"/>
      <c r="GA4289" s="13"/>
      <c r="GB4289" s="13"/>
      <c r="GC4289" s="13"/>
      <c r="GD4289" s="13"/>
      <c r="GE4289" s="13"/>
      <c r="GF4289" s="13"/>
      <c r="GG4289" s="13"/>
      <c r="GH4289" s="13"/>
      <c r="GI4289" s="13"/>
      <c r="GJ4289" s="13"/>
      <c r="GK4289" s="13"/>
      <c r="GL4289" s="13"/>
      <c r="GM4289" s="13"/>
      <c r="GN4289" s="13"/>
      <c r="GO4289" s="13"/>
      <c r="GP4289" s="13"/>
      <c r="GQ4289" s="13"/>
      <c r="GR4289" s="13"/>
      <c r="GS4289" s="13"/>
      <c r="GT4289" s="13"/>
      <c r="GU4289" s="13"/>
      <c r="GV4289" s="13"/>
      <c r="GW4289" s="13"/>
      <c r="GX4289" s="13"/>
      <c r="GY4289" s="13"/>
      <c r="GZ4289" s="13"/>
      <c r="HA4289" s="13"/>
      <c r="HB4289" s="13"/>
      <c r="HC4289" s="13"/>
      <c r="HD4289" s="13"/>
      <c r="HE4289" s="13"/>
      <c r="HF4289" s="13"/>
      <c r="HG4289" s="13"/>
      <c r="HH4289" s="13"/>
      <c r="HI4289" s="13"/>
      <c r="HJ4289" s="13"/>
      <c r="HK4289" s="13"/>
      <c r="HL4289" s="13"/>
      <c r="HM4289" s="13"/>
      <c r="HN4289" s="13"/>
      <c r="HO4289" s="13"/>
      <c r="HP4289" s="13"/>
      <c r="HQ4289" s="13"/>
      <c r="HR4289" s="13"/>
      <c r="HS4289" s="13"/>
      <c r="HT4289" s="13"/>
      <c r="HU4289" s="13"/>
      <c r="HV4289" s="13"/>
      <c r="HW4289" s="13"/>
      <c r="HX4289" s="13"/>
      <c r="HY4289" s="13"/>
      <c r="HZ4289" s="13"/>
      <c r="IA4289" s="13"/>
      <c r="IB4289" s="13"/>
      <c r="IC4289" s="13"/>
      <c r="ID4289" s="13"/>
      <c r="IE4289" s="13"/>
      <c r="IF4289" s="13"/>
      <c r="IG4289" s="13"/>
    </row>
    <row r="4290" spans="1:241" s="304" customFormat="1">
      <c r="A4290" s="309">
        <v>216</v>
      </c>
      <c r="B4290" s="197" t="s">
        <v>478</v>
      </c>
      <c r="C4290" s="46">
        <v>1735</v>
      </c>
      <c r="D4290" s="305" t="s">
        <v>1808</v>
      </c>
      <c r="E4290" s="312">
        <f t="shared" si="249"/>
        <v>0</v>
      </c>
      <c r="F4290" s="303"/>
      <c r="G4290" s="303"/>
      <c r="H4290" s="303"/>
      <c r="I4290" s="13"/>
      <c r="J4290" s="13"/>
      <c r="K4290" s="13"/>
      <c r="L4290" s="13"/>
      <c r="M4290" s="13"/>
      <c r="N4290" s="13"/>
      <c r="O4290" s="13"/>
      <c r="P4290" s="13"/>
      <c r="Q4290" s="13"/>
      <c r="R4290" s="13"/>
      <c r="S4290" s="13"/>
      <c r="T4290" s="13"/>
      <c r="U4290" s="13"/>
      <c r="V4290" s="13"/>
      <c r="W4290" s="13"/>
      <c r="X4290" s="13"/>
      <c r="Y4290" s="13"/>
      <c r="Z4290" s="13"/>
      <c r="AA4290" s="13"/>
      <c r="AB4290" s="13"/>
      <c r="AC4290" s="13"/>
      <c r="AD4290" s="13"/>
      <c r="AE4290" s="13"/>
      <c r="AF4290" s="13"/>
      <c r="AG4290" s="13"/>
      <c r="AH4290" s="13"/>
      <c r="AI4290" s="13"/>
      <c r="AJ4290" s="13"/>
      <c r="AK4290" s="13"/>
      <c r="AL4290" s="13"/>
      <c r="AM4290" s="13"/>
      <c r="AN4290" s="13"/>
      <c r="AO4290" s="13"/>
      <c r="AP4290" s="13"/>
      <c r="AQ4290" s="13"/>
      <c r="AR4290" s="13"/>
      <c r="AS4290" s="13"/>
      <c r="AT4290" s="13"/>
      <c r="AU4290" s="13"/>
      <c r="AV4290" s="13"/>
      <c r="AW4290" s="13"/>
      <c r="AX4290" s="13"/>
      <c r="AY4290" s="13"/>
      <c r="AZ4290" s="13"/>
      <c r="BA4290" s="13"/>
      <c r="BB4290" s="13"/>
      <c r="BC4290" s="13"/>
      <c r="BD4290" s="13"/>
      <c r="BE4290" s="13"/>
      <c r="BF4290" s="13"/>
      <c r="BG4290" s="13"/>
      <c r="BH4290" s="13"/>
      <c r="BI4290" s="13"/>
      <c r="BJ4290" s="13"/>
      <c r="BK4290" s="13"/>
      <c r="BL4290" s="13"/>
      <c r="BM4290" s="13"/>
      <c r="BN4290" s="13"/>
      <c r="BO4290" s="13"/>
      <c r="BP4290" s="13"/>
      <c r="BQ4290" s="13"/>
      <c r="BR4290" s="13"/>
      <c r="BS4290" s="13"/>
      <c r="BT4290" s="13"/>
      <c r="BU4290" s="13"/>
      <c r="BV4290" s="13"/>
      <c r="BW4290" s="13"/>
      <c r="BX4290" s="13"/>
      <c r="BY4290" s="13"/>
      <c r="BZ4290" s="13"/>
      <c r="CA4290" s="13"/>
      <c r="CB4290" s="13"/>
      <c r="CC4290" s="13"/>
      <c r="CD4290" s="13"/>
      <c r="CE4290" s="13"/>
      <c r="CF4290" s="13"/>
      <c r="CG4290" s="13"/>
      <c r="CH4290" s="13"/>
      <c r="CI4290" s="13"/>
      <c r="CJ4290" s="13"/>
      <c r="CK4290" s="13"/>
      <c r="CL4290" s="13"/>
      <c r="CM4290" s="13"/>
      <c r="CN4290" s="13"/>
      <c r="CO4290" s="13"/>
      <c r="CP4290" s="13"/>
      <c r="CQ4290" s="13"/>
      <c r="CR4290" s="13"/>
      <c r="CS4290" s="13"/>
      <c r="CT4290" s="13"/>
      <c r="CU4290" s="13"/>
      <c r="CV4290" s="13"/>
      <c r="CW4290" s="13"/>
      <c r="CX4290" s="13"/>
      <c r="CY4290" s="13"/>
      <c r="CZ4290" s="13"/>
      <c r="DA4290" s="13"/>
      <c r="DB4290" s="13"/>
      <c r="DC4290" s="13"/>
      <c r="DD4290" s="13"/>
      <c r="DE4290" s="13"/>
      <c r="DF4290" s="13"/>
      <c r="DG4290" s="13"/>
      <c r="DH4290" s="13"/>
      <c r="DI4290" s="13"/>
      <c r="DJ4290" s="13"/>
      <c r="DK4290" s="13"/>
      <c r="DL4290" s="13"/>
      <c r="DM4290" s="13"/>
      <c r="DN4290" s="13"/>
      <c r="DO4290" s="13"/>
      <c r="DP4290" s="13"/>
      <c r="DQ4290" s="13"/>
      <c r="DR4290" s="13"/>
      <c r="DS4290" s="13"/>
      <c r="DT4290" s="13"/>
      <c r="DU4290" s="13"/>
      <c r="DV4290" s="13"/>
      <c r="DW4290" s="13"/>
      <c r="DX4290" s="13"/>
      <c r="DY4290" s="13"/>
      <c r="DZ4290" s="13"/>
      <c r="EA4290" s="13"/>
      <c r="EB4290" s="13"/>
      <c r="EC4290" s="13"/>
      <c r="ED4290" s="13"/>
      <c r="EE4290" s="13"/>
      <c r="EF4290" s="13"/>
      <c r="EG4290" s="13"/>
      <c r="EH4290" s="13"/>
      <c r="EI4290" s="13"/>
      <c r="EJ4290" s="13"/>
      <c r="EK4290" s="13"/>
      <c r="EL4290" s="13"/>
      <c r="EM4290" s="13"/>
      <c r="EN4290" s="13"/>
      <c r="EO4290" s="13"/>
      <c r="EP4290" s="13"/>
      <c r="EQ4290" s="13"/>
      <c r="ER4290" s="13"/>
      <c r="ES4290" s="13"/>
      <c r="ET4290" s="13"/>
      <c r="EU4290" s="13"/>
      <c r="EV4290" s="13"/>
      <c r="EW4290" s="13"/>
      <c r="EX4290" s="13"/>
      <c r="EY4290" s="13"/>
      <c r="EZ4290" s="13"/>
      <c r="FA4290" s="13"/>
      <c r="FB4290" s="13"/>
      <c r="FC4290" s="13"/>
      <c r="FD4290" s="13"/>
      <c r="FE4290" s="13"/>
      <c r="FF4290" s="13"/>
      <c r="FG4290" s="13"/>
      <c r="FH4290" s="13"/>
      <c r="FI4290" s="13"/>
      <c r="FJ4290" s="13"/>
      <c r="FK4290" s="13"/>
      <c r="FL4290" s="13"/>
      <c r="FM4290" s="13"/>
      <c r="FN4290" s="13"/>
      <c r="FO4290" s="13"/>
      <c r="FP4290" s="13"/>
      <c r="FQ4290" s="13"/>
      <c r="FR4290" s="13"/>
      <c r="FS4290" s="13"/>
      <c r="FT4290" s="13"/>
      <c r="FU4290" s="13"/>
      <c r="FV4290" s="13"/>
      <c r="FW4290" s="13"/>
      <c r="FX4290" s="13"/>
      <c r="FY4290" s="13"/>
      <c r="FZ4290" s="13"/>
      <c r="GA4290" s="13"/>
      <c r="GB4290" s="13"/>
      <c r="GC4290" s="13"/>
      <c r="GD4290" s="13"/>
      <c r="GE4290" s="13"/>
      <c r="GF4290" s="13"/>
      <c r="GG4290" s="13"/>
      <c r="GH4290" s="13"/>
      <c r="GI4290" s="13"/>
      <c r="GJ4290" s="13"/>
      <c r="GK4290" s="13"/>
      <c r="GL4290" s="13"/>
      <c r="GM4290" s="13"/>
      <c r="GN4290" s="13"/>
      <c r="GO4290" s="13"/>
      <c r="GP4290" s="13"/>
      <c r="GQ4290" s="13"/>
      <c r="GR4290" s="13"/>
      <c r="GS4290" s="13"/>
      <c r="GT4290" s="13"/>
      <c r="GU4290" s="13"/>
      <c r="GV4290" s="13"/>
      <c r="GW4290" s="13"/>
      <c r="GX4290" s="13"/>
      <c r="GY4290" s="13"/>
      <c r="GZ4290" s="13"/>
      <c r="HA4290" s="13"/>
      <c r="HB4290" s="13"/>
      <c r="HC4290" s="13"/>
      <c r="HD4290" s="13"/>
      <c r="HE4290" s="13"/>
      <c r="HF4290" s="13"/>
      <c r="HG4290" s="13"/>
      <c r="HH4290" s="13"/>
      <c r="HI4290" s="13"/>
      <c r="HJ4290" s="13"/>
      <c r="HK4290" s="13"/>
      <c r="HL4290" s="13"/>
      <c r="HM4290" s="13"/>
      <c r="HN4290" s="13"/>
      <c r="HO4290" s="13"/>
      <c r="HP4290" s="13"/>
      <c r="HQ4290" s="13"/>
      <c r="HR4290" s="13"/>
      <c r="HS4290" s="13"/>
      <c r="HT4290" s="13"/>
      <c r="HU4290" s="13"/>
      <c r="HV4290" s="13"/>
      <c r="HW4290" s="13"/>
      <c r="HX4290" s="13"/>
      <c r="HY4290" s="13"/>
      <c r="HZ4290" s="13"/>
      <c r="IA4290" s="13"/>
      <c r="IB4290" s="13"/>
      <c r="IC4290" s="13"/>
      <c r="ID4290" s="13"/>
      <c r="IE4290" s="13"/>
      <c r="IF4290" s="13"/>
      <c r="IG4290" s="13"/>
    </row>
    <row r="4291" spans="1:241" s="304" customFormat="1">
      <c r="A4291" s="309">
        <v>217</v>
      </c>
      <c r="B4291" s="197" t="s">
        <v>478</v>
      </c>
      <c r="C4291" s="46">
        <v>1450</v>
      </c>
      <c r="D4291" s="305" t="s">
        <v>1808</v>
      </c>
      <c r="E4291" s="312">
        <f t="shared" si="249"/>
        <v>0</v>
      </c>
      <c r="F4291" s="303"/>
      <c r="G4291" s="303"/>
      <c r="H4291" s="303"/>
      <c r="I4291" s="13"/>
      <c r="J4291" s="13"/>
      <c r="K4291" s="13"/>
      <c r="L4291" s="13"/>
      <c r="M4291" s="13"/>
      <c r="N4291" s="13"/>
      <c r="O4291" s="13"/>
      <c r="P4291" s="13"/>
      <c r="Q4291" s="13"/>
      <c r="R4291" s="13"/>
      <c r="S4291" s="13"/>
      <c r="T4291" s="13"/>
      <c r="U4291" s="13"/>
      <c r="V4291" s="13"/>
      <c r="W4291" s="13"/>
      <c r="X4291" s="13"/>
      <c r="Y4291" s="13"/>
      <c r="Z4291" s="13"/>
      <c r="AA4291" s="13"/>
      <c r="AB4291" s="13"/>
      <c r="AC4291" s="13"/>
      <c r="AD4291" s="13"/>
      <c r="AE4291" s="13"/>
      <c r="AF4291" s="13"/>
      <c r="AG4291" s="13"/>
      <c r="AH4291" s="13"/>
      <c r="AI4291" s="13"/>
      <c r="AJ4291" s="13"/>
      <c r="AK4291" s="13"/>
      <c r="AL4291" s="13"/>
      <c r="AM4291" s="13"/>
      <c r="AN4291" s="13"/>
      <c r="AO4291" s="13"/>
      <c r="AP4291" s="13"/>
      <c r="AQ4291" s="13"/>
      <c r="AR4291" s="13"/>
      <c r="AS4291" s="13"/>
      <c r="AT4291" s="13"/>
      <c r="AU4291" s="13"/>
      <c r="AV4291" s="13"/>
      <c r="AW4291" s="13"/>
      <c r="AX4291" s="13"/>
      <c r="AY4291" s="13"/>
      <c r="AZ4291" s="13"/>
      <c r="BA4291" s="13"/>
      <c r="BB4291" s="13"/>
      <c r="BC4291" s="13"/>
      <c r="BD4291" s="13"/>
      <c r="BE4291" s="13"/>
      <c r="BF4291" s="13"/>
      <c r="BG4291" s="13"/>
      <c r="BH4291" s="13"/>
      <c r="BI4291" s="13"/>
      <c r="BJ4291" s="13"/>
      <c r="BK4291" s="13"/>
      <c r="BL4291" s="13"/>
      <c r="BM4291" s="13"/>
      <c r="BN4291" s="13"/>
      <c r="BO4291" s="13"/>
      <c r="BP4291" s="13"/>
      <c r="BQ4291" s="13"/>
      <c r="BR4291" s="13"/>
      <c r="BS4291" s="13"/>
      <c r="BT4291" s="13"/>
      <c r="BU4291" s="13"/>
      <c r="BV4291" s="13"/>
      <c r="BW4291" s="13"/>
      <c r="BX4291" s="13"/>
      <c r="BY4291" s="13"/>
      <c r="BZ4291" s="13"/>
      <c r="CA4291" s="13"/>
      <c r="CB4291" s="13"/>
      <c r="CC4291" s="13"/>
      <c r="CD4291" s="13"/>
      <c r="CE4291" s="13"/>
      <c r="CF4291" s="13"/>
      <c r="CG4291" s="13"/>
      <c r="CH4291" s="13"/>
      <c r="CI4291" s="13"/>
      <c r="CJ4291" s="13"/>
      <c r="CK4291" s="13"/>
      <c r="CL4291" s="13"/>
      <c r="CM4291" s="13"/>
      <c r="CN4291" s="13"/>
      <c r="CO4291" s="13"/>
      <c r="CP4291" s="13"/>
      <c r="CQ4291" s="13"/>
      <c r="CR4291" s="13"/>
      <c r="CS4291" s="13"/>
      <c r="CT4291" s="13"/>
      <c r="CU4291" s="13"/>
      <c r="CV4291" s="13"/>
      <c r="CW4291" s="13"/>
      <c r="CX4291" s="13"/>
      <c r="CY4291" s="13"/>
      <c r="CZ4291" s="13"/>
      <c r="DA4291" s="13"/>
      <c r="DB4291" s="13"/>
      <c r="DC4291" s="13"/>
      <c r="DD4291" s="13"/>
      <c r="DE4291" s="13"/>
      <c r="DF4291" s="13"/>
      <c r="DG4291" s="13"/>
      <c r="DH4291" s="13"/>
      <c r="DI4291" s="13"/>
      <c r="DJ4291" s="13"/>
      <c r="DK4291" s="13"/>
      <c r="DL4291" s="13"/>
      <c r="DM4291" s="13"/>
      <c r="DN4291" s="13"/>
      <c r="DO4291" s="13"/>
      <c r="DP4291" s="13"/>
      <c r="DQ4291" s="13"/>
      <c r="DR4291" s="13"/>
      <c r="DS4291" s="13"/>
      <c r="DT4291" s="13"/>
      <c r="DU4291" s="13"/>
      <c r="DV4291" s="13"/>
      <c r="DW4291" s="13"/>
      <c r="DX4291" s="13"/>
      <c r="DY4291" s="13"/>
      <c r="DZ4291" s="13"/>
      <c r="EA4291" s="13"/>
      <c r="EB4291" s="13"/>
      <c r="EC4291" s="13"/>
      <c r="ED4291" s="13"/>
      <c r="EE4291" s="13"/>
      <c r="EF4291" s="13"/>
      <c r="EG4291" s="13"/>
      <c r="EH4291" s="13"/>
      <c r="EI4291" s="13"/>
      <c r="EJ4291" s="13"/>
      <c r="EK4291" s="13"/>
      <c r="EL4291" s="13"/>
      <c r="EM4291" s="13"/>
      <c r="EN4291" s="13"/>
      <c r="EO4291" s="13"/>
      <c r="EP4291" s="13"/>
      <c r="EQ4291" s="13"/>
      <c r="ER4291" s="13"/>
      <c r="ES4291" s="13"/>
      <c r="ET4291" s="13"/>
      <c r="EU4291" s="13"/>
      <c r="EV4291" s="13"/>
      <c r="EW4291" s="13"/>
      <c r="EX4291" s="13"/>
      <c r="EY4291" s="13"/>
      <c r="EZ4291" s="13"/>
      <c r="FA4291" s="13"/>
      <c r="FB4291" s="13"/>
      <c r="FC4291" s="13"/>
      <c r="FD4291" s="13"/>
      <c r="FE4291" s="13"/>
      <c r="FF4291" s="13"/>
      <c r="FG4291" s="13"/>
      <c r="FH4291" s="13"/>
      <c r="FI4291" s="13"/>
      <c r="FJ4291" s="13"/>
      <c r="FK4291" s="13"/>
      <c r="FL4291" s="13"/>
      <c r="FM4291" s="13"/>
      <c r="FN4291" s="13"/>
      <c r="FO4291" s="13"/>
      <c r="FP4291" s="13"/>
      <c r="FQ4291" s="13"/>
      <c r="FR4291" s="13"/>
      <c r="FS4291" s="13"/>
      <c r="FT4291" s="13"/>
      <c r="FU4291" s="13"/>
      <c r="FV4291" s="13"/>
      <c r="FW4291" s="13"/>
      <c r="FX4291" s="13"/>
      <c r="FY4291" s="13"/>
      <c r="FZ4291" s="13"/>
      <c r="GA4291" s="13"/>
      <c r="GB4291" s="13"/>
      <c r="GC4291" s="13"/>
      <c r="GD4291" s="13"/>
      <c r="GE4291" s="13"/>
      <c r="GF4291" s="13"/>
      <c r="GG4291" s="13"/>
      <c r="GH4291" s="13"/>
      <c r="GI4291" s="13"/>
      <c r="GJ4291" s="13"/>
      <c r="GK4291" s="13"/>
      <c r="GL4291" s="13"/>
      <c r="GM4291" s="13"/>
      <c r="GN4291" s="13"/>
      <c r="GO4291" s="13"/>
      <c r="GP4291" s="13"/>
      <c r="GQ4291" s="13"/>
      <c r="GR4291" s="13"/>
      <c r="GS4291" s="13"/>
      <c r="GT4291" s="13"/>
      <c r="GU4291" s="13"/>
      <c r="GV4291" s="13"/>
      <c r="GW4291" s="13"/>
      <c r="GX4291" s="13"/>
      <c r="GY4291" s="13"/>
      <c r="GZ4291" s="13"/>
      <c r="HA4291" s="13"/>
      <c r="HB4291" s="13"/>
      <c r="HC4291" s="13"/>
      <c r="HD4291" s="13"/>
      <c r="HE4291" s="13"/>
      <c r="HF4291" s="13"/>
      <c r="HG4291" s="13"/>
      <c r="HH4291" s="13"/>
      <c r="HI4291" s="13"/>
      <c r="HJ4291" s="13"/>
      <c r="HK4291" s="13"/>
      <c r="HL4291" s="13"/>
      <c r="HM4291" s="13"/>
      <c r="HN4291" s="13"/>
      <c r="HO4291" s="13"/>
      <c r="HP4291" s="13"/>
      <c r="HQ4291" s="13"/>
      <c r="HR4291" s="13"/>
      <c r="HS4291" s="13"/>
      <c r="HT4291" s="13"/>
      <c r="HU4291" s="13"/>
      <c r="HV4291" s="13"/>
      <c r="HW4291" s="13"/>
      <c r="HX4291" s="13"/>
      <c r="HY4291" s="13"/>
      <c r="HZ4291" s="13"/>
      <c r="IA4291" s="13"/>
      <c r="IB4291" s="13"/>
      <c r="IC4291" s="13"/>
      <c r="ID4291" s="13"/>
      <c r="IE4291" s="13"/>
      <c r="IF4291" s="13"/>
      <c r="IG4291" s="13"/>
    </row>
    <row r="4292" spans="1:241" s="304" customFormat="1">
      <c r="A4292" s="309">
        <v>218</v>
      </c>
      <c r="B4292" s="197" t="s">
        <v>2615</v>
      </c>
      <c r="C4292" s="46" t="s">
        <v>5350</v>
      </c>
      <c r="D4292" s="305" t="s">
        <v>1808</v>
      </c>
      <c r="E4292" s="312">
        <f t="shared" si="249"/>
        <v>0</v>
      </c>
      <c r="F4292" s="303"/>
      <c r="G4292" s="303"/>
      <c r="H4292" s="303"/>
      <c r="I4292" s="13"/>
      <c r="J4292" s="13"/>
      <c r="K4292" s="13"/>
      <c r="L4292" s="13"/>
      <c r="M4292" s="13"/>
      <c r="N4292" s="13"/>
      <c r="O4292" s="13"/>
      <c r="P4292" s="13"/>
      <c r="Q4292" s="13"/>
      <c r="R4292" s="13"/>
      <c r="S4292" s="13"/>
      <c r="T4292" s="13"/>
      <c r="U4292" s="13"/>
      <c r="V4292" s="13"/>
      <c r="W4292" s="13"/>
      <c r="X4292" s="13"/>
      <c r="Y4292" s="13"/>
      <c r="Z4292" s="13"/>
      <c r="AA4292" s="13"/>
      <c r="AB4292" s="13"/>
      <c r="AC4292" s="13"/>
      <c r="AD4292" s="13"/>
      <c r="AE4292" s="13"/>
      <c r="AF4292" s="13"/>
      <c r="AG4292" s="13"/>
      <c r="AH4292" s="13"/>
      <c r="AI4292" s="13"/>
      <c r="AJ4292" s="13"/>
      <c r="AK4292" s="13"/>
      <c r="AL4292" s="13"/>
      <c r="AM4292" s="13"/>
      <c r="AN4292" s="13"/>
      <c r="AO4292" s="13"/>
      <c r="AP4292" s="13"/>
      <c r="AQ4292" s="13"/>
      <c r="AR4292" s="13"/>
      <c r="AS4292" s="13"/>
      <c r="AT4292" s="13"/>
      <c r="AU4292" s="13"/>
      <c r="AV4292" s="13"/>
      <c r="AW4292" s="13"/>
      <c r="AX4292" s="13"/>
      <c r="AY4292" s="13"/>
      <c r="AZ4292" s="13"/>
      <c r="BA4292" s="13"/>
      <c r="BB4292" s="13"/>
      <c r="BC4292" s="13"/>
      <c r="BD4292" s="13"/>
      <c r="BE4292" s="13"/>
      <c r="BF4292" s="13"/>
      <c r="BG4292" s="13"/>
      <c r="BH4292" s="13"/>
      <c r="BI4292" s="13"/>
      <c r="BJ4292" s="13"/>
      <c r="BK4292" s="13"/>
      <c r="BL4292" s="13"/>
      <c r="BM4292" s="13"/>
      <c r="BN4292" s="13"/>
      <c r="BO4292" s="13"/>
      <c r="BP4292" s="13"/>
      <c r="BQ4292" s="13"/>
      <c r="BR4292" s="13"/>
      <c r="BS4292" s="13"/>
      <c r="BT4292" s="13"/>
      <c r="BU4292" s="13"/>
      <c r="BV4292" s="13"/>
      <c r="BW4292" s="13"/>
      <c r="BX4292" s="13"/>
      <c r="BY4292" s="13"/>
      <c r="BZ4292" s="13"/>
      <c r="CA4292" s="13"/>
      <c r="CB4292" s="13"/>
      <c r="CC4292" s="13"/>
      <c r="CD4292" s="13"/>
      <c r="CE4292" s="13"/>
      <c r="CF4292" s="13"/>
      <c r="CG4292" s="13"/>
      <c r="CH4292" s="13"/>
      <c r="CI4292" s="13"/>
      <c r="CJ4292" s="13"/>
      <c r="CK4292" s="13"/>
      <c r="CL4292" s="13"/>
      <c r="CM4292" s="13"/>
      <c r="CN4292" s="13"/>
      <c r="CO4292" s="13"/>
      <c r="CP4292" s="13"/>
      <c r="CQ4292" s="13"/>
      <c r="CR4292" s="13"/>
      <c r="CS4292" s="13"/>
      <c r="CT4292" s="13"/>
      <c r="CU4292" s="13"/>
      <c r="CV4292" s="13"/>
      <c r="CW4292" s="13"/>
      <c r="CX4292" s="13"/>
      <c r="CY4292" s="13"/>
      <c r="CZ4292" s="13"/>
      <c r="DA4292" s="13"/>
      <c r="DB4292" s="13"/>
      <c r="DC4292" s="13"/>
      <c r="DD4292" s="13"/>
      <c r="DE4292" s="13"/>
      <c r="DF4292" s="13"/>
      <c r="DG4292" s="13"/>
      <c r="DH4292" s="13"/>
      <c r="DI4292" s="13"/>
      <c r="DJ4292" s="13"/>
      <c r="DK4292" s="13"/>
      <c r="DL4292" s="13"/>
      <c r="DM4292" s="13"/>
      <c r="DN4292" s="13"/>
      <c r="DO4292" s="13"/>
      <c r="DP4292" s="13"/>
      <c r="DQ4292" s="13"/>
      <c r="DR4292" s="13"/>
      <c r="DS4292" s="13"/>
      <c r="DT4292" s="13"/>
      <c r="DU4292" s="13"/>
      <c r="DV4292" s="13"/>
      <c r="DW4292" s="13"/>
      <c r="DX4292" s="13"/>
      <c r="DY4292" s="13"/>
      <c r="DZ4292" s="13"/>
      <c r="EA4292" s="13"/>
      <c r="EB4292" s="13"/>
      <c r="EC4292" s="13"/>
      <c r="ED4292" s="13"/>
      <c r="EE4292" s="13"/>
      <c r="EF4292" s="13"/>
      <c r="EG4292" s="13"/>
      <c r="EH4292" s="13"/>
      <c r="EI4292" s="13"/>
      <c r="EJ4292" s="13"/>
      <c r="EK4292" s="13"/>
      <c r="EL4292" s="13"/>
      <c r="EM4292" s="13"/>
      <c r="EN4292" s="13"/>
      <c r="EO4292" s="13"/>
      <c r="EP4292" s="13"/>
      <c r="EQ4292" s="13"/>
      <c r="ER4292" s="13"/>
      <c r="ES4292" s="13"/>
      <c r="ET4292" s="13"/>
      <c r="EU4292" s="13"/>
      <c r="EV4292" s="13"/>
      <c r="EW4292" s="13"/>
      <c r="EX4292" s="13"/>
      <c r="EY4292" s="13"/>
      <c r="EZ4292" s="13"/>
      <c r="FA4292" s="13"/>
      <c r="FB4292" s="13"/>
      <c r="FC4292" s="13"/>
      <c r="FD4292" s="13"/>
      <c r="FE4292" s="13"/>
      <c r="FF4292" s="13"/>
      <c r="FG4292" s="13"/>
      <c r="FH4292" s="13"/>
      <c r="FI4292" s="13"/>
      <c r="FJ4292" s="13"/>
      <c r="FK4292" s="13"/>
      <c r="FL4292" s="13"/>
      <c r="FM4292" s="13"/>
      <c r="FN4292" s="13"/>
      <c r="FO4292" s="13"/>
      <c r="FP4292" s="13"/>
      <c r="FQ4292" s="13"/>
      <c r="FR4292" s="13"/>
      <c r="FS4292" s="13"/>
      <c r="FT4292" s="13"/>
      <c r="FU4292" s="13"/>
      <c r="FV4292" s="13"/>
      <c r="FW4292" s="13"/>
      <c r="FX4292" s="13"/>
      <c r="FY4292" s="13"/>
      <c r="FZ4292" s="13"/>
      <c r="GA4292" s="13"/>
      <c r="GB4292" s="13"/>
      <c r="GC4292" s="13"/>
      <c r="GD4292" s="13"/>
      <c r="GE4292" s="13"/>
      <c r="GF4292" s="13"/>
      <c r="GG4292" s="13"/>
      <c r="GH4292" s="13"/>
      <c r="GI4292" s="13"/>
      <c r="GJ4292" s="13"/>
      <c r="GK4292" s="13"/>
      <c r="GL4292" s="13"/>
      <c r="GM4292" s="13"/>
      <c r="GN4292" s="13"/>
      <c r="GO4292" s="13"/>
      <c r="GP4292" s="13"/>
      <c r="GQ4292" s="13"/>
      <c r="GR4292" s="13"/>
      <c r="GS4292" s="13"/>
      <c r="GT4292" s="13"/>
      <c r="GU4292" s="13"/>
      <c r="GV4292" s="13"/>
      <c r="GW4292" s="13"/>
      <c r="GX4292" s="13"/>
      <c r="GY4292" s="13"/>
      <c r="GZ4292" s="13"/>
      <c r="HA4292" s="13"/>
      <c r="HB4292" s="13"/>
      <c r="HC4292" s="13"/>
      <c r="HD4292" s="13"/>
      <c r="HE4292" s="13"/>
      <c r="HF4292" s="13"/>
      <c r="HG4292" s="13"/>
      <c r="HH4292" s="13"/>
      <c r="HI4292" s="13"/>
      <c r="HJ4292" s="13"/>
      <c r="HK4292" s="13"/>
      <c r="HL4292" s="13"/>
      <c r="HM4292" s="13"/>
      <c r="HN4292" s="13"/>
      <c r="HO4292" s="13"/>
      <c r="HP4292" s="13"/>
      <c r="HQ4292" s="13"/>
      <c r="HR4292" s="13"/>
      <c r="HS4292" s="13"/>
      <c r="HT4292" s="13"/>
      <c r="HU4292" s="13"/>
      <c r="HV4292" s="13"/>
      <c r="HW4292" s="13"/>
      <c r="HX4292" s="13"/>
      <c r="HY4292" s="13"/>
      <c r="HZ4292" s="13"/>
      <c r="IA4292" s="13"/>
      <c r="IB4292" s="13"/>
      <c r="IC4292" s="13"/>
      <c r="ID4292" s="13"/>
      <c r="IE4292" s="13"/>
      <c r="IF4292" s="13"/>
      <c r="IG4292" s="13"/>
    </row>
    <row r="4293" spans="1:241" s="304" customFormat="1">
      <c r="A4293" s="309">
        <v>219</v>
      </c>
      <c r="B4293" s="197" t="s">
        <v>5351</v>
      </c>
      <c r="C4293" s="46" t="s">
        <v>5352</v>
      </c>
      <c r="D4293" s="305" t="s">
        <v>1808</v>
      </c>
      <c r="E4293" s="312">
        <f t="shared" si="249"/>
        <v>0</v>
      </c>
      <c r="F4293" s="303"/>
      <c r="G4293" s="303"/>
      <c r="H4293" s="303"/>
      <c r="I4293" s="13"/>
      <c r="J4293" s="13"/>
      <c r="K4293" s="13"/>
      <c r="L4293" s="13"/>
      <c r="M4293" s="13"/>
      <c r="N4293" s="13"/>
      <c r="O4293" s="13"/>
      <c r="P4293" s="13"/>
      <c r="Q4293" s="13"/>
      <c r="R4293" s="13"/>
      <c r="S4293" s="13"/>
      <c r="T4293" s="13"/>
      <c r="U4293" s="13"/>
      <c r="V4293" s="13"/>
      <c r="W4293" s="13"/>
      <c r="X4293" s="13"/>
      <c r="Y4293" s="13"/>
      <c r="Z4293" s="13"/>
      <c r="AA4293" s="13"/>
      <c r="AB4293" s="13"/>
      <c r="AC4293" s="13"/>
      <c r="AD4293" s="13"/>
      <c r="AE4293" s="13"/>
      <c r="AF4293" s="13"/>
      <c r="AG4293" s="13"/>
      <c r="AH4293" s="13"/>
      <c r="AI4293" s="13"/>
      <c r="AJ4293" s="13"/>
      <c r="AK4293" s="13"/>
      <c r="AL4293" s="13"/>
      <c r="AM4293" s="13"/>
      <c r="AN4293" s="13"/>
      <c r="AO4293" s="13"/>
      <c r="AP4293" s="13"/>
      <c r="AQ4293" s="13"/>
      <c r="AR4293" s="13"/>
      <c r="AS4293" s="13"/>
      <c r="AT4293" s="13"/>
      <c r="AU4293" s="13"/>
      <c r="AV4293" s="13"/>
      <c r="AW4293" s="13"/>
      <c r="AX4293" s="13"/>
      <c r="AY4293" s="13"/>
      <c r="AZ4293" s="13"/>
      <c r="BA4293" s="13"/>
      <c r="BB4293" s="13"/>
      <c r="BC4293" s="13"/>
      <c r="BD4293" s="13"/>
      <c r="BE4293" s="13"/>
      <c r="BF4293" s="13"/>
      <c r="BG4293" s="13"/>
      <c r="BH4293" s="13"/>
      <c r="BI4293" s="13"/>
      <c r="BJ4293" s="13"/>
      <c r="BK4293" s="13"/>
      <c r="BL4293" s="13"/>
      <c r="BM4293" s="13"/>
      <c r="BN4293" s="13"/>
      <c r="BO4293" s="13"/>
      <c r="BP4293" s="13"/>
      <c r="BQ4293" s="13"/>
      <c r="BR4293" s="13"/>
      <c r="BS4293" s="13"/>
      <c r="BT4293" s="13"/>
      <c r="BU4293" s="13"/>
      <c r="BV4293" s="13"/>
      <c r="BW4293" s="13"/>
      <c r="BX4293" s="13"/>
      <c r="BY4293" s="13"/>
      <c r="BZ4293" s="13"/>
      <c r="CA4293" s="13"/>
      <c r="CB4293" s="13"/>
      <c r="CC4293" s="13"/>
      <c r="CD4293" s="13"/>
      <c r="CE4293" s="13"/>
      <c r="CF4293" s="13"/>
      <c r="CG4293" s="13"/>
      <c r="CH4293" s="13"/>
      <c r="CI4293" s="13"/>
      <c r="CJ4293" s="13"/>
      <c r="CK4293" s="13"/>
      <c r="CL4293" s="13"/>
      <c r="CM4293" s="13"/>
      <c r="CN4293" s="13"/>
      <c r="CO4293" s="13"/>
      <c r="CP4293" s="13"/>
      <c r="CQ4293" s="13"/>
      <c r="CR4293" s="13"/>
      <c r="CS4293" s="13"/>
      <c r="CT4293" s="13"/>
      <c r="CU4293" s="13"/>
      <c r="CV4293" s="13"/>
      <c r="CW4293" s="13"/>
      <c r="CX4293" s="13"/>
      <c r="CY4293" s="13"/>
      <c r="CZ4293" s="13"/>
      <c r="DA4293" s="13"/>
      <c r="DB4293" s="13"/>
      <c r="DC4293" s="13"/>
      <c r="DD4293" s="13"/>
      <c r="DE4293" s="13"/>
      <c r="DF4293" s="13"/>
      <c r="DG4293" s="13"/>
      <c r="DH4293" s="13"/>
      <c r="DI4293" s="13"/>
      <c r="DJ4293" s="13"/>
      <c r="DK4293" s="13"/>
      <c r="DL4293" s="13"/>
      <c r="DM4293" s="13"/>
      <c r="DN4293" s="13"/>
      <c r="DO4293" s="13"/>
      <c r="DP4293" s="13"/>
      <c r="DQ4293" s="13"/>
      <c r="DR4293" s="13"/>
      <c r="DS4293" s="13"/>
      <c r="DT4293" s="13"/>
      <c r="DU4293" s="13"/>
      <c r="DV4293" s="13"/>
      <c r="DW4293" s="13"/>
      <c r="DX4293" s="13"/>
      <c r="DY4293" s="13"/>
      <c r="DZ4293" s="13"/>
      <c r="EA4293" s="13"/>
      <c r="EB4293" s="13"/>
      <c r="EC4293" s="13"/>
      <c r="ED4293" s="13"/>
      <c r="EE4293" s="13"/>
      <c r="EF4293" s="13"/>
      <c r="EG4293" s="13"/>
      <c r="EH4293" s="13"/>
      <c r="EI4293" s="13"/>
      <c r="EJ4293" s="13"/>
      <c r="EK4293" s="13"/>
      <c r="EL4293" s="13"/>
      <c r="EM4293" s="13"/>
      <c r="EN4293" s="13"/>
      <c r="EO4293" s="13"/>
      <c r="EP4293" s="13"/>
      <c r="EQ4293" s="13"/>
      <c r="ER4293" s="13"/>
      <c r="ES4293" s="13"/>
      <c r="ET4293" s="13"/>
      <c r="EU4293" s="13"/>
      <c r="EV4293" s="13"/>
      <c r="EW4293" s="13"/>
      <c r="EX4293" s="13"/>
      <c r="EY4293" s="13"/>
      <c r="EZ4293" s="13"/>
      <c r="FA4293" s="13"/>
      <c r="FB4293" s="13"/>
      <c r="FC4293" s="13"/>
      <c r="FD4293" s="13"/>
      <c r="FE4293" s="13"/>
      <c r="FF4293" s="13"/>
      <c r="FG4293" s="13"/>
      <c r="FH4293" s="13"/>
      <c r="FI4293" s="13"/>
      <c r="FJ4293" s="13"/>
      <c r="FK4293" s="13"/>
      <c r="FL4293" s="13"/>
      <c r="FM4293" s="13"/>
      <c r="FN4293" s="13"/>
      <c r="FO4293" s="13"/>
      <c r="FP4293" s="13"/>
      <c r="FQ4293" s="13"/>
      <c r="FR4293" s="13"/>
      <c r="FS4293" s="13"/>
      <c r="FT4293" s="13"/>
      <c r="FU4293" s="13"/>
      <c r="FV4293" s="13"/>
      <c r="FW4293" s="13"/>
      <c r="FX4293" s="13"/>
      <c r="FY4293" s="13"/>
      <c r="FZ4293" s="13"/>
      <c r="GA4293" s="13"/>
      <c r="GB4293" s="13"/>
      <c r="GC4293" s="13"/>
      <c r="GD4293" s="13"/>
      <c r="GE4293" s="13"/>
      <c r="GF4293" s="13"/>
      <c r="GG4293" s="13"/>
      <c r="GH4293" s="13"/>
      <c r="GI4293" s="13"/>
      <c r="GJ4293" s="13"/>
      <c r="GK4293" s="13"/>
      <c r="GL4293" s="13"/>
      <c r="GM4293" s="13"/>
      <c r="GN4293" s="13"/>
      <c r="GO4293" s="13"/>
      <c r="GP4293" s="13"/>
      <c r="GQ4293" s="13"/>
      <c r="GR4293" s="13"/>
      <c r="GS4293" s="13"/>
      <c r="GT4293" s="13"/>
      <c r="GU4293" s="13"/>
      <c r="GV4293" s="13"/>
      <c r="GW4293" s="13"/>
      <c r="GX4293" s="13"/>
      <c r="GY4293" s="13"/>
      <c r="GZ4293" s="13"/>
      <c r="HA4293" s="13"/>
      <c r="HB4293" s="13"/>
      <c r="HC4293" s="13"/>
      <c r="HD4293" s="13"/>
      <c r="HE4293" s="13"/>
      <c r="HF4293" s="13"/>
      <c r="HG4293" s="13"/>
      <c r="HH4293" s="13"/>
      <c r="HI4293" s="13"/>
      <c r="HJ4293" s="13"/>
      <c r="HK4293" s="13"/>
      <c r="HL4293" s="13"/>
      <c r="HM4293" s="13"/>
      <c r="HN4293" s="13"/>
      <c r="HO4293" s="13"/>
      <c r="HP4293" s="13"/>
      <c r="HQ4293" s="13"/>
      <c r="HR4293" s="13"/>
      <c r="HS4293" s="13"/>
      <c r="HT4293" s="13"/>
      <c r="HU4293" s="13"/>
      <c r="HV4293" s="13"/>
      <c r="HW4293" s="13"/>
      <c r="HX4293" s="13"/>
      <c r="HY4293" s="13"/>
      <c r="HZ4293" s="13"/>
      <c r="IA4293" s="13"/>
      <c r="IB4293" s="13"/>
      <c r="IC4293" s="13"/>
      <c r="ID4293" s="13"/>
      <c r="IE4293" s="13"/>
      <c r="IF4293" s="13"/>
      <c r="IG4293" s="13"/>
    </row>
    <row r="4294" spans="1:241" s="304" customFormat="1">
      <c r="A4294" s="309">
        <v>220</v>
      </c>
      <c r="B4294" s="197" t="s">
        <v>5353</v>
      </c>
      <c r="C4294" s="46" t="s">
        <v>5354</v>
      </c>
      <c r="D4294" s="305" t="s">
        <v>1808</v>
      </c>
      <c r="E4294" s="312">
        <f t="shared" si="249"/>
        <v>0</v>
      </c>
      <c r="F4294" s="303"/>
      <c r="G4294" s="303"/>
      <c r="H4294" s="303"/>
      <c r="I4294" s="13"/>
      <c r="J4294" s="13"/>
      <c r="K4294" s="13"/>
      <c r="L4294" s="13"/>
      <c r="M4294" s="13"/>
      <c r="N4294" s="13"/>
      <c r="O4294" s="13"/>
      <c r="P4294" s="13"/>
      <c r="Q4294" s="13"/>
      <c r="R4294" s="13"/>
      <c r="S4294" s="13"/>
      <c r="T4294" s="13"/>
      <c r="U4294" s="13"/>
      <c r="V4294" s="13"/>
      <c r="W4294" s="13"/>
      <c r="X4294" s="13"/>
      <c r="Y4294" s="13"/>
      <c r="Z4294" s="13"/>
      <c r="AA4294" s="13"/>
      <c r="AB4294" s="13"/>
      <c r="AC4294" s="13"/>
      <c r="AD4294" s="13"/>
      <c r="AE4294" s="13"/>
      <c r="AF4294" s="13"/>
      <c r="AG4294" s="13"/>
      <c r="AH4294" s="13"/>
      <c r="AI4294" s="13"/>
      <c r="AJ4294" s="13"/>
      <c r="AK4294" s="13"/>
      <c r="AL4294" s="13"/>
      <c r="AM4294" s="13"/>
      <c r="AN4294" s="13"/>
      <c r="AO4294" s="13"/>
      <c r="AP4294" s="13"/>
      <c r="AQ4294" s="13"/>
      <c r="AR4294" s="13"/>
      <c r="AS4294" s="13"/>
      <c r="AT4294" s="13"/>
      <c r="AU4294" s="13"/>
      <c r="AV4294" s="13"/>
      <c r="AW4294" s="13"/>
      <c r="AX4294" s="13"/>
      <c r="AY4294" s="13"/>
      <c r="AZ4294" s="13"/>
      <c r="BA4294" s="13"/>
      <c r="BB4294" s="13"/>
      <c r="BC4294" s="13"/>
      <c r="BD4294" s="13"/>
      <c r="BE4294" s="13"/>
      <c r="BF4294" s="13"/>
      <c r="BG4294" s="13"/>
      <c r="BH4294" s="13"/>
      <c r="BI4294" s="13"/>
      <c r="BJ4294" s="13"/>
      <c r="BK4294" s="13"/>
      <c r="BL4294" s="13"/>
      <c r="BM4294" s="13"/>
      <c r="BN4294" s="13"/>
      <c r="BO4294" s="13"/>
      <c r="BP4294" s="13"/>
      <c r="BQ4294" s="13"/>
      <c r="BR4294" s="13"/>
      <c r="BS4294" s="13"/>
      <c r="BT4294" s="13"/>
      <c r="BU4294" s="13"/>
      <c r="BV4294" s="13"/>
      <c r="BW4294" s="13"/>
      <c r="BX4294" s="13"/>
      <c r="BY4294" s="13"/>
      <c r="BZ4294" s="13"/>
      <c r="CA4294" s="13"/>
      <c r="CB4294" s="13"/>
      <c r="CC4294" s="13"/>
      <c r="CD4294" s="13"/>
      <c r="CE4294" s="13"/>
      <c r="CF4294" s="13"/>
      <c r="CG4294" s="13"/>
      <c r="CH4294" s="13"/>
      <c r="CI4294" s="13"/>
      <c r="CJ4294" s="13"/>
      <c r="CK4294" s="13"/>
      <c r="CL4294" s="13"/>
      <c r="CM4294" s="13"/>
      <c r="CN4294" s="13"/>
      <c r="CO4294" s="13"/>
      <c r="CP4294" s="13"/>
      <c r="CQ4294" s="13"/>
      <c r="CR4294" s="13"/>
      <c r="CS4294" s="13"/>
      <c r="CT4294" s="13"/>
      <c r="CU4294" s="13"/>
      <c r="CV4294" s="13"/>
      <c r="CW4294" s="13"/>
      <c r="CX4294" s="13"/>
      <c r="CY4294" s="13"/>
      <c r="CZ4294" s="13"/>
      <c r="DA4294" s="13"/>
      <c r="DB4294" s="13"/>
      <c r="DC4294" s="13"/>
      <c r="DD4294" s="13"/>
      <c r="DE4294" s="13"/>
      <c r="DF4294" s="13"/>
      <c r="DG4294" s="13"/>
      <c r="DH4294" s="13"/>
      <c r="DI4294" s="13"/>
      <c r="DJ4294" s="13"/>
      <c r="DK4294" s="13"/>
      <c r="DL4294" s="13"/>
      <c r="DM4294" s="13"/>
      <c r="DN4294" s="13"/>
      <c r="DO4294" s="13"/>
      <c r="DP4294" s="13"/>
      <c r="DQ4294" s="13"/>
      <c r="DR4294" s="13"/>
      <c r="DS4294" s="13"/>
      <c r="DT4294" s="13"/>
      <c r="DU4294" s="13"/>
      <c r="DV4294" s="13"/>
      <c r="DW4294" s="13"/>
      <c r="DX4294" s="13"/>
      <c r="DY4294" s="13"/>
      <c r="DZ4294" s="13"/>
      <c r="EA4294" s="13"/>
      <c r="EB4294" s="13"/>
      <c r="EC4294" s="13"/>
      <c r="ED4294" s="13"/>
      <c r="EE4294" s="13"/>
      <c r="EF4294" s="13"/>
      <c r="EG4294" s="13"/>
      <c r="EH4294" s="13"/>
      <c r="EI4294" s="13"/>
      <c r="EJ4294" s="13"/>
      <c r="EK4294" s="13"/>
      <c r="EL4294" s="13"/>
      <c r="EM4294" s="13"/>
      <c r="EN4294" s="13"/>
      <c r="EO4294" s="13"/>
      <c r="EP4294" s="13"/>
      <c r="EQ4294" s="13"/>
      <c r="ER4294" s="13"/>
      <c r="ES4294" s="13"/>
      <c r="ET4294" s="13"/>
      <c r="EU4294" s="13"/>
      <c r="EV4294" s="13"/>
      <c r="EW4294" s="13"/>
      <c r="EX4294" s="13"/>
      <c r="EY4294" s="13"/>
      <c r="EZ4294" s="13"/>
      <c r="FA4294" s="13"/>
      <c r="FB4294" s="13"/>
      <c r="FC4294" s="13"/>
      <c r="FD4294" s="13"/>
      <c r="FE4294" s="13"/>
      <c r="FF4294" s="13"/>
      <c r="FG4294" s="13"/>
      <c r="FH4294" s="13"/>
      <c r="FI4294" s="13"/>
      <c r="FJ4294" s="13"/>
      <c r="FK4294" s="13"/>
      <c r="FL4294" s="13"/>
      <c r="FM4294" s="13"/>
      <c r="FN4294" s="13"/>
      <c r="FO4294" s="13"/>
      <c r="FP4294" s="13"/>
      <c r="FQ4294" s="13"/>
      <c r="FR4294" s="13"/>
      <c r="FS4294" s="13"/>
      <c r="FT4294" s="13"/>
      <c r="FU4294" s="13"/>
      <c r="FV4294" s="13"/>
      <c r="FW4294" s="13"/>
      <c r="FX4294" s="13"/>
      <c r="FY4294" s="13"/>
      <c r="FZ4294" s="13"/>
      <c r="GA4294" s="13"/>
      <c r="GB4294" s="13"/>
      <c r="GC4294" s="13"/>
      <c r="GD4294" s="13"/>
      <c r="GE4294" s="13"/>
      <c r="GF4294" s="13"/>
      <c r="GG4294" s="13"/>
      <c r="GH4294" s="13"/>
      <c r="GI4294" s="13"/>
      <c r="GJ4294" s="13"/>
      <c r="GK4294" s="13"/>
      <c r="GL4294" s="13"/>
      <c r="GM4294" s="13"/>
      <c r="GN4294" s="13"/>
      <c r="GO4294" s="13"/>
      <c r="GP4294" s="13"/>
      <c r="GQ4294" s="13"/>
      <c r="GR4294" s="13"/>
      <c r="GS4294" s="13"/>
      <c r="GT4294" s="13"/>
      <c r="GU4294" s="13"/>
      <c r="GV4294" s="13"/>
      <c r="GW4294" s="13"/>
      <c r="GX4294" s="13"/>
      <c r="GY4294" s="13"/>
      <c r="GZ4294" s="13"/>
      <c r="HA4294" s="13"/>
      <c r="HB4294" s="13"/>
      <c r="HC4294" s="13"/>
      <c r="HD4294" s="13"/>
      <c r="HE4294" s="13"/>
      <c r="HF4294" s="13"/>
      <c r="HG4294" s="13"/>
      <c r="HH4294" s="13"/>
      <c r="HI4294" s="13"/>
      <c r="HJ4294" s="13"/>
      <c r="HK4294" s="13"/>
      <c r="HL4294" s="13"/>
      <c r="HM4294" s="13"/>
      <c r="HN4294" s="13"/>
      <c r="HO4294" s="13"/>
      <c r="HP4294" s="13"/>
      <c r="HQ4294" s="13"/>
      <c r="HR4294" s="13"/>
      <c r="HS4294" s="13"/>
      <c r="HT4294" s="13"/>
      <c r="HU4294" s="13"/>
      <c r="HV4294" s="13"/>
      <c r="HW4294" s="13"/>
      <c r="HX4294" s="13"/>
      <c r="HY4294" s="13"/>
      <c r="HZ4294" s="13"/>
      <c r="IA4294" s="13"/>
      <c r="IB4294" s="13"/>
      <c r="IC4294" s="13"/>
      <c r="ID4294" s="13"/>
      <c r="IE4294" s="13"/>
      <c r="IF4294" s="13"/>
      <c r="IG4294" s="13"/>
    </row>
    <row r="4295" spans="1:241" s="304" customFormat="1">
      <c r="A4295" s="309">
        <v>221</v>
      </c>
      <c r="B4295" s="197" t="s">
        <v>5355</v>
      </c>
      <c r="C4295" s="46" t="s">
        <v>5356</v>
      </c>
      <c r="D4295" s="305" t="s">
        <v>1808</v>
      </c>
      <c r="E4295" s="312">
        <f t="shared" si="249"/>
        <v>0</v>
      </c>
      <c r="F4295" s="303"/>
      <c r="G4295" s="303"/>
      <c r="H4295" s="303"/>
      <c r="I4295" s="13"/>
      <c r="J4295" s="13"/>
      <c r="K4295" s="13"/>
      <c r="L4295" s="13"/>
      <c r="M4295" s="13"/>
      <c r="N4295" s="13"/>
      <c r="O4295" s="13"/>
      <c r="P4295" s="13"/>
      <c r="Q4295" s="13"/>
      <c r="R4295" s="13"/>
      <c r="S4295" s="13"/>
      <c r="T4295" s="13"/>
      <c r="U4295" s="13"/>
      <c r="V4295" s="13"/>
      <c r="W4295" s="13"/>
      <c r="X4295" s="13"/>
      <c r="Y4295" s="13"/>
      <c r="Z4295" s="13"/>
      <c r="AA4295" s="13"/>
      <c r="AB4295" s="13"/>
      <c r="AC4295" s="13"/>
      <c r="AD4295" s="13"/>
      <c r="AE4295" s="13"/>
      <c r="AF4295" s="13"/>
      <c r="AG4295" s="13"/>
      <c r="AH4295" s="13"/>
      <c r="AI4295" s="13"/>
      <c r="AJ4295" s="13"/>
      <c r="AK4295" s="13"/>
      <c r="AL4295" s="13"/>
      <c r="AM4295" s="13"/>
      <c r="AN4295" s="13"/>
      <c r="AO4295" s="13"/>
      <c r="AP4295" s="13"/>
      <c r="AQ4295" s="13"/>
      <c r="AR4295" s="13"/>
      <c r="AS4295" s="13"/>
      <c r="AT4295" s="13"/>
      <c r="AU4295" s="13"/>
      <c r="AV4295" s="13"/>
      <c r="AW4295" s="13"/>
      <c r="AX4295" s="13"/>
      <c r="AY4295" s="13"/>
      <c r="AZ4295" s="13"/>
      <c r="BA4295" s="13"/>
      <c r="BB4295" s="13"/>
      <c r="BC4295" s="13"/>
      <c r="BD4295" s="13"/>
      <c r="BE4295" s="13"/>
      <c r="BF4295" s="13"/>
      <c r="BG4295" s="13"/>
      <c r="BH4295" s="13"/>
      <c r="BI4295" s="13"/>
      <c r="BJ4295" s="13"/>
      <c r="BK4295" s="13"/>
      <c r="BL4295" s="13"/>
      <c r="BM4295" s="13"/>
      <c r="BN4295" s="13"/>
      <c r="BO4295" s="13"/>
      <c r="BP4295" s="13"/>
      <c r="BQ4295" s="13"/>
      <c r="BR4295" s="13"/>
      <c r="BS4295" s="13"/>
      <c r="BT4295" s="13"/>
      <c r="BU4295" s="13"/>
      <c r="BV4295" s="13"/>
      <c r="BW4295" s="13"/>
      <c r="BX4295" s="13"/>
      <c r="BY4295" s="13"/>
      <c r="BZ4295" s="13"/>
      <c r="CA4295" s="13"/>
      <c r="CB4295" s="13"/>
      <c r="CC4295" s="13"/>
      <c r="CD4295" s="13"/>
      <c r="CE4295" s="13"/>
      <c r="CF4295" s="13"/>
      <c r="CG4295" s="13"/>
      <c r="CH4295" s="13"/>
      <c r="CI4295" s="13"/>
      <c r="CJ4295" s="13"/>
      <c r="CK4295" s="13"/>
      <c r="CL4295" s="13"/>
      <c r="CM4295" s="13"/>
      <c r="CN4295" s="13"/>
      <c r="CO4295" s="13"/>
      <c r="CP4295" s="13"/>
      <c r="CQ4295" s="13"/>
      <c r="CR4295" s="13"/>
      <c r="CS4295" s="13"/>
      <c r="CT4295" s="13"/>
      <c r="CU4295" s="13"/>
      <c r="CV4295" s="13"/>
      <c r="CW4295" s="13"/>
      <c r="CX4295" s="13"/>
      <c r="CY4295" s="13"/>
      <c r="CZ4295" s="13"/>
      <c r="DA4295" s="13"/>
      <c r="DB4295" s="13"/>
      <c r="DC4295" s="13"/>
      <c r="DD4295" s="13"/>
      <c r="DE4295" s="13"/>
      <c r="DF4295" s="13"/>
      <c r="DG4295" s="13"/>
      <c r="DH4295" s="13"/>
      <c r="DI4295" s="13"/>
      <c r="DJ4295" s="13"/>
      <c r="DK4295" s="13"/>
      <c r="DL4295" s="13"/>
      <c r="DM4295" s="13"/>
      <c r="DN4295" s="13"/>
      <c r="DO4295" s="13"/>
      <c r="DP4295" s="13"/>
      <c r="DQ4295" s="13"/>
      <c r="DR4295" s="13"/>
      <c r="DS4295" s="13"/>
      <c r="DT4295" s="13"/>
      <c r="DU4295" s="13"/>
      <c r="DV4295" s="13"/>
      <c r="DW4295" s="13"/>
      <c r="DX4295" s="13"/>
      <c r="DY4295" s="13"/>
      <c r="DZ4295" s="13"/>
      <c r="EA4295" s="13"/>
      <c r="EB4295" s="13"/>
      <c r="EC4295" s="13"/>
      <c r="ED4295" s="13"/>
      <c r="EE4295" s="13"/>
      <c r="EF4295" s="13"/>
      <c r="EG4295" s="13"/>
      <c r="EH4295" s="13"/>
      <c r="EI4295" s="13"/>
      <c r="EJ4295" s="13"/>
      <c r="EK4295" s="13"/>
      <c r="EL4295" s="13"/>
      <c r="EM4295" s="13"/>
      <c r="EN4295" s="13"/>
      <c r="EO4295" s="13"/>
      <c r="EP4295" s="13"/>
      <c r="EQ4295" s="13"/>
      <c r="ER4295" s="13"/>
      <c r="ES4295" s="13"/>
      <c r="ET4295" s="13"/>
      <c r="EU4295" s="13"/>
      <c r="EV4295" s="13"/>
      <c r="EW4295" s="13"/>
      <c r="EX4295" s="13"/>
      <c r="EY4295" s="13"/>
      <c r="EZ4295" s="13"/>
      <c r="FA4295" s="13"/>
      <c r="FB4295" s="13"/>
      <c r="FC4295" s="13"/>
      <c r="FD4295" s="13"/>
      <c r="FE4295" s="13"/>
      <c r="FF4295" s="13"/>
      <c r="FG4295" s="13"/>
      <c r="FH4295" s="13"/>
      <c r="FI4295" s="13"/>
      <c r="FJ4295" s="13"/>
      <c r="FK4295" s="13"/>
      <c r="FL4295" s="13"/>
      <c r="FM4295" s="13"/>
      <c r="FN4295" s="13"/>
      <c r="FO4295" s="13"/>
      <c r="FP4295" s="13"/>
      <c r="FQ4295" s="13"/>
      <c r="FR4295" s="13"/>
      <c r="FS4295" s="13"/>
      <c r="FT4295" s="13"/>
      <c r="FU4295" s="13"/>
      <c r="FV4295" s="13"/>
      <c r="FW4295" s="13"/>
      <c r="FX4295" s="13"/>
      <c r="FY4295" s="13"/>
      <c r="FZ4295" s="13"/>
      <c r="GA4295" s="13"/>
      <c r="GB4295" s="13"/>
      <c r="GC4295" s="13"/>
      <c r="GD4295" s="13"/>
      <c r="GE4295" s="13"/>
      <c r="GF4295" s="13"/>
      <c r="GG4295" s="13"/>
      <c r="GH4295" s="13"/>
      <c r="GI4295" s="13"/>
      <c r="GJ4295" s="13"/>
      <c r="GK4295" s="13"/>
      <c r="GL4295" s="13"/>
      <c r="GM4295" s="13"/>
      <c r="GN4295" s="13"/>
      <c r="GO4295" s="13"/>
      <c r="GP4295" s="13"/>
      <c r="GQ4295" s="13"/>
      <c r="GR4295" s="13"/>
      <c r="GS4295" s="13"/>
      <c r="GT4295" s="13"/>
      <c r="GU4295" s="13"/>
      <c r="GV4295" s="13"/>
      <c r="GW4295" s="13"/>
      <c r="GX4295" s="13"/>
      <c r="GY4295" s="13"/>
      <c r="GZ4295" s="13"/>
      <c r="HA4295" s="13"/>
      <c r="HB4295" s="13"/>
      <c r="HC4295" s="13"/>
      <c r="HD4295" s="13"/>
      <c r="HE4295" s="13"/>
      <c r="HF4295" s="13"/>
      <c r="HG4295" s="13"/>
      <c r="HH4295" s="13"/>
      <c r="HI4295" s="13"/>
      <c r="HJ4295" s="13"/>
      <c r="HK4295" s="13"/>
      <c r="HL4295" s="13"/>
      <c r="HM4295" s="13"/>
      <c r="HN4295" s="13"/>
      <c r="HO4295" s="13"/>
      <c r="HP4295" s="13"/>
      <c r="HQ4295" s="13"/>
      <c r="HR4295" s="13"/>
      <c r="HS4295" s="13"/>
      <c r="HT4295" s="13"/>
      <c r="HU4295" s="13"/>
      <c r="HV4295" s="13"/>
      <c r="HW4295" s="13"/>
      <c r="HX4295" s="13"/>
      <c r="HY4295" s="13"/>
      <c r="HZ4295" s="13"/>
      <c r="IA4295" s="13"/>
      <c r="IB4295" s="13"/>
      <c r="IC4295" s="13"/>
      <c r="ID4295" s="13"/>
      <c r="IE4295" s="13"/>
      <c r="IF4295" s="13"/>
      <c r="IG4295" s="13"/>
    </row>
    <row r="4296" spans="1:241" s="304" customFormat="1">
      <c r="A4296" s="309">
        <v>222</v>
      </c>
      <c r="B4296" s="197" t="s">
        <v>5357</v>
      </c>
      <c r="C4296" s="46" t="s">
        <v>5358</v>
      </c>
      <c r="D4296" s="305" t="s">
        <v>1808</v>
      </c>
      <c r="E4296" s="312">
        <f t="shared" si="249"/>
        <v>0</v>
      </c>
      <c r="F4296" s="303"/>
      <c r="G4296" s="303"/>
      <c r="H4296" s="303"/>
      <c r="I4296" s="13"/>
      <c r="J4296" s="13"/>
      <c r="K4296" s="13"/>
      <c r="L4296" s="13"/>
      <c r="M4296" s="13"/>
      <c r="N4296" s="13"/>
      <c r="O4296" s="13"/>
      <c r="P4296" s="13"/>
      <c r="Q4296" s="13"/>
      <c r="R4296" s="13"/>
      <c r="S4296" s="13"/>
      <c r="T4296" s="13"/>
      <c r="U4296" s="13"/>
      <c r="V4296" s="13"/>
      <c r="W4296" s="13"/>
      <c r="X4296" s="13"/>
      <c r="Y4296" s="13"/>
      <c r="Z4296" s="13"/>
      <c r="AA4296" s="13"/>
      <c r="AB4296" s="13"/>
      <c r="AC4296" s="13"/>
      <c r="AD4296" s="13"/>
      <c r="AE4296" s="13"/>
      <c r="AF4296" s="13"/>
      <c r="AG4296" s="13"/>
      <c r="AH4296" s="13"/>
      <c r="AI4296" s="13"/>
      <c r="AJ4296" s="13"/>
      <c r="AK4296" s="13"/>
      <c r="AL4296" s="13"/>
      <c r="AM4296" s="13"/>
      <c r="AN4296" s="13"/>
      <c r="AO4296" s="13"/>
      <c r="AP4296" s="13"/>
      <c r="AQ4296" s="13"/>
      <c r="AR4296" s="13"/>
      <c r="AS4296" s="13"/>
      <c r="AT4296" s="13"/>
      <c r="AU4296" s="13"/>
      <c r="AV4296" s="13"/>
      <c r="AW4296" s="13"/>
      <c r="AX4296" s="13"/>
      <c r="AY4296" s="13"/>
      <c r="AZ4296" s="13"/>
      <c r="BA4296" s="13"/>
      <c r="BB4296" s="13"/>
      <c r="BC4296" s="13"/>
      <c r="BD4296" s="13"/>
      <c r="BE4296" s="13"/>
      <c r="BF4296" s="13"/>
      <c r="BG4296" s="13"/>
      <c r="BH4296" s="13"/>
      <c r="BI4296" s="13"/>
      <c r="BJ4296" s="13"/>
      <c r="BK4296" s="13"/>
      <c r="BL4296" s="13"/>
      <c r="BM4296" s="13"/>
      <c r="BN4296" s="13"/>
      <c r="BO4296" s="13"/>
      <c r="BP4296" s="13"/>
      <c r="BQ4296" s="13"/>
      <c r="BR4296" s="13"/>
      <c r="BS4296" s="13"/>
      <c r="BT4296" s="13"/>
      <c r="BU4296" s="13"/>
      <c r="BV4296" s="13"/>
      <c r="BW4296" s="13"/>
      <c r="BX4296" s="13"/>
      <c r="BY4296" s="13"/>
      <c r="BZ4296" s="13"/>
      <c r="CA4296" s="13"/>
      <c r="CB4296" s="13"/>
      <c r="CC4296" s="13"/>
      <c r="CD4296" s="13"/>
      <c r="CE4296" s="13"/>
      <c r="CF4296" s="13"/>
      <c r="CG4296" s="13"/>
      <c r="CH4296" s="13"/>
      <c r="CI4296" s="13"/>
      <c r="CJ4296" s="13"/>
      <c r="CK4296" s="13"/>
      <c r="CL4296" s="13"/>
      <c r="CM4296" s="13"/>
      <c r="CN4296" s="13"/>
      <c r="CO4296" s="13"/>
      <c r="CP4296" s="13"/>
      <c r="CQ4296" s="13"/>
      <c r="CR4296" s="13"/>
      <c r="CS4296" s="13"/>
      <c r="CT4296" s="13"/>
      <c r="CU4296" s="13"/>
      <c r="CV4296" s="13"/>
      <c r="CW4296" s="13"/>
      <c r="CX4296" s="13"/>
      <c r="CY4296" s="13"/>
      <c r="CZ4296" s="13"/>
      <c r="DA4296" s="13"/>
      <c r="DB4296" s="13"/>
      <c r="DC4296" s="13"/>
      <c r="DD4296" s="13"/>
      <c r="DE4296" s="13"/>
      <c r="DF4296" s="13"/>
      <c r="DG4296" s="13"/>
      <c r="DH4296" s="13"/>
      <c r="DI4296" s="13"/>
      <c r="DJ4296" s="13"/>
      <c r="DK4296" s="13"/>
      <c r="DL4296" s="13"/>
      <c r="DM4296" s="13"/>
      <c r="DN4296" s="13"/>
      <c r="DO4296" s="13"/>
      <c r="DP4296" s="13"/>
      <c r="DQ4296" s="13"/>
      <c r="DR4296" s="13"/>
      <c r="DS4296" s="13"/>
      <c r="DT4296" s="13"/>
      <c r="DU4296" s="13"/>
      <c r="DV4296" s="13"/>
      <c r="DW4296" s="13"/>
      <c r="DX4296" s="13"/>
      <c r="DY4296" s="13"/>
      <c r="DZ4296" s="13"/>
      <c r="EA4296" s="13"/>
      <c r="EB4296" s="13"/>
      <c r="EC4296" s="13"/>
      <c r="ED4296" s="13"/>
      <c r="EE4296" s="13"/>
      <c r="EF4296" s="13"/>
      <c r="EG4296" s="13"/>
      <c r="EH4296" s="13"/>
      <c r="EI4296" s="13"/>
      <c r="EJ4296" s="13"/>
      <c r="EK4296" s="13"/>
      <c r="EL4296" s="13"/>
      <c r="EM4296" s="13"/>
      <c r="EN4296" s="13"/>
      <c r="EO4296" s="13"/>
      <c r="EP4296" s="13"/>
      <c r="EQ4296" s="13"/>
      <c r="ER4296" s="13"/>
      <c r="ES4296" s="13"/>
      <c r="ET4296" s="13"/>
      <c r="EU4296" s="13"/>
      <c r="EV4296" s="13"/>
      <c r="EW4296" s="13"/>
      <c r="EX4296" s="13"/>
      <c r="EY4296" s="13"/>
      <c r="EZ4296" s="13"/>
      <c r="FA4296" s="13"/>
      <c r="FB4296" s="13"/>
      <c r="FC4296" s="13"/>
      <c r="FD4296" s="13"/>
      <c r="FE4296" s="13"/>
      <c r="FF4296" s="13"/>
      <c r="FG4296" s="13"/>
      <c r="FH4296" s="13"/>
      <c r="FI4296" s="13"/>
      <c r="FJ4296" s="13"/>
      <c r="FK4296" s="13"/>
      <c r="FL4296" s="13"/>
      <c r="FM4296" s="13"/>
      <c r="FN4296" s="13"/>
      <c r="FO4296" s="13"/>
      <c r="FP4296" s="13"/>
      <c r="FQ4296" s="13"/>
      <c r="FR4296" s="13"/>
      <c r="FS4296" s="13"/>
      <c r="FT4296" s="13"/>
      <c r="FU4296" s="13"/>
      <c r="FV4296" s="13"/>
      <c r="FW4296" s="13"/>
      <c r="FX4296" s="13"/>
      <c r="FY4296" s="13"/>
      <c r="FZ4296" s="13"/>
      <c r="GA4296" s="13"/>
      <c r="GB4296" s="13"/>
      <c r="GC4296" s="13"/>
      <c r="GD4296" s="13"/>
      <c r="GE4296" s="13"/>
      <c r="GF4296" s="13"/>
      <c r="GG4296" s="13"/>
      <c r="GH4296" s="13"/>
      <c r="GI4296" s="13"/>
      <c r="GJ4296" s="13"/>
      <c r="GK4296" s="13"/>
      <c r="GL4296" s="13"/>
      <c r="GM4296" s="13"/>
      <c r="GN4296" s="13"/>
      <c r="GO4296" s="13"/>
      <c r="GP4296" s="13"/>
      <c r="GQ4296" s="13"/>
      <c r="GR4296" s="13"/>
      <c r="GS4296" s="13"/>
      <c r="GT4296" s="13"/>
      <c r="GU4296" s="13"/>
      <c r="GV4296" s="13"/>
      <c r="GW4296" s="13"/>
      <c r="GX4296" s="13"/>
      <c r="GY4296" s="13"/>
      <c r="GZ4296" s="13"/>
      <c r="HA4296" s="13"/>
      <c r="HB4296" s="13"/>
      <c r="HC4296" s="13"/>
      <c r="HD4296" s="13"/>
      <c r="HE4296" s="13"/>
      <c r="HF4296" s="13"/>
      <c r="HG4296" s="13"/>
      <c r="HH4296" s="13"/>
      <c r="HI4296" s="13"/>
      <c r="HJ4296" s="13"/>
      <c r="HK4296" s="13"/>
      <c r="HL4296" s="13"/>
      <c r="HM4296" s="13"/>
      <c r="HN4296" s="13"/>
      <c r="HO4296" s="13"/>
      <c r="HP4296" s="13"/>
      <c r="HQ4296" s="13"/>
      <c r="HR4296" s="13"/>
      <c r="HS4296" s="13"/>
      <c r="HT4296" s="13"/>
      <c r="HU4296" s="13"/>
      <c r="HV4296" s="13"/>
      <c r="HW4296" s="13"/>
      <c r="HX4296" s="13"/>
      <c r="HY4296" s="13"/>
      <c r="HZ4296" s="13"/>
      <c r="IA4296" s="13"/>
      <c r="IB4296" s="13"/>
      <c r="IC4296" s="13"/>
      <c r="ID4296" s="13"/>
      <c r="IE4296" s="13"/>
      <c r="IF4296" s="13"/>
      <c r="IG4296" s="13"/>
    </row>
    <row r="4297" spans="1:241" s="304" customFormat="1">
      <c r="A4297" s="309">
        <v>223</v>
      </c>
      <c r="B4297" s="197" t="s">
        <v>5359</v>
      </c>
      <c r="C4297" s="46" t="s">
        <v>5360</v>
      </c>
      <c r="D4297" s="305" t="s">
        <v>1808</v>
      </c>
      <c r="E4297" s="312">
        <f t="shared" si="249"/>
        <v>0</v>
      </c>
      <c r="F4297" s="303"/>
      <c r="G4297" s="303"/>
      <c r="H4297" s="303"/>
      <c r="I4297" s="13"/>
      <c r="J4297" s="13"/>
      <c r="K4297" s="13"/>
      <c r="L4297" s="13"/>
      <c r="M4297" s="13"/>
      <c r="N4297" s="13"/>
      <c r="O4297" s="13"/>
      <c r="P4297" s="13"/>
      <c r="Q4297" s="13"/>
      <c r="R4297" s="13"/>
      <c r="S4297" s="13"/>
      <c r="T4297" s="13"/>
      <c r="U4297" s="13"/>
      <c r="V4297" s="13"/>
      <c r="W4297" s="13"/>
      <c r="X4297" s="13"/>
      <c r="Y4297" s="13"/>
      <c r="Z4297" s="13"/>
      <c r="AA4297" s="13"/>
      <c r="AB4297" s="13"/>
      <c r="AC4297" s="13"/>
      <c r="AD4297" s="13"/>
      <c r="AE4297" s="13"/>
      <c r="AF4297" s="13"/>
      <c r="AG4297" s="13"/>
      <c r="AH4297" s="13"/>
      <c r="AI4297" s="13"/>
      <c r="AJ4297" s="13"/>
      <c r="AK4297" s="13"/>
      <c r="AL4297" s="13"/>
      <c r="AM4297" s="13"/>
      <c r="AN4297" s="13"/>
      <c r="AO4297" s="13"/>
      <c r="AP4297" s="13"/>
      <c r="AQ4297" s="13"/>
      <c r="AR4297" s="13"/>
      <c r="AS4297" s="13"/>
      <c r="AT4297" s="13"/>
      <c r="AU4297" s="13"/>
      <c r="AV4297" s="13"/>
      <c r="AW4297" s="13"/>
      <c r="AX4297" s="13"/>
      <c r="AY4297" s="13"/>
      <c r="AZ4297" s="13"/>
      <c r="BA4297" s="13"/>
      <c r="BB4297" s="13"/>
      <c r="BC4297" s="13"/>
      <c r="BD4297" s="13"/>
      <c r="BE4297" s="13"/>
      <c r="BF4297" s="13"/>
      <c r="BG4297" s="13"/>
      <c r="BH4297" s="13"/>
      <c r="BI4297" s="13"/>
      <c r="BJ4297" s="13"/>
      <c r="BK4297" s="13"/>
      <c r="BL4297" s="13"/>
      <c r="BM4297" s="13"/>
      <c r="BN4297" s="13"/>
      <c r="BO4297" s="13"/>
      <c r="BP4297" s="13"/>
      <c r="BQ4297" s="13"/>
      <c r="BR4297" s="13"/>
      <c r="BS4297" s="13"/>
      <c r="BT4297" s="13"/>
      <c r="BU4297" s="13"/>
      <c r="BV4297" s="13"/>
      <c r="BW4297" s="13"/>
      <c r="BX4297" s="13"/>
      <c r="BY4297" s="13"/>
      <c r="BZ4297" s="13"/>
      <c r="CA4297" s="13"/>
      <c r="CB4297" s="13"/>
      <c r="CC4297" s="13"/>
      <c r="CD4297" s="13"/>
      <c r="CE4297" s="13"/>
      <c r="CF4297" s="13"/>
      <c r="CG4297" s="13"/>
      <c r="CH4297" s="13"/>
      <c r="CI4297" s="13"/>
      <c r="CJ4297" s="13"/>
      <c r="CK4297" s="13"/>
      <c r="CL4297" s="13"/>
      <c r="CM4297" s="13"/>
      <c r="CN4297" s="13"/>
      <c r="CO4297" s="13"/>
      <c r="CP4297" s="13"/>
      <c r="CQ4297" s="13"/>
      <c r="CR4297" s="13"/>
      <c r="CS4297" s="13"/>
      <c r="CT4297" s="13"/>
      <c r="CU4297" s="13"/>
      <c r="CV4297" s="13"/>
      <c r="CW4297" s="13"/>
      <c r="CX4297" s="13"/>
      <c r="CY4297" s="13"/>
      <c r="CZ4297" s="13"/>
      <c r="DA4297" s="13"/>
      <c r="DB4297" s="13"/>
      <c r="DC4297" s="13"/>
      <c r="DD4297" s="13"/>
      <c r="DE4297" s="13"/>
      <c r="DF4297" s="13"/>
      <c r="DG4297" s="13"/>
      <c r="DH4297" s="13"/>
      <c r="DI4297" s="13"/>
      <c r="DJ4297" s="13"/>
      <c r="DK4297" s="13"/>
      <c r="DL4297" s="13"/>
      <c r="DM4297" s="13"/>
      <c r="DN4297" s="13"/>
      <c r="DO4297" s="13"/>
      <c r="DP4297" s="13"/>
      <c r="DQ4297" s="13"/>
      <c r="DR4297" s="13"/>
      <c r="DS4297" s="13"/>
      <c r="DT4297" s="13"/>
      <c r="DU4297" s="13"/>
      <c r="DV4297" s="13"/>
      <c r="DW4297" s="13"/>
      <c r="DX4297" s="13"/>
      <c r="DY4297" s="13"/>
      <c r="DZ4297" s="13"/>
      <c r="EA4297" s="13"/>
      <c r="EB4297" s="13"/>
      <c r="EC4297" s="13"/>
      <c r="ED4297" s="13"/>
      <c r="EE4297" s="13"/>
      <c r="EF4297" s="13"/>
      <c r="EG4297" s="13"/>
      <c r="EH4297" s="13"/>
      <c r="EI4297" s="13"/>
      <c r="EJ4297" s="13"/>
      <c r="EK4297" s="13"/>
      <c r="EL4297" s="13"/>
      <c r="EM4297" s="13"/>
      <c r="EN4297" s="13"/>
      <c r="EO4297" s="13"/>
      <c r="EP4297" s="13"/>
      <c r="EQ4297" s="13"/>
      <c r="ER4297" s="13"/>
      <c r="ES4297" s="13"/>
      <c r="ET4297" s="13"/>
      <c r="EU4297" s="13"/>
      <c r="EV4297" s="13"/>
      <c r="EW4297" s="13"/>
      <c r="EX4297" s="13"/>
      <c r="EY4297" s="13"/>
      <c r="EZ4297" s="13"/>
      <c r="FA4297" s="13"/>
      <c r="FB4297" s="13"/>
      <c r="FC4297" s="13"/>
      <c r="FD4297" s="13"/>
      <c r="FE4297" s="13"/>
      <c r="FF4297" s="13"/>
      <c r="FG4297" s="13"/>
      <c r="FH4297" s="13"/>
      <c r="FI4297" s="13"/>
      <c r="FJ4297" s="13"/>
      <c r="FK4297" s="13"/>
      <c r="FL4297" s="13"/>
      <c r="FM4297" s="13"/>
      <c r="FN4297" s="13"/>
      <c r="FO4297" s="13"/>
      <c r="FP4297" s="13"/>
      <c r="FQ4297" s="13"/>
      <c r="FR4297" s="13"/>
      <c r="FS4297" s="13"/>
      <c r="FT4297" s="13"/>
      <c r="FU4297" s="13"/>
      <c r="FV4297" s="13"/>
      <c r="FW4297" s="13"/>
      <c r="FX4297" s="13"/>
      <c r="FY4297" s="13"/>
      <c r="FZ4297" s="13"/>
      <c r="GA4297" s="13"/>
      <c r="GB4297" s="13"/>
      <c r="GC4297" s="13"/>
      <c r="GD4297" s="13"/>
      <c r="GE4297" s="13"/>
      <c r="GF4297" s="13"/>
      <c r="GG4297" s="13"/>
      <c r="GH4297" s="13"/>
      <c r="GI4297" s="13"/>
      <c r="GJ4297" s="13"/>
      <c r="GK4297" s="13"/>
      <c r="GL4297" s="13"/>
      <c r="GM4297" s="13"/>
      <c r="GN4297" s="13"/>
      <c r="GO4297" s="13"/>
      <c r="GP4297" s="13"/>
      <c r="GQ4297" s="13"/>
      <c r="GR4297" s="13"/>
      <c r="GS4297" s="13"/>
      <c r="GT4297" s="13"/>
      <c r="GU4297" s="13"/>
      <c r="GV4297" s="13"/>
      <c r="GW4297" s="13"/>
      <c r="GX4297" s="13"/>
      <c r="GY4297" s="13"/>
      <c r="GZ4297" s="13"/>
      <c r="HA4297" s="13"/>
      <c r="HB4297" s="13"/>
      <c r="HC4297" s="13"/>
      <c r="HD4297" s="13"/>
      <c r="HE4297" s="13"/>
      <c r="HF4297" s="13"/>
      <c r="HG4297" s="13"/>
      <c r="HH4297" s="13"/>
      <c r="HI4297" s="13"/>
      <c r="HJ4297" s="13"/>
      <c r="HK4297" s="13"/>
      <c r="HL4297" s="13"/>
      <c r="HM4297" s="13"/>
      <c r="HN4297" s="13"/>
      <c r="HO4297" s="13"/>
      <c r="HP4297" s="13"/>
      <c r="HQ4297" s="13"/>
      <c r="HR4297" s="13"/>
      <c r="HS4297" s="13"/>
      <c r="HT4297" s="13"/>
      <c r="HU4297" s="13"/>
      <c r="HV4297" s="13"/>
      <c r="HW4297" s="13"/>
      <c r="HX4297" s="13"/>
      <c r="HY4297" s="13"/>
      <c r="HZ4297" s="13"/>
      <c r="IA4297" s="13"/>
      <c r="IB4297" s="13"/>
      <c r="IC4297" s="13"/>
      <c r="ID4297" s="13"/>
      <c r="IE4297" s="13"/>
      <c r="IF4297" s="13"/>
      <c r="IG4297" s="13"/>
    </row>
    <row r="4298" spans="1:241" s="304" customFormat="1">
      <c r="A4298" s="309">
        <v>224</v>
      </c>
      <c r="B4298" s="197" t="s">
        <v>5361</v>
      </c>
      <c r="C4298" s="46" t="s">
        <v>5362</v>
      </c>
      <c r="D4298" s="305" t="s">
        <v>1808</v>
      </c>
      <c r="E4298" s="312">
        <f t="shared" si="249"/>
        <v>0</v>
      </c>
      <c r="F4298" s="303"/>
      <c r="G4298" s="303"/>
      <c r="H4298" s="303"/>
      <c r="I4298" s="13"/>
      <c r="J4298" s="13"/>
      <c r="K4298" s="13"/>
      <c r="L4298" s="13"/>
      <c r="M4298" s="13"/>
      <c r="N4298" s="13"/>
      <c r="O4298" s="13"/>
      <c r="P4298" s="13"/>
      <c r="Q4298" s="13"/>
      <c r="R4298" s="13"/>
      <c r="S4298" s="13"/>
      <c r="T4298" s="13"/>
      <c r="U4298" s="13"/>
      <c r="V4298" s="13"/>
      <c r="W4298" s="13"/>
      <c r="X4298" s="13"/>
      <c r="Y4298" s="13"/>
      <c r="Z4298" s="13"/>
      <c r="AA4298" s="13"/>
      <c r="AB4298" s="13"/>
      <c r="AC4298" s="13"/>
      <c r="AD4298" s="13"/>
      <c r="AE4298" s="13"/>
      <c r="AF4298" s="13"/>
      <c r="AG4298" s="13"/>
      <c r="AH4298" s="13"/>
      <c r="AI4298" s="13"/>
      <c r="AJ4298" s="13"/>
      <c r="AK4298" s="13"/>
      <c r="AL4298" s="13"/>
      <c r="AM4298" s="13"/>
      <c r="AN4298" s="13"/>
      <c r="AO4298" s="13"/>
      <c r="AP4298" s="13"/>
      <c r="AQ4298" s="13"/>
      <c r="AR4298" s="13"/>
      <c r="AS4298" s="13"/>
      <c r="AT4298" s="13"/>
      <c r="AU4298" s="13"/>
      <c r="AV4298" s="13"/>
      <c r="AW4298" s="13"/>
      <c r="AX4298" s="13"/>
      <c r="AY4298" s="13"/>
      <c r="AZ4298" s="13"/>
      <c r="BA4298" s="13"/>
      <c r="BB4298" s="13"/>
      <c r="BC4298" s="13"/>
      <c r="BD4298" s="13"/>
      <c r="BE4298" s="13"/>
      <c r="BF4298" s="13"/>
      <c r="BG4298" s="13"/>
      <c r="BH4298" s="13"/>
      <c r="BI4298" s="13"/>
      <c r="BJ4298" s="13"/>
      <c r="BK4298" s="13"/>
      <c r="BL4298" s="13"/>
      <c r="BM4298" s="13"/>
      <c r="BN4298" s="13"/>
      <c r="BO4298" s="13"/>
      <c r="BP4298" s="13"/>
      <c r="BQ4298" s="13"/>
      <c r="BR4298" s="13"/>
      <c r="BS4298" s="13"/>
      <c r="BT4298" s="13"/>
      <c r="BU4298" s="13"/>
      <c r="BV4298" s="13"/>
      <c r="BW4298" s="13"/>
      <c r="BX4298" s="13"/>
      <c r="BY4298" s="13"/>
      <c r="BZ4298" s="13"/>
      <c r="CA4298" s="13"/>
      <c r="CB4298" s="13"/>
      <c r="CC4298" s="13"/>
      <c r="CD4298" s="13"/>
      <c r="CE4298" s="13"/>
      <c r="CF4298" s="13"/>
      <c r="CG4298" s="13"/>
      <c r="CH4298" s="13"/>
      <c r="CI4298" s="13"/>
      <c r="CJ4298" s="13"/>
      <c r="CK4298" s="13"/>
      <c r="CL4298" s="13"/>
      <c r="CM4298" s="13"/>
      <c r="CN4298" s="13"/>
      <c r="CO4298" s="13"/>
      <c r="CP4298" s="13"/>
      <c r="CQ4298" s="13"/>
      <c r="CR4298" s="13"/>
      <c r="CS4298" s="13"/>
      <c r="CT4298" s="13"/>
      <c r="CU4298" s="13"/>
      <c r="CV4298" s="13"/>
      <c r="CW4298" s="13"/>
      <c r="CX4298" s="13"/>
      <c r="CY4298" s="13"/>
      <c r="CZ4298" s="13"/>
      <c r="DA4298" s="13"/>
      <c r="DB4298" s="13"/>
      <c r="DC4298" s="13"/>
      <c r="DD4298" s="13"/>
      <c r="DE4298" s="13"/>
      <c r="DF4298" s="13"/>
      <c r="DG4298" s="13"/>
      <c r="DH4298" s="13"/>
      <c r="DI4298" s="13"/>
      <c r="DJ4298" s="13"/>
      <c r="DK4298" s="13"/>
      <c r="DL4298" s="13"/>
      <c r="DM4298" s="13"/>
      <c r="DN4298" s="13"/>
      <c r="DO4298" s="13"/>
      <c r="DP4298" s="13"/>
      <c r="DQ4298" s="13"/>
      <c r="DR4298" s="13"/>
      <c r="DS4298" s="13"/>
      <c r="DT4298" s="13"/>
      <c r="DU4298" s="13"/>
      <c r="DV4298" s="13"/>
      <c r="DW4298" s="13"/>
      <c r="DX4298" s="13"/>
      <c r="DY4298" s="13"/>
      <c r="DZ4298" s="13"/>
      <c r="EA4298" s="13"/>
      <c r="EB4298" s="13"/>
      <c r="EC4298" s="13"/>
      <c r="ED4298" s="13"/>
      <c r="EE4298" s="13"/>
      <c r="EF4298" s="13"/>
      <c r="EG4298" s="13"/>
      <c r="EH4298" s="13"/>
      <c r="EI4298" s="13"/>
      <c r="EJ4298" s="13"/>
      <c r="EK4298" s="13"/>
      <c r="EL4298" s="13"/>
      <c r="EM4298" s="13"/>
      <c r="EN4298" s="13"/>
      <c r="EO4298" s="13"/>
      <c r="EP4298" s="13"/>
      <c r="EQ4298" s="13"/>
      <c r="ER4298" s="13"/>
      <c r="ES4298" s="13"/>
      <c r="ET4298" s="13"/>
      <c r="EU4298" s="13"/>
      <c r="EV4298" s="13"/>
      <c r="EW4298" s="13"/>
      <c r="EX4298" s="13"/>
      <c r="EY4298" s="13"/>
      <c r="EZ4298" s="13"/>
      <c r="FA4298" s="13"/>
      <c r="FB4298" s="13"/>
      <c r="FC4298" s="13"/>
      <c r="FD4298" s="13"/>
      <c r="FE4298" s="13"/>
      <c r="FF4298" s="13"/>
      <c r="FG4298" s="13"/>
      <c r="FH4298" s="13"/>
      <c r="FI4298" s="13"/>
      <c r="FJ4298" s="13"/>
      <c r="FK4298" s="13"/>
      <c r="FL4298" s="13"/>
      <c r="FM4298" s="13"/>
      <c r="FN4298" s="13"/>
      <c r="FO4298" s="13"/>
      <c r="FP4298" s="13"/>
      <c r="FQ4298" s="13"/>
      <c r="FR4298" s="13"/>
      <c r="FS4298" s="13"/>
      <c r="FT4298" s="13"/>
      <c r="FU4298" s="13"/>
      <c r="FV4298" s="13"/>
      <c r="FW4298" s="13"/>
      <c r="FX4298" s="13"/>
      <c r="FY4298" s="13"/>
      <c r="FZ4298" s="13"/>
      <c r="GA4298" s="13"/>
      <c r="GB4298" s="13"/>
      <c r="GC4298" s="13"/>
      <c r="GD4298" s="13"/>
      <c r="GE4298" s="13"/>
      <c r="GF4298" s="13"/>
      <c r="GG4298" s="13"/>
      <c r="GH4298" s="13"/>
      <c r="GI4298" s="13"/>
      <c r="GJ4298" s="13"/>
      <c r="GK4298" s="13"/>
      <c r="GL4298" s="13"/>
      <c r="GM4298" s="13"/>
      <c r="GN4298" s="13"/>
      <c r="GO4298" s="13"/>
      <c r="GP4298" s="13"/>
      <c r="GQ4298" s="13"/>
      <c r="GR4298" s="13"/>
      <c r="GS4298" s="13"/>
      <c r="GT4298" s="13"/>
      <c r="GU4298" s="13"/>
      <c r="GV4298" s="13"/>
      <c r="GW4298" s="13"/>
      <c r="GX4298" s="13"/>
      <c r="GY4298" s="13"/>
      <c r="GZ4298" s="13"/>
      <c r="HA4298" s="13"/>
      <c r="HB4298" s="13"/>
      <c r="HC4298" s="13"/>
      <c r="HD4298" s="13"/>
      <c r="HE4298" s="13"/>
      <c r="HF4298" s="13"/>
      <c r="HG4298" s="13"/>
      <c r="HH4298" s="13"/>
      <c r="HI4298" s="13"/>
      <c r="HJ4298" s="13"/>
      <c r="HK4298" s="13"/>
      <c r="HL4298" s="13"/>
      <c r="HM4298" s="13"/>
      <c r="HN4298" s="13"/>
      <c r="HO4298" s="13"/>
      <c r="HP4298" s="13"/>
      <c r="HQ4298" s="13"/>
      <c r="HR4298" s="13"/>
      <c r="HS4298" s="13"/>
      <c r="HT4298" s="13"/>
      <c r="HU4298" s="13"/>
      <c r="HV4298" s="13"/>
      <c r="HW4298" s="13"/>
      <c r="HX4298" s="13"/>
      <c r="HY4298" s="13"/>
      <c r="HZ4298" s="13"/>
      <c r="IA4298" s="13"/>
      <c r="IB4298" s="13"/>
      <c r="IC4298" s="13"/>
      <c r="ID4298" s="13"/>
      <c r="IE4298" s="13"/>
      <c r="IF4298" s="13"/>
      <c r="IG4298" s="13"/>
    </row>
    <row r="4299" spans="1:241" s="304" customFormat="1">
      <c r="A4299" s="309">
        <v>225</v>
      </c>
      <c r="B4299" s="197" t="s">
        <v>5363</v>
      </c>
      <c r="C4299" s="46" t="s">
        <v>5364</v>
      </c>
      <c r="D4299" s="305" t="s">
        <v>1808</v>
      </c>
      <c r="E4299" s="312">
        <f t="shared" si="249"/>
        <v>0</v>
      </c>
      <c r="F4299" s="303"/>
      <c r="G4299" s="303"/>
      <c r="H4299" s="303"/>
      <c r="I4299" s="13"/>
      <c r="J4299" s="13"/>
      <c r="K4299" s="13"/>
      <c r="L4299" s="13"/>
      <c r="M4299" s="13"/>
      <c r="N4299" s="13"/>
      <c r="O4299" s="13"/>
      <c r="P4299" s="13"/>
      <c r="Q4299" s="13"/>
      <c r="R4299" s="13"/>
      <c r="S4299" s="13"/>
      <c r="T4299" s="13"/>
      <c r="U4299" s="13"/>
      <c r="V4299" s="13"/>
      <c r="W4299" s="13"/>
      <c r="X4299" s="13"/>
      <c r="Y4299" s="13"/>
      <c r="Z4299" s="13"/>
      <c r="AA4299" s="13"/>
      <c r="AB4299" s="13"/>
      <c r="AC4299" s="13"/>
      <c r="AD4299" s="13"/>
      <c r="AE4299" s="13"/>
      <c r="AF4299" s="13"/>
      <c r="AG4299" s="13"/>
      <c r="AH4299" s="13"/>
      <c r="AI4299" s="13"/>
      <c r="AJ4299" s="13"/>
      <c r="AK4299" s="13"/>
      <c r="AL4299" s="13"/>
      <c r="AM4299" s="13"/>
      <c r="AN4299" s="13"/>
      <c r="AO4299" s="13"/>
      <c r="AP4299" s="13"/>
      <c r="AQ4299" s="13"/>
      <c r="AR4299" s="13"/>
      <c r="AS4299" s="13"/>
      <c r="AT4299" s="13"/>
      <c r="AU4299" s="13"/>
      <c r="AV4299" s="13"/>
      <c r="AW4299" s="13"/>
      <c r="AX4299" s="13"/>
      <c r="AY4299" s="13"/>
      <c r="AZ4299" s="13"/>
      <c r="BA4299" s="13"/>
      <c r="BB4299" s="13"/>
      <c r="BC4299" s="13"/>
      <c r="BD4299" s="13"/>
      <c r="BE4299" s="13"/>
      <c r="BF4299" s="13"/>
      <c r="BG4299" s="13"/>
      <c r="BH4299" s="13"/>
      <c r="BI4299" s="13"/>
      <c r="BJ4299" s="13"/>
      <c r="BK4299" s="13"/>
      <c r="BL4299" s="13"/>
      <c r="BM4299" s="13"/>
      <c r="BN4299" s="13"/>
      <c r="BO4299" s="13"/>
      <c r="BP4299" s="13"/>
      <c r="BQ4299" s="13"/>
      <c r="BR4299" s="13"/>
      <c r="BS4299" s="13"/>
      <c r="BT4299" s="13"/>
      <c r="BU4299" s="13"/>
      <c r="BV4299" s="13"/>
      <c r="BW4299" s="13"/>
      <c r="BX4299" s="13"/>
      <c r="BY4299" s="13"/>
      <c r="BZ4299" s="13"/>
      <c r="CA4299" s="13"/>
      <c r="CB4299" s="13"/>
      <c r="CC4299" s="13"/>
      <c r="CD4299" s="13"/>
      <c r="CE4299" s="13"/>
      <c r="CF4299" s="13"/>
      <c r="CG4299" s="13"/>
      <c r="CH4299" s="13"/>
      <c r="CI4299" s="13"/>
      <c r="CJ4299" s="13"/>
      <c r="CK4299" s="13"/>
      <c r="CL4299" s="13"/>
      <c r="CM4299" s="13"/>
      <c r="CN4299" s="13"/>
      <c r="CO4299" s="13"/>
      <c r="CP4299" s="13"/>
      <c r="CQ4299" s="13"/>
      <c r="CR4299" s="13"/>
      <c r="CS4299" s="13"/>
      <c r="CT4299" s="13"/>
      <c r="CU4299" s="13"/>
      <c r="CV4299" s="13"/>
      <c r="CW4299" s="13"/>
      <c r="CX4299" s="13"/>
      <c r="CY4299" s="13"/>
      <c r="CZ4299" s="13"/>
      <c r="DA4299" s="13"/>
      <c r="DB4299" s="13"/>
      <c r="DC4299" s="13"/>
      <c r="DD4299" s="13"/>
      <c r="DE4299" s="13"/>
      <c r="DF4299" s="13"/>
      <c r="DG4299" s="13"/>
      <c r="DH4299" s="13"/>
      <c r="DI4299" s="13"/>
      <c r="DJ4299" s="13"/>
      <c r="DK4299" s="13"/>
      <c r="DL4299" s="13"/>
      <c r="DM4299" s="13"/>
      <c r="DN4299" s="13"/>
      <c r="DO4299" s="13"/>
      <c r="DP4299" s="13"/>
      <c r="DQ4299" s="13"/>
      <c r="DR4299" s="13"/>
      <c r="DS4299" s="13"/>
      <c r="DT4299" s="13"/>
      <c r="DU4299" s="13"/>
      <c r="DV4299" s="13"/>
      <c r="DW4299" s="13"/>
      <c r="DX4299" s="13"/>
      <c r="DY4299" s="13"/>
      <c r="DZ4299" s="13"/>
      <c r="EA4299" s="13"/>
      <c r="EB4299" s="13"/>
      <c r="EC4299" s="13"/>
      <c r="ED4299" s="13"/>
      <c r="EE4299" s="13"/>
      <c r="EF4299" s="13"/>
      <c r="EG4299" s="13"/>
      <c r="EH4299" s="13"/>
      <c r="EI4299" s="13"/>
      <c r="EJ4299" s="13"/>
      <c r="EK4299" s="13"/>
      <c r="EL4299" s="13"/>
      <c r="EM4299" s="13"/>
      <c r="EN4299" s="13"/>
      <c r="EO4299" s="13"/>
      <c r="EP4299" s="13"/>
      <c r="EQ4299" s="13"/>
      <c r="ER4299" s="13"/>
      <c r="ES4299" s="13"/>
      <c r="ET4299" s="13"/>
      <c r="EU4299" s="13"/>
      <c r="EV4299" s="13"/>
      <c r="EW4299" s="13"/>
      <c r="EX4299" s="13"/>
      <c r="EY4299" s="13"/>
      <c r="EZ4299" s="13"/>
      <c r="FA4299" s="13"/>
      <c r="FB4299" s="13"/>
      <c r="FC4299" s="13"/>
      <c r="FD4299" s="13"/>
      <c r="FE4299" s="13"/>
      <c r="FF4299" s="13"/>
      <c r="FG4299" s="13"/>
      <c r="FH4299" s="13"/>
      <c r="FI4299" s="13"/>
      <c r="FJ4299" s="13"/>
      <c r="FK4299" s="13"/>
      <c r="FL4299" s="13"/>
      <c r="FM4299" s="13"/>
      <c r="FN4299" s="13"/>
      <c r="FO4299" s="13"/>
      <c r="FP4299" s="13"/>
      <c r="FQ4299" s="13"/>
      <c r="FR4299" s="13"/>
      <c r="FS4299" s="13"/>
      <c r="FT4299" s="13"/>
      <c r="FU4299" s="13"/>
      <c r="FV4299" s="13"/>
      <c r="FW4299" s="13"/>
      <c r="FX4299" s="13"/>
      <c r="FY4299" s="13"/>
      <c r="FZ4299" s="13"/>
      <c r="GA4299" s="13"/>
      <c r="GB4299" s="13"/>
      <c r="GC4299" s="13"/>
      <c r="GD4299" s="13"/>
      <c r="GE4299" s="13"/>
      <c r="GF4299" s="13"/>
      <c r="GG4299" s="13"/>
      <c r="GH4299" s="13"/>
      <c r="GI4299" s="13"/>
      <c r="GJ4299" s="13"/>
      <c r="GK4299" s="13"/>
      <c r="GL4299" s="13"/>
      <c r="GM4299" s="13"/>
      <c r="GN4299" s="13"/>
      <c r="GO4299" s="13"/>
      <c r="GP4299" s="13"/>
      <c r="GQ4299" s="13"/>
      <c r="GR4299" s="13"/>
      <c r="GS4299" s="13"/>
      <c r="GT4299" s="13"/>
      <c r="GU4299" s="13"/>
      <c r="GV4299" s="13"/>
      <c r="GW4299" s="13"/>
      <c r="GX4299" s="13"/>
      <c r="GY4299" s="13"/>
      <c r="GZ4299" s="13"/>
      <c r="HA4299" s="13"/>
      <c r="HB4299" s="13"/>
      <c r="HC4299" s="13"/>
      <c r="HD4299" s="13"/>
      <c r="HE4299" s="13"/>
      <c r="HF4299" s="13"/>
      <c r="HG4299" s="13"/>
      <c r="HH4299" s="13"/>
      <c r="HI4299" s="13"/>
      <c r="HJ4299" s="13"/>
      <c r="HK4299" s="13"/>
      <c r="HL4299" s="13"/>
      <c r="HM4299" s="13"/>
      <c r="HN4299" s="13"/>
      <c r="HO4299" s="13"/>
      <c r="HP4299" s="13"/>
      <c r="HQ4299" s="13"/>
      <c r="HR4299" s="13"/>
      <c r="HS4299" s="13"/>
      <c r="HT4299" s="13"/>
      <c r="HU4299" s="13"/>
      <c r="HV4299" s="13"/>
      <c r="HW4299" s="13"/>
      <c r="HX4299" s="13"/>
      <c r="HY4299" s="13"/>
      <c r="HZ4299" s="13"/>
      <c r="IA4299" s="13"/>
      <c r="IB4299" s="13"/>
      <c r="IC4299" s="13"/>
      <c r="ID4299" s="13"/>
      <c r="IE4299" s="13"/>
      <c r="IF4299" s="13"/>
      <c r="IG4299" s="13"/>
    </row>
    <row r="4300" spans="1:241" s="304" customFormat="1">
      <c r="A4300" s="309">
        <v>226</v>
      </c>
      <c r="B4300" s="197" t="s">
        <v>5365</v>
      </c>
      <c r="C4300" s="46" t="s">
        <v>5366</v>
      </c>
      <c r="D4300" s="311" t="s">
        <v>2581</v>
      </c>
      <c r="E4300" s="312">
        <f t="shared" si="249"/>
        <v>0</v>
      </c>
      <c r="F4300" s="303"/>
      <c r="G4300" s="303"/>
      <c r="H4300" s="303"/>
      <c r="I4300" s="13"/>
      <c r="J4300" s="13"/>
      <c r="K4300" s="13"/>
      <c r="L4300" s="13"/>
      <c r="M4300" s="13"/>
      <c r="N4300" s="13"/>
      <c r="O4300" s="13"/>
      <c r="P4300" s="13"/>
      <c r="Q4300" s="13"/>
      <c r="R4300" s="13"/>
      <c r="S4300" s="13"/>
      <c r="T4300" s="13"/>
      <c r="U4300" s="13"/>
      <c r="V4300" s="13"/>
      <c r="W4300" s="13"/>
      <c r="X4300" s="13"/>
      <c r="Y4300" s="13"/>
      <c r="Z4300" s="13"/>
      <c r="AA4300" s="13"/>
      <c r="AB4300" s="13"/>
      <c r="AC4300" s="13"/>
      <c r="AD4300" s="13"/>
      <c r="AE4300" s="13"/>
      <c r="AF4300" s="13"/>
      <c r="AG4300" s="13"/>
      <c r="AH4300" s="13"/>
      <c r="AI4300" s="13"/>
      <c r="AJ4300" s="13"/>
      <c r="AK4300" s="13"/>
      <c r="AL4300" s="13"/>
      <c r="AM4300" s="13"/>
      <c r="AN4300" s="13"/>
      <c r="AO4300" s="13"/>
      <c r="AP4300" s="13"/>
      <c r="AQ4300" s="13"/>
      <c r="AR4300" s="13"/>
      <c r="AS4300" s="13"/>
      <c r="AT4300" s="13"/>
      <c r="AU4300" s="13"/>
      <c r="AV4300" s="13"/>
      <c r="AW4300" s="13"/>
      <c r="AX4300" s="13"/>
      <c r="AY4300" s="13"/>
      <c r="AZ4300" s="13"/>
      <c r="BA4300" s="13"/>
      <c r="BB4300" s="13"/>
      <c r="BC4300" s="13"/>
      <c r="BD4300" s="13"/>
      <c r="BE4300" s="13"/>
      <c r="BF4300" s="13"/>
      <c r="BG4300" s="13"/>
      <c r="BH4300" s="13"/>
      <c r="BI4300" s="13"/>
      <c r="BJ4300" s="13"/>
      <c r="BK4300" s="13"/>
      <c r="BL4300" s="13"/>
      <c r="BM4300" s="13"/>
      <c r="BN4300" s="13"/>
      <c r="BO4300" s="13"/>
      <c r="BP4300" s="13"/>
      <c r="BQ4300" s="13"/>
      <c r="BR4300" s="13"/>
      <c r="BS4300" s="13"/>
      <c r="BT4300" s="13"/>
      <c r="BU4300" s="13"/>
      <c r="BV4300" s="13"/>
      <c r="BW4300" s="13"/>
      <c r="BX4300" s="13"/>
      <c r="BY4300" s="13"/>
      <c r="BZ4300" s="13"/>
      <c r="CA4300" s="13"/>
      <c r="CB4300" s="13"/>
      <c r="CC4300" s="13"/>
      <c r="CD4300" s="13"/>
      <c r="CE4300" s="13"/>
      <c r="CF4300" s="13"/>
      <c r="CG4300" s="13"/>
      <c r="CH4300" s="13"/>
      <c r="CI4300" s="13"/>
      <c r="CJ4300" s="13"/>
      <c r="CK4300" s="13"/>
      <c r="CL4300" s="13"/>
      <c r="CM4300" s="13"/>
      <c r="CN4300" s="13"/>
      <c r="CO4300" s="13"/>
      <c r="CP4300" s="13"/>
      <c r="CQ4300" s="13"/>
      <c r="CR4300" s="13"/>
      <c r="CS4300" s="13"/>
      <c r="CT4300" s="13"/>
      <c r="CU4300" s="13"/>
      <c r="CV4300" s="13"/>
      <c r="CW4300" s="13"/>
      <c r="CX4300" s="13"/>
      <c r="CY4300" s="13"/>
      <c r="CZ4300" s="13"/>
      <c r="DA4300" s="13"/>
      <c r="DB4300" s="13"/>
      <c r="DC4300" s="13"/>
      <c r="DD4300" s="13"/>
      <c r="DE4300" s="13"/>
      <c r="DF4300" s="13"/>
      <c r="DG4300" s="13"/>
      <c r="DH4300" s="13"/>
      <c r="DI4300" s="13"/>
      <c r="DJ4300" s="13"/>
      <c r="DK4300" s="13"/>
      <c r="DL4300" s="13"/>
      <c r="DM4300" s="13"/>
      <c r="DN4300" s="13"/>
      <c r="DO4300" s="13"/>
      <c r="DP4300" s="13"/>
      <c r="DQ4300" s="13"/>
      <c r="DR4300" s="13"/>
      <c r="DS4300" s="13"/>
      <c r="DT4300" s="13"/>
      <c r="DU4300" s="13"/>
      <c r="DV4300" s="13"/>
      <c r="DW4300" s="13"/>
      <c r="DX4300" s="13"/>
      <c r="DY4300" s="13"/>
      <c r="DZ4300" s="13"/>
      <c r="EA4300" s="13"/>
      <c r="EB4300" s="13"/>
      <c r="EC4300" s="13"/>
      <c r="ED4300" s="13"/>
      <c r="EE4300" s="13"/>
      <c r="EF4300" s="13"/>
      <c r="EG4300" s="13"/>
      <c r="EH4300" s="13"/>
      <c r="EI4300" s="13"/>
      <c r="EJ4300" s="13"/>
      <c r="EK4300" s="13"/>
      <c r="EL4300" s="13"/>
      <c r="EM4300" s="13"/>
      <c r="EN4300" s="13"/>
      <c r="EO4300" s="13"/>
      <c r="EP4300" s="13"/>
      <c r="EQ4300" s="13"/>
      <c r="ER4300" s="13"/>
      <c r="ES4300" s="13"/>
      <c r="ET4300" s="13"/>
      <c r="EU4300" s="13"/>
      <c r="EV4300" s="13"/>
      <c r="EW4300" s="13"/>
      <c r="EX4300" s="13"/>
      <c r="EY4300" s="13"/>
      <c r="EZ4300" s="13"/>
      <c r="FA4300" s="13"/>
      <c r="FB4300" s="13"/>
      <c r="FC4300" s="13"/>
      <c r="FD4300" s="13"/>
      <c r="FE4300" s="13"/>
      <c r="FF4300" s="13"/>
      <c r="FG4300" s="13"/>
      <c r="FH4300" s="13"/>
      <c r="FI4300" s="13"/>
      <c r="FJ4300" s="13"/>
      <c r="FK4300" s="13"/>
      <c r="FL4300" s="13"/>
      <c r="FM4300" s="13"/>
      <c r="FN4300" s="13"/>
      <c r="FO4300" s="13"/>
      <c r="FP4300" s="13"/>
      <c r="FQ4300" s="13"/>
      <c r="FR4300" s="13"/>
      <c r="FS4300" s="13"/>
      <c r="FT4300" s="13"/>
      <c r="FU4300" s="13"/>
      <c r="FV4300" s="13"/>
      <c r="FW4300" s="13"/>
      <c r="FX4300" s="13"/>
      <c r="FY4300" s="13"/>
      <c r="FZ4300" s="13"/>
      <c r="GA4300" s="13"/>
      <c r="GB4300" s="13"/>
      <c r="GC4300" s="13"/>
      <c r="GD4300" s="13"/>
      <c r="GE4300" s="13"/>
      <c r="GF4300" s="13"/>
      <c r="GG4300" s="13"/>
      <c r="GH4300" s="13"/>
      <c r="GI4300" s="13"/>
      <c r="GJ4300" s="13"/>
      <c r="GK4300" s="13"/>
      <c r="GL4300" s="13"/>
      <c r="GM4300" s="13"/>
      <c r="GN4300" s="13"/>
      <c r="GO4300" s="13"/>
      <c r="GP4300" s="13"/>
      <c r="GQ4300" s="13"/>
      <c r="GR4300" s="13"/>
      <c r="GS4300" s="13"/>
      <c r="GT4300" s="13"/>
      <c r="GU4300" s="13"/>
      <c r="GV4300" s="13"/>
      <c r="GW4300" s="13"/>
      <c r="GX4300" s="13"/>
      <c r="GY4300" s="13"/>
      <c r="GZ4300" s="13"/>
      <c r="HA4300" s="13"/>
      <c r="HB4300" s="13"/>
      <c r="HC4300" s="13"/>
      <c r="HD4300" s="13"/>
      <c r="HE4300" s="13"/>
      <c r="HF4300" s="13"/>
      <c r="HG4300" s="13"/>
      <c r="HH4300" s="13"/>
      <c r="HI4300" s="13"/>
      <c r="HJ4300" s="13"/>
      <c r="HK4300" s="13"/>
      <c r="HL4300" s="13"/>
      <c r="HM4300" s="13"/>
      <c r="HN4300" s="13"/>
      <c r="HO4300" s="13"/>
      <c r="HP4300" s="13"/>
      <c r="HQ4300" s="13"/>
      <c r="HR4300" s="13"/>
      <c r="HS4300" s="13"/>
      <c r="HT4300" s="13"/>
      <c r="HU4300" s="13"/>
      <c r="HV4300" s="13"/>
      <c r="HW4300" s="13"/>
      <c r="HX4300" s="13"/>
      <c r="HY4300" s="13"/>
      <c r="HZ4300" s="13"/>
      <c r="IA4300" s="13"/>
      <c r="IB4300" s="13"/>
      <c r="IC4300" s="13"/>
      <c r="ID4300" s="13"/>
      <c r="IE4300" s="13"/>
      <c r="IF4300" s="13"/>
      <c r="IG4300" s="13"/>
    </row>
    <row r="4301" spans="1:241" s="304" customFormat="1">
      <c r="A4301" s="309">
        <v>227</v>
      </c>
      <c r="B4301" s="197" t="s">
        <v>5367</v>
      </c>
      <c r="C4301" s="46" t="s">
        <v>5368</v>
      </c>
      <c r="D4301" s="305" t="s">
        <v>1808</v>
      </c>
      <c r="E4301" s="312">
        <f t="shared" si="249"/>
        <v>0</v>
      </c>
      <c r="F4301" s="303"/>
      <c r="G4301" s="303"/>
      <c r="H4301" s="303"/>
      <c r="I4301" s="13"/>
      <c r="J4301" s="13"/>
      <c r="K4301" s="13"/>
      <c r="L4301" s="13"/>
      <c r="M4301" s="13"/>
      <c r="N4301" s="13"/>
      <c r="O4301" s="13"/>
      <c r="P4301" s="13"/>
      <c r="Q4301" s="13"/>
      <c r="R4301" s="13"/>
      <c r="S4301" s="13"/>
      <c r="T4301" s="13"/>
      <c r="U4301" s="13"/>
      <c r="V4301" s="13"/>
      <c r="W4301" s="13"/>
      <c r="X4301" s="13"/>
      <c r="Y4301" s="13"/>
      <c r="Z4301" s="13"/>
      <c r="AA4301" s="13"/>
      <c r="AB4301" s="13"/>
      <c r="AC4301" s="13"/>
      <c r="AD4301" s="13"/>
      <c r="AE4301" s="13"/>
      <c r="AF4301" s="13"/>
      <c r="AG4301" s="13"/>
      <c r="AH4301" s="13"/>
      <c r="AI4301" s="13"/>
      <c r="AJ4301" s="13"/>
      <c r="AK4301" s="13"/>
      <c r="AL4301" s="13"/>
      <c r="AM4301" s="13"/>
      <c r="AN4301" s="13"/>
      <c r="AO4301" s="13"/>
      <c r="AP4301" s="13"/>
      <c r="AQ4301" s="13"/>
      <c r="AR4301" s="13"/>
      <c r="AS4301" s="13"/>
      <c r="AT4301" s="13"/>
      <c r="AU4301" s="13"/>
      <c r="AV4301" s="13"/>
      <c r="AW4301" s="13"/>
      <c r="AX4301" s="13"/>
      <c r="AY4301" s="13"/>
      <c r="AZ4301" s="13"/>
      <c r="BA4301" s="13"/>
      <c r="BB4301" s="13"/>
      <c r="BC4301" s="13"/>
      <c r="BD4301" s="13"/>
      <c r="BE4301" s="13"/>
      <c r="BF4301" s="13"/>
      <c r="BG4301" s="13"/>
      <c r="BH4301" s="13"/>
      <c r="BI4301" s="13"/>
      <c r="BJ4301" s="13"/>
      <c r="BK4301" s="13"/>
      <c r="BL4301" s="13"/>
      <c r="BM4301" s="13"/>
      <c r="BN4301" s="13"/>
      <c r="BO4301" s="13"/>
      <c r="BP4301" s="13"/>
      <c r="BQ4301" s="13"/>
      <c r="BR4301" s="13"/>
      <c r="BS4301" s="13"/>
      <c r="BT4301" s="13"/>
      <c r="BU4301" s="13"/>
      <c r="BV4301" s="13"/>
      <c r="BW4301" s="13"/>
      <c r="BX4301" s="13"/>
      <c r="BY4301" s="13"/>
      <c r="BZ4301" s="13"/>
      <c r="CA4301" s="13"/>
      <c r="CB4301" s="13"/>
      <c r="CC4301" s="13"/>
      <c r="CD4301" s="13"/>
      <c r="CE4301" s="13"/>
      <c r="CF4301" s="13"/>
      <c r="CG4301" s="13"/>
      <c r="CH4301" s="13"/>
      <c r="CI4301" s="13"/>
      <c r="CJ4301" s="13"/>
      <c r="CK4301" s="13"/>
      <c r="CL4301" s="13"/>
      <c r="CM4301" s="13"/>
      <c r="CN4301" s="13"/>
      <c r="CO4301" s="13"/>
      <c r="CP4301" s="13"/>
      <c r="CQ4301" s="13"/>
      <c r="CR4301" s="13"/>
      <c r="CS4301" s="13"/>
      <c r="CT4301" s="13"/>
      <c r="CU4301" s="13"/>
      <c r="CV4301" s="13"/>
      <c r="CW4301" s="13"/>
      <c r="CX4301" s="13"/>
      <c r="CY4301" s="13"/>
      <c r="CZ4301" s="13"/>
      <c r="DA4301" s="13"/>
      <c r="DB4301" s="13"/>
      <c r="DC4301" s="13"/>
      <c r="DD4301" s="13"/>
      <c r="DE4301" s="13"/>
      <c r="DF4301" s="13"/>
      <c r="DG4301" s="13"/>
      <c r="DH4301" s="13"/>
      <c r="DI4301" s="13"/>
      <c r="DJ4301" s="13"/>
      <c r="DK4301" s="13"/>
      <c r="DL4301" s="13"/>
      <c r="DM4301" s="13"/>
      <c r="DN4301" s="13"/>
      <c r="DO4301" s="13"/>
      <c r="DP4301" s="13"/>
      <c r="DQ4301" s="13"/>
      <c r="DR4301" s="13"/>
      <c r="DS4301" s="13"/>
      <c r="DT4301" s="13"/>
      <c r="DU4301" s="13"/>
      <c r="DV4301" s="13"/>
      <c r="DW4301" s="13"/>
      <c r="DX4301" s="13"/>
      <c r="DY4301" s="13"/>
      <c r="DZ4301" s="13"/>
      <c r="EA4301" s="13"/>
      <c r="EB4301" s="13"/>
      <c r="EC4301" s="13"/>
      <c r="ED4301" s="13"/>
      <c r="EE4301" s="13"/>
      <c r="EF4301" s="13"/>
      <c r="EG4301" s="13"/>
      <c r="EH4301" s="13"/>
      <c r="EI4301" s="13"/>
      <c r="EJ4301" s="13"/>
      <c r="EK4301" s="13"/>
      <c r="EL4301" s="13"/>
      <c r="EM4301" s="13"/>
      <c r="EN4301" s="13"/>
      <c r="EO4301" s="13"/>
      <c r="EP4301" s="13"/>
      <c r="EQ4301" s="13"/>
      <c r="ER4301" s="13"/>
      <c r="ES4301" s="13"/>
      <c r="ET4301" s="13"/>
      <c r="EU4301" s="13"/>
      <c r="EV4301" s="13"/>
      <c r="EW4301" s="13"/>
      <c r="EX4301" s="13"/>
      <c r="EY4301" s="13"/>
      <c r="EZ4301" s="13"/>
      <c r="FA4301" s="13"/>
      <c r="FB4301" s="13"/>
      <c r="FC4301" s="13"/>
      <c r="FD4301" s="13"/>
      <c r="FE4301" s="13"/>
      <c r="FF4301" s="13"/>
      <c r="FG4301" s="13"/>
      <c r="FH4301" s="13"/>
      <c r="FI4301" s="13"/>
      <c r="FJ4301" s="13"/>
      <c r="FK4301" s="13"/>
      <c r="FL4301" s="13"/>
      <c r="FM4301" s="13"/>
      <c r="FN4301" s="13"/>
      <c r="FO4301" s="13"/>
      <c r="FP4301" s="13"/>
      <c r="FQ4301" s="13"/>
      <c r="FR4301" s="13"/>
      <c r="FS4301" s="13"/>
      <c r="FT4301" s="13"/>
      <c r="FU4301" s="13"/>
      <c r="FV4301" s="13"/>
      <c r="FW4301" s="13"/>
      <c r="FX4301" s="13"/>
      <c r="FY4301" s="13"/>
      <c r="FZ4301" s="13"/>
      <c r="GA4301" s="13"/>
      <c r="GB4301" s="13"/>
      <c r="GC4301" s="13"/>
      <c r="GD4301" s="13"/>
      <c r="GE4301" s="13"/>
      <c r="GF4301" s="13"/>
      <c r="GG4301" s="13"/>
      <c r="GH4301" s="13"/>
      <c r="GI4301" s="13"/>
      <c r="GJ4301" s="13"/>
      <c r="GK4301" s="13"/>
      <c r="GL4301" s="13"/>
      <c r="GM4301" s="13"/>
      <c r="GN4301" s="13"/>
      <c r="GO4301" s="13"/>
      <c r="GP4301" s="13"/>
      <c r="GQ4301" s="13"/>
      <c r="GR4301" s="13"/>
      <c r="GS4301" s="13"/>
      <c r="GT4301" s="13"/>
      <c r="GU4301" s="13"/>
      <c r="GV4301" s="13"/>
      <c r="GW4301" s="13"/>
      <c r="GX4301" s="13"/>
      <c r="GY4301" s="13"/>
      <c r="GZ4301" s="13"/>
      <c r="HA4301" s="13"/>
      <c r="HB4301" s="13"/>
      <c r="HC4301" s="13"/>
      <c r="HD4301" s="13"/>
      <c r="HE4301" s="13"/>
      <c r="HF4301" s="13"/>
      <c r="HG4301" s="13"/>
      <c r="HH4301" s="13"/>
      <c r="HI4301" s="13"/>
      <c r="HJ4301" s="13"/>
      <c r="HK4301" s="13"/>
      <c r="HL4301" s="13"/>
      <c r="HM4301" s="13"/>
      <c r="HN4301" s="13"/>
      <c r="HO4301" s="13"/>
      <c r="HP4301" s="13"/>
      <c r="HQ4301" s="13"/>
      <c r="HR4301" s="13"/>
      <c r="HS4301" s="13"/>
      <c r="HT4301" s="13"/>
      <c r="HU4301" s="13"/>
      <c r="HV4301" s="13"/>
      <c r="HW4301" s="13"/>
      <c r="HX4301" s="13"/>
      <c r="HY4301" s="13"/>
      <c r="HZ4301" s="13"/>
      <c r="IA4301" s="13"/>
      <c r="IB4301" s="13"/>
      <c r="IC4301" s="13"/>
      <c r="ID4301" s="13"/>
      <c r="IE4301" s="13"/>
      <c r="IF4301" s="13"/>
      <c r="IG4301" s="13"/>
    </row>
    <row r="4302" spans="1:241" s="304" customFormat="1">
      <c r="A4302" s="309">
        <v>228</v>
      </c>
      <c r="B4302" s="197" t="s">
        <v>5369</v>
      </c>
      <c r="C4302" s="46" t="s">
        <v>5370</v>
      </c>
      <c r="D4302" s="305" t="s">
        <v>1808</v>
      </c>
      <c r="E4302" s="312">
        <f t="shared" si="249"/>
        <v>0</v>
      </c>
      <c r="F4302" s="303"/>
      <c r="G4302" s="303"/>
      <c r="H4302" s="303"/>
      <c r="I4302" s="13"/>
      <c r="J4302" s="13"/>
      <c r="K4302" s="13"/>
      <c r="L4302" s="13"/>
      <c r="M4302" s="13"/>
      <c r="N4302" s="13"/>
      <c r="O4302" s="13"/>
      <c r="P4302" s="13"/>
      <c r="Q4302" s="13"/>
      <c r="R4302" s="13"/>
      <c r="S4302" s="13"/>
      <c r="T4302" s="13"/>
      <c r="U4302" s="13"/>
      <c r="V4302" s="13"/>
      <c r="W4302" s="13"/>
      <c r="X4302" s="13"/>
      <c r="Y4302" s="13"/>
      <c r="Z4302" s="13"/>
      <c r="AA4302" s="13"/>
      <c r="AB4302" s="13"/>
      <c r="AC4302" s="13"/>
      <c r="AD4302" s="13"/>
      <c r="AE4302" s="13"/>
      <c r="AF4302" s="13"/>
      <c r="AG4302" s="13"/>
      <c r="AH4302" s="13"/>
      <c r="AI4302" s="13"/>
      <c r="AJ4302" s="13"/>
      <c r="AK4302" s="13"/>
      <c r="AL4302" s="13"/>
      <c r="AM4302" s="13"/>
      <c r="AN4302" s="13"/>
      <c r="AO4302" s="13"/>
      <c r="AP4302" s="13"/>
      <c r="AQ4302" s="13"/>
      <c r="AR4302" s="13"/>
      <c r="AS4302" s="13"/>
      <c r="AT4302" s="13"/>
      <c r="AU4302" s="13"/>
      <c r="AV4302" s="13"/>
      <c r="AW4302" s="13"/>
      <c r="AX4302" s="13"/>
      <c r="AY4302" s="13"/>
      <c r="AZ4302" s="13"/>
      <c r="BA4302" s="13"/>
      <c r="BB4302" s="13"/>
      <c r="BC4302" s="13"/>
      <c r="BD4302" s="13"/>
      <c r="BE4302" s="13"/>
      <c r="BF4302" s="13"/>
      <c r="BG4302" s="13"/>
      <c r="BH4302" s="13"/>
      <c r="BI4302" s="13"/>
      <c r="BJ4302" s="13"/>
      <c r="BK4302" s="13"/>
      <c r="BL4302" s="13"/>
      <c r="BM4302" s="13"/>
      <c r="BN4302" s="13"/>
      <c r="BO4302" s="13"/>
      <c r="BP4302" s="13"/>
      <c r="BQ4302" s="13"/>
      <c r="BR4302" s="13"/>
      <c r="BS4302" s="13"/>
      <c r="BT4302" s="13"/>
      <c r="BU4302" s="13"/>
      <c r="BV4302" s="13"/>
      <c r="BW4302" s="13"/>
      <c r="BX4302" s="13"/>
      <c r="BY4302" s="13"/>
      <c r="BZ4302" s="13"/>
      <c r="CA4302" s="13"/>
      <c r="CB4302" s="13"/>
      <c r="CC4302" s="13"/>
      <c r="CD4302" s="13"/>
      <c r="CE4302" s="13"/>
      <c r="CF4302" s="13"/>
      <c r="CG4302" s="13"/>
      <c r="CH4302" s="13"/>
      <c r="CI4302" s="13"/>
      <c r="CJ4302" s="13"/>
      <c r="CK4302" s="13"/>
      <c r="CL4302" s="13"/>
      <c r="CM4302" s="13"/>
      <c r="CN4302" s="13"/>
      <c r="CO4302" s="13"/>
      <c r="CP4302" s="13"/>
      <c r="CQ4302" s="13"/>
      <c r="CR4302" s="13"/>
      <c r="CS4302" s="13"/>
      <c r="CT4302" s="13"/>
      <c r="CU4302" s="13"/>
      <c r="CV4302" s="13"/>
      <c r="CW4302" s="13"/>
      <c r="CX4302" s="13"/>
      <c r="CY4302" s="13"/>
      <c r="CZ4302" s="13"/>
      <c r="DA4302" s="13"/>
      <c r="DB4302" s="13"/>
      <c r="DC4302" s="13"/>
      <c r="DD4302" s="13"/>
      <c r="DE4302" s="13"/>
      <c r="DF4302" s="13"/>
      <c r="DG4302" s="13"/>
      <c r="DH4302" s="13"/>
      <c r="DI4302" s="13"/>
      <c r="DJ4302" s="13"/>
      <c r="DK4302" s="13"/>
      <c r="DL4302" s="13"/>
      <c r="DM4302" s="13"/>
      <c r="DN4302" s="13"/>
      <c r="DO4302" s="13"/>
      <c r="DP4302" s="13"/>
      <c r="DQ4302" s="13"/>
      <c r="DR4302" s="13"/>
      <c r="DS4302" s="13"/>
      <c r="DT4302" s="13"/>
      <c r="DU4302" s="13"/>
      <c r="DV4302" s="13"/>
      <c r="DW4302" s="13"/>
      <c r="DX4302" s="13"/>
      <c r="DY4302" s="13"/>
      <c r="DZ4302" s="13"/>
      <c r="EA4302" s="13"/>
      <c r="EB4302" s="13"/>
      <c r="EC4302" s="13"/>
      <c r="ED4302" s="13"/>
      <c r="EE4302" s="13"/>
      <c r="EF4302" s="13"/>
      <c r="EG4302" s="13"/>
      <c r="EH4302" s="13"/>
      <c r="EI4302" s="13"/>
      <c r="EJ4302" s="13"/>
      <c r="EK4302" s="13"/>
      <c r="EL4302" s="13"/>
      <c r="EM4302" s="13"/>
      <c r="EN4302" s="13"/>
      <c r="EO4302" s="13"/>
      <c r="EP4302" s="13"/>
      <c r="EQ4302" s="13"/>
      <c r="ER4302" s="13"/>
      <c r="ES4302" s="13"/>
      <c r="ET4302" s="13"/>
      <c r="EU4302" s="13"/>
      <c r="EV4302" s="13"/>
      <c r="EW4302" s="13"/>
      <c r="EX4302" s="13"/>
      <c r="EY4302" s="13"/>
      <c r="EZ4302" s="13"/>
      <c r="FA4302" s="13"/>
      <c r="FB4302" s="13"/>
      <c r="FC4302" s="13"/>
      <c r="FD4302" s="13"/>
      <c r="FE4302" s="13"/>
      <c r="FF4302" s="13"/>
      <c r="FG4302" s="13"/>
      <c r="FH4302" s="13"/>
      <c r="FI4302" s="13"/>
      <c r="FJ4302" s="13"/>
      <c r="FK4302" s="13"/>
      <c r="FL4302" s="13"/>
      <c r="FM4302" s="13"/>
      <c r="FN4302" s="13"/>
      <c r="FO4302" s="13"/>
      <c r="FP4302" s="13"/>
      <c r="FQ4302" s="13"/>
      <c r="FR4302" s="13"/>
      <c r="FS4302" s="13"/>
      <c r="FT4302" s="13"/>
      <c r="FU4302" s="13"/>
      <c r="FV4302" s="13"/>
      <c r="FW4302" s="13"/>
      <c r="FX4302" s="13"/>
      <c r="FY4302" s="13"/>
      <c r="FZ4302" s="13"/>
      <c r="GA4302" s="13"/>
      <c r="GB4302" s="13"/>
      <c r="GC4302" s="13"/>
      <c r="GD4302" s="13"/>
      <c r="GE4302" s="13"/>
      <c r="GF4302" s="13"/>
      <c r="GG4302" s="13"/>
      <c r="GH4302" s="13"/>
      <c r="GI4302" s="13"/>
      <c r="GJ4302" s="13"/>
      <c r="GK4302" s="13"/>
      <c r="GL4302" s="13"/>
      <c r="GM4302" s="13"/>
      <c r="GN4302" s="13"/>
      <c r="GO4302" s="13"/>
      <c r="GP4302" s="13"/>
      <c r="GQ4302" s="13"/>
      <c r="GR4302" s="13"/>
      <c r="GS4302" s="13"/>
      <c r="GT4302" s="13"/>
      <c r="GU4302" s="13"/>
      <c r="GV4302" s="13"/>
      <c r="GW4302" s="13"/>
      <c r="GX4302" s="13"/>
      <c r="GY4302" s="13"/>
      <c r="GZ4302" s="13"/>
      <c r="HA4302" s="13"/>
      <c r="HB4302" s="13"/>
      <c r="HC4302" s="13"/>
      <c r="HD4302" s="13"/>
      <c r="HE4302" s="13"/>
      <c r="HF4302" s="13"/>
      <c r="HG4302" s="13"/>
      <c r="HH4302" s="13"/>
      <c r="HI4302" s="13"/>
      <c r="HJ4302" s="13"/>
      <c r="HK4302" s="13"/>
      <c r="HL4302" s="13"/>
      <c r="HM4302" s="13"/>
      <c r="HN4302" s="13"/>
      <c r="HO4302" s="13"/>
      <c r="HP4302" s="13"/>
      <c r="HQ4302" s="13"/>
      <c r="HR4302" s="13"/>
      <c r="HS4302" s="13"/>
      <c r="HT4302" s="13"/>
      <c r="HU4302" s="13"/>
      <c r="HV4302" s="13"/>
      <c r="HW4302" s="13"/>
      <c r="HX4302" s="13"/>
      <c r="HY4302" s="13"/>
      <c r="HZ4302" s="13"/>
      <c r="IA4302" s="13"/>
      <c r="IB4302" s="13"/>
      <c r="IC4302" s="13"/>
      <c r="ID4302" s="13"/>
      <c r="IE4302" s="13"/>
      <c r="IF4302" s="13"/>
      <c r="IG4302" s="13"/>
    </row>
    <row r="4303" spans="1:241" s="304" customFormat="1">
      <c r="A4303" s="309">
        <v>229</v>
      </c>
      <c r="B4303" s="197" t="s">
        <v>5371</v>
      </c>
      <c r="C4303" s="46" t="s">
        <v>5372</v>
      </c>
      <c r="D4303" s="305" t="s">
        <v>1808</v>
      </c>
      <c r="E4303" s="312">
        <f t="shared" si="249"/>
        <v>0</v>
      </c>
      <c r="F4303" s="303"/>
      <c r="G4303" s="303"/>
      <c r="H4303" s="303"/>
      <c r="I4303" s="13"/>
      <c r="J4303" s="13"/>
      <c r="K4303" s="13"/>
      <c r="L4303" s="13"/>
      <c r="M4303" s="13"/>
      <c r="N4303" s="13"/>
      <c r="O4303" s="13"/>
      <c r="P4303" s="13"/>
      <c r="Q4303" s="13"/>
      <c r="R4303" s="13"/>
      <c r="S4303" s="13"/>
      <c r="T4303" s="13"/>
      <c r="U4303" s="13"/>
      <c r="V4303" s="13"/>
      <c r="W4303" s="13"/>
      <c r="X4303" s="13"/>
      <c r="Y4303" s="13"/>
      <c r="Z4303" s="13"/>
      <c r="AA4303" s="13"/>
      <c r="AB4303" s="13"/>
      <c r="AC4303" s="13"/>
      <c r="AD4303" s="13"/>
      <c r="AE4303" s="13"/>
      <c r="AF4303" s="13"/>
      <c r="AG4303" s="13"/>
      <c r="AH4303" s="13"/>
      <c r="AI4303" s="13"/>
      <c r="AJ4303" s="13"/>
      <c r="AK4303" s="13"/>
      <c r="AL4303" s="13"/>
      <c r="AM4303" s="13"/>
      <c r="AN4303" s="13"/>
      <c r="AO4303" s="13"/>
      <c r="AP4303" s="13"/>
      <c r="AQ4303" s="13"/>
      <c r="AR4303" s="13"/>
      <c r="AS4303" s="13"/>
      <c r="AT4303" s="13"/>
      <c r="AU4303" s="13"/>
      <c r="AV4303" s="13"/>
      <c r="AW4303" s="13"/>
      <c r="AX4303" s="13"/>
      <c r="AY4303" s="13"/>
      <c r="AZ4303" s="13"/>
      <c r="BA4303" s="13"/>
      <c r="BB4303" s="13"/>
      <c r="BC4303" s="13"/>
      <c r="BD4303" s="13"/>
      <c r="BE4303" s="13"/>
      <c r="BF4303" s="13"/>
      <c r="BG4303" s="13"/>
      <c r="BH4303" s="13"/>
      <c r="BI4303" s="13"/>
      <c r="BJ4303" s="13"/>
      <c r="BK4303" s="13"/>
      <c r="BL4303" s="13"/>
      <c r="BM4303" s="13"/>
      <c r="BN4303" s="13"/>
      <c r="BO4303" s="13"/>
      <c r="BP4303" s="13"/>
      <c r="BQ4303" s="13"/>
      <c r="BR4303" s="13"/>
      <c r="BS4303" s="13"/>
      <c r="BT4303" s="13"/>
      <c r="BU4303" s="13"/>
      <c r="BV4303" s="13"/>
      <c r="BW4303" s="13"/>
      <c r="BX4303" s="13"/>
      <c r="BY4303" s="13"/>
      <c r="BZ4303" s="13"/>
      <c r="CA4303" s="13"/>
      <c r="CB4303" s="13"/>
      <c r="CC4303" s="13"/>
      <c r="CD4303" s="13"/>
      <c r="CE4303" s="13"/>
      <c r="CF4303" s="13"/>
      <c r="CG4303" s="13"/>
      <c r="CH4303" s="13"/>
      <c r="CI4303" s="13"/>
      <c r="CJ4303" s="13"/>
      <c r="CK4303" s="13"/>
      <c r="CL4303" s="13"/>
      <c r="CM4303" s="13"/>
      <c r="CN4303" s="13"/>
      <c r="CO4303" s="13"/>
      <c r="CP4303" s="13"/>
      <c r="CQ4303" s="13"/>
      <c r="CR4303" s="13"/>
      <c r="CS4303" s="13"/>
      <c r="CT4303" s="13"/>
      <c r="CU4303" s="13"/>
      <c r="CV4303" s="13"/>
      <c r="CW4303" s="13"/>
      <c r="CX4303" s="13"/>
      <c r="CY4303" s="13"/>
      <c r="CZ4303" s="13"/>
      <c r="DA4303" s="13"/>
      <c r="DB4303" s="13"/>
      <c r="DC4303" s="13"/>
      <c r="DD4303" s="13"/>
      <c r="DE4303" s="13"/>
      <c r="DF4303" s="13"/>
      <c r="DG4303" s="13"/>
      <c r="DH4303" s="13"/>
      <c r="DI4303" s="13"/>
      <c r="DJ4303" s="13"/>
      <c r="DK4303" s="13"/>
      <c r="DL4303" s="13"/>
      <c r="DM4303" s="13"/>
      <c r="DN4303" s="13"/>
      <c r="DO4303" s="13"/>
      <c r="DP4303" s="13"/>
      <c r="DQ4303" s="13"/>
      <c r="DR4303" s="13"/>
      <c r="DS4303" s="13"/>
      <c r="DT4303" s="13"/>
      <c r="DU4303" s="13"/>
      <c r="DV4303" s="13"/>
      <c r="DW4303" s="13"/>
      <c r="DX4303" s="13"/>
      <c r="DY4303" s="13"/>
      <c r="DZ4303" s="13"/>
      <c r="EA4303" s="13"/>
      <c r="EB4303" s="13"/>
      <c r="EC4303" s="13"/>
      <c r="ED4303" s="13"/>
      <c r="EE4303" s="13"/>
      <c r="EF4303" s="13"/>
      <c r="EG4303" s="13"/>
      <c r="EH4303" s="13"/>
      <c r="EI4303" s="13"/>
      <c r="EJ4303" s="13"/>
      <c r="EK4303" s="13"/>
      <c r="EL4303" s="13"/>
      <c r="EM4303" s="13"/>
      <c r="EN4303" s="13"/>
      <c r="EO4303" s="13"/>
      <c r="EP4303" s="13"/>
      <c r="EQ4303" s="13"/>
      <c r="ER4303" s="13"/>
      <c r="ES4303" s="13"/>
      <c r="ET4303" s="13"/>
      <c r="EU4303" s="13"/>
      <c r="EV4303" s="13"/>
      <c r="EW4303" s="13"/>
      <c r="EX4303" s="13"/>
      <c r="EY4303" s="13"/>
      <c r="EZ4303" s="13"/>
      <c r="FA4303" s="13"/>
      <c r="FB4303" s="13"/>
      <c r="FC4303" s="13"/>
      <c r="FD4303" s="13"/>
      <c r="FE4303" s="13"/>
      <c r="FF4303" s="13"/>
      <c r="FG4303" s="13"/>
      <c r="FH4303" s="13"/>
      <c r="FI4303" s="13"/>
      <c r="FJ4303" s="13"/>
      <c r="FK4303" s="13"/>
      <c r="FL4303" s="13"/>
      <c r="FM4303" s="13"/>
      <c r="FN4303" s="13"/>
      <c r="FO4303" s="13"/>
      <c r="FP4303" s="13"/>
      <c r="FQ4303" s="13"/>
      <c r="FR4303" s="13"/>
      <c r="FS4303" s="13"/>
      <c r="FT4303" s="13"/>
      <c r="FU4303" s="13"/>
      <c r="FV4303" s="13"/>
      <c r="FW4303" s="13"/>
      <c r="FX4303" s="13"/>
      <c r="FY4303" s="13"/>
      <c r="FZ4303" s="13"/>
      <c r="GA4303" s="13"/>
      <c r="GB4303" s="13"/>
      <c r="GC4303" s="13"/>
      <c r="GD4303" s="13"/>
      <c r="GE4303" s="13"/>
      <c r="GF4303" s="13"/>
      <c r="GG4303" s="13"/>
      <c r="GH4303" s="13"/>
      <c r="GI4303" s="13"/>
      <c r="GJ4303" s="13"/>
      <c r="GK4303" s="13"/>
      <c r="GL4303" s="13"/>
      <c r="GM4303" s="13"/>
      <c r="GN4303" s="13"/>
      <c r="GO4303" s="13"/>
      <c r="GP4303" s="13"/>
      <c r="GQ4303" s="13"/>
      <c r="GR4303" s="13"/>
      <c r="GS4303" s="13"/>
      <c r="GT4303" s="13"/>
      <c r="GU4303" s="13"/>
      <c r="GV4303" s="13"/>
      <c r="GW4303" s="13"/>
      <c r="GX4303" s="13"/>
      <c r="GY4303" s="13"/>
      <c r="GZ4303" s="13"/>
      <c r="HA4303" s="13"/>
      <c r="HB4303" s="13"/>
      <c r="HC4303" s="13"/>
      <c r="HD4303" s="13"/>
      <c r="HE4303" s="13"/>
      <c r="HF4303" s="13"/>
      <c r="HG4303" s="13"/>
      <c r="HH4303" s="13"/>
      <c r="HI4303" s="13"/>
      <c r="HJ4303" s="13"/>
      <c r="HK4303" s="13"/>
      <c r="HL4303" s="13"/>
      <c r="HM4303" s="13"/>
      <c r="HN4303" s="13"/>
      <c r="HO4303" s="13"/>
      <c r="HP4303" s="13"/>
      <c r="HQ4303" s="13"/>
      <c r="HR4303" s="13"/>
      <c r="HS4303" s="13"/>
      <c r="HT4303" s="13"/>
      <c r="HU4303" s="13"/>
      <c r="HV4303" s="13"/>
      <c r="HW4303" s="13"/>
      <c r="HX4303" s="13"/>
      <c r="HY4303" s="13"/>
      <c r="HZ4303" s="13"/>
      <c r="IA4303" s="13"/>
      <c r="IB4303" s="13"/>
      <c r="IC4303" s="13"/>
      <c r="ID4303" s="13"/>
      <c r="IE4303" s="13"/>
      <c r="IF4303" s="13"/>
      <c r="IG4303" s="13"/>
    </row>
    <row r="4304" spans="1:241" s="304" customFormat="1">
      <c r="A4304" s="309">
        <v>230</v>
      </c>
      <c r="B4304" s="197" t="s">
        <v>5373</v>
      </c>
      <c r="C4304" s="46" t="s">
        <v>5374</v>
      </c>
      <c r="D4304" s="305" t="s">
        <v>1808</v>
      </c>
      <c r="E4304" s="312">
        <f t="shared" si="249"/>
        <v>0</v>
      </c>
      <c r="F4304" s="303"/>
      <c r="G4304" s="303"/>
      <c r="H4304" s="303"/>
      <c r="I4304" s="13"/>
      <c r="J4304" s="13"/>
      <c r="K4304" s="13"/>
      <c r="L4304" s="13"/>
      <c r="M4304" s="13"/>
      <c r="N4304" s="13"/>
      <c r="O4304" s="13"/>
      <c r="P4304" s="13"/>
      <c r="Q4304" s="13"/>
      <c r="R4304" s="13"/>
      <c r="S4304" s="13"/>
      <c r="T4304" s="13"/>
      <c r="U4304" s="13"/>
      <c r="V4304" s="13"/>
      <c r="W4304" s="13"/>
      <c r="X4304" s="13"/>
      <c r="Y4304" s="13"/>
      <c r="Z4304" s="13"/>
      <c r="AA4304" s="13"/>
      <c r="AB4304" s="13"/>
      <c r="AC4304" s="13"/>
      <c r="AD4304" s="13"/>
      <c r="AE4304" s="13"/>
      <c r="AF4304" s="13"/>
      <c r="AG4304" s="13"/>
      <c r="AH4304" s="13"/>
      <c r="AI4304" s="13"/>
      <c r="AJ4304" s="13"/>
      <c r="AK4304" s="13"/>
      <c r="AL4304" s="13"/>
      <c r="AM4304" s="13"/>
      <c r="AN4304" s="13"/>
      <c r="AO4304" s="13"/>
      <c r="AP4304" s="13"/>
      <c r="AQ4304" s="13"/>
      <c r="AR4304" s="13"/>
      <c r="AS4304" s="13"/>
      <c r="AT4304" s="13"/>
      <c r="AU4304" s="13"/>
      <c r="AV4304" s="13"/>
      <c r="AW4304" s="13"/>
      <c r="AX4304" s="13"/>
      <c r="AY4304" s="13"/>
      <c r="AZ4304" s="13"/>
      <c r="BA4304" s="13"/>
      <c r="BB4304" s="13"/>
      <c r="BC4304" s="13"/>
      <c r="BD4304" s="13"/>
      <c r="BE4304" s="13"/>
      <c r="BF4304" s="13"/>
      <c r="BG4304" s="13"/>
      <c r="BH4304" s="13"/>
      <c r="BI4304" s="13"/>
      <c r="BJ4304" s="13"/>
      <c r="BK4304" s="13"/>
      <c r="BL4304" s="13"/>
      <c r="BM4304" s="13"/>
      <c r="BN4304" s="13"/>
      <c r="BO4304" s="13"/>
      <c r="BP4304" s="13"/>
      <c r="BQ4304" s="13"/>
      <c r="BR4304" s="13"/>
      <c r="BS4304" s="13"/>
      <c r="BT4304" s="13"/>
      <c r="BU4304" s="13"/>
      <c r="BV4304" s="13"/>
      <c r="BW4304" s="13"/>
      <c r="BX4304" s="13"/>
      <c r="BY4304" s="13"/>
      <c r="BZ4304" s="13"/>
      <c r="CA4304" s="13"/>
      <c r="CB4304" s="13"/>
      <c r="CC4304" s="13"/>
      <c r="CD4304" s="13"/>
      <c r="CE4304" s="13"/>
      <c r="CF4304" s="13"/>
      <c r="CG4304" s="13"/>
      <c r="CH4304" s="13"/>
      <c r="CI4304" s="13"/>
      <c r="CJ4304" s="13"/>
      <c r="CK4304" s="13"/>
      <c r="CL4304" s="13"/>
      <c r="CM4304" s="13"/>
      <c r="CN4304" s="13"/>
      <c r="CO4304" s="13"/>
      <c r="CP4304" s="13"/>
      <c r="CQ4304" s="13"/>
      <c r="CR4304" s="13"/>
      <c r="CS4304" s="13"/>
      <c r="CT4304" s="13"/>
      <c r="CU4304" s="13"/>
      <c r="CV4304" s="13"/>
      <c r="CW4304" s="13"/>
      <c r="CX4304" s="13"/>
      <c r="CY4304" s="13"/>
      <c r="CZ4304" s="13"/>
      <c r="DA4304" s="13"/>
      <c r="DB4304" s="13"/>
      <c r="DC4304" s="13"/>
      <c r="DD4304" s="13"/>
      <c r="DE4304" s="13"/>
      <c r="DF4304" s="13"/>
      <c r="DG4304" s="13"/>
      <c r="DH4304" s="13"/>
      <c r="DI4304" s="13"/>
      <c r="DJ4304" s="13"/>
      <c r="DK4304" s="13"/>
      <c r="DL4304" s="13"/>
      <c r="DM4304" s="13"/>
      <c r="DN4304" s="13"/>
      <c r="DO4304" s="13"/>
      <c r="DP4304" s="13"/>
      <c r="DQ4304" s="13"/>
      <c r="DR4304" s="13"/>
      <c r="DS4304" s="13"/>
      <c r="DT4304" s="13"/>
      <c r="DU4304" s="13"/>
      <c r="DV4304" s="13"/>
      <c r="DW4304" s="13"/>
      <c r="DX4304" s="13"/>
      <c r="DY4304" s="13"/>
      <c r="DZ4304" s="13"/>
      <c r="EA4304" s="13"/>
      <c r="EB4304" s="13"/>
      <c r="EC4304" s="13"/>
      <c r="ED4304" s="13"/>
      <c r="EE4304" s="13"/>
      <c r="EF4304" s="13"/>
      <c r="EG4304" s="13"/>
      <c r="EH4304" s="13"/>
      <c r="EI4304" s="13"/>
      <c r="EJ4304" s="13"/>
      <c r="EK4304" s="13"/>
      <c r="EL4304" s="13"/>
      <c r="EM4304" s="13"/>
      <c r="EN4304" s="13"/>
      <c r="EO4304" s="13"/>
      <c r="EP4304" s="13"/>
      <c r="EQ4304" s="13"/>
      <c r="ER4304" s="13"/>
      <c r="ES4304" s="13"/>
      <c r="ET4304" s="13"/>
      <c r="EU4304" s="13"/>
      <c r="EV4304" s="13"/>
      <c r="EW4304" s="13"/>
      <c r="EX4304" s="13"/>
      <c r="EY4304" s="13"/>
      <c r="EZ4304" s="13"/>
      <c r="FA4304" s="13"/>
      <c r="FB4304" s="13"/>
      <c r="FC4304" s="13"/>
      <c r="FD4304" s="13"/>
      <c r="FE4304" s="13"/>
      <c r="FF4304" s="13"/>
      <c r="FG4304" s="13"/>
      <c r="FH4304" s="13"/>
      <c r="FI4304" s="13"/>
      <c r="FJ4304" s="13"/>
      <c r="FK4304" s="13"/>
      <c r="FL4304" s="13"/>
      <c r="FM4304" s="13"/>
      <c r="FN4304" s="13"/>
      <c r="FO4304" s="13"/>
      <c r="FP4304" s="13"/>
      <c r="FQ4304" s="13"/>
      <c r="FR4304" s="13"/>
      <c r="FS4304" s="13"/>
      <c r="FT4304" s="13"/>
      <c r="FU4304" s="13"/>
      <c r="FV4304" s="13"/>
      <c r="FW4304" s="13"/>
      <c r="FX4304" s="13"/>
      <c r="FY4304" s="13"/>
      <c r="FZ4304" s="13"/>
      <c r="GA4304" s="13"/>
      <c r="GB4304" s="13"/>
      <c r="GC4304" s="13"/>
      <c r="GD4304" s="13"/>
      <c r="GE4304" s="13"/>
      <c r="GF4304" s="13"/>
      <c r="GG4304" s="13"/>
      <c r="GH4304" s="13"/>
      <c r="GI4304" s="13"/>
      <c r="GJ4304" s="13"/>
      <c r="GK4304" s="13"/>
      <c r="GL4304" s="13"/>
      <c r="GM4304" s="13"/>
      <c r="GN4304" s="13"/>
      <c r="GO4304" s="13"/>
      <c r="GP4304" s="13"/>
      <c r="GQ4304" s="13"/>
      <c r="GR4304" s="13"/>
      <c r="GS4304" s="13"/>
      <c r="GT4304" s="13"/>
      <c r="GU4304" s="13"/>
      <c r="GV4304" s="13"/>
      <c r="GW4304" s="13"/>
      <c r="GX4304" s="13"/>
      <c r="GY4304" s="13"/>
      <c r="GZ4304" s="13"/>
      <c r="HA4304" s="13"/>
      <c r="HB4304" s="13"/>
      <c r="HC4304" s="13"/>
      <c r="HD4304" s="13"/>
      <c r="HE4304" s="13"/>
      <c r="HF4304" s="13"/>
      <c r="HG4304" s="13"/>
      <c r="HH4304" s="13"/>
      <c r="HI4304" s="13"/>
      <c r="HJ4304" s="13"/>
      <c r="HK4304" s="13"/>
      <c r="HL4304" s="13"/>
      <c r="HM4304" s="13"/>
      <c r="HN4304" s="13"/>
      <c r="HO4304" s="13"/>
      <c r="HP4304" s="13"/>
      <c r="HQ4304" s="13"/>
      <c r="HR4304" s="13"/>
      <c r="HS4304" s="13"/>
      <c r="HT4304" s="13"/>
      <c r="HU4304" s="13"/>
      <c r="HV4304" s="13"/>
      <c r="HW4304" s="13"/>
      <c r="HX4304" s="13"/>
      <c r="HY4304" s="13"/>
      <c r="HZ4304" s="13"/>
      <c r="IA4304" s="13"/>
      <c r="IB4304" s="13"/>
      <c r="IC4304" s="13"/>
      <c r="ID4304" s="13"/>
      <c r="IE4304" s="13"/>
      <c r="IF4304" s="13"/>
      <c r="IG4304" s="13"/>
    </row>
    <row r="4305" spans="1:241" s="304" customFormat="1">
      <c r="A4305" s="309">
        <v>231</v>
      </c>
      <c r="B4305" s="197" t="s">
        <v>5375</v>
      </c>
      <c r="C4305" s="46" t="s">
        <v>5376</v>
      </c>
      <c r="D4305" s="305" t="s">
        <v>1808</v>
      </c>
      <c r="E4305" s="312">
        <f t="shared" si="249"/>
        <v>0</v>
      </c>
      <c r="F4305" s="303"/>
      <c r="G4305" s="303"/>
      <c r="H4305" s="303"/>
      <c r="I4305" s="13"/>
      <c r="J4305" s="13"/>
      <c r="K4305" s="13"/>
      <c r="L4305" s="13"/>
      <c r="M4305" s="13"/>
      <c r="N4305" s="13"/>
      <c r="O4305" s="13"/>
      <c r="P4305" s="13"/>
      <c r="Q4305" s="13"/>
      <c r="R4305" s="13"/>
      <c r="S4305" s="13"/>
      <c r="T4305" s="13"/>
      <c r="U4305" s="13"/>
      <c r="V4305" s="13"/>
      <c r="W4305" s="13"/>
      <c r="X4305" s="13"/>
      <c r="Y4305" s="13"/>
      <c r="Z4305" s="13"/>
      <c r="AA4305" s="13"/>
      <c r="AB4305" s="13"/>
      <c r="AC4305" s="13"/>
      <c r="AD4305" s="13"/>
      <c r="AE4305" s="13"/>
      <c r="AF4305" s="13"/>
      <c r="AG4305" s="13"/>
      <c r="AH4305" s="13"/>
      <c r="AI4305" s="13"/>
      <c r="AJ4305" s="13"/>
      <c r="AK4305" s="13"/>
      <c r="AL4305" s="13"/>
      <c r="AM4305" s="13"/>
      <c r="AN4305" s="13"/>
      <c r="AO4305" s="13"/>
      <c r="AP4305" s="13"/>
      <c r="AQ4305" s="13"/>
      <c r="AR4305" s="13"/>
      <c r="AS4305" s="13"/>
      <c r="AT4305" s="13"/>
      <c r="AU4305" s="13"/>
      <c r="AV4305" s="13"/>
      <c r="AW4305" s="13"/>
      <c r="AX4305" s="13"/>
      <c r="AY4305" s="13"/>
      <c r="AZ4305" s="13"/>
      <c r="BA4305" s="13"/>
      <c r="BB4305" s="13"/>
      <c r="BC4305" s="13"/>
      <c r="BD4305" s="13"/>
      <c r="BE4305" s="13"/>
      <c r="BF4305" s="13"/>
      <c r="BG4305" s="13"/>
      <c r="BH4305" s="13"/>
      <c r="BI4305" s="13"/>
      <c r="BJ4305" s="13"/>
      <c r="BK4305" s="13"/>
      <c r="BL4305" s="13"/>
      <c r="BM4305" s="13"/>
      <c r="BN4305" s="13"/>
      <c r="BO4305" s="13"/>
      <c r="BP4305" s="13"/>
      <c r="BQ4305" s="13"/>
      <c r="BR4305" s="13"/>
      <c r="BS4305" s="13"/>
      <c r="BT4305" s="13"/>
      <c r="BU4305" s="13"/>
      <c r="BV4305" s="13"/>
      <c r="BW4305" s="13"/>
      <c r="BX4305" s="13"/>
      <c r="BY4305" s="13"/>
      <c r="BZ4305" s="13"/>
      <c r="CA4305" s="13"/>
      <c r="CB4305" s="13"/>
      <c r="CC4305" s="13"/>
      <c r="CD4305" s="13"/>
      <c r="CE4305" s="13"/>
      <c r="CF4305" s="13"/>
      <c r="CG4305" s="13"/>
      <c r="CH4305" s="13"/>
      <c r="CI4305" s="13"/>
      <c r="CJ4305" s="13"/>
      <c r="CK4305" s="13"/>
      <c r="CL4305" s="13"/>
      <c r="CM4305" s="13"/>
      <c r="CN4305" s="13"/>
      <c r="CO4305" s="13"/>
      <c r="CP4305" s="13"/>
      <c r="CQ4305" s="13"/>
      <c r="CR4305" s="13"/>
      <c r="CS4305" s="13"/>
      <c r="CT4305" s="13"/>
      <c r="CU4305" s="13"/>
      <c r="CV4305" s="13"/>
      <c r="CW4305" s="13"/>
      <c r="CX4305" s="13"/>
      <c r="CY4305" s="13"/>
      <c r="CZ4305" s="13"/>
      <c r="DA4305" s="13"/>
      <c r="DB4305" s="13"/>
      <c r="DC4305" s="13"/>
      <c r="DD4305" s="13"/>
      <c r="DE4305" s="13"/>
      <c r="DF4305" s="13"/>
      <c r="DG4305" s="13"/>
      <c r="DH4305" s="13"/>
      <c r="DI4305" s="13"/>
      <c r="DJ4305" s="13"/>
      <c r="DK4305" s="13"/>
      <c r="DL4305" s="13"/>
      <c r="DM4305" s="13"/>
      <c r="DN4305" s="13"/>
      <c r="DO4305" s="13"/>
      <c r="DP4305" s="13"/>
      <c r="DQ4305" s="13"/>
      <c r="DR4305" s="13"/>
      <c r="DS4305" s="13"/>
      <c r="DT4305" s="13"/>
      <c r="DU4305" s="13"/>
      <c r="DV4305" s="13"/>
      <c r="DW4305" s="13"/>
      <c r="DX4305" s="13"/>
      <c r="DY4305" s="13"/>
      <c r="DZ4305" s="13"/>
      <c r="EA4305" s="13"/>
      <c r="EB4305" s="13"/>
      <c r="EC4305" s="13"/>
      <c r="ED4305" s="13"/>
      <c r="EE4305" s="13"/>
      <c r="EF4305" s="13"/>
      <c r="EG4305" s="13"/>
      <c r="EH4305" s="13"/>
      <c r="EI4305" s="13"/>
      <c r="EJ4305" s="13"/>
      <c r="EK4305" s="13"/>
      <c r="EL4305" s="13"/>
      <c r="EM4305" s="13"/>
      <c r="EN4305" s="13"/>
      <c r="EO4305" s="13"/>
      <c r="EP4305" s="13"/>
      <c r="EQ4305" s="13"/>
      <c r="ER4305" s="13"/>
      <c r="ES4305" s="13"/>
      <c r="ET4305" s="13"/>
      <c r="EU4305" s="13"/>
      <c r="EV4305" s="13"/>
      <c r="EW4305" s="13"/>
      <c r="EX4305" s="13"/>
      <c r="EY4305" s="13"/>
      <c r="EZ4305" s="13"/>
      <c r="FA4305" s="13"/>
      <c r="FB4305" s="13"/>
      <c r="FC4305" s="13"/>
      <c r="FD4305" s="13"/>
      <c r="FE4305" s="13"/>
      <c r="FF4305" s="13"/>
      <c r="FG4305" s="13"/>
      <c r="FH4305" s="13"/>
      <c r="FI4305" s="13"/>
      <c r="FJ4305" s="13"/>
      <c r="FK4305" s="13"/>
      <c r="FL4305" s="13"/>
      <c r="FM4305" s="13"/>
      <c r="FN4305" s="13"/>
      <c r="FO4305" s="13"/>
      <c r="FP4305" s="13"/>
      <c r="FQ4305" s="13"/>
      <c r="FR4305" s="13"/>
      <c r="FS4305" s="13"/>
      <c r="FT4305" s="13"/>
      <c r="FU4305" s="13"/>
      <c r="FV4305" s="13"/>
      <c r="FW4305" s="13"/>
      <c r="FX4305" s="13"/>
      <c r="FY4305" s="13"/>
      <c r="FZ4305" s="13"/>
      <c r="GA4305" s="13"/>
      <c r="GB4305" s="13"/>
      <c r="GC4305" s="13"/>
      <c r="GD4305" s="13"/>
      <c r="GE4305" s="13"/>
      <c r="GF4305" s="13"/>
      <c r="GG4305" s="13"/>
      <c r="GH4305" s="13"/>
      <c r="GI4305" s="13"/>
      <c r="GJ4305" s="13"/>
      <c r="GK4305" s="13"/>
      <c r="GL4305" s="13"/>
      <c r="GM4305" s="13"/>
      <c r="GN4305" s="13"/>
      <c r="GO4305" s="13"/>
      <c r="GP4305" s="13"/>
      <c r="GQ4305" s="13"/>
      <c r="GR4305" s="13"/>
      <c r="GS4305" s="13"/>
      <c r="GT4305" s="13"/>
      <c r="GU4305" s="13"/>
      <c r="GV4305" s="13"/>
      <c r="GW4305" s="13"/>
      <c r="GX4305" s="13"/>
      <c r="GY4305" s="13"/>
      <c r="GZ4305" s="13"/>
      <c r="HA4305" s="13"/>
      <c r="HB4305" s="13"/>
      <c r="HC4305" s="13"/>
      <c r="HD4305" s="13"/>
      <c r="HE4305" s="13"/>
      <c r="HF4305" s="13"/>
      <c r="HG4305" s="13"/>
      <c r="HH4305" s="13"/>
      <c r="HI4305" s="13"/>
      <c r="HJ4305" s="13"/>
      <c r="HK4305" s="13"/>
      <c r="HL4305" s="13"/>
      <c r="HM4305" s="13"/>
      <c r="HN4305" s="13"/>
      <c r="HO4305" s="13"/>
      <c r="HP4305" s="13"/>
      <c r="HQ4305" s="13"/>
      <c r="HR4305" s="13"/>
      <c r="HS4305" s="13"/>
      <c r="HT4305" s="13"/>
      <c r="HU4305" s="13"/>
      <c r="HV4305" s="13"/>
      <c r="HW4305" s="13"/>
      <c r="HX4305" s="13"/>
      <c r="HY4305" s="13"/>
      <c r="HZ4305" s="13"/>
      <c r="IA4305" s="13"/>
      <c r="IB4305" s="13"/>
      <c r="IC4305" s="13"/>
      <c r="ID4305" s="13"/>
      <c r="IE4305" s="13"/>
      <c r="IF4305" s="13"/>
      <c r="IG4305" s="13"/>
    </row>
    <row r="4306" spans="1:241" s="304" customFormat="1">
      <c r="A4306" s="309">
        <v>232</v>
      </c>
      <c r="B4306" s="197" t="s">
        <v>5377</v>
      </c>
      <c r="C4306" s="46" t="s">
        <v>5378</v>
      </c>
      <c r="D4306" s="305" t="s">
        <v>1808</v>
      </c>
      <c r="E4306" s="312">
        <f t="shared" si="249"/>
        <v>0</v>
      </c>
      <c r="F4306" s="303"/>
      <c r="G4306" s="303"/>
      <c r="H4306" s="303"/>
      <c r="I4306" s="13"/>
      <c r="J4306" s="13"/>
      <c r="K4306" s="13"/>
      <c r="L4306" s="13"/>
      <c r="M4306" s="13"/>
      <c r="N4306" s="13"/>
      <c r="O4306" s="13"/>
      <c r="P4306" s="13"/>
      <c r="Q4306" s="13"/>
      <c r="R4306" s="13"/>
      <c r="S4306" s="13"/>
      <c r="T4306" s="13"/>
      <c r="U4306" s="13"/>
      <c r="V4306" s="13"/>
      <c r="W4306" s="13"/>
      <c r="X4306" s="13"/>
      <c r="Y4306" s="13"/>
      <c r="Z4306" s="13"/>
      <c r="AA4306" s="13"/>
      <c r="AB4306" s="13"/>
      <c r="AC4306" s="13"/>
      <c r="AD4306" s="13"/>
      <c r="AE4306" s="13"/>
      <c r="AF4306" s="13"/>
      <c r="AG4306" s="13"/>
      <c r="AH4306" s="13"/>
      <c r="AI4306" s="13"/>
      <c r="AJ4306" s="13"/>
      <c r="AK4306" s="13"/>
      <c r="AL4306" s="13"/>
      <c r="AM4306" s="13"/>
      <c r="AN4306" s="13"/>
      <c r="AO4306" s="13"/>
      <c r="AP4306" s="13"/>
      <c r="AQ4306" s="13"/>
      <c r="AR4306" s="13"/>
      <c r="AS4306" s="13"/>
      <c r="AT4306" s="13"/>
      <c r="AU4306" s="13"/>
      <c r="AV4306" s="13"/>
      <c r="AW4306" s="13"/>
      <c r="AX4306" s="13"/>
      <c r="AY4306" s="13"/>
      <c r="AZ4306" s="13"/>
      <c r="BA4306" s="13"/>
      <c r="BB4306" s="13"/>
      <c r="BC4306" s="13"/>
      <c r="BD4306" s="13"/>
      <c r="BE4306" s="13"/>
      <c r="BF4306" s="13"/>
      <c r="BG4306" s="13"/>
      <c r="BH4306" s="13"/>
      <c r="BI4306" s="13"/>
      <c r="BJ4306" s="13"/>
      <c r="BK4306" s="13"/>
      <c r="BL4306" s="13"/>
      <c r="BM4306" s="13"/>
      <c r="BN4306" s="13"/>
      <c r="BO4306" s="13"/>
      <c r="BP4306" s="13"/>
      <c r="BQ4306" s="13"/>
      <c r="BR4306" s="13"/>
      <c r="BS4306" s="13"/>
      <c r="BT4306" s="13"/>
      <c r="BU4306" s="13"/>
      <c r="BV4306" s="13"/>
      <c r="BW4306" s="13"/>
      <c r="BX4306" s="13"/>
      <c r="BY4306" s="13"/>
      <c r="BZ4306" s="13"/>
      <c r="CA4306" s="13"/>
      <c r="CB4306" s="13"/>
      <c r="CC4306" s="13"/>
      <c r="CD4306" s="13"/>
      <c r="CE4306" s="13"/>
      <c r="CF4306" s="13"/>
      <c r="CG4306" s="13"/>
      <c r="CH4306" s="13"/>
      <c r="CI4306" s="13"/>
      <c r="CJ4306" s="13"/>
      <c r="CK4306" s="13"/>
      <c r="CL4306" s="13"/>
      <c r="CM4306" s="13"/>
      <c r="CN4306" s="13"/>
      <c r="CO4306" s="13"/>
      <c r="CP4306" s="13"/>
      <c r="CQ4306" s="13"/>
      <c r="CR4306" s="13"/>
      <c r="CS4306" s="13"/>
      <c r="CT4306" s="13"/>
      <c r="CU4306" s="13"/>
      <c r="CV4306" s="13"/>
      <c r="CW4306" s="13"/>
      <c r="CX4306" s="13"/>
      <c r="CY4306" s="13"/>
      <c r="CZ4306" s="13"/>
      <c r="DA4306" s="13"/>
      <c r="DB4306" s="13"/>
      <c r="DC4306" s="13"/>
      <c r="DD4306" s="13"/>
      <c r="DE4306" s="13"/>
      <c r="DF4306" s="13"/>
      <c r="DG4306" s="13"/>
      <c r="DH4306" s="13"/>
      <c r="DI4306" s="13"/>
      <c r="DJ4306" s="13"/>
      <c r="DK4306" s="13"/>
      <c r="DL4306" s="13"/>
      <c r="DM4306" s="13"/>
      <c r="DN4306" s="13"/>
      <c r="DO4306" s="13"/>
      <c r="DP4306" s="13"/>
      <c r="DQ4306" s="13"/>
      <c r="DR4306" s="13"/>
      <c r="DS4306" s="13"/>
      <c r="DT4306" s="13"/>
      <c r="DU4306" s="13"/>
      <c r="DV4306" s="13"/>
      <c r="DW4306" s="13"/>
      <c r="DX4306" s="13"/>
      <c r="DY4306" s="13"/>
      <c r="DZ4306" s="13"/>
      <c r="EA4306" s="13"/>
      <c r="EB4306" s="13"/>
      <c r="EC4306" s="13"/>
      <c r="ED4306" s="13"/>
      <c r="EE4306" s="13"/>
      <c r="EF4306" s="13"/>
      <c r="EG4306" s="13"/>
      <c r="EH4306" s="13"/>
      <c r="EI4306" s="13"/>
      <c r="EJ4306" s="13"/>
      <c r="EK4306" s="13"/>
      <c r="EL4306" s="13"/>
      <c r="EM4306" s="13"/>
      <c r="EN4306" s="13"/>
      <c r="EO4306" s="13"/>
      <c r="EP4306" s="13"/>
      <c r="EQ4306" s="13"/>
      <c r="ER4306" s="13"/>
      <c r="ES4306" s="13"/>
      <c r="ET4306" s="13"/>
      <c r="EU4306" s="13"/>
      <c r="EV4306" s="13"/>
      <c r="EW4306" s="13"/>
      <c r="EX4306" s="13"/>
      <c r="EY4306" s="13"/>
      <c r="EZ4306" s="13"/>
      <c r="FA4306" s="13"/>
      <c r="FB4306" s="13"/>
      <c r="FC4306" s="13"/>
      <c r="FD4306" s="13"/>
      <c r="FE4306" s="13"/>
      <c r="FF4306" s="13"/>
      <c r="FG4306" s="13"/>
      <c r="FH4306" s="13"/>
      <c r="FI4306" s="13"/>
      <c r="FJ4306" s="13"/>
      <c r="FK4306" s="13"/>
      <c r="FL4306" s="13"/>
      <c r="FM4306" s="13"/>
      <c r="FN4306" s="13"/>
      <c r="FO4306" s="13"/>
      <c r="FP4306" s="13"/>
      <c r="FQ4306" s="13"/>
      <c r="FR4306" s="13"/>
      <c r="FS4306" s="13"/>
      <c r="FT4306" s="13"/>
      <c r="FU4306" s="13"/>
      <c r="FV4306" s="13"/>
      <c r="FW4306" s="13"/>
      <c r="FX4306" s="13"/>
      <c r="FY4306" s="13"/>
      <c r="FZ4306" s="13"/>
      <c r="GA4306" s="13"/>
      <c r="GB4306" s="13"/>
      <c r="GC4306" s="13"/>
      <c r="GD4306" s="13"/>
      <c r="GE4306" s="13"/>
      <c r="GF4306" s="13"/>
      <c r="GG4306" s="13"/>
      <c r="GH4306" s="13"/>
      <c r="GI4306" s="13"/>
      <c r="GJ4306" s="13"/>
      <c r="GK4306" s="13"/>
      <c r="GL4306" s="13"/>
      <c r="GM4306" s="13"/>
      <c r="GN4306" s="13"/>
      <c r="GO4306" s="13"/>
      <c r="GP4306" s="13"/>
      <c r="GQ4306" s="13"/>
      <c r="GR4306" s="13"/>
      <c r="GS4306" s="13"/>
      <c r="GT4306" s="13"/>
      <c r="GU4306" s="13"/>
      <c r="GV4306" s="13"/>
      <c r="GW4306" s="13"/>
      <c r="GX4306" s="13"/>
      <c r="GY4306" s="13"/>
      <c r="GZ4306" s="13"/>
      <c r="HA4306" s="13"/>
      <c r="HB4306" s="13"/>
      <c r="HC4306" s="13"/>
      <c r="HD4306" s="13"/>
      <c r="HE4306" s="13"/>
      <c r="HF4306" s="13"/>
      <c r="HG4306" s="13"/>
      <c r="HH4306" s="13"/>
      <c r="HI4306" s="13"/>
      <c r="HJ4306" s="13"/>
      <c r="HK4306" s="13"/>
      <c r="HL4306" s="13"/>
      <c r="HM4306" s="13"/>
      <c r="HN4306" s="13"/>
      <c r="HO4306" s="13"/>
      <c r="HP4306" s="13"/>
      <c r="HQ4306" s="13"/>
      <c r="HR4306" s="13"/>
      <c r="HS4306" s="13"/>
      <c r="HT4306" s="13"/>
      <c r="HU4306" s="13"/>
      <c r="HV4306" s="13"/>
      <c r="HW4306" s="13"/>
      <c r="HX4306" s="13"/>
      <c r="HY4306" s="13"/>
      <c r="HZ4306" s="13"/>
      <c r="IA4306" s="13"/>
      <c r="IB4306" s="13"/>
      <c r="IC4306" s="13"/>
      <c r="ID4306" s="13"/>
      <c r="IE4306" s="13"/>
      <c r="IF4306" s="13"/>
      <c r="IG4306" s="13"/>
    </row>
    <row r="4307" spans="1:241" s="304" customFormat="1">
      <c r="A4307" s="309">
        <v>233</v>
      </c>
      <c r="B4307" s="197" t="s">
        <v>2316</v>
      </c>
      <c r="C4307" s="46" t="s">
        <v>5379</v>
      </c>
      <c r="D4307" s="305" t="s">
        <v>1808</v>
      </c>
      <c r="E4307" s="312">
        <f t="shared" si="249"/>
        <v>0</v>
      </c>
      <c r="F4307" s="303"/>
      <c r="G4307" s="303"/>
      <c r="H4307" s="303"/>
      <c r="I4307" s="13"/>
      <c r="J4307" s="13"/>
      <c r="K4307" s="13"/>
      <c r="L4307" s="13"/>
      <c r="M4307" s="13"/>
      <c r="N4307" s="13"/>
      <c r="O4307" s="13"/>
      <c r="P4307" s="13"/>
      <c r="Q4307" s="13"/>
      <c r="R4307" s="13"/>
      <c r="S4307" s="13"/>
      <c r="T4307" s="13"/>
      <c r="U4307" s="13"/>
      <c r="V4307" s="13"/>
      <c r="W4307" s="13"/>
      <c r="X4307" s="13"/>
      <c r="Y4307" s="13"/>
      <c r="Z4307" s="13"/>
      <c r="AA4307" s="13"/>
      <c r="AB4307" s="13"/>
      <c r="AC4307" s="13"/>
      <c r="AD4307" s="13"/>
      <c r="AE4307" s="13"/>
      <c r="AF4307" s="13"/>
      <c r="AG4307" s="13"/>
      <c r="AH4307" s="13"/>
      <c r="AI4307" s="13"/>
      <c r="AJ4307" s="13"/>
      <c r="AK4307" s="13"/>
      <c r="AL4307" s="13"/>
      <c r="AM4307" s="13"/>
      <c r="AN4307" s="13"/>
      <c r="AO4307" s="13"/>
      <c r="AP4307" s="13"/>
      <c r="AQ4307" s="13"/>
      <c r="AR4307" s="13"/>
      <c r="AS4307" s="13"/>
      <c r="AT4307" s="13"/>
      <c r="AU4307" s="13"/>
      <c r="AV4307" s="13"/>
      <c r="AW4307" s="13"/>
      <c r="AX4307" s="13"/>
      <c r="AY4307" s="13"/>
      <c r="AZ4307" s="13"/>
      <c r="BA4307" s="13"/>
      <c r="BB4307" s="13"/>
      <c r="BC4307" s="13"/>
      <c r="BD4307" s="13"/>
      <c r="BE4307" s="13"/>
      <c r="BF4307" s="13"/>
      <c r="BG4307" s="13"/>
      <c r="BH4307" s="13"/>
      <c r="BI4307" s="13"/>
      <c r="BJ4307" s="13"/>
      <c r="BK4307" s="13"/>
      <c r="BL4307" s="13"/>
      <c r="BM4307" s="13"/>
      <c r="BN4307" s="13"/>
      <c r="BO4307" s="13"/>
      <c r="BP4307" s="13"/>
      <c r="BQ4307" s="13"/>
      <c r="BR4307" s="13"/>
      <c r="BS4307" s="13"/>
      <c r="BT4307" s="13"/>
      <c r="BU4307" s="13"/>
      <c r="BV4307" s="13"/>
      <c r="BW4307" s="13"/>
      <c r="BX4307" s="13"/>
      <c r="BY4307" s="13"/>
      <c r="BZ4307" s="13"/>
      <c r="CA4307" s="13"/>
      <c r="CB4307" s="13"/>
      <c r="CC4307" s="13"/>
      <c r="CD4307" s="13"/>
      <c r="CE4307" s="13"/>
      <c r="CF4307" s="13"/>
      <c r="CG4307" s="13"/>
      <c r="CH4307" s="13"/>
      <c r="CI4307" s="13"/>
      <c r="CJ4307" s="13"/>
      <c r="CK4307" s="13"/>
      <c r="CL4307" s="13"/>
      <c r="CM4307" s="13"/>
      <c r="CN4307" s="13"/>
      <c r="CO4307" s="13"/>
      <c r="CP4307" s="13"/>
      <c r="CQ4307" s="13"/>
      <c r="CR4307" s="13"/>
      <c r="CS4307" s="13"/>
      <c r="CT4307" s="13"/>
      <c r="CU4307" s="13"/>
      <c r="CV4307" s="13"/>
      <c r="CW4307" s="13"/>
      <c r="CX4307" s="13"/>
      <c r="CY4307" s="13"/>
      <c r="CZ4307" s="13"/>
      <c r="DA4307" s="13"/>
      <c r="DB4307" s="13"/>
      <c r="DC4307" s="13"/>
      <c r="DD4307" s="13"/>
      <c r="DE4307" s="13"/>
      <c r="DF4307" s="13"/>
      <c r="DG4307" s="13"/>
      <c r="DH4307" s="13"/>
      <c r="DI4307" s="13"/>
      <c r="DJ4307" s="13"/>
      <c r="DK4307" s="13"/>
      <c r="DL4307" s="13"/>
      <c r="DM4307" s="13"/>
      <c r="DN4307" s="13"/>
      <c r="DO4307" s="13"/>
      <c r="DP4307" s="13"/>
      <c r="DQ4307" s="13"/>
      <c r="DR4307" s="13"/>
      <c r="DS4307" s="13"/>
      <c r="DT4307" s="13"/>
      <c r="DU4307" s="13"/>
      <c r="DV4307" s="13"/>
      <c r="DW4307" s="13"/>
      <c r="DX4307" s="13"/>
      <c r="DY4307" s="13"/>
      <c r="DZ4307" s="13"/>
      <c r="EA4307" s="13"/>
      <c r="EB4307" s="13"/>
      <c r="EC4307" s="13"/>
      <c r="ED4307" s="13"/>
      <c r="EE4307" s="13"/>
      <c r="EF4307" s="13"/>
      <c r="EG4307" s="13"/>
      <c r="EH4307" s="13"/>
      <c r="EI4307" s="13"/>
      <c r="EJ4307" s="13"/>
      <c r="EK4307" s="13"/>
      <c r="EL4307" s="13"/>
      <c r="EM4307" s="13"/>
      <c r="EN4307" s="13"/>
      <c r="EO4307" s="13"/>
      <c r="EP4307" s="13"/>
      <c r="EQ4307" s="13"/>
      <c r="ER4307" s="13"/>
      <c r="ES4307" s="13"/>
      <c r="ET4307" s="13"/>
      <c r="EU4307" s="13"/>
      <c r="EV4307" s="13"/>
      <c r="EW4307" s="13"/>
      <c r="EX4307" s="13"/>
      <c r="EY4307" s="13"/>
      <c r="EZ4307" s="13"/>
      <c r="FA4307" s="13"/>
      <c r="FB4307" s="13"/>
      <c r="FC4307" s="13"/>
      <c r="FD4307" s="13"/>
      <c r="FE4307" s="13"/>
      <c r="FF4307" s="13"/>
      <c r="FG4307" s="13"/>
      <c r="FH4307" s="13"/>
      <c r="FI4307" s="13"/>
      <c r="FJ4307" s="13"/>
      <c r="FK4307" s="13"/>
      <c r="FL4307" s="13"/>
      <c r="FM4307" s="13"/>
      <c r="FN4307" s="13"/>
      <c r="FO4307" s="13"/>
      <c r="FP4307" s="13"/>
      <c r="FQ4307" s="13"/>
      <c r="FR4307" s="13"/>
      <c r="FS4307" s="13"/>
      <c r="FT4307" s="13"/>
      <c r="FU4307" s="13"/>
      <c r="FV4307" s="13"/>
      <c r="FW4307" s="13"/>
      <c r="FX4307" s="13"/>
      <c r="FY4307" s="13"/>
      <c r="FZ4307" s="13"/>
      <c r="GA4307" s="13"/>
      <c r="GB4307" s="13"/>
      <c r="GC4307" s="13"/>
      <c r="GD4307" s="13"/>
      <c r="GE4307" s="13"/>
      <c r="GF4307" s="13"/>
      <c r="GG4307" s="13"/>
      <c r="GH4307" s="13"/>
      <c r="GI4307" s="13"/>
      <c r="GJ4307" s="13"/>
      <c r="GK4307" s="13"/>
      <c r="GL4307" s="13"/>
      <c r="GM4307" s="13"/>
      <c r="GN4307" s="13"/>
      <c r="GO4307" s="13"/>
      <c r="GP4307" s="13"/>
      <c r="GQ4307" s="13"/>
      <c r="GR4307" s="13"/>
      <c r="GS4307" s="13"/>
      <c r="GT4307" s="13"/>
      <c r="GU4307" s="13"/>
      <c r="GV4307" s="13"/>
      <c r="GW4307" s="13"/>
      <c r="GX4307" s="13"/>
      <c r="GY4307" s="13"/>
      <c r="GZ4307" s="13"/>
      <c r="HA4307" s="13"/>
      <c r="HB4307" s="13"/>
      <c r="HC4307" s="13"/>
      <c r="HD4307" s="13"/>
      <c r="HE4307" s="13"/>
      <c r="HF4307" s="13"/>
      <c r="HG4307" s="13"/>
      <c r="HH4307" s="13"/>
      <c r="HI4307" s="13"/>
      <c r="HJ4307" s="13"/>
      <c r="HK4307" s="13"/>
      <c r="HL4307" s="13"/>
      <c r="HM4307" s="13"/>
      <c r="HN4307" s="13"/>
      <c r="HO4307" s="13"/>
      <c r="HP4307" s="13"/>
      <c r="HQ4307" s="13"/>
      <c r="HR4307" s="13"/>
      <c r="HS4307" s="13"/>
      <c r="HT4307" s="13"/>
      <c r="HU4307" s="13"/>
      <c r="HV4307" s="13"/>
      <c r="HW4307" s="13"/>
      <c r="HX4307" s="13"/>
      <c r="HY4307" s="13"/>
      <c r="HZ4307" s="13"/>
      <c r="IA4307" s="13"/>
      <c r="IB4307" s="13"/>
      <c r="IC4307" s="13"/>
      <c r="ID4307" s="13"/>
      <c r="IE4307" s="13"/>
      <c r="IF4307" s="13"/>
      <c r="IG4307" s="13"/>
    </row>
    <row r="4308" spans="1:241" s="304" customFormat="1">
      <c r="A4308" s="309">
        <v>234</v>
      </c>
      <c r="B4308" s="197" t="s">
        <v>5380</v>
      </c>
      <c r="C4308" s="46" t="s">
        <v>5381</v>
      </c>
      <c r="D4308" s="305" t="s">
        <v>1808</v>
      </c>
      <c r="E4308" s="312">
        <f t="shared" si="249"/>
        <v>0</v>
      </c>
      <c r="F4308" s="303"/>
      <c r="G4308" s="303"/>
      <c r="H4308" s="303"/>
      <c r="I4308" s="13"/>
      <c r="J4308" s="13"/>
      <c r="K4308" s="13"/>
      <c r="L4308" s="13"/>
      <c r="M4308" s="13"/>
      <c r="N4308" s="13"/>
      <c r="O4308" s="13"/>
      <c r="P4308" s="13"/>
      <c r="Q4308" s="13"/>
      <c r="R4308" s="13"/>
      <c r="S4308" s="13"/>
      <c r="T4308" s="13"/>
      <c r="U4308" s="13"/>
      <c r="V4308" s="13"/>
      <c r="W4308" s="13"/>
      <c r="X4308" s="13"/>
      <c r="Y4308" s="13"/>
      <c r="Z4308" s="13"/>
      <c r="AA4308" s="13"/>
      <c r="AB4308" s="13"/>
      <c r="AC4308" s="13"/>
      <c r="AD4308" s="13"/>
      <c r="AE4308" s="13"/>
      <c r="AF4308" s="13"/>
      <c r="AG4308" s="13"/>
      <c r="AH4308" s="13"/>
      <c r="AI4308" s="13"/>
      <c r="AJ4308" s="13"/>
      <c r="AK4308" s="13"/>
      <c r="AL4308" s="13"/>
      <c r="AM4308" s="13"/>
      <c r="AN4308" s="13"/>
      <c r="AO4308" s="13"/>
      <c r="AP4308" s="13"/>
      <c r="AQ4308" s="13"/>
      <c r="AR4308" s="13"/>
      <c r="AS4308" s="13"/>
      <c r="AT4308" s="13"/>
      <c r="AU4308" s="13"/>
      <c r="AV4308" s="13"/>
      <c r="AW4308" s="13"/>
      <c r="AX4308" s="13"/>
      <c r="AY4308" s="13"/>
      <c r="AZ4308" s="13"/>
      <c r="BA4308" s="13"/>
      <c r="BB4308" s="13"/>
      <c r="BC4308" s="13"/>
      <c r="BD4308" s="13"/>
      <c r="BE4308" s="13"/>
      <c r="BF4308" s="13"/>
      <c r="BG4308" s="13"/>
      <c r="BH4308" s="13"/>
      <c r="BI4308" s="13"/>
      <c r="BJ4308" s="13"/>
      <c r="BK4308" s="13"/>
      <c r="BL4308" s="13"/>
      <c r="BM4308" s="13"/>
      <c r="BN4308" s="13"/>
      <c r="BO4308" s="13"/>
      <c r="BP4308" s="13"/>
      <c r="BQ4308" s="13"/>
      <c r="BR4308" s="13"/>
      <c r="BS4308" s="13"/>
      <c r="BT4308" s="13"/>
      <c r="BU4308" s="13"/>
      <c r="BV4308" s="13"/>
      <c r="BW4308" s="13"/>
      <c r="BX4308" s="13"/>
      <c r="BY4308" s="13"/>
      <c r="BZ4308" s="13"/>
      <c r="CA4308" s="13"/>
      <c r="CB4308" s="13"/>
      <c r="CC4308" s="13"/>
      <c r="CD4308" s="13"/>
      <c r="CE4308" s="13"/>
      <c r="CF4308" s="13"/>
      <c r="CG4308" s="13"/>
      <c r="CH4308" s="13"/>
      <c r="CI4308" s="13"/>
      <c r="CJ4308" s="13"/>
      <c r="CK4308" s="13"/>
      <c r="CL4308" s="13"/>
      <c r="CM4308" s="13"/>
      <c r="CN4308" s="13"/>
      <c r="CO4308" s="13"/>
      <c r="CP4308" s="13"/>
      <c r="CQ4308" s="13"/>
      <c r="CR4308" s="13"/>
      <c r="CS4308" s="13"/>
      <c r="CT4308" s="13"/>
      <c r="CU4308" s="13"/>
      <c r="CV4308" s="13"/>
      <c r="CW4308" s="13"/>
      <c r="CX4308" s="13"/>
      <c r="CY4308" s="13"/>
      <c r="CZ4308" s="13"/>
      <c r="DA4308" s="13"/>
      <c r="DB4308" s="13"/>
      <c r="DC4308" s="13"/>
      <c r="DD4308" s="13"/>
      <c r="DE4308" s="13"/>
      <c r="DF4308" s="13"/>
      <c r="DG4308" s="13"/>
      <c r="DH4308" s="13"/>
      <c r="DI4308" s="13"/>
      <c r="DJ4308" s="13"/>
      <c r="DK4308" s="13"/>
      <c r="DL4308" s="13"/>
      <c r="DM4308" s="13"/>
      <c r="DN4308" s="13"/>
      <c r="DO4308" s="13"/>
      <c r="DP4308" s="13"/>
      <c r="DQ4308" s="13"/>
      <c r="DR4308" s="13"/>
      <c r="DS4308" s="13"/>
      <c r="DT4308" s="13"/>
      <c r="DU4308" s="13"/>
      <c r="DV4308" s="13"/>
      <c r="DW4308" s="13"/>
      <c r="DX4308" s="13"/>
      <c r="DY4308" s="13"/>
      <c r="DZ4308" s="13"/>
      <c r="EA4308" s="13"/>
      <c r="EB4308" s="13"/>
      <c r="EC4308" s="13"/>
      <c r="ED4308" s="13"/>
      <c r="EE4308" s="13"/>
      <c r="EF4308" s="13"/>
      <c r="EG4308" s="13"/>
      <c r="EH4308" s="13"/>
      <c r="EI4308" s="13"/>
      <c r="EJ4308" s="13"/>
      <c r="EK4308" s="13"/>
      <c r="EL4308" s="13"/>
      <c r="EM4308" s="13"/>
      <c r="EN4308" s="13"/>
      <c r="EO4308" s="13"/>
      <c r="EP4308" s="13"/>
      <c r="EQ4308" s="13"/>
      <c r="ER4308" s="13"/>
      <c r="ES4308" s="13"/>
      <c r="ET4308" s="13"/>
      <c r="EU4308" s="13"/>
      <c r="EV4308" s="13"/>
      <c r="EW4308" s="13"/>
      <c r="EX4308" s="13"/>
      <c r="EY4308" s="13"/>
      <c r="EZ4308" s="13"/>
      <c r="FA4308" s="13"/>
      <c r="FB4308" s="13"/>
      <c r="FC4308" s="13"/>
      <c r="FD4308" s="13"/>
      <c r="FE4308" s="13"/>
      <c r="FF4308" s="13"/>
      <c r="FG4308" s="13"/>
      <c r="FH4308" s="13"/>
      <c r="FI4308" s="13"/>
      <c r="FJ4308" s="13"/>
      <c r="FK4308" s="13"/>
      <c r="FL4308" s="13"/>
      <c r="FM4308" s="13"/>
      <c r="FN4308" s="13"/>
      <c r="FO4308" s="13"/>
      <c r="FP4308" s="13"/>
      <c r="FQ4308" s="13"/>
      <c r="FR4308" s="13"/>
      <c r="FS4308" s="13"/>
      <c r="FT4308" s="13"/>
      <c r="FU4308" s="13"/>
      <c r="FV4308" s="13"/>
      <c r="FW4308" s="13"/>
      <c r="FX4308" s="13"/>
      <c r="FY4308" s="13"/>
      <c r="FZ4308" s="13"/>
      <c r="GA4308" s="13"/>
      <c r="GB4308" s="13"/>
      <c r="GC4308" s="13"/>
      <c r="GD4308" s="13"/>
      <c r="GE4308" s="13"/>
      <c r="GF4308" s="13"/>
      <c r="GG4308" s="13"/>
      <c r="GH4308" s="13"/>
      <c r="GI4308" s="13"/>
      <c r="GJ4308" s="13"/>
      <c r="GK4308" s="13"/>
      <c r="GL4308" s="13"/>
      <c r="GM4308" s="13"/>
      <c r="GN4308" s="13"/>
      <c r="GO4308" s="13"/>
      <c r="GP4308" s="13"/>
      <c r="GQ4308" s="13"/>
      <c r="GR4308" s="13"/>
      <c r="GS4308" s="13"/>
      <c r="GT4308" s="13"/>
      <c r="GU4308" s="13"/>
      <c r="GV4308" s="13"/>
      <c r="GW4308" s="13"/>
      <c r="GX4308" s="13"/>
      <c r="GY4308" s="13"/>
      <c r="GZ4308" s="13"/>
      <c r="HA4308" s="13"/>
      <c r="HB4308" s="13"/>
      <c r="HC4308" s="13"/>
      <c r="HD4308" s="13"/>
      <c r="HE4308" s="13"/>
      <c r="HF4308" s="13"/>
      <c r="HG4308" s="13"/>
      <c r="HH4308" s="13"/>
      <c r="HI4308" s="13"/>
      <c r="HJ4308" s="13"/>
      <c r="HK4308" s="13"/>
      <c r="HL4308" s="13"/>
      <c r="HM4308" s="13"/>
      <c r="HN4308" s="13"/>
      <c r="HO4308" s="13"/>
      <c r="HP4308" s="13"/>
      <c r="HQ4308" s="13"/>
      <c r="HR4308" s="13"/>
      <c r="HS4308" s="13"/>
      <c r="HT4308" s="13"/>
      <c r="HU4308" s="13"/>
      <c r="HV4308" s="13"/>
      <c r="HW4308" s="13"/>
      <c r="HX4308" s="13"/>
      <c r="HY4308" s="13"/>
      <c r="HZ4308" s="13"/>
      <c r="IA4308" s="13"/>
      <c r="IB4308" s="13"/>
      <c r="IC4308" s="13"/>
      <c r="ID4308" s="13"/>
      <c r="IE4308" s="13"/>
      <c r="IF4308" s="13"/>
      <c r="IG4308" s="13"/>
    </row>
    <row r="4309" spans="1:241" s="304" customFormat="1">
      <c r="A4309" s="309">
        <v>235</v>
      </c>
      <c r="B4309" s="197" t="s">
        <v>5380</v>
      </c>
      <c r="C4309" s="46" t="s">
        <v>5382</v>
      </c>
      <c r="D4309" s="305" t="s">
        <v>1808</v>
      </c>
      <c r="E4309" s="312">
        <f t="shared" si="249"/>
        <v>0</v>
      </c>
      <c r="F4309" s="303"/>
      <c r="G4309" s="303"/>
      <c r="H4309" s="303"/>
      <c r="I4309" s="13"/>
      <c r="J4309" s="13"/>
      <c r="K4309" s="13"/>
      <c r="L4309" s="13"/>
      <c r="M4309" s="13"/>
      <c r="N4309" s="13"/>
      <c r="O4309" s="13"/>
      <c r="P4309" s="13"/>
      <c r="Q4309" s="13"/>
      <c r="R4309" s="13"/>
      <c r="S4309" s="13"/>
      <c r="T4309" s="13"/>
      <c r="U4309" s="13"/>
      <c r="V4309" s="13"/>
      <c r="W4309" s="13"/>
      <c r="X4309" s="13"/>
      <c r="Y4309" s="13"/>
      <c r="Z4309" s="13"/>
      <c r="AA4309" s="13"/>
      <c r="AB4309" s="13"/>
      <c r="AC4309" s="13"/>
      <c r="AD4309" s="13"/>
      <c r="AE4309" s="13"/>
      <c r="AF4309" s="13"/>
      <c r="AG4309" s="13"/>
      <c r="AH4309" s="13"/>
      <c r="AI4309" s="13"/>
      <c r="AJ4309" s="13"/>
      <c r="AK4309" s="13"/>
      <c r="AL4309" s="13"/>
      <c r="AM4309" s="13"/>
      <c r="AN4309" s="13"/>
      <c r="AO4309" s="13"/>
      <c r="AP4309" s="13"/>
      <c r="AQ4309" s="13"/>
      <c r="AR4309" s="13"/>
      <c r="AS4309" s="13"/>
      <c r="AT4309" s="13"/>
      <c r="AU4309" s="13"/>
      <c r="AV4309" s="13"/>
      <c r="AW4309" s="13"/>
      <c r="AX4309" s="13"/>
      <c r="AY4309" s="13"/>
      <c r="AZ4309" s="13"/>
      <c r="BA4309" s="13"/>
      <c r="BB4309" s="13"/>
      <c r="BC4309" s="13"/>
      <c r="BD4309" s="13"/>
      <c r="BE4309" s="13"/>
      <c r="BF4309" s="13"/>
      <c r="BG4309" s="13"/>
      <c r="BH4309" s="13"/>
      <c r="BI4309" s="13"/>
      <c r="BJ4309" s="13"/>
      <c r="BK4309" s="13"/>
      <c r="BL4309" s="13"/>
      <c r="BM4309" s="13"/>
      <c r="BN4309" s="13"/>
      <c r="BO4309" s="13"/>
      <c r="BP4309" s="13"/>
      <c r="BQ4309" s="13"/>
      <c r="BR4309" s="13"/>
      <c r="BS4309" s="13"/>
      <c r="BT4309" s="13"/>
      <c r="BU4309" s="13"/>
      <c r="BV4309" s="13"/>
      <c r="BW4309" s="13"/>
      <c r="BX4309" s="13"/>
      <c r="BY4309" s="13"/>
      <c r="BZ4309" s="13"/>
      <c r="CA4309" s="13"/>
      <c r="CB4309" s="13"/>
      <c r="CC4309" s="13"/>
      <c r="CD4309" s="13"/>
      <c r="CE4309" s="13"/>
      <c r="CF4309" s="13"/>
      <c r="CG4309" s="13"/>
      <c r="CH4309" s="13"/>
      <c r="CI4309" s="13"/>
      <c r="CJ4309" s="13"/>
      <c r="CK4309" s="13"/>
      <c r="CL4309" s="13"/>
      <c r="CM4309" s="13"/>
      <c r="CN4309" s="13"/>
      <c r="CO4309" s="13"/>
      <c r="CP4309" s="13"/>
      <c r="CQ4309" s="13"/>
      <c r="CR4309" s="13"/>
      <c r="CS4309" s="13"/>
      <c r="CT4309" s="13"/>
      <c r="CU4309" s="13"/>
      <c r="CV4309" s="13"/>
      <c r="CW4309" s="13"/>
      <c r="CX4309" s="13"/>
      <c r="CY4309" s="13"/>
      <c r="CZ4309" s="13"/>
      <c r="DA4309" s="13"/>
      <c r="DB4309" s="13"/>
      <c r="DC4309" s="13"/>
      <c r="DD4309" s="13"/>
      <c r="DE4309" s="13"/>
      <c r="DF4309" s="13"/>
      <c r="DG4309" s="13"/>
      <c r="DH4309" s="13"/>
      <c r="DI4309" s="13"/>
      <c r="DJ4309" s="13"/>
      <c r="DK4309" s="13"/>
      <c r="DL4309" s="13"/>
      <c r="DM4309" s="13"/>
      <c r="DN4309" s="13"/>
      <c r="DO4309" s="13"/>
      <c r="DP4309" s="13"/>
      <c r="DQ4309" s="13"/>
      <c r="DR4309" s="13"/>
      <c r="DS4309" s="13"/>
      <c r="DT4309" s="13"/>
      <c r="DU4309" s="13"/>
      <c r="DV4309" s="13"/>
      <c r="DW4309" s="13"/>
      <c r="DX4309" s="13"/>
      <c r="DY4309" s="13"/>
      <c r="DZ4309" s="13"/>
      <c r="EA4309" s="13"/>
      <c r="EB4309" s="13"/>
      <c r="EC4309" s="13"/>
      <c r="ED4309" s="13"/>
      <c r="EE4309" s="13"/>
      <c r="EF4309" s="13"/>
      <c r="EG4309" s="13"/>
      <c r="EH4309" s="13"/>
      <c r="EI4309" s="13"/>
      <c r="EJ4309" s="13"/>
      <c r="EK4309" s="13"/>
      <c r="EL4309" s="13"/>
      <c r="EM4309" s="13"/>
      <c r="EN4309" s="13"/>
      <c r="EO4309" s="13"/>
      <c r="EP4309" s="13"/>
      <c r="EQ4309" s="13"/>
      <c r="ER4309" s="13"/>
      <c r="ES4309" s="13"/>
      <c r="ET4309" s="13"/>
      <c r="EU4309" s="13"/>
      <c r="EV4309" s="13"/>
      <c r="EW4309" s="13"/>
      <c r="EX4309" s="13"/>
      <c r="EY4309" s="13"/>
      <c r="EZ4309" s="13"/>
      <c r="FA4309" s="13"/>
      <c r="FB4309" s="13"/>
      <c r="FC4309" s="13"/>
      <c r="FD4309" s="13"/>
      <c r="FE4309" s="13"/>
      <c r="FF4309" s="13"/>
      <c r="FG4309" s="13"/>
      <c r="FH4309" s="13"/>
      <c r="FI4309" s="13"/>
      <c r="FJ4309" s="13"/>
      <c r="FK4309" s="13"/>
      <c r="FL4309" s="13"/>
      <c r="FM4309" s="13"/>
      <c r="FN4309" s="13"/>
      <c r="FO4309" s="13"/>
      <c r="FP4309" s="13"/>
      <c r="FQ4309" s="13"/>
      <c r="FR4309" s="13"/>
      <c r="FS4309" s="13"/>
      <c r="FT4309" s="13"/>
      <c r="FU4309" s="13"/>
      <c r="FV4309" s="13"/>
      <c r="FW4309" s="13"/>
      <c r="FX4309" s="13"/>
      <c r="FY4309" s="13"/>
      <c r="FZ4309" s="13"/>
      <c r="GA4309" s="13"/>
      <c r="GB4309" s="13"/>
      <c r="GC4309" s="13"/>
      <c r="GD4309" s="13"/>
      <c r="GE4309" s="13"/>
      <c r="GF4309" s="13"/>
      <c r="GG4309" s="13"/>
      <c r="GH4309" s="13"/>
      <c r="GI4309" s="13"/>
      <c r="GJ4309" s="13"/>
      <c r="GK4309" s="13"/>
      <c r="GL4309" s="13"/>
      <c r="GM4309" s="13"/>
      <c r="GN4309" s="13"/>
      <c r="GO4309" s="13"/>
      <c r="GP4309" s="13"/>
      <c r="GQ4309" s="13"/>
      <c r="GR4309" s="13"/>
      <c r="GS4309" s="13"/>
      <c r="GT4309" s="13"/>
      <c r="GU4309" s="13"/>
      <c r="GV4309" s="13"/>
      <c r="GW4309" s="13"/>
      <c r="GX4309" s="13"/>
      <c r="GY4309" s="13"/>
      <c r="GZ4309" s="13"/>
      <c r="HA4309" s="13"/>
      <c r="HB4309" s="13"/>
      <c r="HC4309" s="13"/>
      <c r="HD4309" s="13"/>
      <c r="HE4309" s="13"/>
      <c r="HF4309" s="13"/>
      <c r="HG4309" s="13"/>
      <c r="HH4309" s="13"/>
      <c r="HI4309" s="13"/>
      <c r="HJ4309" s="13"/>
      <c r="HK4309" s="13"/>
      <c r="HL4309" s="13"/>
      <c r="HM4309" s="13"/>
      <c r="HN4309" s="13"/>
      <c r="HO4309" s="13"/>
      <c r="HP4309" s="13"/>
      <c r="HQ4309" s="13"/>
      <c r="HR4309" s="13"/>
      <c r="HS4309" s="13"/>
      <c r="HT4309" s="13"/>
      <c r="HU4309" s="13"/>
      <c r="HV4309" s="13"/>
      <c r="HW4309" s="13"/>
      <c r="HX4309" s="13"/>
      <c r="HY4309" s="13"/>
      <c r="HZ4309" s="13"/>
      <c r="IA4309" s="13"/>
      <c r="IB4309" s="13"/>
      <c r="IC4309" s="13"/>
      <c r="ID4309" s="13"/>
      <c r="IE4309" s="13"/>
      <c r="IF4309" s="13"/>
      <c r="IG4309" s="13"/>
    </row>
    <row r="4310" spans="1:241" s="304" customFormat="1">
      <c r="A4310" s="309">
        <v>236</v>
      </c>
      <c r="B4310" s="197" t="s">
        <v>5383</v>
      </c>
      <c r="C4310" s="46" t="s">
        <v>5384</v>
      </c>
      <c r="D4310" s="305" t="s">
        <v>1808</v>
      </c>
      <c r="E4310" s="312">
        <f t="shared" si="249"/>
        <v>0</v>
      </c>
      <c r="F4310" s="303"/>
      <c r="G4310" s="303"/>
      <c r="H4310" s="303"/>
      <c r="I4310" s="13"/>
      <c r="J4310" s="13"/>
      <c r="K4310" s="13"/>
      <c r="L4310" s="13"/>
      <c r="M4310" s="13"/>
      <c r="N4310" s="13"/>
      <c r="O4310" s="13"/>
      <c r="P4310" s="13"/>
      <c r="Q4310" s="13"/>
      <c r="R4310" s="13"/>
      <c r="S4310" s="13"/>
      <c r="T4310" s="13"/>
      <c r="U4310" s="13"/>
      <c r="V4310" s="13"/>
      <c r="W4310" s="13"/>
      <c r="X4310" s="13"/>
      <c r="Y4310" s="13"/>
      <c r="Z4310" s="13"/>
      <c r="AA4310" s="13"/>
      <c r="AB4310" s="13"/>
      <c r="AC4310" s="13"/>
      <c r="AD4310" s="13"/>
      <c r="AE4310" s="13"/>
      <c r="AF4310" s="13"/>
      <c r="AG4310" s="13"/>
      <c r="AH4310" s="13"/>
      <c r="AI4310" s="13"/>
      <c r="AJ4310" s="13"/>
      <c r="AK4310" s="13"/>
      <c r="AL4310" s="13"/>
      <c r="AM4310" s="13"/>
      <c r="AN4310" s="13"/>
      <c r="AO4310" s="13"/>
      <c r="AP4310" s="13"/>
      <c r="AQ4310" s="13"/>
      <c r="AR4310" s="13"/>
      <c r="AS4310" s="13"/>
      <c r="AT4310" s="13"/>
      <c r="AU4310" s="13"/>
      <c r="AV4310" s="13"/>
      <c r="AW4310" s="13"/>
      <c r="AX4310" s="13"/>
      <c r="AY4310" s="13"/>
      <c r="AZ4310" s="13"/>
      <c r="BA4310" s="13"/>
      <c r="BB4310" s="13"/>
      <c r="BC4310" s="13"/>
      <c r="BD4310" s="13"/>
      <c r="BE4310" s="13"/>
      <c r="BF4310" s="13"/>
      <c r="BG4310" s="13"/>
      <c r="BH4310" s="13"/>
      <c r="BI4310" s="13"/>
      <c r="BJ4310" s="13"/>
      <c r="BK4310" s="13"/>
      <c r="BL4310" s="13"/>
      <c r="BM4310" s="13"/>
      <c r="BN4310" s="13"/>
      <c r="BO4310" s="13"/>
      <c r="BP4310" s="13"/>
      <c r="BQ4310" s="13"/>
      <c r="BR4310" s="13"/>
      <c r="BS4310" s="13"/>
      <c r="BT4310" s="13"/>
      <c r="BU4310" s="13"/>
      <c r="BV4310" s="13"/>
      <c r="BW4310" s="13"/>
      <c r="BX4310" s="13"/>
      <c r="BY4310" s="13"/>
      <c r="BZ4310" s="13"/>
      <c r="CA4310" s="13"/>
      <c r="CB4310" s="13"/>
      <c r="CC4310" s="13"/>
      <c r="CD4310" s="13"/>
      <c r="CE4310" s="13"/>
      <c r="CF4310" s="13"/>
      <c r="CG4310" s="13"/>
      <c r="CH4310" s="13"/>
      <c r="CI4310" s="13"/>
      <c r="CJ4310" s="13"/>
      <c r="CK4310" s="13"/>
      <c r="CL4310" s="13"/>
      <c r="CM4310" s="13"/>
      <c r="CN4310" s="13"/>
      <c r="CO4310" s="13"/>
      <c r="CP4310" s="13"/>
      <c r="CQ4310" s="13"/>
      <c r="CR4310" s="13"/>
      <c r="CS4310" s="13"/>
      <c r="CT4310" s="13"/>
      <c r="CU4310" s="13"/>
      <c r="CV4310" s="13"/>
      <c r="CW4310" s="13"/>
      <c r="CX4310" s="13"/>
      <c r="CY4310" s="13"/>
      <c r="CZ4310" s="13"/>
      <c r="DA4310" s="13"/>
      <c r="DB4310" s="13"/>
      <c r="DC4310" s="13"/>
      <c r="DD4310" s="13"/>
      <c r="DE4310" s="13"/>
      <c r="DF4310" s="13"/>
      <c r="DG4310" s="13"/>
      <c r="DH4310" s="13"/>
      <c r="DI4310" s="13"/>
      <c r="DJ4310" s="13"/>
      <c r="DK4310" s="13"/>
      <c r="DL4310" s="13"/>
      <c r="DM4310" s="13"/>
      <c r="DN4310" s="13"/>
      <c r="DO4310" s="13"/>
      <c r="DP4310" s="13"/>
      <c r="DQ4310" s="13"/>
      <c r="DR4310" s="13"/>
      <c r="DS4310" s="13"/>
      <c r="DT4310" s="13"/>
      <c r="DU4310" s="13"/>
      <c r="DV4310" s="13"/>
      <c r="DW4310" s="13"/>
      <c r="DX4310" s="13"/>
      <c r="DY4310" s="13"/>
      <c r="DZ4310" s="13"/>
      <c r="EA4310" s="13"/>
      <c r="EB4310" s="13"/>
      <c r="EC4310" s="13"/>
      <c r="ED4310" s="13"/>
      <c r="EE4310" s="13"/>
      <c r="EF4310" s="13"/>
      <c r="EG4310" s="13"/>
      <c r="EH4310" s="13"/>
      <c r="EI4310" s="13"/>
      <c r="EJ4310" s="13"/>
      <c r="EK4310" s="13"/>
      <c r="EL4310" s="13"/>
      <c r="EM4310" s="13"/>
      <c r="EN4310" s="13"/>
      <c r="EO4310" s="13"/>
      <c r="EP4310" s="13"/>
      <c r="EQ4310" s="13"/>
      <c r="ER4310" s="13"/>
      <c r="ES4310" s="13"/>
      <c r="ET4310" s="13"/>
      <c r="EU4310" s="13"/>
      <c r="EV4310" s="13"/>
      <c r="EW4310" s="13"/>
      <c r="EX4310" s="13"/>
      <c r="EY4310" s="13"/>
      <c r="EZ4310" s="13"/>
      <c r="FA4310" s="13"/>
      <c r="FB4310" s="13"/>
      <c r="FC4310" s="13"/>
      <c r="FD4310" s="13"/>
      <c r="FE4310" s="13"/>
      <c r="FF4310" s="13"/>
      <c r="FG4310" s="13"/>
      <c r="FH4310" s="13"/>
      <c r="FI4310" s="13"/>
      <c r="FJ4310" s="13"/>
      <c r="FK4310" s="13"/>
      <c r="FL4310" s="13"/>
      <c r="FM4310" s="13"/>
      <c r="FN4310" s="13"/>
      <c r="FO4310" s="13"/>
      <c r="FP4310" s="13"/>
      <c r="FQ4310" s="13"/>
      <c r="FR4310" s="13"/>
      <c r="FS4310" s="13"/>
      <c r="FT4310" s="13"/>
      <c r="FU4310" s="13"/>
      <c r="FV4310" s="13"/>
      <c r="FW4310" s="13"/>
      <c r="FX4310" s="13"/>
      <c r="FY4310" s="13"/>
      <c r="FZ4310" s="13"/>
      <c r="GA4310" s="13"/>
      <c r="GB4310" s="13"/>
      <c r="GC4310" s="13"/>
      <c r="GD4310" s="13"/>
      <c r="GE4310" s="13"/>
      <c r="GF4310" s="13"/>
      <c r="GG4310" s="13"/>
      <c r="GH4310" s="13"/>
      <c r="GI4310" s="13"/>
      <c r="GJ4310" s="13"/>
      <c r="GK4310" s="13"/>
      <c r="GL4310" s="13"/>
      <c r="GM4310" s="13"/>
      <c r="GN4310" s="13"/>
      <c r="GO4310" s="13"/>
      <c r="GP4310" s="13"/>
      <c r="GQ4310" s="13"/>
      <c r="GR4310" s="13"/>
      <c r="GS4310" s="13"/>
      <c r="GT4310" s="13"/>
      <c r="GU4310" s="13"/>
      <c r="GV4310" s="13"/>
      <c r="GW4310" s="13"/>
      <c r="GX4310" s="13"/>
      <c r="GY4310" s="13"/>
      <c r="GZ4310" s="13"/>
      <c r="HA4310" s="13"/>
      <c r="HB4310" s="13"/>
      <c r="HC4310" s="13"/>
      <c r="HD4310" s="13"/>
      <c r="HE4310" s="13"/>
      <c r="HF4310" s="13"/>
      <c r="HG4310" s="13"/>
      <c r="HH4310" s="13"/>
      <c r="HI4310" s="13"/>
      <c r="HJ4310" s="13"/>
      <c r="HK4310" s="13"/>
      <c r="HL4310" s="13"/>
      <c r="HM4310" s="13"/>
      <c r="HN4310" s="13"/>
      <c r="HO4310" s="13"/>
      <c r="HP4310" s="13"/>
      <c r="HQ4310" s="13"/>
      <c r="HR4310" s="13"/>
      <c r="HS4310" s="13"/>
      <c r="HT4310" s="13"/>
      <c r="HU4310" s="13"/>
      <c r="HV4310" s="13"/>
      <c r="HW4310" s="13"/>
      <c r="HX4310" s="13"/>
      <c r="HY4310" s="13"/>
      <c r="HZ4310" s="13"/>
      <c r="IA4310" s="13"/>
      <c r="IB4310" s="13"/>
      <c r="IC4310" s="13"/>
      <c r="ID4310" s="13"/>
      <c r="IE4310" s="13"/>
      <c r="IF4310" s="13"/>
      <c r="IG4310" s="13"/>
    </row>
    <row r="4311" spans="1:241" s="304" customFormat="1">
      <c r="A4311" s="309">
        <v>237</v>
      </c>
      <c r="B4311" s="197" t="s">
        <v>3252</v>
      </c>
      <c r="C4311" s="46" t="s">
        <v>5385</v>
      </c>
      <c r="D4311" s="305" t="s">
        <v>1808</v>
      </c>
      <c r="E4311" s="312">
        <f t="shared" si="249"/>
        <v>0</v>
      </c>
      <c r="F4311" s="303"/>
      <c r="G4311" s="303"/>
      <c r="H4311" s="303"/>
      <c r="I4311" s="13"/>
      <c r="J4311" s="13"/>
      <c r="K4311" s="13"/>
      <c r="L4311" s="13"/>
      <c r="M4311" s="13"/>
      <c r="N4311" s="13"/>
      <c r="O4311" s="13"/>
      <c r="P4311" s="13"/>
      <c r="Q4311" s="13"/>
      <c r="R4311" s="13"/>
      <c r="S4311" s="13"/>
      <c r="T4311" s="13"/>
      <c r="U4311" s="13"/>
      <c r="V4311" s="13"/>
      <c r="W4311" s="13"/>
      <c r="X4311" s="13"/>
      <c r="Y4311" s="13"/>
      <c r="Z4311" s="13"/>
      <c r="AA4311" s="13"/>
      <c r="AB4311" s="13"/>
      <c r="AC4311" s="13"/>
      <c r="AD4311" s="13"/>
      <c r="AE4311" s="13"/>
      <c r="AF4311" s="13"/>
      <c r="AG4311" s="13"/>
      <c r="AH4311" s="13"/>
      <c r="AI4311" s="13"/>
      <c r="AJ4311" s="13"/>
      <c r="AK4311" s="13"/>
      <c r="AL4311" s="13"/>
      <c r="AM4311" s="13"/>
      <c r="AN4311" s="13"/>
      <c r="AO4311" s="13"/>
      <c r="AP4311" s="13"/>
      <c r="AQ4311" s="13"/>
      <c r="AR4311" s="13"/>
      <c r="AS4311" s="13"/>
      <c r="AT4311" s="13"/>
      <c r="AU4311" s="13"/>
      <c r="AV4311" s="13"/>
      <c r="AW4311" s="13"/>
      <c r="AX4311" s="13"/>
      <c r="AY4311" s="13"/>
      <c r="AZ4311" s="13"/>
      <c r="BA4311" s="13"/>
      <c r="BB4311" s="13"/>
      <c r="BC4311" s="13"/>
      <c r="BD4311" s="13"/>
      <c r="BE4311" s="13"/>
      <c r="BF4311" s="13"/>
      <c r="BG4311" s="13"/>
      <c r="BH4311" s="13"/>
      <c r="BI4311" s="13"/>
      <c r="BJ4311" s="13"/>
      <c r="BK4311" s="13"/>
      <c r="BL4311" s="13"/>
      <c r="BM4311" s="13"/>
      <c r="BN4311" s="13"/>
      <c r="BO4311" s="13"/>
      <c r="BP4311" s="13"/>
      <c r="BQ4311" s="13"/>
      <c r="BR4311" s="13"/>
      <c r="BS4311" s="13"/>
      <c r="BT4311" s="13"/>
      <c r="BU4311" s="13"/>
      <c r="BV4311" s="13"/>
      <c r="BW4311" s="13"/>
      <c r="BX4311" s="13"/>
      <c r="BY4311" s="13"/>
      <c r="BZ4311" s="13"/>
      <c r="CA4311" s="13"/>
      <c r="CB4311" s="13"/>
      <c r="CC4311" s="13"/>
      <c r="CD4311" s="13"/>
      <c r="CE4311" s="13"/>
      <c r="CF4311" s="13"/>
      <c r="CG4311" s="13"/>
      <c r="CH4311" s="13"/>
      <c r="CI4311" s="13"/>
      <c r="CJ4311" s="13"/>
      <c r="CK4311" s="13"/>
      <c r="CL4311" s="13"/>
      <c r="CM4311" s="13"/>
      <c r="CN4311" s="13"/>
      <c r="CO4311" s="13"/>
      <c r="CP4311" s="13"/>
      <c r="CQ4311" s="13"/>
      <c r="CR4311" s="13"/>
      <c r="CS4311" s="13"/>
      <c r="CT4311" s="13"/>
      <c r="CU4311" s="13"/>
      <c r="CV4311" s="13"/>
      <c r="CW4311" s="13"/>
      <c r="CX4311" s="13"/>
      <c r="CY4311" s="13"/>
      <c r="CZ4311" s="13"/>
      <c r="DA4311" s="13"/>
      <c r="DB4311" s="13"/>
      <c r="DC4311" s="13"/>
      <c r="DD4311" s="13"/>
      <c r="DE4311" s="13"/>
      <c r="DF4311" s="13"/>
      <c r="DG4311" s="13"/>
      <c r="DH4311" s="13"/>
      <c r="DI4311" s="13"/>
      <c r="DJ4311" s="13"/>
      <c r="DK4311" s="13"/>
      <c r="DL4311" s="13"/>
      <c r="DM4311" s="13"/>
      <c r="DN4311" s="13"/>
      <c r="DO4311" s="13"/>
      <c r="DP4311" s="13"/>
      <c r="DQ4311" s="13"/>
      <c r="DR4311" s="13"/>
      <c r="DS4311" s="13"/>
      <c r="DT4311" s="13"/>
      <c r="DU4311" s="13"/>
      <c r="DV4311" s="13"/>
      <c r="DW4311" s="13"/>
      <c r="DX4311" s="13"/>
      <c r="DY4311" s="13"/>
      <c r="DZ4311" s="13"/>
      <c r="EA4311" s="13"/>
      <c r="EB4311" s="13"/>
      <c r="EC4311" s="13"/>
      <c r="ED4311" s="13"/>
      <c r="EE4311" s="13"/>
      <c r="EF4311" s="13"/>
      <c r="EG4311" s="13"/>
      <c r="EH4311" s="13"/>
      <c r="EI4311" s="13"/>
      <c r="EJ4311" s="13"/>
      <c r="EK4311" s="13"/>
      <c r="EL4311" s="13"/>
      <c r="EM4311" s="13"/>
      <c r="EN4311" s="13"/>
      <c r="EO4311" s="13"/>
      <c r="EP4311" s="13"/>
      <c r="EQ4311" s="13"/>
      <c r="ER4311" s="13"/>
      <c r="ES4311" s="13"/>
      <c r="ET4311" s="13"/>
      <c r="EU4311" s="13"/>
      <c r="EV4311" s="13"/>
      <c r="EW4311" s="13"/>
      <c r="EX4311" s="13"/>
      <c r="EY4311" s="13"/>
      <c r="EZ4311" s="13"/>
      <c r="FA4311" s="13"/>
      <c r="FB4311" s="13"/>
      <c r="FC4311" s="13"/>
      <c r="FD4311" s="13"/>
      <c r="FE4311" s="13"/>
      <c r="FF4311" s="13"/>
      <c r="FG4311" s="13"/>
      <c r="FH4311" s="13"/>
      <c r="FI4311" s="13"/>
      <c r="FJ4311" s="13"/>
      <c r="FK4311" s="13"/>
      <c r="FL4311" s="13"/>
      <c r="FM4311" s="13"/>
      <c r="FN4311" s="13"/>
      <c r="FO4311" s="13"/>
      <c r="FP4311" s="13"/>
      <c r="FQ4311" s="13"/>
      <c r="FR4311" s="13"/>
      <c r="FS4311" s="13"/>
      <c r="FT4311" s="13"/>
      <c r="FU4311" s="13"/>
      <c r="FV4311" s="13"/>
      <c r="FW4311" s="13"/>
      <c r="FX4311" s="13"/>
      <c r="FY4311" s="13"/>
      <c r="FZ4311" s="13"/>
      <c r="GA4311" s="13"/>
      <c r="GB4311" s="13"/>
      <c r="GC4311" s="13"/>
      <c r="GD4311" s="13"/>
      <c r="GE4311" s="13"/>
      <c r="GF4311" s="13"/>
      <c r="GG4311" s="13"/>
      <c r="GH4311" s="13"/>
      <c r="GI4311" s="13"/>
      <c r="GJ4311" s="13"/>
      <c r="GK4311" s="13"/>
      <c r="GL4311" s="13"/>
      <c r="GM4311" s="13"/>
      <c r="GN4311" s="13"/>
      <c r="GO4311" s="13"/>
      <c r="GP4311" s="13"/>
      <c r="GQ4311" s="13"/>
      <c r="GR4311" s="13"/>
      <c r="GS4311" s="13"/>
      <c r="GT4311" s="13"/>
      <c r="GU4311" s="13"/>
      <c r="GV4311" s="13"/>
      <c r="GW4311" s="13"/>
      <c r="GX4311" s="13"/>
      <c r="GY4311" s="13"/>
      <c r="GZ4311" s="13"/>
      <c r="HA4311" s="13"/>
      <c r="HB4311" s="13"/>
      <c r="HC4311" s="13"/>
      <c r="HD4311" s="13"/>
      <c r="HE4311" s="13"/>
      <c r="HF4311" s="13"/>
      <c r="HG4311" s="13"/>
      <c r="HH4311" s="13"/>
      <c r="HI4311" s="13"/>
      <c r="HJ4311" s="13"/>
      <c r="HK4311" s="13"/>
      <c r="HL4311" s="13"/>
      <c r="HM4311" s="13"/>
      <c r="HN4311" s="13"/>
      <c r="HO4311" s="13"/>
      <c r="HP4311" s="13"/>
      <c r="HQ4311" s="13"/>
      <c r="HR4311" s="13"/>
      <c r="HS4311" s="13"/>
      <c r="HT4311" s="13"/>
      <c r="HU4311" s="13"/>
      <c r="HV4311" s="13"/>
      <c r="HW4311" s="13"/>
      <c r="HX4311" s="13"/>
      <c r="HY4311" s="13"/>
      <c r="HZ4311" s="13"/>
      <c r="IA4311" s="13"/>
      <c r="IB4311" s="13"/>
      <c r="IC4311" s="13"/>
      <c r="ID4311" s="13"/>
      <c r="IE4311" s="13"/>
      <c r="IF4311" s="13"/>
      <c r="IG4311" s="13"/>
    </row>
    <row r="4312" spans="1:241" s="304" customFormat="1">
      <c r="A4312" s="309">
        <v>238</v>
      </c>
      <c r="B4312" s="197" t="s">
        <v>218</v>
      </c>
      <c r="C4312" s="46" t="s">
        <v>5386</v>
      </c>
      <c r="D4312" s="305" t="s">
        <v>1808</v>
      </c>
      <c r="E4312" s="312">
        <f t="shared" si="249"/>
        <v>0</v>
      </c>
      <c r="F4312" s="303"/>
      <c r="G4312" s="303"/>
      <c r="H4312" s="303"/>
      <c r="I4312" s="13"/>
      <c r="J4312" s="13"/>
      <c r="K4312" s="13"/>
      <c r="L4312" s="13"/>
      <c r="M4312" s="13"/>
      <c r="N4312" s="13"/>
      <c r="O4312" s="13"/>
      <c r="P4312" s="13"/>
      <c r="Q4312" s="13"/>
      <c r="R4312" s="13"/>
      <c r="S4312" s="13"/>
      <c r="T4312" s="13"/>
      <c r="U4312" s="13"/>
      <c r="V4312" s="13"/>
      <c r="W4312" s="13"/>
      <c r="X4312" s="13"/>
      <c r="Y4312" s="13"/>
      <c r="Z4312" s="13"/>
      <c r="AA4312" s="13"/>
      <c r="AB4312" s="13"/>
      <c r="AC4312" s="13"/>
      <c r="AD4312" s="13"/>
      <c r="AE4312" s="13"/>
      <c r="AF4312" s="13"/>
      <c r="AG4312" s="13"/>
      <c r="AH4312" s="13"/>
      <c r="AI4312" s="13"/>
      <c r="AJ4312" s="13"/>
      <c r="AK4312" s="13"/>
      <c r="AL4312" s="13"/>
      <c r="AM4312" s="13"/>
      <c r="AN4312" s="13"/>
      <c r="AO4312" s="13"/>
      <c r="AP4312" s="13"/>
      <c r="AQ4312" s="13"/>
      <c r="AR4312" s="13"/>
      <c r="AS4312" s="13"/>
      <c r="AT4312" s="13"/>
      <c r="AU4312" s="13"/>
      <c r="AV4312" s="13"/>
      <c r="AW4312" s="13"/>
      <c r="AX4312" s="13"/>
      <c r="AY4312" s="13"/>
      <c r="AZ4312" s="13"/>
      <c r="BA4312" s="13"/>
      <c r="BB4312" s="13"/>
      <c r="BC4312" s="13"/>
      <c r="BD4312" s="13"/>
      <c r="BE4312" s="13"/>
      <c r="BF4312" s="13"/>
      <c r="BG4312" s="13"/>
      <c r="BH4312" s="13"/>
      <c r="BI4312" s="13"/>
      <c r="BJ4312" s="13"/>
      <c r="BK4312" s="13"/>
      <c r="BL4312" s="13"/>
      <c r="BM4312" s="13"/>
      <c r="BN4312" s="13"/>
      <c r="BO4312" s="13"/>
      <c r="BP4312" s="13"/>
      <c r="BQ4312" s="13"/>
      <c r="BR4312" s="13"/>
      <c r="BS4312" s="13"/>
      <c r="BT4312" s="13"/>
      <c r="BU4312" s="13"/>
      <c r="BV4312" s="13"/>
      <c r="BW4312" s="13"/>
      <c r="BX4312" s="13"/>
      <c r="BY4312" s="13"/>
      <c r="BZ4312" s="13"/>
      <c r="CA4312" s="13"/>
      <c r="CB4312" s="13"/>
      <c r="CC4312" s="13"/>
      <c r="CD4312" s="13"/>
      <c r="CE4312" s="13"/>
      <c r="CF4312" s="13"/>
      <c r="CG4312" s="13"/>
      <c r="CH4312" s="13"/>
      <c r="CI4312" s="13"/>
      <c r="CJ4312" s="13"/>
      <c r="CK4312" s="13"/>
      <c r="CL4312" s="13"/>
      <c r="CM4312" s="13"/>
      <c r="CN4312" s="13"/>
      <c r="CO4312" s="13"/>
      <c r="CP4312" s="13"/>
      <c r="CQ4312" s="13"/>
      <c r="CR4312" s="13"/>
      <c r="CS4312" s="13"/>
      <c r="CT4312" s="13"/>
      <c r="CU4312" s="13"/>
      <c r="CV4312" s="13"/>
      <c r="CW4312" s="13"/>
      <c r="CX4312" s="13"/>
      <c r="CY4312" s="13"/>
      <c r="CZ4312" s="13"/>
      <c r="DA4312" s="13"/>
      <c r="DB4312" s="13"/>
      <c r="DC4312" s="13"/>
      <c r="DD4312" s="13"/>
      <c r="DE4312" s="13"/>
      <c r="DF4312" s="13"/>
      <c r="DG4312" s="13"/>
      <c r="DH4312" s="13"/>
      <c r="DI4312" s="13"/>
      <c r="DJ4312" s="13"/>
      <c r="DK4312" s="13"/>
      <c r="DL4312" s="13"/>
      <c r="DM4312" s="13"/>
      <c r="DN4312" s="13"/>
      <c r="DO4312" s="13"/>
      <c r="DP4312" s="13"/>
      <c r="DQ4312" s="13"/>
      <c r="DR4312" s="13"/>
      <c r="DS4312" s="13"/>
      <c r="DT4312" s="13"/>
      <c r="DU4312" s="13"/>
      <c r="DV4312" s="13"/>
      <c r="DW4312" s="13"/>
      <c r="DX4312" s="13"/>
      <c r="DY4312" s="13"/>
      <c r="DZ4312" s="13"/>
      <c r="EA4312" s="13"/>
      <c r="EB4312" s="13"/>
      <c r="EC4312" s="13"/>
      <c r="ED4312" s="13"/>
      <c r="EE4312" s="13"/>
      <c r="EF4312" s="13"/>
      <c r="EG4312" s="13"/>
      <c r="EH4312" s="13"/>
      <c r="EI4312" s="13"/>
      <c r="EJ4312" s="13"/>
      <c r="EK4312" s="13"/>
      <c r="EL4312" s="13"/>
      <c r="EM4312" s="13"/>
      <c r="EN4312" s="13"/>
      <c r="EO4312" s="13"/>
      <c r="EP4312" s="13"/>
      <c r="EQ4312" s="13"/>
      <c r="ER4312" s="13"/>
      <c r="ES4312" s="13"/>
      <c r="ET4312" s="13"/>
      <c r="EU4312" s="13"/>
      <c r="EV4312" s="13"/>
      <c r="EW4312" s="13"/>
      <c r="EX4312" s="13"/>
      <c r="EY4312" s="13"/>
      <c r="EZ4312" s="13"/>
      <c r="FA4312" s="13"/>
      <c r="FB4312" s="13"/>
      <c r="FC4312" s="13"/>
      <c r="FD4312" s="13"/>
      <c r="FE4312" s="13"/>
      <c r="FF4312" s="13"/>
      <c r="FG4312" s="13"/>
      <c r="FH4312" s="13"/>
      <c r="FI4312" s="13"/>
      <c r="FJ4312" s="13"/>
      <c r="FK4312" s="13"/>
      <c r="FL4312" s="13"/>
      <c r="FM4312" s="13"/>
      <c r="FN4312" s="13"/>
      <c r="FO4312" s="13"/>
      <c r="FP4312" s="13"/>
      <c r="FQ4312" s="13"/>
      <c r="FR4312" s="13"/>
      <c r="FS4312" s="13"/>
      <c r="FT4312" s="13"/>
      <c r="FU4312" s="13"/>
      <c r="FV4312" s="13"/>
      <c r="FW4312" s="13"/>
      <c r="FX4312" s="13"/>
      <c r="FY4312" s="13"/>
      <c r="FZ4312" s="13"/>
      <c r="GA4312" s="13"/>
      <c r="GB4312" s="13"/>
      <c r="GC4312" s="13"/>
      <c r="GD4312" s="13"/>
      <c r="GE4312" s="13"/>
      <c r="GF4312" s="13"/>
      <c r="GG4312" s="13"/>
      <c r="GH4312" s="13"/>
      <c r="GI4312" s="13"/>
      <c r="GJ4312" s="13"/>
      <c r="GK4312" s="13"/>
      <c r="GL4312" s="13"/>
      <c r="GM4312" s="13"/>
      <c r="GN4312" s="13"/>
      <c r="GO4312" s="13"/>
      <c r="GP4312" s="13"/>
      <c r="GQ4312" s="13"/>
      <c r="GR4312" s="13"/>
      <c r="GS4312" s="13"/>
      <c r="GT4312" s="13"/>
      <c r="GU4312" s="13"/>
      <c r="GV4312" s="13"/>
      <c r="GW4312" s="13"/>
      <c r="GX4312" s="13"/>
      <c r="GY4312" s="13"/>
      <c r="GZ4312" s="13"/>
      <c r="HA4312" s="13"/>
      <c r="HB4312" s="13"/>
      <c r="HC4312" s="13"/>
      <c r="HD4312" s="13"/>
      <c r="HE4312" s="13"/>
      <c r="HF4312" s="13"/>
      <c r="HG4312" s="13"/>
      <c r="HH4312" s="13"/>
      <c r="HI4312" s="13"/>
      <c r="HJ4312" s="13"/>
      <c r="HK4312" s="13"/>
      <c r="HL4312" s="13"/>
      <c r="HM4312" s="13"/>
      <c r="HN4312" s="13"/>
      <c r="HO4312" s="13"/>
      <c r="HP4312" s="13"/>
      <c r="HQ4312" s="13"/>
      <c r="HR4312" s="13"/>
      <c r="HS4312" s="13"/>
      <c r="HT4312" s="13"/>
      <c r="HU4312" s="13"/>
      <c r="HV4312" s="13"/>
      <c r="HW4312" s="13"/>
      <c r="HX4312" s="13"/>
      <c r="HY4312" s="13"/>
      <c r="HZ4312" s="13"/>
      <c r="IA4312" s="13"/>
      <c r="IB4312" s="13"/>
      <c r="IC4312" s="13"/>
      <c r="ID4312" s="13"/>
      <c r="IE4312" s="13"/>
      <c r="IF4312" s="13"/>
      <c r="IG4312" s="13"/>
    </row>
    <row r="4313" spans="1:241" s="304" customFormat="1">
      <c r="A4313" s="309">
        <v>239</v>
      </c>
      <c r="B4313" s="197" t="s">
        <v>5387</v>
      </c>
      <c r="C4313" s="46" t="s">
        <v>5388</v>
      </c>
      <c r="D4313" s="305" t="s">
        <v>1808</v>
      </c>
      <c r="E4313" s="312">
        <f t="shared" si="249"/>
        <v>0</v>
      </c>
      <c r="F4313" s="303"/>
      <c r="G4313" s="303"/>
      <c r="H4313" s="303"/>
      <c r="I4313" s="13"/>
      <c r="J4313" s="13"/>
      <c r="K4313" s="13"/>
      <c r="L4313" s="13"/>
      <c r="M4313" s="13"/>
      <c r="N4313" s="13"/>
      <c r="O4313" s="13"/>
      <c r="P4313" s="13"/>
      <c r="Q4313" s="13"/>
      <c r="R4313" s="13"/>
      <c r="S4313" s="13"/>
      <c r="T4313" s="13"/>
      <c r="U4313" s="13"/>
      <c r="V4313" s="13"/>
      <c r="W4313" s="13"/>
      <c r="X4313" s="13"/>
      <c r="Y4313" s="13"/>
      <c r="Z4313" s="13"/>
      <c r="AA4313" s="13"/>
      <c r="AB4313" s="13"/>
      <c r="AC4313" s="13"/>
      <c r="AD4313" s="13"/>
      <c r="AE4313" s="13"/>
      <c r="AF4313" s="13"/>
      <c r="AG4313" s="13"/>
      <c r="AH4313" s="13"/>
      <c r="AI4313" s="13"/>
      <c r="AJ4313" s="13"/>
      <c r="AK4313" s="13"/>
      <c r="AL4313" s="13"/>
      <c r="AM4313" s="13"/>
      <c r="AN4313" s="13"/>
      <c r="AO4313" s="13"/>
      <c r="AP4313" s="13"/>
      <c r="AQ4313" s="13"/>
      <c r="AR4313" s="13"/>
      <c r="AS4313" s="13"/>
      <c r="AT4313" s="13"/>
      <c r="AU4313" s="13"/>
      <c r="AV4313" s="13"/>
      <c r="AW4313" s="13"/>
      <c r="AX4313" s="13"/>
      <c r="AY4313" s="13"/>
      <c r="AZ4313" s="13"/>
      <c r="BA4313" s="13"/>
      <c r="BB4313" s="13"/>
      <c r="BC4313" s="13"/>
      <c r="BD4313" s="13"/>
      <c r="BE4313" s="13"/>
      <c r="BF4313" s="13"/>
      <c r="BG4313" s="13"/>
      <c r="BH4313" s="13"/>
      <c r="BI4313" s="13"/>
      <c r="BJ4313" s="13"/>
      <c r="BK4313" s="13"/>
      <c r="BL4313" s="13"/>
      <c r="BM4313" s="13"/>
      <c r="BN4313" s="13"/>
      <c r="BO4313" s="13"/>
      <c r="BP4313" s="13"/>
      <c r="BQ4313" s="13"/>
      <c r="BR4313" s="13"/>
      <c r="BS4313" s="13"/>
      <c r="BT4313" s="13"/>
      <c r="BU4313" s="13"/>
      <c r="BV4313" s="13"/>
      <c r="BW4313" s="13"/>
      <c r="BX4313" s="13"/>
      <c r="BY4313" s="13"/>
      <c r="BZ4313" s="13"/>
      <c r="CA4313" s="13"/>
      <c r="CB4313" s="13"/>
      <c r="CC4313" s="13"/>
      <c r="CD4313" s="13"/>
      <c r="CE4313" s="13"/>
      <c r="CF4313" s="13"/>
      <c r="CG4313" s="13"/>
      <c r="CH4313" s="13"/>
      <c r="CI4313" s="13"/>
      <c r="CJ4313" s="13"/>
      <c r="CK4313" s="13"/>
      <c r="CL4313" s="13"/>
      <c r="CM4313" s="13"/>
      <c r="CN4313" s="13"/>
      <c r="CO4313" s="13"/>
      <c r="CP4313" s="13"/>
      <c r="CQ4313" s="13"/>
      <c r="CR4313" s="13"/>
      <c r="CS4313" s="13"/>
      <c r="CT4313" s="13"/>
      <c r="CU4313" s="13"/>
      <c r="CV4313" s="13"/>
      <c r="CW4313" s="13"/>
      <c r="CX4313" s="13"/>
      <c r="CY4313" s="13"/>
      <c r="CZ4313" s="13"/>
      <c r="DA4313" s="13"/>
      <c r="DB4313" s="13"/>
      <c r="DC4313" s="13"/>
      <c r="DD4313" s="13"/>
      <c r="DE4313" s="13"/>
      <c r="DF4313" s="13"/>
      <c r="DG4313" s="13"/>
      <c r="DH4313" s="13"/>
      <c r="DI4313" s="13"/>
      <c r="DJ4313" s="13"/>
      <c r="DK4313" s="13"/>
      <c r="DL4313" s="13"/>
      <c r="DM4313" s="13"/>
      <c r="DN4313" s="13"/>
      <c r="DO4313" s="13"/>
      <c r="DP4313" s="13"/>
      <c r="DQ4313" s="13"/>
      <c r="DR4313" s="13"/>
      <c r="DS4313" s="13"/>
      <c r="DT4313" s="13"/>
      <c r="DU4313" s="13"/>
      <c r="DV4313" s="13"/>
      <c r="DW4313" s="13"/>
      <c r="DX4313" s="13"/>
      <c r="DY4313" s="13"/>
      <c r="DZ4313" s="13"/>
      <c r="EA4313" s="13"/>
      <c r="EB4313" s="13"/>
      <c r="EC4313" s="13"/>
      <c r="ED4313" s="13"/>
      <c r="EE4313" s="13"/>
      <c r="EF4313" s="13"/>
      <c r="EG4313" s="13"/>
      <c r="EH4313" s="13"/>
      <c r="EI4313" s="13"/>
      <c r="EJ4313" s="13"/>
      <c r="EK4313" s="13"/>
      <c r="EL4313" s="13"/>
      <c r="EM4313" s="13"/>
      <c r="EN4313" s="13"/>
      <c r="EO4313" s="13"/>
      <c r="EP4313" s="13"/>
      <c r="EQ4313" s="13"/>
      <c r="ER4313" s="13"/>
      <c r="ES4313" s="13"/>
      <c r="ET4313" s="13"/>
      <c r="EU4313" s="13"/>
      <c r="EV4313" s="13"/>
      <c r="EW4313" s="13"/>
      <c r="EX4313" s="13"/>
      <c r="EY4313" s="13"/>
      <c r="EZ4313" s="13"/>
      <c r="FA4313" s="13"/>
      <c r="FB4313" s="13"/>
      <c r="FC4313" s="13"/>
      <c r="FD4313" s="13"/>
      <c r="FE4313" s="13"/>
      <c r="FF4313" s="13"/>
      <c r="FG4313" s="13"/>
      <c r="FH4313" s="13"/>
      <c r="FI4313" s="13"/>
      <c r="FJ4313" s="13"/>
      <c r="FK4313" s="13"/>
      <c r="FL4313" s="13"/>
      <c r="FM4313" s="13"/>
      <c r="FN4313" s="13"/>
      <c r="FO4313" s="13"/>
      <c r="FP4313" s="13"/>
      <c r="FQ4313" s="13"/>
      <c r="FR4313" s="13"/>
      <c r="FS4313" s="13"/>
      <c r="FT4313" s="13"/>
      <c r="FU4313" s="13"/>
      <c r="FV4313" s="13"/>
      <c r="FW4313" s="13"/>
      <c r="FX4313" s="13"/>
      <c r="FY4313" s="13"/>
      <c r="FZ4313" s="13"/>
      <c r="GA4313" s="13"/>
      <c r="GB4313" s="13"/>
      <c r="GC4313" s="13"/>
      <c r="GD4313" s="13"/>
      <c r="GE4313" s="13"/>
      <c r="GF4313" s="13"/>
      <c r="GG4313" s="13"/>
      <c r="GH4313" s="13"/>
      <c r="GI4313" s="13"/>
      <c r="GJ4313" s="13"/>
      <c r="GK4313" s="13"/>
      <c r="GL4313" s="13"/>
      <c r="GM4313" s="13"/>
      <c r="GN4313" s="13"/>
      <c r="GO4313" s="13"/>
      <c r="GP4313" s="13"/>
      <c r="GQ4313" s="13"/>
      <c r="GR4313" s="13"/>
      <c r="GS4313" s="13"/>
      <c r="GT4313" s="13"/>
      <c r="GU4313" s="13"/>
      <c r="GV4313" s="13"/>
      <c r="GW4313" s="13"/>
      <c r="GX4313" s="13"/>
      <c r="GY4313" s="13"/>
      <c r="GZ4313" s="13"/>
      <c r="HA4313" s="13"/>
      <c r="HB4313" s="13"/>
      <c r="HC4313" s="13"/>
      <c r="HD4313" s="13"/>
      <c r="HE4313" s="13"/>
      <c r="HF4313" s="13"/>
      <c r="HG4313" s="13"/>
      <c r="HH4313" s="13"/>
      <c r="HI4313" s="13"/>
      <c r="HJ4313" s="13"/>
      <c r="HK4313" s="13"/>
      <c r="HL4313" s="13"/>
      <c r="HM4313" s="13"/>
      <c r="HN4313" s="13"/>
      <c r="HO4313" s="13"/>
      <c r="HP4313" s="13"/>
      <c r="HQ4313" s="13"/>
      <c r="HR4313" s="13"/>
      <c r="HS4313" s="13"/>
      <c r="HT4313" s="13"/>
      <c r="HU4313" s="13"/>
      <c r="HV4313" s="13"/>
      <c r="HW4313" s="13"/>
      <c r="HX4313" s="13"/>
      <c r="HY4313" s="13"/>
      <c r="HZ4313" s="13"/>
      <c r="IA4313" s="13"/>
      <c r="IB4313" s="13"/>
      <c r="IC4313" s="13"/>
      <c r="ID4313" s="13"/>
      <c r="IE4313" s="13"/>
      <c r="IF4313" s="13"/>
      <c r="IG4313" s="13"/>
    </row>
    <row r="4314" spans="1:241" s="304" customFormat="1">
      <c r="A4314" s="309">
        <v>240</v>
      </c>
      <c r="B4314" s="197" t="s">
        <v>5389</v>
      </c>
      <c r="C4314" s="46" t="s">
        <v>5390</v>
      </c>
      <c r="D4314" s="305" t="s">
        <v>1808</v>
      </c>
      <c r="E4314" s="312">
        <f t="shared" si="249"/>
        <v>0</v>
      </c>
      <c r="F4314" s="303"/>
      <c r="G4314" s="303"/>
      <c r="H4314" s="303"/>
      <c r="I4314" s="13"/>
      <c r="J4314" s="13"/>
      <c r="K4314" s="13"/>
      <c r="L4314" s="13"/>
      <c r="M4314" s="13"/>
      <c r="N4314" s="13"/>
      <c r="O4314" s="13"/>
      <c r="P4314" s="13"/>
      <c r="Q4314" s="13"/>
      <c r="R4314" s="13"/>
      <c r="S4314" s="13"/>
      <c r="T4314" s="13"/>
      <c r="U4314" s="13"/>
      <c r="V4314" s="13"/>
      <c r="W4314" s="13"/>
      <c r="X4314" s="13"/>
      <c r="Y4314" s="13"/>
      <c r="Z4314" s="13"/>
      <c r="AA4314" s="13"/>
      <c r="AB4314" s="13"/>
      <c r="AC4314" s="13"/>
      <c r="AD4314" s="13"/>
      <c r="AE4314" s="13"/>
      <c r="AF4314" s="13"/>
      <c r="AG4314" s="13"/>
      <c r="AH4314" s="13"/>
      <c r="AI4314" s="13"/>
      <c r="AJ4314" s="13"/>
      <c r="AK4314" s="13"/>
      <c r="AL4314" s="13"/>
      <c r="AM4314" s="13"/>
      <c r="AN4314" s="13"/>
      <c r="AO4314" s="13"/>
      <c r="AP4314" s="13"/>
      <c r="AQ4314" s="13"/>
      <c r="AR4314" s="13"/>
      <c r="AS4314" s="13"/>
      <c r="AT4314" s="13"/>
      <c r="AU4314" s="13"/>
      <c r="AV4314" s="13"/>
      <c r="AW4314" s="13"/>
      <c r="AX4314" s="13"/>
      <c r="AY4314" s="13"/>
      <c r="AZ4314" s="13"/>
      <c r="BA4314" s="13"/>
      <c r="BB4314" s="13"/>
      <c r="BC4314" s="13"/>
      <c r="BD4314" s="13"/>
      <c r="BE4314" s="13"/>
      <c r="BF4314" s="13"/>
      <c r="BG4314" s="13"/>
      <c r="BH4314" s="13"/>
      <c r="BI4314" s="13"/>
      <c r="BJ4314" s="13"/>
      <c r="BK4314" s="13"/>
      <c r="BL4314" s="13"/>
      <c r="BM4314" s="13"/>
      <c r="BN4314" s="13"/>
      <c r="BO4314" s="13"/>
      <c r="BP4314" s="13"/>
      <c r="BQ4314" s="13"/>
      <c r="BR4314" s="13"/>
      <c r="BS4314" s="13"/>
      <c r="BT4314" s="13"/>
      <c r="BU4314" s="13"/>
      <c r="BV4314" s="13"/>
      <c r="BW4314" s="13"/>
      <c r="BX4314" s="13"/>
      <c r="BY4314" s="13"/>
      <c r="BZ4314" s="13"/>
      <c r="CA4314" s="13"/>
      <c r="CB4314" s="13"/>
      <c r="CC4314" s="13"/>
      <c r="CD4314" s="13"/>
      <c r="CE4314" s="13"/>
      <c r="CF4314" s="13"/>
      <c r="CG4314" s="13"/>
      <c r="CH4314" s="13"/>
      <c r="CI4314" s="13"/>
      <c r="CJ4314" s="13"/>
      <c r="CK4314" s="13"/>
      <c r="CL4314" s="13"/>
      <c r="CM4314" s="13"/>
      <c r="CN4314" s="13"/>
      <c r="CO4314" s="13"/>
      <c r="CP4314" s="13"/>
      <c r="CQ4314" s="13"/>
      <c r="CR4314" s="13"/>
      <c r="CS4314" s="13"/>
      <c r="CT4314" s="13"/>
      <c r="CU4314" s="13"/>
      <c r="CV4314" s="13"/>
      <c r="CW4314" s="13"/>
      <c r="CX4314" s="13"/>
      <c r="CY4314" s="13"/>
      <c r="CZ4314" s="13"/>
      <c r="DA4314" s="13"/>
      <c r="DB4314" s="13"/>
      <c r="DC4314" s="13"/>
      <c r="DD4314" s="13"/>
      <c r="DE4314" s="13"/>
      <c r="DF4314" s="13"/>
      <c r="DG4314" s="13"/>
      <c r="DH4314" s="13"/>
      <c r="DI4314" s="13"/>
      <c r="DJ4314" s="13"/>
      <c r="DK4314" s="13"/>
      <c r="DL4314" s="13"/>
      <c r="DM4314" s="13"/>
      <c r="DN4314" s="13"/>
      <c r="DO4314" s="13"/>
      <c r="DP4314" s="13"/>
      <c r="DQ4314" s="13"/>
      <c r="DR4314" s="13"/>
      <c r="DS4314" s="13"/>
      <c r="DT4314" s="13"/>
      <c r="DU4314" s="13"/>
      <c r="DV4314" s="13"/>
      <c r="DW4314" s="13"/>
      <c r="DX4314" s="13"/>
      <c r="DY4314" s="13"/>
      <c r="DZ4314" s="13"/>
      <c r="EA4314" s="13"/>
      <c r="EB4314" s="13"/>
      <c r="EC4314" s="13"/>
      <c r="ED4314" s="13"/>
      <c r="EE4314" s="13"/>
      <c r="EF4314" s="13"/>
      <c r="EG4314" s="13"/>
      <c r="EH4314" s="13"/>
      <c r="EI4314" s="13"/>
      <c r="EJ4314" s="13"/>
      <c r="EK4314" s="13"/>
      <c r="EL4314" s="13"/>
      <c r="EM4314" s="13"/>
      <c r="EN4314" s="13"/>
      <c r="EO4314" s="13"/>
      <c r="EP4314" s="13"/>
      <c r="EQ4314" s="13"/>
      <c r="ER4314" s="13"/>
      <c r="ES4314" s="13"/>
      <c r="ET4314" s="13"/>
      <c r="EU4314" s="13"/>
      <c r="EV4314" s="13"/>
      <c r="EW4314" s="13"/>
      <c r="EX4314" s="13"/>
      <c r="EY4314" s="13"/>
      <c r="EZ4314" s="13"/>
      <c r="FA4314" s="13"/>
      <c r="FB4314" s="13"/>
      <c r="FC4314" s="13"/>
      <c r="FD4314" s="13"/>
      <c r="FE4314" s="13"/>
      <c r="FF4314" s="13"/>
      <c r="FG4314" s="13"/>
      <c r="FH4314" s="13"/>
      <c r="FI4314" s="13"/>
      <c r="FJ4314" s="13"/>
      <c r="FK4314" s="13"/>
      <c r="FL4314" s="13"/>
      <c r="FM4314" s="13"/>
      <c r="FN4314" s="13"/>
      <c r="FO4314" s="13"/>
      <c r="FP4314" s="13"/>
      <c r="FQ4314" s="13"/>
      <c r="FR4314" s="13"/>
      <c r="FS4314" s="13"/>
      <c r="FT4314" s="13"/>
      <c r="FU4314" s="13"/>
      <c r="FV4314" s="13"/>
      <c r="FW4314" s="13"/>
      <c r="FX4314" s="13"/>
      <c r="FY4314" s="13"/>
      <c r="FZ4314" s="13"/>
      <c r="GA4314" s="13"/>
      <c r="GB4314" s="13"/>
      <c r="GC4314" s="13"/>
      <c r="GD4314" s="13"/>
      <c r="GE4314" s="13"/>
      <c r="GF4314" s="13"/>
      <c r="GG4314" s="13"/>
      <c r="GH4314" s="13"/>
      <c r="GI4314" s="13"/>
      <c r="GJ4314" s="13"/>
      <c r="GK4314" s="13"/>
      <c r="GL4314" s="13"/>
      <c r="GM4314" s="13"/>
      <c r="GN4314" s="13"/>
      <c r="GO4314" s="13"/>
      <c r="GP4314" s="13"/>
      <c r="GQ4314" s="13"/>
      <c r="GR4314" s="13"/>
      <c r="GS4314" s="13"/>
      <c r="GT4314" s="13"/>
      <c r="GU4314" s="13"/>
      <c r="GV4314" s="13"/>
      <c r="GW4314" s="13"/>
      <c r="GX4314" s="13"/>
      <c r="GY4314" s="13"/>
      <c r="GZ4314" s="13"/>
      <c r="HA4314" s="13"/>
      <c r="HB4314" s="13"/>
      <c r="HC4314" s="13"/>
      <c r="HD4314" s="13"/>
      <c r="HE4314" s="13"/>
      <c r="HF4314" s="13"/>
      <c r="HG4314" s="13"/>
      <c r="HH4314" s="13"/>
      <c r="HI4314" s="13"/>
      <c r="HJ4314" s="13"/>
      <c r="HK4314" s="13"/>
      <c r="HL4314" s="13"/>
      <c r="HM4314" s="13"/>
      <c r="HN4314" s="13"/>
      <c r="HO4314" s="13"/>
      <c r="HP4314" s="13"/>
      <c r="HQ4314" s="13"/>
      <c r="HR4314" s="13"/>
      <c r="HS4314" s="13"/>
      <c r="HT4314" s="13"/>
      <c r="HU4314" s="13"/>
      <c r="HV4314" s="13"/>
      <c r="HW4314" s="13"/>
      <c r="HX4314" s="13"/>
      <c r="HY4314" s="13"/>
      <c r="HZ4314" s="13"/>
      <c r="IA4314" s="13"/>
      <c r="IB4314" s="13"/>
      <c r="IC4314" s="13"/>
      <c r="ID4314" s="13"/>
      <c r="IE4314" s="13"/>
      <c r="IF4314" s="13"/>
      <c r="IG4314" s="13"/>
    </row>
    <row r="4315" spans="1:241" s="304" customFormat="1">
      <c r="A4315" s="309">
        <v>241</v>
      </c>
      <c r="B4315" s="197" t="s">
        <v>5391</v>
      </c>
      <c r="C4315" s="46" t="s">
        <v>5392</v>
      </c>
      <c r="D4315" s="311" t="s">
        <v>2581</v>
      </c>
      <c r="E4315" s="312">
        <f t="shared" si="249"/>
        <v>0</v>
      </c>
      <c r="F4315" s="303"/>
      <c r="G4315" s="303"/>
      <c r="H4315" s="303"/>
      <c r="I4315" s="13"/>
      <c r="J4315" s="13"/>
      <c r="K4315" s="13"/>
      <c r="L4315" s="13"/>
      <c r="M4315" s="13"/>
      <c r="N4315" s="13"/>
      <c r="O4315" s="13"/>
      <c r="P4315" s="13"/>
      <c r="Q4315" s="13"/>
      <c r="R4315" s="13"/>
      <c r="S4315" s="13"/>
      <c r="T4315" s="13"/>
      <c r="U4315" s="13"/>
      <c r="V4315" s="13"/>
      <c r="W4315" s="13"/>
      <c r="X4315" s="13"/>
      <c r="Y4315" s="13"/>
      <c r="Z4315" s="13"/>
      <c r="AA4315" s="13"/>
      <c r="AB4315" s="13"/>
      <c r="AC4315" s="13"/>
      <c r="AD4315" s="13"/>
      <c r="AE4315" s="13"/>
      <c r="AF4315" s="13"/>
      <c r="AG4315" s="13"/>
      <c r="AH4315" s="13"/>
      <c r="AI4315" s="13"/>
      <c r="AJ4315" s="13"/>
      <c r="AK4315" s="13"/>
      <c r="AL4315" s="13"/>
      <c r="AM4315" s="13"/>
      <c r="AN4315" s="13"/>
      <c r="AO4315" s="13"/>
      <c r="AP4315" s="13"/>
      <c r="AQ4315" s="13"/>
      <c r="AR4315" s="13"/>
      <c r="AS4315" s="13"/>
      <c r="AT4315" s="13"/>
      <c r="AU4315" s="13"/>
      <c r="AV4315" s="13"/>
      <c r="AW4315" s="13"/>
      <c r="AX4315" s="13"/>
      <c r="AY4315" s="13"/>
      <c r="AZ4315" s="13"/>
      <c r="BA4315" s="13"/>
      <c r="BB4315" s="13"/>
      <c r="BC4315" s="13"/>
      <c r="BD4315" s="13"/>
      <c r="BE4315" s="13"/>
      <c r="BF4315" s="13"/>
      <c r="BG4315" s="13"/>
      <c r="BH4315" s="13"/>
      <c r="BI4315" s="13"/>
      <c r="BJ4315" s="13"/>
      <c r="BK4315" s="13"/>
      <c r="BL4315" s="13"/>
      <c r="BM4315" s="13"/>
      <c r="BN4315" s="13"/>
      <c r="BO4315" s="13"/>
      <c r="BP4315" s="13"/>
      <c r="BQ4315" s="13"/>
      <c r="BR4315" s="13"/>
      <c r="BS4315" s="13"/>
      <c r="BT4315" s="13"/>
      <c r="BU4315" s="13"/>
      <c r="BV4315" s="13"/>
      <c r="BW4315" s="13"/>
      <c r="BX4315" s="13"/>
      <c r="BY4315" s="13"/>
      <c r="BZ4315" s="13"/>
      <c r="CA4315" s="13"/>
      <c r="CB4315" s="13"/>
      <c r="CC4315" s="13"/>
      <c r="CD4315" s="13"/>
      <c r="CE4315" s="13"/>
      <c r="CF4315" s="13"/>
      <c r="CG4315" s="13"/>
      <c r="CH4315" s="13"/>
      <c r="CI4315" s="13"/>
      <c r="CJ4315" s="13"/>
      <c r="CK4315" s="13"/>
      <c r="CL4315" s="13"/>
      <c r="CM4315" s="13"/>
      <c r="CN4315" s="13"/>
      <c r="CO4315" s="13"/>
      <c r="CP4315" s="13"/>
      <c r="CQ4315" s="13"/>
      <c r="CR4315" s="13"/>
      <c r="CS4315" s="13"/>
      <c r="CT4315" s="13"/>
      <c r="CU4315" s="13"/>
      <c r="CV4315" s="13"/>
      <c r="CW4315" s="13"/>
      <c r="CX4315" s="13"/>
      <c r="CY4315" s="13"/>
      <c r="CZ4315" s="13"/>
      <c r="DA4315" s="13"/>
      <c r="DB4315" s="13"/>
      <c r="DC4315" s="13"/>
      <c r="DD4315" s="13"/>
      <c r="DE4315" s="13"/>
      <c r="DF4315" s="13"/>
      <c r="DG4315" s="13"/>
      <c r="DH4315" s="13"/>
      <c r="DI4315" s="13"/>
      <c r="DJ4315" s="13"/>
      <c r="DK4315" s="13"/>
      <c r="DL4315" s="13"/>
      <c r="DM4315" s="13"/>
      <c r="DN4315" s="13"/>
      <c r="DO4315" s="13"/>
      <c r="DP4315" s="13"/>
      <c r="DQ4315" s="13"/>
      <c r="DR4315" s="13"/>
      <c r="DS4315" s="13"/>
      <c r="DT4315" s="13"/>
      <c r="DU4315" s="13"/>
      <c r="DV4315" s="13"/>
      <c r="DW4315" s="13"/>
      <c r="DX4315" s="13"/>
      <c r="DY4315" s="13"/>
      <c r="DZ4315" s="13"/>
      <c r="EA4315" s="13"/>
      <c r="EB4315" s="13"/>
      <c r="EC4315" s="13"/>
      <c r="ED4315" s="13"/>
      <c r="EE4315" s="13"/>
      <c r="EF4315" s="13"/>
      <c r="EG4315" s="13"/>
      <c r="EH4315" s="13"/>
      <c r="EI4315" s="13"/>
      <c r="EJ4315" s="13"/>
      <c r="EK4315" s="13"/>
      <c r="EL4315" s="13"/>
      <c r="EM4315" s="13"/>
      <c r="EN4315" s="13"/>
      <c r="EO4315" s="13"/>
      <c r="EP4315" s="13"/>
      <c r="EQ4315" s="13"/>
      <c r="ER4315" s="13"/>
      <c r="ES4315" s="13"/>
      <c r="ET4315" s="13"/>
      <c r="EU4315" s="13"/>
      <c r="EV4315" s="13"/>
      <c r="EW4315" s="13"/>
      <c r="EX4315" s="13"/>
      <c r="EY4315" s="13"/>
      <c r="EZ4315" s="13"/>
      <c r="FA4315" s="13"/>
      <c r="FB4315" s="13"/>
      <c r="FC4315" s="13"/>
      <c r="FD4315" s="13"/>
      <c r="FE4315" s="13"/>
      <c r="FF4315" s="13"/>
      <c r="FG4315" s="13"/>
      <c r="FH4315" s="13"/>
      <c r="FI4315" s="13"/>
      <c r="FJ4315" s="13"/>
      <c r="FK4315" s="13"/>
      <c r="FL4315" s="13"/>
      <c r="FM4315" s="13"/>
      <c r="FN4315" s="13"/>
      <c r="FO4315" s="13"/>
      <c r="FP4315" s="13"/>
      <c r="FQ4315" s="13"/>
      <c r="FR4315" s="13"/>
      <c r="FS4315" s="13"/>
      <c r="FT4315" s="13"/>
      <c r="FU4315" s="13"/>
      <c r="FV4315" s="13"/>
      <c r="FW4315" s="13"/>
      <c r="FX4315" s="13"/>
      <c r="FY4315" s="13"/>
      <c r="FZ4315" s="13"/>
      <c r="GA4315" s="13"/>
      <c r="GB4315" s="13"/>
      <c r="GC4315" s="13"/>
      <c r="GD4315" s="13"/>
      <c r="GE4315" s="13"/>
      <c r="GF4315" s="13"/>
      <c r="GG4315" s="13"/>
      <c r="GH4315" s="13"/>
      <c r="GI4315" s="13"/>
      <c r="GJ4315" s="13"/>
      <c r="GK4315" s="13"/>
      <c r="GL4315" s="13"/>
      <c r="GM4315" s="13"/>
      <c r="GN4315" s="13"/>
      <c r="GO4315" s="13"/>
      <c r="GP4315" s="13"/>
      <c r="GQ4315" s="13"/>
      <c r="GR4315" s="13"/>
      <c r="GS4315" s="13"/>
      <c r="GT4315" s="13"/>
      <c r="GU4315" s="13"/>
      <c r="GV4315" s="13"/>
      <c r="GW4315" s="13"/>
      <c r="GX4315" s="13"/>
      <c r="GY4315" s="13"/>
      <c r="GZ4315" s="13"/>
      <c r="HA4315" s="13"/>
      <c r="HB4315" s="13"/>
      <c r="HC4315" s="13"/>
      <c r="HD4315" s="13"/>
      <c r="HE4315" s="13"/>
      <c r="HF4315" s="13"/>
      <c r="HG4315" s="13"/>
      <c r="HH4315" s="13"/>
      <c r="HI4315" s="13"/>
      <c r="HJ4315" s="13"/>
      <c r="HK4315" s="13"/>
      <c r="HL4315" s="13"/>
      <c r="HM4315" s="13"/>
      <c r="HN4315" s="13"/>
      <c r="HO4315" s="13"/>
      <c r="HP4315" s="13"/>
      <c r="HQ4315" s="13"/>
      <c r="HR4315" s="13"/>
      <c r="HS4315" s="13"/>
      <c r="HT4315" s="13"/>
      <c r="HU4315" s="13"/>
      <c r="HV4315" s="13"/>
      <c r="HW4315" s="13"/>
      <c r="HX4315" s="13"/>
      <c r="HY4315" s="13"/>
      <c r="HZ4315" s="13"/>
      <c r="IA4315" s="13"/>
      <c r="IB4315" s="13"/>
      <c r="IC4315" s="13"/>
      <c r="ID4315" s="13"/>
      <c r="IE4315" s="13"/>
      <c r="IF4315" s="13"/>
      <c r="IG4315" s="13"/>
    </row>
    <row r="4316" spans="1:241" s="304" customFormat="1">
      <c r="A4316" s="309">
        <v>242</v>
      </c>
      <c r="B4316" s="197" t="s">
        <v>2954</v>
      </c>
      <c r="C4316" s="46">
        <v>307</v>
      </c>
      <c r="D4316" s="305" t="s">
        <v>1808</v>
      </c>
      <c r="E4316" s="312">
        <f t="shared" si="249"/>
        <v>0</v>
      </c>
      <c r="F4316" s="303"/>
      <c r="G4316" s="303"/>
      <c r="H4316" s="303"/>
      <c r="I4316" s="13"/>
      <c r="J4316" s="13"/>
      <c r="K4316" s="13"/>
      <c r="L4316" s="13"/>
      <c r="M4316" s="13"/>
      <c r="N4316" s="13"/>
      <c r="O4316" s="13"/>
      <c r="P4316" s="13"/>
      <c r="Q4316" s="13"/>
      <c r="R4316" s="13"/>
      <c r="S4316" s="13"/>
      <c r="T4316" s="13"/>
      <c r="U4316" s="13"/>
      <c r="V4316" s="13"/>
      <c r="W4316" s="13"/>
      <c r="X4316" s="13"/>
      <c r="Y4316" s="13"/>
      <c r="Z4316" s="13"/>
      <c r="AA4316" s="13"/>
      <c r="AB4316" s="13"/>
      <c r="AC4316" s="13"/>
      <c r="AD4316" s="13"/>
      <c r="AE4316" s="13"/>
      <c r="AF4316" s="13"/>
      <c r="AG4316" s="13"/>
      <c r="AH4316" s="13"/>
      <c r="AI4316" s="13"/>
      <c r="AJ4316" s="13"/>
      <c r="AK4316" s="13"/>
      <c r="AL4316" s="13"/>
      <c r="AM4316" s="13"/>
      <c r="AN4316" s="13"/>
      <c r="AO4316" s="13"/>
      <c r="AP4316" s="13"/>
      <c r="AQ4316" s="13"/>
      <c r="AR4316" s="13"/>
      <c r="AS4316" s="13"/>
      <c r="AT4316" s="13"/>
      <c r="AU4316" s="13"/>
      <c r="AV4316" s="13"/>
      <c r="AW4316" s="13"/>
      <c r="AX4316" s="13"/>
      <c r="AY4316" s="13"/>
      <c r="AZ4316" s="13"/>
      <c r="BA4316" s="13"/>
      <c r="BB4316" s="13"/>
      <c r="BC4316" s="13"/>
      <c r="BD4316" s="13"/>
      <c r="BE4316" s="13"/>
      <c r="BF4316" s="13"/>
      <c r="BG4316" s="13"/>
      <c r="BH4316" s="13"/>
      <c r="BI4316" s="13"/>
      <c r="BJ4316" s="13"/>
      <c r="BK4316" s="13"/>
      <c r="BL4316" s="13"/>
      <c r="BM4316" s="13"/>
      <c r="BN4316" s="13"/>
      <c r="BO4316" s="13"/>
      <c r="BP4316" s="13"/>
      <c r="BQ4316" s="13"/>
      <c r="BR4316" s="13"/>
      <c r="BS4316" s="13"/>
      <c r="BT4316" s="13"/>
      <c r="BU4316" s="13"/>
      <c r="BV4316" s="13"/>
      <c r="BW4316" s="13"/>
      <c r="BX4316" s="13"/>
      <c r="BY4316" s="13"/>
      <c r="BZ4316" s="13"/>
      <c r="CA4316" s="13"/>
      <c r="CB4316" s="13"/>
      <c r="CC4316" s="13"/>
      <c r="CD4316" s="13"/>
      <c r="CE4316" s="13"/>
      <c r="CF4316" s="13"/>
      <c r="CG4316" s="13"/>
      <c r="CH4316" s="13"/>
      <c r="CI4316" s="13"/>
      <c r="CJ4316" s="13"/>
      <c r="CK4316" s="13"/>
      <c r="CL4316" s="13"/>
      <c r="CM4316" s="13"/>
      <c r="CN4316" s="13"/>
      <c r="CO4316" s="13"/>
      <c r="CP4316" s="13"/>
      <c r="CQ4316" s="13"/>
      <c r="CR4316" s="13"/>
      <c r="CS4316" s="13"/>
      <c r="CT4316" s="13"/>
      <c r="CU4316" s="13"/>
      <c r="CV4316" s="13"/>
      <c r="CW4316" s="13"/>
      <c r="CX4316" s="13"/>
      <c r="CY4316" s="13"/>
      <c r="CZ4316" s="13"/>
      <c r="DA4316" s="13"/>
      <c r="DB4316" s="13"/>
      <c r="DC4316" s="13"/>
      <c r="DD4316" s="13"/>
      <c r="DE4316" s="13"/>
      <c r="DF4316" s="13"/>
      <c r="DG4316" s="13"/>
      <c r="DH4316" s="13"/>
      <c r="DI4316" s="13"/>
      <c r="DJ4316" s="13"/>
      <c r="DK4316" s="13"/>
      <c r="DL4316" s="13"/>
      <c r="DM4316" s="13"/>
      <c r="DN4316" s="13"/>
      <c r="DO4316" s="13"/>
      <c r="DP4316" s="13"/>
      <c r="DQ4316" s="13"/>
      <c r="DR4316" s="13"/>
      <c r="DS4316" s="13"/>
      <c r="DT4316" s="13"/>
      <c r="DU4316" s="13"/>
      <c r="DV4316" s="13"/>
      <c r="DW4316" s="13"/>
      <c r="DX4316" s="13"/>
      <c r="DY4316" s="13"/>
      <c r="DZ4316" s="13"/>
      <c r="EA4316" s="13"/>
      <c r="EB4316" s="13"/>
      <c r="EC4316" s="13"/>
      <c r="ED4316" s="13"/>
      <c r="EE4316" s="13"/>
      <c r="EF4316" s="13"/>
      <c r="EG4316" s="13"/>
      <c r="EH4316" s="13"/>
      <c r="EI4316" s="13"/>
      <c r="EJ4316" s="13"/>
      <c r="EK4316" s="13"/>
      <c r="EL4316" s="13"/>
      <c r="EM4316" s="13"/>
      <c r="EN4316" s="13"/>
      <c r="EO4316" s="13"/>
      <c r="EP4316" s="13"/>
      <c r="EQ4316" s="13"/>
      <c r="ER4316" s="13"/>
      <c r="ES4316" s="13"/>
      <c r="ET4316" s="13"/>
      <c r="EU4316" s="13"/>
      <c r="EV4316" s="13"/>
      <c r="EW4316" s="13"/>
      <c r="EX4316" s="13"/>
      <c r="EY4316" s="13"/>
      <c r="EZ4316" s="13"/>
      <c r="FA4316" s="13"/>
      <c r="FB4316" s="13"/>
      <c r="FC4316" s="13"/>
      <c r="FD4316" s="13"/>
      <c r="FE4316" s="13"/>
      <c r="FF4316" s="13"/>
      <c r="FG4316" s="13"/>
      <c r="FH4316" s="13"/>
      <c r="FI4316" s="13"/>
      <c r="FJ4316" s="13"/>
      <c r="FK4316" s="13"/>
      <c r="FL4316" s="13"/>
      <c r="FM4316" s="13"/>
      <c r="FN4316" s="13"/>
      <c r="FO4316" s="13"/>
      <c r="FP4316" s="13"/>
      <c r="FQ4316" s="13"/>
      <c r="FR4316" s="13"/>
      <c r="FS4316" s="13"/>
      <c r="FT4316" s="13"/>
      <c r="FU4316" s="13"/>
      <c r="FV4316" s="13"/>
      <c r="FW4316" s="13"/>
      <c r="FX4316" s="13"/>
      <c r="FY4316" s="13"/>
      <c r="FZ4316" s="13"/>
      <c r="GA4316" s="13"/>
      <c r="GB4316" s="13"/>
      <c r="GC4316" s="13"/>
      <c r="GD4316" s="13"/>
      <c r="GE4316" s="13"/>
      <c r="GF4316" s="13"/>
      <c r="GG4316" s="13"/>
      <c r="GH4316" s="13"/>
      <c r="GI4316" s="13"/>
      <c r="GJ4316" s="13"/>
      <c r="GK4316" s="13"/>
      <c r="GL4316" s="13"/>
      <c r="GM4316" s="13"/>
      <c r="GN4316" s="13"/>
      <c r="GO4316" s="13"/>
      <c r="GP4316" s="13"/>
      <c r="GQ4316" s="13"/>
      <c r="GR4316" s="13"/>
      <c r="GS4316" s="13"/>
      <c r="GT4316" s="13"/>
      <c r="GU4316" s="13"/>
      <c r="GV4316" s="13"/>
      <c r="GW4316" s="13"/>
      <c r="GX4316" s="13"/>
      <c r="GY4316" s="13"/>
      <c r="GZ4316" s="13"/>
      <c r="HA4316" s="13"/>
      <c r="HB4316" s="13"/>
      <c r="HC4316" s="13"/>
      <c r="HD4316" s="13"/>
      <c r="HE4316" s="13"/>
      <c r="HF4316" s="13"/>
      <c r="HG4316" s="13"/>
      <c r="HH4316" s="13"/>
      <c r="HI4316" s="13"/>
      <c r="HJ4316" s="13"/>
      <c r="HK4316" s="13"/>
      <c r="HL4316" s="13"/>
      <c r="HM4316" s="13"/>
      <c r="HN4316" s="13"/>
      <c r="HO4316" s="13"/>
      <c r="HP4316" s="13"/>
      <c r="HQ4316" s="13"/>
      <c r="HR4316" s="13"/>
      <c r="HS4316" s="13"/>
      <c r="HT4316" s="13"/>
      <c r="HU4316" s="13"/>
      <c r="HV4316" s="13"/>
      <c r="HW4316" s="13"/>
      <c r="HX4316" s="13"/>
      <c r="HY4316" s="13"/>
      <c r="HZ4316" s="13"/>
      <c r="IA4316" s="13"/>
      <c r="IB4316" s="13"/>
      <c r="IC4316" s="13"/>
      <c r="ID4316" s="13"/>
      <c r="IE4316" s="13"/>
      <c r="IF4316" s="13"/>
      <c r="IG4316" s="13"/>
    </row>
    <row r="4317" spans="1:241" s="304" customFormat="1">
      <c r="A4317" s="309">
        <v>243</v>
      </c>
      <c r="B4317" s="197" t="s">
        <v>2320</v>
      </c>
      <c r="C4317" s="46" t="s">
        <v>5393</v>
      </c>
      <c r="D4317" s="305" t="s">
        <v>1808</v>
      </c>
      <c r="E4317" s="312">
        <f t="shared" si="249"/>
        <v>0</v>
      </c>
      <c r="F4317" s="303"/>
      <c r="G4317" s="303"/>
      <c r="H4317" s="303"/>
      <c r="I4317" s="13"/>
      <c r="J4317" s="13"/>
      <c r="K4317" s="13"/>
      <c r="L4317" s="13"/>
      <c r="M4317" s="13"/>
      <c r="N4317" s="13"/>
      <c r="O4317" s="13"/>
      <c r="P4317" s="13"/>
      <c r="Q4317" s="13"/>
      <c r="R4317" s="13"/>
      <c r="S4317" s="13"/>
      <c r="T4317" s="13"/>
      <c r="U4317" s="13"/>
      <c r="V4317" s="13"/>
      <c r="W4317" s="13"/>
      <c r="X4317" s="13"/>
      <c r="Y4317" s="13"/>
      <c r="Z4317" s="13"/>
      <c r="AA4317" s="13"/>
      <c r="AB4317" s="13"/>
      <c r="AC4317" s="13"/>
      <c r="AD4317" s="13"/>
      <c r="AE4317" s="13"/>
      <c r="AF4317" s="13"/>
      <c r="AG4317" s="13"/>
      <c r="AH4317" s="13"/>
      <c r="AI4317" s="13"/>
      <c r="AJ4317" s="13"/>
      <c r="AK4317" s="13"/>
      <c r="AL4317" s="13"/>
      <c r="AM4317" s="13"/>
      <c r="AN4317" s="13"/>
      <c r="AO4317" s="13"/>
      <c r="AP4317" s="13"/>
      <c r="AQ4317" s="13"/>
      <c r="AR4317" s="13"/>
      <c r="AS4317" s="13"/>
      <c r="AT4317" s="13"/>
      <c r="AU4317" s="13"/>
      <c r="AV4317" s="13"/>
      <c r="AW4317" s="13"/>
      <c r="AX4317" s="13"/>
      <c r="AY4317" s="13"/>
      <c r="AZ4317" s="13"/>
      <c r="BA4317" s="13"/>
      <c r="BB4317" s="13"/>
      <c r="BC4317" s="13"/>
      <c r="BD4317" s="13"/>
      <c r="BE4317" s="13"/>
      <c r="BF4317" s="13"/>
      <c r="BG4317" s="13"/>
      <c r="BH4317" s="13"/>
      <c r="BI4317" s="13"/>
      <c r="BJ4317" s="13"/>
      <c r="BK4317" s="13"/>
      <c r="BL4317" s="13"/>
      <c r="BM4317" s="13"/>
      <c r="BN4317" s="13"/>
      <c r="BO4317" s="13"/>
      <c r="BP4317" s="13"/>
      <c r="BQ4317" s="13"/>
      <c r="BR4317" s="13"/>
      <c r="BS4317" s="13"/>
      <c r="BT4317" s="13"/>
      <c r="BU4317" s="13"/>
      <c r="BV4317" s="13"/>
      <c r="BW4317" s="13"/>
      <c r="BX4317" s="13"/>
      <c r="BY4317" s="13"/>
      <c r="BZ4317" s="13"/>
      <c r="CA4317" s="13"/>
      <c r="CB4317" s="13"/>
      <c r="CC4317" s="13"/>
      <c r="CD4317" s="13"/>
      <c r="CE4317" s="13"/>
      <c r="CF4317" s="13"/>
      <c r="CG4317" s="13"/>
      <c r="CH4317" s="13"/>
      <c r="CI4317" s="13"/>
      <c r="CJ4317" s="13"/>
      <c r="CK4317" s="13"/>
      <c r="CL4317" s="13"/>
      <c r="CM4317" s="13"/>
      <c r="CN4317" s="13"/>
      <c r="CO4317" s="13"/>
      <c r="CP4317" s="13"/>
      <c r="CQ4317" s="13"/>
      <c r="CR4317" s="13"/>
      <c r="CS4317" s="13"/>
      <c r="CT4317" s="13"/>
      <c r="CU4317" s="13"/>
      <c r="CV4317" s="13"/>
      <c r="CW4317" s="13"/>
      <c r="CX4317" s="13"/>
      <c r="CY4317" s="13"/>
      <c r="CZ4317" s="13"/>
      <c r="DA4317" s="13"/>
      <c r="DB4317" s="13"/>
      <c r="DC4317" s="13"/>
      <c r="DD4317" s="13"/>
      <c r="DE4317" s="13"/>
      <c r="DF4317" s="13"/>
      <c r="DG4317" s="13"/>
      <c r="DH4317" s="13"/>
      <c r="DI4317" s="13"/>
      <c r="DJ4317" s="13"/>
      <c r="DK4317" s="13"/>
      <c r="DL4317" s="13"/>
      <c r="DM4317" s="13"/>
      <c r="DN4317" s="13"/>
      <c r="DO4317" s="13"/>
      <c r="DP4317" s="13"/>
      <c r="DQ4317" s="13"/>
      <c r="DR4317" s="13"/>
      <c r="DS4317" s="13"/>
      <c r="DT4317" s="13"/>
      <c r="DU4317" s="13"/>
      <c r="DV4317" s="13"/>
      <c r="DW4317" s="13"/>
      <c r="DX4317" s="13"/>
      <c r="DY4317" s="13"/>
      <c r="DZ4317" s="13"/>
      <c r="EA4317" s="13"/>
      <c r="EB4317" s="13"/>
      <c r="EC4317" s="13"/>
      <c r="ED4317" s="13"/>
      <c r="EE4317" s="13"/>
      <c r="EF4317" s="13"/>
      <c r="EG4317" s="13"/>
      <c r="EH4317" s="13"/>
      <c r="EI4317" s="13"/>
      <c r="EJ4317" s="13"/>
      <c r="EK4317" s="13"/>
      <c r="EL4317" s="13"/>
      <c r="EM4317" s="13"/>
      <c r="EN4317" s="13"/>
      <c r="EO4317" s="13"/>
      <c r="EP4317" s="13"/>
      <c r="EQ4317" s="13"/>
      <c r="ER4317" s="13"/>
      <c r="ES4317" s="13"/>
      <c r="ET4317" s="13"/>
      <c r="EU4317" s="13"/>
      <c r="EV4317" s="13"/>
      <c r="EW4317" s="13"/>
      <c r="EX4317" s="13"/>
      <c r="EY4317" s="13"/>
      <c r="EZ4317" s="13"/>
      <c r="FA4317" s="13"/>
      <c r="FB4317" s="13"/>
      <c r="FC4317" s="13"/>
      <c r="FD4317" s="13"/>
      <c r="FE4317" s="13"/>
      <c r="FF4317" s="13"/>
      <c r="FG4317" s="13"/>
      <c r="FH4317" s="13"/>
      <c r="FI4317" s="13"/>
      <c r="FJ4317" s="13"/>
      <c r="FK4317" s="13"/>
      <c r="FL4317" s="13"/>
      <c r="FM4317" s="13"/>
      <c r="FN4317" s="13"/>
      <c r="FO4317" s="13"/>
      <c r="FP4317" s="13"/>
      <c r="FQ4317" s="13"/>
      <c r="FR4317" s="13"/>
      <c r="FS4317" s="13"/>
      <c r="FT4317" s="13"/>
      <c r="FU4317" s="13"/>
      <c r="FV4317" s="13"/>
      <c r="FW4317" s="13"/>
      <c r="FX4317" s="13"/>
      <c r="FY4317" s="13"/>
      <c r="FZ4317" s="13"/>
      <c r="GA4317" s="13"/>
      <c r="GB4317" s="13"/>
      <c r="GC4317" s="13"/>
      <c r="GD4317" s="13"/>
      <c r="GE4317" s="13"/>
      <c r="GF4317" s="13"/>
      <c r="GG4317" s="13"/>
      <c r="GH4317" s="13"/>
      <c r="GI4317" s="13"/>
      <c r="GJ4317" s="13"/>
      <c r="GK4317" s="13"/>
      <c r="GL4317" s="13"/>
      <c r="GM4317" s="13"/>
      <c r="GN4317" s="13"/>
      <c r="GO4317" s="13"/>
      <c r="GP4317" s="13"/>
      <c r="GQ4317" s="13"/>
      <c r="GR4317" s="13"/>
      <c r="GS4317" s="13"/>
      <c r="GT4317" s="13"/>
      <c r="GU4317" s="13"/>
      <c r="GV4317" s="13"/>
      <c r="GW4317" s="13"/>
      <c r="GX4317" s="13"/>
      <c r="GY4317" s="13"/>
      <c r="GZ4317" s="13"/>
      <c r="HA4317" s="13"/>
      <c r="HB4317" s="13"/>
      <c r="HC4317" s="13"/>
      <c r="HD4317" s="13"/>
      <c r="HE4317" s="13"/>
      <c r="HF4317" s="13"/>
      <c r="HG4317" s="13"/>
      <c r="HH4317" s="13"/>
      <c r="HI4317" s="13"/>
      <c r="HJ4317" s="13"/>
      <c r="HK4317" s="13"/>
      <c r="HL4317" s="13"/>
      <c r="HM4317" s="13"/>
      <c r="HN4317" s="13"/>
      <c r="HO4317" s="13"/>
      <c r="HP4317" s="13"/>
      <c r="HQ4317" s="13"/>
      <c r="HR4317" s="13"/>
      <c r="HS4317" s="13"/>
      <c r="HT4317" s="13"/>
      <c r="HU4317" s="13"/>
      <c r="HV4317" s="13"/>
      <c r="HW4317" s="13"/>
      <c r="HX4317" s="13"/>
      <c r="HY4317" s="13"/>
      <c r="HZ4317" s="13"/>
      <c r="IA4317" s="13"/>
      <c r="IB4317" s="13"/>
      <c r="IC4317" s="13"/>
      <c r="ID4317" s="13"/>
      <c r="IE4317" s="13"/>
      <c r="IF4317" s="13"/>
      <c r="IG4317" s="13"/>
    </row>
    <row r="4318" spans="1:241" s="304" customFormat="1" ht="31.5" customHeight="1">
      <c r="A4318" s="308"/>
      <c r="B4318" s="910" t="s">
        <v>5394</v>
      </c>
      <c r="C4318" s="911"/>
      <c r="D4318" s="911"/>
      <c r="E4318" s="911"/>
      <c r="F4318" s="911"/>
      <c r="G4318" s="911"/>
      <c r="H4318" s="911"/>
      <c r="I4318" s="13"/>
      <c r="J4318" s="13"/>
      <c r="K4318" s="13"/>
      <c r="L4318" s="13"/>
      <c r="M4318" s="13"/>
      <c r="N4318" s="13"/>
      <c r="O4318" s="13"/>
      <c r="P4318" s="13"/>
      <c r="Q4318" s="13"/>
      <c r="R4318" s="13"/>
      <c r="S4318" s="13"/>
      <c r="T4318" s="13"/>
      <c r="U4318" s="13"/>
      <c r="V4318" s="13"/>
      <c r="W4318" s="13"/>
      <c r="X4318" s="13"/>
      <c r="Y4318" s="13"/>
      <c r="Z4318" s="13"/>
      <c r="AA4318" s="13"/>
      <c r="AB4318" s="13"/>
      <c r="AC4318" s="13"/>
      <c r="AD4318" s="13"/>
      <c r="AE4318" s="13"/>
      <c r="AF4318" s="13"/>
      <c r="AG4318" s="13"/>
      <c r="AH4318" s="13"/>
      <c r="AI4318" s="13"/>
      <c r="AJ4318" s="13"/>
      <c r="AK4318" s="13"/>
      <c r="AL4318" s="13"/>
      <c r="AM4318" s="13"/>
      <c r="AN4318" s="13"/>
      <c r="AO4318" s="13"/>
      <c r="AP4318" s="13"/>
      <c r="AQ4318" s="13"/>
      <c r="AR4318" s="13"/>
      <c r="AS4318" s="13"/>
      <c r="AT4318" s="13"/>
      <c r="AU4318" s="13"/>
      <c r="AV4318" s="13"/>
      <c r="AW4318" s="13"/>
      <c r="AX4318" s="13"/>
      <c r="AY4318" s="13"/>
      <c r="AZ4318" s="13"/>
      <c r="BA4318" s="13"/>
      <c r="BB4318" s="13"/>
      <c r="BC4318" s="13"/>
      <c r="BD4318" s="13"/>
      <c r="BE4318" s="13"/>
      <c r="BF4318" s="13"/>
      <c r="BG4318" s="13"/>
      <c r="BH4318" s="13"/>
      <c r="BI4318" s="13"/>
      <c r="BJ4318" s="13"/>
      <c r="BK4318" s="13"/>
      <c r="BL4318" s="13"/>
      <c r="BM4318" s="13"/>
      <c r="BN4318" s="13"/>
      <c r="BO4318" s="13"/>
      <c r="BP4318" s="13"/>
      <c r="BQ4318" s="13"/>
      <c r="BR4318" s="13"/>
      <c r="BS4318" s="13"/>
      <c r="BT4318" s="13"/>
      <c r="BU4318" s="13"/>
      <c r="BV4318" s="13"/>
      <c r="BW4318" s="13"/>
      <c r="BX4318" s="13"/>
      <c r="BY4318" s="13"/>
      <c r="BZ4318" s="13"/>
      <c r="CA4318" s="13"/>
      <c r="CB4318" s="13"/>
      <c r="CC4318" s="13"/>
      <c r="CD4318" s="13"/>
      <c r="CE4318" s="13"/>
      <c r="CF4318" s="13"/>
      <c r="CG4318" s="13"/>
      <c r="CH4318" s="13"/>
      <c r="CI4318" s="13"/>
      <c r="CJ4318" s="13"/>
      <c r="CK4318" s="13"/>
      <c r="CL4318" s="13"/>
      <c r="CM4318" s="13"/>
      <c r="CN4318" s="13"/>
      <c r="CO4318" s="13"/>
      <c r="CP4318" s="13"/>
      <c r="CQ4318" s="13"/>
      <c r="CR4318" s="13"/>
      <c r="CS4318" s="13"/>
      <c r="CT4318" s="13"/>
      <c r="CU4318" s="13"/>
      <c r="CV4318" s="13"/>
      <c r="CW4318" s="13"/>
      <c r="CX4318" s="13"/>
      <c r="CY4318" s="13"/>
      <c r="CZ4318" s="13"/>
      <c r="DA4318" s="13"/>
      <c r="DB4318" s="13"/>
      <c r="DC4318" s="13"/>
      <c r="DD4318" s="13"/>
      <c r="DE4318" s="13"/>
      <c r="DF4318" s="13"/>
      <c r="DG4318" s="13"/>
      <c r="DH4318" s="13"/>
      <c r="DI4318" s="13"/>
      <c r="DJ4318" s="13"/>
      <c r="DK4318" s="13"/>
      <c r="DL4318" s="13"/>
      <c r="DM4318" s="13"/>
      <c r="DN4318" s="13"/>
      <c r="DO4318" s="13"/>
      <c r="DP4318" s="13"/>
      <c r="DQ4318" s="13"/>
      <c r="DR4318" s="13"/>
      <c r="DS4318" s="13"/>
      <c r="DT4318" s="13"/>
      <c r="DU4318" s="13"/>
      <c r="DV4318" s="13"/>
      <c r="DW4318" s="13"/>
      <c r="DX4318" s="13"/>
      <c r="DY4318" s="13"/>
      <c r="DZ4318" s="13"/>
      <c r="EA4318" s="13"/>
      <c r="EB4318" s="13"/>
      <c r="EC4318" s="13"/>
      <c r="ED4318" s="13"/>
      <c r="EE4318" s="13"/>
      <c r="EF4318" s="13"/>
      <c r="EG4318" s="13"/>
      <c r="EH4318" s="13"/>
      <c r="EI4318" s="13"/>
      <c r="EJ4318" s="13"/>
      <c r="EK4318" s="13"/>
      <c r="EL4318" s="13"/>
      <c r="EM4318" s="13"/>
      <c r="EN4318" s="13"/>
      <c r="EO4318" s="13"/>
      <c r="EP4318" s="13"/>
      <c r="EQ4318" s="13"/>
      <c r="ER4318" s="13"/>
      <c r="ES4318" s="13"/>
      <c r="ET4318" s="13"/>
      <c r="EU4318" s="13"/>
      <c r="EV4318" s="13"/>
      <c r="EW4318" s="13"/>
      <c r="EX4318" s="13"/>
      <c r="EY4318" s="13"/>
      <c r="EZ4318" s="13"/>
      <c r="FA4318" s="13"/>
      <c r="FB4318" s="13"/>
      <c r="FC4318" s="13"/>
      <c r="FD4318" s="13"/>
      <c r="FE4318" s="13"/>
      <c r="FF4318" s="13"/>
      <c r="FG4318" s="13"/>
      <c r="FH4318" s="13"/>
      <c r="FI4318" s="13"/>
      <c r="FJ4318" s="13"/>
      <c r="FK4318" s="13"/>
      <c r="FL4318" s="13"/>
      <c r="FM4318" s="13"/>
      <c r="FN4318" s="13"/>
      <c r="FO4318" s="13"/>
      <c r="FP4318" s="13"/>
      <c r="FQ4318" s="13"/>
      <c r="FR4318" s="13"/>
      <c r="FS4318" s="13"/>
      <c r="FT4318" s="13"/>
      <c r="FU4318" s="13"/>
      <c r="FV4318" s="13"/>
      <c r="FW4318" s="13"/>
      <c r="FX4318" s="13"/>
      <c r="FY4318" s="13"/>
      <c r="FZ4318" s="13"/>
      <c r="GA4318" s="13"/>
      <c r="GB4318" s="13"/>
      <c r="GC4318" s="13"/>
      <c r="GD4318" s="13"/>
      <c r="GE4318" s="13"/>
      <c r="GF4318" s="13"/>
      <c r="GG4318" s="13"/>
      <c r="GH4318" s="13"/>
      <c r="GI4318" s="13"/>
      <c r="GJ4318" s="13"/>
      <c r="GK4318" s="13"/>
      <c r="GL4318" s="13"/>
      <c r="GM4318" s="13"/>
      <c r="GN4318" s="13"/>
      <c r="GO4318" s="13"/>
      <c r="GP4318" s="13"/>
      <c r="GQ4318" s="13"/>
      <c r="GR4318" s="13"/>
      <c r="GS4318" s="13"/>
      <c r="GT4318" s="13"/>
      <c r="GU4318" s="13"/>
      <c r="GV4318" s="13"/>
      <c r="GW4318" s="13"/>
      <c r="GX4318" s="13"/>
      <c r="GY4318" s="13"/>
      <c r="GZ4318" s="13"/>
      <c r="HA4318" s="13"/>
      <c r="HB4318" s="13"/>
      <c r="HC4318" s="13"/>
      <c r="HD4318" s="13"/>
      <c r="HE4318" s="13"/>
      <c r="HF4318" s="13"/>
      <c r="HG4318" s="13"/>
      <c r="HH4318" s="13"/>
      <c r="HI4318" s="13"/>
      <c r="HJ4318" s="13"/>
      <c r="HK4318" s="13"/>
      <c r="HL4318" s="13"/>
      <c r="HM4318" s="13"/>
      <c r="HN4318" s="13"/>
      <c r="HO4318" s="13"/>
      <c r="HP4318" s="13"/>
      <c r="HQ4318" s="13"/>
      <c r="HR4318" s="13"/>
      <c r="HS4318" s="13"/>
      <c r="HT4318" s="13"/>
      <c r="HU4318" s="13"/>
      <c r="HV4318" s="13"/>
      <c r="HW4318" s="13"/>
      <c r="HX4318" s="13"/>
      <c r="HY4318" s="13"/>
      <c r="HZ4318" s="13"/>
      <c r="IA4318" s="13"/>
      <c r="IB4318" s="13"/>
      <c r="IC4318" s="13"/>
      <c r="ID4318" s="13"/>
      <c r="IE4318" s="13"/>
      <c r="IF4318" s="13"/>
      <c r="IG4318" s="13"/>
    </row>
    <row r="4319" spans="1:241" s="304" customFormat="1">
      <c r="A4319" s="309">
        <v>244</v>
      </c>
      <c r="B4319" s="197" t="s">
        <v>3478</v>
      </c>
      <c r="C4319" s="326" t="s">
        <v>5395</v>
      </c>
      <c r="D4319" s="305" t="s">
        <v>1808</v>
      </c>
      <c r="E4319" s="299">
        <f t="shared" ref="E4319:E4330" si="250">+F4319+G4319+H4319</f>
        <v>1</v>
      </c>
      <c r="F4319" s="327">
        <v>1</v>
      </c>
      <c r="G4319" s="303"/>
      <c r="H4319" s="303"/>
      <c r="I4319" s="13"/>
      <c r="J4319" s="13"/>
      <c r="K4319" s="13"/>
      <c r="L4319" s="13"/>
      <c r="M4319" s="13"/>
      <c r="N4319" s="13"/>
      <c r="O4319" s="13"/>
      <c r="P4319" s="13"/>
      <c r="Q4319" s="13"/>
      <c r="R4319" s="13"/>
      <c r="S4319" s="13"/>
      <c r="T4319" s="13"/>
      <c r="U4319" s="13"/>
      <c r="V4319" s="13"/>
      <c r="W4319" s="13"/>
      <c r="X4319" s="13"/>
      <c r="Y4319" s="13"/>
      <c r="Z4319" s="13"/>
      <c r="AA4319" s="13"/>
      <c r="AB4319" s="13"/>
      <c r="AC4319" s="13"/>
      <c r="AD4319" s="13"/>
      <c r="AE4319" s="13"/>
      <c r="AF4319" s="13"/>
      <c r="AG4319" s="13"/>
      <c r="AH4319" s="13"/>
      <c r="AI4319" s="13"/>
      <c r="AJ4319" s="13"/>
      <c r="AK4319" s="13"/>
      <c r="AL4319" s="13"/>
      <c r="AM4319" s="13"/>
      <c r="AN4319" s="13"/>
      <c r="AO4319" s="13"/>
      <c r="AP4319" s="13"/>
      <c r="AQ4319" s="13"/>
      <c r="AR4319" s="13"/>
      <c r="AS4319" s="13"/>
      <c r="AT4319" s="13"/>
      <c r="AU4319" s="13"/>
      <c r="AV4319" s="13"/>
      <c r="AW4319" s="13"/>
      <c r="AX4319" s="13"/>
      <c r="AY4319" s="13"/>
      <c r="AZ4319" s="13"/>
      <c r="BA4319" s="13"/>
      <c r="BB4319" s="13"/>
      <c r="BC4319" s="13"/>
      <c r="BD4319" s="13"/>
      <c r="BE4319" s="13"/>
      <c r="BF4319" s="13"/>
      <c r="BG4319" s="13"/>
      <c r="BH4319" s="13"/>
      <c r="BI4319" s="13"/>
      <c r="BJ4319" s="13"/>
      <c r="BK4319" s="13"/>
      <c r="BL4319" s="13"/>
      <c r="BM4319" s="13"/>
      <c r="BN4319" s="13"/>
      <c r="BO4319" s="13"/>
      <c r="BP4319" s="13"/>
      <c r="BQ4319" s="13"/>
      <c r="BR4319" s="13"/>
      <c r="BS4319" s="13"/>
      <c r="BT4319" s="13"/>
      <c r="BU4319" s="13"/>
      <c r="BV4319" s="13"/>
      <c r="BW4319" s="13"/>
      <c r="BX4319" s="13"/>
      <c r="BY4319" s="13"/>
      <c r="BZ4319" s="13"/>
      <c r="CA4319" s="13"/>
      <c r="CB4319" s="13"/>
      <c r="CC4319" s="13"/>
      <c r="CD4319" s="13"/>
      <c r="CE4319" s="13"/>
      <c r="CF4319" s="13"/>
      <c r="CG4319" s="13"/>
      <c r="CH4319" s="13"/>
      <c r="CI4319" s="13"/>
      <c r="CJ4319" s="13"/>
      <c r="CK4319" s="13"/>
      <c r="CL4319" s="13"/>
      <c r="CM4319" s="13"/>
      <c r="CN4319" s="13"/>
      <c r="CO4319" s="13"/>
      <c r="CP4319" s="13"/>
      <c r="CQ4319" s="13"/>
      <c r="CR4319" s="13"/>
      <c r="CS4319" s="13"/>
      <c r="CT4319" s="13"/>
      <c r="CU4319" s="13"/>
      <c r="CV4319" s="13"/>
      <c r="CW4319" s="13"/>
      <c r="CX4319" s="13"/>
      <c r="CY4319" s="13"/>
      <c r="CZ4319" s="13"/>
      <c r="DA4319" s="13"/>
      <c r="DB4319" s="13"/>
      <c r="DC4319" s="13"/>
      <c r="DD4319" s="13"/>
      <c r="DE4319" s="13"/>
      <c r="DF4319" s="13"/>
      <c r="DG4319" s="13"/>
      <c r="DH4319" s="13"/>
      <c r="DI4319" s="13"/>
      <c r="DJ4319" s="13"/>
      <c r="DK4319" s="13"/>
      <c r="DL4319" s="13"/>
      <c r="DM4319" s="13"/>
      <c r="DN4319" s="13"/>
      <c r="DO4319" s="13"/>
      <c r="DP4319" s="13"/>
      <c r="DQ4319" s="13"/>
      <c r="DR4319" s="13"/>
      <c r="DS4319" s="13"/>
      <c r="DT4319" s="13"/>
      <c r="DU4319" s="13"/>
      <c r="DV4319" s="13"/>
      <c r="DW4319" s="13"/>
      <c r="DX4319" s="13"/>
      <c r="DY4319" s="13"/>
      <c r="DZ4319" s="13"/>
      <c r="EA4319" s="13"/>
      <c r="EB4319" s="13"/>
      <c r="EC4319" s="13"/>
      <c r="ED4319" s="13"/>
      <c r="EE4319" s="13"/>
      <c r="EF4319" s="13"/>
      <c r="EG4319" s="13"/>
      <c r="EH4319" s="13"/>
      <c r="EI4319" s="13"/>
      <c r="EJ4319" s="13"/>
      <c r="EK4319" s="13"/>
      <c r="EL4319" s="13"/>
      <c r="EM4319" s="13"/>
      <c r="EN4319" s="13"/>
      <c r="EO4319" s="13"/>
      <c r="EP4319" s="13"/>
      <c r="EQ4319" s="13"/>
      <c r="ER4319" s="13"/>
      <c r="ES4319" s="13"/>
      <c r="ET4319" s="13"/>
      <c r="EU4319" s="13"/>
      <c r="EV4319" s="13"/>
      <c r="EW4319" s="13"/>
      <c r="EX4319" s="13"/>
      <c r="EY4319" s="13"/>
      <c r="EZ4319" s="13"/>
      <c r="FA4319" s="13"/>
      <c r="FB4319" s="13"/>
      <c r="FC4319" s="13"/>
      <c r="FD4319" s="13"/>
      <c r="FE4319" s="13"/>
      <c r="FF4319" s="13"/>
      <c r="FG4319" s="13"/>
      <c r="FH4319" s="13"/>
      <c r="FI4319" s="13"/>
      <c r="FJ4319" s="13"/>
      <c r="FK4319" s="13"/>
      <c r="FL4319" s="13"/>
      <c r="FM4319" s="13"/>
      <c r="FN4319" s="13"/>
      <c r="FO4319" s="13"/>
      <c r="FP4319" s="13"/>
      <c r="FQ4319" s="13"/>
      <c r="FR4319" s="13"/>
      <c r="FS4319" s="13"/>
      <c r="FT4319" s="13"/>
      <c r="FU4319" s="13"/>
      <c r="FV4319" s="13"/>
      <c r="FW4319" s="13"/>
      <c r="FX4319" s="13"/>
      <c r="FY4319" s="13"/>
      <c r="FZ4319" s="13"/>
      <c r="GA4319" s="13"/>
      <c r="GB4319" s="13"/>
      <c r="GC4319" s="13"/>
      <c r="GD4319" s="13"/>
      <c r="GE4319" s="13"/>
      <c r="GF4319" s="13"/>
      <c r="GG4319" s="13"/>
      <c r="GH4319" s="13"/>
      <c r="GI4319" s="13"/>
      <c r="GJ4319" s="13"/>
      <c r="GK4319" s="13"/>
      <c r="GL4319" s="13"/>
      <c r="GM4319" s="13"/>
      <c r="GN4319" s="13"/>
      <c r="GO4319" s="13"/>
      <c r="GP4319" s="13"/>
      <c r="GQ4319" s="13"/>
      <c r="GR4319" s="13"/>
      <c r="GS4319" s="13"/>
      <c r="GT4319" s="13"/>
      <c r="GU4319" s="13"/>
      <c r="GV4319" s="13"/>
      <c r="GW4319" s="13"/>
      <c r="GX4319" s="13"/>
      <c r="GY4319" s="13"/>
      <c r="GZ4319" s="13"/>
      <c r="HA4319" s="13"/>
      <c r="HB4319" s="13"/>
      <c r="HC4319" s="13"/>
      <c r="HD4319" s="13"/>
      <c r="HE4319" s="13"/>
      <c r="HF4319" s="13"/>
      <c r="HG4319" s="13"/>
      <c r="HH4319" s="13"/>
      <c r="HI4319" s="13"/>
      <c r="HJ4319" s="13"/>
      <c r="HK4319" s="13"/>
      <c r="HL4319" s="13"/>
      <c r="HM4319" s="13"/>
      <c r="HN4319" s="13"/>
      <c r="HO4319" s="13"/>
      <c r="HP4319" s="13"/>
      <c r="HQ4319" s="13"/>
      <c r="HR4319" s="13"/>
      <c r="HS4319" s="13"/>
      <c r="HT4319" s="13"/>
      <c r="HU4319" s="13"/>
      <c r="HV4319" s="13"/>
      <c r="HW4319" s="13"/>
      <c r="HX4319" s="13"/>
      <c r="HY4319" s="13"/>
      <c r="HZ4319" s="13"/>
      <c r="IA4319" s="13"/>
      <c r="IB4319" s="13"/>
      <c r="IC4319" s="13"/>
      <c r="ID4319" s="13"/>
      <c r="IE4319" s="13"/>
      <c r="IF4319" s="13"/>
      <c r="IG4319" s="13"/>
    </row>
    <row r="4320" spans="1:241" s="304" customFormat="1">
      <c r="A4320" s="309">
        <v>245</v>
      </c>
      <c r="B4320" s="197" t="s">
        <v>3252</v>
      </c>
      <c r="C4320" s="326" t="s">
        <v>5395</v>
      </c>
      <c r="D4320" s="305" t="s">
        <v>1808</v>
      </c>
      <c r="E4320" s="299">
        <f t="shared" si="250"/>
        <v>1</v>
      </c>
      <c r="F4320" s="328">
        <v>1</v>
      </c>
      <c r="G4320" s="303"/>
      <c r="H4320" s="303"/>
      <c r="I4320" s="13"/>
      <c r="J4320" s="13"/>
      <c r="K4320" s="13"/>
      <c r="L4320" s="13"/>
      <c r="M4320" s="13"/>
      <c r="N4320" s="13"/>
      <c r="O4320" s="13"/>
      <c r="P4320" s="13"/>
      <c r="Q4320" s="13"/>
      <c r="R4320" s="13"/>
      <c r="S4320" s="13"/>
      <c r="T4320" s="13"/>
      <c r="U4320" s="13"/>
      <c r="V4320" s="13"/>
      <c r="W4320" s="13"/>
      <c r="X4320" s="13"/>
      <c r="Y4320" s="13"/>
      <c r="Z4320" s="13"/>
      <c r="AA4320" s="13"/>
      <c r="AB4320" s="13"/>
      <c r="AC4320" s="13"/>
      <c r="AD4320" s="13"/>
      <c r="AE4320" s="13"/>
      <c r="AF4320" s="13"/>
      <c r="AG4320" s="13"/>
      <c r="AH4320" s="13"/>
      <c r="AI4320" s="13"/>
      <c r="AJ4320" s="13"/>
      <c r="AK4320" s="13"/>
      <c r="AL4320" s="13"/>
      <c r="AM4320" s="13"/>
      <c r="AN4320" s="13"/>
      <c r="AO4320" s="13"/>
      <c r="AP4320" s="13"/>
      <c r="AQ4320" s="13"/>
      <c r="AR4320" s="13"/>
      <c r="AS4320" s="13"/>
      <c r="AT4320" s="13"/>
      <c r="AU4320" s="13"/>
      <c r="AV4320" s="13"/>
      <c r="AW4320" s="13"/>
      <c r="AX4320" s="13"/>
      <c r="AY4320" s="13"/>
      <c r="AZ4320" s="13"/>
      <c r="BA4320" s="13"/>
      <c r="BB4320" s="13"/>
      <c r="BC4320" s="13"/>
      <c r="BD4320" s="13"/>
      <c r="BE4320" s="13"/>
      <c r="BF4320" s="13"/>
      <c r="BG4320" s="13"/>
      <c r="BH4320" s="13"/>
      <c r="BI4320" s="13"/>
      <c r="BJ4320" s="13"/>
      <c r="BK4320" s="13"/>
      <c r="BL4320" s="13"/>
      <c r="BM4320" s="13"/>
      <c r="BN4320" s="13"/>
      <c r="BO4320" s="13"/>
      <c r="BP4320" s="13"/>
      <c r="BQ4320" s="13"/>
      <c r="BR4320" s="13"/>
      <c r="BS4320" s="13"/>
      <c r="BT4320" s="13"/>
      <c r="BU4320" s="13"/>
      <c r="BV4320" s="13"/>
      <c r="BW4320" s="13"/>
      <c r="BX4320" s="13"/>
      <c r="BY4320" s="13"/>
      <c r="BZ4320" s="13"/>
      <c r="CA4320" s="13"/>
      <c r="CB4320" s="13"/>
      <c r="CC4320" s="13"/>
      <c r="CD4320" s="13"/>
      <c r="CE4320" s="13"/>
      <c r="CF4320" s="13"/>
      <c r="CG4320" s="13"/>
      <c r="CH4320" s="13"/>
      <c r="CI4320" s="13"/>
      <c r="CJ4320" s="13"/>
      <c r="CK4320" s="13"/>
      <c r="CL4320" s="13"/>
      <c r="CM4320" s="13"/>
      <c r="CN4320" s="13"/>
      <c r="CO4320" s="13"/>
      <c r="CP4320" s="13"/>
      <c r="CQ4320" s="13"/>
      <c r="CR4320" s="13"/>
      <c r="CS4320" s="13"/>
      <c r="CT4320" s="13"/>
      <c r="CU4320" s="13"/>
      <c r="CV4320" s="13"/>
      <c r="CW4320" s="13"/>
      <c r="CX4320" s="13"/>
      <c r="CY4320" s="13"/>
      <c r="CZ4320" s="13"/>
      <c r="DA4320" s="13"/>
      <c r="DB4320" s="13"/>
      <c r="DC4320" s="13"/>
      <c r="DD4320" s="13"/>
      <c r="DE4320" s="13"/>
      <c r="DF4320" s="13"/>
      <c r="DG4320" s="13"/>
      <c r="DH4320" s="13"/>
      <c r="DI4320" s="13"/>
      <c r="DJ4320" s="13"/>
      <c r="DK4320" s="13"/>
      <c r="DL4320" s="13"/>
      <c r="DM4320" s="13"/>
      <c r="DN4320" s="13"/>
      <c r="DO4320" s="13"/>
      <c r="DP4320" s="13"/>
      <c r="DQ4320" s="13"/>
      <c r="DR4320" s="13"/>
      <c r="DS4320" s="13"/>
      <c r="DT4320" s="13"/>
      <c r="DU4320" s="13"/>
      <c r="DV4320" s="13"/>
      <c r="DW4320" s="13"/>
      <c r="DX4320" s="13"/>
      <c r="DY4320" s="13"/>
      <c r="DZ4320" s="13"/>
      <c r="EA4320" s="13"/>
      <c r="EB4320" s="13"/>
      <c r="EC4320" s="13"/>
      <c r="ED4320" s="13"/>
      <c r="EE4320" s="13"/>
      <c r="EF4320" s="13"/>
      <c r="EG4320" s="13"/>
      <c r="EH4320" s="13"/>
      <c r="EI4320" s="13"/>
      <c r="EJ4320" s="13"/>
      <c r="EK4320" s="13"/>
      <c r="EL4320" s="13"/>
      <c r="EM4320" s="13"/>
      <c r="EN4320" s="13"/>
      <c r="EO4320" s="13"/>
      <c r="EP4320" s="13"/>
      <c r="EQ4320" s="13"/>
      <c r="ER4320" s="13"/>
      <c r="ES4320" s="13"/>
      <c r="ET4320" s="13"/>
      <c r="EU4320" s="13"/>
      <c r="EV4320" s="13"/>
      <c r="EW4320" s="13"/>
      <c r="EX4320" s="13"/>
      <c r="EY4320" s="13"/>
      <c r="EZ4320" s="13"/>
      <c r="FA4320" s="13"/>
      <c r="FB4320" s="13"/>
      <c r="FC4320" s="13"/>
      <c r="FD4320" s="13"/>
      <c r="FE4320" s="13"/>
      <c r="FF4320" s="13"/>
      <c r="FG4320" s="13"/>
      <c r="FH4320" s="13"/>
      <c r="FI4320" s="13"/>
      <c r="FJ4320" s="13"/>
      <c r="FK4320" s="13"/>
      <c r="FL4320" s="13"/>
      <c r="FM4320" s="13"/>
      <c r="FN4320" s="13"/>
      <c r="FO4320" s="13"/>
      <c r="FP4320" s="13"/>
      <c r="FQ4320" s="13"/>
      <c r="FR4320" s="13"/>
      <c r="FS4320" s="13"/>
      <c r="FT4320" s="13"/>
      <c r="FU4320" s="13"/>
      <c r="FV4320" s="13"/>
      <c r="FW4320" s="13"/>
      <c r="FX4320" s="13"/>
      <c r="FY4320" s="13"/>
      <c r="FZ4320" s="13"/>
      <c r="GA4320" s="13"/>
      <c r="GB4320" s="13"/>
      <c r="GC4320" s="13"/>
      <c r="GD4320" s="13"/>
      <c r="GE4320" s="13"/>
      <c r="GF4320" s="13"/>
      <c r="GG4320" s="13"/>
      <c r="GH4320" s="13"/>
      <c r="GI4320" s="13"/>
      <c r="GJ4320" s="13"/>
      <c r="GK4320" s="13"/>
      <c r="GL4320" s="13"/>
      <c r="GM4320" s="13"/>
      <c r="GN4320" s="13"/>
      <c r="GO4320" s="13"/>
      <c r="GP4320" s="13"/>
      <c r="GQ4320" s="13"/>
      <c r="GR4320" s="13"/>
      <c r="GS4320" s="13"/>
      <c r="GT4320" s="13"/>
      <c r="GU4320" s="13"/>
      <c r="GV4320" s="13"/>
      <c r="GW4320" s="13"/>
      <c r="GX4320" s="13"/>
      <c r="GY4320" s="13"/>
      <c r="GZ4320" s="13"/>
      <c r="HA4320" s="13"/>
      <c r="HB4320" s="13"/>
      <c r="HC4320" s="13"/>
      <c r="HD4320" s="13"/>
      <c r="HE4320" s="13"/>
      <c r="HF4320" s="13"/>
      <c r="HG4320" s="13"/>
      <c r="HH4320" s="13"/>
      <c r="HI4320" s="13"/>
      <c r="HJ4320" s="13"/>
      <c r="HK4320" s="13"/>
      <c r="HL4320" s="13"/>
      <c r="HM4320" s="13"/>
      <c r="HN4320" s="13"/>
      <c r="HO4320" s="13"/>
      <c r="HP4320" s="13"/>
      <c r="HQ4320" s="13"/>
      <c r="HR4320" s="13"/>
      <c r="HS4320" s="13"/>
      <c r="HT4320" s="13"/>
      <c r="HU4320" s="13"/>
      <c r="HV4320" s="13"/>
      <c r="HW4320" s="13"/>
      <c r="HX4320" s="13"/>
      <c r="HY4320" s="13"/>
      <c r="HZ4320" s="13"/>
      <c r="IA4320" s="13"/>
      <c r="IB4320" s="13"/>
      <c r="IC4320" s="13"/>
      <c r="ID4320" s="13"/>
      <c r="IE4320" s="13"/>
      <c r="IF4320" s="13"/>
      <c r="IG4320" s="13"/>
    </row>
    <row r="4321" spans="1:241" s="304" customFormat="1">
      <c r="A4321" s="309">
        <v>246</v>
      </c>
      <c r="B4321" s="197" t="s">
        <v>5396</v>
      </c>
      <c r="C4321" s="326" t="s">
        <v>5395</v>
      </c>
      <c r="D4321" s="305" t="s">
        <v>1808</v>
      </c>
      <c r="E4321" s="299">
        <f t="shared" si="250"/>
        <v>2</v>
      </c>
      <c r="F4321" s="328">
        <v>2</v>
      </c>
      <c r="G4321" s="303"/>
      <c r="H4321" s="303"/>
      <c r="I4321" s="13"/>
      <c r="J4321" s="13"/>
      <c r="K4321" s="13"/>
      <c r="L4321" s="13"/>
      <c r="M4321" s="13"/>
      <c r="N4321" s="13"/>
      <c r="O4321" s="13"/>
      <c r="P4321" s="13"/>
      <c r="Q4321" s="13"/>
      <c r="R4321" s="13"/>
      <c r="S4321" s="13"/>
      <c r="T4321" s="13"/>
      <c r="U4321" s="13"/>
      <c r="V4321" s="13"/>
      <c r="W4321" s="13"/>
      <c r="X4321" s="13"/>
      <c r="Y4321" s="13"/>
      <c r="Z4321" s="13"/>
      <c r="AA4321" s="13"/>
      <c r="AB4321" s="13"/>
      <c r="AC4321" s="13"/>
      <c r="AD4321" s="13"/>
      <c r="AE4321" s="13"/>
      <c r="AF4321" s="13"/>
      <c r="AG4321" s="13"/>
      <c r="AH4321" s="13"/>
      <c r="AI4321" s="13"/>
      <c r="AJ4321" s="13"/>
      <c r="AK4321" s="13"/>
      <c r="AL4321" s="13"/>
      <c r="AM4321" s="13"/>
      <c r="AN4321" s="13"/>
      <c r="AO4321" s="13"/>
      <c r="AP4321" s="13"/>
      <c r="AQ4321" s="13"/>
      <c r="AR4321" s="13"/>
      <c r="AS4321" s="13"/>
      <c r="AT4321" s="13"/>
      <c r="AU4321" s="13"/>
      <c r="AV4321" s="13"/>
      <c r="AW4321" s="13"/>
      <c r="AX4321" s="13"/>
      <c r="AY4321" s="13"/>
      <c r="AZ4321" s="13"/>
      <c r="BA4321" s="13"/>
      <c r="BB4321" s="13"/>
      <c r="BC4321" s="13"/>
      <c r="BD4321" s="13"/>
      <c r="BE4321" s="13"/>
      <c r="BF4321" s="13"/>
      <c r="BG4321" s="13"/>
      <c r="BH4321" s="13"/>
      <c r="BI4321" s="13"/>
      <c r="BJ4321" s="13"/>
      <c r="BK4321" s="13"/>
      <c r="BL4321" s="13"/>
      <c r="BM4321" s="13"/>
      <c r="BN4321" s="13"/>
      <c r="BO4321" s="13"/>
      <c r="BP4321" s="13"/>
      <c r="BQ4321" s="13"/>
      <c r="BR4321" s="13"/>
      <c r="BS4321" s="13"/>
      <c r="BT4321" s="13"/>
      <c r="BU4321" s="13"/>
      <c r="BV4321" s="13"/>
      <c r="BW4321" s="13"/>
      <c r="BX4321" s="13"/>
      <c r="BY4321" s="13"/>
      <c r="BZ4321" s="13"/>
      <c r="CA4321" s="13"/>
      <c r="CB4321" s="13"/>
      <c r="CC4321" s="13"/>
      <c r="CD4321" s="13"/>
      <c r="CE4321" s="13"/>
      <c r="CF4321" s="13"/>
      <c r="CG4321" s="13"/>
      <c r="CH4321" s="13"/>
      <c r="CI4321" s="13"/>
      <c r="CJ4321" s="13"/>
      <c r="CK4321" s="13"/>
      <c r="CL4321" s="13"/>
      <c r="CM4321" s="13"/>
      <c r="CN4321" s="13"/>
      <c r="CO4321" s="13"/>
      <c r="CP4321" s="13"/>
      <c r="CQ4321" s="13"/>
      <c r="CR4321" s="13"/>
      <c r="CS4321" s="13"/>
      <c r="CT4321" s="13"/>
      <c r="CU4321" s="13"/>
      <c r="CV4321" s="13"/>
      <c r="CW4321" s="13"/>
      <c r="CX4321" s="13"/>
      <c r="CY4321" s="13"/>
      <c r="CZ4321" s="13"/>
      <c r="DA4321" s="13"/>
      <c r="DB4321" s="13"/>
      <c r="DC4321" s="13"/>
      <c r="DD4321" s="13"/>
      <c r="DE4321" s="13"/>
      <c r="DF4321" s="13"/>
      <c r="DG4321" s="13"/>
      <c r="DH4321" s="13"/>
      <c r="DI4321" s="13"/>
      <c r="DJ4321" s="13"/>
      <c r="DK4321" s="13"/>
      <c r="DL4321" s="13"/>
      <c r="DM4321" s="13"/>
      <c r="DN4321" s="13"/>
      <c r="DO4321" s="13"/>
      <c r="DP4321" s="13"/>
      <c r="DQ4321" s="13"/>
      <c r="DR4321" s="13"/>
      <c r="DS4321" s="13"/>
      <c r="DT4321" s="13"/>
      <c r="DU4321" s="13"/>
      <c r="DV4321" s="13"/>
      <c r="DW4321" s="13"/>
      <c r="DX4321" s="13"/>
      <c r="DY4321" s="13"/>
      <c r="DZ4321" s="13"/>
      <c r="EA4321" s="13"/>
      <c r="EB4321" s="13"/>
      <c r="EC4321" s="13"/>
      <c r="ED4321" s="13"/>
      <c r="EE4321" s="13"/>
      <c r="EF4321" s="13"/>
      <c r="EG4321" s="13"/>
      <c r="EH4321" s="13"/>
      <c r="EI4321" s="13"/>
      <c r="EJ4321" s="13"/>
      <c r="EK4321" s="13"/>
      <c r="EL4321" s="13"/>
      <c r="EM4321" s="13"/>
      <c r="EN4321" s="13"/>
      <c r="EO4321" s="13"/>
      <c r="EP4321" s="13"/>
      <c r="EQ4321" s="13"/>
      <c r="ER4321" s="13"/>
      <c r="ES4321" s="13"/>
      <c r="ET4321" s="13"/>
      <c r="EU4321" s="13"/>
      <c r="EV4321" s="13"/>
      <c r="EW4321" s="13"/>
      <c r="EX4321" s="13"/>
      <c r="EY4321" s="13"/>
      <c r="EZ4321" s="13"/>
      <c r="FA4321" s="13"/>
      <c r="FB4321" s="13"/>
      <c r="FC4321" s="13"/>
      <c r="FD4321" s="13"/>
      <c r="FE4321" s="13"/>
      <c r="FF4321" s="13"/>
      <c r="FG4321" s="13"/>
      <c r="FH4321" s="13"/>
      <c r="FI4321" s="13"/>
      <c r="FJ4321" s="13"/>
      <c r="FK4321" s="13"/>
      <c r="FL4321" s="13"/>
      <c r="FM4321" s="13"/>
      <c r="FN4321" s="13"/>
      <c r="FO4321" s="13"/>
      <c r="FP4321" s="13"/>
      <c r="FQ4321" s="13"/>
      <c r="FR4321" s="13"/>
      <c r="FS4321" s="13"/>
      <c r="FT4321" s="13"/>
      <c r="FU4321" s="13"/>
      <c r="FV4321" s="13"/>
      <c r="FW4321" s="13"/>
      <c r="FX4321" s="13"/>
      <c r="FY4321" s="13"/>
      <c r="FZ4321" s="13"/>
      <c r="GA4321" s="13"/>
      <c r="GB4321" s="13"/>
      <c r="GC4321" s="13"/>
      <c r="GD4321" s="13"/>
      <c r="GE4321" s="13"/>
      <c r="GF4321" s="13"/>
      <c r="GG4321" s="13"/>
      <c r="GH4321" s="13"/>
      <c r="GI4321" s="13"/>
      <c r="GJ4321" s="13"/>
      <c r="GK4321" s="13"/>
      <c r="GL4321" s="13"/>
      <c r="GM4321" s="13"/>
      <c r="GN4321" s="13"/>
      <c r="GO4321" s="13"/>
      <c r="GP4321" s="13"/>
      <c r="GQ4321" s="13"/>
      <c r="GR4321" s="13"/>
      <c r="GS4321" s="13"/>
      <c r="GT4321" s="13"/>
      <c r="GU4321" s="13"/>
      <c r="GV4321" s="13"/>
      <c r="GW4321" s="13"/>
      <c r="GX4321" s="13"/>
      <c r="GY4321" s="13"/>
      <c r="GZ4321" s="13"/>
      <c r="HA4321" s="13"/>
      <c r="HB4321" s="13"/>
      <c r="HC4321" s="13"/>
      <c r="HD4321" s="13"/>
      <c r="HE4321" s="13"/>
      <c r="HF4321" s="13"/>
      <c r="HG4321" s="13"/>
      <c r="HH4321" s="13"/>
      <c r="HI4321" s="13"/>
      <c r="HJ4321" s="13"/>
      <c r="HK4321" s="13"/>
      <c r="HL4321" s="13"/>
      <c r="HM4321" s="13"/>
      <c r="HN4321" s="13"/>
      <c r="HO4321" s="13"/>
      <c r="HP4321" s="13"/>
      <c r="HQ4321" s="13"/>
      <c r="HR4321" s="13"/>
      <c r="HS4321" s="13"/>
      <c r="HT4321" s="13"/>
      <c r="HU4321" s="13"/>
      <c r="HV4321" s="13"/>
      <c r="HW4321" s="13"/>
      <c r="HX4321" s="13"/>
      <c r="HY4321" s="13"/>
      <c r="HZ4321" s="13"/>
      <c r="IA4321" s="13"/>
      <c r="IB4321" s="13"/>
      <c r="IC4321" s="13"/>
      <c r="ID4321" s="13"/>
      <c r="IE4321" s="13"/>
      <c r="IF4321" s="13"/>
      <c r="IG4321" s="13"/>
    </row>
    <row r="4322" spans="1:241" s="304" customFormat="1">
      <c r="A4322" s="309">
        <v>247</v>
      </c>
      <c r="B4322" s="197" t="s">
        <v>5397</v>
      </c>
      <c r="C4322" s="326" t="s">
        <v>5395</v>
      </c>
      <c r="D4322" s="305" t="s">
        <v>1808</v>
      </c>
      <c r="E4322" s="299">
        <f t="shared" si="250"/>
        <v>12</v>
      </c>
      <c r="F4322" s="328">
        <v>12</v>
      </c>
      <c r="G4322" s="303"/>
      <c r="H4322" s="303"/>
      <c r="I4322" s="13"/>
      <c r="J4322" s="13"/>
      <c r="K4322" s="13"/>
      <c r="L4322" s="13"/>
      <c r="M4322" s="13"/>
      <c r="N4322" s="13"/>
      <c r="O4322" s="13"/>
      <c r="P4322" s="13"/>
      <c r="Q4322" s="13"/>
      <c r="R4322" s="13"/>
      <c r="S4322" s="13"/>
      <c r="T4322" s="13"/>
      <c r="U4322" s="13"/>
      <c r="V4322" s="13"/>
      <c r="W4322" s="13"/>
      <c r="X4322" s="13"/>
      <c r="Y4322" s="13"/>
      <c r="Z4322" s="13"/>
      <c r="AA4322" s="13"/>
      <c r="AB4322" s="13"/>
      <c r="AC4322" s="13"/>
      <c r="AD4322" s="13"/>
      <c r="AE4322" s="13"/>
      <c r="AF4322" s="13"/>
      <c r="AG4322" s="13"/>
      <c r="AH4322" s="13"/>
      <c r="AI4322" s="13"/>
      <c r="AJ4322" s="13"/>
      <c r="AK4322" s="13"/>
      <c r="AL4322" s="13"/>
      <c r="AM4322" s="13"/>
      <c r="AN4322" s="13"/>
      <c r="AO4322" s="13"/>
      <c r="AP4322" s="13"/>
      <c r="AQ4322" s="13"/>
      <c r="AR4322" s="13"/>
      <c r="AS4322" s="13"/>
      <c r="AT4322" s="13"/>
      <c r="AU4322" s="13"/>
      <c r="AV4322" s="13"/>
      <c r="AW4322" s="13"/>
      <c r="AX4322" s="13"/>
      <c r="AY4322" s="13"/>
      <c r="AZ4322" s="13"/>
      <c r="BA4322" s="13"/>
      <c r="BB4322" s="13"/>
      <c r="BC4322" s="13"/>
      <c r="BD4322" s="13"/>
      <c r="BE4322" s="13"/>
      <c r="BF4322" s="13"/>
      <c r="BG4322" s="13"/>
      <c r="BH4322" s="13"/>
      <c r="BI4322" s="13"/>
      <c r="BJ4322" s="13"/>
      <c r="BK4322" s="13"/>
      <c r="BL4322" s="13"/>
      <c r="BM4322" s="13"/>
      <c r="BN4322" s="13"/>
      <c r="BO4322" s="13"/>
      <c r="BP4322" s="13"/>
      <c r="BQ4322" s="13"/>
      <c r="BR4322" s="13"/>
      <c r="BS4322" s="13"/>
      <c r="BT4322" s="13"/>
      <c r="BU4322" s="13"/>
      <c r="BV4322" s="13"/>
      <c r="BW4322" s="13"/>
      <c r="BX4322" s="13"/>
      <c r="BY4322" s="13"/>
      <c r="BZ4322" s="13"/>
      <c r="CA4322" s="13"/>
      <c r="CB4322" s="13"/>
      <c r="CC4322" s="13"/>
      <c r="CD4322" s="13"/>
      <c r="CE4322" s="13"/>
      <c r="CF4322" s="13"/>
      <c r="CG4322" s="13"/>
      <c r="CH4322" s="13"/>
      <c r="CI4322" s="13"/>
      <c r="CJ4322" s="13"/>
      <c r="CK4322" s="13"/>
      <c r="CL4322" s="13"/>
      <c r="CM4322" s="13"/>
      <c r="CN4322" s="13"/>
      <c r="CO4322" s="13"/>
      <c r="CP4322" s="13"/>
      <c r="CQ4322" s="13"/>
      <c r="CR4322" s="13"/>
      <c r="CS4322" s="13"/>
      <c r="CT4322" s="13"/>
      <c r="CU4322" s="13"/>
      <c r="CV4322" s="13"/>
      <c r="CW4322" s="13"/>
      <c r="CX4322" s="13"/>
      <c r="CY4322" s="13"/>
      <c r="CZ4322" s="13"/>
      <c r="DA4322" s="13"/>
      <c r="DB4322" s="13"/>
      <c r="DC4322" s="13"/>
      <c r="DD4322" s="13"/>
      <c r="DE4322" s="13"/>
      <c r="DF4322" s="13"/>
      <c r="DG4322" s="13"/>
      <c r="DH4322" s="13"/>
      <c r="DI4322" s="13"/>
      <c r="DJ4322" s="13"/>
      <c r="DK4322" s="13"/>
      <c r="DL4322" s="13"/>
      <c r="DM4322" s="13"/>
      <c r="DN4322" s="13"/>
      <c r="DO4322" s="13"/>
      <c r="DP4322" s="13"/>
      <c r="DQ4322" s="13"/>
      <c r="DR4322" s="13"/>
      <c r="DS4322" s="13"/>
      <c r="DT4322" s="13"/>
      <c r="DU4322" s="13"/>
      <c r="DV4322" s="13"/>
      <c r="DW4322" s="13"/>
      <c r="DX4322" s="13"/>
      <c r="DY4322" s="13"/>
      <c r="DZ4322" s="13"/>
      <c r="EA4322" s="13"/>
      <c r="EB4322" s="13"/>
      <c r="EC4322" s="13"/>
      <c r="ED4322" s="13"/>
      <c r="EE4322" s="13"/>
      <c r="EF4322" s="13"/>
      <c r="EG4322" s="13"/>
      <c r="EH4322" s="13"/>
      <c r="EI4322" s="13"/>
      <c r="EJ4322" s="13"/>
      <c r="EK4322" s="13"/>
      <c r="EL4322" s="13"/>
      <c r="EM4322" s="13"/>
      <c r="EN4322" s="13"/>
      <c r="EO4322" s="13"/>
      <c r="EP4322" s="13"/>
      <c r="EQ4322" s="13"/>
      <c r="ER4322" s="13"/>
      <c r="ES4322" s="13"/>
      <c r="ET4322" s="13"/>
      <c r="EU4322" s="13"/>
      <c r="EV4322" s="13"/>
      <c r="EW4322" s="13"/>
      <c r="EX4322" s="13"/>
      <c r="EY4322" s="13"/>
      <c r="EZ4322" s="13"/>
      <c r="FA4322" s="13"/>
      <c r="FB4322" s="13"/>
      <c r="FC4322" s="13"/>
      <c r="FD4322" s="13"/>
      <c r="FE4322" s="13"/>
      <c r="FF4322" s="13"/>
      <c r="FG4322" s="13"/>
      <c r="FH4322" s="13"/>
      <c r="FI4322" s="13"/>
      <c r="FJ4322" s="13"/>
      <c r="FK4322" s="13"/>
      <c r="FL4322" s="13"/>
      <c r="FM4322" s="13"/>
      <c r="FN4322" s="13"/>
      <c r="FO4322" s="13"/>
      <c r="FP4322" s="13"/>
      <c r="FQ4322" s="13"/>
      <c r="FR4322" s="13"/>
      <c r="FS4322" s="13"/>
      <c r="FT4322" s="13"/>
      <c r="FU4322" s="13"/>
      <c r="FV4322" s="13"/>
      <c r="FW4322" s="13"/>
      <c r="FX4322" s="13"/>
      <c r="FY4322" s="13"/>
      <c r="FZ4322" s="13"/>
      <c r="GA4322" s="13"/>
      <c r="GB4322" s="13"/>
      <c r="GC4322" s="13"/>
      <c r="GD4322" s="13"/>
      <c r="GE4322" s="13"/>
      <c r="GF4322" s="13"/>
      <c r="GG4322" s="13"/>
      <c r="GH4322" s="13"/>
      <c r="GI4322" s="13"/>
      <c r="GJ4322" s="13"/>
      <c r="GK4322" s="13"/>
      <c r="GL4322" s="13"/>
      <c r="GM4322" s="13"/>
      <c r="GN4322" s="13"/>
      <c r="GO4322" s="13"/>
      <c r="GP4322" s="13"/>
      <c r="GQ4322" s="13"/>
      <c r="GR4322" s="13"/>
      <c r="GS4322" s="13"/>
      <c r="GT4322" s="13"/>
      <c r="GU4322" s="13"/>
      <c r="GV4322" s="13"/>
      <c r="GW4322" s="13"/>
      <c r="GX4322" s="13"/>
      <c r="GY4322" s="13"/>
      <c r="GZ4322" s="13"/>
      <c r="HA4322" s="13"/>
      <c r="HB4322" s="13"/>
      <c r="HC4322" s="13"/>
      <c r="HD4322" s="13"/>
      <c r="HE4322" s="13"/>
      <c r="HF4322" s="13"/>
      <c r="HG4322" s="13"/>
      <c r="HH4322" s="13"/>
      <c r="HI4322" s="13"/>
      <c r="HJ4322" s="13"/>
      <c r="HK4322" s="13"/>
      <c r="HL4322" s="13"/>
      <c r="HM4322" s="13"/>
      <c r="HN4322" s="13"/>
      <c r="HO4322" s="13"/>
      <c r="HP4322" s="13"/>
      <c r="HQ4322" s="13"/>
      <c r="HR4322" s="13"/>
      <c r="HS4322" s="13"/>
      <c r="HT4322" s="13"/>
      <c r="HU4322" s="13"/>
      <c r="HV4322" s="13"/>
      <c r="HW4322" s="13"/>
      <c r="HX4322" s="13"/>
      <c r="HY4322" s="13"/>
      <c r="HZ4322" s="13"/>
      <c r="IA4322" s="13"/>
      <c r="IB4322" s="13"/>
      <c r="IC4322" s="13"/>
      <c r="ID4322" s="13"/>
      <c r="IE4322" s="13"/>
      <c r="IF4322" s="13"/>
      <c r="IG4322" s="13"/>
    </row>
    <row r="4323" spans="1:241" s="304" customFormat="1">
      <c r="A4323" s="309">
        <v>248</v>
      </c>
      <c r="B4323" s="197" t="s">
        <v>5398</v>
      </c>
      <c r="C4323" s="326" t="s">
        <v>5395</v>
      </c>
      <c r="D4323" s="311" t="s">
        <v>2581</v>
      </c>
      <c r="E4323" s="299">
        <f t="shared" si="250"/>
        <v>1</v>
      </c>
      <c r="F4323" s="328">
        <v>1</v>
      </c>
      <c r="G4323" s="303"/>
      <c r="H4323" s="303"/>
      <c r="I4323" s="13"/>
      <c r="J4323" s="13"/>
      <c r="K4323" s="13"/>
      <c r="L4323" s="13"/>
      <c r="M4323" s="13"/>
      <c r="N4323" s="13"/>
      <c r="O4323" s="13"/>
      <c r="P4323" s="13"/>
      <c r="Q4323" s="13"/>
      <c r="R4323" s="13"/>
      <c r="S4323" s="13"/>
      <c r="T4323" s="13"/>
      <c r="U4323" s="13"/>
      <c r="V4323" s="13"/>
      <c r="W4323" s="13"/>
      <c r="X4323" s="13"/>
      <c r="Y4323" s="13"/>
      <c r="Z4323" s="13"/>
      <c r="AA4323" s="13"/>
      <c r="AB4323" s="13"/>
      <c r="AC4323" s="13"/>
      <c r="AD4323" s="13"/>
      <c r="AE4323" s="13"/>
      <c r="AF4323" s="13"/>
      <c r="AG4323" s="13"/>
      <c r="AH4323" s="13"/>
      <c r="AI4323" s="13"/>
      <c r="AJ4323" s="13"/>
      <c r="AK4323" s="13"/>
      <c r="AL4323" s="13"/>
      <c r="AM4323" s="13"/>
      <c r="AN4323" s="13"/>
      <c r="AO4323" s="13"/>
      <c r="AP4323" s="13"/>
      <c r="AQ4323" s="13"/>
      <c r="AR4323" s="13"/>
      <c r="AS4323" s="13"/>
      <c r="AT4323" s="13"/>
      <c r="AU4323" s="13"/>
      <c r="AV4323" s="13"/>
      <c r="AW4323" s="13"/>
      <c r="AX4323" s="13"/>
      <c r="AY4323" s="13"/>
      <c r="AZ4323" s="13"/>
      <c r="BA4323" s="13"/>
      <c r="BB4323" s="13"/>
      <c r="BC4323" s="13"/>
      <c r="BD4323" s="13"/>
      <c r="BE4323" s="13"/>
      <c r="BF4323" s="13"/>
      <c r="BG4323" s="13"/>
      <c r="BH4323" s="13"/>
      <c r="BI4323" s="13"/>
      <c r="BJ4323" s="13"/>
      <c r="BK4323" s="13"/>
      <c r="BL4323" s="13"/>
      <c r="BM4323" s="13"/>
      <c r="BN4323" s="13"/>
      <c r="BO4323" s="13"/>
      <c r="BP4323" s="13"/>
      <c r="BQ4323" s="13"/>
      <c r="BR4323" s="13"/>
      <c r="BS4323" s="13"/>
      <c r="BT4323" s="13"/>
      <c r="BU4323" s="13"/>
      <c r="BV4323" s="13"/>
      <c r="BW4323" s="13"/>
      <c r="BX4323" s="13"/>
      <c r="BY4323" s="13"/>
      <c r="BZ4323" s="13"/>
      <c r="CA4323" s="13"/>
      <c r="CB4323" s="13"/>
      <c r="CC4323" s="13"/>
      <c r="CD4323" s="13"/>
      <c r="CE4323" s="13"/>
      <c r="CF4323" s="13"/>
      <c r="CG4323" s="13"/>
      <c r="CH4323" s="13"/>
      <c r="CI4323" s="13"/>
      <c r="CJ4323" s="13"/>
      <c r="CK4323" s="13"/>
      <c r="CL4323" s="13"/>
      <c r="CM4323" s="13"/>
      <c r="CN4323" s="13"/>
      <c r="CO4323" s="13"/>
      <c r="CP4323" s="13"/>
      <c r="CQ4323" s="13"/>
      <c r="CR4323" s="13"/>
      <c r="CS4323" s="13"/>
      <c r="CT4323" s="13"/>
      <c r="CU4323" s="13"/>
      <c r="CV4323" s="13"/>
      <c r="CW4323" s="13"/>
      <c r="CX4323" s="13"/>
      <c r="CY4323" s="13"/>
      <c r="CZ4323" s="13"/>
      <c r="DA4323" s="13"/>
      <c r="DB4323" s="13"/>
      <c r="DC4323" s="13"/>
      <c r="DD4323" s="13"/>
      <c r="DE4323" s="13"/>
      <c r="DF4323" s="13"/>
      <c r="DG4323" s="13"/>
      <c r="DH4323" s="13"/>
      <c r="DI4323" s="13"/>
      <c r="DJ4323" s="13"/>
      <c r="DK4323" s="13"/>
      <c r="DL4323" s="13"/>
      <c r="DM4323" s="13"/>
      <c r="DN4323" s="13"/>
      <c r="DO4323" s="13"/>
      <c r="DP4323" s="13"/>
      <c r="DQ4323" s="13"/>
      <c r="DR4323" s="13"/>
      <c r="DS4323" s="13"/>
      <c r="DT4323" s="13"/>
      <c r="DU4323" s="13"/>
      <c r="DV4323" s="13"/>
      <c r="DW4323" s="13"/>
      <c r="DX4323" s="13"/>
      <c r="DY4323" s="13"/>
      <c r="DZ4323" s="13"/>
      <c r="EA4323" s="13"/>
      <c r="EB4323" s="13"/>
      <c r="EC4323" s="13"/>
      <c r="ED4323" s="13"/>
      <c r="EE4323" s="13"/>
      <c r="EF4323" s="13"/>
      <c r="EG4323" s="13"/>
      <c r="EH4323" s="13"/>
      <c r="EI4323" s="13"/>
      <c r="EJ4323" s="13"/>
      <c r="EK4323" s="13"/>
      <c r="EL4323" s="13"/>
      <c r="EM4323" s="13"/>
      <c r="EN4323" s="13"/>
      <c r="EO4323" s="13"/>
      <c r="EP4323" s="13"/>
      <c r="EQ4323" s="13"/>
      <c r="ER4323" s="13"/>
      <c r="ES4323" s="13"/>
      <c r="ET4323" s="13"/>
      <c r="EU4323" s="13"/>
      <c r="EV4323" s="13"/>
      <c r="EW4323" s="13"/>
      <c r="EX4323" s="13"/>
      <c r="EY4323" s="13"/>
      <c r="EZ4323" s="13"/>
      <c r="FA4323" s="13"/>
      <c r="FB4323" s="13"/>
      <c r="FC4323" s="13"/>
      <c r="FD4323" s="13"/>
      <c r="FE4323" s="13"/>
      <c r="FF4323" s="13"/>
      <c r="FG4323" s="13"/>
      <c r="FH4323" s="13"/>
      <c r="FI4323" s="13"/>
      <c r="FJ4323" s="13"/>
      <c r="FK4323" s="13"/>
      <c r="FL4323" s="13"/>
      <c r="FM4323" s="13"/>
      <c r="FN4323" s="13"/>
      <c r="FO4323" s="13"/>
      <c r="FP4323" s="13"/>
      <c r="FQ4323" s="13"/>
      <c r="FR4323" s="13"/>
      <c r="FS4323" s="13"/>
      <c r="FT4323" s="13"/>
      <c r="FU4323" s="13"/>
      <c r="FV4323" s="13"/>
      <c r="FW4323" s="13"/>
      <c r="FX4323" s="13"/>
      <c r="FY4323" s="13"/>
      <c r="FZ4323" s="13"/>
      <c r="GA4323" s="13"/>
      <c r="GB4323" s="13"/>
      <c r="GC4323" s="13"/>
      <c r="GD4323" s="13"/>
      <c r="GE4323" s="13"/>
      <c r="GF4323" s="13"/>
      <c r="GG4323" s="13"/>
      <c r="GH4323" s="13"/>
      <c r="GI4323" s="13"/>
      <c r="GJ4323" s="13"/>
      <c r="GK4323" s="13"/>
      <c r="GL4323" s="13"/>
      <c r="GM4323" s="13"/>
      <c r="GN4323" s="13"/>
      <c r="GO4323" s="13"/>
      <c r="GP4323" s="13"/>
      <c r="GQ4323" s="13"/>
      <c r="GR4323" s="13"/>
      <c r="GS4323" s="13"/>
      <c r="GT4323" s="13"/>
      <c r="GU4323" s="13"/>
      <c r="GV4323" s="13"/>
      <c r="GW4323" s="13"/>
      <c r="GX4323" s="13"/>
      <c r="GY4323" s="13"/>
      <c r="GZ4323" s="13"/>
      <c r="HA4323" s="13"/>
      <c r="HB4323" s="13"/>
      <c r="HC4323" s="13"/>
      <c r="HD4323" s="13"/>
      <c r="HE4323" s="13"/>
      <c r="HF4323" s="13"/>
      <c r="HG4323" s="13"/>
      <c r="HH4323" s="13"/>
      <c r="HI4323" s="13"/>
      <c r="HJ4323" s="13"/>
      <c r="HK4323" s="13"/>
      <c r="HL4323" s="13"/>
      <c r="HM4323" s="13"/>
      <c r="HN4323" s="13"/>
      <c r="HO4323" s="13"/>
      <c r="HP4323" s="13"/>
      <c r="HQ4323" s="13"/>
      <c r="HR4323" s="13"/>
      <c r="HS4323" s="13"/>
      <c r="HT4323" s="13"/>
      <c r="HU4323" s="13"/>
      <c r="HV4323" s="13"/>
      <c r="HW4323" s="13"/>
      <c r="HX4323" s="13"/>
      <c r="HY4323" s="13"/>
      <c r="HZ4323" s="13"/>
      <c r="IA4323" s="13"/>
      <c r="IB4323" s="13"/>
      <c r="IC4323" s="13"/>
      <c r="ID4323" s="13"/>
      <c r="IE4323" s="13"/>
      <c r="IF4323" s="13"/>
      <c r="IG4323" s="13"/>
    </row>
    <row r="4324" spans="1:241" s="304" customFormat="1">
      <c r="A4324" s="309">
        <v>249</v>
      </c>
      <c r="B4324" s="197" t="s">
        <v>5399</v>
      </c>
      <c r="C4324" s="326" t="s">
        <v>5395</v>
      </c>
      <c r="D4324" s="305" t="s">
        <v>1808</v>
      </c>
      <c r="E4324" s="299">
        <f t="shared" si="250"/>
        <v>6</v>
      </c>
      <c r="F4324" s="328">
        <v>6</v>
      </c>
      <c r="G4324" s="303"/>
      <c r="H4324" s="303"/>
      <c r="I4324" s="13"/>
      <c r="J4324" s="13"/>
      <c r="K4324" s="13"/>
      <c r="L4324" s="13"/>
      <c r="M4324" s="13"/>
      <c r="N4324" s="13"/>
      <c r="O4324" s="13"/>
      <c r="P4324" s="13"/>
      <c r="Q4324" s="13"/>
      <c r="R4324" s="13"/>
      <c r="S4324" s="13"/>
      <c r="T4324" s="13"/>
      <c r="U4324" s="13"/>
      <c r="V4324" s="13"/>
      <c r="W4324" s="13"/>
      <c r="X4324" s="13"/>
      <c r="Y4324" s="13"/>
      <c r="Z4324" s="13"/>
      <c r="AA4324" s="13"/>
      <c r="AB4324" s="13"/>
      <c r="AC4324" s="13"/>
      <c r="AD4324" s="13"/>
      <c r="AE4324" s="13"/>
      <c r="AF4324" s="13"/>
      <c r="AG4324" s="13"/>
      <c r="AH4324" s="13"/>
      <c r="AI4324" s="13"/>
      <c r="AJ4324" s="13"/>
      <c r="AK4324" s="13"/>
      <c r="AL4324" s="13"/>
      <c r="AM4324" s="13"/>
      <c r="AN4324" s="13"/>
      <c r="AO4324" s="13"/>
      <c r="AP4324" s="13"/>
      <c r="AQ4324" s="13"/>
      <c r="AR4324" s="13"/>
      <c r="AS4324" s="13"/>
      <c r="AT4324" s="13"/>
      <c r="AU4324" s="13"/>
      <c r="AV4324" s="13"/>
      <c r="AW4324" s="13"/>
      <c r="AX4324" s="13"/>
      <c r="AY4324" s="13"/>
      <c r="AZ4324" s="13"/>
      <c r="BA4324" s="13"/>
      <c r="BB4324" s="13"/>
      <c r="BC4324" s="13"/>
      <c r="BD4324" s="13"/>
      <c r="BE4324" s="13"/>
      <c r="BF4324" s="13"/>
      <c r="BG4324" s="13"/>
      <c r="BH4324" s="13"/>
      <c r="BI4324" s="13"/>
      <c r="BJ4324" s="13"/>
      <c r="BK4324" s="13"/>
      <c r="BL4324" s="13"/>
      <c r="BM4324" s="13"/>
      <c r="BN4324" s="13"/>
      <c r="BO4324" s="13"/>
      <c r="BP4324" s="13"/>
      <c r="BQ4324" s="13"/>
      <c r="BR4324" s="13"/>
      <c r="BS4324" s="13"/>
      <c r="BT4324" s="13"/>
      <c r="BU4324" s="13"/>
      <c r="BV4324" s="13"/>
      <c r="BW4324" s="13"/>
      <c r="BX4324" s="13"/>
      <c r="BY4324" s="13"/>
      <c r="BZ4324" s="13"/>
      <c r="CA4324" s="13"/>
      <c r="CB4324" s="13"/>
      <c r="CC4324" s="13"/>
      <c r="CD4324" s="13"/>
      <c r="CE4324" s="13"/>
      <c r="CF4324" s="13"/>
      <c r="CG4324" s="13"/>
      <c r="CH4324" s="13"/>
      <c r="CI4324" s="13"/>
      <c r="CJ4324" s="13"/>
      <c r="CK4324" s="13"/>
      <c r="CL4324" s="13"/>
      <c r="CM4324" s="13"/>
      <c r="CN4324" s="13"/>
      <c r="CO4324" s="13"/>
      <c r="CP4324" s="13"/>
      <c r="CQ4324" s="13"/>
      <c r="CR4324" s="13"/>
      <c r="CS4324" s="13"/>
      <c r="CT4324" s="13"/>
      <c r="CU4324" s="13"/>
      <c r="CV4324" s="13"/>
      <c r="CW4324" s="13"/>
      <c r="CX4324" s="13"/>
      <c r="CY4324" s="13"/>
      <c r="CZ4324" s="13"/>
      <c r="DA4324" s="13"/>
      <c r="DB4324" s="13"/>
      <c r="DC4324" s="13"/>
      <c r="DD4324" s="13"/>
      <c r="DE4324" s="13"/>
      <c r="DF4324" s="13"/>
      <c r="DG4324" s="13"/>
      <c r="DH4324" s="13"/>
      <c r="DI4324" s="13"/>
      <c r="DJ4324" s="13"/>
      <c r="DK4324" s="13"/>
      <c r="DL4324" s="13"/>
      <c r="DM4324" s="13"/>
      <c r="DN4324" s="13"/>
      <c r="DO4324" s="13"/>
      <c r="DP4324" s="13"/>
      <c r="DQ4324" s="13"/>
      <c r="DR4324" s="13"/>
      <c r="DS4324" s="13"/>
      <c r="DT4324" s="13"/>
      <c r="DU4324" s="13"/>
      <c r="DV4324" s="13"/>
      <c r="DW4324" s="13"/>
      <c r="DX4324" s="13"/>
      <c r="DY4324" s="13"/>
      <c r="DZ4324" s="13"/>
      <c r="EA4324" s="13"/>
      <c r="EB4324" s="13"/>
      <c r="EC4324" s="13"/>
      <c r="ED4324" s="13"/>
      <c r="EE4324" s="13"/>
      <c r="EF4324" s="13"/>
      <c r="EG4324" s="13"/>
      <c r="EH4324" s="13"/>
      <c r="EI4324" s="13"/>
      <c r="EJ4324" s="13"/>
      <c r="EK4324" s="13"/>
      <c r="EL4324" s="13"/>
      <c r="EM4324" s="13"/>
      <c r="EN4324" s="13"/>
      <c r="EO4324" s="13"/>
      <c r="EP4324" s="13"/>
      <c r="EQ4324" s="13"/>
      <c r="ER4324" s="13"/>
      <c r="ES4324" s="13"/>
      <c r="ET4324" s="13"/>
      <c r="EU4324" s="13"/>
      <c r="EV4324" s="13"/>
      <c r="EW4324" s="13"/>
      <c r="EX4324" s="13"/>
      <c r="EY4324" s="13"/>
      <c r="EZ4324" s="13"/>
      <c r="FA4324" s="13"/>
      <c r="FB4324" s="13"/>
      <c r="FC4324" s="13"/>
      <c r="FD4324" s="13"/>
      <c r="FE4324" s="13"/>
      <c r="FF4324" s="13"/>
      <c r="FG4324" s="13"/>
      <c r="FH4324" s="13"/>
      <c r="FI4324" s="13"/>
      <c r="FJ4324" s="13"/>
      <c r="FK4324" s="13"/>
      <c r="FL4324" s="13"/>
      <c r="FM4324" s="13"/>
      <c r="FN4324" s="13"/>
      <c r="FO4324" s="13"/>
      <c r="FP4324" s="13"/>
      <c r="FQ4324" s="13"/>
      <c r="FR4324" s="13"/>
      <c r="FS4324" s="13"/>
      <c r="FT4324" s="13"/>
      <c r="FU4324" s="13"/>
      <c r="FV4324" s="13"/>
      <c r="FW4324" s="13"/>
      <c r="FX4324" s="13"/>
      <c r="FY4324" s="13"/>
      <c r="FZ4324" s="13"/>
      <c r="GA4324" s="13"/>
      <c r="GB4324" s="13"/>
      <c r="GC4324" s="13"/>
      <c r="GD4324" s="13"/>
      <c r="GE4324" s="13"/>
      <c r="GF4324" s="13"/>
      <c r="GG4324" s="13"/>
      <c r="GH4324" s="13"/>
      <c r="GI4324" s="13"/>
      <c r="GJ4324" s="13"/>
      <c r="GK4324" s="13"/>
      <c r="GL4324" s="13"/>
      <c r="GM4324" s="13"/>
      <c r="GN4324" s="13"/>
      <c r="GO4324" s="13"/>
      <c r="GP4324" s="13"/>
      <c r="GQ4324" s="13"/>
      <c r="GR4324" s="13"/>
      <c r="GS4324" s="13"/>
      <c r="GT4324" s="13"/>
      <c r="GU4324" s="13"/>
      <c r="GV4324" s="13"/>
      <c r="GW4324" s="13"/>
      <c r="GX4324" s="13"/>
      <c r="GY4324" s="13"/>
      <c r="GZ4324" s="13"/>
      <c r="HA4324" s="13"/>
      <c r="HB4324" s="13"/>
      <c r="HC4324" s="13"/>
      <c r="HD4324" s="13"/>
      <c r="HE4324" s="13"/>
      <c r="HF4324" s="13"/>
      <c r="HG4324" s="13"/>
      <c r="HH4324" s="13"/>
      <c r="HI4324" s="13"/>
      <c r="HJ4324" s="13"/>
      <c r="HK4324" s="13"/>
      <c r="HL4324" s="13"/>
      <c r="HM4324" s="13"/>
      <c r="HN4324" s="13"/>
      <c r="HO4324" s="13"/>
      <c r="HP4324" s="13"/>
      <c r="HQ4324" s="13"/>
      <c r="HR4324" s="13"/>
      <c r="HS4324" s="13"/>
      <c r="HT4324" s="13"/>
      <c r="HU4324" s="13"/>
      <c r="HV4324" s="13"/>
      <c r="HW4324" s="13"/>
      <c r="HX4324" s="13"/>
      <c r="HY4324" s="13"/>
      <c r="HZ4324" s="13"/>
      <c r="IA4324" s="13"/>
      <c r="IB4324" s="13"/>
      <c r="IC4324" s="13"/>
      <c r="ID4324" s="13"/>
      <c r="IE4324" s="13"/>
      <c r="IF4324" s="13"/>
      <c r="IG4324" s="13"/>
    </row>
    <row r="4325" spans="1:241" s="304" customFormat="1">
      <c r="A4325" s="309">
        <v>250</v>
      </c>
      <c r="B4325" s="197" t="s">
        <v>5400</v>
      </c>
      <c r="C4325" s="326" t="s">
        <v>5395</v>
      </c>
      <c r="D4325" s="305" t="s">
        <v>1808</v>
      </c>
      <c r="E4325" s="299">
        <f t="shared" si="250"/>
        <v>2</v>
      </c>
      <c r="F4325" s="328">
        <v>2</v>
      </c>
      <c r="G4325" s="303"/>
      <c r="H4325" s="303"/>
      <c r="I4325" s="13"/>
      <c r="J4325" s="13"/>
      <c r="K4325" s="13"/>
      <c r="L4325" s="13"/>
      <c r="M4325" s="13"/>
      <c r="N4325" s="13"/>
      <c r="O4325" s="13"/>
      <c r="P4325" s="13"/>
      <c r="Q4325" s="13"/>
      <c r="R4325" s="13"/>
      <c r="S4325" s="13"/>
      <c r="T4325" s="13"/>
      <c r="U4325" s="13"/>
      <c r="V4325" s="13"/>
      <c r="W4325" s="13"/>
      <c r="X4325" s="13"/>
      <c r="Y4325" s="13"/>
      <c r="Z4325" s="13"/>
      <c r="AA4325" s="13"/>
      <c r="AB4325" s="13"/>
      <c r="AC4325" s="13"/>
      <c r="AD4325" s="13"/>
      <c r="AE4325" s="13"/>
      <c r="AF4325" s="13"/>
      <c r="AG4325" s="13"/>
      <c r="AH4325" s="13"/>
      <c r="AI4325" s="13"/>
      <c r="AJ4325" s="13"/>
      <c r="AK4325" s="13"/>
      <c r="AL4325" s="13"/>
      <c r="AM4325" s="13"/>
      <c r="AN4325" s="13"/>
      <c r="AO4325" s="13"/>
      <c r="AP4325" s="13"/>
      <c r="AQ4325" s="13"/>
      <c r="AR4325" s="13"/>
      <c r="AS4325" s="13"/>
      <c r="AT4325" s="13"/>
      <c r="AU4325" s="13"/>
      <c r="AV4325" s="13"/>
      <c r="AW4325" s="13"/>
      <c r="AX4325" s="13"/>
      <c r="AY4325" s="13"/>
      <c r="AZ4325" s="13"/>
      <c r="BA4325" s="13"/>
      <c r="BB4325" s="13"/>
      <c r="BC4325" s="13"/>
      <c r="BD4325" s="13"/>
      <c r="BE4325" s="13"/>
      <c r="BF4325" s="13"/>
      <c r="BG4325" s="13"/>
      <c r="BH4325" s="13"/>
      <c r="BI4325" s="13"/>
      <c r="BJ4325" s="13"/>
      <c r="BK4325" s="13"/>
      <c r="BL4325" s="13"/>
      <c r="BM4325" s="13"/>
      <c r="BN4325" s="13"/>
      <c r="BO4325" s="13"/>
      <c r="BP4325" s="13"/>
      <c r="BQ4325" s="13"/>
      <c r="BR4325" s="13"/>
      <c r="BS4325" s="13"/>
      <c r="BT4325" s="13"/>
      <c r="BU4325" s="13"/>
      <c r="BV4325" s="13"/>
      <c r="BW4325" s="13"/>
      <c r="BX4325" s="13"/>
      <c r="BY4325" s="13"/>
      <c r="BZ4325" s="13"/>
      <c r="CA4325" s="13"/>
      <c r="CB4325" s="13"/>
      <c r="CC4325" s="13"/>
      <c r="CD4325" s="13"/>
      <c r="CE4325" s="13"/>
      <c r="CF4325" s="13"/>
      <c r="CG4325" s="13"/>
      <c r="CH4325" s="13"/>
      <c r="CI4325" s="13"/>
      <c r="CJ4325" s="13"/>
      <c r="CK4325" s="13"/>
      <c r="CL4325" s="13"/>
      <c r="CM4325" s="13"/>
      <c r="CN4325" s="13"/>
      <c r="CO4325" s="13"/>
      <c r="CP4325" s="13"/>
      <c r="CQ4325" s="13"/>
      <c r="CR4325" s="13"/>
      <c r="CS4325" s="13"/>
      <c r="CT4325" s="13"/>
      <c r="CU4325" s="13"/>
      <c r="CV4325" s="13"/>
      <c r="CW4325" s="13"/>
      <c r="CX4325" s="13"/>
      <c r="CY4325" s="13"/>
      <c r="CZ4325" s="13"/>
      <c r="DA4325" s="13"/>
      <c r="DB4325" s="13"/>
      <c r="DC4325" s="13"/>
      <c r="DD4325" s="13"/>
      <c r="DE4325" s="13"/>
      <c r="DF4325" s="13"/>
      <c r="DG4325" s="13"/>
      <c r="DH4325" s="13"/>
      <c r="DI4325" s="13"/>
      <c r="DJ4325" s="13"/>
      <c r="DK4325" s="13"/>
      <c r="DL4325" s="13"/>
      <c r="DM4325" s="13"/>
      <c r="DN4325" s="13"/>
      <c r="DO4325" s="13"/>
      <c r="DP4325" s="13"/>
      <c r="DQ4325" s="13"/>
      <c r="DR4325" s="13"/>
      <c r="DS4325" s="13"/>
      <c r="DT4325" s="13"/>
      <c r="DU4325" s="13"/>
      <c r="DV4325" s="13"/>
      <c r="DW4325" s="13"/>
      <c r="DX4325" s="13"/>
      <c r="DY4325" s="13"/>
      <c r="DZ4325" s="13"/>
      <c r="EA4325" s="13"/>
      <c r="EB4325" s="13"/>
      <c r="EC4325" s="13"/>
      <c r="ED4325" s="13"/>
      <c r="EE4325" s="13"/>
      <c r="EF4325" s="13"/>
      <c r="EG4325" s="13"/>
      <c r="EH4325" s="13"/>
      <c r="EI4325" s="13"/>
      <c r="EJ4325" s="13"/>
      <c r="EK4325" s="13"/>
      <c r="EL4325" s="13"/>
      <c r="EM4325" s="13"/>
      <c r="EN4325" s="13"/>
      <c r="EO4325" s="13"/>
      <c r="EP4325" s="13"/>
      <c r="EQ4325" s="13"/>
      <c r="ER4325" s="13"/>
      <c r="ES4325" s="13"/>
      <c r="ET4325" s="13"/>
      <c r="EU4325" s="13"/>
      <c r="EV4325" s="13"/>
      <c r="EW4325" s="13"/>
      <c r="EX4325" s="13"/>
      <c r="EY4325" s="13"/>
      <c r="EZ4325" s="13"/>
      <c r="FA4325" s="13"/>
      <c r="FB4325" s="13"/>
      <c r="FC4325" s="13"/>
      <c r="FD4325" s="13"/>
      <c r="FE4325" s="13"/>
      <c r="FF4325" s="13"/>
      <c r="FG4325" s="13"/>
      <c r="FH4325" s="13"/>
      <c r="FI4325" s="13"/>
      <c r="FJ4325" s="13"/>
      <c r="FK4325" s="13"/>
      <c r="FL4325" s="13"/>
      <c r="FM4325" s="13"/>
      <c r="FN4325" s="13"/>
      <c r="FO4325" s="13"/>
      <c r="FP4325" s="13"/>
      <c r="FQ4325" s="13"/>
      <c r="FR4325" s="13"/>
      <c r="FS4325" s="13"/>
      <c r="FT4325" s="13"/>
      <c r="FU4325" s="13"/>
      <c r="FV4325" s="13"/>
      <c r="FW4325" s="13"/>
      <c r="FX4325" s="13"/>
      <c r="FY4325" s="13"/>
      <c r="FZ4325" s="13"/>
      <c r="GA4325" s="13"/>
      <c r="GB4325" s="13"/>
      <c r="GC4325" s="13"/>
      <c r="GD4325" s="13"/>
      <c r="GE4325" s="13"/>
      <c r="GF4325" s="13"/>
      <c r="GG4325" s="13"/>
      <c r="GH4325" s="13"/>
      <c r="GI4325" s="13"/>
      <c r="GJ4325" s="13"/>
      <c r="GK4325" s="13"/>
      <c r="GL4325" s="13"/>
      <c r="GM4325" s="13"/>
      <c r="GN4325" s="13"/>
      <c r="GO4325" s="13"/>
      <c r="GP4325" s="13"/>
      <c r="GQ4325" s="13"/>
      <c r="GR4325" s="13"/>
      <c r="GS4325" s="13"/>
      <c r="GT4325" s="13"/>
      <c r="GU4325" s="13"/>
      <c r="GV4325" s="13"/>
      <c r="GW4325" s="13"/>
      <c r="GX4325" s="13"/>
      <c r="GY4325" s="13"/>
      <c r="GZ4325" s="13"/>
      <c r="HA4325" s="13"/>
      <c r="HB4325" s="13"/>
      <c r="HC4325" s="13"/>
      <c r="HD4325" s="13"/>
      <c r="HE4325" s="13"/>
      <c r="HF4325" s="13"/>
      <c r="HG4325" s="13"/>
      <c r="HH4325" s="13"/>
      <c r="HI4325" s="13"/>
      <c r="HJ4325" s="13"/>
      <c r="HK4325" s="13"/>
      <c r="HL4325" s="13"/>
      <c r="HM4325" s="13"/>
      <c r="HN4325" s="13"/>
      <c r="HO4325" s="13"/>
      <c r="HP4325" s="13"/>
      <c r="HQ4325" s="13"/>
      <c r="HR4325" s="13"/>
      <c r="HS4325" s="13"/>
      <c r="HT4325" s="13"/>
      <c r="HU4325" s="13"/>
      <c r="HV4325" s="13"/>
      <c r="HW4325" s="13"/>
      <c r="HX4325" s="13"/>
      <c r="HY4325" s="13"/>
      <c r="HZ4325" s="13"/>
      <c r="IA4325" s="13"/>
      <c r="IB4325" s="13"/>
      <c r="IC4325" s="13"/>
      <c r="ID4325" s="13"/>
      <c r="IE4325" s="13"/>
      <c r="IF4325" s="13"/>
      <c r="IG4325" s="13"/>
    </row>
    <row r="4326" spans="1:241" s="304" customFormat="1">
      <c r="A4326" s="309">
        <v>251</v>
      </c>
      <c r="B4326" s="197" t="s">
        <v>5401</v>
      </c>
      <c r="C4326" s="326" t="s">
        <v>5395</v>
      </c>
      <c r="D4326" s="305" t="s">
        <v>1808</v>
      </c>
      <c r="E4326" s="299">
        <f t="shared" si="250"/>
        <v>2</v>
      </c>
      <c r="F4326" s="328">
        <v>2</v>
      </c>
      <c r="G4326" s="303"/>
      <c r="H4326" s="303"/>
      <c r="I4326" s="13"/>
      <c r="J4326" s="13"/>
      <c r="K4326" s="13"/>
      <c r="L4326" s="13"/>
      <c r="M4326" s="13"/>
      <c r="N4326" s="13"/>
      <c r="O4326" s="13"/>
      <c r="P4326" s="13"/>
      <c r="Q4326" s="13"/>
      <c r="R4326" s="13"/>
      <c r="S4326" s="13"/>
      <c r="T4326" s="13"/>
      <c r="U4326" s="13"/>
      <c r="V4326" s="13"/>
      <c r="W4326" s="13"/>
      <c r="X4326" s="13"/>
      <c r="Y4326" s="13"/>
      <c r="Z4326" s="13"/>
      <c r="AA4326" s="13"/>
      <c r="AB4326" s="13"/>
      <c r="AC4326" s="13"/>
      <c r="AD4326" s="13"/>
      <c r="AE4326" s="13"/>
      <c r="AF4326" s="13"/>
      <c r="AG4326" s="13"/>
      <c r="AH4326" s="13"/>
      <c r="AI4326" s="13"/>
      <c r="AJ4326" s="13"/>
      <c r="AK4326" s="13"/>
      <c r="AL4326" s="13"/>
      <c r="AM4326" s="13"/>
      <c r="AN4326" s="13"/>
      <c r="AO4326" s="13"/>
      <c r="AP4326" s="13"/>
      <c r="AQ4326" s="13"/>
      <c r="AR4326" s="13"/>
      <c r="AS4326" s="13"/>
      <c r="AT4326" s="13"/>
      <c r="AU4326" s="13"/>
      <c r="AV4326" s="13"/>
      <c r="AW4326" s="13"/>
      <c r="AX4326" s="13"/>
      <c r="AY4326" s="13"/>
      <c r="AZ4326" s="13"/>
      <c r="BA4326" s="13"/>
      <c r="BB4326" s="13"/>
      <c r="BC4326" s="13"/>
      <c r="BD4326" s="13"/>
      <c r="BE4326" s="13"/>
      <c r="BF4326" s="13"/>
      <c r="BG4326" s="13"/>
      <c r="BH4326" s="13"/>
      <c r="BI4326" s="13"/>
      <c r="BJ4326" s="13"/>
      <c r="BK4326" s="13"/>
      <c r="BL4326" s="13"/>
      <c r="BM4326" s="13"/>
      <c r="BN4326" s="13"/>
      <c r="BO4326" s="13"/>
      <c r="BP4326" s="13"/>
      <c r="BQ4326" s="13"/>
      <c r="BR4326" s="13"/>
      <c r="BS4326" s="13"/>
      <c r="BT4326" s="13"/>
      <c r="BU4326" s="13"/>
      <c r="BV4326" s="13"/>
      <c r="BW4326" s="13"/>
      <c r="BX4326" s="13"/>
      <c r="BY4326" s="13"/>
      <c r="BZ4326" s="13"/>
      <c r="CA4326" s="13"/>
      <c r="CB4326" s="13"/>
      <c r="CC4326" s="13"/>
      <c r="CD4326" s="13"/>
      <c r="CE4326" s="13"/>
      <c r="CF4326" s="13"/>
      <c r="CG4326" s="13"/>
      <c r="CH4326" s="13"/>
      <c r="CI4326" s="13"/>
      <c r="CJ4326" s="13"/>
      <c r="CK4326" s="13"/>
      <c r="CL4326" s="13"/>
      <c r="CM4326" s="13"/>
      <c r="CN4326" s="13"/>
      <c r="CO4326" s="13"/>
      <c r="CP4326" s="13"/>
      <c r="CQ4326" s="13"/>
      <c r="CR4326" s="13"/>
      <c r="CS4326" s="13"/>
      <c r="CT4326" s="13"/>
      <c r="CU4326" s="13"/>
      <c r="CV4326" s="13"/>
      <c r="CW4326" s="13"/>
      <c r="CX4326" s="13"/>
      <c r="CY4326" s="13"/>
      <c r="CZ4326" s="13"/>
      <c r="DA4326" s="13"/>
      <c r="DB4326" s="13"/>
      <c r="DC4326" s="13"/>
      <c r="DD4326" s="13"/>
      <c r="DE4326" s="13"/>
      <c r="DF4326" s="13"/>
      <c r="DG4326" s="13"/>
      <c r="DH4326" s="13"/>
      <c r="DI4326" s="13"/>
      <c r="DJ4326" s="13"/>
      <c r="DK4326" s="13"/>
      <c r="DL4326" s="13"/>
      <c r="DM4326" s="13"/>
      <c r="DN4326" s="13"/>
      <c r="DO4326" s="13"/>
      <c r="DP4326" s="13"/>
      <c r="DQ4326" s="13"/>
      <c r="DR4326" s="13"/>
      <c r="DS4326" s="13"/>
      <c r="DT4326" s="13"/>
      <c r="DU4326" s="13"/>
      <c r="DV4326" s="13"/>
      <c r="DW4326" s="13"/>
      <c r="DX4326" s="13"/>
      <c r="DY4326" s="13"/>
      <c r="DZ4326" s="13"/>
      <c r="EA4326" s="13"/>
      <c r="EB4326" s="13"/>
      <c r="EC4326" s="13"/>
      <c r="ED4326" s="13"/>
      <c r="EE4326" s="13"/>
      <c r="EF4326" s="13"/>
      <c r="EG4326" s="13"/>
      <c r="EH4326" s="13"/>
      <c r="EI4326" s="13"/>
      <c r="EJ4326" s="13"/>
      <c r="EK4326" s="13"/>
      <c r="EL4326" s="13"/>
      <c r="EM4326" s="13"/>
      <c r="EN4326" s="13"/>
      <c r="EO4326" s="13"/>
      <c r="EP4326" s="13"/>
      <c r="EQ4326" s="13"/>
      <c r="ER4326" s="13"/>
      <c r="ES4326" s="13"/>
      <c r="ET4326" s="13"/>
      <c r="EU4326" s="13"/>
      <c r="EV4326" s="13"/>
      <c r="EW4326" s="13"/>
      <c r="EX4326" s="13"/>
      <c r="EY4326" s="13"/>
      <c r="EZ4326" s="13"/>
      <c r="FA4326" s="13"/>
      <c r="FB4326" s="13"/>
      <c r="FC4326" s="13"/>
      <c r="FD4326" s="13"/>
      <c r="FE4326" s="13"/>
      <c r="FF4326" s="13"/>
      <c r="FG4326" s="13"/>
      <c r="FH4326" s="13"/>
      <c r="FI4326" s="13"/>
      <c r="FJ4326" s="13"/>
      <c r="FK4326" s="13"/>
      <c r="FL4326" s="13"/>
      <c r="FM4326" s="13"/>
      <c r="FN4326" s="13"/>
      <c r="FO4326" s="13"/>
      <c r="FP4326" s="13"/>
      <c r="FQ4326" s="13"/>
      <c r="FR4326" s="13"/>
      <c r="FS4326" s="13"/>
      <c r="FT4326" s="13"/>
      <c r="FU4326" s="13"/>
      <c r="FV4326" s="13"/>
      <c r="FW4326" s="13"/>
      <c r="FX4326" s="13"/>
      <c r="FY4326" s="13"/>
      <c r="FZ4326" s="13"/>
      <c r="GA4326" s="13"/>
      <c r="GB4326" s="13"/>
      <c r="GC4326" s="13"/>
      <c r="GD4326" s="13"/>
      <c r="GE4326" s="13"/>
      <c r="GF4326" s="13"/>
      <c r="GG4326" s="13"/>
      <c r="GH4326" s="13"/>
      <c r="GI4326" s="13"/>
      <c r="GJ4326" s="13"/>
      <c r="GK4326" s="13"/>
      <c r="GL4326" s="13"/>
      <c r="GM4326" s="13"/>
      <c r="GN4326" s="13"/>
      <c r="GO4326" s="13"/>
      <c r="GP4326" s="13"/>
      <c r="GQ4326" s="13"/>
      <c r="GR4326" s="13"/>
      <c r="GS4326" s="13"/>
      <c r="GT4326" s="13"/>
      <c r="GU4326" s="13"/>
      <c r="GV4326" s="13"/>
      <c r="GW4326" s="13"/>
      <c r="GX4326" s="13"/>
      <c r="GY4326" s="13"/>
      <c r="GZ4326" s="13"/>
      <c r="HA4326" s="13"/>
      <c r="HB4326" s="13"/>
      <c r="HC4326" s="13"/>
      <c r="HD4326" s="13"/>
      <c r="HE4326" s="13"/>
      <c r="HF4326" s="13"/>
      <c r="HG4326" s="13"/>
      <c r="HH4326" s="13"/>
      <c r="HI4326" s="13"/>
      <c r="HJ4326" s="13"/>
      <c r="HK4326" s="13"/>
      <c r="HL4326" s="13"/>
      <c r="HM4326" s="13"/>
      <c r="HN4326" s="13"/>
      <c r="HO4326" s="13"/>
      <c r="HP4326" s="13"/>
      <c r="HQ4326" s="13"/>
      <c r="HR4326" s="13"/>
      <c r="HS4326" s="13"/>
      <c r="HT4326" s="13"/>
      <c r="HU4326" s="13"/>
      <c r="HV4326" s="13"/>
      <c r="HW4326" s="13"/>
      <c r="HX4326" s="13"/>
      <c r="HY4326" s="13"/>
      <c r="HZ4326" s="13"/>
      <c r="IA4326" s="13"/>
      <c r="IB4326" s="13"/>
      <c r="IC4326" s="13"/>
      <c r="ID4326" s="13"/>
      <c r="IE4326" s="13"/>
      <c r="IF4326" s="13"/>
      <c r="IG4326" s="13"/>
    </row>
    <row r="4327" spans="1:241" s="304" customFormat="1">
      <c r="A4327" s="309">
        <v>252</v>
      </c>
      <c r="B4327" s="197" t="s">
        <v>5402</v>
      </c>
      <c r="C4327" s="326" t="s">
        <v>5395</v>
      </c>
      <c r="D4327" s="305" t="s">
        <v>1808</v>
      </c>
      <c r="E4327" s="299">
        <f t="shared" si="250"/>
        <v>4</v>
      </c>
      <c r="F4327" s="328">
        <v>4</v>
      </c>
      <c r="G4327" s="303"/>
      <c r="H4327" s="303"/>
      <c r="I4327" s="13"/>
      <c r="J4327" s="13"/>
      <c r="K4327" s="13"/>
      <c r="L4327" s="13"/>
      <c r="M4327" s="13"/>
      <c r="N4327" s="13"/>
      <c r="O4327" s="13"/>
      <c r="P4327" s="13"/>
      <c r="Q4327" s="13"/>
      <c r="R4327" s="13"/>
      <c r="S4327" s="13"/>
      <c r="T4327" s="13"/>
      <c r="U4327" s="13"/>
      <c r="V4327" s="13"/>
      <c r="W4327" s="13"/>
      <c r="X4327" s="13"/>
      <c r="Y4327" s="13"/>
      <c r="Z4327" s="13"/>
      <c r="AA4327" s="13"/>
      <c r="AB4327" s="13"/>
      <c r="AC4327" s="13"/>
      <c r="AD4327" s="13"/>
      <c r="AE4327" s="13"/>
      <c r="AF4327" s="13"/>
      <c r="AG4327" s="13"/>
      <c r="AH4327" s="13"/>
      <c r="AI4327" s="13"/>
      <c r="AJ4327" s="13"/>
      <c r="AK4327" s="13"/>
      <c r="AL4327" s="13"/>
      <c r="AM4327" s="13"/>
      <c r="AN4327" s="13"/>
      <c r="AO4327" s="13"/>
      <c r="AP4327" s="13"/>
      <c r="AQ4327" s="13"/>
      <c r="AR4327" s="13"/>
      <c r="AS4327" s="13"/>
      <c r="AT4327" s="13"/>
      <c r="AU4327" s="13"/>
      <c r="AV4327" s="13"/>
      <c r="AW4327" s="13"/>
      <c r="AX4327" s="13"/>
      <c r="AY4327" s="13"/>
      <c r="AZ4327" s="13"/>
      <c r="BA4327" s="13"/>
      <c r="BB4327" s="13"/>
      <c r="BC4327" s="13"/>
      <c r="BD4327" s="13"/>
      <c r="BE4327" s="13"/>
      <c r="BF4327" s="13"/>
      <c r="BG4327" s="13"/>
      <c r="BH4327" s="13"/>
      <c r="BI4327" s="13"/>
      <c r="BJ4327" s="13"/>
      <c r="BK4327" s="13"/>
      <c r="BL4327" s="13"/>
      <c r="BM4327" s="13"/>
      <c r="BN4327" s="13"/>
      <c r="BO4327" s="13"/>
      <c r="BP4327" s="13"/>
      <c r="BQ4327" s="13"/>
      <c r="BR4327" s="13"/>
      <c r="BS4327" s="13"/>
      <c r="BT4327" s="13"/>
      <c r="BU4327" s="13"/>
      <c r="BV4327" s="13"/>
      <c r="BW4327" s="13"/>
      <c r="BX4327" s="13"/>
      <c r="BY4327" s="13"/>
      <c r="BZ4327" s="13"/>
      <c r="CA4327" s="13"/>
      <c r="CB4327" s="13"/>
      <c r="CC4327" s="13"/>
      <c r="CD4327" s="13"/>
      <c r="CE4327" s="13"/>
      <c r="CF4327" s="13"/>
      <c r="CG4327" s="13"/>
      <c r="CH4327" s="13"/>
      <c r="CI4327" s="13"/>
      <c r="CJ4327" s="13"/>
      <c r="CK4327" s="13"/>
      <c r="CL4327" s="13"/>
      <c r="CM4327" s="13"/>
      <c r="CN4327" s="13"/>
      <c r="CO4327" s="13"/>
      <c r="CP4327" s="13"/>
      <c r="CQ4327" s="13"/>
      <c r="CR4327" s="13"/>
      <c r="CS4327" s="13"/>
      <c r="CT4327" s="13"/>
      <c r="CU4327" s="13"/>
      <c r="CV4327" s="13"/>
      <c r="CW4327" s="13"/>
      <c r="CX4327" s="13"/>
      <c r="CY4327" s="13"/>
      <c r="CZ4327" s="13"/>
      <c r="DA4327" s="13"/>
      <c r="DB4327" s="13"/>
      <c r="DC4327" s="13"/>
      <c r="DD4327" s="13"/>
      <c r="DE4327" s="13"/>
      <c r="DF4327" s="13"/>
      <c r="DG4327" s="13"/>
      <c r="DH4327" s="13"/>
      <c r="DI4327" s="13"/>
      <c r="DJ4327" s="13"/>
      <c r="DK4327" s="13"/>
      <c r="DL4327" s="13"/>
      <c r="DM4327" s="13"/>
      <c r="DN4327" s="13"/>
      <c r="DO4327" s="13"/>
      <c r="DP4327" s="13"/>
      <c r="DQ4327" s="13"/>
      <c r="DR4327" s="13"/>
      <c r="DS4327" s="13"/>
      <c r="DT4327" s="13"/>
      <c r="DU4327" s="13"/>
      <c r="DV4327" s="13"/>
      <c r="DW4327" s="13"/>
      <c r="DX4327" s="13"/>
      <c r="DY4327" s="13"/>
      <c r="DZ4327" s="13"/>
      <c r="EA4327" s="13"/>
      <c r="EB4327" s="13"/>
      <c r="EC4327" s="13"/>
      <c r="ED4327" s="13"/>
      <c r="EE4327" s="13"/>
      <c r="EF4327" s="13"/>
      <c r="EG4327" s="13"/>
      <c r="EH4327" s="13"/>
      <c r="EI4327" s="13"/>
      <c r="EJ4327" s="13"/>
      <c r="EK4327" s="13"/>
      <c r="EL4327" s="13"/>
      <c r="EM4327" s="13"/>
      <c r="EN4327" s="13"/>
      <c r="EO4327" s="13"/>
      <c r="EP4327" s="13"/>
      <c r="EQ4327" s="13"/>
      <c r="ER4327" s="13"/>
      <c r="ES4327" s="13"/>
      <c r="ET4327" s="13"/>
      <c r="EU4327" s="13"/>
      <c r="EV4327" s="13"/>
      <c r="EW4327" s="13"/>
      <c r="EX4327" s="13"/>
      <c r="EY4327" s="13"/>
      <c r="EZ4327" s="13"/>
      <c r="FA4327" s="13"/>
      <c r="FB4327" s="13"/>
      <c r="FC4327" s="13"/>
      <c r="FD4327" s="13"/>
      <c r="FE4327" s="13"/>
      <c r="FF4327" s="13"/>
      <c r="FG4327" s="13"/>
      <c r="FH4327" s="13"/>
      <c r="FI4327" s="13"/>
      <c r="FJ4327" s="13"/>
      <c r="FK4327" s="13"/>
      <c r="FL4327" s="13"/>
      <c r="FM4327" s="13"/>
      <c r="FN4327" s="13"/>
      <c r="FO4327" s="13"/>
      <c r="FP4327" s="13"/>
      <c r="FQ4327" s="13"/>
      <c r="FR4327" s="13"/>
      <c r="FS4327" s="13"/>
      <c r="FT4327" s="13"/>
      <c r="FU4327" s="13"/>
      <c r="FV4327" s="13"/>
      <c r="FW4327" s="13"/>
      <c r="FX4327" s="13"/>
      <c r="FY4327" s="13"/>
      <c r="FZ4327" s="13"/>
      <c r="GA4327" s="13"/>
      <c r="GB4327" s="13"/>
      <c r="GC4327" s="13"/>
      <c r="GD4327" s="13"/>
      <c r="GE4327" s="13"/>
      <c r="GF4327" s="13"/>
      <c r="GG4327" s="13"/>
      <c r="GH4327" s="13"/>
      <c r="GI4327" s="13"/>
      <c r="GJ4327" s="13"/>
      <c r="GK4327" s="13"/>
      <c r="GL4327" s="13"/>
      <c r="GM4327" s="13"/>
      <c r="GN4327" s="13"/>
      <c r="GO4327" s="13"/>
      <c r="GP4327" s="13"/>
      <c r="GQ4327" s="13"/>
      <c r="GR4327" s="13"/>
      <c r="GS4327" s="13"/>
      <c r="GT4327" s="13"/>
      <c r="GU4327" s="13"/>
      <c r="GV4327" s="13"/>
      <c r="GW4327" s="13"/>
      <c r="GX4327" s="13"/>
      <c r="GY4327" s="13"/>
      <c r="GZ4327" s="13"/>
      <c r="HA4327" s="13"/>
      <c r="HB4327" s="13"/>
      <c r="HC4327" s="13"/>
      <c r="HD4327" s="13"/>
      <c r="HE4327" s="13"/>
      <c r="HF4327" s="13"/>
      <c r="HG4327" s="13"/>
      <c r="HH4327" s="13"/>
      <c r="HI4327" s="13"/>
      <c r="HJ4327" s="13"/>
      <c r="HK4327" s="13"/>
      <c r="HL4327" s="13"/>
      <c r="HM4327" s="13"/>
      <c r="HN4327" s="13"/>
      <c r="HO4327" s="13"/>
      <c r="HP4327" s="13"/>
      <c r="HQ4327" s="13"/>
      <c r="HR4327" s="13"/>
      <c r="HS4327" s="13"/>
      <c r="HT4327" s="13"/>
      <c r="HU4327" s="13"/>
      <c r="HV4327" s="13"/>
      <c r="HW4327" s="13"/>
      <c r="HX4327" s="13"/>
      <c r="HY4327" s="13"/>
      <c r="HZ4327" s="13"/>
      <c r="IA4327" s="13"/>
      <c r="IB4327" s="13"/>
      <c r="IC4327" s="13"/>
      <c r="ID4327" s="13"/>
      <c r="IE4327" s="13"/>
      <c r="IF4327" s="13"/>
      <c r="IG4327" s="13"/>
    </row>
    <row r="4328" spans="1:241" s="304" customFormat="1">
      <c r="A4328" s="309">
        <v>253</v>
      </c>
      <c r="B4328" s="197" t="s">
        <v>5403</v>
      </c>
      <c r="C4328" s="326" t="s">
        <v>5395</v>
      </c>
      <c r="D4328" s="305" t="s">
        <v>1808</v>
      </c>
      <c r="E4328" s="299">
        <f t="shared" si="250"/>
        <v>4</v>
      </c>
      <c r="F4328" s="328">
        <v>4</v>
      </c>
      <c r="G4328" s="303"/>
      <c r="H4328" s="303"/>
      <c r="I4328" s="13"/>
      <c r="J4328" s="13"/>
      <c r="K4328" s="13"/>
      <c r="L4328" s="13"/>
      <c r="M4328" s="13"/>
      <c r="N4328" s="13"/>
      <c r="O4328" s="13"/>
      <c r="P4328" s="13"/>
      <c r="Q4328" s="13"/>
      <c r="R4328" s="13"/>
      <c r="S4328" s="13"/>
      <c r="T4328" s="13"/>
      <c r="U4328" s="13"/>
      <c r="V4328" s="13"/>
      <c r="W4328" s="13"/>
      <c r="X4328" s="13"/>
      <c r="Y4328" s="13"/>
      <c r="Z4328" s="13"/>
      <c r="AA4328" s="13"/>
      <c r="AB4328" s="13"/>
      <c r="AC4328" s="13"/>
      <c r="AD4328" s="13"/>
      <c r="AE4328" s="13"/>
      <c r="AF4328" s="13"/>
      <c r="AG4328" s="13"/>
      <c r="AH4328" s="13"/>
      <c r="AI4328" s="13"/>
      <c r="AJ4328" s="13"/>
      <c r="AK4328" s="13"/>
      <c r="AL4328" s="13"/>
      <c r="AM4328" s="13"/>
      <c r="AN4328" s="13"/>
      <c r="AO4328" s="13"/>
      <c r="AP4328" s="13"/>
      <c r="AQ4328" s="13"/>
      <c r="AR4328" s="13"/>
      <c r="AS4328" s="13"/>
      <c r="AT4328" s="13"/>
      <c r="AU4328" s="13"/>
      <c r="AV4328" s="13"/>
      <c r="AW4328" s="13"/>
      <c r="AX4328" s="13"/>
      <c r="AY4328" s="13"/>
      <c r="AZ4328" s="13"/>
      <c r="BA4328" s="13"/>
      <c r="BB4328" s="13"/>
      <c r="BC4328" s="13"/>
      <c r="BD4328" s="13"/>
      <c r="BE4328" s="13"/>
      <c r="BF4328" s="13"/>
      <c r="BG4328" s="13"/>
      <c r="BH4328" s="13"/>
      <c r="BI4328" s="13"/>
      <c r="BJ4328" s="13"/>
      <c r="BK4328" s="13"/>
      <c r="BL4328" s="13"/>
      <c r="BM4328" s="13"/>
      <c r="BN4328" s="13"/>
      <c r="BO4328" s="13"/>
      <c r="BP4328" s="13"/>
      <c r="BQ4328" s="13"/>
      <c r="BR4328" s="13"/>
      <c r="BS4328" s="13"/>
      <c r="BT4328" s="13"/>
      <c r="BU4328" s="13"/>
      <c r="BV4328" s="13"/>
      <c r="BW4328" s="13"/>
      <c r="BX4328" s="13"/>
      <c r="BY4328" s="13"/>
      <c r="BZ4328" s="13"/>
      <c r="CA4328" s="13"/>
      <c r="CB4328" s="13"/>
      <c r="CC4328" s="13"/>
      <c r="CD4328" s="13"/>
      <c r="CE4328" s="13"/>
      <c r="CF4328" s="13"/>
      <c r="CG4328" s="13"/>
      <c r="CH4328" s="13"/>
      <c r="CI4328" s="13"/>
      <c r="CJ4328" s="13"/>
      <c r="CK4328" s="13"/>
      <c r="CL4328" s="13"/>
      <c r="CM4328" s="13"/>
      <c r="CN4328" s="13"/>
      <c r="CO4328" s="13"/>
      <c r="CP4328" s="13"/>
      <c r="CQ4328" s="13"/>
      <c r="CR4328" s="13"/>
      <c r="CS4328" s="13"/>
      <c r="CT4328" s="13"/>
      <c r="CU4328" s="13"/>
      <c r="CV4328" s="13"/>
      <c r="CW4328" s="13"/>
      <c r="CX4328" s="13"/>
      <c r="CY4328" s="13"/>
      <c r="CZ4328" s="13"/>
      <c r="DA4328" s="13"/>
      <c r="DB4328" s="13"/>
      <c r="DC4328" s="13"/>
      <c r="DD4328" s="13"/>
      <c r="DE4328" s="13"/>
      <c r="DF4328" s="13"/>
      <c r="DG4328" s="13"/>
      <c r="DH4328" s="13"/>
      <c r="DI4328" s="13"/>
      <c r="DJ4328" s="13"/>
      <c r="DK4328" s="13"/>
      <c r="DL4328" s="13"/>
      <c r="DM4328" s="13"/>
      <c r="DN4328" s="13"/>
      <c r="DO4328" s="13"/>
      <c r="DP4328" s="13"/>
      <c r="DQ4328" s="13"/>
      <c r="DR4328" s="13"/>
      <c r="DS4328" s="13"/>
      <c r="DT4328" s="13"/>
      <c r="DU4328" s="13"/>
      <c r="DV4328" s="13"/>
      <c r="DW4328" s="13"/>
      <c r="DX4328" s="13"/>
      <c r="DY4328" s="13"/>
      <c r="DZ4328" s="13"/>
      <c r="EA4328" s="13"/>
      <c r="EB4328" s="13"/>
      <c r="EC4328" s="13"/>
      <c r="ED4328" s="13"/>
      <c r="EE4328" s="13"/>
      <c r="EF4328" s="13"/>
      <c r="EG4328" s="13"/>
      <c r="EH4328" s="13"/>
      <c r="EI4328" s="13"/>
      <c r="EJ4328" s="13"/>
      <c r="EK4328" s="13"/>
      <c r="EL4328" s="13"/>
      <c r="EM4328" s="13"/>
      <c r="EN4328" s="13"/>
      <c r="EO4328" s="13"/>
      <c r="EP4328" s="13"/>
      <c r="EQ4328" s="13"/>
      <c r="ER4328" s="13"/>
      <c r="ES4328" s="13"/>
      <c r="ET4328" s="13"/>
      <c r="EU4328" s="13"/>
      <c r="EV4328" s="13"/>
      <c r="EW4328" s="13"/>
      <c r="EX4328" s="13"/>
      <c r="EY4328" s="13"/>
      <c r="EZ4328" s="13"/>
      <c r="FA4328" s="13"/>
      <c r="FB4328" s="13"/>
      <c r="FC4328" s="13"/>
      <c r="FD4328" s="13"/>
      <c r="FE4328" s="13"/>
      <c r="FF4328" s="13"/>
      <c r="FG4328" s="13"/>
      <c r="FH4328" s="13"/>
      <c r="FI4328" s="13"/>
      <c r="FJ4328" s="13"/>
      <c r="FK4328" s="13"/>
      <c r="FL4328" s="13"/>
      <c r="FM4328" s="13"/>
      <c r="FN4328" s="13"/>
      <c r="FO4328" s="13"/>
      <c r="FP4328" s="13"/>
      <c r="FQ4328" s="13"/>
      <c r="FR4328" s="13"/>
      <c r="FS4328" s="13"/>
      <c r="FT4328" s="13"/>
      <c r="FU4328" s="13"/>
      <c r="FV4328" s="13"/>
      <c r="FW4328" s="13"/>
      <c r="FX4328" s="13"/>
      <c r="FY4328" s="13"/>
      <c r="FZ4328" s="13"/>
      <c r="GA4328" s="13"/>
      <c r="GB4328" s="13"/>
      <c r="GC4328" s="13"/>
      <c r="GD4328" s="13"/>
      <c r="GE4328" s="13"/>
      <c r="GF4328" s="13"/>
      <c r="GG4328" s="13"/>
      <c r="GH4328" s="13"/>
      <c r="GI4328" s="13"/>
      <c r="GJ4328" s="13"/>
      <c r="GK4328" s="13"/>
      <c r="GL4328" s="13"/>
      <c r="GM4328" s="13"/>
      <c r="GN4328" s="13"/>
      <c r="GO4328" s="13"/>
      <c r="GP4328" s="13"/>
      <c r="GQ4328" s="13"/>
      <c r="GR4328" s="13"/>
      <c r="GS4328" s="13"/>
      <c r="GT4328" s="13"/>
      <c r="GU4328" s="13"/>
      <c r="GV4328" s="13"/>
      <c r="GW4328" s="13"/>
      <c r="GX4328" s="13"/>
      <c r="GY4328" s="13"/>
      <c r="GZ4328" s="13"/>
      <c r="HA4328" s="13"/>
      <c r="HB4328" s="13"/>
      <c r="HC4328" s="13"/>
      <c r="HD4328" s="13"/>
      <c r="HE4328" s="13"/>
      <c r="HF4328" s="13"/>
      <c r="HG4328" s="13"/>
      <c r="HH4328" s="13"/>
      <c r="HI4328" s="13"/>
      <c r="HJ4328" s="13"/>
      <c r="HK4328" s="13"/>
      <c r="HL4328" s="13"/>
      <c r="HM4328" s="13"/>
      <c r="HN4328" s="13"/>
      <c r="HO4328" s="13"/>
      <c r="HP4328" s="13"/>
      <c r="HQ4328" s="13"/>
      <c r="HR4328" s="13"/>
      <c r="HS4328" s="13"/>
      <c r="HT4328" s="13"/>
      <c r="HU4328" s="13"/>
      <c r="HV4328" s="13"/>
      <c r="HW4328" s="13"/>
      <c r="HX4328" s="13"/>
      <c r="HY4328" s="13"/>
      <c r="HZ4328" s="13"/>
      <c r="IA4328" s="13"/>
      <c r="IB4328" s="13"/>
      <c r="IC4328" s="13"/>
      <c r="ID4328" s="13"/>
      <c r="IE4328" s="13"/>
      <c r="IF4328" s="13"/>
      <c r="IG4328" s="13"/>
    </row>
    <row r="4329" spans="1:241" s="304" customFormat="1">
      <c r="A4329" s="309">
        <v>254</v>
      </c>
      <c r="B4329" s="197" t="s">
        <v>5404</v>
      </c>
      <c r="C4329" s="326" t="s">
        <v>5395</v>
      </c>
      <c r="D4329" s="305" t="s">
        <v>1808</v>
      </c>
      <c r="E4329" s="299">
        <f t="shared" si="250"/>
        <v>1</v>
      </c>
      <c r="F4329" s="328">
        <v>1</v>
      </c>
      <c r="G4329" s="303"/>
      <c r="H4329" s="303"/>
      <c r="I4329" s="13"/>
      <c r="J4329" s="13"/>
      <c r="K4329" s="13"/>
      <c r="L4329" s="13"/>
      <c r="M4329" s="13"/>
      <c r="N4329" s="13"/>
      <c r="O4329" s="13"/>
      <c r="P4329" s="13"/>
      <c r="Q4329" s="13"/>
      <c r="R4329" s="13"/>
      <c r="S4329" s="13"/>
      <c r="T4329" s="13"/>
      <c r="U4329" s="13"/>
      <c r="V4329" s="13"/>
      <c r="W4329" s="13"/>
      <c r="X4329" s="13"/>
      <c r="Y4329" s="13"/>
      <c r="Z4329" s="13"/>
      <c r="AA4329" s="13"/>
      <c r="AB4329" s="13"/>
      <c r="AC4329" s="13"/>
      <c r="AD4329" s="13"/>
      <c r="AE4329" s="13"/>
      <c r="AF4329" s="13"/>
      <c r="AG4329" s="13"/>
      <c r="AH4329" s="13"/>
      <c r="AI4329" s="13"/>
      <c r="AJ4329" s="13"/>
      <c r="AK4329" s="13"/>
      <c r="AL4329" s="13"/>
      <c r="AM4329" s="13"/>
      <c r="AN4329" s="13"/>
      <c r="AO4329" s="13"/>
      <c r="AP4329" s="13"/>
      <c r="AQ4329" s="13"/>
      <c r="AR4329" s="13"/>
      <c r="AS4329" s="13"/>
      <c r="AT4329" s="13"/>
      <c r="AU4329" s="13"/>
      <c r="AV4329" s="13"/>
      <c r="AW4329" s="13"/>
      <c r="AX4329" s="13"/>
      <c r="AY4329" s="13"/>
      <c r="AZ4329" s="13"/>
      <c r="BA4329" s="13"/>
      <c r="BB4329" s="13"/>
      <c r="BC4329" s="13"/>
      <c r="BD4329" s="13"/>
      <c r="BE4329" s="13"/>
      <c r="BF4329" s="13"/>
      <c r="BG4329" s="13"/>
      <c r="BH4329" s="13"/>
      <c r="BI4329" s="13"/>
      <c r="BJ4329" s="13"/>
      <c r="BK4329" s="13"/>
      <c r="BL4329" s="13"/>
      <c r="BM4329" s="13"/>
      <c r="BN4329" s="13"/>
      <c r="BO4329" s="13"/>
      <c r="BP4329" s="13"/>
      <c r="BQ4329" s="13"/>
      <c r="BR4329" s="13"/>
      <c r="BS4329" s="13"/>
      <c r="BT4329" s="13"/>
      <c r="BU4329" s="13"/>
      <c r="BV4329" s="13"/>
      <c r="BW4329" s="13"/>
      <c r="BX4329" s="13"/>
      <c r="BY4329" s="13"/>
      <c r="BZ4329" s="13"/>
      <c r="CA4329" s="13"/>
      <c r="CB4329" s="13"/>
      <c r="CC4329" s="13"/>
      <c r="CD4329" s="13"/>
      <c r="CE4329" s="13"/>
      <c r="CF4329" s="13"/>
      <c r="CG4329" s="13"/>
      <c r="CH4329" s="13"/>
      <c r="CI4329" s="13"/>
      <c r="CJ4329" s="13"/>
      <c r="CK4329" s="13"/>
      <c r="CL4329" s="13"/>
      <c r="CM4329" s="13"/>
      <c r="CN4329" s="13"/>
      <c r="CO4329" s="13"/>
      <c r="CP4329" s="13"/>
      <c r="CQ4329" s="13"/>
      <c r="CR4329" s="13"/>
      <c r="CS4329" s="13"/>
      <c r="CT4329" s="13"/>
      <c r="CU4329" s="13"/>
      <c r="CV4329" s="13"/>
      <c r="CW4329" s="13"/>
      <c r="CX4329" s="13"/>
      <c r="CY4329" s="13"/>
      <c r="CZ4329" s="13"/>
      <c r="DA4329" s="13"/>
      <c r="DB4329" s="13"/>
      <c r="DC4329" s="13"/>
      <c r="DD4329" s="13"/>
      <c r="DE4329" s="13"/>
      <c r="DF4329" s="13"/>
      <c r="DG4329" s="13"/>
      <c r="DH4329" s="13"/>
      <c r="DI4329" s="13"/>
      <c r="DJ4329" s="13"/>
      <c r="DK4329" s="13"/>
      <c r="DL4329" s="13"/>
      <c r="DM4329" s="13"/>
      <c r="DN4329" s="13"/>
      <c r="DO4329" s="13"/>
      <c r="DP4329" s="13"/>
      <c r="DQ4329" s="13"/>
      <c r="DR4329" s="13"/>
      <c r="DS4329" s="13"/>
      <c r="DT4329" s="13"/>
      <c r="DU4329" s="13"/>
      <c r="DV4329" s="13"/>
      <c r="DW4329" s="13"/>
      <c r="DX4329" s="13"/>
      <c r="DY4329" s="13"/>
      <c r="DZ4329" s="13"/>
      <c r="EA4329" s="13"/>
      <c r="EB4329" s="13"/>
      <c r="EC4329" s="13"/>
      <c r="ED4329" s="13"/>
      <c r="EE4329" s="13"/>
      <c r="EF4329" s="13"/>
      <c r="EG4329" s="13"/>
      <c r="EH4329" s="13"/>
      <c r="EI4329" s="13"/>
      <c r="EJ4329" s="13"/>
      <c r="EK4329" s="13"/>
      <c r="EL4329" s="13"/>
      <c r="EM4329" s="13"/>
      <c r="EN4329" s="13"/>
      <c r="EO4329" s="13"/>
      <c r="EP4329" s="13"/>
      <c r="EQ4329" s="13"/>
      <c r="ER4329" s="13"/>
      <c r="ES4329" s="13"/>
      <c r="ET4329" s="13"/>
      <c r="EU4329" s="13"/>
      <c r="EV4329" s="13"/>
      <c r="EW4329" s="13"/>
      <c r="EX4329" s="13"/>
      <c r="EY4329" s="13"/>
      <c r="EZ4329" s="13"/>
      <c r="FA4329" s="13"/>
      <c r="FB4329" s="13"/>
      <c r="FC4329" s="13"/>
      <c r="FD4329" s="13"/>
      <c r="FE4329" s="13"/>
      <c r="FF4329" s="13"/>
      <c r="FG4329" s="13"/>
      <c r="FH4329" s="13"/>
      <c r="FI4329" s="13"/>
      <c r="FJ4329" s="13"/>
      <c r="FK4329" s="13"/>
      <c r="FL4329" s="13"/>
      <c r="FM4329" s="13"/>
      <c r="FN4329" s="13"/>
      <c r="FO4329" s="13"/>
      <c r="FP4329" s="13"/>
      <c r="FQ4329" s="13"/>
      <c r="FR4329" s="13"/>
      <c r="FS4329" s="13"/>
      <c r="FT4329" s="13"/>
      <c r="FU4329" s="13"/>
      <c r="FV4329" s="13"/>
      <c r="FW4329" s="13"/>
      <c r="FX4329" s="13"/>
      <c r="FY4329" s="13"/>
      <c r="FZ4329" s="13"/>
      <c r="GA4329" s="13"/>
      <c r="GB4329" s="13"/>
      <c r="GC4329" s="13"/>
      <c r="GD4329" s="13"/>
      <c r="GE4329" s="13"/>
      <c r="GF4329" s="13"/>
      <c r="GG4329" s="13"/>
      <c r="GH4329" s="13"/>
      <c r="GI4329" s="13"/>
      <c r="GJ4329" s="13"/>
      <c r="GK4329" s="13"/>
      <c r="GL4329" s="13"/>
      <c r="GM4329" s="13"/>
      <c r="GN4329" s="13"/>
      <c r="GO4329" s="13"/>
      <c r="GP4329" s="13"/>
      <c r="GQ4329" s="13"/>
      <c r="GR4329" s="13"/>
      <c r="GS4329" s="13"/>
      <c r="GT4329" s="13"/>
      <c r="GU4329" s="13"/>
      <c r="GV4329" s="13"/>
      <c r="GW4329" s="13"/>
      <c r="GX4329" s="13"/>
      <c r="GY4329" s="13"/>
      <c r="GZ4329" s="13"/>
      <c r="HA4329" s="13"/>
      <c r="HB4329" s="13"/>
      <c r="HC4329" s="13"/>
      <c r="HD4329" s="13"/>
      <c r="HE4329" s="13"/>
      <c r="HF4329" s="13"/>
      <c r="HG4329" s="13"/>
      <c r="HH4329" s="13"/>
      <c r="HI4329" s="13"/>
      <c r="HJ4329" s="13"/>
      <c r="HK4329" s="13"/>
      <c r="HL4329" s="13"/>
      <c r="HM4329" s="13"/>
      <c r="HN4329" s="13"/>
      <c r="HO4329" s="13"/>
      <c r="HP4329" s="13"/>
      <c r="HQ4329" s="13"/>
      <c r="HR4329" s="13"/>
      <c r="HS4329" s="13"/>
      <c r="HT4329" s="13"/>
      <c r="HU4329" s="13"/>
      <c r="HV4329" s="13"/>
      <c r="HW4329" s="13"/>
      <c r="HX4329" s="13"/>
      <c r="HY4329" s="13"/>
      <c r="HZ4329" s="13"/>
      <c r="IA4329" s="13"/>
      <c r="IB4329" s="13"/>
      <c r="IC4329" s="13"/>
      <c r="ID4329" s="13"/>
      <c r="IE4329" s="13"/>
      <c r="IF4329" s="13"/>
      <c r="IG4329" s="13"/>
    </row>
    <row r="4330" spans="1:241" s="304" customFormat="1">
      <c r="A4330" s="309">
        <v>255</v>
      </c>
      <c r="B4330" s="197" t="s">
        <v>5405</v>
      </c>
      <c r="C4330" s="326" t="s">
        <v>5395</v>
      </c>
      <c r="D4330" s="311" t="s">
        <v>2581</v>
      </c>
      <c r="E4330" s="299">
        <f t="shared" si="250"/>
        <v>1</v>
      </c>
      <c r="F4330" s="328">
        <v>1</v>
      </c>
      <c r="G4330" s="303"/>
      <c r="H4330" s="303"/>
      <c r="I4330" s="13"/>
      <c r="J4330" s="13"/>
      <c r="K4330" s="13"/>
      <c r="L4330" s="13"/>
      <c r="M4330" s="13"/>
      <c r="N4330" s="13"/>
      <c r="O4330" s="13"/>
      <c r="P4330" s="13"/>
      <c r="Q4330" s="13"/>
      <c r="R4330" s="13"/>
      <c r="S4330" s="13"/>
      <c r="T4330" s="13"/>
      <c r="U4330" s="13"/>
      <c r="V4330" s="13"/>
      <c r="W4330" s="13"/>
      <c r="X4330" s="13"/>
      <c r="Y4330" s="13"/>
      <c r="Z4330" s="13"/>
      <c r="AA4330" s="13"/>
      <c r="AB4330" s="13"/>
      <c r="AC4330" s="13"/>
      <c r="AD4330" s="13"/>
      <c r="AE4330" s="13"/>
      <c r="AF4330" s="13"/>
      <c r="AG4330" s="13"/>
      <c r="AH4330" s="13"/>
      <c r="AI4330" s="13"/>
      <c r="AJ4330" s="13"/>
      <c r="AK4330" s="13"/>
      <c r="AL4330" s="13"/>
      <c r="AM4330" s="13"/>
      <c r="AN4330" s="13"/>
      <c r="AO4330" s="13"/>
      <c r="AP4330" s="13"/>
      <c r="AQ4330" s="13"/>
      <c r="AR4330" s="13"/>
      <c r="AS4330" s="13"/>
      <c r="AT4330" s="13"/>
      <c r="AU4330" s="13"/>
      <c r="AV4330" s="13"/>
      <c r="AW4330" s="13"/>
      <c r="AX4330" s="13"/>
      <c r="AY4330" s="13"/>
      <c r="AZ4330" s="13"/>
      <c r="BA4330" s="13"/>
      <c r="BB4330" s="13"/>
      <c r="BC4330" s="13"/>
      <c r="BD4330" s="13"/>
      <c r="BE4330" s="13"/>
      <c r="BF4330" s="13"/>
      <c r="BG4330" s="13"/>
      <c r="BH4330" s="13"/>
      <c r="BI4330" s="13"/>
      <c r="BJ4330" s="13"/>
      <c r="BK4330" s="13"/>
      <c r="BL4330" s="13"/>
      <c r="BM4330" s="13"/>
      <c r="BN4330" s="13"/>
      <c r="BO4330" s="13"/>
      <c r="BP4330" s="13"/>
      <c r="BQ4330" s="13"/>
      <c r="BR4330" s="13"/>
      <c r="BS4330" s="13"/>
      <c r="BT4330" s="13"/>
      <c r="BU4330" s="13"/>
      <c r="BV4330" s="13"/>
      <c r="BW4330" s="13"/>
      <c r="BX4330" s="13"/>
      <c r="BY4330" s="13"/>
      <c r="BZ4330" s="13"/>
      <c r="CA4330" s="13"/>
      <c r="CB4330" s="13"/>
      <c r="CC4330" s="13"/>
      <c r="CD4330" s="13"/>
      <c r="CE4330" s="13"/>
      <c r="CF4330" s="13"/>
      <c r="CG4330" s="13"/>
      <c r="CH4330" s="13"/>
      <c r="CI4330" s="13"/>
      <c r="CJ4330" s="13"/>
      <c r="CK4330" s="13"/>
      <c r="CL4330" s="13"/>
      <c r="CM4330" s="13"/>
      <c r="CN4330" s="13"/>
      <c r="CO4330" s="13"/>
      <c r="CP4330" s="13"/>
      <c r="CQ4330" s="13"/>
      <c r="CR4330" s="13"/>
      <c r="CS4330" s="13"/>
      <c r="CT4330" s="13"/>
      <c r="CU4330" s="13"/>
      <c r="CV4330" s="13"/>
      <c r="CW4330" s="13"/>
      <c r="CX4330" s="13"/>
      <c r="CY4330" s="13"/>
      <c r="CZ4330" s="13"/>
      <c r="DA4330" s="13"/>
      <c r="DB4330" s="13"/>
      <c r="DC4330" s="13"/>
      <c r="DD4330" s="13"/>
      <c r="DE4330" s="13"/>
      <c r="DF4330" s="13"/>
      <c r="DG4330" s="13"/>
      <c r="DH4330" s="13"/>
      <c r="DI4330" s="13"/>
      <c r="DJ4330" s="13"/>
      <c r="DK4330" s="13"/>
      <c r="DL4330" s="13"/>
      <c r="DM4330" s="13"/>
      <c r="DN4330" s="13"/>
      <c r="DO4330" s="13"/>
      <c r="DP4330" s="13"/>
      <c r="DQ4330" s="13"/>
      <c r="DR4330" s="13"/>
      <c r="DS4330" s="13"/>
      <c r="DT4330" s="13"/>
      <c r="DU4330" s="13"/>
      <c r="DV4330" s="13"/>
      <c r="DW4330" s="13"/>
      <c r="DX4330" s="13"/>
      <c r="DY4330" s="13"/>
      <c r="DZ4330" s="13"/>
      <c r="EA4330" s="13"/>
      <c r="EB4330" s="13"/>
      <c r="EC4330" s="13"/>
      <c r="ED4330" s="13"/>
      <c r="EE4330" s="13"/>
      <c r="EF4330" s="13"/>
      <c r="EG4330" s="13"/>
      <c r="EH4330" s="13"/>
      <c r="EI4330" s="13"/>
      <c r="EJ4330" s="13"/>
      <c r="EK4330" s="13"/>
      <c r="EL4330" s="13"/>
      <c r="EM4330" s="13"/>
      <c r="EN4330" s="13"/>
      <c r="EO4330" s="13"/>
      <c r="EP4330" s="13"/>
      <c r="EQ4330" s="13"/>
      <c r="ER4330" s="13"/>
      <c r="ES4330" s="13"/>
      <c r="ET4330" s="13"/>
      <c r="EU4330" s="13"/>
      <c r="EV4330" s="13"/>
      <c r="EW4330" s="13"/>
      <c r="EX4330" s="13"/>
      <c r="EY4330" s="13"/>
      <c r="EZ4330" s="13"/>
      <c r="FA4330" s="13"/>
      <c r="FB4330" s="13"/>
      <c r="FC4330" s="13"/>
      <c r="FD4330" s="13"/>
      <c r="FE4330" s="13"/>
      <c r="FF4330" s="13"/>
      <c r="FG4330" s="13"/>
      <c r="FH4330" s="13"/>
      <c r="FI4330" s="13"/>
      <c r="FJ4330" s="13"/>
      <c r="FK4330" s="13"/>
      <c r="FL4330" s="13"/>
      <c r="FM4330" s="13"/>
      <c r="FN4330" s="13"/>
      <c r="FO4330" s="13"/>
      <c r="FP4330" s="13"/>
      <c r="FQ4330" s="13"/>
      <c r="FR4330" s="13"/>
      <c r="FS4330" s="13"/>
      <c r="FT4330" s="13"/>
      <c r="FU4330" s="13"/>
      <c r="FV4330" s="13"/>
      <c r="FW4330" s="13"/>
      <c r="FX4330" s="13"/>
      <c r="FY4330" s="13"/>
      <c r="FZ4330" s="13"/>
      <c r="GA4330" s="13"/>
      <c r="GB4330" s="13"/>
      <c r="GC4330" s="13"/>
      <c r="GD4330" s="13"/>
      <c r="GE4330" s="13"/>
      <c r="GF4330" s="13"/>
      <c r="GG4330" s="13"/>
      <c r="GH4330" s="13"/>
      <c r="GI4330" s="13"/>
      <c r="GJ4330" s="13"/>
      <c r="GK4330" s="13"/>
      <c r="GL4330" s="13"/>
      <c r="GM4330" s="13"/>
      <c r="GN4330" s="13"/>
      <c r="GO4330" s="13"/>
      <c r="GP4330" s="13"/>
      <c r="GQ4330" s="13"/>
      <c r="GR4330" s="13"/>
      <c r="GS4330" s="13"/>
      <c r="GT4330" s="13"/>
      <c r="GU4330" s="13"/>
      <c r="GV4330" s="13"/>
      <c r="GW4330" s="13"/>
      <c r="GX4330" s="13"/>
      <c r="GY4330" s="13"/>
      <c r="GZ4330" s="13"/>
      <c r="HA4330" s="13"/>
      <c r="HB4330" s="13"/>
      <c r="HC4330" s="13"/>
      <c r="HD4330" s="13"/>
      <c r="HE4330" s="13"/>
      <c r="HF4330" s="13"/>
      <c r="HG4330" s="13"/>
      <c r="HH4330" s="13"/>
      <c r="HI4330" s="13"/>
      <c r="HJ4330" s="13"/>
      <c r="HK4330" s="13"/>
      <c r="HL4330" s="13"/>
      <c r="HM4330" s="13"/>
      <c r="HN4330" s="13"/>
      <c r="HO4330" s="13"/>
      <c r="HP4330" s="13"/>
      <c r="HQ4330" s="13"/>
      <c r="HR4330" s="13"/>
      <c r="HS4330" s="13"/>
      <c r="HT4330" s="13"/>
      <c r="HU4330" s="13"/>
      <c r="HV4330" s="13"/>
      <c r="HW4330" s="13"/>
      <c r="HX4330" s="13"/>
      <c r="HY4330" s="13"/>
      <c r="HZ4330" s="13"/>
      <c r="IA4330" s="13"/>
      <c r="IB4330" s="13"/>
      <c r="IC4330" s="13"/>
      <c r="ID4330" s="13"/>
      <c r="IE4330" s="13"/>
      <c r="IF4330" s="13"/>
      <c r="IG4330" s="13"/>
    </row>
    <row r="4331" spans="1:241" s="304" customFormat="1" ht="31.5" customHeight="1">
      <c r="A4331" s="308"/>
      <c r="B4331" s="910" t="s">
        <v>5406</v>
      </c>
      <c r="C4331" s="911"/>
      <c r="D4331" s="911"/>
      <c r="E4331" s="911"/>
      <c r="F4331" s="911"/>
      <c r="G4331" s="911"/>
      <c r="H4331" s="911"/>
      <c r="I4331" s="13"/>
      <c r="J4331" s="13"/>
      <c r="K4331" s="13"/>
      <c r="L4331" s="13"/>
      <c r="M4331" s="13"/>
      <c r="N4331" s="13"/>
      <c r="O4331" s="13"/>
      <c r="P4331" s="13"/>
      <c r="Q4331" s="13"/>
      <c r="R4331" s="13"/>
      <c r="S4331" s="13"/>
      <c r="T4331" s="13"/>
      <c r="U4331" s="13"/>
      <c r="V4331" s="13"/>
      <c r="W4331" s="13"/>
      <c r="X4331" s="13"/>
      <c r="Y4331" s="13"/>
      <c r="Z4331" s="13"/>
      <c r="AA4331" s="13"/>
      <c r="AB4331" s="13"/>
      <c r="AC4331" s="13"/>
      <c r="AD4331" s="13"/>
      <c r="AE4331" s="13"/>
      <c r="AF4331" s="13"/>
      <c r="AG4331" s="13"/>
      <c r="AH4331" s="13"/>
      <c r="AI4331" s="13"/>
      <c r="AJ4331" s="13"/>
      <c r="AK4331" s="13"/>
      <c r="AL4331" s="13"/>
      <c r="AM4331" s="13"/>
      <c r="AN4331" s="13"/>
      <c r="AO4331" s="13"/>
      <c r="AP4331" s="13"/>
      <c r="AQ4331" s="13"/>
      <c r="AR4331" s="13"/>
      <c r="AS4331" s="13"/>
      <c r="AT4331" s="13"/>
      <c r="AU4331" s="13"/>
      <c r="AV4331" s="13"/>
      <c r="AW4331" s="13"/>
      <c r="AX4331" s="13"/>
      <c r="AY4331" s="13"/>
      <c r="AZ4331" s="13"/>
      <c r="BA4331" s="13"/>
      <c r="BB4331" s="13"/>
      <c r="BC4331" s="13"/>
      <c r="BD4331" s="13"/>
      <c r="BE4331" s="13"/>
      <c r="BF4331" s="13"/>
      <c r="BG4331" s="13"/>
      <c r="BH4331" s="13"/>
      <c r="BI4331" s="13"/>
      <c r="BJ4331" s="13"/>
      <c r="BK4331" s="13"/>
      <c r="BL4331" s="13"/>
      <c r="BM4331" s="13"/>
      <c r="BN4331" s="13"/>
      <c r="BO4331" s="13"/>
      <c r="BP4331" s="13"/>
      <c r="BQ4331" s="13"/>
      <c r="BR4331" s="13"/>
      <c r="BS4331" s="13"/>
      <c r="BT4331" s="13"/>
      <c r="BU4331" s="13"/>
      <c r="BV4331" s="13"/>
      <c r="BW4331" s="13"/>
      <c r="BX4331" s="13"/>
      <c r="BY4331" s="13"/>
      <c r="BZ4331" s="13"/>
      <c r="CA4331" s="13"/>
      <c r="CB4331" s="13"/>
      <c r="CC4331" s="13"/>
      <c r="CD4331" s="13"/>
      <c r="CE4331" s="13"/>
      <c r="CF4331" s="13"/>
      <c r="CG4331" s="13"/>
      <c r="CH4331" s="13"/>
      <c r="CI4331" s="13"/>
      <c r="CJ4331" s="13"/>
      <c r="CK4331" s="13"/>
      <c r="CL4331" s="13"/>
      <c r="CM4331" s="13"/>
      <c r="CN4331" s="13"/>
      <c r="CO4331" s="13"/>
      <c r="CP4331" s="13"/>
      <c r="CQ4331" s="13"/>
      <c r="CR4331" s="13"/>
      <c r="CS4331" s="13"/>
      <c r="CT4331" s="13"/>
      <c r="CU4331" s="13"/>
      <c r="CV4331" s="13"/>
      <c r="CW4331" s="13"/>
      <c r="CX4331" s="13"/>
      <c r="CY4331" s="13"/>
      <c r="CZ4331" s="13"/>
      <c r="DA4331" s="13"/>
      <c r="DB4331" s="13"/>
      <c r="DC4331" s="13"/>
      <c r="DD4331" s="13"/>
      <c r="DE4331" s="13"/>
      <c r="DF4331" s="13"/>
      <c r="DG4331" s="13"/>
      <c r="DH4331" s="13"/>
      <c r="DI4331" s="13"/>
      <c r="DJ4331" s="13"/>
      <c r="DK4331" s="13"/>
      <c r="DL4331" s="13"/>
      <c r="DM4331" s="13"/>
      <c r="DN4331" s="13"/>
      <c r="DO4331" s="13"/>
      <c r="DP4331" s="13"/>
      <c r="DQ4331" s="13"/>
      <c r="DR4331" s="13"/>
      <c r="DS4331" s="13"/>
      <c r="DT4331" s="13"/>
      <c r="DU4331" s="13"/>
      <c r="DV4331" s="13"/>
      <c r="DW4331" s="13"/>
      <c r="DX4331" s="13"/>
      <c r="DY4331" s="13"/>
      <c r="DZ4331" s="13"/>
      <c r="EA4331" s="13"/>
      <c r="EB4331" s="13"/>
      <c r="EC4331" s="13"/>
      <c r="ED4331" s="13"/>
      <c r="EE4331" s="13"/>
      <c r="EF4331" s="13"/>
      <c r="EG4331" s="13"/>
      <c r="EH4331" s="13"/>
      <c r="EI4331" s="13"/>
      <c r="EJ4331" s="13"/>
      <c r="EK4331" s="13"/>
      <c r="EL4331" s="13"/>
      <c r="EM4331" s="13"/>
      <c r="EN4331" s="13"/>
      <c r="EO4331" s="13"/>
      <c r="EP4331" s="13"/>
      <c r="EQ4331" s="13"/>
      <c r="ER4331" s="13"/>
      <c r="ES4331" s="13"/>
      <c r="ET4331" s="13"/>
      <c r="EU4331" s="13"/>
      <c r="EV4331" s="13"/>
      <c r="EW4331" s="13"/>
      <c r="EX4331" s="13"/>
      <c r="EY4331" s="13"/>
      <c r="EZ4331" s="13"/>
      <c r="FA4331" s="13"/>
      <c r="FB4331" s="13"/>
      <c r="FC4331" s="13"/>
      <c r="FD4331" s="13"/>
      <c r="FE4331" s="13"/>
      <c r="FF4331" s="13"/>
      <c r="FG4331" s="13"/>
      <c r="FH4331" s="13"/>
      <c r="FI4331" s="13"/>
      <c r="FJ4331" s="13"/>
      <c r="FK4331" s="13"/>
      <c r="FL4331" s="13"/>
      <c r="FM4331" s="13"/>
      <c r="FN4331" s="13"/>
      <c r="FO4331" s="13"/>
      <c r="FP4331" s="13"/>
      <c r="FQ4331" s="13"/>
      <c r="FR4331" s="13"/>
      <c r="FS4331" s="13"/>
      <c r="FT4331" s="13"/>
      <c r="FU4331" s="13"/>
      <c r="FV4331" s="13"/>
      <c r="FW4331" s="13"/>
      <c r="FX4331" s="13"/>
      <c r="FY4331" s="13"/>
      <c r="FZ4331" s="13"/>
      <c r="GA4331" s="13"/>
      <c r="GB4331" s="13"/>
      <c r="GC4331" s="13"/>
      <c r="GD4331" s="13"/>
      <c r="GE4331" s="13"/>
      <c r="GF4331" s="13"/>
      <c r="GG4331" s="13"/>
      <c r="GH4331" s="13"/>
      <c r="GI4331" s="13"/>
      <c r="GJ4331" s="13"/>
      <c r="GK4331" s="13"/>
      <c r="GL4331" s="13"/>
      <c r="GM4331" s="13"/>
      <c r="GN4331" s="13"/>
      <c r="GO4331" s="13"/>
      <c r="GP4331" s="13"/>
      <c r="GQ4331" s="13"/>
      <c r="GR4331" s="13"/>
      <c r="GS4331" s="13"/>
      <c r="GT4331" s="13"/>
      <c r="GU4331" s="13"/>
      <c r="GV4331" s="13"/>
      <c r="GW4331" s="13"/>
      <c r="GX4331" s="13"/>
      <c r="GY4331" s="13"/>
      <c r="GZ4331" s="13"/>
      <c r="HA4331" s="13"/>
      <c r="HB4331" s="13"/>
      <c r="HC4331" s="13"/>
      <c r="HD4331" s="13"/>
      <c r="HE4331" s="13"/>
      <c r="HF4331" s="13"/>
      <c r="HG4331" s="13"/>
      <c r="HH4331" s="13"/>
      <c r="HI4331" s="13"/>
      <c r="HJ4331" s="13"/>
      <c r="HK4331" s="13"/>
      <c r="HL4331" s="13"/>
      <c r="HM4331" s="13"/>
      <c r="HN4331" s="13"/>
      <c r="HO4331" s="13"/>
      <c r="HP4331" s="13"/>
      <c r="HQ4331" s="13"/>
      <c r="HR4331" s="13"/>
      <c r="HS4331" s="13"/>
      <c r="HT4331" s="13"/>
      <c r="HU4331" s="13"/>
      <c r="HV4331" s="13"/>
      <c r="HW4331" s="13"/>
      <c r="HX4331" s="13"/>
      <c r="HY4331" s="13"/>
      <c r="HZ4331" s="13"/>
      <c r="IA4331" s="13"/>
      <c r="IB4331" s="13"/>
      <c r="IC4331" s="13"/>
      <c r="ID4331" s="13"/>
      <c r="IE4331" s="13"/>
      <c r="IF4331" s="13"/>
      <c r="IG4331" s="13"/>
    </row>
    <row r="4332" spans="1:241" s="304" customFormat="1">
      <c r="A4332" s="309">
        <v>256</v>
      </c>
      <c r="B4332" s="197" t="s">
        <v>2287</v>
      </c>
      <c r="C4332" s="151" t="s">
        <v>5407</v>
      </c>
      <c r="D4332" s="305" t="s">
        <v>1808</v>
      </c>
      <c r="E4332" s="312">
        <f t="shared" ref="E4332:E4354" si="251">+F4332+G4332+H4332</f>
        <v>0</v>
      </c>
      <c r="F4332" s="303"/>
      <c r="G4332" s="303"/>
      <c r="H4332" s="303"/>
      <c r="I4332" s="13"/>
      <c r="J4332" s="13"/>
      <c r="K4332" s="13"/>
      <c r="L4332" s="13"/>
      <c r="M4332" s="13"/>
      <c r="N4332" s="13"/>
      <c r="O4332" s="13"/>
      <c r="P4332" s="13"/>
      <c r="Q4332" s="13"/>
      <c r="R4332" s="13"/>
      <c r="S4332" s="13"/>
      <c r="T4332" s="13"/>
      <c r="U4332" s="13"/>
      <c r="V4332" s="13"/>
      <c r="W4332" s="13"/>
      <c r="X4332" s="13"/>
      <c r="Y4332" s="13"/>
      <c r="Z4332" s="13"/>
      <c r="AA4332" s="13"/>
      <c r="AB4332" s="13"/>
      <c r="AC4332" s="13"/>
      <c r="AD4332" s="13"/>
      <c r="AE4332" s="13"/>
      <c r="AF4332" s="13"/>
      <c r="AG4332" s="13"/>
      <c r="AH4332" s="13"/>
      <c r="AI4332" s="13"/>
      <c r="AJ4332" s="13"/>
      <c r="AK4332" s="13"/>
      <c r="AL4332" s="13"/>
      <c r="AM4332" s="13"/>
      <c r="AN4332" s="13"/>
      <c r="AO4332" s="13"/>
      <c r="AP4332" s="13"/>
      <c r="AQ4332" s="13"/>
      <c r="AR4332" s="13"/>
      <c r="AS4332" s="13"/>
      <c r="AT4332" s="13"/>
      <c r="AU4332" s="13"/>
      <c r="AV4332" s="13"/>
      <c r="AW4332" s="13"/>
      <c r="AX4332" s="13"/>
      <c r="AY4332" s="13"/>
      <c r="AZ4332" s="13"/>
      <c r="BA4332" s="13"/>
      <c r="BB4332" s="13"/>
      <c r="BC4332" s="13"/>
      <c r="BD4332" s="13"/>
      <c r="BE4332" s="13"/>
      <c r="BF4332" s="13"/>
      <c r="BG4332" s="13"/>
      <c r="BH4332" s="13"/>
      <c r="BI4332" s="13"/>
      <c r="BJ4332" s="13"/>
      <c r="BK4332" s="13"/>
      <c r="BL4332" s="13"/>
      <c r="BM4332" s="13"/>
      <c r="BN4332" s="13"/>
      <c r="BO4332" s="13"/>
      <c r="BP4332" s="13"/>
      <c r="BQ4332" s="13"/>
      <c r="BR4332" s="13"/>
      <c r="BS4332" s="13"/>
      <c r="BT4332" s="13"/>
      <c r="BU4332" s="13"/>
      <c r="BV4332" s="13"/>
      <c r="BW4332" s="13"/>
      <c r="BX4332" s="13"/>
      <c r="BY4332" s="13"/>
      <c r="BZ4332" s="13"/>
      <c r="CA4332" s="13"/>
      <c r="CB4332" s="13"/>
      <c r="CC4332" s="13"/>
      <c r="CD4332" s="13"/>
      <c r="CE4332" s="13"/>
      <c r="CF4332" s="13"/>
      <c r="CG4332" s="13"/>
      <c r="CH4332" s="13"/>
      <c r="CI4332" s="13"/>
      <c r="CJ4332" s="13"/>
      <c r="CK4332" s="13"/>
      <c r="CL4332" s="13"/>
      <c r="CM4332" s="13"/>
      <c r="CN4332" s="13"/>
      <c r="CO4332" s="13"/>
      <c r="CP4332" s="13"/>
      <c r="CQ4332" s="13"/>
      <c r="CR4332" s="13"/>
      <c r="CS4332" s="13"/>
      <c r="CT4332" s="13"/>
      <c r="CU4332" s="13"/>
      <c r="CV4332" s="13"/>
      <c r="CW4332" s="13"/>
      <c r="CX4332" s="13"/>
      <c r="CY4332" s="13"/>
      <c r="CZ4332" s="13"/>
      <c r="DA4332" s="13"/>
      <c r="DB4332" s="13"/>
      <c r="DC4332" s="13"/>
      <c r="DD4332" s="13"/>
      <c r="DE4332" s="13"/>
      <c r="DF4332" s="13"/>
      <c r="DG4332" s="13"/>
      <c r="DH4332" s="13"/>
      <c r="DI4332" s="13"/>
      <c r="DJ4332" s="13"/>
      <c r="DK4332" s="13"/>
      <c r="DL4332" s="13"/>
      <c r="DM4332" s="13"/>
      <c r="DN4332" s="13"/>
      <c r="DO4332" s="13"/>
      <c r="DP4332" s="13"/>
      <c r="DQ4332" s="13"/>
      <c r="DR4332" s="13"/>
      <c r="DS4332" s="13"/>
      <c r="DT4332" s="13"/>
      <c r="DU4332" s="13"/>
      <c r="DV4332" s="13"/>
      <c r="DW4332" s="13"/>
      <c r="DX4332" s="13"/>
      <c r="DY4332" s="13"/>
      <c r="DZ4332" s="13"/>
      <c r="EA4332" s="13"/>
      <c r="EB4332" s="13"/>
      <c r="EC4332" s="13"/>
      <c r="ED4332" s="13"/>
      <c r="EE4332" s="13"/>
      <c r="EF4332" s="13"/>
      <c r="EG4332" s="13"/>
      <c r="EH4332" s="13"/>
      <c r="EI4332" s="13"/>
      <c r="EJ4332" s="13"/>
      <c r="EK4332" s="13"/>
      <c r="EL4332" s="13"/>
      <c r="EM4332" s="13"/>
      <c r="EN4332" s="13"/>
      <c r="EO4332" s="13"/>
      <c r="EP4332" s="13"/>
      <c r="EQ4332" s="13"/>
      <c r="ER4332" s="13"/>
      <c r="ES4332" s="13"/>
      <c r="ET4332" s="13"/>
      <c r="EU4332" s="13"/>
      <c r="EV4332" s="13"/>
      <c r="EW4332" s="13"/>
      <c r="EX4332" s="13"/>
      <c r="EY4332" s="13"/>
      <c r="EZ4332" s="13"/>
      <c r="FA4332" s="13"/>
      <c r="FB4332" s="13"/>
      <c r="FC4332" s="13"/>
      <c r="FD4332" s="13"/>
      <c r="FE4332" s="13"/>
      <c r="FF4332" s="13"/>
      <c r="FG4332" s="13"/>
      <c r="FH4332" s="13"/>
      <c r="FI4332" s="13"/>
      <c r="FJ4332" s="13"/>
      <c r="FK4332" s="13"/>
      <c r="FL4332" s="13"/>
      <c r="FM4332" s="13"/>
      <c r="FN4332" s="13"/>
      <c r="FO4332" s="13"/>
      <c r="FP4332" s="13"/>
      <c r="FQ4332" s="13"/>
      <c r="FR4332" s="13"/>
      <c r="FS4332" s="13"/>
      <c r="FT4332" s="13"/>
      <c r="FU4332" s="13"/>
      <c r="FV4332" s="13"/>
      <c r="FW4332" s="13"/>
      <c r="FX4332" s="13"/>
      <c r="FY4332" s="13"/>
      <c r="FZ4332" s="13"/>
      <c r="GA4332" s="13"/>
      <c r="GB4332" s="13"/>
      <c r="GC4332" s="13"/>
      <c r="GD4332" s="13"/>
      <c r="GE4332" s="13"/>
      <c r="GF4332" s="13"/>
      <c r="GG4332" s="13"/>
      <c r="GH4332" s="13"/>
      <c r="GI4332" s="13"/>
      <c r="GJ4332" s="13"/>
      <c r="GK4332" s="13"/>
      <c r="GL4332" s="13"/>
      <c r="GM4332" s="13"/>
      <c r="GN4332" s="13"/>
      <c r="GO4332" s="13"/>
      <c r="GP4332" s="13"/>
      <c r="GQ4332" s="13"/>
      <c r="GR4332" s="13"/>
      <c r="GS4332" s="13"/>
      <c r="GT4332" s="13"/>
      <c r="GU4332" s="13"/>
      <c r="GV4332" s="13"/>
      <c r="GW4332" s="13"/>
      <c r="GX4332" s="13"/>
      <c r="GY4332" s="13"/>
      <c r="GZ4332" s="13"/>
      <c r="HA4332" s="13"/>
      <c r="HB4332" s="13"/>
      <c r="HC4332" s="13"/>
      <c r="HD4332" s="13"/>
      <c r="HE4332" s="13"/>
      <c r="HF4332" s="13"/>
      <c r="HG4332" s="13"/>
      <c r="HH4332" s="13"/>
      <c r="HI4332" s="13"/>
      <c r="HJ4332" s="13"/>
      <c r="HK4332" s="13"/>
      <c r="HL4332" s="13"/>
      <c r="HM4332" s="13"/>
      <c r="HN4332" s="13"/>
      <c r="HO4332" s="13"/>
      <c r="HP4332" s="13"/>
      <c r="HQ4332" s="13"/>
      <c r="HR4332" s="13"/>
      <c r="HS4332" s="13"/>
      <c r="HT4332" s="13"/>
      <c r="HU4332" s="13"/>
      <c r="HV4332" s="13"/>
      <c r="HW4332" s="13"/>
      <c r="HX4332" s="13"/>
      <c r="HY4332" s="13"/>
      <c r="HZ4332" s="13"/>
      <c r="IA4332" s="13"/>
      <c r="IB4332" s="13"/>
      <c r="IC4332" s="13"/>
      <c r="ID4332" s="13"/>
      <c r="IE4332" s="13"/>
      <c r="IF4332" s="13"/>
      <c r="IG4332" s="13"/>
    </row>
    <row r="4333" spans="1:241" s="304" customFormat="1">
      <c r="A4333" s="309">
        <v>257</v>
      </c>
      <c r="B4333" s="197" t="s">
        <v>5408</v>
      </c>
      <c r="C4333" s="151" t="s">
        <v>5407</v>
      </c>
      <c r="D4333" s="311" t="s">
        <v>2581</v>
      </c>
      <c r="E4333" s="312">
        <f t="shared" si="251"/>
        <v>0</v>
      </c>
      <c r="F4333" s="303"/>
      <c r="G4333" s="303"/>
      <c r="H4333" s="303"/>
      <c r="I4333" s="13"/>
      <c r="J4333" s="13"/>
      <c r="K4333" s="13"/>
      <c r="L4333" s="13"/>
      <c r="M4333" s="13"/>
      <c r="N4333" s="13"/>
      <c r="O4333" s="13"/>
      <c r="P4333" s="13"/>
      <c r="Q4333" s="13"/>
      <c r="R4333" s="13"/>
      <c r="S4333" s="13"/>
      <c r="T4333" s="13"/>
      <c r="U4333" s="13"/>
      <c r="V4333" s="13"/>
      <c r="W4333" s="13"/>
      <c r="X4333" s="13"/>
      <c r="Y4333" s="13"/>
      <c r="Z4333" s="13"/>
      <c r="AA4333" s="13"/>
      <c r="AB4333" s="13"/>
      <c r="AC4333" s="13"/>
      <c r="AD4333" s="13"/>
      <c r="AE4333" s="13"/>
      <c r="AF4333" s="13"/>
      <c r="AG4333" s="13"/>
      <c r="AH4333" s="13"/>
      <c r="AI4333" s="13"/>
      <c r="AJ4333" s="13"/>
      <c r="AK4333" s="13"/>
      <c r="AL4333" s="13"/>
      <c r="AM4333" s="13"/>
      <c r="AN4333" s="13"/>
      <c r="AO4333" s="13"/>
      <c r="AP4333" s="13"/>
      <c r="AQ4333" s="13"/>
      <c r="AR4333" s="13"/>
      <c r="AS4333" s="13"/>
      <c r="AT4333" s="13"/>
      <c r="AU4333" s="13"/>
      <c r="AV4333" s="13"/>
      <c r="AW4333" s="13"/>
      <c r="AX4333" s="13"/>
      <c r="AY4333" s="13"/>
      <c r="AZ4333" s="13"/>
      <c r="BA4333" s="13"/>
      <c r="BB4333" s="13"/>
      <c r="BC4333" s="13"/>
      <c r="BD4333" s="13"/>
      <c r="BE4333" s="13"/>
      <c r="BF4333" s="13"/>
      <c r="BG4333" s="13"/>
      <c r="BH4333" s="13"/>
      <c r="BI4333" s="13"/>
      <c r="BJ4333" s="13"/>
      <c r="BK4333" s="13"/>
      <c r="BL4333" s="13"/>
      <c r="BM4333" s="13"/>
      <c r="BN4333" s="13"/>
      <c r="BO4333" s="13"/>
      <c r="BP4333" s="13"/>
      <c r="BQ4333" s="13"/>
      <c r="BR4333" s="13"/>
      <c r="BS4333" s="13"/>
      <c r="BT4333" s="13"/>
      <c r="BU4333" s="13"/>
      <c r="BV4333" s="13"/>
      <c r="BW4333" s="13"/>
      <c r="BX4333" s="13"/>
      <c r="BY4333" s="13"/>
      <c r="BZ4333" s="13"/>
      <c r="CA4333" s="13"/>
      <c r="CB4333" s="13"/>
      <c r="CC4333" s="13"/>
      <c r="CD4333" s="13"/>
      <c r="CE4333" s="13"/>
      <c r="CF4333" s="13"/>
      <c r="CG4333" s="13"/>
      <c r="CH4333" s="13"/>
      <c r="CI4333" s="13"/>
      <c r="CJ4333" s="13"/>
      <c r="CK4333" s="13"/>
      <c r="CL4333" s="13"/>
      <c r="CM4333" s="13"/>
      <c r="CN4333" s="13"/>
      <c r="CO4333" s="13"/>
      <c r="CP4333" s="13"/>
      <c r="CQ4333" s="13"/>
      <c r="CR4333" s="13"/>
      <c r="CS4333" s="13"/>
      <c r="CT4333" s="13"/>
      <c r="CU4333" s="13"/>
      <c r="CV4333" s="13"/>
      <c r="CW4333" s="13"/>
      <c r="CX4333" s="13"/>
      <c r="CY4333" s="13"/>
      <c r="CZ4333" s="13"/>
      <c r="DA4333" s="13"/>
      <c r="DB4333" s="13"/>
      <c r="DC4333" s="13"/>
      <c r="DD4333" s="13"/>
      <c r="DE4333" s="13"/>
      <c r="DF4333" s="13"/>
      <c r="DG4333" s="13"/>
      <c r="DH4333" s="13"/>
      <c r="DI4333" s="13"/>
      <c r="DJ4333" s="13"/>
      <c r="DK4333" s="13"/>
      <c r="DL4333" s="13"/>
      <c r="DM4333" s="13"/>
      <c r="DN4333" s="13"/>
      <c r="DO4333" s="13"/>
      <c r="DP4333" s="13"/>
      <c r="DQ4333" s="13"/>
      <c r="DR4333" s="13"/>
      <c r="DS4333" s="13"/>
      <c r="DT4333" s="13"/>
      <c r="DU4333" s="13"/>
      <c r="DV4333" s="13"/>
      <c r="DW4333" s="13"/>
      <c r="DX4333" s="13"/>
      <c r="DY4333" s="13"/>
      <c r="DZ4333" s="13"/>
      <c r="EA4333" s="13"/>
      <c r="EB4333" s="13"/>
      <c r="EC4333" s="13"/>
      <c r="ED4333" s="13"/>
      <c r="EE4333" s="13"/>
      <c r="EF4333" s="13"/>
      <c r="EG4333" s="13"/>
      <c r="EH4333" s="13"/>
      <c r="EI4333" s="13"/>
      <c r="EJ4333" s="13"/>
      <c r="EK4333" s="13"/>
      <c r="EL4333" s="13"/>
      <c r="EM4333" s="13"/>
      <c r="EN4333" s="13"/>
      <c r="EO4333" s="13"/>
      <c r="EP4333" s="13"/>
      <c r="EQ4333" s="13"/>
      <c r="ER4333" s="13"/>
      <c r="ES4333" s="13"/>
      <c r="ET4333" s="13"/>
      <c r="EU4333" s="13"/>
      <c r="EV4333" s="13"/>
      <c r="EW4333" s="13"/>
      <c r="EX4333" s="13"/>
      <c r="EY4333" s="13"/>
      <c r="EZ4333" s="13"/>
      <c r="FA4333" s="13"/>
      <c r="FB4333" s="13"/>
      <c r="FC4333" s="13"/>
      <c r="FD4333" s="13"/>
      <c r="FE4333" s="13"/>
      <c r="FF4333" s="13"/>
      <c r="FG4333" s="13"/>
      <c r="FH4333" s="13"/>
      <c r="FI4333" s="13"/>
      <c r="FJ4333" s="13"/>
      <c r="FK4333" s="13"/>
      <c r="FL4333" s="13"/>
      <c r="FM4333" s="13"/>
      <c r="FN4333" s="13"/>
      <c r="FO4333" s="13"/>
      <c r="FP4333" s="13"/>
      <c r="FQ4333" s="13"/>
      <c r="FR4333" s="13"/>
      <c r="FS4333" s="13"/>
      <c r="FT4333" s="13"/>
      <c r="FU4333" s="13"/>
      <c r="FV4333" s="13"/>
      <c r="FW4333" s="13"/>
      <c r="FX4333" s="13"/>
      <c r="FY4333" s="13"/>
      <c r="FZ4333" s="13"/>
      <c r="GA4333" s="13"/>
      <c r="GB4333" s="13"/>
      <c r="GC4333" s="13"/>
      <c r="GD4333" s="13"/>
      <c r="GE4333" s="13"/>
      <c r="GF4333" s="13"/>
      <c r="GG4333" s="13"/>
      <c r="GH4333" s="13"/>
      <c r="GI4333" s="13"/>
      <c r="GJ4333" s="13"/>
      <c r="GK4333" s="13"/>
      <c r="GL4333" s="13"/>
      <c r="GM4333" s="13"/>
      <c r="GN4333" s="13"/>
      <c r="GO4333" s="13"/>
      <c r="GP4333" s="13"/>
      <c r="GQ4333" s="13"/>
      <c r="GR4333" s="13"/>
      <c r="GS4333" s="13"/>
      <c r="GT4333" s="13"/>
      <c r="GU4333" s="13"/>
      <c r="GV4333" s="13"/>
      <c r="GW4333" s="13"/>
      <c r="GX4333" s="13"/>
      <c r="GY4333" s="13"/>
      <c r="GZ4333" s="13"/>
      <c r="HA4333" s="13"/>
      <c r="HB4333" s="13"/>
      <c r="HC4333" s="13"/>
      <c r="HD4333" s="13"/>
      <c r="HE4333" s="13"/>
      <c r="HF4333" s="13"/>
      <c r="HG4333" s="13"/>
      <c r="HH4333" s="13"/>
      <c r="HI4333" s="13"/>
      <c r="HJ4333" s="13"/>
      <c r="HK4333" s="13"/>
      <c r="HL4333" s="13"/>
      <c r="HM4333" s="13"/>
      <c r="HN4333" s="13"/>
      <c r="HO4333" s="13"/>
      <c r="HP4333" s="13"/>
      <c r="HQ4333" s="13"/>
      <c r="HR4333" s="13"/>
      <c r="HS4333" s="13"/>
      <c r="HT4333" s="13"/>
      <c r="HU4333" s="13"/>
      <c r="HV4333" s="13"/>
      <c r="HW4333" s="13"/>
      <c r="HX4333" s="13"/>
      <c r="HY4333" s="13"/>
      <c r="HZ4333" s="13"/>
      <c r="IA4333" s="13"/>
      <c r="IB4333" s="13"/>
      <c r="IC4333" s="13"/>
      <c r="ID4333" s="13"/>
      <c r="IE4333" s="13"/>
      <c r="IF4333" s="13"/>
      <c r="IG4333" s="13"/>
    </row>
    <row r="4334" spans="1:241" s="304" customFormat="1">
      <c r="A4334" s="309">
        <v>258</v>
      </c>
      <c r="B4334" s="197" t="s">
        <v>5409</v>
      </c>
      <c r="C4334" s="151" t="s">
        <v>5407</v>
      </c>
      <c r="D4334" s="305" t="s">
        <v>1808</v>
      </c>
      <c r="E4334" s="312">
        <f t="shared" si="251"/>
        <v>0</v>
      </c>
      <c r="F4334" s="303"/>
      <c r="G4334" s="303"/>
      <c r="H4334" s="303"/>
      <c r="I4334" s="13"/>
      <c r="J4334" s="13"/>
      <c r="K4334" s="13"/>
      <c r="L4334" s="13"/>
      <c r="M4334" s="13"/>
      <c r="N4334" s="13"/>
      <c r="O4334" s="13"/>
      <c r="P4334" s="13"/>
      <c r="Q4334" s="13"/>
      <c r="R4334" s="13"/>
      <c r="S4334" s="13"/>
      <c r="T4334" s="13"/>
      <c r="U4334" s="13"/>
      <c r="V4334" s="13"/>
      <c r="W4334" s="13"/>
      <c r="X4334" s="13"/>
      <c r="Y4334" s="13"/>
      <c r="Z4334" s="13"/>
      <c r="AA4334" s="13"/>
      <c r="AB4334" s="13"/>
      <c r="AC4334" s="13"/>
      <c r="AD4334" s="13"/>
      <c r="AE4334" s="13"/>
      <c r="AF4334" s="13"/>
      <c r="AG4334" s="13"/>
      <c r="AH4334" s="13"/>
      <c r="AI4334" s="13"/>
      <c r="AJ4334" s="13"/>
      <c r="AK4334" s="13"/>
      <c r="AL4334" s="13"/>
      <c r="AM4334" s="13"/>
      <c r="AN4334" s="13"/>
      <c r="AO4334" s="13"/>
      <c r="AP4334" s="13"/>
      <c r="AQ4334" s="13"/>
      <c r="AR4334" s="13"/>
      <c r="AS4334" s="13"/>
      <c r="AT4334" s="13"/>
      <c r="AU4334" s="13"/>
      <c r="AV4334" s="13"/>
      <c r="AW4334" s="13"/>
      <c r="AX4334" s="13"/>
      <c r="AY4334" s="13"/>
      <c r="AZ4334" s="13"/>
      <c r="BA4334" s="13"/>
      <c r="BB4334" s="13"/>
      <c r="BC4334" s="13"/>
      <c r="BD4334" s="13"/>
      <c r="BE4334" s="13"/>
      <c r="BF4334" s="13"/>
      <c r="BG4334" s="13"/>
      <c r="BH4334" s="13"/>
      <c r="BI4334" s="13"/>
      <c r="BJ4334" s="13"/>
      <c r="BK4334" s="13"/>
      <c r="BL4334" s="13"/>
      <c r="BM4334" s="13"/>
      <c r="BN4334" s="13"/>
      <c r="BO4334" s="13"/>
      <c r="BP4334" s="13"/>
      <c r="BQ4334" s="13"/>
      <c r="BR4334" s="13"/>
      <c r="BS4334" s="13"/>
      <c r="BT4334" s="13"/>
      <c r="BU4334" s="13"/>
      <c r="BV4334" s="13"/>
      <c r="BW4334" s="13"/>
      <c r="BX4334" s="13"/>
      <c r="BY4334" s="13"/>
      <c r="BZ4334" s="13"/>
      <c r="CA4334" s="13"/>
      <c r="CB4334" s="13"/>
      <c r="CC4334" s="13"/>
      <c r="CD4334" s="13"/>
      <c r="CE4334" s="13"/>
      <c r="CF4334" s="13"/>
      <c r="CG4334" s="13"/>
      <c r="CH4334" s="13"/>
      <c r="CI4334" s="13"/>
      <c r="CJ4334" s="13"/>
      <c r="CK4334" s="13"/>
      <c r="CL4334" s="13"/>
      <c r="CM4334" s="13"/>
      <c r="CN4334" s="13"/>
      <c r="CO4334" s="13"/>
      <c r="CP4334" s="13"/>
      <c r="CQ4334" s="13"/>
      <c r="CR4334" s="13"/>
      <c r="CS4334" s="13"/>
      <c r="CT4334" s="13"/>
      <c r="CU4334" s="13"/>
      <c r="CV4334" s="13"/>
      <c r="CW4334" s="13"/>
      <c r="CX4334" s="13"/>
      <c r="CY4334" s="13"/>
      <c r="CZ4334" s="13"/>
      <c r="DA4334" s="13"/>
      <c r="DB4334" s="13"/>
      <c r="DC4334" s="13"/>
      <c r="DD4334" s="13"/>
      <c r="DE4334" s="13"/>
      <c r="DF4334" s="13"/>
      <c r="DG4334" s="13"/>
      <c r="DH4334" s="13"/>
      <c r="DI4334" s="13"/>
      <c r="DJ4334" s="13"/>
      <c r="DK4334" s="13"/>
      <c r="DL4334" s="13"/>
      <c r="DM4334" s="13"/>
      <c r="DN4334" s="13"/>
      <c r="DO4334" s="13"/>
      <c r="DP4334" s="13"/>
      <c r="DQ4334" s="13"/>
      <c r="DR4334" s="13"/>
      <c r="DS4334" s="13"/>
      <c r="DT4334" s="13"/>
      <c r="DU4334" s="13"/>
      <c r="DV4334" s="13"/>
      <c r="DW4334" s="13"/>
      <c r="DX4334" s="13"/>
      <c r="DY4334" s="13"/>
      <c r="DZ4334" s="13"/>
      <c r="EA4334" s="13"/>
      <c r="EB4334" s="13"/>
      <c r="EC4334" s="13"/>
      <c r="ED4334" s="13"/>
      <c r="EE4334" s="13"/>
      <c r="EF4334" s="13"/>
      <c r="EG4334" s="13"/>
      <c r="EH4334" s="13"/>
      <c r="EI4334" s="13"/>
      <c r="EJ4334" s="13"/>
      <c r="EK4334" s="13"/>
      <c r="EL4334" s="13"/>
      <c r="EM4334" s="13"/>
      <c r="EN4334" s="13"/>
      <c r="EO4334" s="13"/>
      <c r="EP4334" s="13"/>
      <c r="EQ4334" s="13"/>
      <c r="ER4334" s="13"/>
      <c r="ES4334" s="13"/>
      <c r="ET4334" s="13"/>
      <c r="EU4334" s="13"/>
      <c r="EV4334" s="13"/>
      <c r="EW4334" s="13"/>
      <c r="EX4334" s="13"/>
      <c r="EY4334" s="13"/>
      <c r="EZ4334" s="13"/>
      <c r="FA4334" s="13"/>
      <c r="FB4334" s="13"/>
      <c r="FC4334" s="13"/>
      <c r="FD4334" s="13"/>
      <c r="FE4334" s="13"/>
      <c r="FF4334" s="13"/>
      <c r="FG4334" s="13"/>
      <c r="FH4334" s="13"/>
      <c r="FI4334" s="13"/>
      <c r="FJ4334" s="13"/>
      <c r="FK4334" s="13"/>
      <c r="FL4334" s="13"/>
      <c r="FM4334" s="13"/>
      <c r="FN4334" s="13"/>
      <c r="FO4334" s="13"/>
      <c r="FP4334" s="13"/>
      <c r="FQ4334" s="13"/>
      <c r="FR4334" s="13"/>
      <c r="FS4334" s="13"/>
      <c r="FT4334" s="13"/>
      <c r="FU4334" s="13"/>
      <c r="FV4334" s="13"/>
      <c r="FW4334" s="13"/>
      <c r="FX4334" s="13"/>
      <c r="FY4334" s="13"/>
      <c r="FZ4334" s="13"/>
      <c r="GA4334" s="13"/>
      <c r="GB4334" s="13"/>
      <c r="GC4334" s="13"/>
      <c r="GD4334" s="13"/>
      <c r="GE4334" s="13"/>
      <c r="GF4334" s="13"/>
      <c r="GG4334" s="13"/>
      <c r="GH4334" s="13"/>
      <c r="GI4334" s="13"/>
      <c r="GJ4334" s="13"/>
      <c r="GK4334" s="13"/>
      <c r="GL4334" s="13"/>
      <c r="GM4334" s="13"/>
      <c r="GN4334" s="13"/>
      <c r="GO4334" s="13"/>
      <c r="GP4334" s="13"/>
      <c r="GQ4334" s="13"/>
      <c r="GR4334" s="13"/>
      <c r="GS4334" s="13"/>
      <c r="GT4334" s="13"/>
      <c r="GU4334" s="13"/>
      <c r="GV4334" s="13"/>
      <c r="GW4334" s="13"/>
      <c r="GX4334" s="13"/>
      <c r="GY4334" s="13"/>
      <c r="GZ4334" s="13"/>
      <c r="HA4334" s="13"/>
      <c r="HB4334" s="13"/>
      <c r="HC4334" s="13"/>
      <c r="HD4334" s="13"/>
      <c r="HE4334" s="13"/>
      <c r="HF4334" s="13"/>
      <c r="HG4334" s="13"/>
      <c r="HH4334" s="13"/>
      <c r="HI4334" s="13"/>
      <c r="HJ4334" s="13"/>
      <c r="HK4334" s="13"/>
      <c r="HL4334" s="13"/>
      <c r="HM4334" s="13"/>
      <c r="HN4334" s="13"/>
      <c r="HO4334" s="13"/>
      <c r="HP4334" s="13"/>
      <c r="HQ4334" s="13"/>
      <c r="HR4334" s="13"/>
      <c r="HS4334" s="13"/>
      <c r="HT4334" s="13"/>
      <c r="HU4334" s="13"/>
      <c r="HV4334" s="13"/>
      <c r="HW4334" s="13"/>
      <c r="HX4334" s="13"/>
      <c r="HY4334" s="13"/>
      <c r="HZ4334" s="13"/>
      <c r="IA4334" s="13"/>
      <c r="IB4334" s="13"/>
      <c r="IC4334" s="13"/>
      <c r="ID4334" s="13"/>
      <c r="IE4334" s="13"/>
      <c r="IF4334" s="13"/>
      <c r="IG4334" s="13"/>
    </row>
    <row r="4335" spans="1:241" s="304" customFormat="1">
      <c r="A4335" s="309">
        <v>259</v>
      </c>
      <c r="B4335" s="197" t="s">
        <v>5410</v>
      </c>
      <c r="C4335" s="151" t="s">
        <v>5407</v>
      </c>
      <c r="D4335" s="305" t="s">
        <v>1808</v>
      </c>
      <c r="E4335" s="312">
        <f t="shared" si="251"/>
        <v>0</v>
      </c>
      <c r="F4335" s="303"/>
      <c r="G4335" s="303"/>
      <c r="H4335" s="303"/>
      <c r="I4335" s="13"/>
      <c r="J4335" s="13"/>
      <c r="K4335" s="13"/>
      <c r="L4335" s="13"/>
      <c r="M4335" s="13"/>
      <c r="N4335" s="13"/>
      <c r="O4335" s="13"/>
      <c r="P4335" s="13"/>
      <c r="Q4335" s="13"/>
      <c r="R4335" s="13"/>
      <c r="S4335" s="13"/>
      <c r="T4335" s="13"/>
      <c r="U4335" s="13"/>
      <c r="V4335" s="13"/>
      <c r="W4335" s="13"/>
      <c r="X4335" s="13"/>
      <c r="Y4335" s="13"/>
      <c r="Z4335" s="13"/>
      <c r="AA4335" s="13"/>
      <c r="AB4335" s="13"/>
      <c r="AC4335" s="13"/>
      <c r="AD4335" s="13"/>
      <c r="AE4335" s="13"/>
      <c r="AF4335" s="13"/>
      <c r="AG4335" s="13"/>
      <c r="AH4335" s="13"/>
      <c r="AI4335" s="13"/>
      <c r="AJ4335" s="13"/>
      <c r="AK4335" s="13"/>
      <c r="AL4335" s="13"/>
      <c r="AM4335" s="13"/>
      <c r="AN4335" s="13"/>
      <c r="AO4335" s="13"/>
      <c r="AP4335" s="13"/>
      <c r="AQ4335" s="13"/>
      <c r="AR4335" s="13"/>
      <c r="AS4335" s="13"/>
      <c r="AT4335" s="13"/>
      <c r="AU4335" s="13"/>
      <c r="AV4335" s="13"/>
      <c r="AW4335" s="13"/>
      <c r="AX4335" s="13"/>
      <c r="AY4335" s="13"/>
      <c r="AZ4335" s="13"/>
      <c r="BA4335" s="13"/>
      <c r="BB4335" s="13"/>
      <c r="BC4335" s="13"/>
      <c r="BD4335" s="13"/>
      <c r="BE4335" s="13"/>
      <c r="BF4335" s="13"/>
      <c r="BG4335" s="13"/>
      <c r="BH4335" s="13"/>
      <c r="BI4335" s="13"/>
      <c r="BJ4335" s="13"/>
      <c r="BK4335" s="13"/>
      <c r="BL4335" s="13"/>
      <c r="BM4335" s="13"/>
      <c r="BN4335" s="13"/>
      <c r="BO4335" s="13"/>
      <c r="BP4335" s="13"/>
      <c r="BQ4335" s="13"/>
      <c r="BR4335" s="13"/>
      <c r="BS4335" s="13"/>
      <c r="BT4335" s="13"/>
      <c r="BU4335" s="13"/>
      <c r="BV4335" s="13"/>
      <c r="BW4335" s="13"/>
      <c r="BX4335" s="13"/>
      <c r="BY4335" s="13"/>
      <c r="BZ4335" s="13"/>
      <c r="CA4335" s="13"/>
      <c r="CB4335" s="13"/>
      <c r="CC4335" s="13"/>
      <c r="CD4335" s="13"/>
      <c r="CE4335" s="13"/>
      <c r="CF4335" s="13"/>
      <c r="CG4335" s="13"/>
      <c r="CH4335" s="13"/>
      <c r="CI4335" s="13"/>
      <c r="CJ4335" s="13"/>
      <c r="CK4335" s="13"/>
      <c r="CL4335" s="13"/>
      <c r="CM4335" s="13"/>
      <c r="CN4335" s="13"/>
      <c r="CO4335" s="13"/>
      <c r="CP4335" s="13"/>
      <c r="CQ4335" s="13"/>
      <c r="CR4335" s="13"/>
      <c r="CS4335" s="13"/>
      <c r="CT4335" s="13"/>
      <c r="CU4335" s="13"/>
      <c r="CV4335" s="13"/>
      <c r="CW4335" s="13"/>
      <c r="CX4335" s="13"/>
      <c r="CY4335" s="13"/>
      <c r="CZ4335" s="13"/>
      <c r="DA4335" s="13"/>
      <c r="DB4335" s="13"/>
      <c r="DC4335" s="13"/>
      <c r="DD4335" s="13"/>
      <c r="DE4335" s="13"/>
      <c r="DF4335" s="13"/>
      <c r="DG4335" s="13"/>
      <c r="DH4335" s="13"/>
      <c r="DI4335" s="13"/>
      <c r="DJ4335" s="13"/>
      <c r="DK4335" s="13"/>
      <c r="DL4335" s="13"/>
      <c r="DM4335" s="13"/>
      <c r="DN4335" s="13"/>
      <c r="DO4335" s="13"/>
      <c r="DP4335" s="13"/>
      <c r="DQ4335" s="13"/>
      <c r="DR4335" s="13"/>
      <c r="DS4335" s="13"/>
      <c r="DT4335" s="13"/>
      <c r="DU4335" s="13"/>
      <c r="DV4335" s="13"/>
      <c r="DW4335" s="13"/>
      <c r="DX4335" s="13"/>
      <c r="DY4335" s="13"/>
      <c r="DZ4335" s="13"/>
      <c r="EA4335" s="13"/>
      <c r="EB4335" s="13"/>
      <c r="EC4335" s="13"/>
      <c r="ED4335" s="13"/>
      <c r="EE4335" s="13"/>
      <c r="EF4335" s="13"/>
      <c r="EG4335" s="13"/>
      <c r="EH4335" s="13"/>
      <c r="EI4335" s="13"/>
      <c r="EJ4335" s="13"/>
      <c r="EK4335" s="13"/>
      <c r="EL4335" s="13"/>
      <c r="EM4335" s="13"/>
      <c r="EN4335" s="13"/>
      <c r="EO4335" s="13"/>
      <c r="EP4335" s="13"/>
      <c r="EQ4335" s="13"/>
      <c r="ER4335" s="13"/>
      <c r="ES4335" s="13"/>
      <c r="ET4335" s="13"/>
      <c r="EU4335" s="13"/>
      <c r="EV4335" s="13"/>
      <c r="EW4335" s="13"/>
      <c r="EX4335" s="13"/>
      <c r="EY4335" s="13"/>
      <c r="EZ4335" s="13"/>
      <c r="FA4335" s="13"/>
      <c r="FB4335" s="13"/>
      <c r="FC4335" s="13"/>
      <c r="FD4335" s="13"/>
      <c r="FE4335" s="13"/>
      <c r="FF4335" s="13"/>
      <c r="FG4335" s="13"/>
      <c r="FH4335" s="13"/>
      <c r="FI4335" s="13"/>
      <c r="FJ4335" s="13"/>
      <c r="FK4335" s="13"/>
      <c r="FL4335" s="13"/>
      <c r="FM4335" s="13"/>
      <c r="FN4335" s="13"/>
      <c r="FO4335" s="13"/>
      <c r="FP4335" s="13"/>
      <c r="FQ4335" s="13"/>
      <c r="FR4335" s="13"/>
      <c r="FS4335" s="13"/>
      <c r="FT4335" s="13"/>
      <c r="FU4335" s="13"/>
      <c r="FV4335" s="13"/>
      <c r="FW4335" s="13"/>
      <c r="FX4335" s="13"/>
      <c r="FY4335" s="13"/>
      <c r="FZ4335" s="13"/>
      <c r="GA4335" s="13"/>
      <c r="GB4335" s="13"/>
      <c r="GC4335" s="13"/>
      <c r="GD4335" s="13"/>
      <c r="GE4335" s="13"/>
      <c r="GF4335" s="13"/>
      <c r="GG4335" s="13"/>
      <c r="GH4335" s="13"/>
      <c r="GI4335" s="13"/>
      <c r="GJ4335" s="13"/>
      <c r="GK4335" s="13"/>
      <c r="GL4335" s="13"/>
      <c r="GM4335" s="13"/>
      <c r="GN4335" s="13"/>
      <c r="GO4335" s="13"/>
      <c r="GP4335" s="13"/>
      <c r="GQ4335" s="13"/>
      <c r="GR4335" s="13"/>
      <c r="GS4335" s="13"/>
      <c r="GT4335" s="13"/>
      <c r="GU4335" s="13"/>
      <c r="GV4335" s="13"/>
      <c r="GW4335" s="13"/>
      <c r="GX4335" s="13"/>
      <c r="GY4335" s="13"/>
      <c r="GZ4335" s="13"/>
      <c r="HA4335" s="13"/>
      <c r="HB4335" s="13"/>
      <c r="HC4335" s="13"/>
      <c r="HD4335" s="13"/>
      <c r="HE4335" s="13"/>
      <c r="HF4335" s="13"/>
      <c r="HG4335" s="13"/>
      <c r="HH4335" s="13"/>
      <c r="HI4335" s="13"/>
      <c r="HJ4335" s="13"/>
      <c r="HK4335" s="13"/>
      <c r="HL4335" s="13"/>
      <c r="HM4335" s="13"/>
      <c r="HN4335" s="13"/>
      <c r="HO4335" s="13"/>
      <c r="HP4335" s="13"/>
      <c r="HQ4335" s="13"/>
      <c r="HR4335" s="13"/>
      <c r="HS4335" s="13"/>
      <c r="HT4335" s="13"/>
      <c r="HU4335" s="13"/>
      <c r="HV4335" s="13"/>
      <c r="HW4335" s="13"/>
      <c r="HX4335" s="13"/>
      <c r="HY4335" s="13"/>
      <c r="HZ4335" s="13"/>
      <c r="IA4335" s="13"/>
      <c r="IB4335" s="13"/>
      <c r="IC4335" s="13"/>
      <c r="ID4335" s="13"/>
      <c r="IE4335" s="13"/>
      <c r="IF4335" s="13"/>
      <c r="IG4335" s="13"/>
    </row>
    <row r="4336" spans="1:241" s="304" customFormat="1">
      <c r="A4336" s="309">
        <v>260</v>
      </c>
      <c r="B4336" s="197" t="s">
        <v>5411</v>
      </c>
      <c r="C4336" s="151" t="s">
        <v>5407</v>
      </c>
      <c r="D4336" s="305" t="s">
        <v>1808</v>
      </c>
      <c r="E4336" s="312">
        <f t="shared" si="251"/>
        <v>0</v>
      </c>
      <c r="F4336" s="303"/>
      <c r="G4336" s="303"/>
      <c r="H4336" s="303"/>
      <c r="I4336" s="13"/>
      <c r="J4336" s="13"/>
      <c r="K4336" s="13"/>
      <c r="L4336" s="13"/>
      <c r="M4336" s="13"/>
      <c r="N4336" s="13"/>
      <c r="O4336" s="13"/>
      <c r="P4336" s="13"/>
      <c r="Q4336" s="13"/>
      <c r="R4336" s="13"/>
      <c r="S4336" s="13"/>
      <c r="T4336" s="13"/>
      <c r="U4336" s="13"/>
      <c r="V4336" s="13"/>
      <c r="W4336" s="13"/>
      <c r="X4336" s="13"/>
      <c r="Y4336" s="13"/>
      <c r="Z4336" s="13"/>
      <c r="AA4336" s="13"/>
      <c r="AB4336" s="13"/>
      <c r="AC4336" s="13"/>
      <c r="AD4336" s="13"/>
      <c r="AE4336" s="13"/>
      <c r="AF4336" s="13"/>
      <c r="AG4336" s="13"/>
      <c r="AH4336" s="13"/>
      <c r="AI4336" s="13"/>
      <c r="AJ4336" s="13"/>
      <c r="AK4336" s="13"/>
      <c r="AL4336" s="13"/>
      <c r="AM4336" s="13"/>
      <c r="AN4336" s="13"/>
      <c r="AO4336" s="13"/>
      <c r="AP4336" s="13"/>
      <c r="AQ4336" s="13"/>
      <c r="AR4336" s="13"/>
      <c r="AS4336" s="13"/>
      <c r="AT4336" s="13"/>
      <c r="AU4336" s="13"/>
      <c r="AV4336" s="13"/>
      <c r="AW4336" s="13"/>
      <c r="AX4336" s="13"/>
      <c r="AY4336" s="13"/>
      <c r="AZ4336" s="13"/>
      <c r="BA4336" s="13"/>
      <c r="BB4336" s="13"/>
      <c r="BC4336" s="13"/>
      <c r="BD4336" s="13"/>
      <c r="BE4336" s="13"/>
      <c r="BF4336" s="13"/>
      <c r="BG4336" s="13"/>
      <c r="BH4336" s="13"/>
      <c r="BI4336" s="13"/>
      <c r="BJ4336" s="13"/>
      <c r="BK4336" s="13"/>
      <c r="BL4336" s="13"/>
      <c r="BM4336" s="13"/>
      <c r="BN4336" s="13"/>
      <c r="BO4336" s="13"/>
      <c r="BP4336" s="13"/>
      <c r="BQ4336" s="13"/>
      <c r="BR4336" s="13"/>
      <c r="BS4336" s="13"/>
      <c r="BT4336" s="13"/>
      <c r="BU4336" s="13"/>
      <c r="BV4336" s="13"/>
      <c r="BW4336" s="13"/>
      <c r="BX4336" s="13"/>
      <c r="BY4336" s="13"/>
      <c r="BZ4336" s="13"/>
      <c r="CA4336" s="13"/>
      <c r="CB4336" s="13"/>
      <c r="CC4336" s="13"/>
      <c r="CD4336" s="13"/>
      <c r="CE4336" s="13"/>
      <c r="CF4336" s="13"/>
      <c r="CG4336" s="13"/>
      <c r="CH4336" s="13"/>
      <c r="CI4336" s="13"/>
      <c r="CJ4336" s="13"/>
      <c r="CK4336" s="13"/>
      <c r="CL4336" s="13"/>
      <c r="CM4336" s="13"/>
      <c r="CN4336" s="13"/>
      <c r="CO4336" s="13"/>
      <c r="CP4336" s="13"/>
      <c r="CQ4336" s="13"/>
      <c r="CR4336" s="13"/>
      <c r="CS4336" s="13"/>
      <c r="CT4336" s="13"/>
      <c r="CU4336" s="13"/>
      <c r="CV4336" s="13"/>
      <c r="CW4336" s="13"/>
      <c r="CX4336" s="13"/>
      <c r="CY4336" s="13"/>
      <c r="CZ4336" s="13"/>
      <c r="DA4336" s="13"/>
      <c r="DB4336" s="13"/>
      <c r="DC4336" s="13"/>
      <c r="DD4336" s="13"/>
      <c r="DE4336" s="13"/>
      <c r="DF4336" s="13"/>
      <c r="DG4336" s="13"/>
      <c r="DH4336" s="13"/>
      <c r="DI4336" s="13"/>
      <c r="DJ4336" s="13"/>
      <c r="DK4336" s="13"/>
      <c r="DL4336" s="13"/>
      <c r="DM4336" s="13"/>
      <c r="DN4336" s="13"/>
      <c r="DO4336" s="13"/>
      <c r="DP4336" s="13"/>
      <c r="DQ4336" s="13"/>
      <c r="DR4336" s="13"/>
      <c r="DS4336" s="13"/>
      <c r="DT4336" s="13"/>
      <c r="DU4336" s="13"/>
      <c r="DV4336" s="13"/>
      <c r="DW4336" s="13"/>
      <c r="DX4336" s="13"/>
      <c r="DY4336" s="13"/>
      <c r="DZ4336" s="13"/>
      <c r="EA4336" s="13"/>
      <c r="EB4336" s="13"/>
      <c r="EC4336" s="13"/>
      <c r="ED4336" s="13"/>
      <c r="EE4336" s="13"/>
      <c r="EF4336" s="13"/>
      <c r="EG4336" s="13"/>
      <c r="EH4336" s="13"/>
      <c r="EI4336" s="13"/>
      <c r="EJ4336" s="13"/>
      <c r="EK4336" s="13"/>
      <c r="EL4336" s="13"/>
      <c r="EM4336" s="13"/>
      <c r="EN4336" s="13"/>
      <c r="EO4336" s="13"/>
      <c r="EP4336" s="13"/>
      <c r="EQ4336" s="13"/>
      <c r="ER4336" s="13"/>
      <c r="ES4336" s="13"/>
      <c r="ET4336" s="13"/>
      <c r="EU4336" s="13"/>
      <c r="EV4336" s="13"/>
      <c r="EW4336" s="13"/>
      <c r="EX4336" s="13"/>
      <c r="EY4336" s="13"/>
      <c r="EZ4336" s="13"/>
      <c r="FA4336" s="13"/>
      <c r="FB4336" s="13"/>
      <c r="FC4336" s="13"/>
      <c r="FD4336" s="13"/>
      <c r="FE4336" s="13"/>
      <c r="FF4336" s="13"/>
      <c r="FG4336" s="13"/>
      <c r="FH4336" s="13"/>
      <c r="FI4336" s="13"/>
      <c r="FJ4336" s="13"/>
      <c r="FK4336" s="13"/>
      <c r="FL4336" s="13"/>
      <c r="FM4336" s="13"/>
      <c r="FN4336" s="13"/>
      <c r="FO4336" s="13"/>
      <c r="FP4336" s="13"/>
      <c r="FQ4336" s="13"/>
      <c r="FR4336" s="13"/>
      <c r="FS4336" s="13"/>
      <c r="FT4336" s="13"/>
      <c r="FU4336" s="13"/>
      <c r="FV4336" s="13"/>
      <c r="FW4336" s="13"/>
      <c r="FX4336" s="13"/>
      <c r="FY4336" s="13"/>
      <c r="FZ4336" s="13"/>
      <c r="GA4336" s="13"/>
      <c r="GB4336" s="13"/>
      <c r="GC4336" s="13"/>
      <c r="GD4336" s="13"/>
      <c r="GE4336" s="13"/>
      <c r="GF4336" s="13"/>
      <c r="GG4336" s="13"/>
      <c r="GH4336" s="13"/>
      <c r="GI4336" s="13"/>
      <c r="GJ4336" s="13"/>
      <c r="GK4336" s="13"/>
      <c r="GL4336" s="13"/>
      <c r="GM4336" s="13"/>
      <c r="GN4336" s="13"/>
      <c r="GO4336" s="13"/>
      <c r="GP4336" s="13"/>
      <c r="GQ4336" s="13"/>
      <c r="GR4336" s="13"/>
      <c r="GS4336" s="13"/>
      <c r="GT4336" s="13"/>
      <c r="GU4336" s="13"/>
      <c r="GV4336" s="13"/>
      <c r="GW4336" s="13"/>
      <c r="GX4336" s="13"/>
      <c r="GY4336" s="13"/>
      <c r="GZ4336" s="13"/>
      <c r="HA4336" s="13"/>
      <c r="HB4336" s="13"/>
      <c r="HC4336" s="13"/>
      <c r="HD4336" s="13"/>
      <c r="HE4336" s="13"/>
      <c r="HF4336" s="13"/>
      <c r="HG4336" s="13"/>
      <c r="HH4336" s="13"/>
      <c r="HI4336" s="13"/>
      <c r="HJ4336" s="13"/>
      <c r="HK4336" s="13"/>
      <c r="HL4336" s="13"/>
      <c r="HM4336" s="13"/>
      <c r="HN4336" s="13"/>
      <c r="HO4336" s="13"/>
      <c r="HP4336" s="13"/>
      <c r="HQ4336" s="13"/>
      <c r="HR4336" s="13"/>
      <c r="HS4336" s="13"/>
      <c r="HT4336" s="13"/>
      <c r="HU4336" s="13"/>
      <c r="HV4336" s="13"/>
      <c r="HW4336" s="13"/>
      <c r="HX4336" s="13"/>
      <c r="HY4336" s="13"/>
      <c r="HZ4336" s="13"/>
      <c r="IA4336" s="13"/>
      <c r="IB4336" s="13"/>
      <c r="IC4336" s="13"/>
      <c r="ID4336" s="13"/>
      <c r="IE4336" s="13"/>
      <c r="IF4336" s="13"/>
      <c r="IG4336" s="13"/>
    </row>
    <row r="4337" spans="1:241" s="304" customFormat="1">
      <c r="A4337" s="309">
        <v>261</v>
      </c>
      <c r="B4337" s="197" t="s">
        <v>5412</v>
      </c>
      <c r="C4337" s="151" t="s">
        <v>5407</v>
      </c>
      <c r="D4337" s="305" t="s">
        <v>1808</v>
      </c>
      <c r="E4337" s="312">
        <f t="shared" si="251"/>
        <v>0</v>
      </c>
      <c r="F4337" s="303"/>
      <c r="G4337" s="303"/>
      <c r="H4337" s="303"/>
      <c r="I4337" s="13"/>
      <c r="J4337" s="13"/>
      <c r="K4337" s="13"/>
      <c r="L4337" s="13"/>
      <c r="M4337" s="13"/>
      <c r="N4337" s="13"/>
      <c r="O4337" s="13"/>
      <c r="P4337" s="13"/>
      <c r="Q4337" s="13"/>
      <c r="R4337" s="13"/>
      <c r="S4337" s="13"/>
      <c r="T4337" s="13"/>
      <c r="U4337" s="13"/>
      <c r="V4337" s="13"/>
      <c r="W4337" s="13"/>
      <c r="X4337" s="13"/>
      <c r="Y4337" s="13"/>
      <c r="Z4337" s="13"/>
      <c r="AA4337" s="13"/>
      <c r="AB4337" s="13"/>
      <c r="AC4337" s="13"/>
      <c r="AD4337" s="13"/>
      <c r="AE4337" s="13"/>
      <c r="AF4337" s="13"/>
      <c r="AG4337" s="13"/>
      <c r="AH4337" s="13"/>
      <c r="AI4337" s="13"/>
      <c r="AJ4337" s="13"/>
      <c r="AK4337" s="13"/>
      <c r="AL4337" s="13"/>
      <c r="AM4337" s="13"/>
      <c r="AN4337" s="13"/>
      <c r="AO4337" s="13"/>
      <c r="AP4337" s="13"/>
      <c r="AQ4337" s="13"/>
      <c r="AR4337" s="13"/>
      <c r="AS4337" s="13"/>
      <c r="AT4337" s="13"/>
      <c r="AU4337" s="13"/>
      <c r="AV4337" s="13"/>
      <c r="AW4337" s="13"/>
      <c r="AX4337" s="13"/>
      <c r="AY4337" s="13"/>
      <c r="AZ4337" s="13"/>
      <c r="BA4337" s="13"/>
      <c r="BB4337" s="13"/>
      <c r="BC4337" s="13"/>
      <c r="BD4337" s="13"/>
      <c r="BE4337" s="13"/>
      <c r="BF4337" s="13"/>
      <c r="BG4337" s="13"/>
      <c r="BH4337" s="13"/>
      <c r="BI4337" s="13"/>
      <c r="BJ4337" s="13"/>
      <c r="BK4337" s="13"/>
      <c r="BL4337" s="13"/>
      <c r="BM4337" s="13"/>
      <c r="BN4337" s="13"/>
      <c r="BO4337" s="13"/>
      <c r="BP4337" s="13"/>
      <c r="BQ4337" s="13"/>
      <c r="BR4337" s="13"/>
      <c r="BS4337" s="13"/>
      <c r="BT4337" s="13"/>
      <c r="BU4337" s="13"/>
      <c r="BV4337" s="13"/>
      <c r="BW4337" s="13"/>
      <c r="BX4337" s="13"/>
      <c r="BY4337" s="13"/>
      <c r="BZ4337" s="13"/>
      <c r="CA4337" s="13"/>
      <c r="CB4337" s="13"/>
      <c r="CC4337" s="13"/>
      <c r="CD4337" s="13"/>
      <c r="CE4337" s="13"/>
      <c r="CF4337" s="13"/>
      <c r="CG4337" s="13"/>
      <c r="CH4337" s="13"/>
      <c r="CI4337" s="13"/>
      <c r="CJ4337" s="13"/>
      <c r="CK4337" s="13"/>
      <c r="CL4337" s="13"/>
      <c r="CM4337" s="13"/>
      <c r="CN4337" s="13"/>
      <c r="CO4337" s="13"/>
      <c r="CP4337" s="13"/>
      <c r="CQ4337" s="13"/>
      <c r="CR4337" s="13"/>
      <c r="CS4337" s="13"/>
      <c r="CT4337" s="13"/>
      <c r="CU4337" s="13"/>
      <c r="CV4337" s="13"/>
      <c r="CW4337" s="13"/>
      <c r="CX4337" s="13"/>
      <c r="CY4337" s="13"/>
      <c r="CZ4337" s="13"/>
      <c r="DA4337" s="13"/>
      <c r="DB4337" s="13"/>
      <c r="DC4337" s="13"/>
      <c r="DD4337" s="13"/>
      <c r="DE4337" s="13"/>
      <c r="DF4337" s="13"/>
      <c r="DG4337" s="13"/>
      <c r="DH4337" s="13"/>
      <c r="DI4337" s="13"/>
      <c r="DJ4337" s="13"/>
      <c r="DK4337" s="13"/>
      <c r="DL4337" s="13"/>
      <c r="DM4337" s="13"/>
      <c r="DN4337" s="13"/>
      <c r="DO4337" s="13"/>
      <c r="DP4337" s="13"/>
      <c r="DQ4337" s="13"/>
      <c r="DR4337" s="13"/>
      <c r="DS4337" s="13"/>
      <c r="DT4337" s="13"/>
      <c r="DU4337" s="13"/>
      <c r="DV4337" s="13"/>
      <c r="DW4337" s="13"/>
      <c r="DX4337" s="13"/>
      <c r="DY4337" s="13"/>
      <c r="DZ4337" s="13"/>
      <c r="EA4337" s="13"/>
      <c r="EB4337" s="13"/>
      <c r="EC4337" s="13"/>
      <c r="ED4337" s="13"/>
      <c r="EE4337" s="13"/>
      <c r="EF4337" s="13"/>
      <c r="EG4337" s="13"/>
      <c r="EH4337" s="13"/>
      <c r="EI4337" s="13"/>
      <c r="EJ4337" s="13"/>
      <c r="EK4337" s="13"/>
      <c r="EL4337" s="13"/>
      <c r="EM4337" s="13"/>
      <c r="EN4337" s="13"/>
      <c r="EO4337" s="13"/>
      <c r="EP4337" s="13"/>
      <c r="EQ4337" s="13"/>
      <c r="ER4337" s="13"/>
      <c r="ES4337" s="13"/>
      <c r="ET4337" s="13"/>
      <c r="EU4337" s="13"/>
      <c r="EV4337" s="13"/>
      <c r="EW4337" s="13"/>
      <c r="EX4337" s="13"/>
      <c r="EY4337" s="13"/>
      <c r="EZ4337" s="13"/>
      <c r="FA4337" s="13"/>
      <c r="FB4337" s="13"/>
      <c r="FC4337" s="13"/>
      <c r="FD4337" s="13"/>
      <c r="FE4337" s="13"/>
      <c r="FF4337" s="13"/>
      <c r="FG4337" s="13"/>
      <c r="FH4337" s="13"/>
      <c r="FI4337" s="13"/>
      <c r="FJ4337" s="13"/>
      <c r="FK4337" s="13"/>
      <c r="FL4337" s="13"/>
      <c r="FM4337" s="13"/>
      <c r="FN4337" s="13"/>
      <c r="FO4337" s="13"/>
      <c r="FP4337" s="13"/>
      <c r="FQ4337" s="13"/>
      <c r="FR4337" s="13"/>
      <c r="FS4337" s="13"/>
      <c r="FT4337" s="13"/>
      <c r="FU4337" s="13"/>
      <c r="FV4337" s="13"/>
      <c r="FW4337" s="13"/>
      <c r="FX4337" s="13"/>
      <c r="FY4337" s="13"/>
      <c r="FZ4337" s="13"/>
      <c r="GA4337" s="13"/>
      <c r="GB4337" s="13"/>
      <c r="GC4337" s="13"/>
      <c r="GD4337" s="13"/>
      <c r="GE4337" s="13"/>
      <c r="GF4337" s="13"/>
      <c r="GG4337" s="13"/>
      <c r="GH4337" s="13"/>
      <c r="GI4337" s="13"/>
      <c r="GJ4337" s="13"/>
      <c r="GK4337" s="13"/>
      <c r="GL4337" s="13"/>
      <c r="GM4337" s="13"/>
      <c r="GN4337" s="13"/>
      <c r="GO4337" s="13"/>
      <c r="GP4337" s="13"/>
      <c r="GQ4337" s="13"/>
      <c r="GR4337" s="13"/>
      <c r="GS4337" s="13"/>
      <c r="GT4337" s="13"/>
      <c r="GU4337" s="13"/>
      <c r="GV4337" s="13"/>
      <c r="GW4337" s="13"/>
      <c r="GX4337" s="13"/>
      <c r="GY4337" s="13"/>
      <c r="GZ4337" s="13"/>
      <c r="HA4337" s="13"/>
      <c r="HB4337" s="13"/>
      <c r="HC4337" s="13"/>
      <c r="HD4337" s="13"/>
      <c r="HE4337" s="13"/>
      <c r="HF4337" s="13"/>
      <c r="HG4337" s="13"/>
      <c r="HH4337" s="13"/>
      <c r="HI4337" s="13"/>
      <c r="HJ4337" s="13"/>
      <c r="HK4337" s="13"/>
      <c r="HL4337" s="13"/>
      <c r="HM4337" s="13"/>
      <c r="HN4337" s="13"/>
      <c r="HO4337" s="13"/>
      <c r="HP4337" s="13"/>
      <c r="HQ4337" s="13"/>
      <c r="HR4337" s="13"/>
      <c r="HS4337" s="13"/>
      <c r="HT4337" s="13"/>
      <c r="HU4337" s="13"/>
      <c r="HV4337" s="13"/>
      <c r="HW4337" s="13"/>
      <c r="HX4337" s="13"/>
      <c r="HY4337" s="13"/>
      <c r="HZ4337" s="13"/>
      <c r="IA4337" s="13"/>
      <c r="IB4337" s="13"/>
      <c r="IC4337" s="13"/>
      <c r="ID4337" s="13"/>
      <c r="IE4337" s="13"/>
      <c r="IF4337" s="13"/>
      <c r="IG4337" s="13"/>
    </row>
    <row r="4338" spans="1:241" s="304" customFormat="1">
      <c r="A4338" s="309">
        <v>262</v>
      </c>
      <c r="B4338" s="197" t="s">
        <v>5413</v>
      </c>
      <c r="C4338" s="151" t="s">
        <v>5407</v>
      </c>
      <c r="D4338" s="305" t="s">
        <v>1808</v>
      </c>
      <c r="E4338" s="312">
        <f t="shared" si="251"/>
        <v>0</v>
      </c>
      <c r="F4338" s="303"/>
      <c r="G4338" s="303"/>
      <c r="H4338" s="303"/>
      <c r="I4338" s="13"/>
      <c r="J4338" s="13"/>
      <c r="K4338" s="13"/>
      <c r="L4338" s="13"/>
      <c r="M4338" s="13"/>
      <c r="N4338" s="13"/>
      <c r="O4338" s="13"/>
      <c r="P4338" s="13"/>
      <c r="Q4338" s="13"/>
      <c r="R4338" s="13"/>
      <c r="S4338" s="13"/>
      <c r="T4338" s="13"/>
      <c r="U4338" s="13"/>
      <c r="V4338" s="13"/>
      <c r="W4338" s="13"/>
      <c r="X4338" s="13"/>
      <c r="Y4338" s="13"/>
      <c r="Z4338" s="13"/>
      <c r="AA4338" s="13"/>
      <c r="AB4338" s="13"/>
      <c r="AC4338" s="13"/>
      <c r="AD4338" s="13"/>
      <c r="AE4338" s="13"/>
      <c r="AF4338" s="13"/>
      <c r="AG4338" s="13"/>
      <c r="AH4338" s="13"/>
      <c r="AI4338" s="13"/>
      <c r="AJ4338" s="13"/>
      <c r="AK4338" s="13"/>
      <c r="AL4338" s="13"/>
      <c r="AM4338" s="13"/>
      <c r="AN4338" s="13"/>
      <c r="AO4338" s="13"/>
      <c r="AP4338" s="13"/>
      <c r="AQ4338" s="13"/>
      <c r="AR4338" s="13"/>
      <c r="AS4338" s="13"/>
      <c r="AT4338" s="13"/>
      <c r="AU4338" s="13"/>
      <c r="AV4338" s="13"/>
      <c r="AW4338" s="13"/>
      <c r="AX4338" s="13"/>
      <c r="AY4338" s="13"/>
      <c r="AZ4338" s="13"/>
      <c r="BA4338" s="13"/>
      <c r="BB4338" s="13"/>
      <c r="BC4338" s="13"/>
      <c r="BD4338" s="13"/>
      <c r="BE4338" s="13"/>
      <c r="BF4338" s="13"/>
      <c r="BG4338" s="13"/>
      <c r="BH4338" s="13"/>
      <c r="BI4338" s="13"/>
      <c r="BJ4338" s="13"/>
      <c r="BK4338" s="13"/>
      <c r="BL4338" s="13"/>
      <c r="BM4338" s="13"/>
      <c r="BN4338" s="13"/>
      <c r="BO4338" s="13"/>
      <c r="BP4338" s="13"/>
      <c r="BQ4338" s="13"/>
      <c r="BR4338" s="13"/>
      <c r="BS4338" s="13"/>
      <c r="BT4338" s="13"/>
      <c r="BU4338" s="13"/>
      <c r="BV4338" s="13"/>
      <c r="BW4338" s="13"/>
      <c r="BX4338" s="13"/>
      <c r="BY4338" s="13"/>
      <c r="BZ4338" s="13"/>
      <c r="CA4338" s="13"/>
      <c r="CB4338" s="13"/>
      <c r="CC4338" s="13"/>
      <c r="CD4338" s="13"/>
      <c r="CE4338" s="13"/>
      <c r="CF4338" s="13"/>
      <c r="CG4338" s="13"/>
      <c r="CH4338" s="13"/>
      <c r="CI4338" s="13"/>
      <c r="CJ4338" s="13"/>
      <c r="CK4338" s="13"/>
      <c r="CL4338" s="13"/>
      <c r="CM4338" s="13"/>
      <c r="CN4338" s="13"/>
      <c r="CO4338" s="13"/>
      <c r="CP4338" s="13"/>
      <c r="CQ4338" s="13"/>
      <c r="CR4338" s="13"/>
      <c r="CS4338" s="13"/>
      <c r="CT4338" s="13"/>
      <c r="CU4338" s="13"/>
      <c r="CV4338" s="13"/>
      <c r="CW4338" s="13"/>
      <c r="CX4338" s="13"/>
      <c r="CY4338" s="13"/>
      <c r="CZ4338" s="13"/>
      <c r="DA4338" s="13"/>
      <c r="DB4338" s="13"/>
      <c r="DC4338" s="13"/>
      <c r="DD4338" s="13"/>
      <c r="DE4338" s="13"/>
      <c r="DF4338" s="13"/>
      <c r="DG4338" s="13"/>
      <c r="DH4338" s="13"/>
      <c r="DI4338" s="13"/>
      <c r="DJ4338" s="13"/>
      <c r="DK4338" s="13"/>
      <c r="DL4338" s="13"/>
      <c r="DM4338" s="13"/>
      <c r="DN4338" s="13"/>
      <c r="DO4338" s="13"/>
      <c r="DP4338" s="13"/>
      <c r="DQ4338" s="13"/>
      <c r="DR4338" s="13"/>
      <c r="DS4338" s="13"/>
      <c r="DT4338" s="13"/>
      <c r="DU4338" s="13"/>
      <c r="DV4338" s="13"/>
      <c r="DW4338" s="13"/>
      <c r="DX4338" s="13"/>
      <c r="DY4338" s="13"/>
      <c r="DZ4338" s="13"/>
      <c r="EA4338" s="13"/>
      <c r="EB4338" s="13"/>
      <c r="EC4338" s="13"/>
      <c r="ED4338" s="13"/>
      <c r="EE4338" s="13"/>
      <c r="EF4338" s="13"/>
      <c r="EG4338" s="13"/>
      <c r="EH4338" s="13"/>
      <c r="EI4338" s="13"/>
      <c r="EJ4338" s="13"/>
      <c r="EK4338" s="13"/>
      <c r="EL4338" s="13"/>
      <c r="EM4338" s="13"/>
      <c r="EN4338" s="13"/>
      <c r="EO4338" s="13"/>
      <c r="EP4338" s="13"/>
      <c r="EQ4338" s="13"/>
      <c r="ER4338" s="13"/>
      <c r="ES4338" s="13"/>
      <c r="ET4338" s="13"/>
      <c r="EU4338" s="13"/>
      <c r="EV4338" s="13"/>
      <c r="EW4338" s="13"/>
      <c r="EX4338" s="13"/>
      <c r="EY4338" s="13"/>
      <c r="EZ4338" s="13"/>
      <c r="FA4338" s="13"/>
      <c r="FB4338" s="13"/>
      <c r="FC4338" s="13"/>
      <c r="FD4338" s="13"/>
      <c r="FE4338" s="13"/>
      <c r="FF4338" s="13"/>
      <c r="FG4338" s="13"/>
      <c r="FH4338" s="13"/>
      <c r="FI4338" s="13"/>
      <c r="FJ4338" s="13"/>
      <c r="FK4338" s="13"/>
      <c r="FL4338" s="13"/>
      <c r="FM4338" s="13"/>
      <c r="FN4338" s="13"/>
      <c r="FO4338" s="13"/>
      <c r="FP4338" s="13"/>
      <c r="FQ4338" s="13"/>
      <c r="FR4338" s="13"/>
      <c r="FS4338" s="13"/>
      <c r="FT4338" s="13"/>
      <c r="FU4338" s="13"/>
      <c r="FV4338" s="13"/>
      <c r="FW4338" s="13"/>
      <c r="FX4338" s="13"/>
      <c r="FY4338" s="13"/>
      <c r="FZ4338" s="13"/>
      <c r="GA4338" s="13"/>
      <c r="GB4338" s="13"/>
      <c r="GC4338" s="13"/>
      <c r="GD4338" s="13"/>
      <c r="GE4338" s="13"/>
      <c r="GF4338" s="13"/>
      <c r="GG4338" s="13"/>
      <c r="GH4338" s="13"/>
      <c r="GI4338" s="13"/>
      <c r="GJ4338" s="13"/>
      <c r="GK4338" s="13"/>
      <c r="GL4338" s="13"/>
      <c r="GM4338" s="13"/>
      <c r="GN4338" s="13"/>
      <c r="GO4338" s="13"/>
      <c r="GP4338" s="13"/>
      <c r="GQ4338" s="13"/>
      <c r="GR4338" s="13"/>
      <c r="GS4338" s="13"/>
      <c r="GT4338" s="13"/>
      <c r="GU4338" s="13"/>
      <c r="GV4338" s="13"/>
      <c r="GW4338" s="13"/>
      <c r="GX4338" s="13"/>
      <c r="GY4338" s="13"/>
      <c r="GZ4338" s="13"/>
      <c r="HA4338" s="13"/>
      <c r="HB4338" s="13"/>
      <c r="HC4338" s="13"/>
      <c r="HD4338" s="13"/>
      <c r="HE4338" s="13"/>
      <c r="HF4338" s="13"/>
      <c r="HG4338" s="13"/>
      <c r="HH4338" s="13"/>
      <c r="HI4338" s="13"/>
      <c r="HJ4338" s="13"/>
      <c r="HK4338" s="13"/>
      <c r="HL4338" s="13"/>
      <c r="HM4338" s="13"/>
      <c r="HN4338" s="13"/>
      <c r="HO4338" s="13"/>
      <c r="HP4338" s="13"/>
      <c r="HQ4338" s="13"/>
      <c r="HR4338" s="13"/>
      <c r="HS4338" s="13"/>
      <c r="HT4338" s="13"/>
      <c r="HU4338" s="13"/>
      <c r="HV4338" s="13"/>
      <c r="HW4338" s="13"/>
      <c r="HX4338" s="13"/>
      <c r="HY4338" s="13"/>
      <c r="HZ4338" s="13"/>
      <c r="IA4338" s="13"/>
      <c r="IB4338" s="13"/>
      <c r="IC4338" s="13"/>
      <c r="ID4338" s="13"/>
      <c r="IE4338" s="13"/>
      <c r="IF4338" s="13"/>
      <c r="IG4338" s="13"/>
    </row>
    <row r="4339" spans="1:241" s="304" customFormat="1">
      <c r="A4339" s="309">
        <v>263</v>
      </c>
      <c r="B4339" s="197" t="s">
        <v>5414</v>
      </c>
      <c r="C4339" s="151" t="s">
        <v>5407</v>
      </c>
      <c r="D4339" s="311" t="s">
        <v>2581</v>
      </c>
      <c r="E4339" s="312">
        <f t="shared" si="251"/>
        <v>0</v>
      </c>
      <c r="F4339" s="303"/>
      <c r="G4339" s="303"/>
      <c r="H4339" s="303"/>
      <c r="I4339" s="13"/>
      <c r="J4339" s="13"/>
      <c r="K4339" s="13"/>
      <c r="L4339" s="13"/>
      <c r="M4339" s="13"/>
      <c r="N4339" s="13"/>
      <c r="O4339" s="13"/>
      <c r="P4339" s="13"/>
      <c r="Q4339" s="13"/>
      <c r="R4339" s="13"/>
      <c r="S4339" s="13"/>
      <c r="T4339" s="13"/>
      <c r="U4339" s="13"/>
      <c r="V4339" s="13"/>
      <c r="W4339" s="13"/>
      <c r="X4339" s="13"/>
      <c r="Y4339" s="13"/>
      <c r="Z4339" s="13"/>
      <c r="AA4339" s="13"/>
      <c r="AB4339" s="13"/>
      <c r="AC4339" s="13"/>
      <c r="AD4339" s="13"/>
      <c r="AE4339" s="13"/>
      <c r="AF4339" s="13"/>
      <c r="AG4339" s="13"/>
      <c r="AH4339" s="13"/>
      <c r="AI4339" s="13"/>
      <c r="AJ4339" s="13"/>
      <c r="AK4339" s="13"/>
      <c r="AL4339" s="13"/>
      <c r="AM4339" s="13"/>
      <c r="AN4339" s="13"/>
      <c r="AO4339" s="13"/>
      <c r="AP4339" s="13"/>
      <c r="AQ4339" s="13"/>
      <c r="AR4339" s="13"/>
      <c r="AS4339" s="13"/>
      <c r="AT4339" s="13"/>
      <c r="AU4339" s="13"/>
      <c r="AV4339" s="13"/>
      <c r="AW4339" s="13"/>
      <c r="AX4339" s="13"/>
      <c r="AY4339" s="13"/>
      <c r="AZ4339" s="13"/>
      <c r="BA4339" s="13"/>
      <c r="BB4339" s="13"/>
      <c r="BC4339" s="13"/>
      <c r="BD4339" s="13"/>
      <c r="BE4339" s="13"/>
      <c r="BF4339" s="13"/>
      <c r="BG4339" s="13"/>
      <c r="BH4339" s="13"/>
      <c r="BI4339" s="13"/>
      <c r="BJ4339" s="13"/>
      <c r="BK4339" s="13"/>
      <c r="BL4339" s="13"/>
      <c r="BM4339" s="13"/>
      <c r="BN4339" s="13"/>
      <c r="BO4339" s="13"/>
      <c r="BP4339" s="13"/>
      <c r="BQ4339" s="13"/>
      <c r="BR4339" s="13"/>
      <c r="BS4339" s="13"/>
      <c r="BT4339" s="13"/>
      <c r="BU4339" s="13"/>
      <c r="BV4339" s="13"/>
      <c r="BW4339" s="13"/>
      <c r="BX4339" s="13"/>
      <c r="BY4339" s="13"/>
      <c r="BZ4339" s="13"/>
      <c r="CA4339" s="13"/>
      <c r="CB4339" s="13"/>
      <c r="CC4339" s="13"/>
      <c r="CD4339" s="13"/>
      <c r="CE4339" s="13"/>
      <c r="CF4339" s="13"/>
      <c r="CG4339" s="13"/>
      <c r="CH4339" s="13"/>
      <c r="CI4339" s="13"/>
      <c r="CJ4339" s="13"/>
      <c r="CK4339" s="13"/>
      <c r="CL4339" s="13"/>
      <c r="CM4339" s="13"/>
      <c r="CN4339" s="13"/>
      <c r="CO4339" s="13"/>
      <c r="CP4339" s="13"/>
      <c r="CQ4339" s="13"/>
      <c r="CR4339" s="13"/>
      <c r="CS4339" s="13"/>
      <c r="CT4339" s="13"/>
      <c r="CU4339" s="13"/>
      <c r="CV4339" s="13"/>
      <c r="CW4339" s="13"/>
      <c r="CX4339" s="13"/>
      <c r="CY4339" s="13"/>
      <c r="CZ4339" s="13"/>
      <c r="DA4339" s="13"/>
      <c r="DB4339" s="13"/>
      <c r="DC4339" s="13"/>
      <c r="DD4339" s="13"/>
      <c r="DE4339" s="13"/>
      <c r="DF4339" s="13"/>
      <c r="DG4339" s="13"/>
      <c r="DH4339" s="13"/>
      <c r="DI4339" s="13"/>
      <c r="DJ4339" s="13"/>
      <c r="DK4339" s="13"/>
      <c r="DL4339" s="13"/>
      <c r="DM4339" s="13"/>
      <c r="DN4339" s="13"/>
      <c r="DO4339" s="13"/>
      <c r="DP4339" s="13"/>
      <c r="DQ4339" s="13"/>
      <c r="DR4339" s="13"/>
      <c r="DS4339" s="13"/>
      <c r="DT4339" s="13"/>
      <c r="DU4339" s="13"/>
      <c r="DV4339" s="13"/>
      <c r="DW4339" s="13"/>
      <c r="DX4339" s="13"/>
      <c r="DY4339" s="13"/>
      <c r="DZ4339" s="13"/>
      <c r="EA4339" s="13"/>
      <c r="EB4339" s="13"/>
      <c r="EC4339" s="13"/>
      <c r="ED4339" s="13"/>
      <c r="EE4339" s="13"/>
      <c r="EF4339" s="13"/>
      <c r="EG4339" s="13"/>
      <c r="EH4339" s="13"/>
      <c r="EI4339" s="13"/>
      <c r="EJ4339" s="13"/>
      <c r="EK4339" s="13"/>
      <c r="EL4339" s="13"/>
      <c r="EM4339" s="13"/>
      <c r="EN4339" s="13"/>
      <c r="EO4339" s="13"/>
      <c r="EP4339" s="13"/>
      <c r="EQ4339" s="13"/>
      <c r="ER4339" s="13"/>
      <c r="ES4339" s="13"/>
      <c r="ET4339" s="13"/>
      <c r="EU4339" s="13"/>
      <c r="EV4339" s="13"/>
      <c r="EW4339" s="13"/>
      <c r="EX4339" s="13"/>
      <c r="EY4339" s="13"/>
      <c r="EZ4339" s="13"/>
      <c r="FA4339" s="13"/>
      <c r="FB4339" s="13"/>
      <c r="FC4339" s="13"/>
      <c r="FD4339" s="13"/>
      <c r="FE4339" s="13"/>
      <c r="FF4339" s="13"/>
      <c r="FG4339" s="13"/>
      <c r="FH4339" s="13"/>
      <c r="FI4339" s="13"/>
      <c r="FJ4339" s="13"/>
      <c r="FK4339" s="13"/>
      <c r="FL4339" s="13"/>
      <c r="FM4339" s="13"/>
      <c r="FN4339" s="13"/>
      <c r="FO4339" s="13"/>
      <c r="FP4339" s="13"/>
      <c r="FQ4339" s="13"/>
      <c r="FR4339" s="13"/>
      <c r="FS4339" s="13"/>
      <c r="FT4339" s="13"/>
      <c r="FU4339" s="13"/>
      <c r="FV4339" s="13"/>
      <c r="FW4339" s="13"/>
      <c r="FX4339" s="13"/>
      <c r="FY4339" s="13"/>
      <c r="FZ4339" s="13"/>
      <c r="GA4339" s="13"/>
      <c r="GB4339" s="13"/>
      <c r="GC4339" s="13"/>
      <c r="GD4339" s="13"/>
      <c r="GE4339" s="13"/>
      <c r="GF4339" s="13"/>
      <c r="GG4339" s="13"/>
      <c r="GH4339" s="13"/>
      <c r="GI4339" s="13"/>
      <c r="GJ4339" s="13"/>
      <c r="GK4339" s="13"/>
      <c r="GL4339" s="13"/>
      <c r="GM4339" s="13"/>
      <c r="GN4339" s="13"/>
      <c r="GO4339" s="13"/>
      <c r="GP4339" s="13"/>
      <c r="GQ4339" s="13"/>
      <c r="GR4339" s="13"/>
      <c r="GS4339" s="13"/>
      <c r="GT4339" s="13"/>
      <c r="GU4339" s="13"/>
      <c r="GV4339" s="13"/>
      <c r="GW4339" s="13"/>
      <c r="GX4339" s="13"/>
      <c r="GY4339" s="13"/>
      <c r="GZ4339" s="13"/>
      <c r="HA4339" s="13"/>
      <c r="HB4339" s="13"/>
      <c r="HC4339" s="13"/>
      <c r="HD4339" s="13"/>
      <c r="HE4339" s="13"/>
      <c r="HF4339" s="13"/>
      <c r="HG4339" s="13"/>
      <c r="HH4339" s="13"/>
      <c r="HI4339" s="13"/>
      <c r="HJ4339" s="13"/>
      <c r="HK4339" s="13"/>
      <c r="HL4339" s="13"/>
      <c r="HM4339" s="13"/>
      <c r="HN4339" s="13"/>
      <c r="HO4339" s="13"/>
      <c r="HP4339" s="13"/>
      <c r="HQ4339" s="13"/>
      <c r="HR4339" s="13"/>
      <c r="HS4339" s="13"/>
      <c r="HT4339" s="13"/>
      <c r="HU4339" s="13"/>
      <c r="HV4339" s="13"/>
      <c r="HW4339" s="13"/>
      <c r="HX4339" s="13"/>
      <c r="HY4339" s="13"/>
      <c r="HZ4339" s="13"/>
      <c r="IA4339" s="13"/>
      <c r="IB4339" s="13"/>
      <c r="IC4339" s="13"/>
      <c r="ID4339" s="13"/>
      <c r="IE4339" s="13"/>
      <c r="IF4339" s="13"/>
      <c r="IG4339" s="13"/>
    </row>
    <row r="4340" spans="1:241" s="304" customFormat="1">
      <c r="A4340" s="309">
        <v>264</v>
      </c>
      <c r="B4340" s="197" t="s">
        <v>5415</v>
      </c>
      <c r="C4340" s="151" t="s">
        <v>5407</v>
      </c>
      <c r="D4340" s="311" t="s">
        <v>2581</v>
      </c>
      <c r="E4340" s="312">
        <f t="shared" si="251"/>
        <v>0</v>
      </c>
      <c r="F4340" s="303"/>
      <c r="G4340" s="303"/>
      <c r="H4340" s="303"/>
      <c r="I4340" s="13"/>
      <c r="J4340" s="13"/>
      <c r="K4340" s="13"/>
      <c r="L4340" s="13"/>
      <c r="M4340" s="13"/>
      <c r="N4340" s="13"/>
      <c r="O4340" s="13"/>
      <c r="P4340" s="13"/>
      <c r="Q4340" s="13"/>
      <c r="R4340" s="13"/>
      <c r="S4340" s="13"/>
      <c r="T4340" s="13"/>
      <c r="U4340" s="13"/>
      <c r="V4340" s="13"/>
      <c r="W4340" s="13"/>
      <c r="X4340" s="13"/>
      <c r="Y4340" s="13"/>
      <c r="Z4340" s="13"/>
      <c r="AA4340" s="13"/>
      <c r="AB4340" s="13"/>
      <c r="AC4340" s="13"/>
      <c r="AD4340" s="13"/>
      <c r="AE4340" s="13"/>
      <c r="AF4340" s="13"/>
      <c r="AG4340" s="13"/>
      <c r="AH4340" s="13"/>
      <c r="AI4340" s="13"/>
      <c r="AJ4340" s="13"/>
      <c r="AK4340" s="13"/>
      <c r="AL4340" s="13"/>
      <c r="AM4340" s="13"/>
      <c r="AN4340" s="13"/>
      <c r="AO4340" s="13"/>
      <c r="AP4340" s="13"/>
      <c r="AQ4340" s="13"/>
      <c r="AR4340" s="13"/>
      <c r="AS4340" s="13"/>
      <c r="AT4340" s="13"/>
      <c r="AU4340" s="13"/>
      <c r="AV4340" s="13"/>
      <c r="AW4340" s="13"/>
      <c r="AX4340" s="13"/>
      <c r="AY4340" s="13"/>
      <c r="AZ4340" s="13"/>
      <c r="BA4340" s="13"/>
      <c r="BB4340" s="13"/>
      <c r="BC4340" s="13"/>
      <c r="BD4340" s="13"/>
      <c r="BE4340" s="13"/>
      <c r="BF4340" s="13"/>
      <c r="BG4340" s="13"/>
      <c r="BH4340" s="13"/>
      <c r="BI4340" s="13"/>
      <c r="BJ4340" s="13"/>
      <c r="BK4340" s="13"/>
      <c r="BL4340" s="13"/>
      <c r="BM4340" s="13"/>
      <c r="BN4340" s="13"/>
      <c r="BO4340" s="13"/>
      <c r="BP4340" s="13"/>
      <c r="BQ4340" s="13"/>
      <c r="BR4340" s="13"/>
      <c r="BS4340" s="13"/>
      <c r="BT4340" s="13"/>
      <c r="BU4340" s="13"/>
      <c r="BV4340" s="13"/>
      <c r="BW4340" s="13"/>
      <c r="BX4340" s="13"/>
      <c r="BY4340" s="13"/>
      <c r="BZ4340" s="13"/>
      <c r="CA4340" s="13"/>
      <c r="CB4340" s="13"/>
      <c r="CC4340" s="13"/>
      <c r="CD4340" s="13"/>
      <c r="CE4340" s="13"/>
      <c r="CF4340" s="13"/>
      <c r="CG4340" s="13"/>
      <c r="CH4340" s="13"/>
      <c r="CI4340" s="13"/>
      <c r="CJ4340" s="13"/>
      <c r="CK4340" s="13"/>
      <c r="CL4340" s="13"/>
      <c r="CM4340" s="13"/>
      <c r="CN4340" s="13"/>
      <c r="CO4340" s="13"/>
      <c r="CP4340" s="13"/>
      <c r="CQ4340" s="13"/>
      <c r="CR4340" s="13"/>
      <c r="CS4340" s="13"/>
      <c r="CT4340" s="13"/>
      <c r="CU4340" s="13"/>
      <c r="CV4340" s="13"/>
      <c r="CW4340" s="13"/>
      <c r="CX4340" s="13"/>
      <c r="CY4340" s="13"/>
      <c r="CZ4340" s="13"/>
      <c r="DA4340" s="13"/>
      <c r="DB4340" s="13"/>
      <c r="DC4340" s="13"/>
      <c r="DD4340" s="13"/>
      <c r="DE4340" s="13"/>
      <c r="DF4340" s="13"/>
      <c r="DG4340" s="13"/>
      <c r="DH4340" s="13"/>
      <c r="DI4340" s="13"/>
      <c r="DJ4340" s="13"/>
      <c r="DK4340" s="13"/>
      <c r="DL4340" s="13"/>
      <c r="DM4340" s="13"/>
      <c r="DN4340" s="13"/>
      <c r="DO4340" s="13"/>
      <c r="DP4340" s="13"/>
      <c r="DQ4340" s="13"/>
      <c r="DR4340" s="13"/>
      <c r="DS4340" s="13"/>
      <c r="DT4340" s="13"/>
      <c r="DU4340" s="13"/>
      <c r="DV4340" s="13"/>
      <c r="DW4340" s="13"/>
      <c r="DX4340" s="13"/>
      <c r="DY4340" s="13"/>
      <c r="DZ4340" s="13"/>
      <c r="EA4340" s="13"/>
      <c r="EB4340" s="13"/>
      <c r="EC4340" s="13"/>
      <c r="ED4340" s="13"/>
      <c r="EE4340" s="13"/>
      <c r="EF4340" s="13"/>
      <c r="EG4340" s="13"/>
      <c r="EH4340" s="13"/>
      <c r="EI4340" s="13"/>
      <c r="EJ4340" s="13"/>
      <c r="EK4340" s="13"/>
      <c r="EL4340" s="13"/>
      <c r="EM4340" s="13"/>
      <c r="EN4340" s="13"/>
      <c r="EO4340" s="13"/>
      <c r="EP4340" s="13"/>
      <c r="EQ4340" s="13"/>
      <c r="ER4340" s="13"/>
      <c r="ES4340" s="13"/>
      <c r="ET4340" s="13"/>
      <c r="EU4340" s="13"/>
      <c r="EV4340" s="13"/>
      <c r="EW4340" s="13"/>
      <c r="EX4340" s="13"/>
      <c r="EY4340" s="13"/>
      <c r="EZ4340" s="13"/>
      <c r="FA4340" s="13"/>
      <c r="FB4340" s="13"/>
      <c r="FC4340" s="13"/>
      <c r="FD4340" s="13"/>
      <c r="FE4340" s="13"/>
      <c r="FF4340" s="13"/>
      <c r="FG4340" s="13"/>
      <c r="FH4340" s="13"/>
      <c r="FI4340" s="13"/>
      <c r="FJ4340" s="13"/>
      <c r="FK4340" s="13"/>
      <c r="FL4340" s="13"/>
      <c r="FM4340" s="13"/>
      <c r="FN4340" s="13"/>
      <c r="FO4340" s="13"/>
      <c r="FP4340" s="13"/>
      <c r="FQ4340" s="13"/>
      <c r="FR4340" s="13"/>
      <c r="FS4340" s="13"/>
      <c r="FT4340" s="13"/>
      <c r="FU4340" s="13"/>
      <c r="FV4340" s="13"/>
      <c r="FW4340" s="13"/>
      <c r="FX4340" s="13"/>
      <c r="FY4340" s="13"/>
      <c r="FZ4340" s="13"/>
      <c r="GA4340" s="13"/>
      <c r="GB4340" s="13"/>
      <c r="GC4340" s="13"/>
      <c r="GD4340" s="13"/>
      <c r="GE4340" s="13"/>
      <c r="GF4340" s="13"/>
      <c r="GG4340" s="13"/>
      <c r="GH4340" s="13"/>
      <c r="GI4340" s="13"/>
      <c r="GJ4340" s="13"/>
      <c r="GK4340" s="13"/>
      <c r="GL4340" s="13"/>
      <c r="GM4340" s="13"/>
      <c r="GN4340" s="13"/>
      <c r="GO4340" s="13"/>
      <c r="GP4340" s="13"/>
      <c r="GQ4340" s="13"/>
      <c r="GR4340" s="13"/>
      <c r="GS4340" s="13"/>
      <c r="GT4340" s="13"/>
      <c r="GU4340" s="13"/>
      <c r="GV4340" s="13"/>
      <c r="GW4340" s="13"/>
      <c r="GX4340" s="13"/>
      <c r="GY4340" s="13"/>
      <c r="GZ4340" s="13"/>
      <c r="HA4340" s="13"/>
      <c r="HB4340" s="13"/>
      <c r="HC4340" s="13"/>
      <c r="HD4340" s="13"/>
      <c r="HE4340" s="13"/>
      <c r="HF4340" s="13"/>
      <c r="HG4340" s="13"/>
      <c r="HH4340" s="13"/>
      <c r="HI4340" s="13"/>
      <c r="HJ4340" s="13"/>
      <c r="HK4340" s="13"/>
      <c r="HL4340" s="13"/>
      <c r="HM4340" s="13"/>
      <c r="HN4340" s="13"/>
      <c r="HO4340" s="13"/>
      <c r="HP4340" s="13"/>
      <c r="HQ4340" s="13"/>
      <c r="HR4340" s="13"/>
      <c r="HS4340" s="13"/>
      <c r="HT4340" s="13"/>
      <c r="HU4340" s="13"/>
      <c r="HV4340" s="13"/>
      <c r="HW4340" s="13"/>
      <c r="HX4340" s="13"/>
      <c r="HY4340" s="13"/>
      <c r="HZ4340" s="13"/>
      <c r="IA4340" s="13"/>
      <c r="IB4340" s="13"/>
      <c r="IC4340" s="13"/>
      <c r="ID4340" s="13"/>
      <c r="IE4340" s="13"/>
      <c r="IF4340" s="13"/>
      <c r="IG4340" s="13"/>
    </row>
    <row r="4341" spans="1:241" s="304" customFormat="1">
      <c r="A4341" s="309">
        <v>265</v>
      </c>
      <c r="B4341" s="197" t="s">
        <v>5416</v>
      </c>
      <c r="C4341" s="151" t="s">
        <v>5407</v>
      </c>
      <c r="D4341" s="311" t="s">
        <v>2581</v>
      </c>
      <c r="E4341" s="312">
        <f t="shared" si="251"/>
        <v>0</v>
      </c>
      <c r="F4341" s="303"/>
      <c r="G4341" s="303"/>
      <c r="H4341" s="303"/>
      <c r="I4341" s="13"/>
      <c r="J4341" s="13"/>
      <c r="K4341" s="13"/>
      <c r="L4341" s="13"/>
      <c r="M4341" s="13"/>
      <c r="N4341" s="13"/>
      <c r="O4341" s="13"/>
      <c r="P4341" s="13"/>
      <c r="Q4341" s="13"/>
      <c r="R4341" s="13"/>
      <c r="S4341" s="13"/>
      <c r="T4341" s="13"/>
      <c r="U4341" s="13"/>
      <c r="V4341" s="13"/>
      <c r="W4341" s="13"/>
      <c r="X4341" s="13"/>
      <c r="Y4341" s="13"/>
      <c r="Z4341" s="13"/>
      <c r="AA4341" s="13"/>
      <c r="AB4341" s="13"/>
      <c r="AC4341" s="13"/>
      <c r="AD4341" s="13"/>
      <c r="AE4341" s="13"/>
      <c r="AF4341" s="13"/>
      <c r="AG4341" s="13"/>
      <c r="AH4341" s="13"/>
      <c r="AI4341" s="13"/>
      <c r="AJ4341" s="13"/>
      <c r="AK4341" s="13"/>
      <c r="AL4341" s="13"/>
      <c r="AM4341" s="13"/>
      <c r="AN4341" s="13"/>
      <c r="AO4341" s="13"/>
      <c r="AP4341" s="13"/>
      <c r="AQ4341" s="13"/>
      <c r="AR4341" s="13"/>
      <c r="AS4341" s="13"/>
      <c r="AT4341" s="13"/>
      <c r="AU4341" s="13"/>
      <c r="AV4341" s="13"/>
      <c r="AW4341" s="13"/>
      <c r="AX4341" s="13"/>
      <c r="AY4341" s="13"/>
      <c r="AZ4341" s="13"/>
      <c r="BA4341" s="13"/>
      <c r="BB4341" s="13"/>
      <c r="BC4341" s="13"/>
      <c r="BD4341" s="13"/>
      <c r="BE4341" s="13"/>
      <c r="BF4341" s="13"/>
      <c r="BG4341" s="13"/>
      <c r="BH4341" s="13"/>
      <c r="BI4341" s="13"/>
      <c r="BJ4341" s="13"/>
      <c r="BK4341" s="13"/>
      <c r="BL4341" s="13"/>
      <c r="BM4341" s="13"/>
      <c r="BN4341" s="13"/>
      <c r="BO4341" s="13"/>
      <c r="BP4341" s="13"/>
      <c r="BQ4341" s="13"/>
      <c r="BR4341" s="13"/>
      <c r="BS4341" s="13"/>
      <c r="BT4341" s="13"/>
      <c r="BU4341" s="13"/>
      <c r="BV4341" s="13"/>
      <c r="BW4341" s="13"/>
      <c r="BX4341" s="13"/>
      <c r="BY4341" s="13"/>
      <c r="BZ4341" s="13"/>
      <c r="CA4341" s="13"/>
      <c r="CB4341" s="13"/>
      <c r="CC4341" s="13"/>
      <c r="CD4341" s="13"/>
      <c r="CE4341" s="13"/>
      <c r="CF4341" s="13"/>
      <c r="CG4341" s="13"/>
      <c r="CH4341" s="13"/>
      <c r="CI4341" s="13"/>
      <c r="CJ4341" s="13"/>
      <c r="CK4341" s="13"/>
      <c r="CL4341" s="13"/>
      <c r="CM4341" s="13"/>
      <c r="CN4341" s="13"/>
      <c r="CO4341" s="13"/>
      <c r="CP4341" s="13"/>
      <c r="CQ4341" s="13"/>
      <c r="CR4341" s="13"/>
      <c r="CS4341" s="13"/>
      <c r="CT4341" s="13"/>
      <c r="CU4341" s="13"/>
      <c r="CV4341" s="13"/>
      <c r="CW4341" s="13"/>
      <c r="CX4341" s="13"/>
      <c r="CY4341" s="13"/>
      <c r="CZ4341" s="13"/>
      <c r="DA4341" s="13"/>
      <c r="DB4341" s="13"/>
      <c r="DC4341" s="13"/>
      <c r="DD4341" s="13"/>
      <c r="DE4341" s="13"/>
      <c r="DF4341" s="13"/>
      <c r="DG4341" s="13"/>
      <c r="DH4341" s="13"/>
      <c r="DI4341" s="13"/>
      <c r="DJ4341" s="13"/>
      <c r="DK4341" s="13"/>
      <c r="DL4341" s="13"/>
      <c r="DM4341" s="13"/>
      <c r="DN4341" s="13"/>
      <c r="DO4341" s="13"/>
      <c r="DP4341" s="13"/>
      <c r="DQ4341" s="13"/>
      <c r="DR4341" s="13"/>
      <c r="DS4341" s="13"/>
      <c r="DT4341" s="13"/>
      <c r="DU4341" s="13"/>
      <c r="DV4341" s="13"/>
      <c r="DW4341" s="13"/>
      <c r="DX4341" s="13"/>
      <c r="DY4341" s="13"/>
      <c r="DZ4341" s="13"/>
      <c r="EA4341" s="13"/>
      <c r="EB4341" s="13"/>
      <c r="EC4341" s="13"/>
      <c r="ED4341" s="13"/>
      <c r="EE4341" s="13"/>
      <c r="EF4341" s="13"/>
      <c r="EG4341" s="13"/>
      <c r="EH4341" s="13"/>
      <c r="EI4341" s="13"/>
      <c r="EJ4341" s="13"/>
      <c r="EK4341" s="13"/>
      <c r="EL4341" s="13"/>
      <c r="EM4341" s="13"/>
      <c r="EN4341" s="13"/>
      <c r="EO4341" s="13"/>
      <c r="EP4341" s="13"/>
      <c r="EQ4341" s="13"/>
      <c r="ER4341" s="13"/>
      <c r="ES4341" s="13"/>
      <c r="ET4341" s="13"/>
      <c r="EU4341" s="13"/>
      <c r="EV4341" s="13"/>
      <c r="EW4341" s="13"/>
      <c r="EX4341" s="13"/>
      <c r="EY4341" s="13"/>
      <c r="EZ4341" s="13"/>
      <c r="FA4341" s="13"/>
      <c r="FB4341" s="13"/>
      <c r="FC4341" s="13"/>
      <c r="FD4341" s="13"/>
      <c r="FE4341" s="13"/>
      <c r="FF4341" s="13"/>
      <c r="FG4341" s="13"/>
      <c r="FH4341" s="13"/>
      <c r="FI4341" s="13"/>
      <c r="FJ4341" s="13"/>
      <c r="FK4341" s="13"/>
      <c r="FL4341" s="13"/>
      <c r="FM4341" s="13"/>
      <c r="FN4341" s="13"/>
      <c r="FO4341" s="13"/>
      <c r="FP4341" s="13"/>
      <c r="FQ4341" s="13"/>
      <c r="FR4341" s="13"/>
      <c r="FS4341" s="13"/>
      <c r="FT4341" s="13"/>
      <c r="FU4341" s="13"/>
      <c r="FV4341" s="13"/>
      <c r="FW4341" s="13"/>
      <c r="FX4341" s="13"/>
      <c r="FY4341" s="13"/>
      <c r="FZ4341" s="13"/>
      <c r="GA4341" s="13"/>
      <c r="GB4341" s="13"/>
      <c r="GC4341" s="13"/>
      <c r="GD4341" s="13"/>
      <c r="GE4341" s="13"/>
      <c r="GF4341" s="13"/>
      <c r="GG4341" s="13"/>
      <c r="GH4341" s="13"/>
      <c r="GI4341" s="13"/>
      <c r="GJ4341" s="13"/>
      <c r="GK4341" s="13"/>
      <c r="GL4341" s="13"/>
      <c r="GM4341" s="13"/>
      <c r="GN4341" s="13"/>
      <c r="GO4341" s="13"/>
      <c r="GP4341" s="13"/>
      <c r="GQ4341" s="13"/>
      <c r="GR4341" s="13"/>
      <c r="GS4341" s="13"/>
      <c r="GT4341" s="13"/>
      <c r="GU4341" s="13"/>
      <c r="GV4341" s="13"/>
      <c r="GW4341" s="13"/>
      <c r="GX4341" s="13"/>
      <c r="GY4341" s="13"/>
      <c r="GZ4341" s="13"/>
      <c r="HA4341" s="13"/>
      <c r="HB4341" s="13"/>
      <c r="HC4341" s="13"/>
      <c r="HD4341" s="13"/>
      <c r="HE4341" s="13"/>
      <c r="HF4341" s="13"/>
      <c r="HG4341" s="13"/>
      <c r="HH4341" s="13"/>
      <c r="HI4341" s="13"/>
      <c r="HJ4341" s="13"/>
      <c r="HK4341" s="13"/>
      <c r="HL4341" s="13"/>
      <c r="HM4341" s="13"/>
      <c r="HN4341" s="13"/>
      <c r="HO4341" s="13"/>
      <c r="HP4341" s="13"/>
      <c r="HQ4341" s="13"/>
      <c r="HR4341" s="13"/>
      <c r="HS4341" s="13"/>
      <c r="HT4341" s="13"/>
      <c r="HU4341" s="13"/>
      <c r="HV4341" s="13"/>
      <c r="HW4341" s="13"/>
      <c r="HX4341" s="13"/>
      <c r="HY4341" s="13"/>
      <c r="HZ4341" s="13"/>
      <c r="IA4341" s="13"/>
      <c r="IB4341" s="13"/>
      <c r="IC4341" s="13"/>
      <c r="ID4341" s="13"/>
      <c r="IE4341" s="13"/>
      <c r="IF4341" s="13"/>
      <c r="IG4341" s="13"/>
    </row>
    <row r="4342" spans="1:241" s="304" customFormat="1">
      <c r="A4342" s="309">
        <v>266</v>
      </c>
      <c r="B4342" s="197" t="s">
        <v>5302</v>
      </c>
      <c r="C4342" s="151" t="s">
        <v>5407</v>
      </c>
      <c r="D4342" s="305" t="s">
        <v>1808</v>
      </c>
      <c r="E4342" s="312">
        <f t="shared" si="251"/>
        <v>0</v>
      </c>
      <c r="F4342" s="303"/>
      <c r="G4342" s="303"/>
      <c r="H4342" s="303"/>
      <c r="I4342" s="13"/>
      <c r="J4342" s="13"/>
      <c r="K4342" s="13"/>
      <c r="L4342" s="13"/>
      <c r="M4342" s="13"/>
      <c r="N4342" s="13"/>
      <c r="O4342" s="13"/>
      <c r="P4342" s="13"/>
      <c r="Q4342" s="13"/>
      <c r="R4342" s="13"/>
      <c r="S4342" s="13"/>
      <c r="T4342" s="13"/>
      <c r="U4342" s="13"/>
      <c r="V4342" s="13"/>
      <c r="W4342" s="13"/>
      <c r="X4342" s="13"/>
      <c r="Y4342" s="13"/>
      <c r="Z4342" s="13"/>
      <c r="AA4342" s="13"/>
      <c r="AB4342" s="13"/>
      <c r="AC4342" s="13"/>
      <c r="AD4342" s="13"/>
      <c r="AE4342" s="13"/>
      <c r="AF4342" s="13"/>
      <c r="AG4342" s="13"/>
      <c r="AH4342" s="13"/>
      <c r="AI4342" s="13"/>
      <c r="AJ4342" s="13"/>
      <c r="AK4342" s="13"/>
      <c r="AL4342" s="13"/>
      <c r="AM4342" s="13"/>
      <c r="AN4342" s="13"/>
      <c r="AO4342" s="13"/>
      <c r="AP4342" s="13"/>
      <c r="AQ4342" s="13"/>
      <c r="AR4342" s="13"/>
      <c r="AS4342" s="13"/>
      <c r="AT4342" s="13"/>
      <c r="AU4342" s="13"/>
      <c r="AV4342" s="13"/>
      <c r="AW4342" s="13"/>
      <c r="AX4342" s="13"/>
      <c r="AY4342" s="13"/>
      <c r="AZ4342" s="13"/>
      <c r="BA4342" s="13"/>
      <c r="BB4342" s="13"/>
      <c r="BC4342" s="13"/>
      <c r="BD4342" s="13"/>
      <c r="BE4342" s="13"/>
      <c r="BF4342" s="13"/>
      <c r="BG4342" s="13"/>
      <c r="BH4342" s="13"/>
      <c r="BI4342" s="13"/>
      <c r="BJ4342" s="13"/>
      <c r="BK4342" s="13"/>
      <c r="BL4342" s="13"/>
      <c r="BM4342" s="13"/>
      <c r="BN4342" s="13"/>
      <c r="BO4342" s="13"/>
      <c r="BP4342" s="13"/>
      <c r="BQ4342" s="13"/>
      <c r="BR4342" s="13"/>
      <c r="BS4342" s="13"/>
      <c r="BT4342" s="13"/>
      <c r="BU4342" s="13"/>
      <c r="BV4342" s="13"/>
      <c r="BW4342" s="13"/>
      <c r="BX4342" s="13"/>
      <c r="BY4342" s="13"/>
      <c r="BZ4342" s="13"/>
      <c r="CA4342" s="13"/>
      <c r="CB4342" s="13"/>
      <c r="CC4342" s="13"/>
      <c r="CD4342" s="13"/>
      <c r="CE4342" s="13"/>
      <c r="CF4342" s="13"/>
      <c r="CG4342" s="13"/>
      <c r="CH4342" s="13"/>
      <c r="CI4342" s="13"/>
      <c r="CJ4342" s="13"/>
      <c r="CK4342" s="13"/>
      <c r="CL4342" s="13"/>
      <c r="CM4342" s="13"/>
      <c r="CN4342" s="13"/>
      <c r="CO4342" s="13"/>
      <c r="CP4342" s="13"/>
      <c r="CQ4342" s="13"/>
      <c r="CR4342" s="13"/>
      <c r="CS4342" s="13"/>
      <c r="CT4342" s="13"/>
      <c r="CU4342" s="13"/>
      <c r="CV4342" s="13"/>
      <c r="CW4342" s="13"/>
      <c r="CX4342" s="13"/>
      <c r="CY4342" s="13"/>
      <c r="CZ4342" s="13"/>
      <c r="DA4342" s="13"/>
      <c r="DB4342" s="13"/>
      <c r="DC4342" s="13"/>
      <c r="DD4342" s="13"/>
      <c r="DE4342" s="13"/>
      <c r="DF4342" s="13"/>
      <c r="DG4342" s="13"/>
      <c r="DH4342" s="13"/>
      <c r="DI4342" s="13"/>
      <c r="DJ4342" s="13"/>
      <c r="DK4342" s="13"/>
      <c r="DL4342" s="13"/>
      <c r="DM4342" s="13"/>
      <c r="DN4342" s="13"/>
      <c r="DO4342" s="13"/>
      <c r="DP4342" s="13"/>
      <c r="DQ4342" s="13"/>
      <c r="DR4342" s="13"/>
      <c r="DS4342" s="13"/>
      <c r="DT4342" s="13"/>
      <c r="DU4342" s="13"/>
      <c r="DV4342" s="13"/>
      <c r="DW4342" s="13"/>
      <c r="DX4342" s="13"/>
      <c r="DY4342" s="13"/>
      <c r="DZ4342" s="13"/>
      <c r="EA4342" s="13"/>
      <c r="EB4342" s="13"/>
      <c r="EC4342" s="13"/>
      <c r="ED4342" s="13"/>
      <c r="EE4342" s="13"/>
      <c r="EF4342" s="13"/>
      <c r="EG4342" s="13"/>
      <c r="EH4342" s="13"/>
      <c r="EI4342" s="13"/>
      <c r="EJ4342" s="13"/>
      <c r="EK4342" s="13"/>
      <c r="EL4342" s="13"/>
      <c r="EM4342" s="13"/>
      <c r="EN4342" s="13"/>
      <c r="EO4342" s="13"/>
      <c r="EP4342" s="13"/>
      <c r="EQ4342" s="13"/>
      <c r="ER4342" s="13"/>
      <c r="ES4342" s="13"/>
      <c r="ET4342" s="13"/>
      <c r="EU4342" s="13"/>
      <c r="EV4342" s="13"/>
      <c r="EW4342" s="13"/>
      <c r="EX4342" s="13"/>
      <c r="EY4342" s="13"/>
      <c r="EZ4342" s="13"/>
      <c r="FA4342" s="13"/>
      <c r="FB4342" s="13"/>
      <c r="FC4342" s="13"/>
      <c r="FD4342" s="13"/>
      <c r="FE4342" s="13"/>
      <c r="FF4342" s="13"/>
      <c r="FG4342" s="13"/>
      <c r="FH4342" s="13"/>
      <c r="FI4342" s="13"/>
      <c r="FJ4342" s="13"/>
      <c r="FK4342" s="13"/>
      <c r="FL4342" s="13"/>
      <c r="FM4342" s="13"/>
      <c r="FN4342" s="13"/>
      <c r="FO4342" s="13"/>
      <c r="FP4342" s="13"/>
      <c r="FQ4342" s="13"/>
      <c r="FR4342" s="13"/>
      <c r="FS4342" s="13"/>
      <c r="FT4342" s="13"/>
      <c r="FU4342" s="13"/>
      <c r="FV4342" s="13"/>
      <c r="FW4342" s="13"/>
      <c r="FX4342" s="13"/>
      <c r="FY4342" s="13"/>
      <c r="FZ4342" s="13"/>
      <c r="GA4342" s="13"/>
      <c r="GB4342" s="13"/>
      <c r="GC4342" s="13"/>
      <c r="GD4342" s="13"/>
      <c r="GE4342" s="13"/>
      <c r="GF4342" s="13"/>
      <c r="GG4342" s="13"/>
      <c r="GH4342" s="13"/>
      <c r="GI4342" s="13"/>
      <c r="GJ4342" s="13"/>
      <c r="GK4342" s="13"/>
      <c r="GL4342" s="13"/>
      <c r="GM4342" s="13"/>
      <c r="GN4342" s="13"/>
      <c r="GO4342" s="13"/>
      <c r="GP4342" s="13"/>
      <c r="GQ4342" s="13"/>
      <c r="GR4342" s="13"/>
      <c r="GS4342" s="13"/>
      <c r="GT4342" s="13"/>
      <c r="GU4342" s="13"/>
      <c r="GV4342" s="13"/>
      <c r="GW4342" s="13"/>
      <c r="GX4342" s="13"/>
      <c r="GY4342" s="13"/>
      <c r="GZ4342" s="13"/>
      <c r="HA4342" s="13"/>
      <c r="HB4342" s="13"/>
      <c r="HC4342" s="13"/>
      <c r="HD4342" s="13"/>
      <c r="HE4342" s="13"/>
      <c r="HF4342" s="13"/>
      <c r="HG4342" s="13"/>
      <c r="HH4342" s="13"/>
      <c r="HI4342" s="13"/>
      <c r="HJ4342" s="13"/>
      <c r="HK4342" s="13"/>
      <c r="HL4342" s="13"/>
      <c r="HM4342" s="13"/>
      <c r="HN4342" s="13"/>
      <c r="HO4342" s="13"/>
      <c r="HP4342" s="13"/>
      <c r="HQ4342" s="13"/>
      <c r="HR4342" s="13"/>
      <c r="HS4342" s="13"/>
      <c r="HT4342" s="13"/>
      <c r="HU4342" s="13"/>
      <c r="HV4342" s="13"/>
      <c r="HW4342" s="13"/>
      <c r="HX4342" s="13"/>
      <c r="HY4342" s="13"/>
      <c r="HZ4342" s="13"/>
      <c r="IA4342" s="13"/>
      <c r="IB4342" s="13"/>
      <c r="IC4342" s="13"/>
      <c r="ID4342" s="13"/>
      <c r="IE4342" s="13"/>
      <c r="IF4342" s="13"/>
      <c r="IG4342" s="13"/>
    </row>
    <row r="4343" spans="1:241" s="304" customFormat="1">
      <c r="A4343" s="309">
        <v>267</v>
      </c>
      <c r="B4343" s="197" t="s">
        <v>5304</v>
      </c>
      <c r="C4343" s="151" t="s">
        <v>5407</v>
      </c>
      <c r="D4343" s="305" t="s">
        <v>1808</v>
      </c>
      <c r="E4343" s="312">
        <f t="shared" si="251"/>
        <v>0</v>
      </c>
      <c r="F4343" s="303"/>
      <c r="G4343" s="303"/>
      <c r="H4343" s="303"/>
      <c r="I4343" s="13"/>
      <c r="J4343" s="13"/>
      <c r="K4343" s="13"/>
      <c r="L4343" s="13"/>
      <c r="M4343" s="13"/>
      <c r="N4343" s="13"/>
      <c r="O4343" s="13"/>
      <c r="P4343" s="13"/>
      <c r="Q4343" s="13"/>
      <c r="R4343" s="13"/>
      <c r="S4343" s="13"/>
      <c r="T4343" s="13"/>
      <c r="U4343" s="13"/>
      <c r="V4343" s="13"/>
      <c r="W4343" s="13"/>
      <c r="X4343" s="13"/>
      <c r="Y4343" s="13"/>
      <c r="Z4343" s="13"/>
      <c r="AA4343" s="13"/>
      <c r="AB4343" s="13"/>
      <c r="AC4343" s="13"/>
      <c r="AD4343" s="13"/>
      <c r="AE4343" s="13"/>
      <c r="AF4343" s="13"/>
      <c r="AG4343" s="13"/>
      <c r="AH4343" s="13"/>
      <c r="AI4343" s="13"/>
      <c r="AJ4343" s="13"/>
      <c r="AK4343" s="13"/>
      <c r="AL4343" s="13"/>
      <c r="AM4343" s="13"/>
      <c r="AN4343" s="13"/>
      <c r="AO4343" s="13"/>
      <c r="AP4343" s="13"/>
      <c r="AQ4343" s="13"/>
      <c r="AR4343" s="13"/>
      <c r="AS4343" s="13"/>
      <c r="AT4343" s="13"/>
      <c r="AU4343" s="13"/>
      <c r="AV4343" s="13"/>
      <c r="AW4343" s="13"/>
      <c r="AX4343" s="13"/>
      <c r="AY4343" s="13"/>
      <c r="AZ4343" s="13"/>
      <c r="BA4343" s="13"/>
      <c r="BB4343" s="13"/>
      <c r="BC4343" s="13"/>
      <c r="BD4343" s="13"/>
      <c r="BE4343" s="13"/>
      <c r="BF4343" s="13"/>
      <c r="BG4343" s="13"/>
      <c r="BH4343" s="13"/>
      <c r="BI4343" s="13"/>
      <c r="BJ4343" s="13"/>
      <c r="BK4343" s="13"/>
      <c r="BL4343" s="13"/>
      <c r="BM4343" s="13"/>
      <c r="BN4343" s="13"/>
      <c r="BO4343" s="13"/>
      <c r="BP4343" s="13"/>
      <c r="BQ4343" s="13"/>
      <c r="BR4343" s="13"/>
      <c r="BS4343" s="13"/>
      <c r="BT4343" s="13"/>
      <c r="BU4343" s="13"/>
      <c r="BV4343" s="13"/>
      <c r="BW4343" s="13"/>
      <c r="BX4343" s="13"/>
      <c r="BY4343" s="13"/>
      <c r="BZ4343" s="13"/>
      <c r="CA4343" s="13"/>
      <c r="CB4343" s="13"/>
      <c r="CC4343" s="13"/>
      <c r="CD4343" s="13"/>
      <c r="CE4343" s="13"/>
      <c r="CF4343" s="13"/>
      <c r="CG4343" s="13"/>
      <c r="CH4343" s="13"/>
      <c r="CI4343" s="13"/>
      <c r="CJ4343" s="13"/>
      <c r="CK4343" s="13"/>
      <c r="CL4343" s="13"/>
      <c r="CM4343" s="13"/>
      <c r="CN4343" s="13"/>
      <c r="CO4343" s="13"/>
      <c r="CP4343" s="13"/>
      <c r="CQ4343" s="13"/>
      <c r="CR4343" s="13"/>
      <c r="CS4343" s="13"/>
      <c r="CT4343" s="13"/>
      <c r="CU4343" s="13"/>
      <c r="CV4343" s="13"/>
      <c r="CW4343" s="13"/>
      <c r="CX4343" s="13"/>
      <c r="CY4343" s="13"/>
      <c r="CZ4343" s="13"/>
      <c r="DA4343" s="13"/>
      <c r="DB4343" s="13"/>
      <c r="DC4343" s="13"/>
      <c r="DD4343" s="13"/>
      <c r="DE4343" s="13"/>
      <c r="DF4343" s="13"/>
      <c r="DG4343" s="13"/>
      <c r="DH4343" s="13"/>
      <c r="DI4343" s="13"/>
      <c r="DJ4343" s="13"/>
      <c r="DK4343" s="13"/>
      <c r="DL4343" s="13"/>
      <c r="DM4343" s="13"/>
      <c r="DN4343" s="13"/>
      <c r="DO4343" s="13"/>
      <c r="DP4343" s="13"/>
      <c r="DQ4343" s="13"/>
      <c r="DR4343" s="13"/>
      <c r="DS4343" s="13"/>
      <c r="DT4343" s="13"/>
      <c r="DU4343" s="13"/>
      <c r="DV4343" s="13"/>
      <c r="DW4343" s="13"/>
      <c r="DX4343" s="13"/>
      <c r="DY4343" s="13"/>
      <c r="DZ4343" s="13"/>
      <c r="EA4343" s="13"/>
      <c r="EB4343" s="13"/>
      <c r="EC4343" s="13"/>
      <c r="ED4343" s="13"/>
      <c r="EE4343" s="13"/>
      <c r="EF4343" s="13"/>
      <c r="EG4343" s="13"/>
      <c r="EH4343" s="13"/>
      <c r="EI4343" s="13"/>
      <c r="EJ4343" s="13"/>
      <c r="EK4343" s="13"/>
      <c r="EL4343" s="13"/>
      <c r="EM4343" s="13"/>
      <c r="EN4343" s="13"/>
      <c r="EO4343" s="13"/>
      <c r="EP4343" s="13"/>
      <c r="EQ4343" s="13"/>
      <c r="ER4343" s="13"/>
      <c r="ES4343" s="13"/>
      <c r="ET4343" s="13"/>
      <c r="EU4343" s="13"/>
      <c r="EV4343" s="13"/>
      <c r="EW4343" s="13"/>
      <c r="EX4343" s="13"/>
      <c r="EY4343" s="13"/>
      <c r="EZ4343" s="13"/>
      <c r="FA4343" s="13"/>
      <c r="FB4343" s="13"/>
      <c r="FC4343" s="13"/>
      <c r="FD4343" s="13"/>
      <c r="FE4343" s="13"/>
      <c r="FF4343" s="13"/>
      <c r="FG4343" s="13"/>
      <c r="FH4343" s="13"/>
      <c r="FI4343" s="13"/>
      <c r="FJ4343" s="13"/>
      <c r="FK4343" s="13"/>
      <c r="FL4343" s="13"/>
      <c r="FM4343" s="13"/>
      <c r="FN4343" s="13"/>
      <c r="FO4343" s="13"/>
      <c r="FP4343" s="13"/>
      <c r="FQ4343" s="13"/>
      <c r="FR4343" s="13"/>
      <c r="FS4343" s="13"/>
      <c r="FT4343" s="13"/>
      <c r="FU4343" s="13"/>
      <c r="FV4343" s="13"/>
      <c r="FW4343" s="13"/>
      <c r="FX4343" s="13"/>
      <c r="FY4343" s="13"/>
      <c r="FZ4343" s="13"/>
      <c r="GA4343" s="13"/>
      <c r="GB4343" s="13"/>
      <c r="GC4343" s="13"/>
      <c r="GD4343" s="13"/>
      <c r="GE4343" s="13"/>
      <c r="GF4343" s="13"/>
      <c r="GG4343" s="13"/>
      <c r="GH4343" s="13"/>
      <c r="GI4343" s="13"/>
      <c r="GJ4343" s="13"/>
      <c r="GK4343" s="13"/>
      <c r="GL4343" s="13"/>
      <c r="GM4343" s="13"/>
      <c r="GN4343" s="13"/>
      <c r="GO4343" s="13"/>
      <c r="GP4343" s="13"/>
      <c r="GQ4343" s="13"/>
      <c r="GR4343" s="13"/>
      <c r="GS4343" s="13"/>
      <c r="GT4343" s="13"/>
      <c r="GU4343" s="13"/>
      <c r="GV4343" s="13"/>
      <c r="GW4343" s="13"/>
      <c r="GX4343" s="13"/>
      <c r="GY4343" s="13"/>
      <c r="GZ4343" s="13"/>
      <c r="HA4343" s="13"/>
      <c r="HB4343" s="13"/>
      <c r="HC4343" s="13"/>
      <c r="HD4343" s="13"/>
      <c r="HE4343" s="13"/>
      <c r="HF4343" s="13"/>
      <c r="HG4343" s="13"/>
      <c r="HH4343" s="13"/>
      <c r="HI4343" s="13"/>
      <c r="HJ4343" s="13"/>
      <c r="HK4343" s="13"/>
      <c r="HL4343" s="13"/>
      <c r="HM4343" s="13"/>
      <c r="HN4343" s="13"/>
      <c r="HO4343" s="13"/>
      <c r="HP4343" s="13"/>
      <c r="HQ4343" s="13"/>
      <c r="HR4343" s="13"/>
      <c r="HS4343" s="13"/>
      <c r="HT4343" s="13"/>
      <c r="HU4343" s="13"/>
      <c r="HV4343" s="13"/>
      <c r="HW4343" s="13"/>
      <c r="HX4343" s="13"/>
      <c r="HY4343" s="13"/>
      <c r="HZ4343" s="13"/>
      <c r="IA4343" s="13"/>
      <c r="IB4343" s="13"/>
      <c r="IC4343" s="13"/>
      <c r="ID4343" s="13"/>
      <c r="IE4343" s="13"/>
      <c r="IF4343" s="13"/>
      <c r="IG4343" s="13"/>
    </row>
    <row r="4344" spans="1:241" s="304" customFormat="1">
      <c r="A4344" s="309">
        <v>268</v>
      </c>
      <c r="B4344" s="197" t="s">
        <v>5417</v>
      </c>
      <c r="C4344" s="151" t="s">
        <v>5407</v>
      </c>
      <c r="D4344" s="311" t="s">
        <v>2581</v>
      </c>
      <c r="E4344" s="312">
        <f t="shared" si="251"/>
        <v>0</v>
      </c>
      <c r="F4344" s="303"/>
      <c r="G4344" s="303"/>
      <c r="H4344" s="303"/>
      <c r="I4344" s="13"/>
      <c r="J4344" s="13"/>
      <c r="K4344" s="13"/>
      <c r="L4344" s="13"/>
      <c r="M4344" s="13"/>
      <c r="N4344" s="13"/>
      <c r="O4344" s="13"/>
      <c r="P4344" s="13"/>
      <c r="Q4344" s="13"/>
      <c r="R4344" s="13"/>
      <c r="S4344" s="13"/>
      <c r="T4344" s="13"/>
      <c r="U4344" s="13"/>
      <c r="V4344" s="13"/>
      <c r="W4344" s="13"/>
      <c r="X4344" s="13"/>
      <c r="Y4344" s="13"/>
      <c r="Z4344" s="13"/>
      <c r="AA4344" s="13"/>
      <c r="AB4344" s="13"/>
      <c r="AC4344" s="13"/>
      <c r="AD4344" s="13"/>
      <c r="AE4344" s="13"/>
      <c r="AF4344" s="13"/>
      <c r="AG4344" s="13"/>
      <c r="AH4344" s="13"/>
      <c r="AI4344" s="13"/>
      <c r="AJ4344" s="13"/>
      <c r="AK4344" s="13"/>
      <c r="AL4344" s="13"/>
      <c r="AM4344" s="13"/>
      <c r="AN4344" s="13"/>
      <c r="AO4344" s="13"/>
      <c r="AP4344" s="13"/>
      <c r="AQ4344" s="13"/>
      <c r="AR4344" s="13"/>
      <c r="AS4344" s="13"/>
      <c r="AT4344" s="13"/>
      <c r="AU4344" s="13"/>
      <c r="AV4344" s="13"/>
      <c r="AW4344" s="13"/>
      <c r="AX4344" s="13"/>
      <c r="AY4344" s="13"/>
      <c r="AZ4344" s="13"/>
      <c r="BA4344" s="13"/>
      <c r="BB4344" s="13"/>
      <c r="BC4344" s="13"/>
      <c r="BD4344" s="13"/>
      <c r="BE4344" s="13"/>
      <c r="BF4344" s="13"/>
      <c r="BG4344" s="13"/>
      <c r="BH4344" s="13"/>
      <c r="BI4344" s="13"/>
      <c r="BJ4344" s="13"/>
      <c r="BK4344" s="13"/>
      <c r="BL4344" s="13"/>
      <c r="BM4344" s="13"/>
      <c r="BN4344" s="13"/>
      <c r="BO4344" s="13"/>
      <c r="BP4344" s="13"/>
      <c r="BQ4344" s="13"/>
      <c r="BR4344" s="13"/>
      <c r="BS4344" s="13"/>
      <c r="BT4344" s="13"/>
      <c r="BU4344" s="13"/>
      <c r="BV4344" s="13"/>
      <c r="BW4344" s="13"/>
      <c r="BX4344" s="13"/>
      <c r="BY4344" s="13"/>
      <c r="BZ4344" s="13"/>
      <c r="CA4344" s="13"/>
      <c r="CB4344" s="13"/>
      <c r="CC4344" s="13"/>
      <c r="CD4344" s="13"/>
      <c r="CE4344" s="13"/>
      <c r="CF4344" s="13"/>
      <c r="CG4344" s="13"/>
      <c r="CH4344" s="13"/>
      <c r="CI4344" s="13"/>
      <c r="CJ4344" s="13"/>
      <c r="CK4344" s="13"/>
      <c r="CL4344" s="13"/>
      <c r="CM4344" s="13"/>
      <c r="CN4344" s="13"/>
      <c r="CO4344" s="13"/>
      <c r="CP4344" s="13"/>
      <c r="CQ4344" s="13"/>
      <c r="CR4344" s="13"/>
      <c r="CS4344" s="13"/>
      <c r="CT4344" s="13"/>
      <c r="CU4344" s="13"/>
      <c r="CV4344" s="13"/>
      <c r="CW4344" s="13"/>
      <c r="CX4344" s="13"/>
      <c r="CY4344" s="13"/>
      <c r="CZ4344" s="13"/>
      <c r="DA4344" s="13"/>
      <c r="DB4344" s="13"/>
      <c r="DC4344" s="13"/>
      <c r="DD4344" s="13"/>
      <c r="DE4344" s="13"/>
      <c r="DF4344" s="13"/>
      <c r="DG4344" s="13"/>
      <c r="DH4344" s="13"/>
      <c r="DI4344" s="13"/>
      <c r="DJ4344" s="13"/>
      <c r="DK4344" s="13"/>
      <c r="DL4344" s="13"/>
      <c r="DM4344" s="13"/>
      <c r="DN4344" s="13"/>
      <c r="DO4344" s="13"/>
      <c r="DP4344" s="13"/>
      <c r="DQ4344" s="13"/>
      <c r="DR4344" s="13"/>
      <c r="DS4344" s="13"/>
      <c r="DT4344" s="13"/>
      <c r="DU4344" s="13"/>
      <c r="DV4344" s="13"/>
      <c r="DW4344" s="13"/>
      <c r="DX4344" s="13"/>
      <c r="DY4344" s="13"/>
      <c r="DZ4344" s="13"/>
      <c r="EA4344" s="13"/>
      <c r="EB4344" s="13"/>
      <c r="EC4344" s="13"/>
      <c r="ED4344" s="13"/>
      <c r="EE4344" s="13"/>
      <c r="EF4344" s="13"/>
      <c r="EG4344" s="13"/>
      <c r="EH4344" s="13"/>
      <c r="EI4344" s="13"/>
      <c r="EJ4344" s="13"/>
      <c r="EK4344" s="13"/>
      <c r="EL4344" s="13"/>
      <c r="EM4344" s="13"/>
      <c r="EN4344" s="13"/>
      <c r="EO4344" s="13"/>
      <c r="EP4344" s="13"/>
      <c r="EQ4344" s="13"/>
      <c r="ER4344" s="13"/>
      <c r="ES4344" s="13"/>
      <c r="ET4344" s="13"/>
      <c r="EU4344" s="13"/>
      <c r="EV4344" s="13"/>
      <c r="EW4344" s="13"/>
      <c r="EX4344" s="13"/>
      <c r="EY4344" s="13"/>
      <c r="EZ4344" s="13"/>
      <c r="FA4344" s="13"/>
      <c r="FB4344" s="13"/>
      <c r="FC4344" s="13"/>
      <c r="FD4344" s="13"/>
      <c r="FE4344" s="13"/>
      <c r="FF4344" s="13"/>
      <c r="FG4344" s="13"/>
      <c r="FH4344" s="13"/>
      <c r="FI4344" s="13"/>
      <c r="FJ4344" s="13"/>
      <c r="FK4344" s="13"/>
      <c r="FL4344" s="13"/>
      <c r="FM4344" s="13"/>
      <c r="FN4344" s="13"/>
      <c r="FO4344" s="13"/>
      <c r="FP4344" s="13"/>
      <c r="FQ4344" s="13"/>
      <c r="FR4344" s="13"/>
      <c r="FS4344" s="13"/>
      <c r="FT4344" s="13"/>
      <c r="FU4344" s="13"/>
      <c r="FV4344" s="13"/>
      <c r="FW4344" s="13"/>
      <c r="FX4344" s="13"/>
      <c r="FY4344" s="13"/>
      <c r="FZ4344" s="13"/>
      <c r="GA4344" s="13"/>
      <c r="GB4344" s="13"/>
      <c r="GC4344" s="13"/>
      <c r="GD4344" s="13"/>
      <c r="GE4344" s="13"/>
      <c r="GF4344" s="13"/>
      <c r="GG4344" s="13"/>
      <c r="GH4344" s="13"/>
      <c r="GI4344" s="13"/>
      <c r="GJ4344" s="13"/>
      <c r="GK4344" s="13"/>
      <c r="GL4344" s="13"/>
      <c r="GM4344" s="13"/>
      <c r="GN4344" s="13"/>
      <c r="GO4344" s="13"/>
      <c r="GP4344" s="13"/>
      <c r="GQ4344" s="13"/>
      <c r="GR4344" s="13"/>
      <c r="GS4344" s="13"/>
      <c r="GT4344" s="13"/>
      <c r="GU4344" s="13"/>
      <c r="GV4344" s="13"/>
      <c r="GW4344" s="13"/>
      <c r="GX4344" s="13"/>
      <c r="GY4344" s="13"/>
      <c r="GZ4344" s="13"/>
      <c r="HA4344" s="13"/>
      <c r="HB4344" s="13"/>
      <c r="HC4344" s="13"/>
      <c r="HD4344" s="13"/>
      <c r="HE4344" s="13"/>
      <c r="HF4344" s="13"/>
      <c r="HG4344" s="13"/>
      <c r="HH4344" s="13"/>
      <c r="HI4344" s="13"/>
      <c r="HJ4344" s="13"/>
      <c r="HK4344" s="13"/>
      <c r="HL4344" s="13"/>
      <c r="HM4344" s="13"/>
      <c r="HN4344" s="13"/>
      <c r="HO4344" s="13"/>
      <c r="HP4344" s="13"/>
      <c r="HQ4344" s="13"/>
      <c r="HR4344" s="13"/>
      <c r="HS4344" s="13"/>
      <c r="HT4344" s="13"/>
      <c r="HU4344" s="13"/>
      <c r="HV4344" s="13"/>
      <c r="HW4344" s="13"/>
      <c r="HX4344" s="13"/>
      <c r="HY4344" s="13"/>
      <c r="HZ4344" s="13"/>
      <c r="IA4344" s="13"/>
      <c r="IB4344" s="13"/>
      <c r="IC4344" s="13"/>
      <c r="ID4344" s="13"/>
      <c r="IE4344" s="13"/>
      <c r="IF4344" s="13"/>
      <c r="IG4344" s="13"/>
    </row>
    <row r="4345" spans="1:241" s="304" customFormat="1">
      <c r="A4345" s="309">
        <v>269</v>
      </c>
      <c r="B4345" s="197" t="s">
        <v>5418</v>
      </c>
      <c r="C4345" s="151" t="s">
        <v>5407</v>
      </c>
      <c r="D4345" s="311" t="s">
        <v>2581</v>
      </c>
      <c r="E4345" s="312">
        <f t="shared" si="251"/>
        <v>0</v>
      </c>
      <c r="F4345" s="303"/>
      <c r="G4345" s="303"/>
      <c r="H4345" s="303"/>
      <c r="I4345" s="13"/>
      <c r="J4345" s="13"/>
      <c r="K4345" s="13"/>
      <c r="L4345" s="13"/>
      <c r="M4345" s="13"/>
      <c r="N4345" s="13"/>
      <c r="O4345" s="13"/>
      <c r="P4345" s="13"/>
      <c r="Q4345" s="13"/>
      <c r="R4345" s="13"/>
      <c r="S4345" s="13"/>
      <c r="T4345" s="13"/>
      <c r="U4345" s="13"/>
      <c r="V4345" s="13"/>
      <c r="W4345" s="13"/>
      <c r="X4345" s="13"/>
      <c r="Y4345" s="13"/>
      <c r="Z4345" s="13"/>
      <c r="AA4345" s="13"/>
      <c r="AB4345" s="13"/>
      <c r="AC4345" s="13"/>
      <c r="AD4345" s="13"/>
      <c r="AE4345" s="13"/>
      <c r="AF4345" s="13"/>
      <c r="AG4345" s="13"/>
      <c r="AH4345" s="13"/>
      <c r="AI4345" s="13"/>
      <c r="AJ4345" s="13"/>
      <c r="AK4345" s="13"/>
      <c r="AL4345" s="13"/>
      <c r="AM4345" s="13"/>
      <c r="AN4345" s="13"/>
      <c r="AO4345" s="13"/>
      <c r="AP4345" s="13"/>
      <c r="AQ4345" s="13"/>
      <c r="AR4345" s="13"/>
      <c r="AS4345" s="13"/>
      <c r="AT4345" s="13"/>
      <c r="AU4345" s="13"/>
      <c r="AV4345" s="13"/>
      <c r="AW4345" s="13"/>
      <c r="AX4345" s="13"/>
      <c r="AY4345" s="13"/>
      <c r="AZ4345" s="13"/>
      <c r="BA4345" s="13"/>
      <c r="BB4345" s="13"/>
      <c r="BC4345" s="13"/>
      <c r="BD4345" s="13"/>
      <c r="BE4345" s="13"/>
      <c r="BF4345" s="13"/>
      <c r="BG4345" s="13"/>
      <c r="BH4345" s="13"/>
      <c r="BI4345" s="13"/>
      <c r="BJ4345" s="13"/>
      <c r="BK4345" s="13"/>
      <c r="BL4345" s="13"/>
      <c r="BM4345" s="13"/>
      <c r="BN4345" s="13"/>
      <c r="BO4345" s="13"/>
      <c r="BP4345" s="13"/>
      <c r="BQ4345" s="13"/>
      <c r="BR4345" s="13"/>
      <c r="BS4345" s="13"/>
      <c r="BT4345" s="13"/>
      <c r="BU4345" s="13"/>
      <c r="BV4345" s="13"/>
      <c r="BW4345" s="13"/>
      <c r="BX4345" s="13"/>
      <c r="BY4345" s="13"/>
      <c r="BZ4345" s="13"/>
      <c r="CA4345" s="13"/>
      <c r="CB4345" s="13"/>
      <c r="CC4345" s="13"/>
      <c r="CD4345" s="13"/>
      <c r="CE4345" s="13"/>
      <c r="CF4345" s="13"/>
      <c r="CG4345" s="13"/>
      <c r="CH4345" s="13"/>
      <c r="CI4345" s="13"/>
      <c r="CJ4345" s="13"/>
      <c r="CK4345" s="13"/>
      <c r="CL4345" s="13"/>
      <c r="CM4345" s="13"/>
      <c r="CN4345" s="13"/>
      <c r="CO4345" s="13"/>
      <c r="CP4345" s="13"/>
      <c r="CQ4345" s="13"/>
      <c r="CR4345" s="13"/>
      <c r="CS4345" s="13"/>
      <c r="CT4345" s="13"/>
      <c r="CU4345" s="13"/>
      <c r="CV4345" s="13"/>
      <c r="CW4345" s="13"/>
      <c r="CX4345" s="13"/>
      <c r="CY4345" s="13"/>
      <c r="CZ4345" s="13"/>
      <c r="DA4345" s="13"/>
      <c r="DB4345" s="13"/>
      <c r="DC4345" s="13"/>
      <c r="DD4345" s="13"/>
      <c r="DE4345" s="13"/>
      <c r="DF4345" s="13"/>
      <c r="DG4345" s="13"/>
      <c r="DH4345" s="13"/>
      <c r="DI4345" s="13"/>
      <c r="DJ4345" s="13"/>
      <c r="DK4345" s="13"/>
      <c r="DL4345" s="13"/>
      <c r="DM4345" s="13"/>
      <c r="DN4345" s="13"/>
      <c r="DO4345" s="13"/>
      <c r="DP4345" s="13"/>
      <c r="DQ4345" s="13"/>
      <c r="DR4345" s="13"/>
      <c r="DS4345" s="13"/>
      <c r="DT4345" s="13"/>
      <c r="DU4345" s="13"/>
      <c r="DV4345" s="13"/>
      <c r="DW4345" s="13"/>
      <c r="DX4345" s="13"/>
      <c r="DY4345" s="13"/>
      <c r="DZ4345" s="13"/>
      <c r="EA4345" s="13"/>
      <c r="EB4345" s="13"/>
      <c r="EC4345" s="13"/>
      <c r="ED4345" s="13"/>
      <c r="EE4345" s="13"/>
      <c r="EF4345" s="13"/>
      <c r="EG4345" s="13"/>
      <c r="EH4345" s="13"/>
      <c r="EI4345" s="13"/>
      <c r="EJ4345" s="13"/>
      <c r="EK4345" s="13"/>
      <c r="EL4345" s="13"/>
      <c r="EM4345" s="13"/>
      <c r="EN4345" s="13"/>
      <c r="EO4345" s="13"/>
      <c r="EP4345" s="13"/>
      <c r="EQ4345" s="13"/>
      <c r="ER4345" s="13"/>
      <c r="ES4345" s="13"/>
      <c r="ET4345" s="13"/>
      <c r="EU4345" s="13"/>
      <c r="EV4345" s="13"/>
      <c r="EW4345" s="13"/>
      <c r="EX4345" s="13"/>
      <c r="EY4345" s="13"/>
      <c r="EZ4345" s="13"/>
      <c r="FA4345" s="13"/>
      <c r="FB4345" s="13"/>
      <c r="FC4345" s="13"/>
      <c r="FD4345" s="13"/>
      <c r="FE4345" s="13"/>
      <c r="FF4345" s="13"/>
      <c r="FG4345" s="13"/>
      <c r="FH4345" s="13"/>
      <c r="FI4345" s="13"/>
      <c r="FJ4345" s="13"/>
      <c r="FK4345" s="13"/>
      <c r="FL4345" s="13"/>
      <c r="FM4345" s="13"/>
      <c r="FN4345" s="13"/>
      <c r="FO4345" s="13"/>
      <c r="FP4345" s="13"/>
      <c r="FQ4345" s="13"/>
      <c r="FR4345" s="13"/>
      <c r="FS4345" s="13"/>
      <c r="FT4345" s="13"/>
      <c r="FU4345" s="13"/>
      <c r="FV4345" s="13"/>
      <c r="FW4345" s="13"/>
      <c r="FX4345" s="13"/>
      <c r="FY4345" s="13"/>
      <c r="FZ4345" s="13"/>
      <c r="GA4345" s="13"/>
      <c r="GB4345" s="13"/>
      <c r="GC4345" s="13"/>
      <c r="GD4345" s="13"/>
      <c r="GE4345" s="13"/>
      <c r="GF4345" s="13"/>
      <c r="GG4345" s="13"/>
      <c r="GH4345" s="13"/>
      <c r="GI4345" s="13"/>
      <c r="GJ4345" s="13"/>
      <c r="GK4345" s="13"/>
      <c r="GL4345" s="13"/>
      <c r="GM4345" s="13"/>
      <c r="GN4345" s="13"/>
      <c r="GO4345" s="13"/>
      <c r="GP4345" s="13"/>
      <c r="GQ4345" s="13"/>
      <c r="GR4345" s="13"/>
      <c r="GS4345" s="13"/>
      <c r="GT4345" s="13"/>
      <c r="GU4345" s="13"/>
      <c r="GV4345" s="13"/>
      <c r="GW4345" s="13"/>
      <c r="GX4345" s="13"/>
      <c r="GY4345" s="13"/>
      <c r="GZ4345" s="13"/>
      <c r="HA4345" s="13"/>
      <c r="HB4345" s="13"/>
      <c r="HC4345" s="13"/>
      <c r="HD4345" s="13"/>
      <c r="HE4345" s="13"/>
      <c r="HF4345" s="13"/>
      <c r="HG4345" s="13"/>
      <c r="HH4345" s="13"/>
      <c r="HI4345" s="13"/>
      <c r="HJ4345" s="13"/>
      <c r="HK4345" s="13"/>
      <c r="HL4345" s="13"/>
      <c r="HM4345" s="13"/>
      <c r="HN4345" s="13"/>
      <c r="HO4345" s="13"/>
      <c r="HP4345" s="13"/>
      <c r="HQ4345" s="13"/>
      <c r="HR4345" s="13"/>
      <c r="HS4345" s="13"/>
      <c r="HT4345" s="13"/>
      <c r="HU4345" s="13"/>
      <c r="HV4345" s="13"/>
      <c r="HW4345" s="13"/>
      <c r="HX4345" s="13"/>
      <c r="HY4345" s="13"/>
      <c r="HZ4345" s="13"/>
      <c r="IA4345" s="13"/>
      <c r="IB4345" s="13"/>
      <c r="IC4345" s="13"/>
      <c r="ID4345" s="13"/>
      <c r="IE4345" s="13"/>
      <c r="IF4345" s="13"/>
      <c r="IG4345" s="13"/>
    </row>
    <row r="4346" spans="1:241" s="304" customFormat="1">
      <c r="A4346" s="309">
        <v>270</v>
      </c>
      <c r="B4346" s="197" t="s">
        <v>5419</v>
      </c>
      <c r="C4346" s="151" t="s">
        <v>5407</v>
      </c>
      <c r="D4346" s="309" t="s">
        <v>2034</v>
      </c>
      <c r="E4346" s="312">
        <f t="shared" si="251"/>
        <v>0</v>
      </c>
      <c r="F4346" s="303"/>
      <c r="G4346" s="303"/>
      <c r="H4346" s="303"/>
      <c r="I4346" s="13"/>
      <c r="J4346" s="13"/>
      <c r="K4346" s="13"/>
      <c r="L4346" s="13"/>
      <c r="M4346" s="13"/>
      <c r="N4346" s="13"/>
      <c r="O4346" s="13"/>
      <c r="P4346" s="13"/>
      <c r="Q4346" s="13"/>
      <c r="R4346" s="13"/>
      <c r="S4346" s="13"/>
      <c r="T4346" s="13"/>
      <c r="U4346" s="13"/>
      <c r="V4346" s="13"/>
      <c r="W4346" s="13"/>
      <c r="X4346" s="13"/>
      <c r="Y4346" s="13"/>
      <c r="Z4346" s="13"/>
      <c r="AA4346" s="13"/>
      <c r="AB4346" s="13"/>
      <c r="AC4346" s="13"/>
      <c r="AD4346" s="13"/>
      <c r="AE4346" s="13"/>
      <c r="AF4346" s="13"/>
      <c r="AG4346" s="13"/>
      <c r="AH4346" s="13"/>
      <c r="AI4346" s="13"/>
      <c r="AJ4346" s="13"/>
      <c r="AK4346" s="13"/>
      <c r="AL4346" s="13"/>
      <c r="AM4346" s="13"/>
      <c r="AN4346" s="13"/>
      <c r="AO4346" s="13"/>
      <c r="AP4346" s="13"/>
      <c r="AQ4346" s="13"/>
      <c r="AR4346" s="13"/>
      <c r="AS4346" s="13"/>
      <c r="AT4346" s="13"/>
      <c r="AU4346" s="13"/>
      <c r="AV4346" s="13"/>
      <c r="AW4346" s="13"/>
      <c r="AX4346" s="13"/>
      <c r="AY4346" s="13"/>
      <c r="AZ4346" s="13"/>
      <c r="BA4346" s="13"/>
      <c r="BB4346" s="13"/>
      <c r="BC4346" s="13"/>
      <c r="BD4346" s="13"/>
      <c r="BE4346" s="13"/>
      <c r="BF4346" s="13"/>
      <c r="BG4346" s="13"/>
      <c r="BH4346" s="13"/>
      <c r="BI4346" s="13"/>
      <c r="BJ4346" s="13"/>
      <c r="BK4346" s="13"/>
      <c r="BL4346" s="13"/>
      <c r="BM4346" s="13"/>
      <c r="BN4346" s="13"/>
      <c r="BO4346" s="13"/>
      <c r="BP4346" s="13"/>
      <c r="BQ4346" s="13"/>
      <c r="BR4346" s="13"/>
      <c r="BS4346" s="13"/>
      <c r="BT4346" s="13"/>
      <c r="BU4346" s="13"/>
      <c r="BV4346" s="13"/>
      <c r="BW4346" s="13"/>
      <c r="BX4346" s="13"/>
      <c r="BY4346" s="13"/>
      <c r="BZ4346" s="13"/>
      <c r="CA4346" s="13"/>
      <c r="CB4346" s="13"/>
      <c r="CC4346" s="13"/>
      <c r="CD4346" s="13"/>
      <c r="CE4346" s="13"/>
      <c r="CF4346" s="13"/>
      <c r="CG4346" s="13"/>
      <c r="CH4346" s="13"/>
      <c r="CI4346" s="13"/>
      <c r="CJ4346" s="13"/>
      <c r="CK4346" s="13"/>
      <c r="CL4346" s="13"/>
      <c r="CM4346" s="13"/>
      <c r="CN4346" s="13"/>
      <c r="CO4346" s="13"/>
      <c r="CP4346" s="13"/>
      <c r="CQ4346" s="13"/>
      <c r="CR4346" s="13"/>
      <c r="CS4346" s="13"/>
      <c r="CT4346" s="13"/>
      <c r="CU4346" s="13"/>
      <c r="CV4346" s="13"/>
      <c r="CW4346" s="13"/>
      <c r="CX4346" s="13"/>
      <c r="CY4346" s="13"/>
      <c r="CZ4346" s="13"/>
      <c r="DA4346" s="13"/>
      <c r="DB4346" s="13"/>
      <c r="DC4346" s="13"/>
      <c r="DD4346" s="13"/>
      <c r="DE4346" s="13"/>
      <c r="DF4346" s="13"/>
      <c r="DG4346" s="13"/>
      <c r="DH4346" s="13"/>
      <c r="DI4346" s="13"/>
      <c r="DJ4346" s="13"/>
      <c r="DK4346" s="13"/>
      <c r="DL4346" s="13"/>
      <c r="DM4346" s="13"/>
      <c r="DN4346" s="13"/>
      <c r="DO4346" s="13"/>
      <c r="DP4346" s="13"/>
      <c r="DQ4346" s="13"/>
      <c r="DR4346" s="13"/>
      <c r="DS4346" s="13"/>
      <c r="DT4346" s="13"/>
      <c r="DU4346" s="13"/>
      <c r="DV4346" s="13"/>
      <c r="DW4346" s="13"/>
      <c r="DX4346" s="13"/>
      <c r="DY4346" s="13"/>
      <c r="DZ4346" s="13"/>
      <c r="EA4346" s="13"/>
      <c r="EB4346" s="13"/>
      <c r="EC4346" s="13"/>
      <c r="ED4346" s="13"/>
      <c r="EE4346" s="13"/>
      <c r="EF4346" s="13"/>
      <c r="EG4346" s="13"/>
      <c r="EH4346" s="13"/>
      <c r="EI4346" s="13"/>
      <c r="EJ4346" s="13"/>
      <c r="EK4346" s="13"/>
      <c r="EL4346" s="13"/>
      <c r="EM4346" s="13"/>
      <c r="EN4346" s="13"/>
      <c r="EO4346" s="13"/>
      <c r="EP4346" s="13"/>
      <c r="EQ4346" s="13"/>
      <c r="ER4346" s="13"/>
      <c r="ES4346" s="13"/>
      <c r="ET4346" s="13"/>
      <c r="EU4346" s="13"/>
      <c r="EV4346" s="13"/>
      <c r="EW4346" s="13"/>
      <c r="EX4346" s="13"/>
      <c r="EY4346" s="13"/>
      <c r="EZ4346" s="13"/>
      <c r="FA4346" s="13"/>
      <c r="FB4346" s="13"/>
      <c r="FC4346" s="13"/>
      <c r="FD4346" s="13"/>
      <c r="FE4346" s="13"/>
      <c r="FF4346" s="13"/>
      <c r="FG4346" s="13"/>
      <c r="FH4346" s="13"/>
      <c r="FI4346" s="13"/>
      <c r="FJ4346" s="13"/>
      <c r="FK4346" s="13"/>
      <c r="FL4346" s="13"/>
      <c r="FM4346" s="13"/>
      <c r="FN4346" s="13"/>
      <c r="FO4346" s="13"/>
      <c r="FP4346" s="13"/>
      <c r="FQ4346" s="13"/>
      <c r="FR4346" s="13"/>
      <c r="FS4346" s="13"/>
      <c r="FT4346" s="13"/>
      <c r="FU4346" s="13"/>
      <c r="FV4346" s="13"/>
      <c r="FW4346" s="13"/>
      <c r="FX4346" s="13"/>
      <c r="FY4346" s="13"/>
      <c r="FZ4346" s="13"/>
      <c r="GA4346" s="13"/>
      <c r="GB4346" s="13"/>
      <c r="GC4346" s="13"/>
      <c r="GD4346" s="13"/>
      <c r="GE4346" s="13"/>
      <c r="GF4346" s="13"/>
      <c r="GG4346" s="13"/>
      <c r="GH4346" s="13"/>
      <c r="GI4346" s="13"/>
      <c r="GJ4346" s="13"/>
      <c r="GK4346" s="13"/>
      <c r="GL4346" s="13"/>
      <c r="GM4346" s="13"/>
      <c r="GN4346" s="13"/>
      <c r="GO4346" s="13"/>
      <c r="GP4346" s="13"/>
      <c r="GQ4346" s="13"/>
      <c r="GR4346" s="13"/>
      <c r="GS4346" s="13"/>
      <c r="GT4346" s="13"/>
      <c r="GU4346" s="13"/>
      <c r="GV4346" s="13"/>
      <c r="GW4346" s="13"/>
      <c r="GX4346" s="13"/>
      <c r="GY4346" s="13"/>
      <c r="GZ4346" s="13"/>
      <c r="HA4346" s="13"/>
      <c r="HB4346" s="13"/>
      <c r="HC4346" s="13"/>
      <c r="HD4346" s="13"/>
      <c r="HE4346" s="13"/>
      <c r="HF4346" s="13"/>
      <c r="HG4346" s="13"/>
      <c r="HH4346" s="13"/>
      <c r="HI4346" s="13"/>
      <c r="HJ4346" s="13"/>
      <c r="HK4346" s="13"/>
      <c r="HL4346" s="13"/>
      <c r="HM4346" s="13"/>
      <c r="HN4346" s="13"/>
      <c r="HO4346" s="13"/>
      <c r="HP4346" s="13"/>
      <c r="HQ4346" s="13"/>
      <c r="HR4346" s="13"/>
      <c r="HS4346" s="13"/>
      <c r="HT4346" s="13"/>
      <c r="HU4346" s="13"/>
      <c r="HV4346" s="13"/>
      <c r="HW4346" s="13"/>
      <c r="HX4346" s="13"/>
      <c r="HY4346" s="13"/>
      <c r="HZ4346" s="13"/>
      <c r="IA4346" s="13"/>
      <c r="IB4346" s="13"/>
      <c r="IC4346" s="13"/>
      <c r="ID4346" s="13"/>
      <c r="IE4346" s="13"/>
      <c r="IF4346" s="13"/>
      <c r="IG4346" s="13"/>
    </row>
    <row r="4347" spans="1:241" s="304" customFormat="1">
      <c r="A4347" s="309">
        <v>271</v>
      </c>
      <c r="B4347" s="197" t="s">
        <v>5420</v>
      </c>
      <c r="C4347" s="151" t="s">
        <v>5407</v>
      </c>
      <c r="D4347" s="305" t="s">
        <v>1808</v>
      </c>
      <c r="E4347" s="312">
        <f t="shared" si="251"/>
        <v>0</v>
      </c>
      <c r="F4347" s="303"/>
      <c r="G4347" s="303"/>
      <c r="H4347" s="303"/>
      <c r="I4347" s="13"/>
      <c r="J4347" s="13"/>
      <c r="K4347" s="13"/>
      <c r="L4347" s="13"/>
      <c r="M4347" s="13"/>
      <c r="N4347" s="13"/>
      <c r="O4347" s="13"/>
      <c r="P4347" s="13"/>
      <c r="Q4347" s="13"/>
      <c r="R4347" s="13"/>
      <c r="S4347" s="13"/>
      <c r="T4347" s="13"/>
      <c r="U4347" s="13"/>
      <c r="V4347" s="13"/>
      <c r="W4347" s="13"/>
      <c r="X4347" s="13"/>
      <c r="Y4347" s="13"/>
      <c r="Z4347" s="13"/>
      <c r="AA4347" s="13"/>
      <c r="AB4347" s="13"/>
      <c r="AC4347" s="13"/>
      <c r="AD4347" s="13"/>
      <c r="AE4347" s="13"/>
      <c r="AF4347" s="13"/>
      <c r="AG4347" s="13"/>
      <c r="AH4347" s="13"/>
      <c r="AI4347" s="13"/>
      <c r="AJ4347" s="13"/>
      <c r="AK4347" s="13"/>
      <c r="AL4347" s="13"/>
      <c r="AM4347" s="13"/>
      <c r="AN4347" s="13"/>
      <c r="AO4347" s="13"/>
      <c r="AP4347" s="13"/>
      <c r="AQ4347" s="13"/>
      <c r="AR4347" s="13"/>
      <c r="AS4347" s="13"/>
      <c r="AT4347" s="13"/>
      <c r="AU4347" s="13"/>
      <c r="AV4347" s="13"/>
      <c r="AW4347" s="13"/>
      <c r="AX4347" s="13"/>
      <c r="AY4347" s="13"/>
      <c r="AZ4347" s="13"/>
      <c r="BA4347" s="13"/>
      <c r="BB4347" s="13"/>
      <c r="BC4347" s="13"/>
      <c r="BD4347" s="13"/>
      <c r="BE4347" s="13"/>
      <c r="BF4347" s="13"/>
      <c r="BG4347" s="13"/>
      <c r="BH4347" s="13"/>
      <c r="BI4347" s="13"/>
      <c r="BJ4347" s="13"/>
      <c r="BK4347" s="13"/>
      <c r="BL4347" s="13"/>
      <c r="BM4347" s="13"/>
      <c r="BN4347" s="13"/>
      <c r="BO4347" s="13"/>
      <c r="BP4347" s="13"/>
      <c r="BQ4347" s="13"/>
      <c r="BR4347" s="13"/>
      <c r="BS4347" s="13"/>
      <c r="BT4347" s="13"/>
      <c r="BU4347" s="13"/>
      <c r="BV4347" s="13"/>
      <c r="BW4347" s="13"/>
      <c r="BX4347" s="13"/>
      <c r="BY4347" s="13"/>
      <c r="BZ4347" s="13"/>
      <c r="CA4347" s="13"/>
      <c r="CB4347" s="13"/>
      <c r="CC4347" s="13"/>
      <c r="CD4347" s="13"/>
      <c r="CE4347" s="13"/>
      <c r="CF4347" s="13"/>
      <c r="CG4347" s="13"/>
      <c r="CH4347" s="13"/>
      <c r="CI4347" s="13"/>
      <c r="CJ4347" s="13"/>
      <c r="CK4347" s="13"/>
      <c r="CL4347" s="13"/>
      <c r="CM4347" s="13"/>
      <c r="CN4347" s="13"/>
      <c r="CO4347" s="13"/>
      <c r="CP4347" s="13"/>
      <c r="CQ4347" s="13"/>
      <c r="CR4347" s="13"/>
      <c r="CS4347" s="13"/>
      <c r="CT4347" s="13"/>
      <c r="CU4347" s="13"/>
      <c r="CV4347" s="13"/>
      <c r="CW4347" s="13"/>
      <c r="CX4347" s="13"/>
      <c r="CY4347" s="13"/>
      <c r="CZ4347" s="13"/>
      <c r="DA4347" s="13"/>
      <c r="DB4347" s="13"/>
      <c r="DC4347" s="13"/>
      <c r="DD4347" s="13"/>
      <c r="DE4347" s="13"/>
      <c r="DF4347" s="13"/>
      <c r="DG4347" s="13"/>
      <c r="DH4347" s="13"/>
      <c r="DI4347" s="13"/>
      <c r="DJ4347" s="13"/>
      <c r="DK4347" s="13"/>
      <c r="DL4347" s="13"/>
      <c r="DM4347" s="13"/>
      <c r="DN4347" s="13"/>
      <c r="DO4347" s="13"/>
      <c r="DP4347" s="13"/>
      <c r="DQ4347" s="13"/>
      <c r="DR4347" s="13"/>
      <c r="DS4347" s="13"/>
      <c r="DT4347" s="13"/>
      <c r="DU4347" s="13"/>
      <c r="DV4347" s="13"/>
      <c r="DW4347" s="13"/>
      <c r="DX4347" s="13"/>
      <c r="DY4347" s="13"/>
      <c r="DZ4347" s="13"/>
      <c r="EA4347" s="13"/>
      <c r="EB4347" s="13"/>
      <c r="EC4347" s="13"/>
      <c r="ED4347" s="13"/>
      <c r="EE4347" s="13"/>
      <c r="EF4347" s="13"/>
      <c r="EG4347" s="13"/>
      <c r="EH4347" s="13"/>
      <c r="EI4347" s="13"/>
      <c r="EJ4347" s="13"/>
      <c r="EK4347" s="13"/>
      <c r="EL4347" s="13"/>
      <c r="EM4347" s="13"/>
      <c r="EN4347" s="13"/>
      <c r="EO4347" s="13"/>
      <c r="EP4347" s="13"/>
      <c r="EQ4347" s="13"/>
      <c r="ER4347" s="13"/>
      <c r="ES4347" s="13"/>
      <c r="ET4347" s="13"/>
      <c r="EU4347" s="13"/>
      <c r="EV4347" s="13"/>
      <c r="EW4347" s="13"/>
      <c r="EX4347" s="13"/>
      <c r="EY4347" s="13"/>
      <c r="EZ4347" s="13"/>
      <c r="FA4347" s="13"/>
      <c r="FB4347" s="13"/>
      <c r="FC4347" s="13"/>
      <c r="FD4347" s="13"/>
      <c r="FE4347" s="13"/>
      <c r="FF4347" s="13"/>
      <c r="FG4347" s="13"/>
      <c r="FH4347" s="13"/>
      <c r="FI4347" s="13"/>
      <c r="FJ4347" s="13"/>
      <c r="FK4347" s="13"/>
      <c r="FL4347" s="13"/>
      <c r="FM4347" s="13"/>
      <c r="FN4347" s="13"/>
      <c r="FO4347" s="13"/>
      <c r="FP4347" s="13"/>
      <c r="FQ4347" s="13"/>
      <c r="FR4347" s="13"/>
      <c r="FS4347" s="13"/>
      <c r="FT4347" s="13"/>
      <c r="FU4347" s="13"/>
      <c r="FV4347" s="13"/>
      <c r="FW4347" s="13"/>
      <c r="FX4347" s="13"/>
      <c r="FY4347" s="13"/>
      <c r="FZ4347" s="13"/>
      <c r="GA4347" s="13"/>
      <c r="GB4347" s="13"/>
      <c r="GC4347" s="13"/>
      <c r="GD4347" s="13"/>
      <c r="GE4347" s="13"/>
      <c r="GF4347" s="13"/>
      <c r="GG4347" s="13"/>
      <c r="GH4347" s="13"/>
      <c r="GI4347" s="13"/>
      <c r="GJ4347" s="13"/>
      <c r="GK4347" s="13"/>
      <c r="GL4347" s="13"/>
      <c r="GM4347" s="13"/>
      <c r="GN4347" s="13"/>
      <c r="GO4347" s="13"/>
      <c r="GP4347" s="13"/>
      <c r="GQ4347" s="13"/>
      <c r="GR4347" s="13"/>
      <c r="GS4347" s="13"/>
      <c r="GT4347" s="13"/>
      <c r="GU4347" s="13"/>
      <c r="GV4347" s="13"/>
      <c r="GW4347" s="13"/>
      <c r="GX4347" s="13"/>
      <c r="GY4347" s="13"/>
      <c r="GZ4347" s="13"/>
      <c r="HA4347" s="13"/>
      <c r="HB4347" s="13"/>
      <c r="HC4347" s="13"/>
      <c r="HD4347" s="13"/>
      <c r="HE4347" s="13"/>
      <c r="HF4347" s="13"/>
      <c r="HG4347" s="13"/>
      <c r="HH4347" s="13"/>
      <c r="HI4347" s="13"/>
      <c r="HJ4347" s="13"/>
      <c r="HK4347" s="13"/>
      <c r="HL4347" s="13"/>
      <c r="HM4347" s="13"/>
      <c r="HN4347" s="13"/>
      <c r="HO4347" s="13"/>
      <c r="HP4347" s="13"/>
      <c r="HQ4347" s="13"/>
      <c r="HR4347" s="13"/>
      <c r="HS4347" s="13"/>
      <c r="HT4347" s="13"/>
      <c r="HU4347" s="13"/>
      <c r="HV4347" s="13"/>
      <c r="HW4347" s="13"/>
      <c r="HX4347" s="13"/>
      <c r="HY4347" s="13"/>
      <c r="HZ4347" s="13"/>
      <c r="IA4347" s="13"/>
      <c r="IB4347" s="13"/>
      <c r="IC4347" s="13"/>
      <c r="ID4347" s="13"/>
      <c r="IE4347" s="13"/>
      <c r="IF4347" s="13"/>
      <c r="IG4347" s="13"/>
    </row>
    <row r="4348" spans="1:241" s="304" customFormat="1">
      <c r="A4348" s="309">
        <v>272</v>
      </c>
      <c r="B4348" s="197" t="s">
        <v>3528</v>
      </c>
      <c r="C4348" s="151" t="s">
        <v>5407</v>
      </c>
      <c r="D4348" s="305" t="s">
        <v>1808</v>
      </c>
      <c r="E4348" s="312">
        <f t="shared" si="251"/>
        <v>0</v>
      </c>
      <c r="F4348" s="303"/>
      <c r="G4348" s="303"/>
      <c r="H4348" s="303"/>
      <c r="I4348" s="13"/>
      <c r="J4348" s="13"/>
      <c r="K4348" s="13"/>
      <c r="L4348" s="13"/>
      <c r="M4348" s="13"/>
      <c r="N4348" s="13"/>
      <c r="O4348" s="13"/>
      <c r="P4348" s="13"/>
      <c r="Q4348" s="13"/>
      <c r="R4348" s="13"/>
      <c r="S4348" s="13"/>
      <c r="T4348" s="13"/>
      <c r="U4348" s="13"/>
      <c r="V4348" s="13"/>
      <c r="W4348" s="13"/>
      <c r="X4348" s="13"/>
      <c r="Y4348" s="13"/>
      <c r="Z4348" s="13"/>
      <c r="AA4348" s="13"/>
      <c r="AB4348" s="13"/>
      <c r="AC4348" s="13"/>
      <c r="AD4348" s="13"/>
      <c r="AE4348" s="13"/>
      <c r="AF4348" s="13"/>
      <c r="AG4348" s="13"/>
      <c r="AH4348" s="13"/>
      <c r="AI4348" s="13"/>
      <c r="AJ4348" s="13"/>
      <c r="AK4348" s="13"/>
      <c r="AL4348" s="13"/>
      <c r="AM4348" s="13"/>
      <c r="AN4348" s="13"/>
      <c r="AO4348" s="13"/>
      <c r="AP4348" s="13"/>
      <c r="AQ4348" s="13"/>
      <c r="AR4348" s="13"/>
      <c r="AS4348" s="13"/>
      <c r="AT4348" s="13"/>
      <c r="AU4348" s="13"/>
      <c r="AV4348" s="13"/>
      <c r="AW4348" s="13"/>
      <c r="AX4348" s="13"/>
      <c r="AY4348" s="13"/>
      <c r="AZ4348" s="13"/>
      <c r="BA4348" s="13"/>
      <c r="BB4348" s="13"/>
      <c r="BC4348" s="13"/>
      <c r="BD4348" s="13"/>
      <c r="BE4348" s="13"/>
      <c r="BF4348" s="13"/>
      <c r="BG4348" s="13"/>
      <c r="BH4348" s="13"/>
      <c r="BI4348" s="13"/>
      <c r="BJ4348" s="13"/>
      <c r="BK4348" s="13"/>
      <c r="BL4348" s="13"/>
      <c r="BM4348" s="13"/>
      <c r="BN4348" s="13"/>
      <c r="BO4348" s="13"/>
      <c r="BP4348" s="13"/>
      <c r="BQ4348" s="13"/>
      <c r="BR4348" s="13"/>
      <c r="BS4348" s="13"/>
      <c r="BT4348" s="13"/>
      <c r="BU4348" s="13"/>
      <c r="BV4348" s="13"/>
      <c r="BW4348" s="13"/>
      <c r="BX4348" s="13"/>
      <c r="BY4348" s="13"/>
      <c r="BZ4348" s="13"/>
      <c r="CA4348" s="13"/>
      <c r="CB4348" s="13"/>
      <c r="CC4348" s="13"/>
      <c r="CD4348" s="13"/>
      <c r="CE4348" s="13"/>
      <c r="CF4348" s="13"/>
      <c r="CG4348" s="13"/>
      <c r="CH4348" s="13"/>
      <c r="CI4348" s="13"/>
      <c r="CJ4348" s="13"/>
      <c r="CK4348" s="13"/>
      <c r="CL4348" s="13"/>
      <c r="CM4348" s="13"/>
      <c r="CN4348" s="13"/>
      <c r="CO4348" s="13"/>
      <c r="CP4348" s="13"/>
      <c r="CQ4348" s="13"/>
      <c r="CR4348" s="13"/>
      <c r="CS4348" s="13"/>
      <c r="CT4348" s="13"/>
      <c r="CU4348" s="13"/>
      <c r="CV4348" s="13"/>
      <c r="CW4348" s="13"/>
      <c r="CX4348" s="13"/>
      <c r="CY4348" s="13"/>
      <c r="CZ4348" s="13"/>
      <c r="DA4348" s="13"/>
      <c r="DB4348" s="13"/>
      <c r="DC4348" s="13"/>
      <c r="DD4348" s="13"/>
      <c r="DE4348" s="13"/>
      <c r="DF4348" s="13"/>
      <c r="DG4348" s="13"/>
      <c r="DH4348" s="13"/>
      <c r="DI4348" s="13"/>
      <c r="DJ4348" s="13"/>
      <c r="DK4348" s="13"/>
      <c r="DL4348" s="13"/>
      <c r="DM4348" s="13"/>
      <c r="DN4348" s="13"/>
      <c r="DO4348" s="13"/>
      <c r="DP4348" s="13"/>
      <c r="DQ4348" s="13"/>
      <c r="DR4348" s="13"/>
      <c r="DS4348" s="13"/>
      <c r="DT4348" s="13"/>
      <c r="DU4348" s="13"/>
      <c r="DV4348" s="13"/>
      <c r="DW4348" s="13"/>
      <c r="DX4348" s="13"/>
      <c r="DY4348" s="13"/>
      <c r="DZ4348" s="13"/>
      <c r="EA4348" s="13"/>
      <c r="EB4348" s="13"/>
      <c r="EC4348" s="13"/>
      <c r="ED4348" s="13"/>
      <c r="EE4348" s="13"/>
      <c r="EF4348" s="13"/>
      <c r="EG4348" s="13"/>
      <c r="EH4348" s="13"/>
      <c r="EI4348" s="13"/>
      <c r="EJ4348" s="13"/>
      <c r="EK4348" s="13"/>
      <c r="EL4348" s="13"/>
      <c r="EM4348" s="13"/>
      <c r="EN4348" s="13"/>
      <c r="EO4348" s="13"/>
      <c r="EP4348" s="13"/>
      <c r="EQ4348" s="13"/>
      <c r="ER4348" s="13"/>
      <c r="ES4348" s="13"/>
      <c r="ET4348" s="13"/>
      <c r="EU4348" s="13"/>
      <c r="EV4348" s="13"/>
      <c r="EW4348" s="13"/>
      <c r="EX4348" s="13"/>
      <c r="EY4348" s="13"/>
      <c r="EZ4348" s="13"/>
      <c r="FA4348" s="13"/>
      <c r="FB4348" s="13"/>
      <c r="FC4348" s="13"/>
      <c r="FD4348" s="13"/>
      <c r="FE4348" s="13"/>
      <c r="FF4348" s="13"/>
      <c r="FG4348" s="13"/>
      <c r="FH4348" s="13"/>
      <c r="FI4348" s="13"/>
      <c r="FJ4348" s="13"/>
      <c r="FK4348" s="13"/>
      <c r="FL4348" s="13"/>
      <c r="FM4348" s="13"/>
      <c r="FN4348" s="13"/>
      <c r="FO4348" s="13"/>
      <c r="FP4348" s="13"/>
      <c r="FQ4348" s="13"/>
      <c r="FR4348" s="13"/>
      <c r="FS4348" s="13"/>
      <c r="FT4348" s="13"/>
      <c r="FU4348" s="13"/>
      <c r="FV4348" s="13"/>
      <c r="FW4348" s="13"/>
      <c r="FX4348" s="13"/>
      <c r="FY4348" s="13"/>
      <c r="FZ4348" s="13"/>
      <c r="GA4348" s="13"/>
      <c r="GB4348" s="13"/>
      <c r="GC4348" s="13"/>
      <c r="GD4348" s="13"/>
      <c r="GE4348" s="13"/>
      <c r="GF4348" s="13"/>
      <c r="GG4348" s="13"/>
      <c r="GH4348" s="13"/>
      <c r="GI4348" s="13"/>
      <c r="GJ4348" s="13"/>
      <c r="GK4348" s="13"/>
      <c r="GL4348" s="13"/>
      <c r="GM4348" s="13"/>
      <c r="GN4348" s="13"/>
      <c r="GO4348" s="13"/>
      <c r="GP4348" s="13"/>
      <c r="GQ4348" s="13"/>
      <c r="GR4348" s="13"/>
      <c r="GS4348" s="13"/>
      <c r="GT4348" s="13"/>
      <c r="GU4348" s="13"/>
      <c r="GV4348" s="13"/>
      <c r="GW4348" s="13"/>
      <c r="GX4348" s="13"/>
      <c r="GY4348" s="13"/>
      <c r="GZ4348" s="13"/>
      <c r="HA4348" s="13"/>
      <c r="HB4348" s="13"/>
      <c r="HC4348" s="13"/>
      <c r="HD4348" s="13"/>
      <c r="HE4348" s="13"/>
      <c r="HF4348" s="13"/>
      <c r="HG4348" s="13"/>
      <c r="HH4348" s="13"/>
      <c r="HI4348" s="13"/>
      <c r="HJ4348" s="13"/>
      <c r="HK4348" s="13"/>
      <c r="HL4348" s="13"/>
      <c r="HM4348" s="13"/>
      <c r="HN4348" s="13"/>
      <c r="HO4348" s="13"/>
      <c r="HP4348" s="13"/>
      <c r="HQ4348" s="13"/>
      <c r="HR4348" s="13"/>
      <c r="HS4348" s="13"/>
      <c r="HT4348" s="13"/>
      <c r="HU4348" s="13"/>
      <c r="HV4348" s="13"/>
      <c r="HW4348" s="13"/>
      <c r="HX4348" s="13"/>
      <c r="HY4348" s="13"/>
      <c r="HZ4348" s="13"/>
      <c r="IA4348" s="13"/>
      <c r="IB4348" s="13"/>
      <c r="IC4348" s="13"/>
      <c r="ID4348" s="13"/>
      <c r="IE4348" s="13"/>
      <c r="IF4348" s="13"/>
      <c r="IG4348" s="13"/>
    </row>
    <row r="4349" spans="1:241" s="304" customFormat="1">
      <c r="A4349" s="309">
        <v>273</v>
      </c>
      <c r="B4349" s="197" t="s">
        <v>4067</v>
      </c>
      <c r="C4349" s="151" t="s">
        <v>5407</v>
      </c>
      <c r="D4349" s="305" t="s">
        <v>1808</v>
      </c>
      <c r="E4349" s="312">
        <f t="shared" si="251"/>
        <v>0</v>
      </c>
      <c r="F4349" s="303"/>
      <c r="G4349" s="303"/>
      <c r="H4349" s="303"/>
      <c r="I4349" s="13"/>
      <c r="J4349" s="13"/>
      <c r="K4349" s="13"/>
      <c r="L4349" s="13"/>
      <c r="M4349" s="13"/>
      <c r="N4349" s="13"/>
      <c r="O4349" s="13"/>
      <c r="P4349" s="13"/>
      <c r="Q4349" s="13"/>
      <c r="R4349" s="13"/>
      <c r="S4349" s="13"/>
      <c r="T4349" s="13"/>
      <c r="U4349" s="13"/>
      <c r="V4349" s="13"/>
      <c r="W4349" s="13"/>
      <c r="X4349" s="13"/>
      <c r="Y4349" s="13"/>
      <c r="Z4349" s="13"/>
      <c r="AA4349" s="13"/>
      <c r="AB4349" s="13"/>
      <c r="AC4349" s="13"/>
      <c r="AD4349" s="13"/>
      <c r="AE4349" s="13"/>
      <c r="AF4349" s="13"/>
      <c r="AG4349" s="13"/>
      <c r="AH4349" s="13"/>
      <c r="AI4349" s="13"/>
      <c r="AJ4349" s="13"/>
      <c r="AK4349" s="13"/>
      <c r="AL4349" s="13"/>
      <c r="AM4349" s="13"/>
      <c r="AN4349" s="13"/>
      <c r="AO4349" s="13"/>
      <c r="AP4349" s="13"/>
      <c r="AQ4349" s="13"/>
      <c r="AR4349" s="13"/>
      <c r="AS4349" s="13"/>
      <c r="AT4349" s="13"/>
      <c r="AU4349" s="13"/>
      <c r="AV4349" s="13"/>
      <c r="AW4349" s="13"/>
      <c r="AX4349" s="13"/>
      <c r="AY4349" s="13"/>
      <c r="AZ4349" s="13"/>
      <c r="BA4349" s="13"/>
      <c r="BB4349" s="13"/>
      <c r="BC4349" s="13"/>
      <c r="BD4349" s="13"/>
      <c r="BE4349" s="13"/>
      <c r="BF4349" s="13"/>
      <c r="BG4349" s="13"/>
      <c r="BH4349" s="13"/>
      <c r="BI4349" s="13"/>
      <c r="BJ4349" s="13"/>
      <c r="BK4349" s="13"/>
      <c r="BL4349" s="13"/>
      <c r="BM4349" s="13"/>
      <c r="BN4349" s="13"/>
      <c r="BO4349" s="13"/>
      <c r="BP4349" s="13"/>
      <c r="BQ4349" s="13"/>
      <c r="BR4349" s="13"/>
      <c r="BS4349" s="13"/>
      <c r="BT4349" s="13"/>
      <c r="BU4349" s="13"/>
      <c r="BV4349" s="13"/>
      <c r="BW4349" s="13"/>
      <c r="BX4349" s="13"/>
      <c r="BY4349" s="13"/>
      <c r="BZ4349" s="13"/>
      <c r="CA4349" s="13"/>
      <c r="CB4349" s="13"/>
      <c r="CC4349" s="13"/>
      <c r="CD4349" s="13"/>
      <c r="CE4349" s="13"/>
      <c r="CF4349" s="13"/>
      <c r="CG4349" s="13"/>
      <c r="CH4349" s="13"/>
      <c r="CI4349" s="13"/>
      <c r="CJ4349" s="13"/>
      <c r="CK4349" s="13"/>
      <c r="CL4349" s="13"/>
      <c r="CM4349" s="13"/>
      <c r="CN4349" s="13"/>
      <c r="CO4349" s="13"/>
      <c r="CP4349" s="13"/>
      <c r="CQ4349" s="13"/>
      <c r="CR4349" s="13"/>
      <c r="CS4349" s="13"/>
      <c r="CT4349" s="13"/>
      <c r="CU4349" s="13"/>
      <c r="CV4349" s="13"/>
      <c r="CW4349" s="13"/>
      <c r="CX4349" s="13"/>
      <c r="CY4349" s="13"/>
      <c r="CZ4349" s="13"/>
      <c r="DA4349" s="13"/>
      <c r="DB4349" s="13"/>
      <c r="DC4349" s="13"/>
      <c r="DD4349" s="13"/>
      <c r="DE4349" s="13"/>
      <c r="DF4349" s="13"/>
      <c r="DG4349" s="13"/>
      <c r="DH4349" s="13"/>
      <c r="DI4349" s="13"/>
      <c r="DJ4349" s="13"/>
      <c r="DK4349" s="13"/>
      <c r="DL4349" s="13"/>
      <c r="DM4349" s="13"/>
      <c r="DN4349" s="13"/>
      <c r="DO4349" s="13"/>
      <c r="DP4349" s="13"/>
      <c r="DQ4349" s="13"/>
      <c r="DR4349" s="13"/>
      <c r="DS4349" s="13"/>
      <c r="DT4349" s="13"/>
      <c r="DU4349" s="13"/>
      <c r="DV4349" s="13"/>
      <c r="DW4349" s="13"/>
      <c r="DX4349" s="13"/>
      <c r="DY4349" s="13"/>
      <c r="DZ4349" s="13"/>
      <c r="EA4349" s="13"/>
      <c r="EB4349" s="13"/>
      <c r="EC4349" s="13"/>
      <c r="ED4349" s="13"/>
      <c r="EE4349" s="13"/>
      <c r="EF4349" s="13"/>
      <c r="EG4349" s="13"/>
      <c r="EH4349" s="13"/>
      <c r="EI4349" s="13"/>
      <c r="EJ4349" s="13"/>
      <c r="EK4349" s="13"/>
      <c r="EL4349" s="13"/>
      <c r="EM4349" s="13"/>
      <c r="EN4349" s="13"/>
      <c r="EO4349" s="13"/>
      <c r="EP4349" s="13"/>
      <c r="EQ4349" s="13"/>
      <c r="ER4349" s="13"/>
      <c r="ES4349" s="13"/>
      <c r="ET4349" s="13"/>
      <c r="EU4349" s="13"/>
      <c r="EV4349" s="13"/>
      <c r="EW4349" s="13"/>
      <c r="EX4349" s="13"/>
      <c r="EY4349" s="13"/>
      <c r="EZ4349" s="13"/>
      <c r="FA4349" s="13"/>
      <c r="FB4349" s="13"/>
      <c r="FC4349" s="13"/>
      <c r="FD4349" s="13"/>
      <c r="FE4349" s="13"/>
      <c r="FF4349" s="13"/>
      <c r="FG4349" s="13"/>
      <c r="FH4349" s="13"/>
      <c r="FI4349" s="13"/>
      <c r="FJ4349" s="13"/>
      <c r="FK4349" s="13"/>
      <c r="FL4349" s="13"/>
      <c r="FM4349" s="13"/>
      <c r="FN4349" s="13"/>
      <c r="FO4349" s="13"/>
      <c r="FP4349" s="13"/>
      <c r="FQ4349" s="13"/>
      <c r="FR4349" s="13"/>
      <c r="FS4349" s="13"/>
      <c r="FT4349" s="13"/>
      <c r="FU4349" s="13"/>
      <c r="FV4349" s="13"/>
      <c r="FW4349" s="13"/>
      <c r="FX4349" s="13"/>
      <c r="FY4349" s="13"/>
      <c r="FZ4349" s="13"/>
      <c r="GA4349" s="13"/>
      <c r="GB4349" s="13"/>
      <c r="GC4349" s="13"/>
      <c r="GD4349" s="13"/>
      <c r="GE4349" s="13"/>
      <c r="GF4349" s="13"/>
      <c r="GG4349" s="13"/>
      <c r="GH4349" s="13"/>
      <c r="GI4349" s="13"/>
      <c r="GJ4349" s="13"/>
      <c r="GK4349" s="13"/>
      <c r="GL4349" s="13"/>
      <c r="GM4349" s="13"/>
      <c r="GN4349" s="13"/>
      <c r="GO4349" s="13"/>
      <c r="GP4349" s="13"/>
      <c r="GQ4349" s="13"/>
      <c r="GR4349" s="13"/>
      <c r="GS4349" s="13"/>
      <c r="GT4349" s="13"/>
      <c r="GU4349" s="13"/>
      <c r="GV4349" s="13"/>
      <c r="GW4349" s="13"/>
      <c r="GX4349" s="13"/>
      <c r="GY4349" s="13"/>
      <c r="GZ4349" s="13"/>
      <c r="HA4349" s="13"/>
      <c r="HB4349" s="13"/>
      <c r="HC4349" s="13"/>
      <c r="HD4349" s="13"/>
      <c r="HE4349" s="13"/>
      <c r="HF4349" s="13"/>
      <c r="HG4349" s="13"/>
      <c r="HH4349" s="13"/>
      <c r="HI4349" s="13"/>
      <c r="HJ4349" s="13"/>
      <c r="HK4349" s="13"/>
      <c r="HL4349" s="13"/>
      <c r="HM4349" s="13"/>
      <c r="HN4349" s="13"/>
      <c r="HO4349" s="13"/>
      <c r="HP4349" s="13"/>
      <c r="HQ4349" s="13"/>
      <c r="HR4349" s="13"/>
      <c r="HS4349" s="13"/>
      <c r="HT4349" s="13"/>
      <c r="HU4349" s="13"/>
      <c r="HV4349" s="13"/>
      <c r="HW4349" s="13"/>
      <c r="HX4349" s="13"/>
      <c r="HY4349" s="13"/>
      <c r="HZ4349" s="13"/>
      <c r="IA4349" s="13"/>
      <c r="IB4349" s="13"/>
      <c r="IC4349" s="13"/>
      <c r="ID4349" s="13"/>
      <c r="IE4349" s="13"/>
      <c r="IF4349" s="13"/>
      <c r="IG4349" s="13"/>
    </row>
    <row r="4350" spans="1:241" s="304" customFormat="1">
      <c r="A4350" s="309">
        <v>274</v>
      </c>
      <c r="B4350" s="197" t="s">
        <v>218</v>
      </c>
      <c r="C4350" s="151" t="s">
        <v>5407</v>
      </c>
      <c r="D4350" s="305" t="s">
        <v>1808</v>
      </c>
      <c r="E4350" s="312">
        <f t="shared" si="251"/>
        <v>0</v>
      </c>
      <c r="F4350" s="303"/>
      <c r="G4350" s="303"/>
      <c r="H4350" s="303"/>
      <c r="I4350" s="13"/>
      <c r="J4350" s="13"/>
      <c r="K4350" s="13"/>
      <c r="L4350" s="13"/>
      <c r="M4350" s="13"/>
      <c r="N4350" s="13"/>
      <c r="O4350" s="13"/>
      <c r="P4350" s="13"/>
      <c r="Q4350" s="13"/>
      <c r="R4350" s="13"/>
      <c r="S4350" s="13"/>
      <c r="T4350" s="13"/>
      <c r="U4350" s="13"/>
      <c r="V4350" s="13"/>
      <c r="W4350" s="13"/>
      <c r="X4350" s="13"/>
      <c r="Y4350" s="13"/>
      <c r="Z4350" s="13"/>
      <c r="AA4350" s="13"/>
      <c r="AB4350" s="13"/>
      <c r="AC4350" s="13"/>
      <c r="AD4350" s="13"/>
      <c r="AE4350" s="13"/>
      <c r="AF4350" s="13"/>
      <c r="AG4350" s="13"/>
      <c r="AH4350" s="13"/>
      <c r="AI4350" s="13"/>
      <c r="AJ4350" s="13"/>
      <c r="AK4350" s="13"/>
      <c r="AL4350" s="13"/>
      <c r="AM4350" s="13"/>
      <c r="AN4350" s="13"/>
      <c r="AO4350" s="13"/>
      <c r="AP4350" s="13"/>
      <c r="AQ4350" s="13"/>
      <c r="AR4350" s="13"/>
      <c r="AS4350" s="13"/>
      <c r="AT4350" s="13"/>
      <c r="AU4350" s="13"/>
      <c r="AV4350" s="13"/>
      <c r="AW4350" s="13"/>
      <c r="AX4350" s="13"/>
      <c r="AY4350" s="13"/>
      <c r="AZ4350" s="13"/>
      <c r="BA4350" s="13"/>
      <c r="BB4350" s="13"/>
      <c r="BC4350" s="13"/>
      <c r="BD4350" s="13"/>
      <c r="BE4350" s="13"/>
      <c r="BF4350" s="13"/>
      <c r="BG4350" s="13"/>
      <c r="BH4350" s="13"/>
      <c r="BI4350" s="13"/>
      <c r="BJ4350" s="13"/>
      <c r="BK4350" s="13"/>
      <c r="BL4350" s="13"/>
      <c r="BM4350" s="13"/>
      <c r="BN4350" s="13"/>
      <c r="BO4350" s="13"/>
      <c r="BP4350" s="13"/>
      <c r="BQ4350" s="13"/>
      <c r="BR4350" s="13"/>
      <c r="BS4350" s="13"/>
      <c r="BT4350" s="13"/>
      <c r="BU4350" s="13"/>
      <c r="BV4350" s="13"/>
      <c r="BW4350" s="13"/>
      <c r="BX4350" s="13"/>
      <c r="BY4350" s="13"/>
      <c r="BZ4350" s="13"/>
      <c r="CA4350" s="13"/>
      <c r="CB4350" s="13"/>
      <c r="CC4350" s="13"/>
      <c r="CD4350" s="13"/>
      <c r="CE4350" s="13"/>
      <c r="CF4350" s="13"/>
      <c r="CG4350" s="13"/>
      <c r="CH4350" s="13"/>
      <c r="CI4350" s="13"/>
      <c r="CJ4350" s="13"/>
      <c r="CK4350" s="13"/>
      <c r="CL4350" s="13"/>
      <c r="CM4350" s="13"/>
      <c r="CN4350" s="13"/>
      <c r="CO4350" s="13"/>
      <c r="CP4350" s="13"/>
      <c r="CQ4350" s="13"/>
      <c r="CR4350" s="13"/>
      <c r="CS4350" s="13"/>
      <c r="CT4350" s="13"/>
      <c r="CU4350" s="13"/>
      <c r="CV4350" s="13"/>
      <c r="CW4350" s="13"/>
      <c r="CX4350" s="13"/>
      <c r="CY4350" s="13"/>
      <c r="CZ4350" s="13"/>
      <c r="DA4350" s="13"/>
      <c r="DB4350" s="13"/>
      <c r="DC4350" s="13"/>
      <c r="DD4350" s="13"/>
      <c r="DE4350" s="13"/>
      <c r="DF4350" s="13"/>
      <c r="DG4350" s="13"/>
      <c r="DH4350" s="13"/>
      <c r="DI4350" s="13"/>
      <c r="DJ4350" s="13"/>
      <c r="DK4350" s="13"/>
      <c r="DL4350" s="13"/>
      <c r="DM4350" s="13"/>
      <c r="DN4350" s="13"/>
      <c r="DO4350" s="13"/>
      <c r="DP4350" s="13"/>
      <c r="DQ4350" s="13"/>
      <c r="DR4350" s="13"/>
      <c r="DS4350" s="13"/>
      <c r="DT4350" s="13"/>
      <c r="DU4350" s="13"/>
      <c r="DV4350" s="13"/>
      <c r="DW4350" s="13"/>
      <c r="DX4350" s="13"/>
      <c r="DY4350" s="13"/>
      <c r="DZ4350" s="13"/>
      <c r="EA4350" s="13"/>
      <c r="EB4350" s="13"/>
      <c r="EC4350" s="13"/>
      <c r="ED4350" s="13"/>
      <c r="EE4350" s="13"/>
      <c r="EF4350" s="13"/>
      <c r="EG4350" s="13"/>
      <c r="EH4350" s="13"/>
      <c r="EI4350" s="13"/>
      <c r="EJ4350" s="13"/>
      <c r="EK4350" s="13"/>
      <c r="EL4350" s="13"/>
      <c r="EM4350" s="13"/>
      <c r="EN4350" s="13"/>
      <c r="EO4350" s="13"/>
      <c r="EP4350" s="13"/>
      <c r="EQ4350" s="13"/>
      <c r="ER4350" s="13"/>
      <c r="ES4350" s="13"/>
      <c r="ET4350" s="13"/>
      <c r="EU4350" s="13"/>
      <c r="EV4350" s="13"/>
      <c r="EW4350" s="13"/>
      <c r="EX4350" s="13"/>
      <c r="EY4350" s="13"/>
      <c r="EZ4350" s="13"/>
      <c r="FA4350" s="13"/>
      <c r="FB4350" s="13"/>
      <c r="FC4350" s="13"/>
      <c r="FD4350" s="13"/>
      <c r="FE4350" s="13"/>
      <c r="FF4350" s="13"/>
      <c r="FG4350" s="13"/>
      <c r="FH4350" s="13"/>
      <c r="FI4350" s="13"/>
      <c r="FJ4350" s="13"/>
      <c r="FK4350" s="13"/>
      <c r="FL4350" s="13"/>
      <c r="FM4350" s="13"/>
      <c r="FN4350" s="13"/>
      <c r="FO4350" s="13"/>
      <c r="FP4350" s="13"/>
      <c r="FQ4350" s="13"/>
      <c r="FR4350" s="13"/>
      <c r="FS4350" s="13"/>
      <c r="FT4350" s="13"/>
      <c r="FU4350" s="13"/>
      <c r="FV4350" s="13"/>
      <c r="FW4350" s="13"/>
      <c r="FX4350" s="13"/>
      <c r="FY4350" s="13"/>
      <c r="FZ4350" s="13"/>
      <c r="GA4350" s="13"/>
      <c r="GB4350" s="13"/>
      <c r="GC4350" s="13"/>
      <c r="GD4350" s="13"/>
      <c r="GE4350" s="13"/>
      <c r="GF4350" s="13"/>
      <c r="GG4350" s="13"/>
      <c r="GH4350" s="13"/>
      <c r="GI4350" s="13"/>
      <c r="GJ4350" s="13"/>
      <c r="GK4350" s="13"/>
      <c r="GL4350" s="13"/>
      <c r="GM4350" s="13"/>
      <c r="GN4350" s="13"/>
      <c r="GO4350" s="13"/>
      <c r="GP4350" s="13"/>
      <c r="GQ4350" s="13"/>
      <c r="GR4350" s="13"/>
      <c r="GS4350" s="13"/>
      <c r="GT4350" s="13"/>
      <c r="GU4350" s="13"/>
      <c r="GV4350" s="13"/>
      <c r="GW4350" s="13"/>
      <c r="GX4350" s="13"/>
      <c r="GY4350" s="13"/>
      <c r="GZ4350" s="13"/>
      <c r="HA4350" s="13"/>
      <c r="HB4350" s="13"/>
      <c r="HC4350" s="13"/>
      <c r="HD4350" s="13"/>
      <c r="HE4350" s="13"/>
      <c r="HF4350" s="13"/>
      <c r="HG4350" s="13"/>
      <c r="HH4350" s="13"/>
      <c r="HI4350" s="13"/>
      <c r="HJ4350" s="13"/>
      <c r="HK4350" s="13"/>
      <c r="HL4350" s="13"/>
      <c r="HM4350" s="13"/>
      <c r="HN4350" s="13"/>
      <c r="HO4350" s="13"/>
      <c r="HP4350" s="13"/>
      <c r="HQ4350" s="13"/>
      <c r="HR4350" s="13"/>
      <c r="HS4350" s="13"/>
      <c r="HT4350" s="13"/>
      <c r="HU4350" s="13"/>
      <c r="HV4350" s="13"/>
      <c r="HW4350" s="13"/>
      <c r="HX4350" s="13"/>
      <c r="HY4350" s="13"/>
      <c r="HZ4350" s="13"/>
      <c r="IA4350" s="13"/>
      <c r="IB4350" s="13"/>
      <c r="IC4350" s="13"/>
      <c r="ID4350" s="13"/>
      <c r="IE4350" s="13"/>
      <c r="IF4350" s="13"/>
      <c r="IG4350" s="13"/>
    </row>
    <row r="4351" spans="1:241" s="304" customFormat="1">
      <c r="A4351" s="309">
        <v>275</v>
      </c>
      <c r="B4351" s="197" t="s">
        <v>3252</v>
      </c>
      <c r="C4351" s="151" t="s">
        <v>5407</v>
      </c>
      <c r="D4351" s="305" t="s">
        <v>1808</v>
      </c>
      <c r="E4351" s="312">
        <f t="shared" si="251"/>
        <v>0</v>
      </c>
      <c r="F4351" s="303"/>
      <c r="G4351" s="303"/>
      <c r="H4351" s="303"/>
      <c r="I4351" s="13"/>
      <c r="J4351" s="13"/>
      <c r="K4351" s="13"/>
      <c r="L4351" s="13"/>
      <c r="M4351" s="13"/>
      <c r="N4351" s="13"/>
      <c r="O4351" s="13"/>
      <c r="P4351" s="13"/>
      <c r="Q4351" s="13"/>
      <c r="R4351" s="13"/>
      <c r="S4351" s="13"/>
      <c r="T4351" s="13"/>
      <c r="U4351" s="13"/>
      <c r="V4351" s="13"/>
      <c r="W4351" s="13"/>
      <c r="X4351" s="13"/>
      <c r="Y4351" s="13"/>
      <c r="Z4351" s="13"/>
      <c r="AA4351" s="13"/>
      <c r="AB4351" s="13"/>
      <c r="AC4351" s="13"/>
      <c r="AD4351" s="13"/>
      <c r="AE4351" s="13"/>
      <c r="AF4351" s="13"/>
      <c r="AG4351" s="13"/>
      <c r="AH4351" s="13"/>
      <c r="AI4351" s="13"/>
      <c r="AJ4351" s="13"/>
      <c r="AK4351" s="13"/>
      <c r="AL4351" s="13"/>
      <c r="AM4351" s="13"/>
      <c r="AN4351" s="13"/>
      <c r="AO4351" s="13"/>
      <c r="AP4351" s="13"/>
      <c r="AQ4351" s="13"/>
      <c r="AR4351" s="13"/>
      <c r="AS4351" s="13"/>
      <c r="AT4351" s="13"/>
      <c r="AU4351" s="13"/>
      <c r="AV4351" s="13"/>
      <c r="AW4351" s="13"/>
      <c r="AX4351" s="13"/>
      <c r="AY4351" s="13"/>
      <c r="AZ4351" s="13"/>
      <c r="BA4351" s="13"/>
      <c r="BB4351" s="13"/>
      <c r="BC4351" s="13"/>
      <c r="BD4351" s="13"/>
      <c r="BE4351" s="13"/>
      <c r="BF4351" s="13"/>
      <c r="BG4351" s="13"/>
      <c r="BH4351" s="13"/>
      <c r="BI4351" s="13"/>
      <c r="BJ4351" s="13"/>
      <c r="BK4351" s="13"/>
      <c r="BL4351" s="13"/>
      <c r="BM4351" s="13"/>
      <c r="BN4351" s="13"/>
      <c r="BO4351" s="13"/>
      <c r="BP4351" s="13"/>
      <c r="BQ4351" s="13"/>
      <c r="BR4351" s="13"/>
      <c r="BS4351" s="13"/>
      <c r="BT4351" s="13"/>
      <c r="BU4351" s="13"/>
      <c r="BV4351" s="13"/>
      <c r="BW4351" s="13"/>
      <c r="BX4351" s="13"/>
      <c r="BY4351" s="13"/>
      <c r="BZ4351" s="13"/>
      <c r="CA4351" s="13"/>
      <c r="CB4351" s="13"/>
      <c r="CC4351" s="13"/>
      <c r="CD4351" s="13"/>
      <c r="CE4351" s="13"/>
      <c r="CF4351" s="13"/>
      <c r="CG4351" s="13"/>
      <c r="CH4351" s="13"/>
      <c r="CI4351" s="13"/>
      <c r="CJ4351" s="13"/>
      <c r="CK4351" s="13"/>
      <c r="CL4351" s="13"/>
      <c r="CM4351" s="13"/>
      <c r="CN4351" s="13"/>
      <c r="CO4351" s="13"/>
      <c r="CP4351" s="13"/>
      <c r="CQ4351" s="13"/>
      <c r="CR4351" s="13"/>
      <c r="CS4351" s="13"/>
      <c r="CT4351" s="13"/>
      <c r="CU4351" s="13"/>
      <c r="CV4351" s="13"/>
      <c r="CW4351" s="13"/>
      <c r="CX4351" s="13"/>
      <c r="CY4351" s="13"/>
      <c r="CZ4351" s="13"/>
      <c r="DA4351" s="13"/>
      <c r="DB4351" s="13"/>
      <c r="DC4351" s="13"/>
      <c r="DD4351" s="13"/>
      <c r="DE4351" s="13"/>
      <c r="DF4351" s="13"/>
      <c r="DG4351" s="13"/>
      <c r="DH4351" s="13"/>
      <c r="DI4351" s="13"/>
      <c r="DJ4351" s="13"/>
      <c r="DK4351" s="13"/>
      <c r="DL4351" s="13"/>
      <c r="DM4351" s="13"/>
      <c r="DN4351" s="13"/>
      <c r="DO4351" s="13"/>
      <c r="DP4351" s="13"/>
      <c r="DQ4351" s="13"/>
      <c r="DR4351" s="13"/>
      <c r="DS4351" s="13"/>
      <c r="DT4351" s="13"/>
      <c r="DU4351" s="13"/>
      <c r="DV4351" s="13"/>
      <c r="DW4351" s="13"/>
      <c r="DX4351" s="13"/>
      <c r="DY4351" s="13"/>
      <c r="DZ4351" s="13"/>
      <c r="EA4351" s="13"/>
      <c r="EB4351" s="13"/>
      <c r="EC4351" s="13"/>
      <c r="ED4351" s="13"/>
      <c r="EE4351" s="13"/>
      <c r="EF4351" s="13"/>
      <c r="EG4351" s="13"/>
      <c r="EH4351" s="13"/>
      <c r="EI4351" s="13"/>
      <c r="EJ4351" s="13"/>
      <c r="EK4351" s="13"/>
      <c r="EL4351" s="13"/>
      <c r="EM4351" s="13"/>
      <c r="EN4351" s="13"/>
      <c r="EO4351" s="13"/>
      <c r="EP4351" s="13"/>
      <c r="EQ4351" s="13"/>
      <c r="ER4351" s="13"/>
      <c r="ES4351" s="13"/>
      <c r="ET4351" s="13"/>
      <c r="EU4351" s="13"/>
      <c r="EV4351" s="13"/>
      <c r="EW4351" s="13"/>
      <c r="EX4351" s="13"/>
      <c r="EY4351" s="13"/>
      <c r="EZ4351" s="13"/>
      <c r="FA4351" s="13"/>
      <c r="FB4351" s="13"/>
      <c r="FC4351" s="13"/>
      <c r="FD4351" s="13"/>
      <c r="FE4351" s="13"/>
      <c r="FF4351" s="13"/>
      <c r="FG4351" s="13"/>
      <c r="FH4351" s="13"/>
      <c r="FI4351" s="13"/>
      <c r="FJ4351" s="13"/>
      <c r="FK4351" s="13"/>
      <c r="FL4351" s="13"/>
      <c r="FM4351" s="13"/>
      <c r="FN4351" s="13"/>
      <c r="FO4351" s="13"/>
      <c r="FP4351" s="13"/>
      <c r="FQ4351" s="13"/>
      <c r="FR4351" s="13"/>
      <c r="FS4351" s="13"/>
      <c r="FT4351" s="13"/>
      <c r="FU4351" s="13"/>
      <c r="FV4351" s="13"/>
      <c r="FW4351" s="13"/>
      <c r="FX4351" s="13"/>
      <c r="FY4351" s="13"/>
      <c r="FZ4351" s="13"/>
      <c r="GA4351" s="13"/>
      <c r="GB4351" s="13"/>
      <c r="GC4351" s="13"/>
      <c r="GD4351" s="13"/>
      <c r="GE4351" s="13"/>
      <c r="GF4351" s="13"/>
      <c r="GG4351" s="13"/>
      <c r="GH4351" s="13"/>
      <c r="GI4351" s="13"/>
      <c r="GJ4351" s="13"/>
      <c r="GK4351" s="13"/>
      <c r="GL4351" s="13"/>
      <c r="GM4351" s="13"/>
      <c r="GN4351" s="13"/>
      <c r="GO4351" s="13"/>
      <c r="GP4351" s="13"/>
      <c r="GQ4351" s="13"/>
      <c r="GR4351" s="13"/>
      <c r="GS4351" s="13"/>
      <c r="GT4351" s="13"/>
      <c r="GU4351" s="13"/>
      <c r="GV4351" s="13"/>
      <c r="GW4351" s="13"/>
      <c r="GX4351" s="13"/>
      <c r="GY4351" s="13"/>
      <c r="GZ4351" s="13"/>
      <c r="HA4351" s="13"/>
      <c r="HB4351" s="13"/>
      <c r="HC4351" s="13"/>
      <c r="HD4351" s="13"/>
      <c r="HE4351" s="13"/>
      <c r="HF4351" s="13"/>
      <c r="HG4351" s="13"/>
      <c r="HH4351" s="13"/>
      <c r="HI4351" s="13"/>
      <c r="HJ4351" s="13"/>
      <c r="HK4351" s="13"/>
      <c r="HL4351" s="13"/>
      <c r="HM4351" s="13"/>
      <c r="HN4351" s="13"/>
      <c r="HO4351" s="13"/>
      <c r="HP4351" s="13"/>
      <c r="HQ4351" s="13"/>
      <c r="HR4351" s="13"/>
      <c r="HS4351" s="13"/>
      <c r="HT4351" s="13"/>
      <c r="HU4351" s="13"/>
      <c r="HV4351" s="13"/>
      <c r="HW4351" s="13"/>
      <c r="HX4351" s="13"/>
      <c r="HY4351" s="13"/>
      <c r="HZ4351" s="13"/>
      <c r="IA4351" s="13"/>
      <c r="IB4351" s="13"/>
      <c r="IC4351" s="13"/>
      <c r="ID4351" s="13"/>
      <c r="IE4351" s="13"/>
      <c r="IF4351" s="13"/>
      <c r="IG4351" s="13"/>
    </row>
    <row r="4352" spans="1:241" s="304" customFormat="1">
      <c r="A4352" s="309">
        <v>276</v>
      </c>
      <c r="B4352" s="197" t="s">
        <v>5421</v>
      </c>
      <c r="C4352" s="151" t="s">
        <v>5407</v>
      </c>
      <c r="D4352" s="311" t="s">
        <v>2581</v>
      </c>
      <c r="E4352" s="312">
        <f t="shared" si="251"/>
        <v>0</v>
      </c>
      <c r="F4352" s="303"/>
      <c r="G4352" s="303"/>
      <c r="H4352" s="303"/>
      <c r="I4352" s="13"/>
      <c r="J4352" s="13"/>
      <c r="K4352" s="13"/>
      <c r="L4352" s="13"/>
      <c r="M4352" s="13"/>
      <c r="N4352" s="13"/>
      <c r="O4352" s="13"/>
      <c r="P4352" s="13"/>
      <c r="Q4352" s="13"/>
      <c r="R4352" s="13"/>
      <c r="S4352" s="13"/>
      <c r="T4352" s="13"/>
      <c r="U4352" s="13"/>
      <c r="V4352" s="13"/>
      <c r="W4352" s="13"/>
      <c r="X4352" s="13"/>
      <c r="Y4352" s="13"/>
      <c r="Z4352" s="13"/>
      <c r="AA4352" s="13"/>
      <c r="AB4352" s="13"/>
      <c r="AC4352" s="13"/>
      <c r="AD4352" s="13"/>
      <c r="AE4352" s="13"/>
      <c r="AF4352" s="13"/>
      <c r="AG4352" s="13"/>
      <c r="AH4352" s="13"/>
      <c r="AI4352" s="13"/>
      <c r="AJ4352" s="13"/>
      <c r="AK4352" s="13"/>
      <c r="AL4352" s="13"/>
      <c r="AM4352" s="13"/>
      <c r="AN4352" s="13"/>
      <c r="AO4352" s="13"/>
      <c r="AP4352" s="13"/>
      <c r="AQ4352" s="13"/>
      <c r="AR4352" s="13"/>
      <c r="AS4352" s="13"/>
      <c r="AT4352" s="13"/>
      <c r="AU4352" s="13"/>
      <c r="AV4352" s="13"/>
      <c r="AW4352" s="13"/>
      <c r="AX4352" s="13"/>
      <c r="AY4352" s="13"/>
      <c r="AZ4352" s="13"/>
      <c r="BA4352" s="13"/>
      <c r="BB4352" s="13"/>
      <c r="BC4352" s="13"/>
      <c r="BD4352" s="13"/>
      <c r="BE4352" s="13"/>
      <c r="BF4352" s="13"/>
      <c r="BG4352" s="13"/>
      <c r="BH4352" s="13"/>
      <c r="BI4352" s="13"/>
      <c r="BJ4352" s="13"/>
      <c r="BK4352" s="13"/>
      <c r="BL4352" s="13"/>
      <c r="BM4352" s="13"/>
      <c r="BN4352" s="13"/>
      <c r="BO4352" s="13"/>
      <c r="BP4352" s="13"/>
      <c r="BQ4352" s="13"/>
      <c r="BR4352" s="13"/>
      <c r="BS4352" s="13"/>
      <c r="BT4352" s="13"/>
      <c r="BU4352" s="13"/>
      <c r="BV4352" s="13"/>
      <c r="BW4352" s="13"/>
      <c r="BX4352" s="13"/>
      <c r="BY4352" s="13"/>
      <c r="BZ4352" s="13"/>
      <c r="CA4352" s="13"/>
      <c r="CB4352" s="13"/>
      <c r="CC4352" s="13"/>
      <c r="CD4352" s="13"/>
      <c r="CE4352" s="13"/>
      <c r="CF4352" s="13"/>
      <c r="CG4352" s="13"/>
      <c r="CH4352" s="13"/>
      <c r="CI4352" s="13"/>
      <c r="CJ4352" s="13"/>
      <c r="CK4352" s="13"/>
      <c r="CL4352" s="13"/>
      <c r="CM4352" s="13"/>
      <c r="CN4352" s="13"/>
      <c r="CO4352" s="13"/>
      <c r="CP4352" s="13"/>
      <c r="CQ4352" s="13"/>
      <c r="CR4352" s="13"/>
      <c r="CS4352" s="13"/>
      <c r="CT4352" s="13"/>
      <c r="CU4352" s="13"/>
      <c r="CV4352" s="13"/>
      <c r="CW4352" s="13"/>
      <c r="CX4352" s="13"/>
      <c r="CY4352" s="13"/>
      <c r="CZ4352" s="13"/>
      <c r="DA4352" s="13"/>
      <c r="DB4352" s="13"/>
      <c r="DC4352" s="13"/>
      <c r="DD4352" s="13"/>
      <c r="DE4352" s="13"/>
      <c r="DF4352" s="13"/>
      <c r="DG4352" s="13"/>
      <c r="DH4352" s="13"/>
      <c r="DI4352" s="13"/>
      <c r="DJ4352" s="13"/>
      <c r="DK4352" s="13"/>
      <c r="DL4352" s="13"/>
      <c r="DM4352" s="13"/>
      <c r="DN4352" s="13"/>
      <c r="DO4352" s="13"/>
      <c r="DP4352" s="13"/>
      <c r="DQ4352" s="13"/>
      <c r="DR4352" s="13"/>
      <c r="DS4352" s="13"/>
      <c r="DT4352" s="13"/>
      <c r="DU4352" s="13"/>
      <c r="DV4352" s="13"/>
      <c r="DW4352" s="13"/>
      <c r="DX4352" s="13"/>
      <c r="DY4352" s="13"/>
      <c r="DZ4352" s="13"/>
      <c r="EA4352" s="13"/>
      <c r="EB4352" s="13"/>
      <c r="EC4352" s="13"/>
      <c r="ED4352" s="13"/>
      <c r="EE4352" s="13"/>
      <c r="EF4352" s="13"/>
      <c r="EG4352" s="13"/>
      <c r="EH4352" s="13"/>
      <c r="EI4352" s="13"/>
      <c r="EJ4352" s="13"/>
      <c r="EK4352" s="13"/>
      <c r="EL4352" s="13"/>
      <c r="EM4352" s="13"/>
      <c r="EN4352" s="13"/>
      <c r="EO4352" s="13"/>
      <c r="EP4352" s="13"/>
      <c r="EQ4352" s="13"/>
      <c r="ER4352" s="13"/>
      <c r="ES4352" s="13"/>
      <c r="ET4352" s="13"/>
      <c r="EU4352" s="13"/>
      <c r="EV4352" s="13"/>
      <c r="EW4352" s="13"/>
      <c r="EX4352" s="13"/>
      <c r="EY4352" s="13"/>
      <c r="EZ4352" s="13"/>
      <c r="FA4352" s="13"/>
      <c r="FB4352" s="13"/>
      <c r="FC4352" s="13"/>
      <c r="FD4352" s="13"/>
      <c r="FE4352" s="13"/>
      <c r="FF4352" s="13"/>
      <c r="FG4352" s="13"/>
      <c r="FH4352" s="13"/>
      <c r="FI4352" s="13"/>
      <c r="FJ4352" s="13"/>
      <c r="FK4352" s="13"/>
      <c r="FL4352" s="13"/>
      <c r="FM4352" s="13"/>
      <c r="FN4352" s="13"/>
      <c r="FO4352" s="13"/>
      <c r="FP4352" s="13"/>
      <c r="FQ4352" s="13"/>
      <c r="FR4352" s="13"/>
      <c r="FS4352" s="13"/>
      <c r="FT4352" s="13"/>
      <c r="FU4352" s="13"/>
      <c r="FV4352" s="13"/>
      <c r="FW4352" s="13"/>
      <c r="FX4352" s="13"/>
      <c r="FY4352" s="13"/>
      <c r="FZ4352" s="13"/>
      <c r="GA4352" s="13"/>
      <c r="GB4352" s="13"/>
      <c r="GC4352" s="13"/>
      <c r="GD4352" s="13"/>
      <c r="GE4352" s="13"/>
      <c r="GF4352" s="13"/>
      <c r="GG4352" s="13"/>
      <c r="GH4352" s="13"/>
      <c r="GI4352" s="13"/>
      <c r="GJ4352" s="13"/>
      <c r="GK4352" s="13"/>
      <c r="GL4352" s="13"/>
      <c r="GM4352" s="13"/>
      <c r="GN4352" s="13"/>
      <c r="GO4352" s="13"/>
      <c r="GP4352" s="13"/>
      <c r="GQ4352" s="13"/>
      <c r="GR4352" s="13"/>
      <c r="GS4352" s="13"/>
      <c r="GT4352" s="13"/>
      <c r="GU4352" s="13"/>
      <c r="GV4352" s="13"/>
      <c r="GW4352" s="13"/>
      <c r="GX4352" s="13"/>
      <c r="GY4352" s="13"/>
      <c r="GZ4352" s="13"/>
      <c r="HA4352" s="13"/>
      <c r="HB4352" s="13"/>
      <c r="HC4352" s="13"/>
      <c r="HD4352" s="13"/>
      <c r="HE4352" s="13"/>
      <c r="HF4352" s="13"/>
      <c r="HG4352" s="13"/>
      <c r="HH4352" s="13"/>
      <c r="HI4352" s="13"/>
      <c r="HJ4352" s="13"/>
      <c r="HK4352" s="13"/>
      <c r="HL4352" s="13"/>
      <c r="HM4352" s="13"/>
      <c r="HN4352" s="13"/>
      <c r="HO4352" s="13"/>
      <c r="HP4352" s="13"/>
      <c r="HQ4352" s="13"/>
      <c r="HR4352" s="13"/>
      <c r="HS4352" s="13"/>
      <c r="HT4352" s="13"/>
      <c r="HU4352" s="13"/>
      <c r="HV4352" s="13"/>
      <c r="HW4352" s="13"/>
      <c r="HX4352" s="13"/>
      <c r="HY4352" s="13"/>
      <c r="HZ4352" s="13"/>
      <c r="IA4352" s="13"/>
      <c r="IB4352" s="13"/>
      <c r="IC4352" s="13"/>
      <c r="ID4352" s="13"/>
      <c r="IE4352" s="13"/>
      <c r="IF4352" s="13"/>
      <c r="IG4352" s="13"/>
    </row>
    <row r="4353" spans="1:241" s="304" customFormat="1">
      <c r="A4353" s="309">
        <v>277</v>
      </c>
      <c r="B4353" s="197" t="s">
        <v>5422</v>
      </c>
      <c r="C4353" s="151" t="s">
        <v>5407</v>
      </c>
      <c r="D4353" s="309" t="s">
        <v>2034</v>
      </c>
      <c r="E4353" s="312">
        <f t="shared" si="251"/>
        <v>0</v>
      </c>
      <c r="F4353" s="303"/>
      <c r="G4353" s="303"/>
      <c r="H4353" s="303"/>
      <c r="I4353" s="13"/>
      <c r="J4353" s="13"/>
      <c r="K4353" s="13"/>
      <c r="L4353" s="13"/>
      <c r="M4353" s="13"/>
      <c r="N4353" s="13"/>
      <c r="O4353" s="13"/>
      <c r="P4353" s="13"/>
      <c r="Q4353" s="13"/>
      <c r="R4353" s="13"/>
      <c r="S4353" s="13"/>
      <c r="T4353" s="13"/>
      <c r="U4353" s="13"/>
      <c r="V4353" s="13"/>
      <c r="W4353" s="13"/>
      <c r="X4353" s="13"/>
      <c r="Y4353" s="13"/>
      <c r="Z4353" s="13"/>
      <c r="AA4353" s="13"/>
      <c r="AB4353" s="13"/>
      <c r="AC4353" s="13"/>
      <c r="AD4353" s="13"/>
      <c r="AE4353" s="13"/>
      <c r="AF4353" s="13"/>
      <c r="AG4353" s="13"/>
      <c r="AH4353" s="13"/>
      <c r="AI4353" s="13"/>
      <c r="AJ4353" s="13"/>
      <c r="AK4353" s="13"/>
      <c r="AL4353" s="13"/>
      <c r="AM4353" s="13"/>
      <c r="AN4353" s="13"/>
      <c r="AO4353" s="13"/>
      <c r="AP4353" s="13"/>
      <c r="AQ4353" s="13"/>
      <c r="AR4353" s="13"/>
      <c r="AS4353" s="13"/>
      <c r="AT4353" s="13"/>
      <c r="AU4353" s="13"/>
      <c r="AV4353" s="13"/>
      <c r="AW4353" s="13"/>
      <c r="AX4353" s="13"/>
      <c r="AY4353" s="13"/>
      <c r="AZ4353" s="13"/>
      <c r="BA4353" s="13"/>
      <c r="BB4353" s="13"/>
      <c r="BC4353" s="13"/>
      <c r="BD4353" s="13"/>
      <c r="BE4353" s="13"/>
      <c r="BF4353" s="13"/>
      <c r="BG4353" s="13"/>
      <c r="BH4353" s="13"/>
      <c r="BI4353" s="13"/>
      <c r="BJ4353" s="13"/>
      <c r="BK4353" s="13"/>
      <c r="BL4353" s="13"/>
      <c r="BM4353" s="13"/>
      <c r="BN4353" s="13"/>
      <c r="BO4353" s="13"/>
      <c r="BP4353" s="13"/>
      <c r="BQ4353" s="13"/>
      <c r="BR4353" s="13"/>
      <c r="BS4353" s="13"/>
      <c r="BT4353" s="13"/>
      <c r="BU4353" s="13"/>
      <c r="BV4353" s="13"/>
      <c r="BW4353" s="13"/>
      <c r="BX4353" s="13"/>
      <c r="BY4353" s="13"/>
      <c r="BZ4353" s="13"/>
      <c r="CA4353" s="13"/>
      <c r="CB4353" s="13"/>
      <c r="CC4353" s="13"/>
      <c r="CD4353" s="13"/>
      <c r="CE4353" s="13"/>
      <c r="CF4353" s="13"/>
      <c r="CG4353" s="13"/>
      <c r="CH4353" s="13"/>
      <c r="CI4353" s="13"/>
      <c r="CJ4353" s="13"/>
      <c r="CK4353" s="13"/>
      <c r="CL4353" s="13"/>
      <c r="CM4353" s="13"/>
      <c r="CN4353" s="13"/>
      <c r="CO4353" s="13"/>
      <c r="CP4353" s="13"/>
      <c r="CQ4353" s="13"/>
      <c r="CR4353" s="13"/>
      <c r="CS4353" s="13"/>
      <c r="CT4353" s="13"/>
      <c r="CU4353" s="13"/>
      <c r="CV4353" s="13"/>
      <c r="CW4353" s="13"/>
      <c r="CX4353" s="13"/>
      <c r="CY4353" s="13"/>
      <c r="CZ4353" s="13"/>
      <c r="DA4353" s="13"/>
      <c r="DB4353" s="13"/>
      <c r="DC4353" s="13"/>
      <c r="DD4353" s="13"/>
      <c r="DE4353" s="13"/>
      <c r="DF4353" s="13"/>
      <c r="DG4353" s="13"/>
      <c r="DH4353" s="13"/>
      <c r="DI4353" s="13"/>
      <c r="DJ4353" s="13"/>
      <c r="DK4353" s="13"/>
      <c r="DL4353" s="13"/>
      <c r="DM4353" s="13"/>
      <c r="DN4353" s="13"/>
      <c r="DO4353" s="13"/>
      <c r="DP4353" s="13"/>
      <c r="DQ4353" s="13"/>
      <c r="DR4353" s="13"/>
      <c r="DS4353" s="13"/>
      <c r="DT4353" s="13"/>
      <c r="DU4353" s="13"/>
      <c r="DV4353" s="13"/>
      <c r="DW4353" s="13"/>
      <c r="DX4353" s="13"/>
      <c r="DY4353" s="13"/>
      <c r="DZ4353" s="13"/>
      <c r="EA4353" s="13"/>
      <c r="EB4353" s="13"/>
      <c r="EC4353" s="13"/>
      <c r="ED4353" s="13"/>
      <c r="EE4353" s="13"/>
      <c r="EF4353" s="13"/>
      <c r="EG4353" s="13"/>
      <c r="EH4353" s="13"/>
      <c r="EI4353" s="13"/>
      <c r="EJ4353" s="13"/>
      <c r="EK4353" s="13"/>
      <c r="EL4353" s="13"/>
      <c r="EM4353" s="13"/>
      <c r="EN4353" s="13"/>
      <c r="EO4353" s="13"/>
      <c r="EP4353" s="13"/>
      <c r="EQ4353" s="13"/>
      <c r="ER4353" s="13"/>
      <c r="ES4353" s="13"/>
      <c r="ET4353" s="13"/>
      <c r="EU4353" s="13"/>
      <c r="EV4353" s="13"/>
      <c r="EW4353" s="13"/>
      <c r="EX4353" s="13"/>
      <c r="EY4353" s="13"/>
      <c r="EZ4353" s="13"/>
      <c r="FA4353" s="13"/>
      <c r="FB4353" s="13"/>
      <c r="FC4353" s="13"/>
      <c r="FD4353" s="13"/>
      <c r="FE4353" s="13"/>
      <c r="FF4353" s="13"/>
      <c r="FG4353" s="13"/>
      <c r="FH4353" s="13"/>
      <c r="FI4353" s="13"/>
      <c r="FJ4353" s="13"/>
      <c r="FK4353" s="13"/>
      <c r="FL4353" s="13"/>
      <c r="FM4353" s="13"/>
      <c r="FN4353" s="13"/>
      <c r="FO4353" s="13"/>
      <c r="FP4353" s="13"/>
      <c r="FQ4353" s="13"/>
      <c r="FR4353" s="13"/>
      <c r="FS4353" s="13"/>
      <c r="FT4353" s="13"/>
      <c r="FU4353" s="13"/>
      <c r="FV4353" s="13"/>
      <c r="FW4353" s="13"/>
      <c r="FX4353" s="13"/>
      <c r="FY4353" s="13"/>
      <c r="FZ4353" s="13"/>
      <c r="GA4353" s="13"/>
      <c r="GB4353" s="13"/>
      <c r="GC4353" s="13"/>
      <c r="GD4353" s="13"/>
      <c r="GE4353" s="13"/>
      <c r="GF4353" s="13"/>
      <c r="GG4353" s="13"/>
      <c r="GH4353" s="13"/>
      <c r="GI4353" s="13"/>
      <c r="GJ4353" s="13"/>
      <c r="GK4353" s="13"/>
      <c r="GL4353" s="13"/>
      <c r="GM4353" s="13"/>
      <c r="GN4353" s="13"/>
      <c r="GO4353" s="13"/>
      <c r="GP4353" s="13"/>
      <c r="GQ4353" s="13"/>
      <c r="GR4353" s="13"/>
      <c r="GS4353" s="13"/>
      <c r="GT4353" s="13"/>
      <c r="GU4353" s="13"/>
      <c r="GV4353" s="13"/>
      <c r="GW4353" s="13"/>
      <c r="GX4353" s="13"/>
      <c r="GY4353" s="13"/>
      <c r="GZ4353" s="13"/>
      <c r="HA4353" s="13"/>
      <c r="HB4353" s="13"/>
      <c r="HC4353" s="13"/>
      <c r="HD4353" s="13"/>
      <c r="HE4353" s="13"/>
      <c r="HF4353" s="13"/>
      <c r="HG4353" s="13"/>
      <c r="HH4353" s="13"/>
      <c r="HI4353" s="13"/>
      <c r="HJ4353" s="13"/>
      <c r="HK4353" s="13"/>
      <c r="HL4353" s="13"/>
      <c r="HM4353" s="13"/>
      <c r="HN4353" s="13"/>
      <c r="HO4353" s="13"/>
      <c r="HP4353" s="13"/>
      <c r="HQ4353" s="13"/>
      <c r="HR4353" s="13"/>
      <c r="HS4353" s="13"/>
      <c r="HT4353" s="13"/>
      <c r="HU4353" s="13"/>
      <c r="HV4353" s="13"/>
      <c r="HW4353" s="13"/>
      <c r="HX4353" s="13"/>
      <c r="HY4353" s="13"/>
      <c r="HZ4353" s="13"/>
      <c r="IA4353" s="13"/>
      <c r="IB4353" s="13"/>
      <c r="IC4353" s="13"/>
      <c r="ID4353" s="13"/>
      <c r="IE4353" s="13"/>
      <c r="IF4353" s="13"/>
      <c r="IG4353" s="13"/>
    </row>
    <row r="4354" spans="1:241" s="304" customFormat="1">
      <c r="A4354" s="309">
        <v>278</v>
      </c>
      <c r="B4354" s="197" t="s">
        <v>5423</v>
      </c>
      <c r="C4354" s="151" t="s">
        <v>5407</v>
      </c>
      <c r="D4354" s="309" t="s">
        <v>2034</v>
      </c>
      <c r="E4354" s="312">
        <f t="shared" si="251"/>
        <v>0</v>
      </c>
      <c r="F4354" s="303"/>
      <c r="G4354" s="303"/>
      <c r="H4354" s="303"/>
      <c r="I4354" s="13"/>
      <c r="J4354" s="13"/>
      <c r="K4354" s="13"/>
      <c r="L4354" s="13"/>
      <c r="M4354" s="13"/>
      <c r="N4354" s="13"/>
      <c r="O4354" s="13"/>
      <c r="P4354" s="13"/>
      <c r="Q4354" s="13"/>
      <c r="R4354" s="13"/>
      <c r="S4354" s="13"/>
      <c r="T4354" s="13"/>
      <c r="U4354" s="13"/>
      <c r="V4354" s="13"/>
      <c r="W4354" s="13"/>
      <c r="X4354" s="13"/>
      <c r="Y4354" s="13"/>
      <c r="Z4354" s="13"/>
      <c r="AA4354" s="13"/>
      <c r="AB4354" s="13"/>
      <c r="AC4354" s="13"/>
      <c r="AD4354" s="13"/>
      <c r="AE4354" s="13"/>
      <c r="AF4354" s="13"/>
      <c r="AG4354" s="13"/>
      <c r="AH4354" s="13"/>
      <c r="AI4354" s="13"/>
      <c r="AJ4354" s="13"/>
      <c r="AK4354" s="13"/>
      <c r="AL4354" s="13"/>
      <c r="AM4354" s="13"/>
      <c r="AN4354" s="13"/>
      <c r="AO4354" s="13"/>
      <c r="AP4354" s="13"/>
      <c r="AQ4354" s="13"/>
      <c r="AR4354" s="13"/>
      <c r="AS4354" s="13"/>
      <c r="AT4354" s="13"/>
      <c r="AU4354" s="13"/>
      <c r="AV4354" s="13"/>
      <c r="AW4354" s="13"/>
      <c r="AX4354" s="13"/>
      <c r="AY4354" s="13"/>
      <c r="AZ4354" s="13"/>
      <c r="BA4354" s="13"/>
      <c r="BB4354" s="13"/>
      <c r="BC4354" s="13"/>
      <c r="BD4354" s="13"/>
      <c r="BE4354" s="13"/>
      <c r="BF4354" s="13"/>
      <c r="BG4354" s="13"/>
      <c r="BH4354" s="13"/>
      <c r="BI4354" s="13"/>
      <c r="BJ4354" s="13"/>
      <c r="BK4354" s="13"/>
      <c r="BL4354" s="13"/>
      <c r="BM4354" s="13"/>
      <c r="BN4354" s="13"/>
      <c r="BO4354" s="13"/>
      <c r="BP4354" s="13"/>
      <c r="BQ4354" s="13"/>
      <c r="BR4354" s="13"/>
      <c r="BS4354" s="13"/>
      <c r="BT4354" s="13"/>
      <c r="BU4354" s="13"/>
      <c r="BV4354" s="13"/>
      <c r="BW4354" s="13"/>
      <c r="BX4354" s="13"/>
      <c r="BY4354" s="13"/>
      <c r="BZ4354" s="13"/>
      <c r="CA4354" s="13"/>
      <c r="CB4354" s="13"/>
      <c r="CC4354" s="13"/>
      <c r="CD4354" s="13"/>
      <c r="CE4354" s="13"/>
      <c r="CF4354" s="13"/>
      <c r="CG4354" s="13"/>
      <c r="CH4354" s="13"/>
      <c r="CI4354" s="13"/>
      <c r="CJ4354" s="13"/>
      <c r="CK4354" s="13"/>
      <c r="CL4354" s="13"/>
      <c r="CM4354" s="13"/>
      <c r="CN4354" s="13"/>
      <c r="CO4354" s="13"/>
      <c r="CP4354" s="13"/>
      <c r="CQ4354" s="13"/>
      <c r="CR4354" s="13"/>
      <c r="CS4354" s="13"/>
      <c r="CT4354" s="13"/>
      <c r="CU4354" s="13"/>
      <c r="CV4354" s="13"/>
      <c r="CW4354" s="13"/>
      <c r="CX4354" s="13"/>
      <c r="CY4354" s="13"/>
      <c r="CZ4354" s="13"/>
      <c r="DA4354" s="13"/>
      <c r="DB4354" s="13"/>
      <c r="DC4354" s="13"/>
      <c r="DD4354" s="13"/>
      <c r="DE4354" s="13"/>
      <c r="DF4354" s="13"/>
      <c r="DG4354" s="13"/>
      <c r="DH4354" s="13"/>
      <c r="DI4354" s="13"/>
      <c r="DJ4354" s="13"/>
      <c r="DK4354" s="13"/>
      <c r="DL4354" s="13"/>
      <c r="DM4354" s="13"/>
      <c r="DN4354" s="13"/>
      <c r="DO4354" s="13"/>
      <c r="DP4354" s="13"/>
      <c r="DQ4354" s="13"/>
      <c r="DR4354" s="13"/>
      <c r="DS4354" s="13"/>
      <c r="DT4354" s="13"/>
      <c r="DU4354" s="13"/>
      <c r="DV4354" s="13"/>
      <c r="DW4354" s="13"/>
      <c r="DX4354" s="13"/>
      <c r="DY4354" s="13"/>
      <c r="DZ4354" s="13"/>
      <c r="EA4354" s="13"/>
      <c r="EB4354" s="13"/>
      <c r="EC4354" s="13"/>
      <c r="ED4354" s="13"/>
      <c r="EE4354" s="13"/>
      <c r="EF4354" s="13"/>
      <c r="EG4354" s="13"/>
      <c r="EH4354" s="13"/>
      <c r="EI4354" s="13"/>
      <c r="EJ4354" s="13"/>
      <c r="EK4354" s="13"/>
      <c r="EL4354" s="13"/>
      <c r="EM4354" s="13"/>
      <c r="EN4354" s="13"/>
      <c r="EO4354" s="13"/>
      <c r="EP4354" s="13"/>
      <c r="EQ4354" s="13"/>
      <c r="ER4354" s="13"/>
      <c r="ES4354" s="13"/>
      <c r="ET4354" s="13"/>
      <c r="EU4354" s="13"/>
      <c r="EV4354" s="13"/>
      <c r="EW4354" s="13"/>
      <c r="EX4354" s="13"/>
      <c r="EY4354" s="13"/>
      <c r="EZ4354" s="13"/>
      <c r="FA4354" s="13"/>
      <c r="FB4354" s="13"/>
      <c r="FC4354" s="13"/>
      <c r="FD4354" s="13"/>
      <c r="FE4354" s="13"/>
      <c r="FF4354" s="13"/>
      <c r="FG4354" s="13"/>
      <c r="FH4354" s="13"/>
      <c r="FI4354" s="13"/>
      <c r="FJ4354" s="13"/>
      <c r="FK4354" s="13"/>
      <c r="FL4354" s="13"/>
      <c r="FM4354" s="13"/>
      <c r="FN4354" s="13"/>
      <c r="FO4354" s="13"/>
      <c r="FP4354" s="13"/>
      <c r="FQ4354" s="13"/>
      <c r="FR4354" s="13"/>
      <c r="FS4354" s="13"/>
      <c r="FT4354" s="13"/>
      <c r="FU4354" s="13"/>
      <c r="FV4354" s="13"/>
      <c r="FW4354" s="13"/>
      <c r="FX4354" s="13"/>
      <c r="FY4354" s="13"/>
      <c r="FZ4354" s="13"/>
      <c r="GA4354" s="13"/>
      <c r="GB4354" s="13"/>
      <c r="GC4354" s="13"/>
      <c r="GD4354" s="13"/>
      <c r="GE4354" s="13"/>
      <c r="GF4354" s="13"/>
      <c r="GG4354" s="13"/>
      <c r="GH4354" s="13"/>
      <c r="GI4354" s="13"/>
      <c r="GJ4354" s="13"/>
      <c r="GK4354" s="13"/>
      <c r="GL4354" s="13"/>
      <c r="GM4354" s="13"/>
      <c r="GN4354" s="13"/>
      <c r="GO4354" s="13"/>
      <c r="GP4354" s="13"/>
      <c r="GQ4354" s="13"/>
      <c r="GR4354" s="13"/>
      <c r="GS4354" s="13"/>
      <c r="GT4354" s="13"/>
      <c r="GU4354" s="13"/>
      <c r="GV4354" s="13"/>
      <c r="GW4354" s="13"/>
      <c r="GX4354" s="13"/>
      <c r="GY4354" s="13"/>
      <c r="GZ4354" s="13"/>
      <c r="HA4354" s="13"/>
      <c r="HB4354" s="13"/>
      <c r="HC4354" s="13"/>
      <c r="HD4354" s="13"/>
      <c r="HE4354" s="13"/>
      <c r="HF4354" s="13"/>
      <c r="HG4354" s="13"/>
      <c r="HH4354" s="13"/>
      <c r="HI4354" s="13"/>
      <c r="HJ4354" s="13"/>
      <c r="HK4354" s="13"/>
      <c r="HL4354" s="13"/>
      <c r="HM4354" s="13"/>
      <c r="HN4354" s="13"/>
      <c r="HO4354" s="13"/>
      <c r="HP4354" s="13"/>
      <c r="HQ4354" s="13"/>
      <c r="HR4354" s="13"/>
      <c r="HS4354" s="13"/>
      <c r="HT4354" s="13"/>
      <c r="HU4354" s="13"/>
      <c r="HV4354" s="13"/>
      <c r="HW4354" s="13"/>
      <c r="HX4354" s="13"/>
      <c r="HY4354" s="13"/>
      <c r="HZ4354" s="13"/>
      <c r="IA4354" s="13"/>
      <c r="IB4354" s="13"/>
      <c r="IC4354" s="13"/>
      <c r="ID4354" s="13"/>
      <c r="IE4354" s="13"/>
      <c r="IF4354" s="13"/>
      <c r="IG4354" s="13"/>
    </row>
    <row r="4355" spans="1:241" s="304" customFormat="1" ht="31.5" customHeight="1">
      <c r="A4355" s="308"/>
      <c r="B4355" s="910" t="s">
        <v>5424</v>
      </c>
      <c r="C4355" s="911"/>
      <c r="D4355" s="911"/>
      <c r="E4355" s="911"/>
      <c r="F4355" s="911"/>
      <c r="G4355" s="911"/>
      <c r="H4355" s="911"/>
      <c r="I4355" s="13"/>
      <c r="J4355" s="13"/>
      <c r="K4355" s="13"/>
      <c r="L4355" s="13"/>
      <c r="M4355" s="13"/>
      <c r="N4355" s="13"/>
      <c r="O4355" s="13"/>
      <c r="P4355" s="13"/>
      <c r="Q4355" s="13"/>
      <c r="R4355" s="13"/>
      <c r="S4355" s="13"/>
      <c r="T4355" s="13"/>
      <c r="U4355" s="13"/>
      <c r="V4355" s="13"/>
      <c r="W4355" s="13"/>
      <c r="X4355" s="13"/>
      <c r="Y4355" s="13"/>
      <c r="Z4355" s="13"/>
      <c r="AA4355" s="13"/>
      <c r="AB4355" s="13"/>
      <c r="AC4355" s="13"/>
      <c r="AD4355" s="13"/>
      <c r="AE4355" s="13"/>
      <c r="AF4355" s="13"/>
      <c r="AG4355" s="13"/>
      <c r="AH4355" s="13"/>
      <c r="AI4355" s="13"/>
      <c r="AJ4355" s="13"/>
      <c r="AK4355" s="13"/>
      <c r="AL4355" s="13"/>
      <c r="AM4355" s="13"/>
      <c r="AN4355" s="13"/>
      <c r="AO4355" s="13"/>
      <c r="AP4355" s="13"/>
      <c r="AQ4355" s="13"/>
      <c r="AR4355" s="13"/>
      <c r="AS4355" s="13"/>
      <c r="AT4355" s="13"/>
      <c r="AU4355" s="13"/>
      <c r="AV4355" s="13"/>
      <c r="AW4355" s="13"/>
      <c r="AX4355" s="13"/>
      <c r="AY4355" s="13"/>
      <c r="AZ4355" s="13"/>
      <c r="BA4355" s="13"/>
      <c r="BB4355" s="13"/>
      <c r="BC4355" s="13"/>
      <c r="BD4355" s="13"/>
      <c r="BE4355" s="13"/>
      <c r="BF4355" s="13"/>
      <c r="BG4355" s="13"/>
      <c r="BH4355" s="13"/>
      <c r="BI4355" s="13"/>
      <c r="BJ4355" s="13"/>
      <c r="BK4355" s="13"/>
      <c r="BL4355" s="13"/>
      <c r="BM4355" s="13"/>
      <c r="BN4355" s="13"/>
      <c r="BO4355" s="13"/>
      <c r="BP4355" s="13"/>
      <c r="BQ4355" s="13"/>
      <c r="BR4355" s="13"/>
      <c r="BS4355" s="13"/>
      <c r="BT4355" s="13"/>
      <c r="BU4355" s="13"/>
      <c r="BV4355" s="13"/>
      <c r="BW4355" s="13"/>
      <c r="BX4355" s="13"/>
      <c r="BY4355" s="13"/>
      <c r="BZ4355" s="13"/>
      <c r="CA4355" s="13"/>
      <c r="CB4355" s="13"/>
      <c r="CC4355" s="13"/>
      <c r="CD4355" s="13"/>
      <c r="CE4355" s="13"/>
      <c r="CF4355" s="13"/>
      <c r="CG4355" s="13"/>
      <c r="CH4355" s="13"/>
      <c r="CI4355" s="13"/>
      <c r="CJ4355" s="13"/>
      <c r="CK4355" s="13"/>
      <c r="CL4355" s="13"/>
      <c r="CM4355" s="13"/>
      <c r="CN4355" s="13"/>
      <c r="CO4355" s="13"/>
      <c r="CP4355" s="13"/>
      <c r="CQ4355" s="13"/>
      <c r="CR4355" s="13"/>
      <c r="CS4355" s="13"/>
      <c r="CT4355" s="13"/>
      <c r="CU4355" s="13"/>
      <c r="CV4355" s="13"/>
      <c r="CW4355" s="13"/>
      <c r="CX4355" s="13"/>
      <c r="CY4355" s="13"/>
      <c r="CZ4355" s="13"/>
      <c r="DA4355" s="13"/>
      <c r="DB4355" s="13"/>
      <c r="DC4355" s="13"/>
      <c r="DD4355" s="13"/>
      <c r="DE4355" s="13"/>
      <c r="DF4355" s="13"/>
      <c r="DG4355" s="13"/>
      <c r="DH4355" s="13"/>
      <c r="DI4355" s="13"/>
      <c r="DJ4355" s="13"/>
      <c r="DK4355" s="13"/>
      <c r="DL4355" s="13"/>
      <c r="DM4355" s="13"/>
      <c r="DN4355" s="13"/>
      <c r="DO4355" s="13"/>
      <c r="DP4355" s="13"/>
      <c r="DQ4355" s="13"/>
      <c r="DR4355" s="13"/>
      <c r="DS4355" s="13"/>
      <c r="DT4355" s="13"/>
      <c r="DU4355" s="13"/>
      <c r="DV4355" s="13"/>
      <c r="DW4355" s="13"/>
      <c r="DX4355" s="13"/>
      <c r="DY4355" s="13"/>
      <c r="DZ4355" s="13"/>
      <c r="EA4355" s="13"/>
      <c r="EB4355" s="13"/>
      <c r="EC4355" s="13"/>
      <c r="ED4355" s="13"/>
      <c r="EE4355" s="13"/>
      <c r="EF4355" s="13"/>
      <c r="EG4355" s="13"/>
      <c r="EH4355" s="13"/>
      <c r="EI4355" s="13"/>
      <c r="EJ4355" s="13"/>
      <c r="EK4355" s="13"/>
      <c r="EL4355" s="13"/>
      <c r="EM4355" s="13"/>
      <c r="EN4355" s="13"/>
      <c r="EO4355" s="13"/>
      <c r="EP4355" s="13"/>
      <c r="EQ4355" s="13"/>
      <c r="ER4355" s="13"/>
      <c r="ES4355" s="13"/>
      <c r="ET4355" s="13"/>
      <c r="EU4355" s="13"/>
      <c r="EV4355" s="13"/>
      <c r="EW4355" s="13"/>
      <c r="EX4355" s="13"/>
      <c r="EY4355" s="13"/>
      <c r="EZ4355" s="13"/>
      <c r="FA4355" s="13"/>
      <c r="FB4355" s="13"/>
      <c r="FC4355" s="13"/>
      <c r="FD4355" s="13"/>
      <c r="FE4355" s="13"/>
      <c r="FF4355" s="13"/>
      <c r="FG4355" s="13"/>
      <c r="FH4355" s="13"/>
      <c r="FI4355" s="13"/>
      <c r="FJ4355" s="13"/>
      <c r="FK4355" s="13"/>
      <c r="FL4355" s="13"/>
      <c r="FM4355" s="13"/>
      <c r="FN4355" s="13"/>
      <c r="FO4355" s="13"/>
      <c r="FP4355" s="13"/>
      <c r="FQ4355" s="13"/>
      <c r="FR4355" s="13"/>
      <c r="FS4355" s="13"/>
      <c r="FT4355" s="13"/>
      <c r="FU4355" s="13"/>
      <c r="FV4355" s="13"/>
      <c r="FW4355" s="13"/>
      <c r="FX4355" s="13"/>
      <c r="FY4355" s="13"/>
      <c r="FZ4355" s="13"/>
      <c r="GA4355" s="13"/>
      <c r="GB4355" s="13"/>
      <c r="GC4355" s="13"/>
      <c r="GD4355" s="13"/>
      <c r="GE4355" s="13"/>
      <c r="GF4355" s="13"/>
      <c r="GG4355" s="13"/>
      <c r="GH4355" s="13"/>
      <c r="GI4355" s="13"/>
      <c r="GJ4355" s="13"/>
      <c r="GK4355" s="13"/>
      <c r="GL4355" s="13"/>
      <c r="GM4355" s="13"/>
      <c r="GN4355" s="13"/>
      <c r="GO4355" s="13"/>
      <c r="GP4355" s="13"/>
      <c r="GQ4355" s="13"/>
      <c r="GR4355" s="13"/>
      <c r="GS4355" s="13"/>
      <c r="GT4355" s="13"/>
      <c r="GU4355" s="13"/>
      <c r="GV4355" s="13"/>
      <c r="GW4355" s="13"/>
      <c r="GX4355" s="13"/>
      <c r="GY4355" s="13"/>
      <c r="GZ4355" s="13"/>
      <c r="HA4355" s="13"/>
      <c r="HB4355" s="13"/>
      <c r="HC4355" s="13"/>
      <c r="HD4355" s="13"/>
      <c r="HE4355" s="13"/>
      <c r="HF4355" s="13"/>
      <c r="HG4355" s="13"/>
      <c r="HH4355" s="13"/>
      <c r="HI4355" s="13"/>
      <c r="HJ4355" s="13"/>
      <c r="HK4355" s="13"/>
      <c r="HL4355" s="13"/>
      <c r="HM4355" s="13"/>
      <c r="HN4355" s="13"/>
      <c r="HO4355" s="13"/>
      <c r="HP4355" s="13"/>
      <c r="HQ4355" s="13"/>
      <c r="HR4355" s="13"/>
      <c r="HS4355" s="13"/>
      <c r="HT4355" s="13"/>
      <c r="HU4355" s="13"/>
      <c r="HV4355" s="13"/>
      <c r="HW4355" s="13"/>
      <c r="HX4355" s="13"/>
      <c r="HY4355" s="13"/>
      <c r="HZ4355" s="13"/>
      <c r="IA4355" s="13"/>
      <c r="IB4355" s="13"/>
      <c r="IC4355" s="13"/>
      <c r="ID4355" s="13"/>
      <c r="IE4355" s="13"/>
      <c r="IF4355" s="13"/>
      <c r="IG4355" s="13"/>
    </row>
    <row r="4356" spans="1:241" s="304" customFormat="1">
      <c r="A4356" s="309">
        <v>279</v>
      </c>
      <c r="B4356" s="197" t="s">
        <v>3478</v>
      </c>
      <c r="C4356" s="151" t="s">
        <v>5425</v>
      </c>
      <c r="D4356" s="305" t="s">
        <v>1808</v>
      </c>
      <c r="E4356" s="312">
        <f t="shared" ref="E4356:E4367" si="252">+F4356+G4356+H4356</f>
        <v>0</v>
      </c>
      <c r="F4356" s="303"/>
      <c r="G4356" s="303"/>
      <c r="H4356" s="303"/>
      <c r="I4356" s="13"/>
      <c r="J4356" s="13"/>
      <c r="K4356" s="13"/>
      <c r="L4356" s="13"/>
      <c r="M4356" s="13"/>
      <c r="N4356" s="13"/>
      <c r="O4356" s="13"/>
      <c r="P4356" s="13"/>
      <c r="Q4356" s="13"/>
      <c r="R4356" s="13"/>
      <c r="S4356" s="13"/>
      <c r="T4356" s="13"/>
      <c r="U4356" s="13"/>
      <c r="V4356" s="13"/>
      <c r="W4356" s="13"/>
      <c r="X4356" s="13"/>
      <c r="Y4356" s="13"/>
      <c r="Z4356" s="13"/>
      <c r="AA4356" s="13"/>
      <c r="AB4356" s="13"/>
      <c r="AC4356" s="13"/>
      <c r="AD4356" s="13"/>
      <c r="AE4356" s="13"/>
      <c r="AF4356" s="13"/>
      <c r="AG4356" s="13"/>
      <c r="AH4356" s="13"/>
      <c r="AI4356" s="13"/>
      <c r="AJ4356" s="13"/>
      <c r="AK4356" s="13"/>
      <c r="AL4356" s="13"/>
      <c r="AM4356" s="13"/>
      <c r="AN4356" s="13"/>
      <c r="AO4356" s="13"/>
      <c r="AP4356" s="13"/>
      <c r="AQ4356" s="13"/>
      <c r="AR4356" s="13"/>
      <c r="AS4356" s="13"/>
      <c r="AT4356" s="13"/>
      <c r="AU4356" s="13"/>
      <c r="AV4356" s="13"/>
      <c r="AW4356" s="13"/>
      <c r="AX4356" s="13"/>
      <c r="AY4356" s="13"/>
      <c r="AZ4356" s="13"/>
      <c r="BA4356" s="13"/>
      <c r="BB4356" s="13"/>
      <c r="BC4356" s="13"/>
      <c r="BD4356" s="13"/>
      <c r="BE4356" s="13"/>
      <c r="BF4356" s="13"/>
      <c r="BG4356" s="13"/>
      <c r="BH4356" s="13"/>
      <c r="BI4356" s="13"/>
      <c r="BJ4356" s="13"/>
      <c r="BK4356" s="13"/>
      <c r="BL4356" s="13"/>
      <c r="BM4356" s="13"/>
      <c r="BN4356" s="13"/>
      <c r="BO4356" s="13"/>
      <c r="BP4356" s="13"/>
      <c r="BQ4356" s="13"/>
      <c r="BR4356" s="13"/>
      <c r="BS4356" s="13"/>
      <c r="BT4356" s="13"/>
      <c r="BU4356" s="13"/>
      <c r="BV4356" s="13"/>
      <c r="BW4356" s="13"/>
      <c r="BX4356" s="13"/>
      <c r="BY4356" s="13"/>
      <c r="BZ4356" s="13"/>
      <c r="CA4356" s="13"/>
      <c r="CB4356" s="13"/>
      <c r="CC4356" s="13"/>
      <c r="CD4356" s="13"/>
      <c r="CE4356" s="13"/>
      <c r="CF4356" s="13"/>
      <c r="CG4356" s="13"/>
      <c r="CH4356" s="13"/>
      <c r="CI4356" s="13"/>
      <c r="CJ4356" s="13"/>
      <c r="CK4356" s="13"/>
      <c r="CL4356" s="13"/>
      <c r="CM4356" s="13"/>
      <c r="CN4356" s="13"/>
      <c r="CO4356" s="13"/>
      <c r="CP4356" s="13"/>
      <c r="CQ4356" s="13"/>
      <c r="CR4356" s="13"/>
      <c r="CS4356" s="13"/>
      <c r="CT4356" s="13"/>
      <c r="CU4356" s="13"/>
      <c r="CV4356" s="13"/>
      <c r="CW4356" s="13"/>
      <c r="CX4356" s="13"/>
      <c r="CY4356" s="13"/>
      <c r="CZ4356" s="13"/>
      <c r="DA4356" s="13"/>
      <c r="DB4356" s="13"/>
      <c r="DC4356" s="13"/>
      <c r="DD4356" s="13"/>
      <c r="DE4356" s="13"/>
      <c r="DF4356" s="13"/>
      <c r="DG4356" s="13"/>
      <c r="DH4356" s="13"/>
      <c r="DI4356" s="13"/>
      <c r="DJ4356" s="13"/>
      <c r="DK4356" s="13"/>
      <c r="DL4356" s="13"/>
      <c r="DM4356" s="13"/>
      <c r="DN4356" s="13"/>
      <c r="DO4356" s="13"/>
      <c r="DP4356" s="13"/>
      <c r="DQ4356" s="13"/>
      <c r="DR4356" s="13"/>
      <c r="DS4356" s="13"/>
      <c r="DT4356" s="13"/>
      <c r="DU4356" s="13"/>
      <c r="DV4356" s="13"/>
      <c r="DW4356" s="13"/>
      <c r="DX4356" s="13"/>
      <c r="DY4356" s="13"/>
      <c r="DZ4356" s="13"/>
      <c r="EA4356" s="13"/>
      <c r="EB4356" s="13"/>
      <c r="EC4356" s="13"/>
      <c r="ED4356" s="13"/>
      <c r="EE4356" s="13"/>
      <c r="EF4356" s="13"/>
      <c r="EG4356" s="13"/>
      <c r="EH4356" s="13"/>
      <c r="EI4356" s="13"/>
      <c r="EJ4356" s="13"/>
      <c r="EK4356" s="13"/>
      <c r="EL4356" s="13"/>
      <c r="EM4356" s="13"/>
      <c r="EN4356" s="13"/>
      <c r="EO4356" s="13"/>
      <c r="EP4356" s="13"/>
      <c r="EQ4356" s="13"/>
      <c r="ER4356" s="13"/>
      <c r="ES4356" s="13"/>
      <c r="ET4356" s="13"/>
      <c r="EU4356" s="13"/>
      <c r="EV4356" s="13"/>
      <c r="EW4356" s="13"/>
      <c r="EX4356" s="13"/>
      <c r="EY4356" s="13"/>
      <c r="EZ4356" s="13"/>
      <c r="FA4356" s="13"/>
      <c r="FB4356" s="13"/>
      <c r="FC4356" s="13"/>
      <c r="FD4356" s="13"/>
      <c r="FE4356" s="13"/>
      <c r="FF4356" s="13"/>
      <c r="FG4356" s="13"/>
      <c r="FH4356" s="13"/>
      <c r="FI4356" s="13"/>
      <c r="FJ4356" s="13"/>
      <c r="FK4356" s="13"/>
      <c r="FL4356" s="13"/>
      <c r="FM4356" s="13"/>
      <c r="FN4356" s="13"/>
      <c r="FO4356" s="13"/>
      <c r="FP4356" s="13"/>
      <c r="FQ4356" s="13"/>
      <c r="FR4356" s="13"/>
      <c r="FS4356" s="13"/>
      <c r="FT4356" s="13"/>
      <c r="FU4356" s="13"/>
      <c r="FV4356" s="13"/>
      <c r="FW4356" s="13"/>
      <c r="FX4356" s="13"/>
      <c r="FY4356" s="13"/>
      <c r="FZ4356" s="13"/>
      <c r="GA4356" s="13"/>
      <c r="GB4356" s="13"/>
      <c r="GC4356" s="13"/>
      <c r="GD4356" s="13"/>
      <c r="GE4356" s="13"/>
      <c r="GF4356" s="13"/>
      <c r="GG4356" s="13"/>
      <c r="GH4356" s="13"/>
      <c r="GI4356" s="13"/>
      <c r="GJ4356" s="13"/>
      <c r="GK4356" s="13"/>
      <c r="GL4356" s="13"/>
      <c r="GM4356" s="13"/>
      <c r="GN4356" s="13"/>
      <c r="GO4356" s="13"/>
      <c r="GP4356" s="13"/>
      <c r="GQ4356" s="13"/>
      <c r="GR4356" s="13"/>
      <c r="GS4356" s="13"/>
      <c r="GT4356" s="13"/>
      <c r="GU4356" s="13"/>
      <c r="GV4356" s="13"/>
      <c r="GW4356" s="13"/>
      <c r="GX4356" s="13"/>
      <c r="GY4356" s="13"/>
      <c r="GZ4356" s="13"/>
      <c r="HA4356" s="13"/>
      <c r="HB4356" s="13"/>
      <c r="HC4356" s="13"/>
      <c r="HD4356" s="13"/>
      <c r="HE4356" s="13"/>
      <c r="HF4356" s="13"/>
      <c r="HG4356" s="13"/>
      <c r="HH4356" s="13"/>
      <c r="HI4356" s="13"/>
      <c r="HJ4356" s="13"/>
      <c r="HK4356" s="13"/>
      <c r="HL4356" s="13"/>
      <c r="HM4356" s="13"/>
      <c r="HN4356" s="13"/>
      <c r="HO4356" s="13"/>
      <c r="HP4356" s="13"/>
      <c r="HQ4356" s="13"/>
      <c r="HR4356" s="13"/>
      <c r="HS4356" s="13"/>
      <c r="HT4356" s="13"/>
      <c r="HU4356" s="13"/>
      <c r="HV4356" s="13"/>
      <c r="HW4356" s="13"/>
      <c r="HX4356" s="13"/>
      <c r="HY4356" s="13"/>
      <c r="HZ4356" s="13"/>
      <c r="IA4356" s="13"/>
      <c r="IB4356" s="13"/>
      <c r="IC4356" s="13"/>
      <c r="ID4356" s="13"/>
      <c r="IE4356" s="13"/>
      <c r="IF4356" s="13"/>
      <c r="IG4356" s="13"/>
    </row>
    <row r="4357" spans="1:241" s="304" customFormat="1">
      <c r="A4357" s="309">
        <v>280</v>
      </c>
      <c r="B4357" s="197" t="s">
        <v>3252</v>
      </c>
      <c r="C4357" s="151" t="s">
        <v>5425</v>
      </c>
      <c r="D4357" s="305" t="s">
        <v>1808</v>
      </c>
      <c r="E4357" s="312">
        <f t="shared" si="252"/>
        <v>0</v>
      </c>
      <c r="F4357" s="303"/>
      <c r="G4357" s="303"/>
      <c r="H4357" s="303"/>
      <c r="I4357" s="13"/>
      <c r="J4357" s="13"/>
      <c r="K4357" s="13"/>
      <c r="L4357" s="13"/>
      <c r="M4357" s="13"/>
      <c r="N4357" s="13"/>
      <c r="O4357" s="13"/>
      <c r="P4357" s="13"/>
      <c r="Q4357" s="13"/>
      <c r="R4357" s="13"/>
      <c r="S4357" s="13"/>
      <c r="T4357" s="13"/>
      <c r="U4357" s="13"/>
      <c r="V4357" s="13"/>
      <c r="W4357" s="13"/>
      <c r="X4357" s="13"/>
      <c r="Y4357" s="13"/>
      <c r="Z4357" s="13"/>
      <c r="AA4357" s="13"/>
      <c r="AB4357" s="13"/>
      <c r="AC4357" s="13"/>
      <c r="AD4357" s="13"/>
      <c r="AE4357" s="13"/>
      <c r="AF4357" s="13"/>
      <c r="AG4357" s="13"/>
      <c r="AH4357" s="13"/>
      <c r="AI4357" s="13"/>
      <c r="AJ4357" s="13"/>
      <c r="AK4357" s="13"/>
      <c r="AL4357" s="13"/>
      <c r="AM4357" s="13"/>
      <c r="AN4357" s="13"/>
      <c r="AO4357" s="13"/>
      <c r="AP4357" s="13"/>
      <c r="AQ4357" s="13"/>
      <c r="AR4357" s="13"/>
      <c r="AS4357" s="13"/>
      <c r="AT4357" s="13"/>
      <c r="AU4357" s="13"/>
      <c r="AV4357" s="13"/>
      <c r="AW4357" s="13"/>
      <c r="AX4357" s="13"/>
      <c r="AY4357" s="13"/>
      <c r="AZ4357" s="13"/>
      <c r="BA4357" s="13"/>
      <c r="BB4357" s="13"/>
      <c r="BC4357" s="13"/>
      <c r="BD4357" s="13"/>
      <c r="BE4357" s="13"/>
      <c r="BF4357" s="13"/>
      <c r="BG4357" s="13"/>
      <c r="BH4357" s="13"/>
      <c r="BI4357" s="13"/>
      <c r="BJ4357" s="13"/>
      <c r="BK4357" s="13"/>
      <c r="BL4357" s="13"/>
      <c r="BM4357" s="13"/>
      <c r="BN4357" s="13"/>
      <c r="BO4357" s="13"/>
      <c r="BP4357" s="13"/>
      <c r="BQ4357" s="13"/>
      <c r="BR4357" s="13"/>
      <c r="BS4357" s="13"/>
      <c r="BT4357" s="13"/>
      <c r="BU4357" s="13"/>
      <c r="BV4357" s="13"/>
      <c r="BW4357" s="13"/>
      <c r="BX4357" s="13"/>
      <c r="BY4357" s="13"/>
      <c r="BZ4357" s="13"/>
      <c r="CA4357" s="13"/>
      <c r="CB4357" s="13"/>
      <c r="CC4357" s="13"/>
      <c r="CD4357" s="13"/>
      <c r="CE4357" s="13"/>
      <c r="CF4357" s="13"/>
      <c r="CG4357" s="13"/>
      <c r="CH4357" s="13"/>
      <c r="CI4357" s="13"/>
      <c r="CJ4357" s="13"/>
      <c r="CK4357" s="13"/>
      <c r="CL4357" s="13"/>
      <c r="CM4357" s="13"/>
      <c r="CN4357" s="13"/>
      <c r="CO4357" s="13"/>
      <c r="CP4357" s="13"/>
      <c r="CQ4357" s="13"/>
      <c r="CR4357" s="13"/>
      <c r="CS4357" s="13"/>
      <c r="CT4357" s="13"/>
      <c r="CU4357" s="13"/>
      <c r="CV4357" s="13"/>
      <c r="CW4357" s="13"/>
      <c r="CX4357" s="13"/>
      <c r="CY4357" s="13"/>
      <c r="CZ4357" s="13"/>
      <c r="DA4357" s="13"/>
      <c r="DB4357" s="13"/>
      <c r="DC4357" s="13"/>
      <c r="DD4357" s="13"/>
      <c r="DE4357" s="13"/>
      <c r="DF4357" s="13"/>
      <c r="DG4357" s="13"/>
      <c r="DH4357" s="13"/>
      <c r="DI4357" s="13"/>
      <c r="DJ4357" s="13"/>
      <c r="DK4357" s="13"/>
      <c r="DL4357" s="13"/>
      <c r="DM4357" s="13"/>
      <c r="DN4357" s="13"/>
      <c r="DO4357" s="13"/>
      <c r="DP4357" s="13"/>
      <c r="DQ4357" s="13"/>
      <c r="DR4357" s="13"/>
      <c r="DS4357" s="13"/>
      <c r="DT4357" s="13"/>
      <c r="DU4357" s="13"/>
      <c r="DV4357" s="13"/>
      <c r="DW4357" s="13"/>
      <c r="DX4357" s="13"/>
      <c r="DY4357" s="13"/>
      <c r="DZ4357" s="13"/>
      <c r="EA4357" s="13"/>
      <c r="EB4357" s="13"/>
      <c r="EC4357" s="13"/>
      <c r="ED4357" s="13"/>
      <c r="EE4357" s="13"/>
      <c r="EF4357" s="13"/>
      <c r="EG4357" s="13"/>
      <c r="EH4357" s="13"/>
      <c r="EI4357" s="13"/>
      <c r="EJ4357" s="13"/>
      <c r="EK4357" s="13"/>
      <c r="EL4357" s="13"/>
      <c r="EM4357" s="13"/>
      <c r="EN4357" s="13"/>
      <c r="EO4357" s="13"/>
      <c r="EP4357" s="13"/>
      <c r="EQ4357" s="13"/>
      <c r="ER4357" s="13"/>
      <c r="ES4357" s="13"/>
      <c r="ET4357" s="13"/>
      <c r="EU4357" s="13"/>
      <c r="EV4357" s="13"/>
      <c r="EW4357" s="13"/>
      <c r="EX4357" s="13"/>
      <c r="EY4357" s="13"/>
      <c r="EZ4357" s="13"/>
      <c r="FA4357" s="13"/>
      <c r="FB4357" s="13"/>
      <c r="FC4357" s="13"/>
      <c r="FD4357" s="13"/>
      <c r="FE4357" s="13"/>
      <c r="FF4357" s="13"/>
      <c r="FG4357" s="13"/>
      <c r="FH4357" s="13"/>
      <c r="FI4357" s="13"/>
      <c r="FJ4357" s="13"/>
      <c r="FK4357" s="13"/>
      <c r="FL4357" s="13"/>
      <c r="FM4357" s="13"/>
      <c r="FN4357" s="13"/>
      <c r="FO4357" s="13"/>
      <c r="FP4357" s="13"/>
      <c r="FQ4357" s="13"/>
      <c r="FR4357" s="13"/>
      <c r="FS4357" s="13"/>
      <c r="FT4357" s="13"/>
      <c r="FU4357" s="13"/>
      <c r="FV4357" s="13"/>
      <c r="FW4357" s="13"/>
      <c r="FX4357" s="13"/>
      <c r="FY4357" s="13"/>
      <c r="FZ4357" s="13"/>
      <c r="GA4357" s="13"/>
      <c r="GB4357" s="13"/>
      <c r="GC4357" s="13"/>
      <c r="GD4357" s="13"/>
      <c r="GE4357" s="13"/>
      <c r="GF4357" s="13"/>
      <c r="GG4357" s="13"/>
      <c r="GH4357" s="13"/>
      <c r="GI4357" s="13"/>
      <c r="GJ4357" s="13"/>
      <c r="GK4357" s="13"/>
      <c r="GL4357" s="13"/>
      <c r="GM4357" s="13"/>
      <c r="GN4357" s="13"/>
      <c r="GO4357" s="13"/>
      <c r="GP4357" s="13"/>
      <c r="GQ4357" s="13"/>
      <c r="GR4357" s="13"/>
      <c r="GS4357" s="13"/>
      <c r="GT4357" s="13"/>
      <c r="GU4357" s="13"/>
      <c r="GV4357" s="13"/>
      <c r="GW4357" s="13"/>
      <c r="GX4357" s="13"/>
      <c r="GY4357" s="13"/>
      <c r="GZ4357" s="13"/>
      <c r="HA4357" s="13"/>
      <c r="HB4357" s="13"/>
      <c r="HC4357" s="13"/>
      <c r="HD4357" s="13"/>
      <c r="HE4357" s="13"/>
      <c r="HF4357" s="13"/>
      <c r="HG4357" s="13"/>
      <c r="HH4357" s="13"/>
      <c r="HI4357" s="13"/>
      <c r="HJ4357" s="13"/>
      <c r="HK4357" s="13"/>
      <c r="HL4357" s="13"/>
      <c r="HM4357" s="13"/>
      <c r="HN4357" s="13"/>
      <c r="HO4357" s="13"/>
      <c r="HP4357" s="13"/>
      <c r="HQ4357" s="13"/>
      <c r="HR4357" s="13"/>
      <c r="HS4357" s="13"/>
      <c r="HT4357" s="13"/>
      <c r="HU4357" s="13"/>
      <c r="HV4357" s="13"/>
      <c r="HW4357" s="13"/>
      <c r="HX4357" s="13"/>
      <c r="HY4357" s="13"/>
      <c r="HZ4357" s="13"/>
      <c r="IA4357" s="13"/>
      <c r="IB4357" s="13"/>
      <c r="IC4357" s="13"/>
      <c r="ID4357" s="13"/>
      <c r="IE4357" s="13"/>
      <c r="IF4357" s="13"/>
      <c r="IG4357" s="13"/>
    </row>
    <row r="4358" spans="1:241" s="304" customFormat="1">
      <c r="A4358" s="309">
        <v>281</v>
      </c>
      <c r="B4358" s="197" t="s">
        <v>5426</v>
      </c>
      <c r="C4358" s="151" t="s">
        <v>5425</v>
      </c>
      <c r="D4358" s="305" t="s">
        <v>1808</v>
      </c>
      <c r="E4358" s="312">
        <f t="shared" si="252"/>
        <v>0</v>
      </c>
      <c r="F4358" s="303"/>
      <c r="G4358" s="303"/>
      <c r="H4358" s="303"/>
      <c r="I4358" s="13"/>
      <c r="J4358" s="13"/>
      <c r="K4358" s="13"/>
      <c r="L4358" s="13"/>
      <c r="M4358" s="13"/>
      <c r="N4358" s="13"/>
      <c r="O4358" s="13"/>
      <c r="P4358" s="13"/>
      <c r="Q4358" s="13"/>
      <c r="R4358" s="13"/>
      <c r="S4358" s="13"/>
      <c r="T4358" s="13"/>
      <c r="U4358" s="13"/>
      <c r="V4358" s="13"/>
      <c r="W4358" s="13"/>
      <c r="X4358" s="13"/>
      <c r="Y4358" s="13"/>
      <c r="Z4358" s="13"/>
      <c r="AA4358" s="13"/>
      <c r="AB4358" s="13"/>
      <c r="AC4358" s="13"/>
      <c r="AD4358" s="13"/>
      <c r="AE4358" s="13"/>
      <c r="AF4358" s="13"/>
      <c r="AG4358" s="13"/>
      <c r="AH4358" s="13"/>
      <c r="AI4358" s="13"/>
      <c r="AJ4358" s="13"/>
      <c r="AK4358" s="13"/>
      <c r="AL4358" s="13"/>
      <c r="AM4358" s="13"/>
      <c r="AN4358" s="13"/>
      <c r="AO4358" s="13"/>
      <c r="AP4358" s="13"/>
      <c r="AQ4358" s="13"/>
      <c r="AR4358" s="13"/>
      <c r="AS4358" s="13"/>
      <c r="AT4358" s="13"/>
      <c r="AU4358" s="13"/>
      <c r="AV4358" s="13"/>
      <c r="AW4358" s="13"/>
      <c r="AX4358" s="13"/>
      <c r="AY4358" s="13"/>
      <c r="AZ4358" s="13"/>
      <c r="BA4358" s="13"/>
      <c r="BB4358" s="13"/>
      <c r="BC4358" s="13"/>
      <c r="BD4358" s="13"/>
      <c r="BE4358" s="13"/>
      <c r="BF4358" s="13"/>
      <c r="BG4358" s="13"/>
      <c r="BH4358" s="13"/>
      <c r="BI4358" s="13"/>
      <c r="BJ4358" s="13"/>
      <c r="BK4358" s="13"/>
      <c r="BL4358" s="13"/>
      <c r="BM4358" s="13"/>
      <c r="BN4358" s="13"/>
      <c r="BO4358" s="13"/>
      <c r="BP4358" s="13"/>
      <c r="BQ4358" s="13"/>
      <c r="BR4358" s="13"/>
      <c r="BS4358" s="13"/>
      <c r="BT4358" s="13"/>
      <c r="BU4358" s="13"/>
      <c r="BV4358" s="13"/>
      <c r="BW4358" s="13"/>
      <c r="BX4358" s="13"/>
      <c r="BY4358" s="13"/>
      <c r="BZ4358" s="13"/>
      <c r="CA4358" s="13"/>
      <c r="CB4358" s="13"/>
      <c r="CC4358" s="13"/>
      <c r="CD4358" s="13"/>
      <c r="CE4358" s="13"/>
      <c r="CF4358" s="13"/>
      <c r="CG4358" s="13"/>
      <c r="CH4358" s="13"/>
      <c r="CI4358" s="13"/>
      <c r="CJ4358" s="13"/>
      <c r="CK4358" s="13"/>
      <c r="CL4358" s="13"/>
      <c r="CM4358" s="13"/>
      <c r="CN4358" s="13"/>
      <c r="CO4358" s="13"/>
      <c r="CP4358" s="13"/>
      <c r="CQ4358" s="13"/>
      <c r="CR4358" s="13"/>
      <c r="CS4358" s="13"/>
      <c r="CT4358" s="13"/>
      <c r="CU4358" s="13"/>
      <c r="CV4358" s="13"/>
      <c r="CW4358" s="13"/>
      <c r="CX4358" s="13"/>
      <c r="CY4358" s="13"/>
      <c r="CZ4358" s="13"/>
      <c r="DA4358" s="13"/>
      <c r="DB4358" s="13"/>
      <c r="DC4358" s="13"/>
      <c r="DD4358" s="13"/>
      <c r="DE4358" s="13"/>
      <c r="DF4358" s="13"/>
      <c r="DG4358" s="13"/>
      <c r="DH4358" s="13"/>
      <c r="DI4358" s="13"/>
      <c r="DJ4358" s="13"/>
      <c r="DK4358" s="13"/>
      <c r="DL4358" s="13"/>
      <c r="DM4358" s="13"/>
      <c r="DN4358" s="13"/>
      <c r="DO4358" s="13"/>
      <c r="DP4358" s="13"/>
      <c r="DQ4358" s="13"/>
      <c r="DR4358" s="13"/>
      <c r="DS4358" s="13"/>
      <c r="DT4358" s="13"/>
      <c r="DU4358" s="13"/>
      <c r="DV4358" s="13"/>
      <c r="DW4358" s="13"/>
      <c r="DX4358" s="13"/>
      <c r="DY4358" s="13"/>
      <c r="DZ4358" s="13"/>
      <c r="EA4358" s="13"/>
      <c r="EB4358" s="13"/>
      <c r="EC4358" s="13"/>
      <c r="ED4358" s="13"/>
      <c r="EE4358" s="13"/>
      <c r="EF4358" s="13"/>
      <c r="EG4358" s="13"/>
      <c r="EH4358" s="13"/>
      <c r="EI4358" s="13"/>
      <c r="EJ4358" s="13"/>
      <c r="EK4358" s="13"/>
      <c r="EL4358" s="13"/>
      <c r="EM4358" s="13"/>
      <c r="EN4358" s="13"/>
      <c r="EO4358" s="13"/>
      <c r="EP4358" s="13"/>
      <c r="EQ4358" s="13"/>
      <c r="ER4358" s="13"/>
      <c r="ES4358" s="13"/>
      <c r="ET4358" s="13"/>
      <c r="EU4358" s="13"/>
      <c r="EV4358" s="13"/>
      <c r="EW4358" s="13"/>
      <c r="EX4358" s="13"/>
      <c r="EY4358" s="13"/>
      <c r="EZ4358" s="13"/>
      <c r="FA4358" s="13"/>
      <c r="FB4358" s="13"/>
      <c r="FC4358" s="13"/>
      <c r="FD4358" s="13"/>
      <c r="FE4358" s="13"/>
      <c r="FF4358" s="13"/>
      <c r="FG4358" s="13"/>
      <c r="FH4358" s="13"/>
      <c r="FI4358" s="13"/>
      <c r="FJ4358" s="13"/>
      <c r="FK4358" s="13"/>
      <c r="FL4358" s="13"/>
      <c r="FM4358" s="13"/>
      <c r="FN4358" s="13"/>
      <c r="FO4358" s="13"/>
      <c r="FP4358" s="13"/>
      <c r="FQ4358" s="13"/>
      <c r="FR4358" s="13"/>
      <c r="FS4358" s="13"/>
      <c r="FT4358" s="13"/>
      <c r="FU4358" s="13"/>
      <c r="FV4358" s="13"/>
      <c r="FW4358" s="13"/>
      <c r="FX4358" s="13"/>
      <c r="FY4358" s="13"/>
      <c r="FZ4358" s="13"/>
      <c r="GA4358" s="13"/>
      <c r="GB4358" s="13"/>
      <c r="GC4358" s="13"/>
      <c r="GD4358" s="13"/>
      <c r="GE4358" s="13"/>
      <c r="GF4358" s="13"/>
      <c r="GG4358" s="13"/>
      <c r="GH4358" s="13"/>
      <c r="GI4358" s="13"/>
      <c r="GJ4358" s="13"/>
      <c r="GK4358" s="13"/>
      <c r="GL4358" s="13"/>
      <c r="GM4358" s="13"/>
      <c r="GN4358" s="13"/>
      <c r="GO4358" s="13"/>
      <c r="GP4358" s="13"/>
      <c r="GQ4358" s="13"/>
      <c r="GR4358" s="13"/>
      <c r="GS4358" s="13"/>
      <c r="GT4358" s="13"/>
      <c r="GU4358" s="13"/>
      <c r="GV4358" s="13"/>
      <c r="GW4358" s="13"/>
      <c r="GX4358" s="13"/>
      <c r="GY4358" s="13"/>
      <c r="GZ4358" s="13"/>
      <c r="HA4358" s="13"/>
      <c r="HB4358" s="13"/>
      <c r="HC4358" s="13"/>
      <c r="HD4358" s="13"/>
      <c r="HE4358" s="13"/>
      <c r="HF4358" s="13"/>
      <c r="HG4358" s="13"/>
      <c r="HH4358" s="13"/>
      <c r="HI4358" s="13"/>
      <c r="HJ4358" s="13"/>
      <c r="HK4358" s="13"/>
      <c r="HL4358" s="13"/>
      <c r="HM4358" s="13"/>
      <c r="HN4358" s="13"/>
      <c r="HO4358" s="13"/>
      <c r="HP4358" s="13"/>
      <c r="HQ4358" s="13"/>
      <c r="HR4358" s="13"/>
      <c r="HS4358" s="13"/>
      <c r="HT4358" s="13"/>
      <c r="HU4358" s="13"/>
      <c r="HV4358" s="13"/>
      <c r="HW4358" s="13"/>
      <c r="HX4358" s="13"/>
      <c r="HY4358" s="13"/>
      <c r="HZ4358" s="13"/>
      <c r="IA4358" s="13"/>
      <c r="IB4358" s="13"/>
      <c r="IC4358" s="13"/>
      <c r="ID4358" s="13"/>
      <c r="IE4358" s="13"/>
      <c r="IF4358" s="13"/>
      <c r="IG4358" s="13"/>
    </row>
    <row r="4359" spans="1:241" s="304" customFormat="1">
      <c r="A4359" s="309">
        <v>282</v>
      </c>
      <c r="B4359" s="197" t="s">
        <v>5427</v>
      </c>
      <c r="C4359" s="151" t="s">
        <v>5425</v>
      </c>
      <c r="D4359" s="305" t="s">
        <v>1808</v>
      </c>
      <c r="E4359" s="312">
        <f t="shared" si="252"/>
        <v>0</v>
      </c>
      <c r="F4359" s="303"/>
      <c r="G4359" s="303"/>
      <c r="H4359" s="303"/>
      <c r="I4359" s="13"/>
      <c r="J4359" s="13"/>
      <c r="K4359" s="13"/>
      <c r="L4359" s="13"/>
      <c r="M4359" s="13"/>
      <c r="N4359" s="13"/>
      <c r="O4359" s="13"/>
      <c r="P4359" s="13"/>
      <c r="Q4359" s="13"/>
      <c r="R4359" s="13"/>
      <c r="S4359" s="13"/>
      <c r="T4359" s="13"/>
      <c r="U4359" s="13"/>
      <c r="V4359" s="13"/>
      <c r="W4359" s="13"/>
      <c r="X4359" s="13"/>
      <c r="Y4359" s="13"/>
      <c r="Z4359" s="13"/>
      <c r="AA4359" s="13"/>
      <c r="AB4359" s="13"/>
      <c r="AC4359" s="13"/>
      <c r="AD4359" s="13"/>
      <c r="AE4359" s="13"/>
      <c r="AF4359" s="13"/>
      <c r="AG4359" s="13"/>
      <c r="AH4359" s="13"/>
      <c r="AI4359" s="13"/>
      <c r="AJ4359" s="13"/>
      <c r="AK4359" s="13"/>
      <c r="AL4359" s="13"/>
      <c r="AM4359" s="13"/>
      <c r="AN4359" s="13"/>
      <c r="AO4359" s="13"/>
      <c r="AP4359" s="13"/>
      <c r="AQ4359" s="13"/>
      <c r="AR4359" s="13"/>
      <c r="AS4359" s="13"/>
      <c r="AT4359" s="13"/>
      <c r="AU4359" s="13"/>
      <c r="AV4359" s="13"/>
      <c r="AW4359" s="13"/>
      <c r="AX4359" s="13"/>
      <c r="AY4359" s="13"/>
      <c r="AZ4359" s="13"/>
      <c r="BA4359" s="13"/>
      <c r="BB4359" s="13"/>
      <c r="BC4359" s="13"/>
      <c r="BD4359" s="13"/>
      <c r="BE4359" s="13"/>
      <c r="BF4359" s="13"/>
      <c r="BG4359" s="13"/>
      <c r="BH4359" s="13"/>
      <c r="BI4359" s="13"/>
      <c r="BJ4359" s="13"/>
      <c r="BK4359" s="13"/>
      <c r="BL4359" s="13"/>
      <c r="BM4359" s="13"/>
      <c r="BN4359" s="13"/>
      <c r="BO4359" s="13"/>
      <c r="BP4359" s="13"/>
      <c r="BQ4359" s="13"/>
      <c r="BR4359" s="13"/>
      <c r="BS4359" s="13"/>
      <c r="BT4359" s="13"/>
      <c r="BU4359" s="13"/>
      <c r="BV4359" s="13"/>
      <c r="BW4359" s="13"/>
      <c r="BX4359" s="13"/>
      <c r="BY4359" s="13"/>
      <c r="BZ4359" s="13"/>
      <c r="CA4359" s="13"/>
      <c r="CB4359" s="13"/>
      <c r="CC4359" s="13"/>
      <c r="CD4359" s="13"/>
      <c r="CE4359" s="13"/>
      <c r="CF4359" s="13"/>
      <c r="CG4359" s="13"/>
      <c r="CH4359" s="13"/>
      <c r="CI4359" s="13"/>
      <c r="CJ4359" s="13"/>
      <c r="CK4359" s="13"/>
      <c r="CL4359" s="13"/>
      <c r="CM4359" s="13"/>
      <c r="CN4359" s="13"/>
      <c r="CO4359" s="13"/>
      <c r="CP4359" s="13"/>
      <c r="CQ4359" s="13"/>
      <c r="CR4359" s="13"/>
      <c r="CS4359" s="13"/>
      <c r="CT4359" s="13"/>
      <c r="CU4359" s="13"/>
      <c r="CV4359" s="13"/>
      <c r="CW4359" s="13"/>
      <c r="CX4359" s="13"/>
      <c r="CY4359" s="13"/>
      <c r="CZ4359" s="13"/>
      <c r="DA4359" s="13"/>
      <c r="DB4359" s="13"/>
      <c r="DC4359" s="13"/>
      <c r="DD4359" s="13"/>
      <c r="DE4359" s="13"/>
      <c r="DF4359" s="13"/>
      <c r="DG4359" s="13"/>
      <c r="DH4359" s="13"/>
      <c r="DI4359" s="13"/>
      <c r="DJ4359" s="13"/>
      <c r="DK4359" s="13"/>
      <c r="DL4359" s="13"/>
      <c r="DM4359" s="13"/>
      <c r="DN4359" s="13"/>
      <c r="DO4359" s="13"/>
      <c r="DP4359" s="13"/>
      <c r="DQ4359" s="13"/>
      <c r="DR4359" s="13"/>
      <c r="DS4359" s="13"/>
      <c r="DT4359" s="13"/>
      <c r="DU4359" s="13"/>
      <c r="DV4359" s="13"/>
      <c r="DW4359" s="13"/>
      <c r="DX4359" s="13"/>
      <c r="DY4359" s="13"/>
      <c r="DZ4359" s="13"/>
      <c r="EA4359" s="13"/>
      <c r="EB4359" s="13"/>
      <c r="EC4359" s="13"/>
      <c r="ED4359" s="13"/>
      <c r="EE4359" s="13"/>
      <c r="EF4359" s="13"/>
      <c r="EG4359" s="13"/>
      <c r="EH4359" s="13"/>
      <c r="EI4359" s="13"/>
      <c r="EJ4359" s="13"/>
      <c r="EK4359" s="13"/>
      <c r="EL4359" s="13"/>
      <c r="EM4359" s="13"/>
      <c r="EN4359" s="13"/>
      <c r="EO4359" s="13"/>
      <c r="EP4359" s="13"/>
      <c r="EQ4359" s="13"/>
      <c r="ER4359" s="13"/>
      <c r="ES4359" s="13"/>
      <c r="ET4359" s="13"/>
      <c r="EU4359" s="13"/>
      <c r="EV4359" s="13"/>
      <c r="EW4359" s="13"/>
      <c r="EX4359" s="13"/>
      <c r="EY4359" s="13"/>
      <c r="EZ4359" s="13"/>
      <c r="FA4359" s="13"/>
      <c r="FB4359" s="13"/>
      <c r="FC4359" s="13"/>
      <c r="FD4359" s="13"/>
      <c r="FE4359" s="13"/>
      <c r="FF4359" s="13"/>
      <c r="FG4359" s="13"/>
      <c r="FH4359" s="13"/>
      <c r="FI4359" s="13"/>
      <c r="FJ4359" s="13"/>
      <c r="FK4359" s="13"/>
      <c r="FL4359" s="13"/>
      <c r="FM4359" s="13"/>
      <c r="FN4359" s="13"/>
      <c r="FO4359" s="13"/>
      <c r="FP4359" s="13"/>
      <c r="FQ4359" s="13"/>
      <c r="FR4359" s="13"/>
      <c r="FS4359" s="13"/>
      <c r="FT4359" s="13"/>
      <c r="FU4359" s="13"/>
      <c r="FV4359" s="13"/>
      <c r="FW4359" s="13"/>
      <c r="FX4359" s="13"/>
      <c r="FY4359" s="13"/>
      <c r="FZ4359" s="13"/>
      <c r="GA4359" s="13"/>
      <c r="GB4359" s="13"/>
      <c r="GC4359" s="13"/>
      <c r="GD4359" s="13"/>
      <c r="GE4359" s="13"/>
      <c r="GF4359" s="13"/>
      <c r="GG4359" s="13"/>
      <c r="GH4359" s="13"/>
      <c r="GI4359" s="13"/>
      <c r="GJ4359" s="13"/>
      <c r="GK4359" s="13"/>
      <c r="GL4359" s="13"/>
      <c r="GM4359" s="13"/>
      <c r="GN4359" s="13"/>
      <c r="GO4359" s="13"/>
      <c r="GP4359" s="13"/>
      <c r="GQ4359" s="13"/>
      <c r="GR4359" s="13"/>
      <c r="GS4359" s="13"/>
      <c r="GT4359" s="13"/>
      <c r="GU4359" s="13"/>
      <c r="GV4359" s="13"/>
      <c r="GW4359" s="13"/>
      <c r="GX4359" s="13"/>
      <c r="GY4359" s="13"/>
      <c r="GZ4359" s="13"/>
      <c r="HA4359" s="13"/>
      <c r="HB4359" s="13"/>
      <c r="HC4359" s="13"/>
      <c r="HD4359" s="13"/>
      <c r="HE4359" s="13"/>
      <c r="HF4359" s="13"/>
      <c r="HG4359" s="13"/>
      <c r="HH4359" s="13"/>
      <c r="HI4359" s="13"/>
      <c r="HJ4359" s="13"/>
      <c r="HK4359" s="13"/>
      <c r="HL4359" s="13"/>
      <c r="HM4359" s="13"/>
      <c r="HN4359" s="13"/>
      <c r="HO4359" s="13"/>
      <c r="HP4359" s="13"/>
      <c r="HQ4359" s="13"/>
      <c r="HR4359" s="13"/>
      <c r="HS4359" s="13"/>
      <c r="HT4359" s="13"/>
      <c r="HU4359" s="13"/>
      <c r="HV4359" s="13"/>
      <c r="HW4359" s="13"/>
      <c r="HX4359" s="13"/>
      <c r="HY4359" s="13"/>
      <c r="HZ4359" s="13"/>
      <c r="IA4359" s="13"/>
      <c r="IB4359" s="13"/>
      <c r="IC4359" s="13"/>
      <c r="ID4359" s="13"/>
      <c r="IE4359" s="13"/>
      <c r="IF4359" s="13"/>
      <c r="IG4359" s="13"/>
    </row>
    <row r="4360" spans="1:241" s="304" customFormat="1">
      <c r="A4360" s="309">
        <v>283</v>
      </c>
      <c r="B4360" s="197" t="s">
        <v>5428</v>
      </c>
      <c r="C4360" s="151" t="s">
        <v>5425</v>
      </c>
      <c r="D4360" s="305" t="s">
        <v>1808</v>
      </c>
      <c r="E4360" s="312">
        <f t="shared" si="252"/>
        <v>0</v>
      </c>
      <c r="F4360" s="303"/>
      <c r="G4360" s="303"/>
      <c r="H4360" s="303"/>
      <c r="I4360" s="13"/>
      <c r="J4360" s="13"/>
      <c r="K4360" s="13"/>
      <c r="L4360" s="13"/>
      <c r="M4360" s="13"/>
      <c r="N4360" s="13"/>
      <c r="O4360" s="13"/>
      <c r="P4360" s="13"/>
      <c r="Q4360" s="13"/>
      <c r="R4360" s="13"/>
      <c r="S4360" s="13"/>
      <c r="T4360" s="13"/>
      <c r="U4360" s="13"/>
      <c r="V4360" s="13"/>
      <c r="W4360" s="13"/>
      <c r="X4360" s="13"/>
      <c r="Y4360" s="13"/>
      <c r="Z4360" s="13"/>
      <c r="AA4360" s="13"/>
      <c r="AB4360" s="13"/>
      <c r="AC4360" s="13"/>
      <c r="AD4360" s="13"/>
      <c r="AE4360" s="13"/>
      <c r="AF4360" s="13"/>
      <c r="AG4360" s="13"/>
      <c r="AH4360" s="13"/>
      <c r="AI4360" s="13"/>
      <c r="AJ4360" s="13"/>
      <c r="AK4360" s="13"/>
      <c r="AL4360" s="13"/>
      <c r="AM4360" s="13"/>
      <c r="AN4360" s="13"/>
      <c r="AO4360" s="13"/>
      <c r="AP4360" s="13"/>
      <c r="AQ4360" s="13"/>
      <c r="AR4360" s="13"/>
      <c r="AS4360" s="13"/>
      <c r="AT4360" s="13"/>
      <c r="AU4360" s="13"/>
      <c r="AV4360" s="13"/>
      <c r="AW4360" s="13"/>
      <c r="AX4360" s="13"/>
      <c r="AY4360" s="13"/>
      <c r="AZ4360" s="13"/>
      <c r="BA4360" s="13"/>
      <c r="BB4360" s="13"/>
      <c r="BC4360" s="13"/>
      <c r="BD4360" s="13"/>
      <c r="BE4360" s="13"/>
      <c r="BF4360" s="13"/>
      <c r="BG4360" s="13"/>
      <c r="BH4360" s="13"/>
      <c r="BI4360" s="13"/>
      <c r="BJ4360" s="13"/>
      <c r="BK4360" s="13"/>
      <c r="BL4360" s="13"/>
      <c r="BM4360" s="13"/>
      <c r="BN4360" s="13"/>
      <c r="BO4360" s="13"/>
      <c r="BP4360" s="13"/>
      <c r="BQ4360" s="13"/>
      <c r="BR4360" s="13"/>
      <c r="BS4360" s="13"/>
      <c r="BT4360" s="13"/>
      <c r="BU4360" s="13"/>
      <c r="BV4360" s="13"/>
      <c r="BW4360" s="13"/>
      <c r="BX4360" s="13"/>
      <c r="BY4360" s="13"/>
      <c r="BZ4360" s="13"/>
      <c r="CA4360" s="13"/>
      <c r="CB4360" s="13"/>
      <c r="CC4360" s="13"/>
      <c r="CD4360" s="13"/>
      <c r="CE4360" s="13"/>
      <c r="CF4360" s="13"/>
      <c r="CG4360" s="13"/>
      <c r="CH4360" s="13"/>
      <c r="CI4360" s="13"/>
      <c r="CJ4360" s="13"/>
      <c r="CK4360" s="13"/>
      <c r="CL4360" s="13"/>
      <c r="CM4360" s="13"/>
      <c r="CN4360" s="13"/>
      <c r="CO4360" s="13"/>
      <c r="CP4360" s="13"/>
      <c r="CQ4360" s="13"/>
      <c r="CR4360" s="13"/>
      <c r="CS4360" s="13"/>
      <c r="CT4360" s="13"/>
      <c r="CU4360" s="13"/>
      <c r="CV4360" s="13"/>
      <c r="CW4360" s="13"/>
      <c r="CX4360" s="13"/>
      <c r="CY4360" s="13"/>
      <c r="CZ4360" s="13"/>
      <c r="DA4360" s="13"/>
      <c r="DB4360" s="13"/>
      <c r="DC4360" s="13"/>
      <c r="DD4360" s="13"/>
      <c r="DE4360" s="13"/>
      <c r="DF4360" s="13"/>
      <c r="DG4360" s="13"/>
      <c r="DH4360" s="13"/>
      <c r="DI4360" s="13"/>
      <c r="DJ4360" s="13"/>
      <c r="DK4360" s="13"/>
      <c r="DL4360" s="13"/>
      <c r="DM4360" s="13"/>
      <c r="DN4360" s="13"/>
      <c r="DO4360" s="13"/>
      <c r="DP4360" s="13"/>
      <c r="DQ4360" s="13"/>
      <c r="DR4360" s="13"/>
      <c r="DS4360" s="13"/>
      <c r="DT4360" s="13"/>
      <c r="DU4360" s="13"/>
      <c r="DV4360" s="13"/>
      <c r="DW4360" s="13"/>
      <c r="DX4360" s="13"/>
      <c r="DY4360" s="13"/>
      <c r="DZ4360" s="13"/>
      <c r="EA4360" s="13"/>
      <c r="EB4360" s="13"/>
      <c r="EC4360" s="13"/>
      <c r="ED4360" s="13"/>
      <c r="EE4360" s="13"/>
      <c r="EF4360" s="13"/>
      <c r="EG4360" s="13"/>
      <c r="EH4360" s="13"/>
      <c r="EI4360" s="13"/>
      <c r="EJ4360" s="13"/>
      <c r="EK4360" s="13"/>
      <c r="EL4360" s="13"/>
      <c r="EM4360" s="13"/>
      <c r="EN4360" s="13"/>
      <c r="EO4360" s="13"/>
      <c r="EP4360" s="13"/>
      <c r="EQ4360" s="13"/>
      <c r="ER4360" s="13"/>
      <c r="ES4360" s="13"/>
      <c r="ET4360" s="13"/>
      <c r="EU4360" s="13"/>
      <c r="EV4360" s="13"/>
      <c r="EW4360" s="13"/>
      <c r="EX4360" s="13"/>
      <c r="EY4360" s="13"/>
      <c r="EZ4360" s="13"/>
      <c r="FA4360" s="13"/>
      <c r="FB4360" s="13"/>
      <c r="FC4360" s="13"/>
      <c r="FD4360" s="13"/>
      <c r="FE4360" s="13"/>
      <c r="FF4360" s="13"/>
      <c r="FG4360" s="13"/>
      <c r="FH4360" s="13"/>
      <c r="FI4360" s="13"/>
      <c r="FJ4360" s="13"/>
      <c r="FK4360" s="13"/>
      <c r="FL4360" s="13"/>
      <c r="FM4360" s="13"/>
      <c r="FN4360" s="13"/>
      <c r="FO4360" s="13"/>
      <c r="FP4360" s="13"/>
      <c r="FQ4360" s="13"/>
      <c r="FR4360" s="13"/>
      <c r="FS4360" s="13"/>
      <c r="FT4360" s="13"/>
      <c r="FU4360" s="13"/>
      <c r="FV4360" s="13"/>
      <c r="FW4360" s="13"/>
      <c r="FX4360" s="13"/>
      <c r="FY4360" s="13"/>
      <c r="FZ4360" s="13"/>
      <c r="GA4360" s="13"/>
      <c r="GB4360" s="13"/>
      <c r="GC4360" s="13"/>
      <c r="GD4360" s="13"/>
      <c r="GE4360" s="13"/>
      <c r="GF4360" s="13"/>
      <c r="GG4360" s="13"/>
      <c r="GH4360" s="13"/>
      <c r="GI4360" s="13"/>
      <c r="GJ4360" s="13"/>
      <c r="GK4360" s="13"/>
      <c r="GL4360" s="13"/>
      <c r="GM4360" s="13"/>
      <c r="GN4360" s="13"/>
      <c r="GO4360" s="13"/>
      <c r="GP4360" s="13"/>
      <c r="GQ4360" s="13"/>
      <c r="GR4360" s="13"/>
      <c r="GS4360" s="13"/>
      <c r="GT4360" s="13"/>
      <c r="GU4360" s="13"/>
      <c r="GV4360" s="13"/>
      <c r="GW4360" s="13"/>
      <c r="GX4360" s="13"/>
      <c r="GY4360" s="13"/>
      <c r="GZ4360" s="13"/>
      <c r="HA4360" s="13"/>
      <c r="HB4360" s="13"/>
      <c r="HC4360" s="13"/>
      <c r="HD4360" s="13"/>
      <c r="HE4360" s="13"/>
      <c r="HF4360" s="13"/>
      <c r="HG4360" s="13"/>
      <c r="HH4360" s="13"/>
      <c r="HI4360" s="13"/>
      <c r="HJ4360" s="13"/>
      <c r="HK4360" s="13"/>
      <c r="HL4360" s="13"/>
      <c r="HM4360" s="13"/>
      <c r="HN4360" s="13"/>
      <c r="HO4360" s="13"/>
      <c r="HP4360" s="13"/>
      <c r="HQ4360" s="13"/>
      <c r="HR4360" s="13"/>
      <c r="HS4360" s="13"/>
      <c r="HT4360" s="13"/>
      <c r="HU4360" s="13"/>
      <c r="HV4360" s="13"/>
      <c r="HW4360" s="13"/>
      <c r="HX4360" s="13"/>
      <c r="HY4360" s="13"/>
      <c r="HZ4360" s="13"/>
      <c r="IA4360" s="13"/>
      <c r="IB4360" s="13"/>
      <c r="IC4360" s="13"/>
      <c r="ID4360" s="13"/>
      <c r="IE4360" s="13"/>
      <c r="IF4360" s="13"/>
      <c r="IG4360" s="13"/>
    </row>
    <row r="4361" spans="1:241" s="304" customFormat="1">
      <c r="A4361" s="309">
        <v>284</v>
      </c>
      <c r="B4361" s="197" t="s">
        <v>5429</v>
      </c>
      <c r="C4361" s="151" t="s">
        <v>5425</v>
      </c>
      <c r="D4361" s="305" t="s">
        <v>1808</v>
      </c>
      <c r="E4361" s="312">
        <f t="shared" si="252"/>
        <v>0</v>
      </c>
      <c r="F4361" s="303"/>
      <c r="G4361" s="303"/>
      <c r="H4361" s="303"/>
      <c r="I4361" s="13"/>
      <c r="J4361" s="13"/>
      <c r="K4361" s="13"/>
      <c r="L4361" s="13"/>
      <c r="M4361" s="13"/>
      <c r="N4361" s="13"/>
      <c r="O4361" s="13"/>
      <c r="P4361" s="13"/>
      <c r="Q4361" s="13"/>
      <c r="R4361" s="13"/>
      <c r="S4361" s="13"/>
      <c r="T4361" s="13"/>
      <c r="U4361" s="13"/>
      <c r="V4361" s="13"/>
      <c r="W4361" s="13"/>
      <c r="X4361" s="13"/>
      <c r="Y4361" s="13"/>
      <c r="Z4361" s="13"/>
      <c r="AA4361" s="13"/>
      <c r="AB4361" s="13"/>
      <c r="AC4361" s="13"/>
      <c r="AD4361" s="13"/>
      <c r="AE4361" s="13"/>
      <c r="AF4361" s="13"/>
      <c r="AG4361" s="13"/>
      <c r="AH4361" s="13"/>
      <c r="AI4361" s="13"/>
      <c r="AJ4361" s="13"/>
      <c r="AK4361" s="13"/>
      <c r="AL4361" s="13"/>
      <c r="AM4361" s="13"/>
      <c r="AN4361" s="13"/>
      <c r="AO4361" s="13"/>
      <c r="AP4361" s="13"/>
      <c r="AQ4361" s="13"/>
      <c r="AR4361" s="13"/>
      <c r="AS4361" s="13"/>
      <c r="AT4361" s="13"/>
      <c r="AU4361" s="13"/>
      <c r="AV4361" s="13"/>
      <c r="AW4361" s="13"/>
      <c r="AX4361" s="13"/>
      <c r="AY4361" s="13"/>
      <c r="AZ4361" s="13"/>
      <c r="BA4361" s="13"/>
      <c r="BB4361" s="13"/>
      <c r="BC4361" s="13"/>
      <c r="BD4361" s="13"/>
      <c r="BE4361" s="13"/>
      <c r="BF4361" s="13"/>
      <c r="BG4361" s="13"/>
      <c r="BH4361" s="13"/>
      <c r="BI4361" s="13"/>
      <c r="BJ4361" s="13"/>
      <c r="BK4361" s="13"/>
      <c r="BL4361" s="13"/>
      <c r="BM4361" s="13"/>
      <c r="BN4361" s="13"/>
      <c r="BO4361" s="13"/>
      <c r="BP4361" s="13"/>
      <c r="BQ4361" s="13"/>
      <c r="BR4361" s="13"/>
      <c r="BS4361" s="13"/>
      <c r="BT4361" s="13"/>
      <c r="BU4361" s="13"/>
      <c r="BV4361" s="13"/>
      <c r="BW4361" s="13"/>
      <c r="BX4361" s="13"/>
      <c r="BY4361" s="13"/>
      <c r="BZ4361" s="13"/>
      <c r="CA4361" s="13"/>
      <c r="CB4361" s="13"/>
      <c r="CC4361" s="13"/>
      <c r="CD4361" s="13"/>
      <c r="CE4361" s="13"/>
      <c r="CF4361" s="13"/>
      <c r="CG4361" s="13"/>
      <c r="CH4361" s="13"/>
      <c r="CI4361" s="13"/>
      <c r="CJ4361" s="13"/>
      <c r="CK4361" s="13"/>
      <c r="CL4361" s="13"/>
      <c r="CM4361" s="13"/>
      <c r="CN4361" s="13"/>
      <c r="CO4361" s="13"/>
      <c r="CP4361" s="13"/>
      <c r="CQ4361" s="13"/>
      <c r="CR4361" s="13"/>
      <c r="CS4361" s="13"/>
      <c r="CT4361" s="13"/>
      <c r="CU4361" s="13"/>
      <c r="CV4361" s="13"/>
      <c r="CW4361" s="13"/>
      <c r="CX4361" s="13"/>
      <c r="CY4361" s="13"/>
      <c r="CZ4361" s="13"/>
      <c r="DA4361" s="13"/>
      <c r="DB4361" s="13"/>
      <c r="DC4361" s="13"/>
      <c r="DD4361" s="13"/>
      <c r="DE4361" s="13"/>
      <c r="DF4361" s="13"/>
      <c r="DG4361" s="13"/>
      <c r="DH4361" s="13"/>
      <c r="DI4361" s="13"/>
      <c r="DJ4361" s="13"/>
      <c r="DK4361" s="13"/>
      <c r="DL4361" s="13"/>
      <c r="DM4361" s="13"/>
      <c r="DN4361" s="13"/>
      <c r="DO4361" s="13"/>
      <c r="DP4361" s="13"/>
      <c r="DQ4361" s="13"/>
      <c r="DR4361" s="13"/>
      <c r="DS4361" s="13"/>
      <c r="DT4361" s="13"/>
      <c r="DU4361" s="13"/>
      <c r="DV4361" s="13"/>
      <c r="DW4361" s="13"/>
      <c r="DX4361" s="13"/>
      <c r="DY4361" s="13"/>
      <c r="DZ4361" s="13"/>
      <c r="EA4361" s="13"/>
      <c r="EB4361" s="13"/>
      <c r="EC4361" s="13"/>
      <c r="ED4361" s="13"/>
      <c r="EE4361" s="13"/>
      <c r="EF4361" s="13"/>
      <c r="EG4361" s="13"/>
      <c r="EH4361" s="13"/>
      <c r="EI4361" s="13"/>
      <c r="EJ4361" s="13"/>
      <c r="EK4361" s="13"/>
      <c r="EL4361" s="13"/>
      <c r="EM4361" s="13"/>
      <c r="EN4361" s="13"/>
      <c r="EO4361" s="13"/>
      <c r="EP4361" s="13"/>
      <c r="EQ4361" s="13"/>
      <c r="ER4361" s="13"/>
      <c r="ES4361" s="13"/>
      <c r="ET4361" s="13"/>
      <c r="EU4361" s="13"/>
      <c r="EV4361" s="13"/>
      <c r="EW4361" s="13"/>
      <c r="EX4361" s="13"/>
      <c r="EY4361" s="13"/>
      <c r="EZ4361" s="13"/>
      <c r="FA4361" s="13"/>
      <c r="FB4361" s="13"/>
      <c r="FC4361" s="13"/>
      <c r="FD4361" s="13"/>
      <c r="FE4361" s="13"/>
      <c r="FF4361" s="13"/>
      <c r="FG4361" s="13"/>
      <c r="FH4361" s="13"/>
      <c r="FI4361" s="13"/>
      <c r="FJ4361" s="13"/>
      <c r="FK4361" s="13"/>
      <c r="FL4361" s="13"/>
      <c r="FM4361" s="13"/>
      <c r="FN4361" s="13"/>
      <c r="FO4361" s="13"/>
      <c r="FP4361" s="13"/>
      <c r="FQ4361" s="13"/>
      <c r="FR4361" s="13"/>
      <c r="FS4361" s="13"/>
      <c r="FT4361" s="13"/>
      <c r="FU4361" s="13"/>
      <c r="FV4361" s="13"/>
      <c r="FW4361" s="13"/>
      <c r="FX4361" s="13"/>
      <c r="FY4361" s="13"/>
      <c r="FZ4361" s="13"/>
      <c r="GA4361" s="13"/>
      <c r="GB4361" s="13"/>
      <c r="GC4361" s="13"/>
      <c r="GD4361" s="13"/>
      <c r="GE4361" s="13"/>
      <c r="GF4361" s="13"/>
      <c r="GG4361" s="13"/>
      <c r="GH4361" s="13"/>
      <c r="GI4361" s="13"/>
      <c r="GJ4361" s="13"/>
      <c r="GK4361" s="13"/>
      <c r="GL4361" s="13"/>
      <c r="GM4361" s="13"/>
      <c r="GN4361" s="13"/>
      <c r="GO4361" s="13"/>
      <c r="GP4361" s="13"/>
      <c r="GQ4361" s="13"/>
      <c r="GR4361" s="13"/>
      <c r="GS4361" s="13"/>
      <c r="GT4361" s="13"/>
      <c r="GU4361" s="13"/>
      <c r="GV4361" s="13"/>
      <c r="GW4361" s="13"/>
      <c r="GX4361" s="13"/>
      <c r="GY4361" s="13"/>
      <c r="GZ4361" s="13"/>
      <c r="HA4361" s="13"/>
      <c r="HB4361" s="13"/>
      <c r="HC4361" s="13"/>
      <c r="HD4361" s="13"/>
      <c r="HE4361" s="13"/>
      <c r="HF4361" s="13"/>
      <c r="HG4361" s="13"/>
      <c r="HH4361" s="13"/>
      <c r="HI4361" s="13"/>
      <c r="HJ4361" s="13"/>
      <c r="HK4361" s="13"/>
      <c r="HL4361" s="13"/>
      <c r="HM4361" s="13"/>
      <c r="HN4361" s="13"/>
      <c r="HO4361" s="13"/>
      <c r="HP4361" s="13"/>
      <c r="HQ4361" s="13"/>
      <c r="HR4361" s="13"/>
      <c r="HS4361" s="13"/>
      <c r="HT4361" s="13"/>
      <c r="HU4361" s="13"/>
      <c r="HV4361" s="13"/>
      <c r="HW4361" s="13"/>
      <c r="HX4361" s="13"/>
      <c r="HY4361" s="13"/>
      <c r="HZ4361" s="13"/>
      <c r="IA4361" s="13"/>
      <c r="IB4361" s="13"/>
      <c r="IC4361" s="13"/>
      <c r="ID4361" s="13"/>
      <c r="IE4361" s="13"/>
      <c r="IF4361" s="13"/>
      <c r="IG4361" s="13"/>
    </row>
    <row r="4362" spans="1:241" s="304" customFormat="1">
      <c r="A4362" s="309">
        <v>285</v>
      </c>
      <c r="B4362" s="197" t="s">
        <v>5404</v>
      </c>
      <c r="C4362" s="151" t="s">
        <v>5425</v>
      </c>
      <c r="D4362" s="305" t="s">
        <v>1808</v>
      </c>
      <c r="E4362" s="312">
        <f t="shared" si="252"/>
        <v>0</v>
      </c>
      <c r="F4362" s="303"/>
      <c r="G4362" s="303"/>
      <c r="H4362" s="303"/>
      <c r="I4362" s="13"/>
      <c r="J4362" s="13"/>
      <c r="K4362" s="13"/>
      <c r="L4362" s="13"/>
      <c r="M4362" s="13"/>
      <c r="N4362" s="13"/>
      <c r="O4362" s="13"/>
      <c r="P4362" s="13"/>
      <c r="Q4362" s="13"/>
      <c r="R4362" s="13"/>
      <c r="S4362" s="13"/>
      <c r="T4362" s="13"/>
      <c r="U4362" s="13"/>
      <c r="V4362" s="13"/>
      <c r="W4362" s="13"/>
      <c r="X4362" s="13"/>
      <c r="Y4362" s="13"/>
      <c r="Z4362" s="13"/>
      <c r="AA4362" s="13"/>
      <c r="AB4362" s="13"/>
      <c r="AC4362" s="13"/>
      <c r="AD4362" s="13"/>
      <c r="AE4362" s="13"/>
      <c r="AF4362" s="13"/>
      <c r="AG4362" s="13"/>
      <c r="AH4362" s="13"/>
      <c r="AI4362" s="13"/>
      <c r="AJ4362" s="13"/>
      <c r="AK4362" s="13"/>
      <c r="AL4362" s="13"/>
      <c r="AM4362" s="13"/>
      <c r="AN4362" s="13"/>
      <c r="AO4362" s="13"/>
      <c r="AP4362" s="13"/>
      <c r="AQ4362" s="13"/>
      <c r="AR4362" s="13"/>
      <c r="AS4362" s="13"/>
      <c r="AT4362" s="13"/>
      <c r="AU4362" s="13"/>
      <c r="AV4362" s="13"/>
      <c r="AW4362" s="13"/>
      <c r="AX4362" s="13"/>
      <c r="AY4362" s="13"/>
      <c r="AZ4362" s="13"/>
      <c r="BA4362" s="13"/>
      <c r="BB4362" s="13"/>
      <c r="BC4362" s="13"/>
      <c r="BD4362" s="13"/>
      <c r="BE4362" s="13"/>
      <c r="BF4362" s="13"/>
      <c r="BG4362" s="13"/>
      <c r="BH4362" s="13"/>
      <c r="BI4362" s="13"/>
      <c r="BJ4362" s="13"/>
      <c r="BK4362" s="13"/>
      <c r="BL4362" s="13"/>
      <c r="BM4362" s="13"/>
      <c r="BN4362" s="13"/>
      <c r="BO4362" s="13"/>
      <c r="BP4362" s="13"/>
      <c r="BQ4362" s="13"/>
      <c r="BR4362" s="13"/>
      <c r="BS4362" s="13"/>
      <c r="BT4362" s="13"/>
      <c r="BU4362" s="13"/>
      <c r="BV4362" s="13"/>
      <c r="BW4362" s="13"/>
      <c r="BX4362" s="13"/>
      <c r="BY4362" s="13"/>
      <c r="BZ4362" s="13"/>
      <c r="CA4362" s="13"/>
      <c r="CB4362" s="13"/>
      <c r="CC4362" s="13"/>
      <c r="CD4362" s="13"/>
      <c r="CE4362" s="13"/>
      <c r="CF4362" s="13"/>
      <c r="CG4362" s="13"/>
      <c r="CH4362" s="13"/>
      <c r="CI4362" s="13"/>
      <c r="CJ4362" s="13"/>
      <c r="CK4362" s="13"/>
      <c r="CL4362" s="13"/>
      <c r="CM4362" s="13"/>
      <c r="CN4362" s="13"/>
      <c r="CO4362" s="13"/>
      <c r="CP4362" s="13"/>
      <c r="CQ4362" s="13"/>
      <c r="CR4362" s="13"/>
      <c r="CS4362" s="13"/>
      <c r="CT4362" s="13"/>
      <c r="CU4362" s="13"/>
      <c r="CV4362" s="13"/>
      <c r="CW4362" s="13"/>
      <c r="CX4362" s="13"/>
      <c r="CY4362" s="13"/>
      <c r="CZ4362" s="13"/>
      <c r="DA4362" s="13"/>
      <c r="DB4362" s="13"/>
      <c r="DC4362" s="13"/>
      <c r="DD4362" s="13"/>
      <c r="DE4362" s="13"/>
      <c r="DF4362" s="13"/>
      <c r="DG4362" s="13"/>
      <c r="DH4362" s="13"/>
      <c r="DI4362" s="13"/>
      <c r="DJ4362" s="13"/>
      <c r="DK4362" s="13"/>
      <c r="DL4362" s="13"/>
      <c r="DM4362" s="13"/>
      <c r="DN4362" s="13"/>
      <c r="DO4362" s="13"/>
      <c r="DP4362" s="13"/>
      <c r="DQ4362" s="13"/>
      <c r="DR4362" s="13"/>
      <c r="DS4362" s="13"/>
      <c r="DT4362" s="13"/>
      <c r="DU4362" s="13"/>
      <c r="DV4362" s="13"/>
      <c r="DW4362" s="13"/>
      <c r="DX4362" s="13"/>
      <c r="DY4362" s="13"/>
      <c r="DZ4362" s="13"/>
      <c r="EA4362" s="13"/>
      <c r="EB4362" s="13"/>
      <c r="EC4362" s="13"/>
      <c r="ED4362" s="13"/>
      <c r="EE4362" s="13"/>
      <c r="EF4362" s="13"/>
      <c r="EG4362" s="13"/>
      <c r="EH4362" s="13"/>
      <c r="EI4362" s="13"/>
      <c r="EJ4362" s="13"/>
      <c r="EK4362" s="13"/>
      <c r="EL4362" s="13"/>
      <c r="EM4362" s="13"/>
      <c r="EN4362" s="13"/>
      <c r="EO4362" s="13"/>
      <c r="EP4362" s="13"/>
      <c r="EQ4362" s="13"/>
      <c r="ER4362" s="13"/>
      <c r="ES4362" s="13"/>
      <c r="ET4362" s="13"/>
      <c r="EU4362" s="13"/>
      <c r="EV4362" s="13"/>
      <c r="EW4362" s="13"/>
      <c r="EX4362" s="13"/>
      <c r="EY4362" s="13"/>
      <c r="EZ4362" s="13"/>
      <c r="FA4362" s="13"/>
      <c r="FB4362" s="13"/>
      <c r="FC4362" s="13"/>
      <c r="FD4362" s="13"/>
      <c r="FE4362" s="13"/>
      <c r="FF4362" s="13"/>
      <c r="FG4362" s="13"/>
      <c r="FH4362" s="13"/>
      <c r="FI4362" s="13"/>
      <c r="FJ4362" s="13"/>
      <c r="FK4362" s="13"/>
      <c r="FL4362" s="13"/>
      <c r="FM4362" s="13"/>
      <c r="FN4362" s="13"/>
      <c r="FO4362" s="13"/>
      <c r="FP4362" s="13"/>
      <c r="FQ4362" s="13"/>
      <c r="FR4362" s="13"/>
      <c r="FS4362" s="13"/>
      <c r="FT4362" s="13"/>
      <c r="FU4362" s="13"/>
      <c r="FV4362" s="13"/>
      <c r="FW4362" s="13"/>
      <c r="FX4362" s="13"/>
      <c r="FY4362" s="13"/>
      <c r="FZ4362" s="13"/>
      <c r="GA4362" s="13"/>
      <c r="GB4362" s="13"/>
      <c r="GC4362" s="13"/>
      <c r="GD4362" s="13"/>
      <c r="GE4362" s="13"/>
      <c r="GF4362" s="13"/>
      <c r="GG4362" s="13"/>
      <c r="GH4362" s="13"/>
      <c r="GI4362" s="13"/>
      <c r="GJ4362" s="13"/>
      <c r="GK4362" s="13"/>
      <c r="GL4362" s="13"/>
      <c r="GM4362" s="13"/>
      <c r="GN4362" s="13"/>
      <c r="GO4362" s="13"/>
      <c r="GP4362" s="13"/>
      <c r="GQ4362" s="13"/>
      <c r="GR4362" s="13"/>
      <c r="GS4362" s="13"/>
      <c r="GT4362" s="13"/>
      <c r="GU4362" s="13"/>
      <c r="GV4362" s="13"/>
      <c r="GW4362" s="13"/>
      <c r="GX4362" s="13"/>
      <c r="GY4362" s="13"/>
      <c r="GZ4362" s="13"/>
      <c r="HA4362" s="13"/>
      <c r="HB4362" s="13"/>
      <c r="HC4362" s="13"/>
      <c r="HD4362" s="13"/>
      <c r="HE4362" s="13"/>
      <c r="HF4362" s="13"/>
      <c r="HG4362" s="13"/>
      <c r="HH4362" s="13"/>
      <c r="HI4362" s="13"/>
      <c r="HJ4362" s="13"/>
      <c r="HK4362" s="13"/>
      <c r="HL4362" s="13"/>
      <c r="HM4362" s="13"/>
      <c r="HN4362" s="13"/>
      <c r="HO4362" s="13"/>
      <c r="HP4362" s="13"/>
      <c r="HQ4362" s="13"/>
      <c r="HR4362" s="13"/>
      <c r="HS4362" s="13"/>
      <c r="HT4362" s="13"/>
      <c r="HU4362" s="13"/>
      <c r="HV4362" s="13"/>
      <c r="HW4362" s="13"/>
      <c r="HX4362" s="13"/>
      <c r="HY4362" s="13"/>
      <c r="HZ4362" s="13"/>
      <c r="IA4362" s="13"/>
      <c r="IB4362" s="13"/>
      <c r="IC4362" s="13"/>
      <c r="ID4362" s="13"/>
      <c r="IE4362" s="13"/>
      <c r="IF4362" s="13"/>
      <c r="IG4362" s="13"/>
    </row>
    <row r="4363" spans="1:241" s="304" customFormat="1">
      <c r="A4363" s="309">
        <v>286</v>
      </c>
      <c r="B4363" s="197" t="s">
        <v>5430</v>
      </c>
      <c r="C4363" s="151" t="s">
        <v>5425</v>
      </c>
      <c r="D4363" s="311" t="s">
        <v>2581</v>
      </c>
      <c r="E4363" s="312">
        <f t="shared" si="252"/>
        <v>0</v>
      </c>
      <c r="F4363" s="303"/>
      <c r="G4363" s="303"/>
      <c r="H4363" s="303"/>
      <c r="I4363" s="13"/>
      <c r="J4363" s="13"/>
      <c r="K4363" s="13"/>
      <c r="L4363" s="13"/>
      <c r="M4363" s="13"/>
      <c r="N4363" s="13"/>
      <c r="O4363" s="13"/>
      <c r="P4363" s="13"/>
      <c r="Q4363" s="13"/>
      <c r="R4363" s="13"/>
      <c r="S4363" s="13"/>
      <c r="T4363" s="13"/>
      <c r="U4363" s="13"/>
      <c r="V4363" s="13"/>
      <c r="W4363" s="13"/>
      <c r="X4363" s="13"/>
      <c r="Y4363" s="13"/>
      <c r="Z4363" s="13"/>
      <c r="AA4363" s="13"/>
      <c r="AB4363" s="13"/>
      <c r="AC4363" s="13"/>
      <c r="AD4363" s="13"/>
      <c r="AE4363" s="13"/>
      <c r="AF4363" s="13"/>
      <c r="AG4363" s="13"/>
      <c r="AH4363" s="13"/>
      <c r="AI4363" s="13"/>
      <c r="AJ4363" s="13"/>
      <c r="AK4363" s="13"/>
      <c r="AL4363" s="13"/>
      <c r="AM4363" s="13"/>
      <c r="AN4363" s="13"/>
      <c r="AO4363" s="13"/>
      <c r="AP4363" s="13"/>
      <c r="AQ4363" s="13"/>
      <c r="AR4363" s="13"/>
      <c r="AS4363" s="13"/>
      <c r="AT4363" s="13"/>
      <c r="AU4363" s="13"/>
      <c r="AV4363" s="13"/>
      <c r="AW4363" s="13"/>
      <c r="AX4363" s="13"/>
      <c r="AY4363" s="13"/>
      <c r="AZ4363" s="13"/>
      <c r="BA4363" s="13"/>
      <c r="BB4363" s="13"/>
      <c r="BC4363" s="13"/>
      <c r="BD4363" s="13"/>
      <c r="BE4363" s="13"/>
      <c r="BF4363" s="13"/>
      <c r="BG4363" s="13"/>
      <c r="BH4363" s="13"/>
      <c r="BI4363" s="13"/>
      <c r="BJ4363" s="13"/>
      <c r="BK4363" s="13"/>
      <c r="BL4363" s="13"/>
      <c r="BM4363" s="13"/>
      <c r="BN4363" s="13"/>
      <c r="BO4363" s="13"/>
      <c r="BP4363" s="13"/>
      <c r="BQ4363" s="13"/>
      <c r="BR4363" s="13"/>
      <c r="BS4363" s="13"/>
      <c r="BT4363" s="13"/>
      <c r="BU4363" s="13"/>
      <c r="BV4363" s="13"/>
      <c r="BW4363" s="13"/>
      <c r="BX4363" s="13"/>
      <c r="BY4363" s="13"/>
      <c r="BZ4363" s="13"/>
      <c r="CA4363" s="13"/>
      <c r="CB4363" s="13"/>
      <c r="CC4363" s="13"/>
      <c r="CD4363" s="13"/>
      <c r="CE4363" s="13"/>
      <c r="CF4363" s="13"/>
      <c r="CG4363" s="13"/>
      <c r="CH4363" s="13"/>
      <c r="CI4363" s="13"/>
      <c r="CJ4363" s="13"/>
      <c r="CK4363" s="13"/>
      <c r="CL4363" s="13"/>
      <c r="CM4363" s="13"/>
      <c r="CN4363" s="13"/>
      <c r="CO4363" s="13"/>
      <c r="CP4363" s="13"/>
      <c r="CQ4363" s="13"/>
      <c r="CR4363" s="13"/>
      <c r="CS4363" s="13"/>
      <c r="CT4363" s="13"/>
      <c r="CU4363" s="13"/>
      <c r="CV4363" s="13"/>
      <c r="CW4363" s="13"/>
      <c r="CX4363" s="13"/>
      <c r="CY4363" s="13"/>
      <c r="CZ4363" s="13"/>
      <c r="DA4363" s="13"/>
      <c r="DB4363" s="13"/>
      <c r="DC4363" s="13"/>
      <c r="DD4363" s="13"/>
      <c r="DE4363" s="13"/>
      <c r="DF4363" s="13"/>
      <c r="DG4363" s="13"/>
      <c r="DH4363" s="13"/>
      <c r="DI4363" s="13"/>
      <c r="DJ4363" s="13"/>
      <c r="DK4363" s="13"/>
      <c r="DL4363" s="13"/>
      <c r="DM4363" s="13"/>
      <c r="DN4363" s="13"/>
      <c r="DO4363" s="13"/>
      <c r="DP4363" s="13"/>
      <c r="DQ4363" s="13"/>
      <c r="DR4363" s="13"/>
      <c r="DS4363" s="13"/>
      <c r="DT4363" s="13"/>
      <c r="DU4363" s="13"/>
      <c r="DV4363" s="13"/>
      <c r="DW4363" s="13"/>
      <c r="DX4363" s="13"/>
      <c r="DY4363" s="13"/>
      <c r="DZ4363" s="13"/>
      <c r="EA4363" s="13"/>
      <c r="EB4363" s="13"/>
      <c r="EC4363" s="13"/>
      <c r="ED4363" s="13"/>
      <c r="EE4363" s="13"/>
      <c r="EF4363" s="13"/>
      <c r="EG4363" s="13"/>
      <c r="EH4363" s="13"/>
      <c r="EI4363" s="13"/>
      <c r="EJ4363" s="13"/>
      <c r="EK4363" s="13"/>
      <c r="EL4363" s="13"/>
      <c r="EM4363" s="13"/>
      <c r="EN4363" s="13"/>
      <c r="EO4363" s="13"/>
      <c r="EP4363" s="13"/>
      <c r="EQ4363" s="13"/>
      <c r="ER4363" s="13"/>
      <c r="ES4363" s="13"/>
      <c r="ET4363" s="13"/>
      <c r="EU4363" s="13"/>
      <c r="EV4363" s="13"/>
      <c r="EW4363" s="13"/>
      <c r="EX4363" s="13"/>
      <c r="EY4363" s="13"/>
      <c r="EZ4363" s="13"/>
      <c r="FA4363" s="13"/>
      <c r="FB4363" s="13"/>
      <c r="FC4363" s="13"/>
      <c r="FD4363" s="13"/>
      <c r="FE4363" s="13"/>
      <c r="FF4363" s="13"/>
      <c r="FG4363" s="13"/>
      <c r="FH4363" s="13"/>
      <c r="FI4363" s="13"/>
      <c r="FJ4363" s="13"/>
      <c r="FK4363" s="13"/>
      <c r="FL4363" s="13"/>
      <c r="FM4363" s="13"/>
      <c r="FN4363" s="13"/>
      <c r="FO4363" s="13"/>
      <c r="FP4363" s="13"/>
      <c r="FQ4363" s="13"/>
      <c r="FR4363" s="13"/>
      <c r="FS4363" s="13"/>
      <c r="FT4363" s="13"/>
      <c r="FU4363" s="13"/>
      <c r="FV4363" s="13"/>
      <c r="FW4363" s="13"/>
      <c r="FX4363" s="13"/>
      <c r="FY4363" s="13"/>
      <c r="FZ4363" s="13"/>
      <c r="GA4363" s="13"/>
      <c r="GB4363" s="13"/>
      <c r="GC4363" s="13"/>
      <c r="GD4363" s="13"/>
      <c r="GE4363" s="13"/>
      <c r="GF4363" s="13"/>
      <c r="GG4363" s="13"/>
      <c r="GH4363" s="13"/>
      <c r="GI4363" s="13"/>
      <c r="GJ4363" s="13"/>
      <c r="GK4363" s="13"/>
      <c r="GL4363" s="13"/>
      <c r="GM4363" s="13"/>
      <c r="GN4363" s="13"/>
      <c r="GO4363" s="13"/>
      <c r="GP4363" s="13"/>
      <c r="GQ4363" s="13"/>
      <c r="GR4363" s="13"/>
      <c r="GS4363" s="13"/>
      <c r="GT4363" s="13"/>
      <c r="GU4363" s="13"/>
      <c r="GV4363" s="13"/>
      <c r="GW4363" s="13"/>
      <c r="GX4363" s="13"/>
      <c r="GY4363" s="13"/>
      <c r="GZ4363" s="13"/>
      <c r="HA4363" s="13"/>
      <c r="HB4363" s="13"/>
      <c r="HC4363" s="13"/>
      <c r="HD4363" s="13"/>
      <c r="HE4363" s="13"/>
      <c r="HF4363" s="13"/>
      <c r="HG4363" s="13"/>
      <c r="HH4363" s="13"/>
      <c r="HI4363" s="13"/>
      <c r="HJ4363" s="13"/>
      <c r="HK4363" s="13"/>
      <c r="HL4363" s="13"/>
      <c r="HM4363" s="13"/>
      <c r="HN4363" s="13"/>
      <c r="HO4363" s="13"/>
      <c r="HP4363" s="13"/>
      <c r="HQ4363" s="13"/>
      <c r="HR4363" s="13"/>
      <c r="HS4363" s="13"/>
      <c r="HT4363" s="13"/>
      <c r="HU4363" s="13"/>
      <c r="HV4363" s="13"/>
      <c r="HW4363" s="13"/>
      <c r="HX4363" s="13"/>
      <c r="HY4363" s="13"/>
      <c r="HZ4363" s="13"/>
      <c r="IA4363" s="13"/>
      <c r="IB4363" s="13"/>
      <c r="IC4363" s="13"/>
      <c r="ID4363" s="13"/>
      <c r="IE4363" s="13"/>
      <c r="IF4363" s="13"/>
      <c r="IG4363" s="13"/>
    </row>
    <row r="4364" spans="1:241" s="304" customFormat="1">
      <c r="A4364" s="309">
        <v>287</v>
      </c>
      <c r="B4364" s="197" t="s">
        <v>5431</v>
      </c>
      <c r="C4364" s="151" t="s">
        <v>5425</v>
      </c>
      <c r="D4364" s="311" t="s">
        <v>2581</v>
      </c>
      <c r="E4364" s="312">
        <f t="shared" si="252"/>
        <v>0</v>
      </c>
      <c r="F4364" s="303"/>
      <c r="G4364" s="303"/>
      <c r="H4364" s="303"/>
      <c r="I4364" s="13"/>
      <c r="J4364" s="13"/>
      <c r="K4364" s="13"/>
      <c r="L4364" s="13"/>
      <c r="M4364" s="13"/>
      <c r="N4364" s="13"/>
      <c r="O4364" s="13"/>
      <c r="P4364" s="13"/>
      <c r="Q4364" s="13"/>
      <c r="R4364" s="13"/>
      <c r="S4364" s="13"/>
      <c r="T4364" s="13"/>
      <c r="U4364" s="13"/>
      <c r="V4364" s="13"/>
      <c r="W4364" s="13"/>
      <c r="X4364" s="13"/>
      <c r="Y4364" s="13"/>
      <c r="Z4364" s="13"/>
      <c r="AA4364" s="13"/>
      <c r="AB4364" s="13"/>
      <c r="AC4364" s="13"/>
      <c r="AD4364" s="13"/>
      <c r="AE4364" s="13"/>
      <c r="AF4364" s="13"/>
      <c r="AG4364" s="13"/>
      <c r="AH4364" s="13"/>
      <c r="AI4364" s="13"/>
      <c r="AJ4364" s="13"/>
      <c r="AK4364" s="13"/>
      <c r="AL4364" s="13"/>
      <c r="AM4364" s="13"/>
      <c r="AN4364" s="13"/>
      <c r="AO4364" s="13"/>
      <c r="AP4364" s="13"/>
      <c r="AQ4364" s="13"/>
      <c r="AR4364" s="13"/>
      <c r="AS4364" s="13"/>
      <c r="AT4364" s="13"/>
      <c r="AU4364" s="13"/>
      <c r="AV4364" s="13"/>
      <c r="AW4364" s="13"/>
      <c r="AX4364" s="13"/>
      <c r="AY4364" s="13"/>
      <c r="AZ4364" s="13"/>
      <c r="BA4364" s="13"/>
      <c r="BB4364" s="13"/>
      <c r="BC4364" s="13"/>
      <c r="BD4364" s="13"/>
      <c r="BE4364" s="13"/>
      <c r="BF4364" s="13"/>
      <c r="BG4364" s="13"/>
      <c r="BH4364" s="13"/>
      <c r="BI4364" s="13"/>
      <c r="BJ4364" s="13"/>
      <c r="BK4364" s="13"/>
      <c r="BL4364" s="13"/>
      <c r="BM4364" s="13"/>
      <c r="BN4364" s="13"/>
      <c r="BO4364" s="13"/>
      <c r="BP4364" s="13"/>
      <c r="BQ4364" s="13"/>
      <c r="BR4364" s="13"/>
      <c r="BS4364" s="13"/>
      <c r="BT4364" s="13"/>
      <c r="BU4364" s="13"/>
      <c r="BV4364" s="13"/>
      <c r="BW4364" s="13"/>
      <c r="BX4364" s="13"/>
      <c r="BY4364" s="13"/>
      <c r="BZ4364" s="13"/>
      <c r="CA4364" s="13"/>
      <c r="CB4364" s="13"/>
      <c r="CC4364" s="13"/>
      <c r="CD4364" s="13"/>
      <c r="CE4364" s="13"/>
      <c r="CF4364" s="13"/>
      <c r="CG4364" s="13"/>
      <c r="CH4364" s="13"/>
      <c r="CI4364" s="13"/>
      <c r="CJ4364" s="13"/>
      <c r="CK4364" s="13"/>
      <c r="CL4364" s="13"/>
      <c r="CM4364" s="13"/>
      <c r="CN4364" s="13"/>
      <c r="CO4364" s="13"/>
      <c r="CP4364" s="13"/>
      <c r="CQ4364" s="13"/>
      <c r="CR4364" s="13"/>
      <c r="CS4364" s="13"/>
      <c r="CT4364" s="13"/>
      <c r="CU4364" s="13"/>
      <c r="CV4364" s="13"/>
      <c r="CW4364" s="13"/>
      <c r="CX4364" s="13"/>
      <c r="CY4364" s="13"/>
      <c r="CZ4364" s="13"/>
      <c r="DA4364" s="13"/>
      <c r="DB4364" s="13"/>
      <c r="DC4364" s="13"/>
      <c r="DD4364" s="13"/>
      <c r="DE4364" s="13"/>
      <c r="DF4364" s="13"/>
      <c r="DG4364" s="13"/>
      <c r="DH4364" s="13"/>
      <c r="DI4364" s="13"/>
      <c r="DJ4364" s="13"/>
      <c r="DK4364" s="13"/>
      <c r="DL4364" s="13"/>
      <c r="DM4364" s="13"/>
      <c r="DN4364" s="13"/>
      <c r="DO4364" s="13"/>
      <c r="DP4364" s="13"/>
      <c r="DQ4364" s="13"/>
      <c r="DR4364" s="13"/>
      <c r="DS4364" s="13"/>
      <c r="DT4364" s="13"/>
      <c r="DU4364" s="13"/>
      <c r="DV4364" s="13"/>
      <c r="DW4364" s="13"/>
      <c r="DX4364" s="13"/>
      <c r="DY4364" s="13"/>
      <c r="DZ4364" s="13"/>
      <c r="EA4364" s="13"/>
      <c r="EB4364" s="13"/>
      <c r="EC4364" s="13"/>
      <c r="ED4364" s="13"/>
      <c r="EE4364" s="13"/>
      <c r="EF4364" s="13"/>
      <c r="EG4364" s="13"/>
      <c r="EH4364" s="13"/>
      <c r="EI4364" s="13"/>
      <c r="EJ4364" s="13"/>
      <c r="EK4364" s="13"/>
      <c r="EL4364" s="13"/>
      <c r="EM4364" s="13"/>
      <c r="EN4364" s="13"/>
      <c r="EO4364" s="13"/>
      <c r="EP4364" s="13"/>
      <c r="EQ4364" s="13"/>
      <c r="ER4364" s="13"/>
      <c r="ES4364" s="13"/>
      <c r="ET4364" s="13"/>
      <c r="EU4364" s="13"/>
      <c r="EV4364" s="13"/>
      <c r="EW4364" s="13"/>
      <c r="EX4364" s="13"/>
      <c r="EY4364" s="13"/>
      <c r="EZ4364" s="13"/>
      <c r="FA4364" s="13"/>
      <c r="FB4364" s="13"/>
      <c r="FC4364" s="13"/>
      <c r="FD4364" s="13"/>
      <c r="FE4364" s="13"/>
      <c r="FF4364" s="13"/>
      <c r="FG4364" s="13"/>
      <c r="FH4364" s="13"/>
      <c r="FI4364" s="13"/>
      <c r="FJ4364" s="13"/>
      <c r="FK4364" s="13"/>
      <c r="FL4364" s="13"/>
      <c r="FM4364" s="13"/>
      <c r="FN4364" s="13"/>
      <c r="FO4364" s="13"/>
      <c r="FP4364" s="13"/>
      <c r="FQ4364" s="13"/>
      <c r="FR4364" s="13"/>
      <c r="FS4364" s="13"/>
      <c r="FT4364" s="13"/>
      <c r="FU4364" s="13"/>
      <c r="FV4364" s="13"/>
      <c r="FW4364" s="13"/>
      <c r="FX4364" s="13"/>
      <c r="FY4364" s="13"/>
      <c r="FZ4364" s="13"/>
      <c r="GA4364" s="13"/>
      <c r="GB4364" s="13"/>
      <c r="GC4364" s="13"/>
      <c r="GD4364" s="13"/>
      <c r="GE4364" s="13"/>
      <c r="GF4364" s="13"/>
      <c r="GG4364" s="13"/>
      <c r="GH4364" s="13"/>
      <c r="GI4364" s="13"/>
      <c r="GJ4364" s="13"/>
      <c r="GK4364" s="13"/>
      <c r="GL4364" s="13"/>
      <c r="GM4364" s="13"/>
      <c r="GN4364" s="13"/>
      <c r="GO4364" s="13"/>
      <c r="GP4364" s="13"/>
      <c r="GQ4364" s="13"/>
      <c r="GR4364" s="13"/>
      <c r="GS4364" s="13"/>
      <c r="GT4364" s="13"/>
      <c r="GU4364" s="13"/>
      <c r="GV4364" s="13"/>
      <c r="GW4364" s="13"/>
      <c r="GX4364" s="13"/>
      <c r="GY4364" s="13"/>
      <c r="GZ4364" s="13"/>
      <c r="HA4364" s="13"/>
      <c r="HB4364" s="13"/>
      <c r="HC4364" s="13"/>
      <c r="HD4364" s="13"/>
      <c r="HE4364" s="13"/>
      <c r="HF4364" s="13"/>
      <c r="HG4364" s="13"/>
      <c r="HH4364" s="13"/>
      <c r="HI4364" s="13"/>
      <c r="HJ4364" s="13"/>
      <c r="HK4364" s="13"/>
      <c r="HL4364" s="13"/>
      <c r="HM4364" s="13"/>
      <c r="HN4364" s="13"/>
      <c r="HO4364" s="13"/>
      <c r="HP4364" s="13"/>
      <c r="HQ4364" s="13"/>
      <c r="HR4364" s="13"/>
      <c r="HS4364" s="13"/>
      <c r="HT4364" s="13"/>
      <c r="HU4364" s="13"/>
      <c r="HV4364" s="13"/>
      <c r="HW4364" s="13"/>
      <c r="HX4364" s="13"/>
      <c r="HY4364" s="13"/>
      <c r="HZ4364" s="13"/>
      <c r="IA4364" s="13"/>
      <c r="IB4364" s="13"/>
      <c r="IC4364" s="13"/>
      <c r="ID4364" s="13"/>
      <c r="IE4364" s="13"/>
      <c r="IF4364" s="13"/>
      <c r="IG4364" s="13"/>
    </row>
    <row r="4365" spans="1:241" s="304" customFormat="1">
      <c r="A4365" s="309">
        <v>288</v>
      </c>
      <c r="B4365" s="197" t="s">
        <v>5432</v>
      </c>
      <c r="C4365" s="151" t="s">
        <v>5425</v>
      </c>
      <c r="D4365" s="305" t="s">
        <v>1808</v>
      </c>
      <c r="E4365" s="312">
        <f t="shared" si="252"/>
        <v>0</v>
      </c>
      <c r="F4365" s="303"/>
      <c r="G4365" s="303"/>
      <c r="H4365" s="303"/>
      <c r="I4365" s="13"/>
      <c r="J4365" s="13"/>
      <c r="K4365" s="13"/>
      <c r="L4365" s="13"/>
      <c r="M4365" s="13"/>
      <c r="N4365" s="13"/>
      <c r="O4365" s="13"/>
      <c r="P4365" s="13"/>
      <c r="Q4365" s="13"/>
      <c r="R4365" s="13"/>
      <c r="S4365" s="13"/>
      <c r="T4365" s="13"/>
      <c r="U4365" s="13"/>
      <c r="V4365" s="13"/>
      <c r="W4365" s="13"/>
      <c r="X4365" s="13"/>
      <c r="Y4365" s="13"/>
      <c r="Z4365" s="13"/>
      <c r="AA4365" s="13"/>
      <c r="AB4365" s="13"/>
      <c r="AC4365" s="13"/>
      <c r="AD4365" s="13"/>
      <c r="AE4365" s="13"/>
      <c r="AF4365" s="13"/>
      <c r="AG4365" s="13"/>
      <c r="AH4365" s="13"/>
      <c r="AI4365" s="13"/>
      <c r="AJ4365" s="13"/>
      <c r="AK4365" s="13"/>
      <c r="AL4365" s="13"/>
      <c r="AM4365" s="13"/>
      <c r="AN4365" s="13"/>
      <c r="AO4365" s="13"/>
      <c r="AP4365" s="13"/>
      <c r="AQ4365" s="13"/>
      <c r="AR4365" s="13"/>
      <c r="AS4365" s="13"/>
      <c r="AT4365" s="13"/>
      <c r="AU4365" s="13"/>
      <c r="AV4365" s="13"/>
      <c r="AW4365" s="13"/>
      <c r="AX4365" s="13"/>
      <c r="AY4365" s="13"/>
      <c r="AZ4365" s="13"/>
      <c r="BA4365" s="13"/>
      <c r="BB4365" s="13"/>
      <c r="BC4365" s="13"/>
      <c r="BD4365" s="13"/>
      <c r="BE4365" s="13"/>
      <c r="BF4365" s="13"/>
      <c r="BG4365" s="13"/>
      <c r="BH4365" s="13"/>
      <c r="BI4365" s="13"/>
      <c r="BJ4365" s="13"/>
      <c r="BK4365" s="13"/>
      <c r="BL4365" s="13"/>
      <c r="BM4365" s="13"/>
      <c r="BN4365" s="13"/>
      <c r="BO4365" s="13"/>
      <c r="BP4365" s="13"/>
      <c r="BQ4365" s="13"/>
      <c r="BR4365" s="13"/>
      <c r="BS4365" s="13"/>
      <c r="BT4365" s="13"/>
      <c r="BU4365" s="13"/>
      <c r="BV4365" s="13"/>
      <c r="BW4365" s="13"/>
      <c r="BX4365" s="13"/>
      <c r="BY4365" s="13"/>
      <c r="BZ4365" s="13"/>
      <c r="CA4365" s="13"/>
      <c r="CB4365" s="13"/>
      <c r="CC4365" s="13"/>
      <c r="CD4365" s="13"/>
      <c r="CE4365" s="13"/>
      <c r="CF4365" s="13"/>
      <c r="CG4365" s="13"/>
      <c r="CH4365" s="13"/>
      <c r="CI4365" s="13"/>
      <c r="CJ4365" s="13"/>
      <c r="CK4365" s="13"/>
      <c r="CL4365" s="13"/>
      <c r="CM4365" s="13"/>
      <c r="CN4365" s="13"/>
      <c r="CO4365" s="13"/>
      <c r="CP4365" s="13"/>
      <c r="CQ4365" s="13"/>
      <c r="CR4365" s="13"/>
      <c r="CS4365" s="13"/>
      <c r="CT4365" s="13"/>
      <c r="CU4365" s="13"/>
      <c r="CV4365" s="13"/>
      <c r="CW4365" s="13"/>
      <c r="CX4365" s="13"/>
      <c r="CY4365" s="13"/>
      <c r="CZ4365" s="13"/>
      <c r="DA4365" s="13"/>
      <c r="DB4365" s="13"/>
      <c r="DC4365" s="13"/>
      <c r="DD4365" s="13"/>
      <c r="DE4365" s="13"/>
      <c r="DF4365" s="13"/>
      <c r="DG4365" s="13"/>
      <c r="DH4365" s="13"/>
      <c r="DI4365" s="13"/>
      <c r="DJ4365" s="13"/>
      <c r="DK4365" s="13"/>
      <c r="DL4365" s="13"/>
      <c r="DM4365" s="13"/>
      <c r="DN4365" s="13"/>
      <c r="DO4365" s="13"/>
      <c r="DP4365" s="13"/>
      <c r="DQ4365" s="13"/>
      <c r="DR4365" s="13"/>
      <c r="DS4365" s="13"/>
      <c r="DT4365" s="13"/>
      <c r="DU4365" s="13"/>
      <c r="DV4365" s="13"/>
      <c r="DW4365" s="13"/>
      <c r="DX4365" s="13"/>
      <c r="DY4365" s="13"/>
      <c r="DZ4365" s="13"/>
      <c r="EA4365" s="13"/>
      <c r="EB4365" s="13"/>
      <c r="EC4365" s="13"/>
      <c r="ED4365" s="13"/>
      <c r="EE4365" s="13"/>
      <c r="EF4365" s="13"/>
      <c r="EG4365" s="13"/>
      <c r="EH4365" s="13"/>
      <c r="EI4365" s="13"/>
      <c r="EJ4365" s="13"/>
      <c r="EK4365" s="13"/>
      <c r="EL4365" s="13"/>
      <c r="EM4365" s="13"/>
      <c r="EN4365" s="13"/>
      <c r="EO4365" s="13"/>
      <c r="EP4365" s="13"/>
      <c r="EQ4365" s="13"/>
      <c r="ER4365" s="13"/>
      <c r="ES4365" s="13"/>
      <c r="ET4365" s="13"/>
      <c r="EU4365" s="13"/>
      <c r="EV4365" s="13"/>
      <c r="EW4365" s="13"/>
      <c r="EX4365" s="13"/>
      <c r="EY4365" s="13"/>
      <c r="EZ4365" s="13"/>
      <c r="FA4365" s="13"/>
      <c r="FB4365" s="13"/>
      <c r="FC4365" s="13"/>
      <c r="FD4365" s="13"/>
      <c r="FE4365" s="13"/>
      <c r="FF4365" s="13"/>
      <c r="FG4365" s="13"/>
      <c r="FH4365" s="13"/>
      <c r="FI4365" s="13"/>
      <c r="FJ4365" s="13"/>
      <c r="FK4365" s="13"/>
      <c r="FL4365" s="13"/>
      <c r="FM4365" s="13"/>
      <c r="FN4365" s="13"/>
      <c r="FO4365" s="13"/>
      <c r="FP4365" s="13"/>
      <c r="FQ4365" s="13"/>
      <c r="FR4365" s="13"/>
      <c r="FS4365" s="13"/>
      <c r="FT4365" s="13"/>
      <c r="FU4365" s="13"/>
      <c r="FV4365" s="13"/>
      <c r="FW4365" s="13"/>
      <c r="FX4365" s="13"/>
      <c r="FY4365" s="13"/>
      <c r="FZ4365" s="13"/>
      <c r="GA4365" s="13"/>
      <c r="GB4365" s="13"/>
      <c r="GC4365" s="13"/>
      <c r="GD4365" s="13"/>
      <c r="GE4365" s="13"/>
      <c r="GF4365" s="13"/>
      <c r="GG4365" s="13"/>
      <c r="GH4365" s="13"/>
      <c r="GI4365" s="13"/>
      <c r="GJ4365" s="13"/>
      <c r="GK4365" s="13"/>
      <c r="GL4365" s="13"/>
      <c r="GM4365" s="13"/>
      <c r="GN4365" s="13"/>
      <c r="GO4365" s="13"/>
      <c r="GP4365" s="13"/>
      <c r="GQ4365" s="13"/>
      <c r="GR4365" s="13"/>
      <c r="GS4365" s="13"/>
      <c r="GT4365" s="13"/>
      <c r="GU4365" s="13"/>
      <c r="GV4365" s="13"/>
      <c r="GW4365" s="13"/>
      <c r="GX4365" s="13"/>
      <c r="GY4365" s="13"/>
      <c r="GZ4365" s="13"/>
      <c r="HA4365" s="13"/>
      <c r="HB4365" s="13"/>
      <c r="HC4365" s="13"/>
      <c r="HD4365" s="13"/>
      <c r="HE4365" s="13"/>
      <c r="HF4365" s="13"/>
      <c r="HG4365" s="13"/>
      <c r="HH4365" s="13"/>
      <c r="HI4365" s="13"/>
      <c r="HJ4365" s="13"/>
      <c r="HK4365" s="13"/>
      <c r="HL4365" s="13"/>
      <c r="HM4365" s="13"/>
      <c r="HN4365" s="13"/>
      <c r="HO4365" s="13"/>
      <c r="HP4365" s="13"/>
      <c r="HQ4365" s="13"/>
      <c r="HR4365" s="13"/>
      <c r="HS4365" s="13"/>
      <c r="HT4365" s="13"/>
      <c r="HU4365" s="13"/>
      <c r="HV4365" s="13"/>
      <c r="HW4365" s="13"/>
      <c r="HX4365" s="13"/>
      <c r="HY4365" s="13"/>
      <c r="HZ4365" s="13"/>
      <c r="IA4365" s="13"/>
      <c r="IB4365" s="13"/>
      <c r="IC4365" s="13"/>
      <c r="ID4365" s="13"/>
      <c r="IE4365" s="13"/>
      <c r="IF4365" s="13"/>
      <c r="IG4365" s="13"/>
    </row>
    <row r="4366" spans="1:241" s="304" customFormat="1">
      <c r="A4366" s="309">
        <v>289</v>
      </c>
      <c r="B4366" s="197" t="s">
        <v>5433</v>
      </c>
      <c r="C4366" s="151" t="s">
        <v>5425</v>
      </c>
      <c r="D4366" s="305" t="s">
        <v>1808</v>
      </c>
      <c r="E4366" s="312">
        <f t="shared" si="252"/>
        <v>0</v>
      </c>
      <c r="F4366" s="303"/>
      <c r="G4366" s="303"/>
      <c r="H4366" s="303"/>
      <c r="I4366" s="13"/>
      <c r="J4366" s="13"/>
      <c r="K4366" s="13"/>
      <c r="L4366" s="13"/>
      <c r="M4366" s="13"/>
      <c r="N4366" s="13"/>
      <c r="O4366" s="13"/>
      <c r="P4366" s="13"/>
      <c r="Q4366" s="13"/>
      <c r="R4366" s="13"/>
      <c r="S4366" s="13"/>
      <c r="T4366" s="13"/>
      <c r="U4366" s="13"/>
      <c r="V4366" s="13"/>
      <c r="W4366" s="13"/>
      <c r="X4366" s="13"/>
      <c r="Y4366" s="13"/>
      <c r="Z4366" s="13"/>
      <c r="AA4366" s="13"/>
      <c r="AB4366" s="13"/>
      <c r="AC4366" s="13"/>
      <c r="AD4366" s="13"/>
      <c r="AE4366" s="13"/>
      <c r="AF4366" s="13"/>
      <c r="AG4366" s="13"/>
      <c r="AH4366" s="13"/>
      <c r="AI4366" s="13"/>
      <c r="AJ4366" s="13"/>
      <c r="AK4366" s="13"/>
      <c r="AL4366" s="13"/>
      <c r="AM4366" s="13"/>
      <c r="AN4366" s="13"/>
      <c r="AO4366" s="13"/>
      <c r="AP4366" s="13"/>
      <c r="AQ4366" s="13"/>
      <c r="AR4366" s="13"/>
      <c r="AS4366" s="13"/>
      <c r="AT4366" s="13"/>
      <c r="AU4366" s="13"/>
      <c r="AV4366" s="13"/>
      <c r="AW4366" s="13"/>
      <c r="AX4366" s="13"/>
      <c r="AY4366" s="13"/>
      <c r="AZ4366" s="13"/>
      <c r="BA4366" s="13"/>
      <c r="BB4366" s="13"/>
      <c r="BC4366" s="13"/>
      <c r="BD4366" s="13"/>
      <c r="BE4366" s="13"/>
      <c r="BF4366" s="13"/>
      <c r="BG4366" s="13"/>
      <c r="BH4366" s="13"/>
      <c r="BI4366" s="13"/>
      <c r="BJ4366" s="13"/>
      <c r="BK4366" s="13"/>
      <c r="BL4366" s="13"/>
      <c r="BM4366" s="13"/>
      <c r="BN4366" s="13"/>
      <c r="BO4366" s="13"/>
      <c r="BP4366" s="13"/>
      <c r="BQ4366" s="13"/>
      <c r="BR4366" s="13"/>
      <c r="BS4366" s="13"/>
      <c r="BT4366" s="13"/>
      <c r="BU4366" s="13"/>
      <c r="BV4366" s="13"/>
      <c r="BW4366" s="13"/>
      <c r="BX4366" s="13"/>
      <c r="BY4366" s="13"/>
      <c r="BZ4366" s="13"/>
      <c r="CA4366" s="13"/>
      <c r="CB4366" s="13"/>
      <c r="CC4366" s="13"/>
      <c r="CD4366" s="13"/>
      <c r="CE4366" s="13"/>
      <c r="CF4366" s="13"/>
      <c r="CG4366" s="13"/>
      <c r="CH4366" s="13"/>
      <c r="CI4366" s="13"/>
      <c r="CJ4366" s="13"/>
      <c r="CK4366" s="13"/>
      <c r="CL4366" s="13"/>
      <c r="CM4366" s="13"/>
      <c r="CN4366" s="13"/>
      <c r="CO4366" s="13"/>
      <c r="CP4366" s="13"/>
      <c r="CQ4366" s="13"/>
      <c r="CR4366" s="13"/>
      <c r="CS4366" s="13"/>
      <c r="CT4366" s="13"/>
      <c r="CU4366" s="13"/>
      <c r="CV4366" s="13"/>
      <c r="CW4366" s="13"/>
      <c r="CX4366" s="13"/>
      <c r="CY4366" s="13"/>
      <c r="CZ4366" s="13"/>
      <c r="DA4366" s="13"/>
      <c r="DB4366" s="13"/>
      <c r="DC4366" s="13"/>
      <c r="DD4366" s="13"/>
      <c r="DE4366" s="13"/>
      <c r="DF4366" s="13"/>
      <c r="DG4366" s="13"/>
      <c r="DH4366" s="13"/>
      <c r="DI4366" s="13"/>
      <c r="DJ4366" s="13"/>
      <c r="DK4366" s="13"/>
      <c r="DL4366" s="13"/>
      <c r="DM4366" s="13"/>
      <c r="DN4366" s="13"/>
      <c r="DO4366" s="13"/>
      <c r="DP4366" s="13"/>
      <c r="DQ4366" s="13"/>
      <c r="DR4366" s="13"/>
      <c r="DS4366" s="13"/>
      <c r="DT4366" s="13"/>
      <c r="DU4366" s="13"/>
      <c r="DV4366" s="13"/>
      <c r="DW4366" s="13"/>
      <c r="DX4366" s="13"/>
      <c r="DY4366" s="13"/>
      <c r="DZ4366" s="13"/>
      <c r="EA4366" s="13"/>
      <c r="EB4366" s="13"/>
      <c r="EC4366" s="13"/>
      <c r="ED4366" s="13"/>
      <c r="EE4366" s="13"/>
      <c r="EF4366" s="13"/>
      <c r="EG4366" s="13"/>
      <c r="EH4366" s="13"/>
      <c r="EI4366" s="13"/>
      <c r="EJ4366" s="13"/>
      <c r="EK4366" s="13"/>
      <c r="EL4366" s="13"/>
      <c r="EM4366" s="13"/>
      <c r="EN4366" s="13"/>
      <c r="EO4366" s="13"/>
      <c r="EP4366" s="13"/>
      <c r="EQ4366" s="13"/>
      <c r="ER4366" s="13"/>
      <c r="ES4366" s="13"/>
      <c r="ET4366" s="13"/>
      <c r="EU4366" s="13"/>
      <c r="EV4366" s="13"/>
      <c r="EW4366" s="13"/>
      <c r="EX4366" s="13"/>
      <c r="EY4366" s="13"/>
      <c r="EZ4366" s="13"/>
      <c r="FA4366" s="13"/>
      <c r="FB4366" s="13"/>
      <c r="FC4366" s="13"/>
      <c r="FD4366" s="13"/>
      <c r="FE4366" s="13"/>
      <c r="FF4366" s="13"/>
      <c r="FG4366" s="13"/>
      <c r="FH4366" s="13"/>
      <c r="FI4366" s="13"/>
      <c r="FJ4366" s="13"/>
      <c r="FK4366" s="13"/>
      <c r="FL4366" s="13"/>
      <c r="FM4366" s="13"/>
      <c r="FN4366" s="13"/>
      <c r="FO4366" s="13"/>
      <c r="FP4366" s="13"/>
      <c r="FQ4366" s="13"/>
      <c r="FR4366" s="13"/>
      <c r="FS4366" s="13"/>
      <c r="FT4366" s="13"/>
      <c r="FU4366" s="13"/>
      <c r="FV4366" s="13"/>
      <c r="FW4366" s="13"/>
      <c r="FX4366" s="13"/>
      <c r="FY4366" s="13"/>
      <c r="FZ4366" s="13"/>
      <c r="GA4366" s="13"/>
      <c r="GB4366" s="13"/>
      <c r="GC4366" s="13"/>
      <c r="GD4366" s="13"/>
      <c r="GE4366" s="13"/>
      <c r="GF4366" s="13"/>
      <c r="GG4366" s="13"/>
      <c r="GH4366" s="13"/>
      <c r="GI4366" s="13"/>
      <c r="GJ4366" s="13"/>
      <c r="GK4366" s="13"/>
      <c r="GL4366" s="13"/>
      <c r="GM4366" s="13"/>
      <c r="GN4366" s="13"/>
      <c r="GO4366" s="13"/>
      <c r="GP4366" s="13"/>
      <c r="GQ4366" s="13"/>
      <c r="GR4366" s="13"/>
      <c r="GS4366" s="13"/>
      <c r="GT4366" s="13"/>
      <c r="GU4366" s="13"/>
      <c r="GV4366" s="13"/>
      <c r="GW4366" s="13"/>
      <c r="GX4366" s="13"/>
      <c r="GY4366" s="13"/>
      <c r="GZ4366" s="13"/>
      <c r="HA4366" s="13"/>
      <c r="HB4366" s="13"/>
      <c r="HC4366" s="13"/>
      <c r="HD4366" s="13"/>
      <c r="HE4366" s="13"/>
      <c r="HF4366" s="13"/>
      <c r="HG4366" s="13"/>
      <c r="HH4366" s="13"/>
      <c r="HI4366" s="13"/>
      <c r="HJ4366" s="13"/>
      <c r="HK4366" s="13"/>
      <c r="HL4366" s="13"/>
      <c r="HM4366" s="13"/>
      <c r="HN4366" s="13"/>
      <c r="HO4366" s="13"/>
      <c r="HP4366" s="13"/>
      <c r="HQ4366" s="13"/>
      <c r="HR4366" s="13"/>
      <c r="HS4366" s="13"/>
      <c r="HT4366" s="13"/>
      <c r="HU4366" s="13"/>
      <c r="HV4366" s="13"/>
      <c r="HW4366" s="13"/>
      <c r="HX4366" s="13"/>
      <c r="HY4366" s="13"/>
      <c r="HZ4366" s="13"/>
      <c r="IA4366" s="13"/>
      <c r="IB4366" s="13"/>
      <c r="IC4366" s="13"/>
      <c r="ID4366" s="13"/>
      <c r="IE4366" s="13"/>
      <c r="IF4366" s="13"/>
      <c r="IG4366" s="13"/>
    </row>
    <row r="4367" spans="1:241" s="304" customFormat="1">
      <c r="A4367" s="309">
        <v>290</v>
      </c>
      <c r="B4367" s="197" t="s">
        <v>5405</v>
      </c>
      <c r="C4367" s="151" t="s">
        <v>5425</v>
      </c>
      <c r="D4367" s="311" t="s">
        <v>2581</v>
      </c>
      <c r="E4367" s="312">
        <f t="shared" si="252"/>
        <v>0</v>
      </c>
      <c r="F4367" s="303"/>
      <c r="G4367" s="303"/>
      <c r="H4367" s="303"/>
      <c r="I4367" s="13"/>
      <c r="J4367" s="13"/>
      <c r="K4367" s="13"/>
      <c r="L4367" s="13"/>
      <c r="M4367" s="13"/>
      <c r="N4367" s="13"/>
      <c r="O4367" s="13"/>
      <c r="P4367" s="13"/>
      <c r="Q4367" s="13"/>
      <c r="R4367" s="13"/>
      <c r="S4367" s="13"/>
      <c r="T4367" s="13"/>
      <c r="U4367" s="13"/>
      <c r="V4367" s="13"/>
      <c r="W4367" s="13"/>
      <c r="X4367" s="13"/>
      <c r="Y4367" s="13"/>
      <c r="Z4367" s="13"/>
      <c r="AA4367" s="13"/>
      <c r="AB4367" s="13"/>
      <c r="AC4367" s="13"/>
      <c r="AD4367" s="13"/>
      <c r="AE4367" s="13"/>
      <c r="AF4367" s="13"/>
      <c r="AG4367" s="13"/>
      <c r="AH4367" s="13"/>
      <c r="AI4367" s="13"/>
      <c r="AJ4367" s="13"/>
      <c r="AK4367" s="13"/>
      <c r="AL4367" s="13"/>
      <c r="AM4367" s="13"/>
      <c r="AN4367" s="13"/>
      <c r="AO4367" s="13"/>
      <c r="AP4367" s="13"/>
      <c r="AQ4367" s="13"/>
      <c r="AR4367" s="13"/>
      <c r="AS4367" s="13"/>
      <c r="AT4367" s="13"/>
      <c r="AU4367" s="13"/>
      <c r="AV4367" s="13"/>
      <c r="AW4367" s="13"/>
      <c r="AX4367" s="13"/>
      <c r="AY4367" s="13"/>
      <c r="AZ4367" s="13"/>
      <c r="BA4367" s="13"/>
      <c r="BB4367" s="13"/>
      <c r="BC4367" s="13"/>
      <c r="BD4367" s="13"/>
      <c r="BE4367" s="13"/>
      <c r="BF4367" s="13"/>
      <c r="BG4367" s="13"/>
      <c r="BH4367" s="13"/>
      <c r="BI4367" s="13"/>
      <c r="BJ4367" s="13"/>
      <c r="BK4367" s="13"/>
      <c r="BL4367" s="13"/>
      <c r="BM4367" s="13"/>
      <c r="BN4367" s="13"/>
      <c r="BO4367" s="13"/>
      <c r="BP4367" s="13"/>
      <c r="BQ4367" s="13"/>
      <c r="BR4367" s="13"/>
      <c r="BS4367" s="13"/>
      <c r="BT4367" s="13"/>
      <c r="BU4367" s="13"/>
      <c r="BV4367" s="13"/>
      <c r="BW4367" s="13"/>
      <c r="BX4367" s="13"/>
      <c r="BY4367" s="13"/>
      <c r="BZ4367" s="13"/>
      <c r="CA4367" s="13"/>
      <c r="CB4367" s="13"/>
      <c r="CC4367" s="13"/>
      <c r="CD4367" s="13"/>
      <c r="CE4367" s="13"/>
      <c r="CF4367" s="13"/>
      <c r="CG4367" s="13"/>
      <c r="CH4367" s="13"/>
      <c r="CI4367" s="13"/>
      <c r="CJ4367" s="13"/>
      <c r="CK4367" s="13"/>
      <c r="CL4367" s="13"/>
      <c r="CM4367" s="13"/>
      <c r="CN4367" s="13"/>
      <c r="CO4367" s="13"/>
      <c r="CP4367" s="13"/>
      <c r="CQ4367" s="13"/>
      <c r="CR4367" s="13"/>
      <c r="CS4367" s="13"/>
      <c r="CT4367" s="13"/>
      <c r="CU4367" s="13"/>
      <c r="CV4367" s="13"/>
      <c r="CW4367" s="13"/>
      <c r="CX4367" s="13"/>
      <c r="CY4367" s="13"/>
      <c r="CZ4367" s="13"/>
      <c r="DA4367" s="13"/>
      <c r="DB4367" s="13"/>
      <c r="DC4367" s="13"/>
      <c r="DD4367" s="13"/>
      <c r="DE4367" s="13"/>
      <c r="DF4367" s="13"/>
      <c r="DG4367" s="13"/>
      <c r="DH4367" s="13"/>
      <c r="DI4367" s="13"/>
      <c r="DJ4367" s="13"/>
      <c r="DK4367" s="13"/>
      <c r="DL4367" s="13"/>
      <c r="DM4367" s="13"/>
      <c r="DN4367" s="13"/>
      <c r="DO4367" s="13"/>
      <c r="DP4367" s="13"/>
      <c r="DQ4367" s="13"/>
      <c r="DR4367" s="13"/>
      <c r="DS4367" s="13"/>
      <c r="DT4367" s="13"/>
      <c r="DU4367" s="13"/>
      <c r="DV4367" s="13"/>
      <c r="DW4367" s="13"/>
      <c r="DX4367" s="13"/>
      <c r="DY4367" s="13"/>
      <c r="DZ4367" s="13"/>
      <c r="EA4367" s="13"/>
      <c r="EB4367" s="13"/>
      <c r="EC4367" s="13"/>
      <c r="ED4367" s="13"/>
      <c r="EE4367" s="13"/>
      <c r="EF4367" s="13"/>
      <c r="EG4367" s="13"/>
      <c r="EH4367" s="13"/>
      <c r="EI4367" s="13"/>
      <c r="EJ4367" s="13"/>
      <c r="EK4367" s="13"/>
      <c r="EL4367" s="13"/>
      <c r="EM4367" s="13"/>
      <c r="EN4367" s="13"/>
      <c r="EO4367" s="13"/>
      <c r="EP4367" s="13"/>
      <c r="EQ4367" s="13"/>
      <c r="ER4367" s="13"/>
      <c r="ES4367" s="13"/>
      <c r="ET4367" s="13"/>
      <c r="EU4367" s="13"/>
      <c r="EV4367" s="13"/>
      <c r="EW4367" s="13"/>
      <c r="EX4367" s="13"/>
      <c r="EY4367" s="13"/>
      <c r="EZ4367" s="13"/>
      <c r="FA4367" s="13"/>
      <c r="FB4367" s="13"/>
      <c r="FC4367" s="13"/>
      <c r="FD4367" s="13"/>
      <c r="FE4367" s="13"/>
      <c r="FF4367" s="13"/>
      <c r="FG4367" s="13"/>
      <c r="FH4367" s="13"/>
      <c r="FI4367" s="13"/>
      <c r="FJ4367" s="13"/>
      <c r="FK4367" s="13"/>
      <c r="FL4367" s="13"/>
      <c r="FM4367" s="13"/>
      <c r="FN4367" s="13"/>
      <c r="FO4367" s="13"/>
      <c r="FP4367" s="13"/>
      <c r="FQ4367" s="13"/>
      <c r="FR4367" s="13"/>
      <c r="FS4367" s="13"/>
      <c r="FT4367" s="13"/>
      <c r="FU4367" s="13"/>
      <c r="FV4367" s="13"/>
      <c r="FW4367" s="13"/>
      <c r="FX4367" s="13"/>
      <c r="FY4367" s="13"/>
      <c r="FZ4367" s="13"/>
      <c r="GA4367" s="13"/>
      <c r="GB4367" s="13"/>
      <c r="GC4367" s="13"/>
      <c r="GD4367" s="13"/>
      <c r="GE4367" s="13"/>
      <c r="GF4367" s="13"/>
      <c r="GG4367" s="13"/>
      <c r="GH4367" s="13"/>
      <c r="GI4367" s="13"/>
      <c r="GJ4367" s="13"/>
      <c r="GK4367" s="13"/>
      <c r="GL4367" s="13"/>
      <c r="GM4367" s="13"/>
      <c r="GN4367" s="13"/>
      <c r="GO4367" s="13"/>
      <c r="GP4367" s="13"/>
      <c r="GQ4367" s="13"/>
      <c r="GR4367" s="13"/>
      <c r="GS4367" s="13"/>
      <c r="GT4367" s="13"/>
      <c r="GU4367" s="13"/>
      <c r="GV4367" s="13"/>
      <c r="GW4367" s="13"/>
      <c r="GX4367" s="13"/>
      <c r="GY4367" s="13"/>
      <c r="GZ4367" s="13"/>
      <c r="HA4367" s="13"/>
      <c r="HB4367" s="13"/>
      <c r="HC4367" s="13"/>
      <c r="HD4367" s="13"/>
      <c r="HE4367" s="13"/>
      <c r="HF4367" s="13"/>
      <c r="HG4367" s="13"/>
      <c r="HH4367" s="13"/>
      <c r="HI4367" s="13"/>
      <c r="HJ4367" s="13"/>
      <c r="HK4367" s="13"/>
      <c r="HL4367" s="13"/>
      <c r="HM4367" s="13"/>
      <c r="HN4367" s="13"/>
      <c r="HO4367" s="13"/>
      <c r="HP4367" s="13"/>
      <c r="HQ4367" s="13"/>
      <c r="HR4367" s="13"/>
      <c r="HS4367" s="13"/>
      <c r="HT4367" s="13"/>
      <c r="HU4367" s="13"/>
      <c r="HV4367" s="13"/>
      <c r="HW4367" s="13"/>
      <c r="HX4367" s="13"/>
      <c r="HY4367" s="13"/>
      <c r="HZ4367" s="13"/>
      <c r="IA4367" s="13"/>
      <c r="IB4367" s="13"/>
      <c r="IC4367" s="13"/>
      <c r="ID4367" s="13"/>
      <c r="IE4367" s="13"/>
      <c r="IF4367" s="13"/>
      <c r="IG4367" s="13"/>
    </row>
    <row r="4368" spans="1:241" s="304" customFormat="1" ht="31.5" customHeight="1">
      <c r="A4368" s="308"/>
      <c r="B4368" s="910" t="s">
        <v>5434</v>
      </c>
      <c r="C4368" s="911"/>
      <c r="D4368" s="911"/>
      <c r="E4368" s="911"/>
      <c r="F4368" s="911"/>
      <c r="G4368" s="911"/>
      <c r="H4368" s="911"/>
      <c r="I4368" s="13"/>
      <c r="J4368" s="13"/>
      <c r="K4368" s="13"/>
      <c r="L4368" s="13"/>
      <c r="M4368" s="13"/>
      <c r="N4368" s="13"/>
      <c r="O4368" s="13"/>
      <c r="P4368" s="13"/>
      <c r="Q4368" s="13"/>
      <c r="R4368" s="13"/>
      <c r="S4368" s="13"/>
      <c r="T4368" s="13"/>
      <c r="U4368" s="13"/>
      <c r="V4368" s="13"/>
      <c r="W4368" s="13"/>
      <c r="X4368" s="13"/>
      <c r="Y4368" s="13"/>
      <c r="Z4368" s="13"/>
      <c r="AA4368" s="13"/>
      <c r="AB4368" s="13"/>
      <c r="AC4368" s="13"/>
      <c r="AD4368" s="13"/>
      <c r="AE4368" s="13"/>
      <c r="AF4368" s="13"/>
      <c r="AG4368" s="13"/>
      <c r="AH4368" s="13"/>
      <c r="AI4368" s="13"/>
      <c r="AJ4368" s="13"/>
      <c r="AK4368" s="13"/>
      <c r="AL4368" s="13"/>
      <c r="AM4368" s="13"/>
      <c r="AN4368" s="13"/>
      <c r="AO4368" s="13"/>
      <c r="AP4368" s="13"/>
      <c r="AQ4368" s="13"/>
      <c r="AR4368" s="13"/>
      <c r="AS4368" s="13"/>
      <c r="AT4368" s="13"/>
      <c r="AU4368" s="13"/>
      <c r="AV4368" s="13"/>
      <c r="AW4368" s="13"/>
      <c r="AX4368" s="13"/>
      <c r="AY4368" s="13"/>
      <c r="AZ4368" s="13"/>
      <c r="BA4368" s="13"/>
      <c r="BB4368" s="13"/>
      <c r="BC4368" s="13"/>
      <c r="BD4368" s="13"/>
      <c r="BE4368" s="13"/>
      <c r="BF4368" s="13"/>
      <c r="BG4368" s="13"/>
      <c r="BH4368" s="13"/>
      <c r="BI4368" s="13"/>
      <c r="BJ4368" s="13"/>
      <c r="BK4368" s="13"/>
      <c r="BL4368" s="13"/>
      <c r="BM4368" s="13"/>
      <c r="BN4368" s="13"/>
      <c r="BO4368" s="13"/>
      <c r="BP4368" s="13"/>
      <c r="BQ4368" s="13"/>
      <c r="BR4368" s="13"/>
      <c r="BS4368" s="13"/>
      <c r="BT4368" s="13"/>
      <c r="BU4368" s="13"/>
      <c r="BV4368" s="13"/>
      <c r="BW4368" s="13"/>
      <c r="BX4368" s="13"/>
      <c r="BY4368" s="13"/>
      <c r="BZ4368" s="13"/>
      <c r="CA4368" s="13"/>
      <c r="CB4368" s="13"/>
      <c r="CC4368" s="13"/>
      <c r="CD4368" s="13"/>
      <c r="CE4368" s="13"/>
      <c r="CF4368" s="13"/>
      <c r="CG4368" s="13"/>
      <c r="CH4368" s="13"/>
      <c r="CI4368" s="13"/>
      <c r="CJ4368" s="13"/>
      <c r="CK4368" s="13"/>
      <c r="CL4368" s="13"/>
      <c r="CM4368" s="13"/>
      <c r="CN4368" s="13"/>
      <c r="CO4368" s="13"/>
      <c r="CP4368" s="13"/>
      <c r="CQ4368" s="13"/>
      <c r="CR4368" s="13"/>
      <c r="CS4368" s="13"/>
      <c r="CT4368" s="13"/>
      <c r="CU4368" s="13"/>
      <c r="CV4368" s="13"/>
      <c r="CW4368" s="13"/>
      <c r="CX4368" s="13"/>
      <c r="CY4368" s="13"/>
      <c r="CZ4368" s="13"/>
      <c r="DA4368" s="13"/>
      <c r="DB4368" s="13"/>
      <c r="DC4368" s="13"/>
      <c r="DD4368" s="13"/>
      <c r="DE4368" s="13"/>
      <c r="DF4368" s="13"/>
      <c r="DG4368" s="13"/>
      <c r="DH4368" s="13"/>
      <c r="DI4368" s="13"/>
      <c r="DJ4368" s="13"/>
      <c r="DK4368" s="13"/>
      <c r="DL4368" s="13"/>
      <c r="DM4368" s="13"/>
      <c r="DN4368" s="13"/>
      <c r="DO4368" s="13"/>
      <c r="DP4368" s="13"/>
      <c r="DQ4368" s="13"/>
      <c r="DR4368" s="13"/>
      <c r="DS4368" s="13"/>
      <c r="DT4368" s="13"/>
      <c r="DU4368" s="13"/>
      <c r="DV4368" s="13"/>
      <c r="DW4368" s="13"/>
      <c r="DX4368" s="13"/>
      <c r="DY4368" s="13"/>
      <c r="DZ4368" s="13"/>
      <c r="EA4368" s="13"/>
      <c r="EB4368" s="13"/>
      <c r="EC4368" s="13"/>
      <c r="ED4368" s="13"/>
      <c r="EE4368" s="13"/>
      <c r="EF4368" s="13"/>
      <c r="EG4368" s="13"/>
      <c r="EH4368" s="13"/>
      <c r="EI4368" s="13"/>
      <c r="EJ4368" s="13"/>
      <c r="EK4368" s="13"/>
      <c r="EL4368" s="13"/>
      <c r="EM4368" s="13"/>
      <c r="EN4368" s="13"/>
      <c r="EO4368" s="13"/>
      <c r="EP4368" s="13"/>
      <c r="EQ4368" s="13"/>
      <c r="ER4368" s="13"/>
      <c r="ES4368" s="13"/>
      <c r="ET4368" s="13"/>
      <c r="EU4368" s="13"/>
      <c r="EV4368" s="13"/>
      <c r="EW4368" s="13"/>
      <c r="EX4368" s="13"/>
      <c r="EY4368" s="13"/>
      <c r="EZ4368" s="13"/>
      <c r="FA4368" s="13"/>
      <c r="FB4368" s="13"/>
      <c r="FC4368" s="13"/>
      <c r="FD4368" s="13"/>
      <c r="FE4368" s="13"/>
      <c r="FF4368" s="13"/>
      <c r="FG4368" s="13"/>
      <c r="FH4368" s="13"/>
      <c r="FI4368" s="13"/>
      <c r="FJ4368" s="13"/>
      <c r="FK4368" s="13"/>
      <c r="FL4368" s="13"/>
      <c r="FM4368" s="13"/>
      <c r="FN4368" s="13"/>
      <c r="FO4368" s="13"/>
      <c r="FP4368" s="13"/>
      <c r="FQ4368" s="13"/>
      <c r="FR4368" s="13"/>
      <c r="FS4368" s="13"/>
      <c r="FT4368" s="13"/>
      <c r="FU4368" s="13"/>
      <c r="FV4368" s="13"/>
      <c r="FW4368" s="13"/>
      <c r="FX4368" s="13"/>
      <c r="FY4368" s="13"/>
      <c r="FZ4368" s="13"/>
      <c r="GA4368" s="13"/>
      <c r="GB4368" s="13"/>
      <c r="GC4368" s="13"/>
      <c r="GD4368" s="13"/>
      <c r="GE4368" s="13"/>
      <c r="GF4368" s="13"/>
      <c r="GG4368" s="13"/>
      <c r="GH4368" s="13"/>
      <c r="GI4368" s="13"/>
      <c r="GJ4368" s="13"/>
      <c r="GK4368" s="13"/>
      <c r="GL4368" s="13"/>
      <c r="GM4368" s="13"/>
      <c r="GN4368" s="13"/>
      <c r="GO4368" s="13"/>
      <c r="GP4368" s="13"/>
      <c r="GQ4368" s="13"/>
      <c r="GR4368" s="13"/>
      <c r="GS4368" s="13"/>
      <c r="GT4368" s="13"/>
      <c r="GU4368" s="13"/>
      <c r="GV4368" s="13"/>
      <c r="GW4368" s="13"/>
      <c r="GX4368" s="13"/>
      <c r="GY4368" s="13"/>
      <c r="GZ4368" s="13"/>
      <c r="HA4368" s="13"/>
      <c r="HB4368" s="13"/>
      <c r="HC4368" s="13"/>
      <c r="HD4368" s="13"/>
      <c r="HE4368" s="13"/>
      <c r="HF4368" s="13"/>
      <c r="HG4368" s="13"/>
      <c r="HH4368" s="13"/>
      <c r="HI4368" s="13"/>
      <c r="HJ4368" s="13"/>
      <c r="HK4368" s="13"/>
      <c r="HL4368" s="13"/>
      <c r="HM4368" s="13"/>
      <c r="HN4368" s="13"/>
      <c r="HO4368" s="13"/>
      <c r="HP4368" s="13"/>
      <c r="HQ4368" s="13"/>
      <c r="HR4368" s="13"/>
      <c r="HS4368" s="13"/>
      <c r="HT4368" s="13"/>
      <c r="HU4368" s="13"/>
      <c r="HV4368" s="13"/>
      <c r="HW4368" s="13"/>
      <c r="HX4368" s="13"/>
      <c r="HY4368" s="13"/>
      <c r="HZ4368" s="13"/>
      <c r="IA4368" s="13"/>
      <c r="IB4368" s="13"/>
      <c r="IC4368" s="13"/>
      <c r="ID4368" s="13"/>
      <c r="IE4368" s="13"/>
      <c r="IF4368" s="13"/>
      <c r="IG4368" s="13"/>
    </row>
    <row r="4369" spans="1:241" s="304" customFormat="1">
      <c r="A4369" s="309">
        <v>291</v>
      </c>
      <c r="B4369" s="197" t="s">
        <v>3252</v>
      </c>
      <c r="C4369" s="319" t="s">
        <v>5435</v>
      </c>
      <c r="D4369" s="305" t="s">
        <v>1808</v>
      </c>
      <c r="E4369" s="312">
        <f t="shared" ref="E4369:E4377" si="253">+F4369+G4369+H4369</f>
        <v>0</v>
      </c>
      <c r="F4369" s="303"/>
      <c r="G4369" s="303"/>
      <c r="H4369" s="303"/>
      <c r="I4369" s="13"/>
      <c r="J4369" s="13"/>
      <c r="K4369" s="13"/>
      <c r="L4369" s="13"/>
      <c r="M4369" s="13"/>
      <c r="N4369" s="13"/>
      <c r="O4369" s="13"/>
      <c r="P4369" s="13"/>
      <c r="Q4369" s="13"/>
      <c r="R4369" s="13"/>
      <c r="S4369" s="13"/>
      <c r="T4369" s="13"/>
      <c r="U4369" s="13"/>
      <c r="V4369" s="13"/>
      <c r="W4369" s="13"/>
      <c r="X4369" s="13"/>
      <c r="Y4369" s="13"/>
      <c r="Z4369" s="13"/>
      <c r="AA4369" s="13"/>
      <c r="AB4369" s="13"/>
      <c r="AC4369" s="13"/>
      <c r="AD4369" s="13"/>
      <c r="AE4369" s="13"/>
      <c r="AF4369" s="13"/>
      <c r="AG4369" s="13"/>
      <c r="AH4369" s="13"/>
      <c r="AI4369" s="13"/>
      <c r="AJ4369" s="13"/>
      <c r="AK4369" s="13"/>
      <c r="AL4369" s="13"/>
      <c r="AM4369" s="13"/>
      <c r="AN4369" s="13"/>
      <c r="AO4369" s="13"/>
      <c r="AP4369" s="13"/>
      <c r="AQ4369" s="13"/>
      <c r="AR4369" s="13"/>
      <c r="AS4369" s="13"/>
      <c r="AT4369" s="13"/>
      <c r="AU4369" s="13"/>
      <c r="AV4369" s="13"/>
      <c r="AW4369" s="13"/>
      <c r="AX4369" s="13"/>
      <c r="AY4369" s="13"/>
      <c r="AZ4369" s="13"/>
      <c r="BA4369" s="13"/>
      <c r="BB4369" s="13"/>
      <c r="BC4369" s="13"/>
      <c r="BD4369" s="13"/>
      <c r="BE4369" s="13"/>
      <c r="BF4369" s="13"/>
      <c r="BG4369" s="13"/>
      <c r="BH4369" s="13"/>
      <c r="BI4369" s="13"/>
      <c r="BJ4369" s="13"/>
      <c r="BK4369" s="13"/>
      <c r="BL4369" s="13"/>
      <c r="BM4369" s="13"/>
      <c r="BN4369" s="13"/>
      <c r="BO4369" s="13"/>
      <c r="BP4369" s="13"/>
      <c r="BQ4369" s="13"/>
      <c r="BR4369" s="13"/>
      <c r="BS4369" s="13"/>
      <c r="BT4369" s="13"/>
      <c r="BU4369" s="13"/>
      <c r="BV4369" s="13"/>
      <c r="BW4369" s="13"/>
      <c r="BX4369" s="13"/>
      <c r="BY4369" s="13"/>
      <c r="BZ4369" s="13"/>
      <c r="CA4369" s="13"/>
      <c r="CB4369" s="13"/>
      <c r="CC4369" s="13"/>
      <c r="CD4369" s="13"/>
      <c r="CE4369" s="13"/>
      <c r="CF4369" s="13"/>
      <c r="CG4369" s="13"/>
      <c r="CH4369" s="13"/>
      <c r="CI4369" s="13"/>
      <c r="CJ4369" s="13"/>
      <c r="CK4369" s="13"/>
      <c r="CL4369" s="13"/>
      <c r="CM4369" s="13"/>
      <c r="CN4369" s="13"/>
      <c r="CO4369" s="13"/>
      <c r="CP4369" s="13"/>
      <c r="CQ4369" s="13"/>
      <c r="CR4369" s="13"/>
      <c r="CS4369" s="13"/>
      <c r="CT4369" s="13"/>
      <c r="CU4369" s="13"/>
      <c r="CV4369" s="13"/>
      <c r="CW4369" s="13"/>
      <c r="CX4369" s="13"/>
      <c r="CY4369" s="13"/>
      <c r="CZ4369" s="13"/>
      <c r="DA4369" s="13"/>
      <c r="DB4369" s="13"/>
      <c r="DC4369" s="13"/>
      <c r="DD4369" s="13"/>
      <c r="DE4369" s="13"/>
      <c r="DF4369" s="13"/>
      <c r="DG4369" s="13"/>
      <c r="DH4369" s="13"/>
      <c r="DI4369" s="13"/>
      <c r="DJ4369" s="13"/>
      <c r="DK4369" s="13"/>
      <c r="DL4369" s="13"/>
      <c r="DM4369" s="13"/>
      <c r="DN4369" s="13"/>
      <c r="DO4369" s="13"/>
      <c r="DP4369" s="13"/>
      <c r="DQ4369" s="13"/>
      <c r="DR4369" s="13"/>
      <c r="DS4369" s="13"/>
      <c r="DT4369" s="13"/>
      <c r="DU4369" s="13"/>
      <c r="DV4369" s="13"/>
      <c r="DW4369" s="13"/>
      <c r="DX4369" s="13"/>
      <c r="DY4369" s="13"/>
      <c r="DZ4369" s="13"/>
      <c r="EA4369" s="13"/>
      <c r="EB4369" s="13"/>
      <c r="EC4369" s="13"/>
      <c r="ED4369" s="13"/>
      <c r="EE4369" s="13"/>
      <c r="EF4369" s="13"/>
      <c r="EG4369" s="13"/>
      <c r="EH4369" s="13"/>
      <c r="EI4369" s="13"/>
      <c r="EJ4369" s="13"/>
      <c r="EK4369" s="13"/>
      <c r="EL4369" s="13"/>
      <c r="EM4369" s="13"/>
      <c r="EN4369" s="13"/>
      <c r="EO4369" s="13"/>
      <c r="EP4369" s="13"/>
      <c r="EQ4369" s="13"/>
      <c r="ER4369" s="13"/>
      <c r="ES4369" s="13"/>
      <c r="ET4369" s="13"/>
      <c r="EU4369" s="13"/>
      <c r="EV4369" s="13"/>
      <c r="EW4369" s="13"/>
      <c r="EX4369" s="13"/>
      <c r="EY4369" s="13"/>
      <c r="EZ4369" s="13"/>
      <c r="FA4369" s="13"/>
      <c r="FB4369" s="13"/>
      <c r="FC4369" s="13"/>
      <c r="FD4369" s="13"/>
      <c r="FE4369" s="13"/>
      <c r="FF4369" s="13"/>
      <c r="FG4369" s="13"/>
      <c r="FH4369" s="13"/>
      <c r="FI4369" s="13"/>
      <c r="FJ4369" s="13"/>
      <c r="FK4369" s="13"/>
      <c r="FL4369" s="13"/>
      <c r="FM4369" s="13"/>
      <c r="FN4369" s="13"/>
      <c r="FO4369" s="13"/>
      <c r="FP4369" s="13"/>
      <c r="FQ4369" s="13"/>
      <c r="FR4369" s="13"/>
      <c r="FS4369" s="13"/>
      <c r="FT4369" s="13"/>
      <c r="FU4369" s="13"/>
      <c r="FV4369" s="13"/>
      <c r="FW4369" s="13"/>
      <c r="FX4369" s="13"/>
      <c r="FY4369" s="13"/>
      <c r="FZ4369" s="13"/>
      <c r="GA4369" s="13"/>
      <c r="GB4369" s="13"/>
      <c r="GC4369" s="13"/>
      <c r="GD4369" s="13"/>
      <c r="GE4369" s="13"/>
      <c r="GF4369" s="13"/>
      <c r="GG4369" s="13"/>
      <c r="GH4369" s="13"/>
      <c r="GI4369" s="13"/>
      <c r="GJ4369" s="13"/>
      <c r="GK4369" s="13"/>
      <c r="GL4369" s="13"/>
      <c r="GM4369" s="13"/>
      <c r="GN4369" s="13"/>
      <c r="GO4369" s="13"/>
      <c r="GP4369" s="13"/>
      <c r="GQ4369" s="13"/>
      <c r="GR4369" s="13"/>
      <c r="GS4369" s="13"/>
      <c r="GT4369" s="13"/>
      <c r="GU4369" s="13"/>
      <c r="GV4369" s="13"/>
      <c r="GW4369" s="13"/>
      <c r="GX4369" s="13"/>
      <c r="GY4369" s="13"/>
      <c r="GZ4369" s="13"/>
      <c r="HA4369" s="13"/>
      <c r="HB4369" s="13"/>
      <c r="HC4369" s="13"/>
      <c r="HD4369" s="13"/>
      <c r="HE4369" s="13"/>
      <c r="HF4369" s="13"/>
      <c r="HG4369" s="13"/>
      <c r="HH4369" s="13"/>
      <c r="HI4369" s="13"/>
      <c r="HJ4369" s="13"/>
      <c r="HK4369" s="13"/>
      <c r="HL4369" s="13"/>
      <c r="HM4369" s="13"/>
      <c r="HN4369" s="13"/>
      <c r="HO4369" s="13"/>
      <c r="HP4369" s="13"/>
      <c r="HQ4369" s="13"/>
      <c r="HR4369" s="13"/>
      <c r="HS4369" s="13"/>
      <c r="HT4369" s="13"/>
      <c r="HU4369" s="13"/>
      <c r="HV4369" s="13"/>
      <c r="HW4369" s="13"/>
      <c r="HX4369" s="13"/>
      <c r="HY4369" s="13"/>
      <c r="HZ4369" s="13"/>
      <c r="IA4369" s="13"/>
      <c r="IB4369" s="13"/>
      <c r="IC4369" s="13"/>
      <c r="ID4369" s="13"/>
      <c r="IE4369" s="13"/>
      <c r="IF4369" s="13"/>
      <c r="IG4369" s="13"/>
    </row>
    <row r="4370" spans="1:241" s="304" customFormat="1">
      <c r="A4370" s="309">
        <v>292</v>
      </c>
      <c r="B4370" s="197" t="s">
        <v>2287</v>
      </c>
      <c r="C4370" s="319" t="s">
        <v>5435</v>
      </c>
      <c r="D4370" s="305" t="s">
        <v>1808</v>
      </c>
      <c r="E4370" s="312">
        <f t="shared" si="253"/>
        <v>0</v>
      </c>
      <c r="F4370" s="303"/>
      <c r="G4370" s="303"/>
      <c r="H4370" s="303"/>
      <c r="I4370" s="13"/>
      <c r="J4370" s="13"/>
      <c r="K4370" s="13"/>
      <c r="L4370" s="13"/>
      <c r="M4370" s="13"/>
      <c r="N4370" s="13"/>
      <c r="O4370" s="13"/>
      <c r="P4370" s="13"/>
      <c r="Q4370" s="13"/>
      <c r="R4370" s="13"/>
      <c r="S4370" s="13"/>
      <c r="T4370" s="13"/>
      <c r="U4370" s="13"/>
      <c r="V4370" s="13"/>
      <c r="W4370" s="13"/>
      <c r="X4370" s="13"/>
      <c r="Y4370" s="13"/>
      <c r="Z4370" s="13"/>
      <c r="AA4370" s="13"/>
      <c r="AB4370" s="13"/>
      <c r="AC4370" s="13"/>
      <c r="AD4370" s="13"/>
      <c r="AE4370" s="13"/>
      <c r="AF4370" s="13"/>
      <c r="AG4370" s="13"/>
      <c r="AH4370" s="13"/>
      <c r="AI4370" s="13"/>
      <c r="AJ4370" s="13"/>
      <c r="AK4370" s="13"/>
      <c r="AL4370" s="13"/>
      <c r="AM4370" s="13"/>
      <c r="AN4370" s="13"/>
      <c r="AO4370" s="13"/>
      <c r="AP4370" s="13"/>
      <c r="AQ4370" s="13"/>
      <c r="AR4370" s="13"/>
      <c r="AS4370" s="13"/>
      <c r="AT4370" s="13"/>
      <c r="AU4370" s="13"/>
      <c r="AV4370" s="13"/>
      <c r="AW4370" s="13"/>
      <c r="AX4370" s="13"/>
      <c r="AY4370" s="13"/>
      <c r="AZ4370" s="13"/>
      <c r="BA4370" s="13"/>
      <c r="BB4370" s="13"/>
      <c r="BC4370" s="13"/>
      <c r="BD4370" s="13"/>
      <c r="BE4370" s="13"/>
      <c r="BF4370" s="13"/>
      <c r="BG4370" s="13"/>
      <c r="BH4370" s="13"/>
      <c r="BI4370" s="13"/>
      <c r="BJ4370" s="13"/>
      <c r="BK4370" s="13"/>
      <c r="BL4370" s="13"/>
      <c r="BM4370" s="13"/>
      <c r="BN4370" s="13"/>
      <c r="BO4370" s="13"/>
      <c r="BP4370" s="13"/>
      <c r="BQ4370" s="13"/>
      <c r="BR4370" s="13"/>
      <c r="BS4370" s="13"/>
      <c r="BT4370" s="13"/>
      <c r="BU4370" s="13"/>
      <c r="BV4370" s="13"/>
      <c r="BW4370" s="13"/>
      <c r="BX4370" s="13"/>
      <c r="BY4370" s="13"/>
      <c r="BZ4370" s="13"/>
      <c r="CA4370" s="13"/>
      <c r="CB4370" s="13"/>
      <c r="CC4370" s="13"/>
      <c r="CD4370" s="13"/>
      <c r="CE4370" s="13"/>
      <c r="CF4370" s="13"/>
      <c r="CG4370" s="13"/>
      <c r="CH4370" s="13"/>
      <c r="CI4370" s="13"/>
      <c r="CJ4370" s="13"/>
      <c r="CK4370" s="13"/>
      <c r="CL4370" s="13"/>
      <c r="CM4370" s="13"/>
      <c r="CN4370" s="13"/>
      <c r="CO4370" s="13"/>
      <c r="CP4370" s="13"/>
      <c r="CQ4370" s="13"/>
      <c r="CR4370" s="13"/>
      <c r="CS4370" s="13"/>
      <c r="CT4370" s="13"/>
      <c r="CU4370" s="13"/>
      <c r="CV4370" s="13"/>
      <c r="CW4370" s="13"/>
      <c r="CX4370" s="13"/>
      <c r="CY4370" s="13"/>
      <c r="CZ4370" s="13"/>
      <c r="DA4370" s="13"/>
      <c r="DB4370" s="13"/>
      <c r="DC4370" s="13"/>
      <c r="DD4370" s="13"/>
      <c r="DE4370" s="13"/>
      <c r="DF4370" s="13"/>
      <c r="DG4370" s="13"/>
      <c r="DH4370" s="13"/>
      <c r="DI4370" s="13"/>
      <c r="DJ4370" s="13"/>
      <c r="DK4370" s="13"/>
      <c r="DL4370" s="13"/>
      <c r="DM4370" s="13"/>
      <c r="DN4370" s="13"/>
      <c r="DO4370" s="13"/>
      <c r="DP4370" s="13"/>
      <c r="DQ4370" s="13"/>
      <c r="DR4370" s="13"/>
      <c r="DS4370" s="13"/>
      <c r="DT4370" s="13"/>
      <c r="DU4370" s="13"/>
      <c r="DV4370" s="13"/>
      <c r="DW4370" s="13"/>
      <c r="DX4370" s="13"/>
      <c r="DY4370" s="13"/>
      <c r="DZ4370" s="13"/>
      <c r="EA4370" s="13"/>
      <c r="EB4370" s="13"/>
      <c r="EC4370" s="13"/>
      <c r="ED4370" s="13"/>
      <c r="EE4370" s="13"/>
      <c r="EF4370" s="13"/>
      <c r="EG4370" s="13"/>
      <c r="EH4370" s="13"/>
      <c r="EI4370" s="13"/>
      <c r="EJ4370" s="13"/>
      <c r="EK4370" s="13"/>
      <c r="EL4370" s="13"/>
      <c r="EM4370" s="13"/>
      <c r="EN4370" s="13"/>
      <c r="EO4370" s="13"/>
      <c r="EP4370" s="13"/>
      <c r="EQ4370" s="13"/>
      <c r="ER4370" s="13"/>
      <c r="ES4370" s="13"/>
      <c r="ET4370" s="13"/>
      <c r="EU4370" s="13"/>
      <c r="EV4370" s="13"/>
      <c r="EW4370" s="13"/>
      <c r="EX4370" s="13"/>
      <c r="EY4370" s="13"/>
      <c r="EZ4370" s="13"/>
      <c r="FA4370" s="13"/>
      <c r="FB4370" s="13"/>
      <c r="FC4370" s="13"/>
      <c r="FD4370" s="13"/>
      <c r="FE4370" s="13"/>
      <c r="FF4370" s="13"/>
      <c r="FG4370" s="13"/>
      <c r="FH4370" s="13"/>
      <c r="FI4370" s="13"/>
      <c r="FJ4370" s="13"/>
      <c r="FK4370" s="13"/>
      <c r="FL4370" s="13"/>
      <c r="FM4370" s="13"/>
      <c r="FN4370" s="13"/>
      <c r="FO4370" s="13"/>
      <c r="FP4370" s="13"/>
      <c r="FQ4370" s="13"/>
      <c r="FR4370" s="13"/>
      <c r="FS4370" s="13"/>
      <c r="FT4370" s="13"/>
      <c r="FU4370" s="13"/>
      <c r="FV4370" s="13"/>
      <c r="FW4370" s="13"/>
      <c r="FX4370" s="13"/>
      <c r="FY4370" s="13"/>
      <c r="FZ4370" s="13"/>
      <c r="GA4370" s="13"/>
      <c r="GB4370" s="13"/>
      <c r="GC4370" s="13"/>
      <c r="GD4370" s="13"/>
      <c r="GE4370" s="13"/>
      <c r="GF4370" s="13"/>
      <c r="GG4370" s="13"/>
      <c r="GH4370" s="13"/>
      <c r="GI4370" s="13"/>
      <c r="GJ4370" s="13"/>
      <c r="GK4370" s="13"/>
      <c r="GL4370" s="13"/>
      <c r="GM4370" s="13"/>
      <c r="GN4370" s="13"/>
      <c r="GO4370" s="13"/>
      <c r="GP4370" s="13"/>
      <c r="GQ4370" s="13"/>
      <c r="GR4370" s="13"/>
      <c r="GS4370" s="13"/>
      <c r="GT4370" s="13"/>
      <c r="GU4370" s="13"/>
      <c r="GV4370" s="13"/>
      <c r="GW4370" s="13"/>
      <c r="GX4370" s="13"/>
      <c r="GY4370" s="13"/>
      <c r="GZ4370" s="13"/>
      <c r="HA4370" s="13"/>
      <c r="HB4370" s="13"/>
      <c r="HC4370" s="13"/>
      <c r="HD4370" s="13"/>
      <c r="HE4370" s="13"/>
      <c r="HF4370" s="13"/>
      <c r="HG4370" s="13"/>
      <c r="HH4370" s="13"/>
      <c r="HI4370" s="13"/>
      <c r="HJ4370" s="13"/>
      <c r="HK4370" s="13"/>
      <c r="HL4370" s="13"/>
      <c r="HM4370" s="13"/>
      <c r="HN4370" s="13"/>
      <c r="HO4370" s="13"/>
      <c r="HP4370" s="13"/>
      <c r="HQ4370" s="13"/>
      <c r="HR4370" s="13"/>
      <c r="HS4370" s="13"/>
      <c r="HT4370" s="13"/>
      <c r="HU4370" s="13"/>
      <c r="HV4370" s="13"/>
      <c r="HW4370" s="13"/>
      <c r="HX4370" s="13"/>
      <c r="HY4370" s="13"/>
      <c r="HZ4370" s="13"/>
      <c r="IA4370" s="13"/>
      <c r="IB4370" s="13"/>
      <c r="IC4370" s="13"/>
      <c r="ID4370" s="13"/>
      <c r="IE4370" s="13"/>
      <c r="IF4370" s="13"/>
      <c r="IG4370" s="13"/>
    </row>
    <row r="4371" spans="1:241" s="304" customFormat="1">
      <c r="A4371" s="309">
        <v>293</v>
      </c>
      <c r="B4371" s="197" t="s">
        <v>5430</v>
      </c>
      <c r="C4371" s="319" t="s">
        <v>5435</v>
      </c>
      <c r="D4371" s="311" t="s">
        <v>2581</v>
      </c>
      <c r="E4371" s="312">
        <f t="shared" si="253"/>
        <v>0</v>
      </c>
      <c r="F4371" s="303"/>
      <c r="G4371" s="303"/>
      <c r="H4371" s="303"/>
      <c r="I4371" s="13"/>
      <c r="J4371" s="13"/>
      <c r="K4371" s="13"/>
      <c r="L4371" s="13"/>
      <c r="M4371" s="13"/>
      <c r="N4371" s="13"/>
      <c r="O4371" s="13"/>
      <c r="P4371" s="13"/>
      <c r="Q4371" s="13"/>
      <c r="R4371" s="13"/>
      <c r="S4371" s="13"/>
      <c r="T4371" s="13"/>
      <c r="U4371" s="13"/>
      <c r="V4371" s="13"/>
      <c r="W4371" s="13"/>
      <c r="X4371" s="13"/>
      <c r="Y4371" s="13"/>
      <c r="Z4371" s="13"/>
      <c r="AA4371" s="13"/>
      <c r="AB4371" s="13"/>
      <c r="AC4371" s="13"/>
      <c r="AD4371" s="13"/>
      <c r="AE4371" s="13"/>
      <c r="AF4371" s="13"/>
      <c r="AG4371" s="13"/>
      <c r="AH4371" s="13"/>
      <c r="AI4371" s="13"/>
      <c r="AJ4371" s="13"/>
      <c r="AK4371" s="13"/>
      <c r="AL4371" s="13"/>
      <c r="AM4371" s="13"/>
      <c r="AN4371" s="13"/>
      <c r="AO4371" s="13"/>
      <c r="AP4371" s="13"/>
      <c r="AQ4371" s="13"/>
      <c r="AR4371" s="13"/>
      <c r="AS4371" s="13"/>
      <c r="AT4371" s="13"/>
      <c r="AU4371" s="13"/>
      <c r="AV4371" s="13"/>
      <c r="AW4371" s="13"/>
      <c r="AX4371" s="13"/>
      <c r="AY4371" s="13"/>
      <c r="AZ4371" s="13"/>
      <c r="BA4371" s="13"/>
      <c r="BB4371" s="13"/>
      <c r="BC4371" s="13"/>
      <c r="BD4371" s="13"/>
      <c r="BE4371" s="13"/>
      <c r="BF4371" s="13"/>
      <c r="BG4371" s="13"/>
      <c r="BH4371" s="13"/>
      <c r="BI4371" s="13"/>
      <c r="BJ4371" s="13"/>
      <c r="BK4371" s="13"/>
      <c r="BL4371" s="13"/>
      <c r="BM4371" s="13"/>
      <c r="BN4371" s="13"/>
      <c r="BO4371" s="13"/>
      <c r="BP4371" s="13"/>
      <c r="BQ4371" s="13"/>
      <c r="BR4371" s="13"/>
      <c r="BS4371" s="13"/>
      <c r="BT4371" s="13"/>
      <c r="BU4371" s="13"/>
      <c r="BV4371" s="13"/>
      <c r="BW4371" s="13"/>
      <c r="BX4371" s="13"/>
      <c r="BY4371" s="13"/>
      <c r="BZ4371" s="13"/>
      <c r="CA4371" s="13"/>
      <c r="CB4371" s="13"/>
      <c r="CC4371" s="13"/>
      <c r="CD4371" s="13"/>
      <c r="CE4371" s="13"/>
      <c r="CF4371" s="13"/>
      <c r="CG4371" s="13"/>
      <c r="CH4371" s="13"/>
      <c r="CI4371" s="13"/>
      <c r="CJ4371" s="13"/>
      <c r="CK4371" s="13"/>
      <c r="CL4371" s="13"/>
      <c r="CM4371" s="13"/>
      <c r="CN4371" s="13"/>
      <c r="CO4371" s="13"/>
      <c r="CP4371" s="13"/>
      <c r="CQ4371" s="13"/>
      <c r="CR4371" s="13"/>
      <c r="CS4371" s="13"/>
      <c r="CT4371" s="13"/>
      <c r="CU4371" s="13"/>
      <c r="CV4371" s="13"/>
      <c r="CW4371" s="13"/>
      <c r="CX4371" s="13"/>
      <c r="CY4371" s="13"/>
      <c r="CZ4371" s="13"/>
      <c r="DA4371" s="13"/>
      <c r="DB4371" s="13"/>
      <c r="DC4371" s="13"/>
      <c r="DD4371" s="13"/>
      <c r="DE4371" s="13"/>
      <c r="DF4371" s="13"/>
      <c r="DG4371" s="13"/>
      <c r="DH4371" s="13"/>
      <c r="DI4371" s="13"/>
      <c r="DJ4371" s="13"/>
      <c r="DK4371" s="13"/>
      <c r="DL4371" s="13"/>
      <c r="DM4371" s="13"/>
      <c r="DN4371" s="13"/>
      <c r="DO4371" s="13"/>
      <c r="DP4371" s="13"/>
      <c r="DQ4371" s="13"/>
      <c r="DR4371" s="13"/>
      <c r="DS4371" s="13"/>
      <c r="DT4371" s="13"/>
      <c r="DU4371" s="13"/>
      <c r="DV4371" s="13"/>
      <c r="DW4371" s="13"/>
      <c r="DX4371" s="13"/>
      <c r="DY4371" s="13"/>
      <c r="DZ4371" s="13"/>
      <c r="EA4371" s="13"/>
      <c r="EB4371" s="13"/>
      <c r="EC4371" s="13"/>
      <c r="ED4371" s="13"/>
      <c r="EE4371" s="13"/>
      <c r="EF4371" s="13"/>
      <c r="EG4371" s="13"/>
      <c r="EH4371" s="13"/>
      <c r="EI4371" s="13"/>
      <c r="EJ4371" s="13"/>
      <c r="EK4371" s="13"/>
      <c r="EL4371" s="13"/>
      <c r="EM4371" s="13"/>
      <c r="EN4371" s="13"/>
      <c r="EO4371" s="13"/>
      <c r="EP4371" s="13"/>
      <c r="EQ4371" s="13"/>
      <c r="ER4371" s="13"/>
      <c r="ES4371" s="13"/>
      <c r="ET4371" s="13"/>
      <c r="EU4371" s="13"/>
      <c r="EV4371" s="13"/>
      <c r="EW4371" s="13"/>
      <c r="EX4371" s="13"/>
      <c r="EY4371" s="13"/>
      <c r="EZ4371" s="13"/>
      <c r="FA4371" s="13"/>
      <c r="FB4371" s="13"/>
      <c r="FC4371" s="13"/>
      <c r="FD4371" s="13"/>
      <c r="FE4371" s="13"/>
      <c r="FF4371" s="13"/>
      <c r="FG4371" s="13"/>
      <c r="FH4371" s="13"/>
      <c r="FI4371" s="13"/>
      <c r="FJ4371" s="13"/>
      <c r="FK4371" s="13"/>
      <c r="FL4371" s="13"/>
      <c r="FM4371" s="13"/>
      <c r="FN4371" s="13"/>
      <c r="FO4371" s="13"/>
      <c r="FP4371" s="13"/>
      <c r="FQ4371" s="13"/>
      <c r="FR4371" s="13"/>
      <c r="FS4371" s="13"/>
      <c r="FT4371" s="13"/>
      <c r="FU4371" s="13"/>
      <c r="FV4371" s="13"/>
      <c r="FW4371" s="13"/>
      <c r="FX4371" s="13"/>
      <c r="FY4371" s="13"/>
      <c r="FZ4371" s="13"/>
      <c r="GA4371" s="13"/>
      <c r="GB4371" s="13"/>
      <c r="GC4371" s="13"/>
      <c r="GD4371" s="13"/>
      <c r="GE4371" s="13"/>
      <c r="GF4371" s="13"/>
      <c r="GG4371" s="13"/>
      <c r="GH4371" s="13"/>
      <c r="GI4371" s="13"/>
      <c r="GJ4371" s="13"/>
      <c r="GK4371" s="13"/>
      <c r="GL4371" s="13"/>
      <c r="GM4371" s="13"/>
      <c r="GN4371" s="13"/>
      <c r="GO4371" s="13"/>
      <c r="GP4371" s="13"/>
      <c r="GQ4371" s="13"/>
      <c r="GR4371" s="13"/>
      <c r="GS4371" s="13"/>
      <c r="GT4371" s="13"/>
      <c r="GU4371" s="13"/>
      <c r="GV4371" s="13"/>
      <c r="GW4371" s="13"/>
      <c r="GX4371" s="13"/>
      <c r="GY4371" s="13"/>
      <c r="GZ4371" s="13"/>
      <c r="HA4371" s="13"/>
      <c r="HB4371" s="13"/>
      <c r="HC4371" s="13"/>
      <c r="HD4371" s="13"/>
      <c r="HE4371" s="13"/>
      <c r="HF4371" s="13"/>
      <c r="HG4371" s="13"/>
      <c r="HH4371" s="13"/>
      <c r="HI4371" s="13"/>
      <c r="HJ4371" s="13"/>
      <c r="HK4371" s="13"/>
      <c r="HL4371" s="13"/>
      <c r="HM4371" s="13"/>
      <c r="HN4371" s="13"/>
      <c r="HO4371" s="13"/>
      <c r="HP4371" s="13"/>
      <c r="HQ4371" s="13"/>
      <c r="HR4371" s="13"/>
      <c r="HS4371" s="13"/>
      <c r="HT4371" s="13"/>
      <c r="HU4371" s="13"/>
      <c r="HV4371" s="13"/>
      <c r="HW4371" s="13"/>
      <c r="HX4371" s="13"/>
      <c r="HY4371" s="13"/>
      <c r="HZ4371" s="13"/>
      <c r="IA4371" s="13"/>
      <c r="IB4371" s="13"/>
      <c r="IC4371" s="13"/>
      <c r="ID4371" s="13"/>
      <c r="IE4371" s="13"/>
      <c r="IF4371" s="13"/>
      <c r="IG4371" s="13"/>
    </row>
    <row r="4372" spans="1:241" s="304" customFormat="1">
      <c r="A4372" s="309">
        <v>294</v>
      </c>
      <c r="B4372" s="197" t="s">
        <v>5436</v>
      </c>
      <c r="C4372" s="319" t="s">
        <v>5435</v>
      </c>
      <c r="D4372" s="311" t="s">
        <v>2581</v>
      </c>
      <c r="E4372" s="312">
        <f t="shared" si="253"/>
        <v>0</v>
      </c>
      <c r="F4372" s="303"/>
      <c r="G4372" s="303"/>
      <c r="H4372" s="303"/>
      <c r="I4372" s="13"/>
      <c r="J4372" s="13"/>
      <c r="K4372" s="13"/>
      <c r="L4372" s="13"/>
      <c r="M4372" s="13"/>
      <c r="N4372" s="13"/>
      <c r="O4372" s="13"/>
      <c r="P4372" s="13"/>
      <c r="Q4372" s="13"/>
      <c r="R4372" s="13"/>
      <c r="S4372" s="13"/>
      <c r="T4372" s="13"/>
      <c r="U4372" s="13"/>
      <c r="V4372" s="13"/>
      <c r="W4372" s="13"/>
      <c r="X4372" s="13"/>
      <c r="Y4372" s="13"/>
      <c r="Z4372" s="13"/>
      <c r="AA4372" s="13"/>
      <c r="AB4372" s="13"/>
      <c r="AC4372" s="13"/>
      <c r="AD4372" s="13"/>
      <c r="AE4372" s="13"/>
      <c r="AF4372" s="13"/>
      <c r="AG4372" s="13"/>
      <c r="AH4372" s="13"/>
      <c r="AI4372" s="13"/>
      <c r="AJ4372" s="13"/>
      <c r="AK4372" s="13"/>
      <c r="AL4372" s="13"/>
      <c r="AM4372" s="13"/>
      <c r="AN4372" s="13"/>
      <c r="AO4372" s="13"/>
      <c r="AP4372" s="13"/>
      <c r="AQ4372" s="13"/>
      <c r="AR4372" s="13"/>
      <c r="AS4372" s="13"/>
      <c r="AT4372" s="13"/>
      <c r="AU4372" s="13"/>
      <c r="AV4372" s="13"/>
      <c r="AW4372" s="13"/>
      <c r="AX4372" s="13"/>
      <c r="AY4372" s="13"/>
      <c r="AZ4372" s="13"/>
      <c r="BA4372" s="13"/>
      <c r="BB4372" s="13"/>
      <c r="BC4372" s="13"/>
      <c r="BD4372" s="13"/>
      <c r="BE4372" s="13"/>
      <c r="BF4372" s="13"/>
      <c r="BG4372" s="13"/>
      <c r="BH4372" s="13"/>
      <c r="BI4372" s="13"/>
      <c r="BJ4372" s="13"/>
      <c r="BK4372" s="13"/>
      <c r="BL4372" s="13"/>
      <c r="BM4372" s="13"/>
      <c r="BN4372" s="13"/>
      <c r="BO4372" s="13"/>
      <c r="BP4372" s="13"/>
      <c r="BQ4372" s="13"/>
      <c r="BR4372" s="13"/>
      <c r="BS4372" s="13"/>
      <c r="BT4372" s="13"/>
      <c r="BU4372" s="13"/>
      <c r="BV4372" s="13"/>
      <c r="BW4372" s="13"/>
      <c r="BX4372" s="13"/>
      <c r="BY4372" s="13"/>
      <c r="BZ4372" s="13"/>
      <c r="CA4372" s="13"/>
      <c r="CB4372" s="13"/>
      <c r="CC4372" s="13"/>
      <c r="CD4372" s="13"/>
      <c r="CE4372" s="13"/>
      <c r="CF4372" s="13"/>
      <c r="CG4372" s="13"/>
      <c r="CH4372" s="13"/>
      <c r="CI4372" s="13"/>
      <c r="CJ4372" s="13"/>
      <c r="CK4372" s="13"/>
      <c r="CL4372" s="13"/>
      <c r="CM4372" s="13"/>
      <c r="CN4372" s="13"/>
      <c r="CO4372" s="13"/>
      <c r="CP4372" s="13"/>
      <c r="CQ4372" s="13"/>
      <c r="CR4372" s="13"/>
      <c r="CS4372" s="13"/>
      <c r="CT4372" s="13"/>
      <c r="CU4372" s="13"/>
      <c r="CV4372" s="13"/>
      <c r="CW4372" s="13"/>
      <c r="CX4372" s="13"/>
      <c r="CY4372" s="13"/>
      <c r="CZ4372" s="13"/>
      <c r="DA4372" s="13"/>
      <c r="DB4372" s="13"/>
      <c r="DC4372" s="13"/>
      <c r="DD4372" s="13"/>
      <c r="DE4372" s="13"/>
      <c r="DF4372" s="13"/>
      <c r="DG4372" s="13"/>
      <c r="DH4372" s="13"/>
      <c r="DI4372" s="13"/>
      <c r="DJ4372" s="13"/>
      <c r="DK4372" s="13"/>
      <c r="DL4372" s="13"/>
      <c r="DM4372" s="13"/>
      <c r="DN4372" s="13"/>
      <c r="DO4372" s="13"/>
      <c r="DP4372" s="13"/>
      <c r="DQ4372" s="13"/>
      <c r="DR4372" s="13"/>
      <c r="DS4372" s="13"/>
      <c r="DT4372" s="13"/>
      <c r="DU4372" s="13"/>
      <c r="DV4372" s="13"/>
      <c r="DW4372" s="13"/>
      <c r="DX4372" s="13"/>
      <c r="DY4372" s="13"/>
      <c r="DZ4372" s="13"/>
      <c r="EA4372" s="13"/>
      <c r="EB4372" s="13"/>
      <c r="EC4372" s="13"/>
      <c r="ED4372" s="13"/>
      <c r="EE4372" s="13"/>
      <c r="EF4372" s="13"/>
      <c r="EG4372" s="13"/>
      <c r="EH4372" s="13"/>
      <c r="EI4372" s="13"/>
      <c r="EJ4372" s="13"/>
      <c r="EK4372" s="13"/>
      <c r="EL4372" s="13"/>
      <c r="EM4372" s="13"/>
      <c r="EN4372" s="13"/>
      <c r="EO4372" s="13"/>
      <c r="EP4372" s="13"/>
      <c r="EQ4372" s="13"/>
      <c r="ER4372" s="13"/>
      <c r="ES4372" s="13"/>
      <c r="ET4372" s="13"/>
      <c r="EU4372" s="13"/>
      <c r="EV4372" s="13"/>
      <c r="EW4372" s="13"/>
      <c r="EX4372" s="13"/>
      <c r="EY4372" s="13"/>
      <c r="EZ4372" s="13"/>
      <c r="FA4372" s="13"/>
      <c r="FB4372" s="13"/>
      <c r="FC4372" s="13"/>
      <c r="FD4372" s="13"/>
      <c r="FE4372" s="13"/>
      <c r="FF4372" s="13"/>
      <c r="FG4372" s="13"/>
      <c r="FH4372" s="13"/>
      <c r="FI4372" s="13"/>
      <c r="FJ4372" s="13"/>
      <c r="FK4372" s="13"/>
      <c r="FL4372" s="13"/>
      <c r="FM4372" s="13"/>
      <c r="FN4372" s="13"/>
      <c r="FO4372" s="13"/>
      <c r="FP4372" s="13"/>
      <c r="FQ4372" s="13"/>
      <c r="FR4372" s="13"/>
      <c r="FS4372" s="13"/>
      <c r="FT4372" s="13"/>
      <c r="FU4372" s="13"/>
      <c r="FV4372" s="13"/>
      <c r="FW4372" s="13"/>
      <c r="FX4372" s="13"/>
      <c r="FY4372" s="13"/>
      <c r="FZ4372" s="13"/>
      <c r="GA4372" s="13"/>
      <c r="GB4372" s="13"/>
      <c r="GC4372" s="13"/>
      <c r="GD4372" s="13"/>
      <c r="GE4372" s="13"/>
      <c r="GF4372" s="13"/>
      <c r="GG4372" s="13"/>
      <c r="GH4372" s="13"/>
      <c r="GI4372" s="13"/>
      <c r="GJ4372" s="13"/>
      <c r="GK4372" s="13"/>
      <c r="GL4372" s="13"/>
      <c r="GM4372" s="13"/>
      <c r="GN4372" s="13"/>
      <c r="GO4372" s="13"/>
      <c r="GP4372" s="13"/>
      <c r="GQ4372" s="13"/>
      <c r="GR4372" s="13"/>
      <c r="GS4372" s="13"/>
      <c r="GT4372" s="13"/>
      <c r="GU4372" s="13"/>
      <c r="GV4372" s="13"/>
      <c r="GW4372" s="13"/>
      <c r="GX4372" s="13"/>
      <c r="GY4372" s="13"/>
      <c r="GZ4372" s="13"/>
      <c r="HA4372" s="13"/>
      <c r="HB4372" s="13"/>
      <c r="HC4372" s="13"/>
      <c r="HD4372" s="13"/>
      <c r="HE4372" s="13"/>
      <c r="HF4372" s="13"/>
      <c r="HG4372" s="13"/>
      <c r="HH4372" s="13"/>
      <c r="HI4372" s="13"/>
      <c r="HJ4372" s="13"/>
      <c r="HK4372" s="13"/>
      <c r="HL4372" s="13"/>
      <c r="HM4372" s="13"/>
      <c r="HN4372" s="13"/>
      <c r="HO4372" s="13"/>
      <c r="HP4372" s="13"/>
      <c r="HQ4372" s="13"/>
      <c r="HR4372" s="13"/>
      <c r="HS4372" s="13"/>
      <c r="HT4372" s="13"/>
      <c r="HU4372" s="13"/>
      <c r="HV4372" s="13"/>
      <c r="HW4372" s="13"/>
      <c r="HX4372" s="13"/>
      <c r="HY4372" s="13"/>
      <c r="HZ4372" s="13"/>
      <c r="IA4372" s="13"/>
      <c r="IB4372" s="13"/>
      <c r="IC4372" s="13"/>
      <c r="ID4372" s="13"/>
      <c r="IE4372" s="13"/>
      <c r="IF4372" s="13"/>
      <c r="IG4372" s="13"/>
    </row>
    <row r="4373" spans="1:241" s="304" customFormat="1">
      <c r="A4373" s="309">
        <v>295</v>
      </c>
      <c r="B4373" s="197" t="s">
        <v>5426</v>
      </c>
      <c r="C4373" s="319" t="s">
        <v>5435</v>
      </c>
      <c r="D4373" s="305" t="s">
        <v>1808</v>
      </c>
      <c r="E4373" s="312">
        <f t="shared" si="253"/>
        <v>0</v>
      </c>
      <c r="F4373" s="303"/>
      <c r="G4373" s="303"/>
      <c r="H4373" s="303"/>
      <c r="I4373" s="13"/>
      <c r="J4373" s="13"/>
      <c r="K4373" s="13"/>
      <c r="L4373" s="13"/>
      <c r="M4373" s="13"/>
      <c r="N4373" s="13"/>
      <c r="O4373" s="13"/>
      <c r="P4373" s="13"/>
      <c r="Q4373" s="13"/>
      <c r="R4373" s="13"/>
      <c r="S4373" s="13"/>
      <c r="T4373" s="13"/>
      <c r="U4373" s="13"/>
      <c r="V4373" s="13"/>
      <c r="W4373" s="13"/>
      <c r="X4373" s="13"/>
      <c r="Y4373" s="13"/>
      <c r="Z4373" s="13"/>
      <c r="AA4373" s="13"/>
      <c r="AB4373" s="13"/>
      <c r="AC4373" s="13"/>
      <c r="AD4373" s="13"/>
      <c r="AE4373" s="13"/>
      <c r="AF4373" s="13"/>
      <c r="AG4373" s="13"/>
      <c r="AH4373" s="13"/>
      <c r="AI4373" s="13"/>
      <c r="AJ4373" s="13"/>
      <c r="AK4373" s="13"/>
      <c r="AL4373" s="13"/>
      <c r="AM4373" s="13"/>
      <c r="AN4373" s="13"/>
      <c r="AO4373" s="13"/>
      <c r="AP4373" s="13"/>
      <c r="AQ4373" s="13"/>
      <c r="AR4373" s="13"/>
      <c r="AS4373" s="13"/>
      <c r="AT4373" s="13"/>
      <c r="AU4373" s="13"/>
      <c r="AV4373" s="13"/>
      <c r="AW4373" s="13"/>
      <c r="AX4373" s="13"/>
      <c r="AY4373" s="13"/>
      <c r="AZ4373" s="13"/>
      <c r="BA4373" s="13"/>
      <c r="BB4373" s="13"/>
      <c r="BC4373" s="13"/>
      <c r="BD4373" s="13"/>
      <c r="BE4373" s="13"/>
      <c r="BF4373" s="13"/>
      <c r="BG4373" s="13"/>
      <c r="BH4373" s="13"/>
      <c r="BI4373" s="13"/>
      <c r="BJ4373" s="13"/>
      <c r="BK4373" s="13"/>
      <c r="BL4373" s="13"/>
      <c r="BM4373" s="13"/>
      <c r="BN4373" s="13"/>
      <c r="BO4373" s="13"/>
      <c r="BP4373" s="13"/>
      <c r="BQ4373" s="13"/>
      <c r="BR4373" s="13"/>
      <c r="BS4373" s="13"/>
      <c r="BT4373" s="13"/>
      <c r="BU4373" s="13"/>
      <c r="BV4373" s="13"/>
      <c r="BW4373" s="13"/>
      <c r="BX4373" s="13"/>
      <c r="BY4373" s="13"/>
      <c r="BZ4373" s="13"/>
      <c r="CA4373" s="13"/>
      <c r="CB4373" s="13"/>
      <c r="CC4373" s="13"/>
      <c r="CD4373" s="13"/>
      <c r="CE4373" s="13"/>
      <c r="CF4373" s="13"/>
      <c r="CG4373" s="13"/>
      <c r="CH4373" s="13"/>
      <c r="CI4373" s="13"/>
      <c r="CJ4373" s="13"/>
      <c r="CK4373" s="13"/>
      <c r="CL4373" s="13"/>
      <c r="CM4373" s="13"/>
      <c r="CN4373" s="13"/>
      <c r="CO4373" s="13"/>
      <c r="CP4373" s="13"/>
      <c r="CQ4373" s="13"/>
      <c r="CR4373" s="13"/>
      <c r="CS4373" s="13"/>
      <c r="CT4373" s="13"/>
      <c r="CU4373" s="13"/>
      <c r="CV4373" s="13"/>
      <c r="CW4373" s="13"/>
      <c r="CX4373" s="13"/>
      <c r="CY4373" s="13"/>
      <c r="CZ4373" s="13"/>
      <c r="DA4373" s="13"/>
      <c r="DB4373" s="13"/>
      <c r="DC4373" s="13"/>
      <c r="DD4373" s="13"/>
      <c r="DE4373" s="13"/>
      <c r="DF4373" s="13"/>
      <c r="DG4373" s="13"/>
      <c r="DH4373" s="13"/>
      <c r="DI4373" s="13"/>
      <c r="DJ4373" s="13"/>
      <c r="DK4373" s="13"/>
      <c r="DL4373" s="13"/>
      <c r="DM4373" s="13"/>
      <c r="DN4373" s="13"/>
      <c r="DO4373" s="13"/>
      <c r="DP4373" s="13"/>
      <c r="DQ4373" s="13"/>
      <c r="DR4373" s="13"/>
      <c r="DS4373" s="13"/>
      <c r="DT4373" s="13"/>
      <c r="DU4373" s="13"/>
      <c r="DV4373" s="13"/>
      <c r="DW4373" s="13"/>
      <c r="DX4373" s="13"/>
      <c r="DY4373" s="13"/>
      <c r="DZ4373" s="13"/>
      <c r="EA4373" s="13"/>
      <c r="EB4373" s="13"/>
      <c r="EC4373" s="13"/>
      <c r="ED4373" s="13"/>
      <c r="EE4373" s="13"/>
      <c r="EF4373" s="13"/>
      <c r="EG4373" s="13"/>
      <c r="EH4373" s="13"/>
      <c r="EI4373" s="13"/>
      <c r="EJ4373" s="13"/>
      <c r="EK4373" s="13"/>
      <c r="EL4373" s="13"/>
      <c r="EM4373" s="13"/>
      <c r="EN4373" s="13"/>
      <c r="EO4373" s="13"/>
      <c r="EP4373" s="13"/>
      <c r="EQ4373" s="13"/>
      <c r="ER4373" s="13"/>
      <c r="ES4373" s="13"/>
      <c r="ET4373" s="13"/>
      <c r="EU4373" s="13"/>
      <c r="EV4373" s="13"/>
      <c r="EW4373" s="13"/>
      <c r="EX4373" s="13"/>
      <c r="EY4373" s="13"/>
      <c r="EZ4373" s="13"/>
      <c r="FA4373" s="13"/>
      <c r="FB4373" s="13"/>
      <c r="FC4373" s="13"/>
      <c r="FD4373" s="13"/>
      <c r="FE4373" s="13"/>
      <c r="FF4373" s="13"/>
      <c r="FG4373" s="13"/>
      <c r="FH4373" s="13"/>
      <c r="FI4373" s="13"/>
      <c r="FJ4373" s="13"/>
      <c r="FK4373" s="13"/>
      <c r="FL4373" s="13"/>
      <c r="FM4373" s="13"/>
      <c r="FN4373" s="13"/>
      <c r="FO4373" s="13"/>
      <c r="FP4373" s="13"/>
      <c r="FQ4373" s="13"/>
      <c r="FR4373" s="13"/>
      <c r="FS4373" s="13"/>
      <c r="FT4373" s="13"/>
      <c r="FU4373" s="13"/>
      <c r="FV4373" s="13"/>
      <c r="FW4373" s="13"/>
      <c r="FX4373" s="13"/>
      <c r="FY4373" s="13"/>
      <c r="FZ4373" s="13"/>
      <c r="GA4373" s="13"/>
      <c r="GB4373" s="13"/>
      <c r="GC4373" s="13"/>
      <c r="GD4373" s="13"/>
      <c r="GE4373" s="13"/>
      <c r="GF4373" s="13"/>
      <c r="GG4373" s="13"/>
      <c r="GH4373" s="13"/>
      <c r="GI4373" s="13"/>
      <c r="GJ4373" s="13"/>
      <c r="GK4373" s="13"/>
      <c r="GL4373" s="13"/>
      <c r="GM4373" s="13"/>
      <c r="GN4373" s="13"/>
      <c r="GO4373" s="13"/>
      <c r="GP4373" s="13"/>
      <c r="GQ4373" s="13"/>
      <c r="GR4373" s="13"/>
      <c r="GS4373" s="13"/>
      <c r="GT4373" s="13"/>
      <c r="GU4373" s="13"/>
      <c r="GV4373" s="13"/>
      <c r="GW4373" s="13"/>
      <c r="GX4373" s="13"/>
      <c r="GY4373" s="13"/>
      <c r="GZ4373" s="13"/>
      <c r="HA4373" s="13"/>
      <c r="HB4373" s="13"/>
      <c r="HC4373" s="13"/>
      <c r="HD4373" s="13"/>
      <c r="HE4373" s="13"/>
      <c r="HF4373" s="13"/>
      <c r="HG4373" s="13"/>
      <c r="HH4373" s="13"/>
      <c r="HI4373" s="13"/>
      <c r="HJ4373" s="13"/>
      <c r="HK4373" s="13"/>
      <c r="HL4373" s="13"/>
      <c r="HM4373" s="13"/>
      <c r="HN4373" s="13"/>
      <c r="HO4373" s="13"/>
      <c r="HP4373" s="13"/>
      <c r="HQ4373" s="13"/>
      <c r="HR4373" s="13"/>
      <c r="HS4373" s="13"/>
      <c r="HT4373" s="13"/>
      <c r="HU4373" s="13"/>
      <c r="HV4373" s="13"/>
      <c r="HW4373" s="13"/>
      <c r="HX4373" s="13"/>
      <c r="HY4373" s="13"/>
      <c r="HZ4373" s="13"/>
      <c r="IA4373" s="13"/>
      <c r="IB4373" s="13"/>
      <c r="IC4373" s="13"/>
      <c r="ID4373" s="13"/>
      <c r="IE4373" s="13"/>
      <c r="IF4373" s="13"/>
      <c r="IG4373" s="13"/>
    </row>
    <row r="4374" spans="1:241" s="304" customFormat="1">
      <c r="A4374" s="309">
        <v>296</v>
      </c>
      <c r="B4374" s="197" t="s">
        <v>5427</v>
      </c>
      <c r="C4374" s="319" t="s">
        <v>5435</v>
      </c>
      <c r="D4374" s="305" t="s">
        <v>1808</v>
      </c>
      <c r="E4374" s="312">
        <f t="shared" si="253"/>
        <v>0</v>
      </c>
      <c r="F4374" s="303"/>
      <c r="G4374" s="303"/>
      <c r="H4374" s="303"/>
      <c r="I4374" s="13"/>
      <c r="J4374" s="13"/>
      <c r="K4374" s="13"/>
      <c r="L4374" s="13"/>
      <c r="M4374" s="13"/>
      <c r="N4374" s="13"/>
      <c r="O4374" s="13"/>
      <c r="P4374" s="13"/>
      <c r="Q4374" s="13"/>
      <c r="R4374" s="13"/>
      <c r="S4374" s="13"/>
      <c r="T4374" s="13"/>
      <c r="U4374" s="13"/>
      <c r="V4374" s="13"/>
      <c r="W4374" s="13"/>
      <c r="X4374" s="13"/>
      <c r="Y4374" s="13"/>
      <c r="Z4374" s="13"/>
      <c r="AA4374" s="13"/>
      <c r="AB4374" s="13"/>
      <c r="AC4374" s="13"/>
      <c r="AD4374" s="13"/>
      <c r="AE4374" s="13"/>
      <c r="AF4374" s="13"/>
      <c r="AG4374" s="13"/>
      <c r="AH4374" s="13"/>
      <c r="AI4374" s="13"/>
      <c r="AJ4374" s="13"/>
      <c r="AK4374" s="13"/>
      <c r="AL4374" s="13"/>
      <c r="AM4374" s="13"/>
      <c r="AN4374" s="13"/>
      <c r="AO4374" s="13"/>
      <c r="AP4374" s="13"/>
      <c r="AQ4374" s="13"/>
      <c r="AR4374" s="13"/>
      <c r="AS4374" s="13"/>
      <c r="AT4374" s="13"/>
      <c r="AU4374" s="13"/>
      <c r="AV4374" s="13"/>
      <c r="AW4374" s="13"/>
      <c r="AX4374" s="13"/>
      <c r="AY4374" s="13"/>
      <c r="AZ4374" s="13"/>
      <c r="BA4374" s="13"/>
      <c r="BB4374" s="13"/>
      <c r="BC4374" s="13"/>
      <c r="BD4374" s="13"/>
      <c r="BE4374" s="13"/>
      <c r="BF4374" s="13"/>
      <c r="BG4374" s="13"/>
      <c r="BH4374" s="13"/>
      <c r="BI4374" s="13"/>
      <c r="BJ4374" s="13"/>
      <c r="BK4374" s="13"/>
      <c r="BL4374" s="13"/>
      <c r="BM4374" s="13"/>
      <c r="BN4374" s="13"/>
      <c r="BO4374" s="13"/>
      <c r="BP4374" s="13"/>
      <c r="BQ4374" s="13"/>
      <c r="BR4374" s="13"/>
      <c r="BS4374" s="13"/>
      <c r="BT4374" s="13"/>
      <c r="BU4374" s="13"/>
      <c r="BV4374" s="13"/>
      <c r="BW4374" s="13"/>
      <c r="BX4374" s="13"/>
      <c r="BY4374" s="13"/>
      <c r="BZ4374" s="13"/>
      <c r="CA4374" s="13"/>
      <c r="CB4374" s="13"/>
      <c r="CC4374" s="13"/>
      <c r="CD4374" s="13"/>
      <c r="CE4374" s="13"/>
      <c r="CF4374" s="13"/>
      <c r="CG4374" s="13"/>
      <c r="CH4374" s="13"/>
      <c r="CI4374" s="13"/>
      <c r="CJ4374" s="13"/>
      <c r="CK4374" s="13"/>
      <c r="CL4374" s="13"/>
      <c r="CM4374" s="13"/>
      <c r="CN4374" s="13"/>
      <c r="CO4374" s="13"/>
      <c r="CP4374" s="13"/>
      <c r="CQ4374" s="13"/>
      <c r="CR4374" s="13"/>
      <c r="CS4374" s="13"/>
      <c r="CT4374" s="13"/>
      <c r="CU4374" s="13"/>
      <c r="CV4374" s="13"/>
      <c r="CW4374" s="13"/>
      <c r="CX4374" s="13"/>
      <c r="CY4374" s="13"/>
      <c r="CZ4374" s="13"/>
      <c r="DA4374" s="13"/>
      <c r="DB4374" s="13"/>
      <c r="DC4374" s="13"/>
      <c r="DD4374" s="13"/>
      <c r="DE4374" s="13"/>
      <c r="DF4374" s="13"/>
      <c r="DG4374" s="13"/>
      <c r="DH4374" s="13"/>
      <c r="DI4374" s="13"/>
      <c r="DJ4374" s="13"/>
      <c r="DK4374" s="13"/>
      <c r="DL4374" s="13"/>
      <c r="DM4374" s="13"/>
      <c r="DN4374" s="13"/>
      <c r="DO4374" s="13"/>
      <c r="DP4374" s="13"/>
      <c r="DQ4374" s="13"/>
      <c r="DR4374" s="13"/>
      <c r="DS4374" s="13"/>
      <c r="DT4374" s="13"/>
      <c r="DU4374" s="13"/>
      <c r="DV4374" s="13"/>
      <c r="DW4374" s="13"/>
      <c r="DX4374" s="13"/>
      <c r="DY4374" s="13"/>
      <c r="DZ4374" s="13"/>
      <c r="EA4374" s="13"/>
      <c r="EB4374" s="13"/>
      <c r="EC4374" s="13"/>
      <c r="ED4374" s="13"/>
      <c r="EE4374" s="13"/>
      <c r="EF4374" s="13"/>
      <c r="EG4374" s="13"/>
      <c r="EH4374" s="13"/>
      <c r="EI4374" s="13"/>
      <c r="EJ4374" s="13"/>
      <c r="EK4374" s="13"/>
      <c r="EL4374" s="13"/>
      <c r="EM4374" s="13"/>
      <c r="EN4374" s="13"/>
      <c r="EO4374" s="13"/>
      <c r="EP4374" s="13"/>
      <c r="EQ4374" s="13"/>
      <c r="ER4374" s="13"/>
      <c r="ES4374" s="13"/>
      <c r="ET4374" s="13"/>
      <c r="EU4374" s="13"/>
      <c r="EV4374" s="13"/>
      <c r="EW4374" s="13"/>
      <c r="EX4374" s="13"/>
      <c r="EY4374" s="13"/>
      <c r="EZ4374" s="13"/>
      <c r="FA4374" s="13"/>
      <c r="FB4374" s="13"/>
      <c r="FC4374" s="13"/>
      <c r="FD4374" s="13"/>
      <c r="FE4374" s="13"/>
      <c r="FF4374" s="13"/>
      <c r="FG4374" s="13"/>
      <c r="FH4374" s="13"/>
      <c r="FI4374" s="13"/>
      <c r="FJ4374" s="13"/>
      <c r="FK4374" s="13"/>
      <c r="FL4374" s="13"/>
      <c r="FM4374" s="13"/>
      <c r="FN4374" s="13"/>
      <c r="FO4374" s="13"/>
      <c r="FP4374" s="13"/>
      <c r="FQ4374" s="13"/>
      <c r="FR4374" s="13"/>
      <c r="FS4374" s="13"/>
      <c r="FT4374" s="13"/>
      <c r="FU4374" s="13"/>
      <c r="FV4374" s="13"/>
      <c r="FW4374" s="13"/>
      <c r="FX4374" s="13"/>
      <c r="FY4374" s="13"/>
      <c r="FZ4374" s="13"/>
      <c r="GA4374" s="13"/>
      <c r="GB4374" s="13"/>
      <c r="GC4374" s="13"/>
      <c r="GD4374" s="13"/>
      <c r="GE4374" s="13"/>
      <c r="GF4374" s="13"/>
      <c r="GG4374" s="13"/>
      <c r="GH4374" s="13"/>
      <c r="GI4374" s="13"/>
      <c r="GJ4374" s="13"/>
      <c r="GK4374" s="13"/>
      <c r="GL4374" s="13"/>
      <c r="GM4374" s="13"/>
      <c r="GN4374" s="13"/>
      <c r="GO4374" s="13"/>
      <c r="GP4374" s="13"/>
      <c r="GQ4374" s="13"/>
      <c r="GR4374" s="13"/>
      <c r="GS4374" s="13"/>
      <c r="GT4374" s="13"/>
      <c r="GU4374" s="13"/>
      <c r="GV4374" s="13"/>
      <c r="GW4374" s="13"/>
      <c r="GX4374" s="13"/>
      <c r="GY4374" s="13"/>
      <c r="GZ4374" s="13"/>
      <c r="HA4374" s="13"/>
      <c r="HB4374" s="13"/>
      <c r="HC4374" s="13"/>
      <c r="HD4374" s="13"/>
      <c r="HE4374" s="13"/>
      <c r="HF4374" s="13"/>
      <c r="HG4374" s="13"/>
      <c r="HH4374" s="13"/>
      <c r="HI4374" s="13"/>
      <c r="HJ4374" s="13"/>
      <c r="HK4374" s="13"/>
      <c r="HL4374" s="13"/>
      <c r="HM4374" s="13"/>
      <c r="HN4374" s="13"/>
      <c r="HO4374" s="13"/>
      <c r="HP4374" s="13"/>
      <c r="HQ4374" s="13"/>
      <c r="HR4374" s="13"/>
      <c r="HS4374" s="13"/>
      <c r="HT4374" s="13"/>
      <c r="HU4374" s="13"/>
      <c r="HV4374" s="13"/>
      <c r="HW4374" s="13"/>
      <c r="HX4374" s="13"/>
      <c r="HY4374" s="13"/>
      <c r="HZ4374" s="13"/>
      <c r="IA4374" s="13"/>
      <c r="IB4374" s="13"/>
      <c r="IC4374" s="13"/>
      <c r="ID4374" s="13"/>
      <c r="IE4374" s="13"/>
      <c r="IF4374" s="13"/>
      <c r="IG4374" s="13"/>
    </row>
    <row r="4375" spans="1:241" s="304" customFormat="1">
      <c r="A4375" s="309">
        <v>297</v>
      </c>
      <c r="B4375" s="197" t="s">
        <v>5428</v>
      </c>
      <c r="C4375" s="319" t="s">
        <v>5435</v>
      </c>
      <c r="D4375" s="305" t="s">
        <v>1808</v>
      </c>
      <c r="E4375" s="312">
        <f t="shared" si="253"/>
        <v>0</v>
      </c>
      <c r="F4375" s="303"/>
      <c r="G4375" s="303"/>
      <c r="H4375" s="303"/>
      <c r="I4375" s="13"/>
      <c r="J4375" s="13"/>
      <c r="K4375" s="13"/>
      <c r="L4375" s="13"/>
      <c r="M4375" s="13"/>
      <c r="N4375" s="13"/>
      <c r="O4375" s="13"/>
      <c r="P4375" s="13"/>
      <c r="Q4375" s="13"/>
      <c r="R4375" s="13"/>
      <c r="S4375" s="13"/>
      <c r="T4375" s="13"/>
      <c r="U4375" s="13"/>
      <c r="V4375" s="13"/>
      <c r="W4375" s="13"/>
      <c r="X4375" s="13"/>
      <c r="Y4375" s="13"/>
      <c r="Z4375" s="13"/>
      <c r="AA4375" s="13"/>
      <c r="AB4375" s="13"/>
      <c r="AC4375" s="13"/>
      <c r="AD4375" s="13"/>
      <c r="AE4375" s="13"/>
      <c r="AF4375" s="13"/>
      <c r="AG4375" s="13"/>
      <c r="AH4375" s="13"/>
      <c r="AI4375" s="13"/>
      <c r="AJ4375" s="13"/>
      <c r="AK4375" s="13"/>
      <c r="AL4375" s="13"/>
      <c r="AM4375" s="13"/>
      <c r="AN4375" s="13"/>
      <c r="AO4375" s="13"/>
      <c r="AP4375" s="13"/>
      <c r="AQ4375" s="13"/>
      <c r="AR4375" s="13"/>
      <c r="AS4375" s="13"/>
      <c r="AT4375" s="13"/>
      <c r="AU4375" s="13"/>
      <c r="AV4375" s="13"/>
      <c r="AW4375" s="13"/>
      <c r="AX4375" s="13"/>
      <c r="AY4375" s="13"/>
      <c r="AZ4375" s="13"/>
      <c r="BA4375" s="13"/>
      <c r="BB4375" s="13"/>
      <c r="BC4375" s="13"/>
      <c r="BD4375" s="13"/>
      <c r="BE4375" s="13"/>
      <c r="BF4375" s="13"/>
      <c r="BG4375" s="13"/>
      <c r="BH4375" s="13"/>
      <c r="BI4375" s="13"/>
      <c r="BJ4375" s="13"/>
      <c r="BK4375" s="13"/>
      <c r="BL4375" s="13"/>
      <c r="BM4375" s="13"/>
      <c r="BN4375" s="13"/>
      <c r="BO4375" s="13"/>
      <c r="BP4375" s="13"/>
      <c r="BQ4375" s="13"/>
      <c r="BR4375" s="13"/>
      <c r="BS4375" s="13"/>
      <c r="BT4375" s="13"/>
      <c r="BU4375" s="13"/>
      <c r="BV4375" s="13"/>
      <c r="BW4375" s="13"/>
      <c r="BX4375" s="13"/>
      <c r="BY4375" s="13"/>
      <c r="BZ4375" s="13"/>
      <c r="CA4375" s="13"/>
      <c r="CB4375" s="13"/>
      <c r="CC4375" s="13"/>
      <c r="CD4375" s="13"/>
      <c r="CE4375" s="13"/>
      <c r="CF4375" s="13"/>
      <c r="CG4375" s="13"/>
      <c r="CH4375" s="13"/>
      <c r="CI4375" s="13"/>
      <c r="CJ4375" s="13"/>
      <c r="CK4375" s="13"/>
      <c r="CL4375" s="13"/>
      <c r="CM4375" s="13"/>
      <c r="CN4375" s="13"/>
      <c r="CO4375" s="13"/>
      <c r="CP4375" s="13"/>
      <c r="CQ4375" s="13"/>
      <c r="CR4375" s="13"/>
      <c r="CS4375" s="13"/>
      <c r="CT4375" s="13"/>
      <c r="CU4375" s="13"/>
      <c r="CV4375" s="13"/>
      <c r="CW4375" s="13"/>
      <c r="CX4375" s="13"/>
      <c r="CY4375" s="13"/>
      <c r="CZ4375" s="13"/>
      <c r="DA4375" s="13"/>
      <c r="DB4375" s="13"/>
      <c r="DC4375" s="13"/>
      <c r="DD4375" s="13"/>
      <c r="DE4375" s="13"/>
      <c r="DF4375" s="13"/>
      <c r="DG4375" s="13"/>
      <c r="DH4375" s="13"/>
      <c r="DI4375" s="13"/>
      <c r="DJ4375" s="13"/>
      <c r="DK4375" s="13"/>
      <c r="DL4375" s="13"/>
      <c r="DM4375" s="13"/>
      <c r="DN4375" s="13"/>
      <c r="DO4375" s="13"/>
      <c r="DP4375" s="13"/>
      <c r="DQ4375" s="13"/>
      <c r="DR4375" s="13"/>
      <c r="DS4375" s="13"/>
      <c r="DT4375" s="13"/>
      <c r="DU4375" s="13"/>
      <c r="DV4375" s="13"/>
      <c r="DW4375" s="13"/>
      <c r="DX4375" s="13"/>
      <c r="DY4375" s="13"/>
      <c r="DZ4375" s="13"/>
      <c r="EA4375" s="13"/>
      <c r="EB4375" s="13"/>
      <c r="EC4375" s="13"/>
      <c r="ED4375" s="13"/>
      <c r="EE4375" s="13"/>
      <c r="EF4375" s="13"/>
      <c r="EG4375" s="13"/>
      <c r="EH4375" s="13"/>
      <c r="EI4375" s="13"/>
      <c r="EJ4375" s="13"/>
      <c r="EK4375" s="13"/>
      <c r="EL4375" s="13"/>
      <c r="EM4375" s="13"/>
      <c r="EN4375" s="13"/>
      <c r="EO4375" s="13"/>
      <c r="EP4375" s="13"/>
      <c r="EQ4375" s="13"/>
      <c r="ER4375" s="13"/>
      <c r="ES4375" s="13"/>
      <c r="ET4375" s="13"/>
      <c r="EU4375" s="13"/>
      <c r="EV4375" s="13"/>
      <c r="EW4375" s="13"/>
      <c r="EX4375" s="13"/>
      <c r="EY4375" s="13"/>
      <c r="EZ4375" s="13"/>
      <c r="FA4375" s="13"/>
      <c r="FB4375" s="13"/>
      <c r="FC4375" s="13"/>
      <c r="FD4375" s="13"/>
      <c r="FE4375" s="13"/>
      <c r="FF4375" s="13"/>
      <c r="FG4375" s="13"/>
      <c r="FH4375" s="13"/>
      <c r="FI4375" s="13"/>
      <c r="FJ4375" s="13"/>
      <c r="FK4375" s="13"/>
      <c r="FL4375" s="13"/>
      <c r="FM4375" s="13"/>
      <c r="FN4375" s="13"/>
      <c r="FO4375" s="13"/>
      <c r="FP4375" s="13"/>
      <c r="FQ4375" s="13"/>
      <c r="FR4375" s="13"/>
      <c r="FS4375" s="13"/>
      <c r="FT4375" s="13"/>
      <c r="FU4375" s="13"/>
      <c r="FV4375" s="13"/>
      <c r="FW4375" s="13"/>
      <c r="FX4375" s="13"/>
      <c r="FY4375" s="13"/>
      <c r="FZ4375" s="13"/>
      <c r="GA4375" s="13"/>
      <c r="GB4375" s="13"/>
      <c r="GC4375" s="13"/>
      <c r="GD4375" s="13"/>
      <c r="GE4375" s="13"/>
      <c r="GF4375" s="13"/>
      <c r="GG4375" s="13"/>
      <c r="GH4375" s="13"/>
      <c r="GI4375" s="13"/>
      <c r="GJ4375" s="13"/>
      <c r="GK4375" s="13"/>
      <c r="GL4375" s="13"/>
      <c r="GM4375" s="13"/>
      <c r="GN4375" s="13"/>
      <c r="GO4375" s="13"/>
      <c r="GP4375" s="13"/>
      <c r="GQ4375" s="13"/>
      <c r="GR4375" s="13"/>
      <c r="GS4375" s="13"/>
      <c r="GT4375" s="13"/>
      <c r="GU4375" s="13"/>
      <c r="GV4375" s="13"/>
      <c r="GW4375" s="13"/>
      <c r="GX4375" s="13"/>
      <c r="GY4375" s="13"/>
      <c r="GZ4375" s="13"/>
      <c r="HA4375" s="13"/>
      <c r="HB4375" s="13"/>
      <c r="HC4375" s="13"/>
      <c r="HD4375" s="13"/>
      <c r="HE4375" s="13"/>
      <c r="HF4375" s="13"/>
      <c r="HG4375" s="13"/>
      <c r="HH4375" s="13"/>
      <c r="HI4375" s="13"/>
      <c r="HJ4375" s="13"/>
      <c r="HK4375" s="13"/>
      <c r="HL4375" s="13"/>
      <c r="HM4375" s="13"/>
      <c r="HN4375" s="13"/>
      <c r="HO4375" s="13"/>
      <c r="HP4375" s="13"/>
      <c r="HQ4375" s="13"/>
      <c r="HR4375" s="13"/>
      <c r="HS4375" s="13"/>
      <c r="HT4375" s="13"/>
      <c r="HU4375" s="13"/>
      <c r="HV4375" s="13"/>
      <c r="HW4375" s="13"/>
      <c r="HX4375" s="13"/>
      <c r="HY4375" s="13"/>
      <c r="HZ4375" s="13"/>
      <c r="IA4375" s="13"/>
      <c r="IB4375" s="13"/>
      <c r="IC4375" s="13"/>
      <c r="ID4375" s="13"/>
      <c r="IE4375" s="13"/>
      <c r="IF4375" s="13"/>
      <c r="IG4375" s="13"/>
    </row>
    <row r="4376" spans="1:241" s="304" customFormat="1">
      <c r="A4376" s="309">
        <v>298</v>
      </c>
      <c r="B4376" s="197" t="s">
        <v>5429</v>
      </c>
      <c r="C4376" s="319" t="s">
        <v>5435</v>
      </c>
      <c r="D4376" s="305" t="s">
        <v>1808</v>
      </c>
      <c r="E4376" s="312">
        <f t="shared" si="253"/>
        <v>0</v>
      </c>
      <c r="F4376" s="303"/>
      <c r="G4376" s="303"/>
      <c r="H4376" s="303"/>
      <c r="I4376" s="13"/>
      <c r="J4376" s="13"/>
      <c r="K4376" s="13"/>
      <c r="L4376" s="13"/>
      <c r="M4376" s="13"/>
      <c r="N4376" s="13"/>
      <c r="O4376" s="13"/>
      <c r="P4376" s="13"/>
      <c r="Q4376" s="13"/>
      <c r="R4376" s="13"/>
      <c r="S4376" s="13"/>
      <c r="T4376" s="13"/>
      <c r="U4376" s="13"/>
      <c r="V4376" s="13"/>
      <c r="W4376" s="13"/>
      <c r="X4376" s="13"/>
      <c r="Y4376" s="13"/>
      <c r="Z4376" s="13"/>
      <c r="AA4376" s="13"/>
      <c r="AB4376" s="13"/>
      <c r="AC4376" s="13"/>
      <c r="AD4376" s="13"/>
      <c r="AE4376" s="13"/>
      <c r="AF4376" s="13"/>
      <c r="AG4376" s="13"/>
      <c r="AH4376" s="13"/>
      <c r="AI4376" s="13"/>
      <c r="AJ4376" s="13"/>
      <c r="AK4376" s="13"/>
      <c r="AL4376" s="13"/>
      <c r="AM4376" s="13"/>
      <c r="AN4376" s="13"/>
      <c r="AO4376" s="13"/>
      <c r="AP4376" s="13"/>
      <c r="AQ4376" s="13"/>
      <c r="AR4376" s="13"/>
      <c r="AS4376" s="13"/>
      <c r="AT4376" s="13"/>
      <c r="AU4376" s="13"/>
      <c r="AV4376" s="13"/>
      <c r="AW4376" s="13"/>
      <c r="AX4376" s="13"/>
      <c r="AY4376" s="13"/>
      <c r="AZ4376" s="13"/>
      <c r="BA4376" s="13"/>
      <c r="BB4376" s="13"/>
      <c r="BC4376" s="13"/>
      <c r="BD4376" s="13"/>
      <c r="BE4376" s="13"/>
      <c r="BF4376" s="13"/>
      <c r="BG4376" s="13"/>
      <c r="BH4376" s="13"/>
      <c r="BI4376" s="13"/>
      <c r="BJ4376" s="13"/>
      <c r="BK4376" s="13"/>
      <c r="BL4376" s="13"/>
      <c r="BM4376" s="13"/>
      <c r="BN4376" s="13"/>
      <c r="BO4376" s="13"/>
      <c r="BP4376" s="13"/>
      <c r="BQ4376" s="13"/>
      <c r="BR4376" s="13"/>
      <c r="BS4376" s="13"/>
      <c r="BT4376" s="13"/>
      <c r="BU4376" s="13"/>
      <c r="BV4376" s="13"/>
      <c r="BW4376" s="13"/>
      <c r="BX4376" s="13"/>
      <c r="BY4376" s="13"/>
      <c r="BZ4376" s="13"/>
      <c r="CA4376" s="13"/>
      <c r="CB4376" s="13"/>
      <c r="CC4376" s="13"/>
      <c r="CD4376" s="13"/>
      <c r="CE4376" s="13"/>
      <c r="CF4376" s="13"/>
      <c r="CG4376" s="13"/>
      <c r="CH4376" s="13"/>
      <c r="CI4376" s="13"/>
      <c r="CJ4376" s="13"/>
      <c r="CK4376" s="13"/>
      <c r="CL4376" s="13"/>
      <c r="CM4376" s="13"/>
      <c r="CN4376" s="13"/>
      <c r="CO4376" s="13"/>
      <c r="CP4376" s="13"/>
      <c r="CQ4376" s="13"/>
      <c r="CR4376" s="13"/>
      <c r="CS4376" s="13"/>
      <c r="CT4376" s="13"/>
      <c r="CU4376" s="13"/>
      <c r="CV4376" s="13"/>
      <c r="CW4376" s="13"/>
      <c r="CX4376" s="13"/>
      <c r="CY4376" s="13"/>
      <c r="CZ4376" s="13"/>
      <c r="DA4376" s="13"/>
      <c r="DB4376" s="13"/>
      <c r="DC4376" s="13"/>
      <c r="DD4376" s="13"/>
      <c r="DE4376" s="13"/>
      <c r="DF4376" s="13"/>
      <c r="DG4376" s="13"/>
      <c r="DH4376" s="13"/>
      <c r="DI4376" s="13"/>
      <c r="DJ4376" s="13"/>
      <c r="DK4376" s="13"/>
      <c r="DL4376" s="13"/>
      <c r="DM4376" s="13"/>
      <c r="DN4376" s="13"/>
      <c r="DO4376" s="13"/>
      <c r="DP4376" s="13"/>
      <c r="DQ4376" s="13"/>
      <c r="DR4376" s="13"/>
      <c r="DS4376" s="13"/>
      <c r="DT4376" s="13"/>
      <c r="DU4376" s="13"/>
      <c r="DV4376" s="13"/>
      <c r="DW4376" s="13"/>
      <c r="DX4376" s="13"/>
      <c r="DY4376" s="13"/>
      <c r="DZ4376" s="13"/>
      <c r="EA4376" s="13"/>
      <c r="EB4376" s="13"/>
      <c r="EC4376" s="13"/>
      <c r="ED4376" s="13"/>
      <c r="EE4376" s="13"/>
      <c r="EF4376" s="13"/>
      <c r="EG4376" s="13"/>
      <c r="EH4376" s="13"/>
      <c r="EI4376" s="13"/>
      <c r="EJ4376" s="13"/>
      <c r="EK4376" s="13"/>
      <c r="EL4376" s="13"/>
      <c r="EM4376" s="13"/>
      <c r="EN4376" s="13"/>
      <c r="EO4376" s="13"/>
      <c r="EP4376" s="13"/>
      <c r="EQ4376" s="13"/>
      <c r="ER4376" s="13"/>
      <c r="ES4376" s="13"/>
      <c r="ET4376" s="13"/>
      <c r="EU4376" s="13"/>
      <c r="EV4376" s="13"/>
      <c r="EW4376" s="13"/>
      <c r="EX4376" s="13"/>
      <c r="EY4376" s="13"/>
      <c r="EZ4376" s="13"/>
      <c r="FA4376" s="13"/>
      <c r="FB4376" s="13"/>
      <c r="FC4376" s="13"/>
      <c r="FD4376" s="13"/>
      <c r="FE4376" s="13"/>
      <c r="FF4376" s="13"/>
      <c r="FG4376" s="13"/>
      <c r="FH4376" s="13"/>
      <c r="FI4376" s="13"/>
      <c r="FJ4376" s="13"/>
      <c r="FK4376" s="13"/>
      <c r="FL4376" s="13"/>
      <c r="FM4376" s="13"/>
      <c r="FN4376" s="13"/>
      <c r="FO4376" s="13"/>
      <c r="FP4376" s="13"/>
      <c r="FQ4376" s="13"/>
      <c r="FR4376" s="13"/>
      <c r="FS4376" s="13"/>
      <c r="FT4376" s="13"/>
      <c r="FU4376" s="13"/>
      <c r="FV4376" s="13"/>
      <c r="FW4376" s="13"/>
      <c r="FX4376" s="13"/>
      <c r="FY4376" s="13"/>
      <c r="FZ4376" s="13"/>
      <c r="GA4376" s="13"/>
      <c r="GB4376" s="13"/>
      <c r="GC4376" s="13"/>
      <c r="GD4376" s="13"/>
      <c r="GE4376" s="13"/>
      <c r="GF4376" s="13"/>
      <c r="GG4376" s="13"/>
      <c r="GH4376" s="13"/>
      <c r="GI4376" s="13"/>
      <c r="GJ4376" s="13"/>
      <c r="GK4376" s="13"/>
      <c r="GL4376" s="13"/>
      <c r="GM4376" s="13"/>
      <c r="GN4376" s="13"/>
      <c r="GO4376" s="13"/>
      <c r="GP4376" s="13"/>
      <c r="GQ4376" s="13"/>
      <c r="GR4376" s="13"/>
      <c r="GS4376" s="13"/>
      <c r="GT4376" s="13"/>
      <c r="GU4376" s="13"/>
      <c r="GV4376" s="13"/>
      <c r="GW4376" s="13"/>
      <c r="GX4376" s="13"/>
      <c r="GY4376" s="13"/>
      <c r="GZ4376" s="13"/>
      <c r="HA4376" s="13"/>
      <c r="HB4376" s="13"/>
      <c r="HC4376" s="13"/>
      <c r="HD4376" s="13"/>
      <c r="HE4376" s="13"/>
      <c r="HF4376" s="13"/>
      <c r="HG4376" s="13"/>
      <c r="HH4376" s="13"/>
      <c r="HI4376" s="13"/>
      <c r="HJ4376" s="13"/>
      <c r="HK4376" s="13"/>
      <c r="HL4376" s="13"/>
      <c r="HM4376" s="13"/>
      <c r="HN4376" s="13"/>
      <c r="HO4376" s="13"/>
      <c r="HP4376" s="13"/>
      <c r="HQ4376" s="13"/>
      <c r="HR4376" s="13"/>
      <c r="HS4376" s="13"/>
      <c r="HT4376" s="13"/>
      <c r="HU4376" s="13"/>
      <c r="HV4376" s="13"/>
      <c r="HW4376" s="13"/>
      <c r="HX4376" s="13"/>
      <c r="HY4376" s="13"/>
      <c r="HZ4376" s="13"/>
      <c r="IA4376" s="13"/>
      <c r="IB4376" s="13"/>
      <c r="IC4376" s="13"/>
      <c r="ID4376" s="13"/>
      <c r="IE4376" s="13"/>
      <c r="IF4376" s="13"/>
      <c r="IG4376" s="13"/>
    </row>
    <row r="4377" spans="1:241" s="304" customFormat="1">
      <c r="A4377" s="309">
        <v>299</v>
      </c>
      <c r="B4377" s="197" t="s">
        <v>5405</v>
      </c>
      <c r="C4377" s="319" t="s">
        <v>5435</v>
      </c>
      <c r="D4377" s="311" t="s">
        <v>2581</v>
      </c>
      <c r="E4377" s="312">
        <f t="shared" si="253"/>
        <v>0</v>
      </c>
      <c r="F4377" s="303"/>
      <c r="G4377" s="303"/>
      <c r="H4377" s="303"/>
      <c r="I4377" s="13"/>
      <c r="J4377" s="13"/>
      <c r="K4377" s="13"/>
      <c r="L4377" s="13"/>
      <c r="M4377" s="13"/>
      <c r="N4377" s="13"/>
      <c r="O4377" s="13"/>
      <c r="P4377" s="13"/>
      <c r="Q4377" s="13"/>
      <c r="R4377" s="13"/>
      <c r="S4377" s="13"/>
      <c r="T4377" s="13"/>
      <c r="U4377" s="13"/>
      <c r="V4377" s="13"/>
      <c r="W4377" s="13"/>
      <c r="X4377" s="13"/>
      <c r="Y4377" s="13"/>
      <c r="Z4377" s="13"/>
      <c r="AA4377" s="13"/>
      <c r="AB4377" s="13"/>
      <c r="AC4377" s="13"/>
      <c r="AD4377" s="13"/>
      <c r="AE4377" s="13"/>
      <c r="AF4377" s="13"/>
      <c r="AG4377" s="13"/>
      <c r="AH4377" s="13"/>
      <c r="AI4377" s="13"/>
      <c r="AJ4377" s="13"/>
      <c r="AK4377" s="13"/>
      <c r="AL4377" s="13"/>
      <c r="AM4377" s="13"/>
      <c r="AN4377" s="13"/>
      <c r="AO4377" s="13"/>
      <c r="AP4377" s="13"/>
      <c r="AQ4377" s="13"/>
      <c r="AR4377" s="13"/>
      <c r="AS4377" s="13"/>
      <c r="AT4377" s="13"/>
      <c r="AU4377" s="13"/>
      <c r="AV4377" s="13"/>
      <c r="AW4377" s="13"/>
      <c r="AX4377" s="13"/>
      <c r="AY4377" s="13"/>
      <c r="AZ4377" s="13"/>
      <c r="BA4377" s="13"/>
      <c r="BB4377" s="13"/>
      <c r="BC4377" s="13"/>
      <c r="BD4377" s="13"/>
      <c r="BE4377" s="13"/>
      <c r="BF4377" s="13"/>
      <c r="BG4377" s="13"/>
      <c r="BH4377" s="13"/>
      <c r="BI4377" s="13"/>
      <c r="BJ4377" s="13"/>
      <c r="BK4377" s="13"/>
      <c r="BL4377" s="13"/>
      <c r="BM4377" s="13"/>
      <c r="BN4377" s="13"/>
      <c r="BO4377" s="13"/>
      <c r="BP4377" s="13"/>
      <c r="BQ4377" s="13"/>
      <c r="BR4377" s="13"/>
      <c r="BS4377" s="13"/>
      <c r="BT4377" s="13"/>
      <c r="BU4377" s="13"/>
      <c r="BV4377" s="13"/>
      <c r="BW4377" s="13"/>
      <c r="BX4377" s="13"/>
      <c r="BY4377" s="13"/>
      <c r="BZ4377" s="13"/>
      <c r="CA4377" s="13"/>
      <c r="CB4377" s="13"/>
      <c r="CC4377" s="13"/>
      <c r="CD4377" s="13"/>
      <c r="CE4377" s="13"/>
      <c r="CF4377" s="13"/>
      <c r="CG4377" s="13"/>
      <c r="CH4377" s="13"/>
      <c r="CI4377" s="13"/>
      <c r="CJ4377" s="13"/>
      <c r="CK4377" s="13"/>
      <c r="CL4377" s="13"/>
      <c r="CM4377" s="13"/>
      <c r="CN4377" s="13"/>
      <c r="CO4377" s="13"/>
      <c r="CP4377" s="13"/>
      <c r="CQ4377" s="13"/>
      <c r="CR4377" s="13"/>
      <c r="CS4377" s="13"/>
      <c r="CT4377" s="13"/>
      <c r="CU4377" s="13"/>
      <c r="CV4377" s="13"/>
      <c r="CW4377" s="13"/>
      <c r="CX4377" s="13"/>
      <c r="CY4377" s="13"/>
      <c r="CZ4377" s="13"/>
      <c r="DA4377" s="13"/>
      <c r="DB4377" s="13"/>
      <c r="DC4377" s="13"/>
      <c r="DD4377" s="13"/>
      <c r="DE4377" s="13"/>
      <c r="DF4377" s="13"/>
      <c r="DG4377" s="13"/>
      <c r="DH4377" s="13"/>
      <c r="DI4377" s="13"/>
      <c r="DJ4377" s="13"/>
      <c r="DK4377" s="13"/>
      <c r="DL4377" s="13"/>
      <c r="DM4377" s="13"/>
      <c r="DN4377" s="13"/>
      <c r="DO4377" s="13"/>
      <c r="DP4377" s="13"/>
      <c r="DQ4377" s="13"/>
      <c r="DR4377" s="13"/>
      <c r="DS4377" s="13"/>
      <c r="DT4377" s="13"/>
      <c r="DU4377" s="13"/>
      <c r="DV4377" s="13"/>
      <c r="DW4377" s="13"/>
      <c r="DX4377" s="13"/>
      <c r="DY4377" s="13"/>
      <c r="DZ4377" s="13"/>
      <c r="EA4377" s="13"/>
      <c r="EB4377" s="13"/>
      <c r="EC4377" s="13"/>
      <c r="ED4377" s="13"/>
      <c r="EE4377" s="13"/>
      <c r="EF4377" s="13"/>
      <c r="EG4377" s="13"/>
      <c r="EH4377" s="13"/>
      <c r="EI4377" s="13"/>
      <c r="EJ4377" s="13"/>
      <c r="EK4377" s="13"/>
      <c r="EL4377" s="13"/>
      <c r="EM4377" s="13"/>
      <c r="EN4377" s="13"/>
      <c r="EO4377" s="13"/>
      <c r="EP4377" s="13"/>
      <c r="EQ4377" s="13"/>
      <c r="ER4377" s="13"/>
      <c r="ES4377" s="13"/>
      <c r="ET4377" s="13"/>
      <c r="EU4377" s="13"/>
      <c r="EV4377" s="13"/>
      <c r="EW4377" s="13"/>
      <c r="EX4377" s="13"/>
      <c r="EY4377" s="13"/>
      <c r="EZ4377" s="13"/>
      <c r="FA4377" s="13"/>
      <c r="FB4377" s="13"/>
      <c r="FC4377" s="13"/>
      <c r="FD4377" s="13"/>
      <c r="FE4377" s="13"/>
      <c r="FF4377" s="13"/>
      <c r="FG4377" s="13"/>
      <c r="FH4377" s="13"/>
      <c r="FI4377" s="13"/>
      <c r="FJ4377" s="13"/>
      <c r="FK4377" s="13"/>
      <c r="FL4377" s="13"/>
      <c r="FM4377" s="13"/>
      <c r="FN4377" s="13"/>
      <c r="FO4377" s="13"/>
      <c r="FP4377" s="13"/>
      <c r="FQ4377" s="13"/>
      <c r="FR4377" s="13"/>
      <c r="FS4377" s="13"/>
      <c r="FT4377" s="13"/>
      <c r="FU4377" s="13"/>
      <c r="FV4377" s="13"/>
      <c r="FW4377" s="13"/>
      <c r="FX4377" s="13"/>
      <c r="FY4377" s="13"/>
      <c r="FZ4377" s="13"/>
      <c r="GA4377" s="13"/>
      <c r="GB4377" s="13"/>
      <c r="GC4377" s="13"/>
      <c r="GD4377" s="13"/>
      <c r="GE4377" s="13"/>
      <c r="GF4377" s="13"/>
      <c r="GG4377" s="13"/>
      <c r="GH4377" s="13"/>
      <c r="GI4377" s="13"/>
      <c r="GJ4377" s="13"/>
      <c r="GK4377" s="13"/>
      <c r="GL4377" s="13"/>
      <c r="GM4377" s="13"/>
      <c r="GN4377" s="13"/>
      <c r="GO4377" s="13"/>
      <c r="GP4377" s="13"/>
      <c r="GQ4377" s="13"/>
      <c r="GR4377" s="13"/>
      <c r="GS4377" s="13"/>
      <c r="GT4377" s="13"/>
      <c r="GU4377" s="13"/>
      <c r="GV4377" s="13"/>
      <c r="GW4377" s="13"/>
      <c r="GX4377" s="13"/>
      <c r="GY4377" s="13"/>
      <c r="GZ4377" s="13"/>
      <c r="HA4377" s="13"/>
      <c r="HB4377" s="13"/>
      <c r="HC4377" s="13"/>
      <c r="HD4377" s="13"/>
      <c r="HE4377" s="13"/>
      <c r="HF4377" s="13"/>
      <c r="HG4377" s="13"/>
      <c r="HH4377" s="13"/>
      <c r="HI4377" s="13"/>
      <c r="HJ4377" s="13"/>
      <c r="HK4377" s="13"/>
      <c r="HL4377" s="13"/>
      <c r="HM4377" s="13"/>
      <c r="HN4377" s="13"/>
      <c r="HO4377" s="13"/>
      <c r="HP4377" s="13"/>
      <c r="HQ4377" s="13"/>
      <c r="HR4377" s="13"/>
      <c r="HS4377" s="13"/>
      <c r="HT4377" s="13"/>
      <c r="HU4377" s="13"/>
      <c r="HV4377" s="13"/>
      <c r="HW4377" s="13"/>
      <c r="HX4377" s="13"/>
      <c r="HY4377" s="13"/>
      <c r="HZ4377" s="13"/>
      <c r="IA4377" s="13"/>
      <c r="IB4377" s="13"/>
      <c r="IC4377" s="13"/>
      <c r="ID4377" s="13"/>
      <c r="IE4377" s="13"/>
      <c r="IF4377" s="13"/>
      <c r="IG4377" s="13"/>
    </row>
    <row r="4378" spans="1:241" s="304" customFormat="1" ht="31.5" customHeight="1">
      <c r="A4378" s="308"/>
      <c r="B4378" s="910" t="s">
        <v>5437</v>
      </c>
      <c r="C4378" s="911"/>
      <c r="D4378" s="911"/>
      <c r="E4378" s="911"/>
      <c r="F4378" s="911"/>
      <c r="G4378" s="911"/>
      <c r="H4378" s="911"/>
      <c r="I4378" s="13"/>
      <c r="J4378" s="13"/>
      <c r="K4378" s="13"/>
      <c r="L4378" s="13"/>
      <c r="M4378" s="13"/>
      <c r="N4378" s="13"/>
      <c r="O4378" s="13"/>
      <c r="P4378" s="13"/>
      <c r="Q4378" s="13"/>
      <c r="R4378" s="13"/>
      <c r="S4378" s="13"/>
      <c r="T4378" s="13"/>
      <c r="U4378" s="13"/>
      <c r="V4378" s="13"/>
      <c r="W4378" s="13"/>
      <c r="X4378" s="13"/>
      <c r="Y4378" s="13"/>
      <c r="Z4378" s="13"/>
      <c r="AA4378" s="13"/>
      <c r="AB4378" s="13"/>
      <c r="AC4378" s="13"/>
      <c r="AD4378" s="13"/>
      <c r="AE4378" s="13"/>
      <c r="AF4378" s="13"/>
      <c r="AG4378" s="13"/>
      <c r="AH4378" s="13"/>
      <c r="AI4378" s="13"/>
      <c r="AJ4378" s="13"/>
      <c r="AK4378" s="13"/>
      <c r="AL4378" s="13"/>
      <c r="AM4378" s="13"/>
      <c r="AN4378" s="13"/>
      <c r="AO4378" s="13"/>
      <c r="AP4378" s="13"/>
      <c r="AQ4378" s="13"/>
      <c r="AR4378" s="13"/>
      <c r="AS4378" s="13"/>
      <c r="AT4378" s="13"/>
      <c r="AU4378" s="13"/>
      <c r="AV4378" s="13"/>
      <c r="AW4378" s="13"/>
      <c r="AX4378" s="13"/>
      <c r="AY4378" s="13"/>
      <c r="AZ4378" s="13"/>
      <c r="BA4378" s="13"/>
      <c r="BB4378" s="13"/>
      <c r="BC4378" s="13"/>
      <c r="BD4378" s="13"/>
      <c r="BE4378" s="13"/>
      <c r="BF4378" s="13"/>
      <c r="BG4378" s="13"/>
      <c r="BH4378" s="13"/>
      <c r="BI4378" s="13"/>
      <c r="BJ4378" s="13"/>
      <c r="BK4378" s="13"/>
      <c r="BL4378" s="13"/>
      <c r="BM4378" s="13"/>
      <c r="BN4378" s="13"/>
      <c r="BO4378" s="13"/>
      <c r="BP4378" s="13"/>
      <c r="BQ4378" s="13"/>
      <c r="BR4378" s="13"/>
      <c r="BS4378" s="13"/>
      <c r="BT4378" s="13"/>
      <c r="BU4378" s="13"/>
      <c r="BV4378" s="13"/>
      <c r="BW4378" s="13"/>
      <c r="BX4378" s="13"/>
      <c r="BY4378" s="13"/>
      <c r="BZ4378" s="13"/>
      <c r="CA4378" s="13"/>
      <c r="CB4378" s="13"/>
      <c r="CC4378" s="13"/>
      <c r="CD4378" s="13"/>
      <c r="CE4378" s="13"/>
      <c r="CF4378" s="13"/>
      <c r="CG4378" s="13"/>
      <c r="CH4378" s="13"/>
      <c r="CI4378" s="13"/>
      <c r="CJ4378" s="13"/>
      <c r="CK4378" s="13"/>
      <c r="CL4378" s="13"/>
      <c r="CM4378" s="13"/>
      <c r="CN4378" s="13"/>
      <c r="CO4378" s="13"/>
      <c r="CP4378" s="13"/>
      <c r="CQ4378" s="13"/>
      <c r="CR4378" s="13"/>
      <c r="CS4378" s="13"/>
      <c r="CT4378" s="13"/>
      <c r="CU4378" s="13"/>
      <c r="CV4378" s="13"/>
      <c r="CW4378" s="13"/>
      <c r="CX4378" s="13"/>
      <c r="CY4378" s="13"/>
      <c r="CZ4378" s="13"/>
      <c r="DA4378" s="13"/>
      <c r="DB4378" s="13"/>
      <c r="DC4378" s="13"/>
      <c r="DD4378" s="13"/>
      <c r="DE4378" s="13"/>
      <c r="DF4378" s="13"/>
      <c r="DG4378" s="13"/>
      <c r="DH4378" s="13"/>
      <c r="DI4378" s="13"/>
      <c r="DJ4378" s="13"/>
      <c r="DK4378" s="13"/>
      <c r="DL4378" s="13"/>
      <c r="DM4378" s="13"/>
      <c r="DN4378" s="13"/>
      <c r="DO4378" s="13"/>
      <c r="DP4378" s="13"/>
      <c r="DQ4378" s="13"/>
      <c r="DR4378" s="13"/>
      <c r="DS4378" s="13"/>
      <c r="DT4378" s="13"/>
      <c r="DU4378" s="13"/>
      <c r="DV4378" s="13"/>
      <c r="DW4378" s="13"/>
      <c r="DX4378" s="13"/>
      <c r="DY4378" s="13"/>
      <c r="DZ4378" s="13"/>
      <c r="EA4378" s="13"/>
      <c r="EB4378" s="13"/>
      <c r="EC4378" s="13"/>
      <c r="ED4378" s="13"/>
      <c r="EE4378" s="13"/>
      <c r="EF4378" s="13"/>
      <c r="EG4378" s="13"/>
      <c r="EH4378" s="13"/>
      <c r="EI4378" s="13"/>
      <c r="EJ4378" s="13"/>
      <c r="EK4378" s="13"/>
      <c r="EL4378" s="13"/>
      <c r="EM4378" s="13"/>
      <c r="EN4378" s="13"/>
      <c r="EO4378" s="13"/>
      <c r="EP4378" s="13"/>
      <c r="EQ4378" s="13"/>
      <c r="ER4378" s="13"/>
      <c r="ES4378" s="13"/>
      <c r="ET4378" s="13"/>
      <c r="EU4378" s="13"/>
      <c r="EV4378" s="13"/>
      <c r="EW4378" s="13"/>
      <c r="EX4378" s="13"/>
      <c r="EY4378" s="13"/>
      <c r="EZ4378" s="13"/>
      <c r="FA4378" s="13"/>
      <c r="FB4378" s="13"/>
      <c r="FC4378" s="13"/>
      <c r="FD4378" s="13"/>
      <c r="FE4378" s="13"/>
      <c r="FF4378" s="13"/>
      <c r="FG4378" s="13"/>
      <c r="FH4378" s="13"/>
      <c r="FI4378" s="13"/>
      <c r="FJ4378" s="13"/>
      <c r="FK4378" s="13"/>
      <c r="FL4378" s="13"/>
      <c r="FM4378" s="13"/>
      <c r="FN4378" s="13"/>
      <c r="FO4378" s="13"/>
      <c r="FP4378" s="13"/>
      <c r="FQ4378" s="13"/>
      <c r="FR4378" s="13"/>
      <c r="FS4378" s="13"/>
      <c r="FT4378" s="13"/>
      <c r="FU4378" s="13"/>
      <c r="FV4378" s="13"/>
      <c r="FW4378" s="13"/>
      <c r="FX4378" s="13"/>
      <c r="FY4378" s="13"/>
      <c r="FZ4378" s="13"/>
      <c r="GA4378" s="13"/>
      <c r="GB4378" s="13"/>
      <c r="GC4378" s="13"/>
      <c r="GD4378" s="13"/>
      <c r="GE4378" s="13"/>
      <c r="GF4378" s="13"/>
      <c r="GG4378" s="13"/>
      <c r="GH4378" s="13"/>
      <c r="GI4378" s="13"/>
      <c r="GJ4378" s="13"/>
      <c r="GK4378" s="13"/>
      <c r="GL4378" s="13"/>
      <c r="GM4378" s="13"/>
      <c r="GN4378" s="13"/>
      <c r="GO4378" s="13"/>
      <c r="GP4378" s="13"/>
      <c r="GQ4378" s="13"/>
      <c r="GR4378" s="13"/>
      <c r="GS4378" s="13"/>
      <c r="GT4378" s="13"/>
      <c r="GU4378" s="13"/>
      <c r="GV4378" s="13"/>
      <c r="GW4378" s="13"/>
      <c r="GX4378" s="13"/>
      <c r="GY4378" s="13"/>
      <c r="GZ4378" s="13"/>
      <c r="HA4378" s="13"/>
      <c r="HB4378" s="13"/>
      <c r="HC4378" s="13"/>
      <c r="HD4378" s="13"/>
      <c r="HE4378" s="13"/>
      <c r="HF4378" s="13"/>
      <c r="HG4378" s="13"/>
      <c r="HH4378" s="13"/>
      <c r="HI4378" s="13"/>
      <c r="HJ4378" s="13"/>
      <c r="HK4378" s="13"/>
      <c r="HL4378" s="13"/>
      <c r="HM4378" s="13"/>
      <c r="HN4378" s="13"/>
      <c r="HO4378" s="13"/>
      <c r="HP4378" s="13"/>
      <c r="HQ4378" s="13"/>
      <c r="HR4378" s="13"/>
      <c r="HS4378" s="13"/>
      <c r="HT4378" s="13"/>
      <c r="HU4378" s="13"/>
      <c r="HV4378" s="13"/>
      <c r="HW4378" s="13"/>
      <c r="HX4378" s="13"/>
      <c r="HY4378" s="13"/>
      <c r="HZ4378" s="13"/>
      <c r="IA4378" s="13"/>
      <c r="IB4378" s="13"/>
      <c r="IC4378" s="13"/>
      <c r="ID4378" s="13"/>
      <c r="IE4378" s="13"/>
      <c r="IF4378" s="13"/>
      <c r="IG4378" s="13"/>
    </row>
    <row r="4379" spans="1:241" s="304" customFormat="1">
      <c r="A4379" s="309">
        <v>300</v>
      </c>
      <c r="B4379" s="197" t="s">
        <v>3252</v>
      </c>
      <c r="C4379" s="151" t="s">
        <v>5438</v>
      </c>
      <c r="D4379" s="305" t="s">
        <v>1808</v>
      </c>
      <c r="E4379" s="312">
        <f t="shared" ref="E4379:E4390" si="254">+F4379+G4379+H4379</f>
        <v>0</v>
      </c>
      <c r="F4379" s="303"/>
      <c r="G4379" s="303"/>
      <c r="H4379" s="303"/>
      <c r="I4379" s="13"/>
      <c r="J4379" s="13"/>
      <c r="K4379" s="13"/>
      <c r="L4379" s="13"/>
      <c r="M4379" s="13"/>
      <c r="N4379" s="13"/>
      <c r="O4379" s="13"/>
      <c r="P4379" s="13"/>
      <c r="Q4379" s="13"/>
      <c r="R4379" s="13"/>
      <c r="S4379" s="13"/>
      <c r="T4379" s="13"/>
      <c r="U4379" s="13"/>
      <c r="V4379" s="13"/>
      <c r="W4379" s="13"/>
      <c r="X4379" s="13"/>
      <c r="Y4379" s="13"/>
      <c r="Z4379" s="13"/>
      <c r="AA4379" s="13"/>
      <c r="AB4379" s="13"/>
      <c r="AC4379" s="13"/>
      <c r="AD4379" s="13"/>
      <c r="AE4379" s="13"/>
      <c r="AF4379" s="13"/>
      <c r="AG4379" s="13"/>
      <c r="AH4379" s="13"/>
      <c r="AI4379" s="13"/>
      <c r="AJ4379" s="13"/>
      <c r="AK4379" s="13"/>
      <c r="AL4379" s="13"/>
      <c r="AM4379" s="13"/>
      <c r="AN4379" s="13"/>
      <c r="AO4379" s="13"/>
      <c r="AP4379" s="13"/>
      <c r="AQ4379" s="13"/>
      <c r="AR4379" s="13"/>
      <c r="AS4379" s="13"/>
      <c r="AT4379" s="13"/>
      <c r="AU4379" s="13"/>
      <c r="AV4379" s="13"/>
      <c r="AW4379" s="13"/>
      <c r="AX4379" s="13"/>
      <c r="AY4379" s="13"/>
      <c r="AZ4379" s="13"/>
      <c r="BA4379" s="13"/>
      <c r="BB4379" s="13"/>
      <c r="BC4379" s="13"/>
      <c r="BD4379" s="13"/>
      <c r="BE4379" s="13"/>
      <c r="BF4379" s="13"/>
      <c r="BG4379" s="13"/>
      <c r="BH4379" s="13"/>
      <c r="BI4379" s="13"/>
      <c r="BJ4379" s="13"/>
      <c r="BK4379" s="13"/>
      <c r="BL4379" s="13"/>
      <c r="BM4379" s="13"/>
      <c r="BN4379" s="13"/>
      <c r="BO4379" s="13"/>
      <c r="BP4379" s="13"/>
      <c r="BQ4379" s="13"/>
      <c r="BR4379" s="13"/>
      <c r="BS4379" s="13"/>
      <c r="BT4379" s="13"/>
      <c r="BU4379" s="13"/>
      <c r="BV4379" s="13"/>
      <c r="BW4379" s="13"/>
      <c r="BX4379" s="13"/>
      <c r="BY4379" s="13"/>
      <c r="BZ4379" s="13"/>
      <c r="CA4379" s="13"/>
      <c r="CB4379" s="13"/>
      <c r="CC4379" s="13"/>
      <c r="CD4379" s="13"/>
      <c r="CE4379" s="13"/>
      <c r="CF4379" s="13"/>
      <c r="CG4379" s="13"/>
      <c r="CH4379" s="13"/>
      <c r="CI4379" s="13"/>
      <c r="CJ4379" s="13"/>
      <c r="CK4379" s="13"/>
      <c r="CL4379" s="13"/>
      <c r="CM4379" s="13"/>
      <c r="CN4379" s="13"/>
      <c r="CO4379" s="13"/>
      <c r="CP4379" s="13"/>
      <c r="CQ4379" s="13"/>
      <c r="CR4379" s="13"/>
      <c r="CS4379" s="13"/>
      <c r="CT4379" s="13"/>
      <c r="CU4379" s="13"/>
      <c r="CV4379" s="13"/>
      <c r="CW4379" s="13"/>
      <c r="CX4379" s="13"/>
      <c r="CY4379" s="13"/>
      <c r="CZ4379" s="13"/>
      <c r="DA4379" s="13"/>
      <c r="DB4379" s="13"/>
      <c r="DC4379" s="13"/>
      <c r="DD4379" s="13"/>
      <c r="DE4379" s="13"/>
      <c r="DF4379" s="13"/>
      <c r="DG4379" s="13"/>
      <c r="DH4379" s="13"/>
      <c r="DI4379" s="13"/>
      <c r="DJ4379" s="13"/>
      <c r="DK4379" s="13"/>
      <c r="DL4379" s="13"/>
      <c r="DM4379" s="13"/>
      <c r="DN4379" s="13"/>
      <c r="DO4379" s="13"/>
      <c r="DP4379" s="13"/>
      <c r="DQ4379" s="13"/>
      <c r="DR4379" s="13"/>
      <c r="DS4379" s="13"/>
      <c r="DT4379" s="13"/>
      <c r="DU4379" s="13"/>
      <c r="DV4379" s="13"/>
      <c r="DW4379" s="13"/>
      <c r="DX4379" s="13"/>
      <c r="DY4379" s="13"/>
      <c r="DZ4379" s="13"/>
      <c r="EA4379" s="13"/>
      <c r="EB4379" s="13"/>
      <c r="EC4379" s="13"/>
      <c r="ED4379" s="13"/>
      <c r="EE4379" s="13"/>
      <c r="EF4379" s="13"/>
      <c r="EG4379" s="13"/>
      <c r="EH4379" s="13"/>
      <c r="EI4379" s="13"/>
      <c r="EJ4379" s="13"/>
      <c r="EK4379" s="13"/>
      <c r="EL4379" s="13"/>
      <c r="EM4379" s="13"/>
      <c r="EN4379" s="13"/>
      <c r="EO4379" s="13"/>
      <c r="EP4379" s="13"/>
      <c r="EQ4379" s="13"/>
      <c r="ER4379" s="13"/>
      <c r="ES4379" s="13"/>
      <c r="ET4379" s="13"/>
      <c r="EU4379" s="13"/>
      <c r="EV4379" s="13"/>
      <c r="EW4379" s="13"/>
      <c r="EX4379" s="13"/>
      <c r="EY4379" s="13"/>
      <c r="EZ4379" s="13"/>
      <c r="FA4379" s="13"/>
      <c r="FB4379" s="13"/>
      <c r="FC4379" s="13"/>
      <c r="FD4379" s="13"/>
      <c r="FE4379" s="13"/>
      <c r="FF4379" s="13"/>
      <c r="FG4379" s="13"/>
      <c r="FH4379" s="13"/>
      <c r="FI4379" s="13"/>
      <c r="FJ4379" s="13"/>
      <c r="FK4379" s="13"/>
      <c r="FL4379" s="13"/>
      <c r="FM4379" s="13"/>
      <c r="FN4379" s="13"/>
      <c r="FO4379" s="13"/>
      <c r="FP4379" s="13"/>
      <c r="FQ4379" s="13"/>
      <c r="FR4379" s="13"/>
      <c r="FS4379" s="13"/>
      <c r="FT4379" s="13"/>
      <c r="FU4379" s="13"/>
      <c r="FV4379" s="13"/>
      <c r="FW4379" s="13"/>
      <c r="FX4379" s="13"/>
      <c r="FY4379" s="13"/>
      <c r="FZ4379" s="13"/>
      <c r="GA4379" s="13"/>
      <c r="GB4379" s="13"/>
      <c r="GC4379" s="13"/>
      <c r="GD4379" s="13"/>
      <c r="GE4379" s="13"/>
      <c r="GF4379" s="13"/>
      <c r="GG4379" s="13"/>
      <c r="GH4379" s="13"/>
      <c r="GI4379" s="13"/>
      <c r="GJ4379" s="13"/>
      <c r="GK4379" s="13"/>
      <c r="GL4379" s="13"/>
      <c r="GM4379" s="13"/>
      <c r="GN4379" s="13"/>
      <c r="GO4379" s="13"/>
      <c r="GP4379" s="13"/>
      <c r="GQ4379" s="13"/>
      <c r="GR4379" s="13"/>
      <c r="GS4379" s="13"/>
      <c r="GT4379" s="13"/>
      <c r="GU4379" s="13"/>
      <c r="GV4379" s="13"/>
      <c r="GW4379" s="13"/>
      <c r="GX4379" s="13"/>
      <c r="GY4379" s="13"/>
      <c r="GZ4379" s="13"/>
      <c r="HA4379" s="13"/>
      <c r="HB4379" s="13"/>
      <c r="HC4379" s="13"/>
      <c r="HD4379" s="13"/>
      <c r="HE4379" s="13"/>
      <c r="HF4379" s="13"/>
      <c r="HG4379" s="13"/>
      <c r="HH4379" s="13"/>
      <c r="HI4379" s="13"/>
      <c r="HJ4379" s="13"/>
      <c r="HK4379" s="13"/>
      <c r="HL4379" s="13"/>
      <c r="HM4379" s="13"/>
      <c r="HN4379" s="13"/>
      <c r="HO4379" s="13"/>
      <c r="HP4379" s="13"/>
      <c r="HQ4379" s="13"/>
      <c r="HR4379" s="13"/>
      <c r="HS4379" s="13"/>
      <c r="HT4379" s="13"/>
      <c r="HU4379" s="13"/>
      <c r="HV4379" s="13"/>
      <c r="HW4379" s="13"/>
      <c r="HX4379" s="13"/>
      <c r="HY4379" s="13"/>
      <c r="HZ4379" s="13"/>
      <c r="IA4379" s="13"/>
      <c r="IB4379" s="13"/>
      <c r="IC4379" s="13"/>
      <c r="ID4379" s="13"/>
      <c r="IE4379" s="13"/>
      <c r="IF4379" s="13"/>
      <c r="IG4379" s="13"/>
    </row>
    <row r="4380" spans="1:241" s="304" customFormat="1">
      <c r="A4380" s="309">
        <v>301</v>
      </c>
      <c r="B4380" s="197" t="s">
        <v>2287</v>
      </c>
      <c r="C4380" s="151" t="s">
        <v>5438</v>
      </c>
      <c r="D4380" s="305" t="s">
        <v>1808</v>
      </c>
      <c r="E4380" s="312">
        <f t="shared" si="254"/>
        <v>0</v>
      </c>
      <c r="F4380" s="303"/>
      <c r="G4380" s="303"/>
      <c r="H4380" s="303"/>
      <c r="I4380" s="13"/>
      <c r="J4380" s="13"/>
      <c r="K4380" s="13"/>
      <c r="L4380" s="13"/>
      <c r="M4380" s="13"/>
      <c r="N4380" s="13"/>
      <c r="O4380" s="13"/>
      <c r="P4380" s="13"/>
      <c r="Q4380" s="13"/>
      <c r="R4380" s="13"/>
      <c r="S4380" s="13"/>
      <c r="T4380" s="13"/>
      <c r="U4380" s="13"/>
      <c r="V4380" s="13"/>
      <c r="W4380" s="13"/>
      <c r="X4380" s="13"/>
      <c r="Y4380" s="13"/>
      <c r="Z4380" s="13"/>
      <c r="AA4380" s="13"/>
      <c r="AB4380" s="13"/>
      <c r="AC4380" s="13"/>
      <c r="AD4380" s="13"/>
      <c r="AE4380" s="13"/>
      <c r="AF4380" s="13"/>
      <c r="AG4380" s="13"/>
      <c r="AH4380" s="13"/>
      <c r="AI4380" s="13"/>
      <c r="AJ4380" s="13"/>
      <c r="AK4380" s="13"/>
      <c r="AL4380" s="13"/>
      <c r="AM4380" s="13"/>
      <c r="AN4380" s="13"/>
      <c r="AO4380" s="13"/>
      <c r="AP4380" s="13"/>
      <c r="AQ4380" s="13"/>
      <c r="AR4380" s="13"/>
      <c r="AS4380" s="13"/>
      <c r="AT4380" s="13"/>
      <c r="AU4380" s="13"/>
      <c r="AV4380" s="13"/>
      <c r="AW4380" s="13"/>
      <c r="AX4380" s="13"/>
      <c r="AY4380" s="13"/>
      <c r="AZ4380" s="13"/>
      <c r="BA4380" s="13"/>
      <c r="BB4380" s="13"/>
      <c r="BC4380" s="13"/>
      <c r="BD4380" s="13"/>
      <c r="BE4380" s="13"/>
      <c r="BF4380" s="13"/>
      <c r="BG4380" s="13"/>
      <c r="BH4380" s="13"/>
      <c r="BI4380" s="13"/>
      <c r="BJ4380" s="13"/>
      <c r="BK4380" s="13"/>
      <c r="BL4380" s="13"/>
      <c r="BM4380" s="13"/>
      <c r="BN4380" s="13"/>
      <c r="BO4380" s="13"/>
      <c r="BP4380" s="13"/>
      <c r="BQ4380" s="13"/>
      <c r="BR4380" s="13"/>
      <c r="BS4380" s="13"/>
      <c r="BT4380" s="13"/>
      <c r="BU4380" s="13"/>
      <c r="BV4380" s="13"/>
      <c r="BW4380" s="13"/>
      <c r="BX4380" s="13"/>
      <c r="BY4380" s="13"/>
      <c r="BZ4380" s="13"/>
      <c r="CA4380" s="13"/>
      <c r="CB4380" s="13"/>
      <c r="CC4380" s="13"/>
      <c r="CD4380" s="13"/>
      <c r="CE4380" s="13"/>
      <c r="CF4380" s="13"/>
      <c r="CG4380" s="13"/>
      <c r="CH4380" s="13"/>
      <c r="CI4380" s="13"/>
      <c r="CJ4380" s="13"/>
      <c r="CK4380" s="13"/>
      <c r="CL4380" s="13"/>
      <c r="CM4380" s="13"/>
      <c r="CN4380" s="13"/>
      <c r="CO4380" s="13"/>
      <c r="CP4380" s="13"/>
      <c r="CQ4380" s="13"/>
      <c r="CR4380" s="13"/>
      <c r="CS4380" s="13"/>
      <c r="CT4380" s="13"/>
      <c r="CU4380" s="13"/>
      <c r="CV4380" s="13"/>
      <c r="CW4380" s="13"/>
      <c r="CX4380" s="13"/>
      <c r="CY4380" s="13"/>
      <c r="CZ4380" s="13"/>
      <c r="DA4380" s="13"/>
      <c r="DB4380" s="13"/>
      <c r="DC4380" s="13"/>
      <c r="DD4380" s="13"/>
      <c r="DE4380" s="13"/>
      <c r="DF4380" s="13"/>
      <c r="DG4380" s="13"/>
      <c r="DH4380" s="13"/>
      <c r="DI4380" s="13"/>
      <c r="DJ4380" s="13"/>
      <c r="DK4380" s="13"/>
      <c r="DL4380" s="13"/>
      <c r="DM4380" s="13"/>
      <c r="DN4380" s="13"/>
      <c r="DO4380" s="13"/>
      <c r="DP4380" s="13"/>
      <c r="DQ4380" s="13"/>
      <c r="DR4380" s="13"/>
      <c r="DS4380" s="13"/>
      <c r="DT4380" s="13"/>
      <c r="DU4380" s="13"/>
      <c r="DV4380" s="13"/>
      <c r="DW4380" s="13"/>
      <c r="DX4380" s="13"/>
      <c r="DY4380" s="13"/>
      <c r="DZ4380" s="13"/>
      <c r="EA4380" s="13"/>
      <c r="EB4380" s="13"/>
      <c r="EC4380" s="13"/>
      <c r="ED4380" s="13"/>
      <c r="EE4380" s="13"/>
      <c r="EF4380" s="13"/>
      <c r="EG4380" s="13"/>
      <c r="EH4380" s="13"/>
      <c r="EI4380" s="13"/>
      <c r="EJ4380" s="13"/>
      <c r="EK4380" s="13"/>
      <c r="EL4380" s="13"/>
      <c r="EM4380" s="13"/>
      <c r="EN4380" s="13"/>
      <c r="EO4380" s="13"/>
      <c r="EP4380" s="13"/>
      <c r="EQ4380" s="13"/>
      <c r="ER4380" s="13"/>
      <c r="ES4380" s="13"/>
      <c r="ET4380" s="13"/>
      <c r="EU4380" s="13"/>
      <c r="EV4380" s="13"/>
      <c r="EW4380" s="13"/>
      <c r="EX4380" s="13"/>
      <c r="EY4380" s="13"/>
      <c r="EZ4380" s="13"/>
      <c r="FA4380" s="13"/>
      <c r="FB4380" s="13"/>
      <c r="FC4380" s="13"/>
      <c r="FD4380" s="13"/>
      <c r="FE4380" s="13"/>
      <c r="FF4380" s="13"/>
      <c r="FG4380" s="13"/>
      <c r="FH4380" s="13"/>
      <c r="FI4380" s="13"/>
      <c r="FJ4380" s="13"/>
      <c r="FK4380" s="13"/>
      <c r="FL4380" s="13"/>
      <c r="FM4380" s="13"/>
      <c r="FN4380" s="13"/>
      <c r="FO4380" s="13"/>
      <c r="FP4380" s="13"/>
      <c r="FQ4380" s="13"/>
      <c r="FR4380" s="13"/>
      <c r="FS4380" s="13"/>
      <c r="FT4380" s="13"/>
      <c r="FU4380" s="13"/>
      <c r="FV4380" s="13"/>
      <c r="FW4380" s="13"/>
      <c r="FX4380" s="13"/>
      <c r="FY4380" s="13"/>
      <c r="FZ4380" s="13"/>
      <c r="GA4380" s="13"/>
      <c r="GB4380" s="13"/>
      <c r="GC4380" s="13"/>
      <c r="GD4380" s="13"/>
      <c r="GE4380" s="13"/>
      <c r="GF4380" s="13"/>
      <c r="GG4380" s="13"/>
      <c r="GH4380" s="13"/>
      <c r="GI4380" s="13"/>
      <c r="GJ4380" s="13"/>
      <c r="GK4380" s="13"/>
      <c r="GL4380" s="13"/>
      <c r="GM4380" s="13"/>
      <c r="GN4380" s="13"/>
      <c r="GO4380" s="13"/>
      <c r="GP4380" s="13"/>
      <c r="GQ4380" s="13"/>
      <c r="GR4380" s="13"/>
      <c r="GS4380" s="13"/>
      <c r="GT4380" s="13"/>
      <c r="GU4380" s="13"/>
      <c r="GV4380" s="13"/>
      <c r="GW4380" s="13"/>
      <c r="GX4380" s="13"/>
      <c r="GY4380" s="13"/>
      <c r="GZ4380" s="13"/>
      <c r="HA4380" s="13"/>
      <c r="HB4380" s="13"/>
      <c r="HC4380" s="13"/>
      <c r="HD4380" s="13"/>
      <c r="HE4380" s="13"/>
      <c r="HF4380" s="13"/>
      <c r="HG4380" s="13"/>
      <c r="HH4380" s="13"/>
      <c r="HI4380" s="13"/>
      <c r="HJ4380" s="13"/>
      <c r="HK4380" s="13"/>
      <c r="HL4380" s="13"/>
      <c r="HM4380" s="13"/>
      <c r="HN4380" s="13"/>
      <c r="HO4380" s="13"/>
      <c r="HP4380" s="13"/>
      <c r="HQ4380" s="13"/>
      <c r="HR4380" s="13"/>
      <c r="HS4380" s="13"/>
      <c r="HT4380" s="13"/>
      <c r="HU4380" s="13"/>
      <c r="HV4380" s="13"/>
      <c r="HW4380" s="13"/>
      <c r="HX4380" s="13"/>
      <c r="HY4380" s="13"/>
      <c r="HZ4380" s="13"/>
      <c r="IA4380" s="13"/>
      <c r="IB4380" s="13"/>
      <c r="IC4380" s="13"/>
      <c r="ID4380" s="13"/>
      <c r="IE4380" s="13"/>
      <c r="IF4380" s="13"/>
      <c r="IG4380" s="13"/>
    </row>
    <row r="4381" spans="1:241" s="304" customFormat="1">
      <c r="A4381" s="309">
        <v>302</v>
      </c>
      <c r="B4381" s="197" t="s">
        <v>5439</v>
      </c>
      <c r="C4381" s="151" t="s">
        <v>5438</v>
      </c>
      <c r="D4381" s="305" t="s">
        <v>1808</v>
      </c>
      <c r="E4381" s="312">
        <f t="shared" si="254"/>
        <v>0</v>
      </c>
      <c r="F4381" s="303"/>
      <c r="G4381" s="303"/>
      <c r="H4381" s="303"/>
      <c r="I4381" s="13"/>
      <c r="J4381" s="13"/>
      <c r="K4381" s="13"/>
      <c r="L4381" s="13"/>
      <c r="M4381" s="13"/>
      <c r="N4381" s="13"/>
      <c r="O4381" s="13"/>
      <c r="P4381" s="13"/>
      <c r="Q4381" s="13"/>
      <c r="R4381" s="13"/>
      <c r="S4381" s="13"/>
      <c r="T4381" s="13"/>
      <c r="U4381" s="13"/>
      <c r="V4381" s="13"/>
      <c r="W4381" s="13"/>
      <c r="X4381" s="13"/>
      <c r="Y4381" s="13"/>
      <c r="Z4381" s="13"/>
      <c r="AA4381" s="13"/>
      <c r="AB4381" s="13"/>
      <c r="AC4381" s="13"/>
      <c r="AD4381" s="13"/>
      <c r="AE4381" s="13"/>
      <c r="AF4381" s="13"/>
      <c r="AG4381" s="13"/>
      <c r="AH4381" s="13"/>
      <c r="AI4381" s="13"/>
      <c r="AJ4381" s="13"/>
      <c r="AK4381" s="13"/>
      <c r="AL4381" s="13"/>
      <c r="AM4381" s="13"/>
      <c r="AN4381" s="13"/>
      <c r="AO4381" s="13"/>
      <c r="AP4381" s="13"/>
      <c r="AQ4381" s="13"/>
      <c r="AR4381" s="13"/>
      <c r="AS4381" s="13"/>
      <c r="AT4381" s="13"/>
      <c r="AU4381" s="13"/>
      <c r="AV4381" s="13"/>
      <c r="AW4381" s="13"/>
      <c r="AX4381" s="13"/>
      <c r="AY4381" s="13"/>
      <c r="AZ4381" s="13"/>
      <c r="BA4381" s="13"/>
      <c r="BB4381" s="13"/>
      <c r="BC4381" s="13"/>
      <c r="BD4381" s="13"/>
      <c r="BE4381" s="13"/>
      <c r="BF4381" s="13"/>
      <c r="BG4381" s="13"/>
      <c r="BH4381" s="13"/>
      <c r="BI4381" s="13"/>
      <c r="BJ4381" s="13"/>
      <c r="BK4381" s="13"/>
      <c r="BL4381" s="13"/>
      <c r="BM4381" s="13"/>
      <c r="BN4381" s="13"/>
      <c r="BO4381" s="13"/>
      <c r="BP4381" s="13"/>
      <c r="BQ4381" s="13"/>
      <c r="BR4381" s="13"/>
      <c r="BS4381" s="13"/>
      <c r="BT4381" s="13"/>
      <c r="BU4381" s="13"/>
      <c r="BV4381" s="13"/>
      <c r="BW4381" s="13"/>
      <c r="BX4381" s="13"/>
      <c r="BY4381" s="13"/>
      <c r="BZ4381" s="13"/>
      <c r="CA4381" s="13"/>
      <c r="CB4381" s="13"/>
      <c r="CC4381" s="13"/>
      <c r="CD4381" s="13"/>
      <c r="CE4381" s="13"/>
      <c r="CF4381" s="13"/>
      <c r="CG4381" s="13"/>
      <c r="CH4381" s="13"/>
      <c r="CI4381" s="13"/>
      <c r="CJ4381" s="13"/>
      <c r="CK4381" s="13"/>
      <c r="CL4381" s="13"/>
      <c r="CM4381" s="13"/>
      <c r="CN4381" s="13"/>
      <c r="CO4381" s="13"/>
      <c r="CP4381" s="13"/>
      <c r="CQ4381" s="13"/>
      <c r="CR4381" s="13"/>
      <c r="CS4381" s="13"/>
      <c r="CT4381" s="13"/>
      <c r="CU4381" s="13"/>
      <c r="CV4381" s="13"/>
      <c r="CW4381" s="13"/>
      <c r="CX4381" s="13"/>
      <c r="CY4381" s="13"/>
      <c r="CZ4381" s="13"/>
      <c r="DA4381" s="13"/>
      <c r="DB4381" s="13"/>
      <c r="DC4381" s="13"/>
      <c r="DD4381" s="13"/>
      <c r="DE4381" s="13"/>
      <c r="DF4381" s="13"/>
      <c r="DG4381" s="13"/>
      <c r="DH4381" s="13"/>
      <c r="DI4381" s="13"/>
      <c r="DJ4381" s="13"/>
      <c r="DK4381" s="13"/>
      <c r="DL4381" s="13"/>
      <c r="DM4381" s="13"/>
      <c r="DN4381" s="13"/>
      <c r="DO4381" s="13"/>
      <c r="DP4381" s="13"/>
      <c r="DQ4381" s="13"/>
      <c r="DR4381" s="13"/>
      <c r="DS4381" s="13"/>
      <c r="DT4381" s="13"/>
      <c r="DU4381" s="13"/>
      <c r="DV4381" s="13"/>
      <c r="DW4381" s="13"/>
      <c r="DX4381" s="13"/>
      <c r="DY4381" s="13"/>
      <c r="DZ4381" s="13"/>
      <c r="EA4381" s="13"/>
      <c r="EB4381" s="13"/>
      <c r="EC4381" s="13"/>
      <c r="ED4381" s="13"/>
      <c r="EE4381" s="13"/>
      <c r="EF4381" s="13"/>
      <c r="EG4381" s="13"/>
      <c r="EH4381" s="13"/>
      <c r="EI4381" s="13"/>
      <c r="EJ4381" s="13"/>
      <c r="EK4381" s="13"/>
      <c r="EL4381" s="13"/>
      <c r="EM4381" s="13"/>
      <c r="EN4381" s="13"/>
      <c r="EO4381" s="13"/>
      <c r="EP4381" s="13"/>
      <c r="EQ4381" s="13"/>
      <c r="ER4381" s="13"/>
      <c r="ES4381" s="13"/>
      <c r="ET4381" s="13"/>
      <c r="EU4381" s="13"/>
      <c r="EV4381" s="13"/>
      <c r="EW4381" s="13"/>
      <c r="EX4381" s="13"/>
      <c r="EY4381" s="13"/>
      <c r="EZ4381" s="13"/>
      <c r="FA4381" s="13"/>
      <c r="FB4381" s="13"/>
      <c r="FC4381" s="13"/>
      <c r="FD4381" s="13"/>
      <c r="FE4381" s="13"/>
      <c r="FF4381" s="13"/>
      <c r="FG4381" s="13"/>
      <c r="FH4381" s="13"/>
      <c r="FI4381" s="13"/>
      <c r="FJ4381" s="13"/>
      <c r="FK4381" s="13"/>
      <c r="FL4381" s="13"/>
      <c r="FM4381" s="13"/>
      <c r="FN4381" s="13"/>
      <c r="FO4381" s="13"/>
      <c r="FP4381" s="13"/>
      <c r="FQ4381" s="13"/>
      <c r="FR4381" s="13"/>
      <c r="FS4381" s="13"/>
      <c r="FT4381" s="13"/>
      <c r="FU4381" s="13"/>
      <c r="FV4381" s="13"/>
      <c r="FW4381" s="13"/>
      <c r="FX4381" s="13"/>
      <c r="FY4381" s="13"/>
      <c r="FZ4381" s="13"/>
      <c r="GA4381" s="13"/>
      <c r="GB4381" s="13"/>
      <c r="GC4381" s="13"/>
      <c r="GD4381" s="13"/>
      <c r="GE4381" s="13"/>
      <c r="GF4381" s="13"/>
      <c r="GG4381" s="13"/>
      <c r="GH4381" s="13"/>
      <c r="GI4381" s="13"/>
      <c r="GJ4381" s="13"/>
      <c r="GK4381" s="13"/>
      <c r="GL4381" s="13"/>
      <c r="GM4381" s="13"/>
      <c r="GN4381" s="13"/>
      <c r="GO4381" s="13"/>
      <c r="GP4381" s="13"/>
      <c r="GQ4381" s="13"/>
      <c r="GR4381" s="13"/>
      <c r="GS4381" s="13"/>
      <c r="GT4381" s="13"/>
      <c r="GU4381" s="13"/>
      <c r="GV4381" s="13"/>
      <c r="GW4381" s="13"/>
      <c r="GX4381" s="13"/>
      <c r="GY4381" s="13"/>
      <c r="GZ4381" s="13"/>
      <c r="HA4381" s="13"/>
      <c r="HB4381" s="13"/>
      <c r="HC4381" s="13"/>
      <c r="HD4381" s="13"/>
      <c r="HE4381" s="13"/>
      <c r="HF4381" s="13"/>
      <c r="HG4381" s="13"/>
      <c r="HH4381" s="13"/>
      <c r="HI4381" s="13"/>
      <c r="HJ4381" s="13"/>
      <c r="HK4381" s="13"/>
      <c r="HL4381" s="13"/>
      <c r="HM4381" s="13"/>
      <c r="HN4381" s="13"/>
      <c r="HO4381" s="13"/>
      <c r="HP4381" s="13"/>
      <c r="HQ4381" s="13"/>
      <c r="HR4381" s="13"/>
      <c r="HS4381" s="13"/>
      <c r="HT4381" s="13"/>
      <c r="HU4381" s="13"/>
      <c r="HV4381" s="13"/>
      <c r="HW4381" s="13"/>
      <c r="HX4381" s="13"/>
      <c r="HY4381" s="13"/>
      <c r="HZ4381" s="13"/>
      <c r="IA4381" s="13"/>
      <c r="IB4381" s="13"/>
      <c r="IC4381" s="13"/>
      <c r="ID4381" s="13"/>
      <c r="IE4381" s="13"/>
      <c r="IF4381" s="13"/>
      <c r="IG4381" s="13"/>
    </row>
    <row r="4382" spans="1:241" s="304" customFormat="1">
      <c r="A4382" s="309">
        <v>303</v>
      </c>
      <c r="B4382" s="197" t="s">
        <v>5404</v>
      </c>
      <c r="C4382" s="151" t="s">
        <v>5438</v>
      </c>
      <c r="D4382" s="311" t="s">
        <v>2581</v>
      </c>
      <c r="E4382" s="312">
        <f t="shared" si="254"/>
        <v>0</v>
      </c>
      <c r="F4382" s="303"/>
      <c r="G4382" s="303"/>
      <c r="H4382" s="303"/>
      <c r="I4382" s="13"/>
      <c r="J4382" s="13"/>
      <c r="K4382" s="13"/>
      <c r="L4382" s="13"/>
      <c r="M4382" s="13"/>
      <c r="N4382" s="13"/>
      <c r="O4382" s="13"/>
      <c r="P4382" s="13"/>
      <c r="Q4382" s="13"/>
      <c r="R4382" s="13"/>
      <c r="S4382" s="13"/>
      <c r="T4382" s="13"/>
      <c r="U4382" s="13"/>
      <c r="V4382" s="13"/>
      <c r="W4382" s="13"/>
      <c r="X4382" s="13"/>
      <c r="Y4382" s="13"/>
      <c r="Z4382" s="13"/>
      <c r="AA4382" s="13"/>
      <c r="AB4382" s="13"/>
      <c r="AC4382" s="13"/>
      <c r="AD4382" s="13"/>
      <c r="AE4382" s="13"/>
      <c r="AF4382" s="13"/>
      <c r="AG4382" s="13"/>
      <c r="AH4382" s="13"/>
      <c r="AI4382" s="13"/>
      <c r="AJ4382" s="13"/>
      <c r="AK4382" s="13"/>
      <c r="AL4382" s="13"/>
      <c r="AM4382" s="13"/>
      <c r="AN4382" s="13"/>
      <c r="AO4382" s="13"/>
      <c r="AP4382" s="13"/>
      <c r="AQ4382" s="13"/>
      <c r="AR4382" s="13"/>
      <c r="AS4382" s="13"/>
      <c r="AT4382" s="13"/>
      <c r="AU4382" s="13"/>
      <c r="AV4382" s="13"/>
      <c r="AW4382" s="13"/>
      <c r="AX4382" s="13"/>
      <c r="AY4382" s="13"/>
      <c r="AZ4382" s="13"/>
      <c r="BA4382" s="13"/>
      <c r="BB4382" s="13"/>
      <c r="BC4382" s="13"/>
      <c r="BD4382" s="13"/>
      <c r="BE4382" s="13"/>
      <c r="BF4382" s="13"/>
      <c r="BG4382" s="13"/>
      <c r="BH4382" s="13"/>
      <c r="BI4382" s="13"/>
      <c r="BJ4382" s="13"/>
      <c r="BK4382" s="13"/>
      <c r="BL4382" s="13"/>
      <c r="BM4382" s="13"/>
      <c r="BN4382" s="13"/>
      <c r="BO4382" s="13"/>
      <c r="BP4382" s="13"/>
      <c r="BQ4382" s="13"/>
      <c r="BR4382" s="13"/>
      <c r="BS4382" s="13"/>
      <c r="BT4382" s="13"/>
      <c r="BU4382" s="13"/>
      <c r="BV4382" s="13"/>
      <c r="BW4382" s="13"/>
      <c r="BX4382" s="13"/>
      <c r="BY4382" s="13"/>
      <c r="BZ4382" s="13"/>
      <c r="CA4382" s="13"/>
      <c r="CB4382" s="13"/>
      <c r="CC4382" s="13"/>
      <c r="CD4382" s="13"/>
      <c r="CE4382" s="13"/>
      <c r="CF4382" s="13"/>
      <c r="CG4382" s="13"/>
      <c r="CH4382" s="13"/>
      <c r="CI4382" s="13"/>
      <c r="CJ4382" s="13"/>
      <c r="CK4382" s="13"/>
      <c r="CL4382" s="13"/>
      <c r="CM4382" s="13"/>
      <c r="CN4382" s="13"/>
      <c r="CO4382" s="13"/>
      <c r="CP4382" s="13"/>
      <c r="CQ4382" s="13"/>
      <c r="CR4382" s="13"/>
      <c r="CS4382" s="13"/>
      <c r="CT4382" s="13"/>
      <c r="CU4382" s="13"/>
      <c r="CV4382" s="13"/>
      <c r="CW4382" s="13"/>
      <c r="CX4382" s="13"/>
      <c r="CY4382" s="13"/>
      <c r="CZ4382" s="13"/>
      <c r="DA4382" s="13"/>
      <c r="DB4382" s="13"/>
      <c r="DC4382" s="13"/>
      <c r="DD4382" s="13"/>
      <c r="DE4382" s="13"/>
      <c r="DF4382" s="13"/>
      <c r="DG4382" s="13"/>
      <c r="DH4382" s="13"/>
      <c r="DI4382" s="13"/>
      <c r="DJ4382" s="13"/>
      <c r="DK4382" s="13"/>
      <c r="DL4382" s="13"/>
      <c r="DM4382" s="13"/>
      <c r="DN4382" s="13"/>
      <c r="DO4382" s="13"/>
      <c r="DP4382" s="13"/>
      <c r="DQ4382" s="13"/>
      <c r="DR4382" s="13"/>
      <c r="DS4382" s="13"/>
      <c r="DT4382" s="13"/>
      <c r="DU4382" s="13"/>
      <c r="DV4382" s="13"/>
      <c r="DW4382" s="13"/>
      <c r="DX4382" s="13"/>
      <c r="DY4382" s="13"/>
      <c r="DZ4382" s="13"/>
      <c r="EA4382" s="13"/>
      <c r="EB4382" s="13"/>
      <c r="EC4382" s="13"/>
      <c r="ED4382" s="13"/>
      <c r="EE4382" s="13"/>
      <c r="EF4382" s="13"/>
      <c r="EG4382" s="13"/>
      <c r="EH4382" s="13"/>
      <c r="EI4382" s="13"/>
      <c r="EJ4382" s="13"/>
      <c r="EK4382" s="13"/>
      <c r="EL4382" s="13"/>
      <c r="EM4382" s="13"/>
      <c r="EN4382" s="13"/>
      <c r="EO4382" s="13"/>
      <c r="EP4382" s="13"/>
      <c r="EQ4382" s="13"/>
      <c r="ER4382" s="13"/>
      <c r="ES4382" s="13"/>
      <c r="ET4382" s="13"/>
      <c r="EU4382" s="13"/>
      <c r="EV4382" s="13"/>
      <c r="EW4382" s="13"/>
      <c r="EX4382" s="13"/>
      <c r="EY4382" s="13"/>
      <c r="EZ4382" s="13"/>
      <c r="FA4382" s="13"/>
      <c r="FB4382" s="13"/>
      <c r="FC4382" s="13"/>
      <c r="FD4382" s="13"/>
      <c r="FE4382" s="13"/>
      <c r="FF4382" s="13"/>
      <c r="FG4382" s="13"/>
      <c r="FH4382" s="13"/>
      <c r="FI4382" s="13"/>
      <c r="FJ4382" s="13"/>
      <c r="FK4382" s="13"/>
      <c r="FL4382" s="13"/>
      <c r="FM4382" s="13"/>
      <c r="FN4382" s="13"/>
      <c r="FO4382" s="13"/>
      <c r="FP4382" s="13"/>
      <c r="FQ4382" s="13"/>
      <c r="FR4382" s="13"/>
      <c r="FS4382" s="13"/>
      <c r="FT4382" s="13"/>
      <c r="FU4382" s="13"/>
      <c r="FV4382" s="13"/>
      <c r="FW4382" s="13"/>
      <c r="FX4382" s="13"/>
      <c r="FY4382" s="13"/>
      <c r="FZ4382" s="13"/>
      <c r="GA4382" s="13"/>
      <c r="GB4382" s="13"/>
      <c r="GC4382" s="13"/>
      <c r="GD4382" s="13"/>
      <c r="GE4382" s="13"/>
      <c r="GF4382" s="13"/>
      <c r="GG4382" s="13"/>
      <c r="GH4382" s="13"/>
      <c r="GI4382" s="13"/>
      <c r="GJ4382" s="13"/>
      <c r="GK4382" s="13"/>
      <c r="GL4382" s="13"/>
      <c r="GM4382" s="13"/>
      <c r="GN4382" s="13"/>
      <c r="GO4382" s="13"/>
      <c r="GP4382" s="13"/>
      <c r="GQ4382" s="13"/>
      <c r="GR4382" s="13"/>
      <c r="GS4382" s="13"/>
      <c r="GT4382" s="13"/>
      <c r="GU4382" s="13"/>
      <c r="GV4382" s="13"/>
      <c r="GW4382" s="13"/>
      <c r="GX4382" s="13"/>
      <c r="GY4382" s="13"/>
      <c r="GZ4382" s="13"/>
      <c r="HA4382" s="13"/>
      <c r="HB4382" s="13"/>
      <c r="HC4382" s="13"/>
      <c r="HD4382" s="13"/>
      <c r="HE4382" s="13"/>
      <c r="HF4382" s="13"/>
      <c r="HG4382" s="13"/>
      <c r="HH4382" s="13"/>
      <c r="HI4382" s="13"/>
      <c r="HJ4382" s="13"/>
      <c r="HK4382" s="13"/>
      <c r="HL4382" s="13"/>
      <c r="HM4382" s="13"/>
      <c r="HN4382" s="13"/>
      <c r="HO4382" s="13"/>
      <c r="HP4382" s="13"/>
      <c r="HQ4382" s="13"/>
      <c r="HR4382" s="13"/>
      <c r="HS4382" s="13"/>
      <c r="HT4382" s="13"/>
      <c r="HU4382" s="13"/>
      <c r="HV4382" s="13"/>
      <c r="HW4382" s="13"/>
      <c r="HX4382" s="13"/>
      <c r="HY4382" s="13"/>
      <c r="HZ4382" s="13"/>
      <c r="IA4382" s="13"/>
      <c r="IB4382" s="13"/>
      <c r="IC4382" s="13"/>
      <c r="ID4382" s="13"/>
      <c r="IE4382" s="13"/>
      <c r="IF4382" s="13"/>
      <c r="IG4382" s="13"/>
    </row>
    <row r="4383" spans="1:241" s="304" customFormat="1">
      <c r="A4383" s="309">
        <v>304</v>
      </c>
      <c r="B4383" s="197" t="s">
        <v>5430</v>
      </c>
      <c r="C4383" s="151" t="s">
        <v>5438</v>
      </c>
      <c r="D4383" s="311" t="s">
        <v>2581</v>
      </c>
      <c r="E4383" s="312">
        <f t="shared" si="254"/>
        <v>0</v>
      </c>
      <c r="F4383" s="303"/>
      <c r="G4383" s="303"/>
      <c r="H4383" s="303"/>
      <c r="I4383" s="13"/>
      <c r="J4383" s="13"/>
      <c r="K4383" s="13"/>
      <c r="L4383" s="13"/>
      <c r="M4383" s="13"/>
      <c r="N4383" s="13"/>
      <c r="O4383" s="13"/>
      <c r="P4383" s="13"/>
      <c r="Q4383" s="13"/>
      <c r="R4383" s="13"/>
      <c r="S4383" s="13"/>
      <c r="T4383" s="13"/>
      <c r="U4383" s="13"/>
      <c r="V4383" s="13"/>
      <c r="W4383" s="13"/>
      <c r="X4383" s="13"/>
      <c r="Y4383" s="13"/>
      <c r="Z4383" s="13"/>
      <c r="AA4383" s="13"/>
      <c r="AB4383" s="13"/>
      <c r="AC4383" s="13"/>
      <c r="AD4383" s="13"/>
      <c r="AE4383" s="13"/>
      <c r="AF4383" s="13"/>
      <c r="AG4383" s="13"/>
      <c r="AH4383" s="13"/>
      <c r="AI4383" s="13"/>
      <c r="AJ4383" s="13"/>
      <c r="AK4383" s="13"/>
      <c r="AL4383" s="13"/>
      <c r="AM4383" s="13"/>
      <c r="AN4383" s="13"/>
      <c r="AO4383" s="13"/>
      <c r="AP4383" s="13"/>
      <c r="AQ4383" s="13"/>
      <c r="AR4383" s="13"/>
      <c r="AS4383" s="13"/>
      <c r="AT4383" s="13"/>
      <c r="AU4383" s="13"/>
      <c r="AV4383" s="13"/>
      <c r="AW4383" s="13"/>
      <c r="AX4383" s="13"/>
      <c r="AY4383" s="13"/>
      <c r="AZ4383" s="13"/>
      <c r="BA4383" s="13"/>
      <c r="BB4383" s="13"/>
      <c r="BC4383" s="13"/>
      <c r="BD4383" s="13"/>
      <c r="BE4383" s="13"/>
      <c r="BF4383" s="13"/>
      <c r="BG4383" s="13"/>
      <c r="BH4383" s="13"/>
      <c r="BI4383" s="13"/>
      <c r="BJ4383" s="13"/>
      <c r="BK4383" s="13"/>
      <c r="BL4383" s="13"/>
      <c r="BM4383" s="13"/>
      <c r="BN4383" s="13"/>
      <c r="BO4383" s="13"/>
      <c r="BP4383" s="13"/>
      <c r="BQ4383" s="13"/>
      <c r="BR4383" s="13"/>
      <c r="BS4383" s="13"/>
      <c r="BT4383" s="13"/>
      <c r="BU4383" s="13"/>
      <c r="BV4383" s="13"/>
      <c r="BW4383" s="13"/>
      <c r="BX4383" s="13"/>
      <c r="BY4383" s="13"/>
      <c r="BZ4383" s="13"/>
      <c r="CA4383" s="13"/>
      <c r="CB4383" s="13"/>
      <c r="CC4383" s="13"/>
      <c r="CD4383" s="13"/>
      <c r="CE4383" s="13"/>
      <c r="CF4383" s="13"/>
      <c r="CG4383" s="13"/>
      <c r="CH4383" s="13"/>
      <c r="CI4383" s="13"/>
      <c r="CJ4383" s="13"/>
      <c r="CK4383" s="13"/>
      <c r="CL4383" s="13"/>
      <c r="CM4383" s="13"/>
      <c r="CN4383" s="13"/>
      <c r="CO4383" s="13"/>
      <c r="CP4383" s="13"/>
      <c r="CQ4383" s="13"/>
      <c r="CR4383" s="13"/>
      <c r="CS4383" s="13"/>
      <c r="CT4383" s="13"/>
      <c r="CU4383" s="13"/>
      <c r="CV4383" s="13"/>
      <c r="CW4383" s="13"/>
      <c r="CX4383" s="13"/>
      <c r="CY4383" s="13"/>
      <c r="CZ4383" s="13"/>
      <c r="DA4383" s="13"/>
      <c r="DB4383" s="13"/>
      <c r="DC4383" s="13"/>
      <c r="DD4383" s="13"/>
      <c r="DE4383" s="13"/>
      <c r="DF4383" s="13"/>
      <c r="DG4383" s="13"/>
      <c r="DH4383" s="13"/>
      <c r="DI4383" s="13"/>
      <c r="DJ4383" s="13"/>
      <c r="DK4383" s="13"/>
      <c r="DL4383" s="13"/>
      <c r="DM4383" s="13"/>
      <c r="DN4383" s="13"/>
      <c r="DO4383" s="13"/>
      <c r="DP4383" s="13"/>
      <c r="DQ4383" s="13"/>
      <c r="DR4383" s="13"/>
      <c r="DS4383" s="13"/>
      <c r="DT4383" s="13"/>
      <c r="DU4383" s="13"/>
      <c r="DV4383" s="13"/>
      <c r="DW4383" s="13"/>
      <c r="DX4383" s="13"/>
      <c r="DY4383" s="13"/>
      <c r="DZ4383" s="13"/>
      <c r="EA4383" s="13"/>
      <c r="EB4383" s="13"/>
      <c r="EC4383" s="13"/>
      <c r="ED4383" s="13"/>
      <c r="EE4383" s="13"/>
      <c r="EF4383" s="13"/>
      <c r="EG4383" s="13"/>
      <c r="EH4383" s="13"/>
      <c r="EI4383" s="13"/>
      <c r="EJ4383" s="13"/>
      <c r="EK4383" s="13"/>
      <c r="EL4383" s="13"/>
      <c r="EM4383" s="13"/>
      <c r="EN4383" s="13"/>
      <c r="EO4383" s="13"/>
      <c r="EP4383" s="13"/>
      <c r="EQ4383" s="13"/>
      <c r="ER4383" s="13"/>
      <c r="ES4383" s="13"/>
      <c r="ET4383" s="13"/>
      <c r="EU4383" s="13"/>
      <c r="EV4383" s="13"/>
      <c r="EW4383" s="13"/>
      <c r="EX4383" s="13"/>
      <c r="EY4383" s="13"/>
      <c r="EZ4383" s="13"/>
      <c r="FA4383" s="13"/>
      <c r="FB4383" s="13"/>
      <c r="FC4383" s="13"/>
      <c r="FD4383" s="13"/>
      <c r="FE4383" s="13"/>
      <c r="FF4383" s="13"/>
      <c r="FG4383" s="13"/>
      <c r="FH4383" s="13"/>
      <c r="FI4383" s="13"/>
      <c r="FJ4383" s="13"/>
      <c r="FK4383" s="13"/>
      <c r="FL4383" s="13"/>
      <c r="FM4383" s="13"/>
      <c r="FN4383" s="13"/>
      <c r="FO4383" s="13"/>
      <c r="FP4383" s="13"/>
      <c r="FQ4383" s="13"/>
      <c r="FR4383" s="13"/>
      <c r="FS4383" s="13"/>
      <c r="FT4383" s="13"/>
      <c r="FU4383" s="13"/>
      <c r="FV4383" s="13"/>
      <c r="FW4383" s="13"/>
      <c r="FX4383" s="13"/>
      <c r="FY4383" s="13"/>
      <c r="FZ4383" s="13"/>
      <c r="GA4383" s="13"/>
      <c r="GB4383" s="13"/>
      <c r="GC4383" s="13"/>
      <c r="GD4383" s="13"/>
      <c r="GE4383" s="13"/>
      <c r="GF4383" s="13"/>
      <c r="GG4383" s="13"/>
      <c r="GH4383" s="13"/>
      <c r="GI4383" s="13"/>
      <c r="GJ4383" s="13"/>
      <c r="GK4383" s="13"/>
      <c r="GL4383" s="13"/>
      <c r="GM4383" s="13"/>
      <c r="GN4383" s="13"/>
      <c r="GO4383" s="13"/>
      <c r="GP4383" s="13"/>
      <c r="GQ4383" s="13"/>
      <c r="GR4383" s="13"/>
      <c r="GS4383" s="13"/>
      <c r="GT4383" s="13"/>
      <c r="GU4383" s="13"/>
      <c r="GV4383" s="13"/>
      <c r="GW4383" s="13"/>
      <c r="GX4383" s="13"/>
      <c r="GY4383" s="13"/>
      <c r="GZ4383" s="13"/>
      <c r="HA4383" s="13"/>
      <c r="HB4383" s="13"/>
      <c r="HC4383" s="13"/>
      <c r="HD4383" s="13"/>
      <c r="HE4383" s="13"/>
      <c r="HF4383" s="13"/>
      <c r="HG4383" s="13"/>
      <c r="HH4383" s="13"/>
      <c r="HI4383" s="13"/>
      <c r="HJ4383" s="13"/>
      <c r="HK4383" s="13"/>
      <c r="HL4383" s="13"/>
      <c r="HM4383" s="13"/>
      <c r="HN4383" s="13"/>
      <c r="HO4383" s="13"/>
      <c r="HP4383" s="13"/>
      <c r="HQ4383" s="13"/>
      <c r="HR4383" s="13"/>
      <c r="HS4383" s="13"/>
      <c r="HT4383" s="13"/>
      <c r="HU4383" s="13"/>
      <c r="HV4383" s="13"/>
      <c r="HW4383" s="13"/>
      <c r="HX4383" s="13"/>
      <c r="HY4383" s="13"/>
      <c r="HZ4383" s="13"/>
      <c r="IA4383" s="13"/>
      <c r="IB4383" s="13"/>
      <c r="IC4383" s="13"/>
      <c r="ID4383" s="13"/>
      <c r="IE4383" s="13"/>
      <c r="IF4383" s="13"/>
      <c r="IG4383" s="13"/>
    </row>
    <row r="4384" spans="1:241" s="304" customFormat="1">
      <c r="A4384" s="309">
        <v>305</v>
      </c>
      <c r="B4384" s="197" t="s">
        <v>5436</v>
      </c>
      <c r="C4384" s="151" t="s">
        <v>5438</v>
      </c>
      <c r="D4384" s="311" t="s">
        <v>2581</v>
      </c>
      <c r="E4384" s="312">
        <f t="shared" si="254"/>
        <v>0</v>
      </c>
      <c r="F4384" s="303"/>
      <c r="G4384" s="303"/>
      <c r="H4384" s="303"/>
      <c r="I4384" s="13"/>
      <c r="J4384" s="13"/>
      <c r="K4384" s="13"/>
      <c r="L4384" s="13"/>
      <c r="M4384" s="13"/>
      <c r="N4384" s="13"/>
      <c r="O4384" s="13"/>
      <c r="P4384" s="13"/>
      <c r="Q4384" s="13"/>
      <c r="R4384" s="13"/>
      <c r="S4384" s="13"/>
      <c r="T4384" s="13"/>
      <c r="U4384" s="13"/>
      <c r="V4384" s="13"/>
      <c r="W4384" s="13"/>
      <c r="X4384" s="13"/>
      <c r="Y4384" s="13"/>
      <c r="Z4384" s="13"/>
      <c r="AA4384" s="13"/>
      <c r="AB4384" s="13"/>
      <c r="AC4384" s="13"/>
      <c r="AD4384" s="13"/>
      <c r="AE4384" s="13"/>
      <c r="AF4384" s="13"/>
      <c r="AG4384" s="13"/>
      <c r="AH4384" s="13"/>
      <c r="AI4384" s="13"/>
      <c r="AJ4384" s="13"/>
      <c r="AK4384" s="13"/>
      <c r="AL4384" s="13"/>
      <c r="AM4384" s="13"/>
      <c r="AN4384" s="13"/>
      <c r="AO4384" s="13"/>
      <c r="AP4384" s="13"/>
      <c r="AQ4384" s="13"/>
      <c r="AR4384" s="13"/>
      <c r="AS4384" s="13"/>
      <c r="AT4384" s="13"/>
      <c r="AU4384" s="13"/>
      <c r="AV4384" s="13"/>
      <c r="AW4384" s="13"/>
      <c r="AX4384" s="13"/>
      <c r="AY4384" s="13"/>
      <c r="AZ4384" s="13"/>
      <c r="BA4384" s="13"/>
      <c r="BB4384" s="13"/>
      <c r="BC4384" s="13"/>
      <c r="BD4384" s="13"/>
      <c r="BE4384" s="13"/>
      <c r="BF4384" s="13"/>
      <c r="BG4384" s="13"/>
      <c r="BH4384" s="13"/>
      <c r="BI4384" s="13"/>
      <c r="BJ4384" s="13"/>
      <c r="BK4384" s="13"/>
      <c r="BL4384" s="13"/>
      <c r="BM4384" s="13"/>
      <c r="BN4384" s="13"/>
      <c r="BO4384" s="13"/>
      <c r="BP4384" s="13"/>
      <c r="BQ4384" s="13"/>
      <c r="BR4384" s="13"/>
      <c r="BS4384" s="13"/>
      <c r="BT4384" s="13"/>
      <c r="BU4384" s="13"/>
      <c r="BV4384" s="13"/>
      <c r="BW4384" s="13"/>
      <c r="BX4384" s="13"/>
      <c r="BY4384" s="13"/>
      <c r="BZ4384" s="13"/>
      <c r="CA4384" s="13"/>
      <c r="CB4384" s="13"/>
      <c r="CC4384" s="13"/>
      <c r="CD4384" s="13"/>
      <c r="CE4384" s="13"/>
      <c r="CF4384" s="13"/>
      <c r="CG4384" s="13"/>
      <c r="CH4384" s="13"/>
      <c r="CI4384" s="13"/>
      <c r="CJ4384" s="13"/>
      <c r="CK4384" s="13"/>
      <c r="CL4384" s="13"/>
      <c r="CM4384" s="13"/>
      <c r="CN4384" s="13"/>
      <c r="CO4384" s="13"/>
      <c r="CP4384" s="13"/>
      <c r="CQ4384" s="13"/>
      <c r="CR4384" s="13"/>
      <c r="CS4384" s="13"/>
      <c r="CT4384" s="13"/>
      <c r="CU4384" s="13"/>
      <c r="CV4384" s="13"/>
      <c r="CW4384" s="13"/>
      <c r="CX4384" s="13"/>
      <c r="CY4384" s="13"/>
      <c r="CZ4384" s="13"/>
      <c r="DA4384" s="13"/>
      <c r="DB4384" s="13"/>
      <c r="DC4384" s="13"/>
      <c r="DD4384" s="13"/>
      <c r="DE4384" s="13"/>
      <c r="DF4384" s="13"/>
      <c r="DG4384" s="13"/>
      <c r="DH4384" s="13"/>
      <c r="DI4384" s="13"/>
      <c r="DJ4384" s="13"/>
      <c r="DK4384" s="13"/>
      <c r="DL4384" s="13"/>
      <c r="DM4384" s="13"/>
      <c r="DN4384" s="13"/>
      <c r="DO4384" s="13"/>
      <c r="DP4384" s="13"/>
      <c r="DQ4384" s="13"/>
      <c r="DR4384" s="13"/>
      <c r="DS4384" s="13"/>
      <c r="DT4384" s="13"/>
      <c r="DU4384" s="13"/>
      <c r="DV4384" s="13"/>
      <c r="DW4384" s="13"/>
      <c r="DX4384" s="13"/>
      <c r="DY4384" s="13"/>
      <c r="DZ4384" s="13"/>
      <c r="EA4384" s="13"/>
      <c r="EB4384" s="13"/>
      <c r="EC4384" s="13"/>
      <c r="ED4384" s="13"/>
      <c r="EE4384" s="13"/>
      <c r="EF4384" s="13"/>
      <c r="EG4384" s="13"/>
      <c r="EH4384" s="13"/>
      <c r="EI4384" s="13"/>
      <c r="EJ4384" s="13"/>
      <c r="EK4384" s="13"/>
      <c r="EL4384" s="13"/>
      <c r="EM4384" s="13"/>
      <c r="EN4384" s="13"/>
      <c r="EO4384" s="13"/>
      <c r="EP4384" s="13"/>
      <c r="EQ4384" s="13"/>
      <c r="ER4384" s="13"/>
      <c r="ES4384" s="13"/>
      <c r="ET4384" s="13"/>
      <c r="EU4384" s="13"/>
      <c r="EV4384" s="13"/>
      <c r="EW4384" s="13"/>
      <c r="EX4384" s="13"/>
      <c r="EY4384" s="13"/>
      <c r="EZ4384" s="13"/>
      <c r="FA4384" s="13"/>
      <c r="FB4384" s="13"/>
      <c r="FC4384" s="13"/>
      <c r="FD4384" s="13"/>
      <c r="FE4384" s="13"/>
      <c r="FF4384" s="13"/>
      <c r="FG4384" s="13"/>
      <c r="FH4384" s="13"/>
      <c r="FI4384" s="13"/>
      <c r="FJ4384" s="13"/>
      <c r="FK4384" s="13"/>
      <c r="FL4384" s="13"/>
      <c r="FM4384" s="13"/>
      <c r="FN4384" s="13"/>
      <c r="FO4384" s="13"/>
      <c r="FP4384" s="13"/>
      <c r="FQ4384" s="13"/>
      <c r="FR4384" s="13"/>
      <c r="FS4384" s="13"/>
      <c r="FT4384" s="13"/>
      <c r="FU4384" s="13"/>
      <c r="FV4384" s="13"/>
      <c r="FW4384" s="13"/>
      <c r="FX4384" s="13"/>
      <c r="FY4384" s="13"/>
      <c r="FZ4384" s="13"/>
      <c r="GA4384" s="13"/>
      <c r="GB4384" s="13"/>
      <c r="GC4384" s="13"/>
      <c r="GD4384" s="13"/>
      <c r="GE4384" s="13"/>
      <c r="GF4384" s="13"/>
      <c r="GG4384" s="13"/>
      <c r="GH4384" s="13"/>
      <c r="GI4384" s="13"/>
      <c r="GJ4384" s="13"/>
      <c r="GK4384" s="13"/>
      <c r="GL4384" s="13"/>
      <c r="GM4384" s="13"/>
      <c r="GN4384" s="13"/>
      <c r="GO4384" s="13"/>
      <c r="GP4384" s="13"/>
      <c r="GQ4384" s="13"/>
      <c r="GR4384" s="13"/>
      <c r="GS4384" s="13"/>
      <c r="GT4384" s="13"/>
      <c r="GU4384" s="13"/>
      <c r="GV4384" s="13"/>
      <c r="GW4384" s="13"/>
      <c r="GX4384" s="13"/>
      <c r="GY4384" s="13"/>
      <c r="GZ4384" s="13"/>
      <c r="HA4384" s="13"/>
      <c r="HB4384" s="13"/>
      <c r="HC4384" s="13"/>
      <c r="HD4384" s="13"/>
      <c r="HE4384" s="13"/>
      <c r="HF4384" s="13"/>
      <c r="HG4384" s="13"/>
      <c r="HH4384" s="13"/>
      <c r="HI4384" s="13"/>
      <c r="HJ4384" s="13"/>
      <c r="HK4384" s="13"/>
      <c r="HL4384" s="13"/>
      <c r="HM4384" s="13"/>
      <c r="HN4384" s="13"/>
      <c r="HO4384" s="13"/>
      <c r="HP4384" s="13"/>
      <c r="HQ4384" s="13"/>
      <c r="HR4384" s="13"/>
      <c r="HS4384" s="13"/>
      <c r="HT4384" s="13"/>
      <c r="HU4384" s="13"/>
      <c r="HV4384" s="13"/>
      <c r="HW4384" s="13"/>
      <c r="HX4384" s="13"/>
      <c r="HY4384" s="13"/>
      <c r="HZ4384" s="13"/>
      <c r="IA4384" s="13"/>
      <c r="IB4384" s="13"/>
      <c r="IC4384" s="13"/>
      <c r="ID4384" s="13"/>
      <c r="IE4384" s="13"/>
      <c r="IF4384" s="13"/>
      <c r="IG4384" s="13"/>
    </row>
    <row r="4385" spans="1:241" s="304" customFormat="1">
      <c r="A4385" s="309">
        <v>306</v>
      </c>
      <c r="B4385" s="197" t="s">
        <v>5426</v>
      </c>
      <c r="C4385" s="151" t="s">
        <v>5438</v>
      </c>
      <c r="D4385" s="305" t="s">
        <v>1808</v>
      </c>
      <c r="E4385" s="312">
        <f t="shared" si="254"/>
        <v>0</v>
      </c>
      <c r="F4385" s="303"/>
      <c r="G4385" s="303"/>
      <c r="H4385" s="303"/>
      <c r="I4385" s="13"/>
      <c r="J4385" s="13"/>
      <c r="K4385" s="13"/>
      <c r="L4385" s="13"/>
      <c r="M4385" s="13"/>
      <c r="N4385" s="13"/>
      <c r="O4385" s="13"/>
      <c r="P4385" s="13"/>
      <c r="Q4385" s="13"/>
      <c r="R4385" s="13"/>
      <c r="S4385" s="13"/>
      <c r="T4385" s="13"/>
      <c r="U4385" s="13"/>
      <c r="V4385" s="13"/>
      <c r="W4385" s="13"/>
      <c r="X4385" s="13"/>
      <c r="Y4385" s="13"/>
      <c r="Z4385" s="13"/>
      <c r="AA4385" s="13"/>
      <c r="AB4385" s="13"/>
      <c r="AC4385" s="13"/>
      <c r="AD4385" s="13"/>
      <c r="AE4385" s="13"/>
      <c r="AF4385" s="13"/>
      <c r="AG4385" s="13"/>
      <c r="AH4385" s="13"/>
      <c r="AI4385" s="13"/>
      <c r="AJ4385" s="13"/>
      <c r="AK4385" s="13"/>
      <c r="AL4385" s="13"/>
      <c r="AM4385" s="13"/>
      <c r="AN4385" s="13"/>
      <c r="AO4385" s="13"/>
      <c r="AP4385" s="13"/>
      <c r="AQ4385" s="13"/>
      <c r="AR4385" s="13"/>
      <c r="AS4385" s="13"/>
      <c r="AT4385" s="13"/>
      <c r="AU4385" s="13"/>
      <c r="AV4385" s="13"/>
      <c r="AW4385" s="13"/>
      <c r="AX4385" s="13"/>
      <c r="AY4385" s="13"/>
      <c r="AZ4385" s="13"/>
      <c r="BA4385" s="13"/>
      <c r="BB4385" s="13"/>
      <c r="BC4385" s="13"/>
      <c r="BD4385" s="13"/>
      <c r="BE4385" s="13"/>
      <c r="BF4385" s="13"/>
      <c r="BG4385" s="13"/>
      <c r="BH4385" s="13"/>
      <c r="BI4385" s="13"/>
      <c r="BJ4385" s="13"/>
      <c r="BK4385" s="13"/>
      <c r="BL4385" s="13"/>
      <c r="BM4385" s="13"/>
      <c r="BN4385" s="13"/>
      <c r="BO4385" s="13"/>
      <c r="BP4385" s="13"/>
      <c r="BQ4385" s="13"/>
      <c r="BR4385" s="13"/>
      <c r="BS4385" s="13"/>
      <c r="BT4385" s="13"/>
      <c r="BU4385" s="13"/>
      <c r="BV4385" s="13"/>
      <c r="BW4385" s="13"/>
      <c r="BX4385" s="13"/>
      <c r="BY4385" s="13"/>
      <c r="BZ4385" s="13"/>
      <c r="CA4385" s="13"/>
      <c r="CB4385" s="13"/>
      <c r="CC4385" s="13"/>
      <c r="CD4385" s="13"/>
      <c r="CE4385" s="13"/>
      <c r="CF4385" s="13"/>
      <c r="CG4385" s="13"/>
      <c r="CH4385" s="13"/>
      <c r="CI4385" s="13"/>
      <c r="CJ4385" s="13"/>
      <c r="CK4385" s="13"/>
      <c r="CL4385" s="13"/>
      <c r="CM4385" s="13"/>
      <c r="CN4385" s="13"/>
      <c r="CO4385" s="13"/>
      <c r="CP4385" s="13"/>
      <c r="CQ4385" s="13"/>
      <c r="CR4385" s="13"/>
      <c r="CS4385" s="13"/>
      <c r="CT4385" s="13"/>
      <c r="CU4385" s="13"/>
      <c r="CV4385" s="13"/>
      <c r="CW4385" s="13"/>
      <c r="CX4385" s="13"/>
      <c r="CY4385" s="13"/>
      <c r="CZ4385" s="13"/>
      <c r="DA4385" s="13"/>
      <c r="DB4385" s="13"/>
      <c r="DC4385" s="13"/>
      <c r="DD4385" s="13"/>
      <c r="DE4385" s="13"/>
      <c r="DF4385" s="13"/>
      <c r="DG4385" s="13"/>
      <c r="DH4385" s="13"/>
      <c r="DI4385" s="13"/>
      <c r="DJ4385" s="13"/>
      <c r="DK4385" s="13"/>
      <c r="DL4385" s="13"/>
      <c r="DM4385" s="13"/>
      <c r="DN4385" s="13"/>
      <c r="DO4385" s="13"/>
      <c r="DP4385" s="13"/>
      <c r="DQ4385" s="13"/>
      <c r="DR4385" s="13"/>
      <c r="DS4385" s="13"/>
      <c r="DT4385" s="13"/>
      <c r="DU4385" s="13"/>
      <c r="DV4385" s="13"/>
      <c r="DW4385" s="13"/>
      <c r="DX4385" s="13"/>
      <c r="DY4385" s="13"/>
      <c r="DZ4385" s="13"/>
      <c r="EA4385" s="13"/>
      <c r="EB4385" s="13"/>
      <c r="EC4385" s="13"/>
      <c r="ED4385" s="13"/>
      <c r="EE4385" s="13"/>
      <c r="EF4385" s="13"/>
      <c r="EG4385" s="13"/>
      <c r="EH4385" s="13"/>
      <c r="EI4385" s="13"/>
      <c r="EJ4385" s="13"/>
      <c r="EK4385" s="13"/>
      <c r="EL4385" s="13"/>
      <c r="EM4385" s="13"/>
      <c r="EN4385" s="13"/>
      <c r="EO4385" s="13"/>
      <c r="EP4385" s="13"/>
      <c r="EQ4385" s="13"/>
      <c r="ER4385" s="13"/>
      <c r="ES4385" s="13"/>
      <c r="ET4385" s="13"/>
      <c r="EU4385" s="13"/>
      <c r="EV4385" s="13"/>
      <c r="EW4385" s="13"/>
      <c r="EX4385" s="13"/>
      <c r="EY4385" s="13"/>
      <c r="EZ4385" s="13"/>
      <c r="FA4385" s="13"/>
      <c r="FB4385" s="13"/>
      <c r="FC4385" s="13"/>
      <c r="FD4385" s="13"/>
      <c r="FE4385" s="13"/>
      <c r="FF4385" s="13"/>
      <c r="FG4385" s="13"/>
      <c r="FH4385" s="13"/>
      <c r="FI4385" s="13"/>
      <c r="FJ4385" s="13"/>
      <c r="FK4385" s="13"/>
      <c r="FL4385" s="13"/>
      <c r="FM4385" s="13"/>
      <c r="FN4385" s="13"/>
      <c r="FO4385" s="13"/>
      <c r="FP4385" s="13"/>
      <c r="FQ4385" s="13"/>
      <c r="FR4385" s="13"/>
      <c r="FS4385" s="13"/>
      <c r="FT4385" s="13"/>
      <c r="FU4385" s="13"/>
      <c r="FV4385" s="13"/>
      <c r="FW4385" s="13"/>
      <c r="FX4385" s="13"/>
      <c r="FY4385" s="13"/>
      <c r="FZ4385" s="13"/>
      <c r="GA4385" s="13"/>
      <c r="GB4385" s="13"/>
      <c r="GC4385" s="13"/>
      <c r="GD4385" s="13"/>
      <c r="GE4385" s="13"/>
      <c r="GF4385" s="13"/>
      <c r="GG4385" s="13"/>
      <c r="GH4385" s="13"/>
      <c r="GI4385" s="13"/>
      <c r="GJ4385" s="13"/>
      <c r="GK4385" s="13"/>
      <c r="GL4385" s="13"/>
      <c r="GM4385" s="13"/>
      <c r="GN4385" s="13"/>
      <c r="GO4385" s="13"/>
      <c r="GP4385" s="13"/>
      <c r="GQ4385" s="13"/>
      <c r="GR4385" s="13"/>
      <c r="GS4385" s="13"/>
      <c r="GT4385" s="13"/>
      <c r="GU4385" s="13"/>
      <c r="GV4385" s="13"/>
      <c r="GW4385" s="13"/>
      <c r="GX4385" s="13"/>
      <c r="GY4385" s="13"/>
      <c r="GZ4385" s="13"/>
      <c r="HA4385" s="13"/>
      <c r="HB4385" s="13"/>
      <c r="HC4385" s="13"/>
      <c r="HD4385" s="13"/>
      <c r="HE4385" s="13"/>
      <c r="HF4385" s="13"/>
      <c r="HG4385" s="13"/>
      <c r="HH4385" s="13"/>
      <c r="HI4385" s="13"/>
      <c r="HJ4385" s="13"/>
      <c r="HK4385" s="13"/>
      <c r="HL4385" s="13"/>
      <c r="HM4385" s="13"/>
      <c r="HN4385" s="13"/>
      <c r="HO4385" s="13"/>
      <c r="HP4385" s="13"/>
      <c r="HQ4385" s="13"/>
      <c r="HR4385" s="13"/>
      <c r="HS4385" s="13"/>
      <c r="HT4385" s="13"/>
      <c r="HU4385" s="13"/>
      <c r="HV4385" s="13"/>
      <c r="HW4385" s="13"/>
      <c r="HX4385" s="13"/>
      <c r="HY4385" s="13"/>
      <c r="HZ4385" s="13"/>
      <c r="IA4385" s="13"/>
      <c r="IB4385" s="13"/>
      <c r="IC4385" s="13"/>
      <c r="ID4385" s="13"/>
      <c r="IE4385" s="13"/>
      <c r="IF4385" s="13"/>
      <c r="IG4385" s="13"/>
    </row>
    <row r="4386" spans="1:241" s="304" customFormat="1">
      <c r="A4386" s="309">
        <v>307</v>
      </c>
      <c r="B4386" s="197" t="s">
        <v>5427</v>
      </c>
      <c r="C4386" s="151" t="s">
        <v>5438</v>
      </c>
      <c r="D4386" s="305" t="s">
        <v>1808</v>
      </c>
      <c r="E4386" s="312">
        <f t="shared" si="254"/>
        <v>0</v>
      </c>
      <c r="F4386" s="303"/>
      <c r="G4386" s="303"/>
      <c r="H4386" s="303"/>
      <c r="I4386" s="13"/>
      <c r="J4386" s="13"/>
      <c r="K4386" s="13"/>
      <c r="L4386" s="13"/>
      <c r="M4386" s="13"/>
      <c r="N4386" s="13"/>
      <c r="O4386" s="13"/>
      <c r="P4386" s="13"/>
      <c r="Q4386" s="13"/>
      <c r="R4386" s="13"/>
      <c r="S4386" s="13"/>
      <c r="T4386" s="13"/>
      <c r="U4386" s="13"/>
      <c r="V4386" s="13"/>
      <c r="W4386" s="13"/>
      <c r="X4386" s="13"/>
      <c r="Y4386" s="13"/>
      <c r="Z4386" s="13"/>
      <c r="AA4386" s="13"/>
      <c r="AB4386" s="13"/>
      <c r="AC4386" s="13"/>
      <c r="AD4386" s="13"/>
      <c r="AE4386" s="13"/>
      <c r="AF4386" s="13"/>
      <c r="AG4386" s="13"/>
      <c r="AH4386" s="13"/>
      <c r="AI4386" s="13"/>
      <c r="AJ4386" s="13"/>
      <c r="AK4386" s="13"/>
      <c r="AL4386" s="13"/>
      <c r="AM4386" s="13"/>
      <c r="AN4386" s="13"/>
      <c r="AO4386" s="13"/>
      <c r="AP4386" s="13"/>
      <c r="AQ4386" s="13"/>
      <c r="AR4386" s="13"/>
      <c r="AS4386" s="13"/>
      <c r="AT4386" s="13"/>
      <c r="AU4386" s="13"/>
      <c r="AV4386" s="13"/>
      <c r="AW4386" s="13"/>
      <c r="AX4386" s="13"/>
      <c r="AY4386" s="13"/>
      <c r="AZ4386" s="13"/>
      <c r="BA4386" s="13"/>
      <c r="BB4386" s="13"/>
      <c r="BC4386" s="13"/>
      <c r="BD4386" s="13"/>
      <c r="BE4386" s="13"/>
      <c r="BF4386" s="13"/>
      <c r="BG4386" s="13"/>
      <c r="BH4386" s="13"/>
      <c r="BI4386" s="13"/>
      <c r="BJ4386" s="13"/>
      <c r="BK4386" s="13"/>
      <c r="BL4386" s="13"/>
      <c r="BM4386" s="13"/>
      <c r="BN4386" s="13"/>
      <c r="BO4386" s="13"/>
      <c r="BP4386" s="13"/>
      <c r="BQ4386" s="13"/>
      <c r="BR4386" s="13"/>
      <c r="BS4386" s="13"/>
      <c r="BT4386" s="13"/>
      <c r="BU4386" s="13"/>
      <c r="BV4386" s="13"/>
      <c r="BW4386" s="13"/>
      <c r="BX4386" s="13"/>
      <c r="BY4386" s="13"/>
      <c r="BZ4386" s="13"/>
      <c r="CA4386" s="13"/>
      <c r="CB4386" s="13"/>
      <c r="CC4386" s="13"/>
      <c r="CD4386" s="13"/>
      <c r="CE4386" s="13"/>
      <c r="CF4386" s="13"/>
      <c r="CG4386" s="13"/>
      <c r="CH4386" s="13"/>
      <c r="CI4386" s="13"/>
      <c r="CJ4386" s="13"/>
      <c r="CK4386" s="13"/>
      <c r="CL4386" s="13"/>
      <c r="CM4386" s="13"/>
      <c r="CN4386" s="13"/>
      <c r="CO4386" s="13"/>
      <c r="CP4386" s="13"/>
      <c r="CQ4386" s="13"/>
      <c r="CR4386" s="13"/>
      <c r="CS4386" s="13"/>
      <c r="CT4386" s="13"/>
      <c r="CU4386" s="13"/>
      <c r="CV4386" s="13"/>
      <c r="CW4386" s="13"/>
      <c r="CX4386" s="13"/>
      <c r="CY4386" s="13"/>
      <c r="CZ4386" s="13"/>
      <c r="DA4386" s="13"/>
      <c r="DB4386" s="13"/>
      <c r="DC4386" s="13"/>
      <c r="DD4386" s="13"/>
      <c r="DE4386" s="13"/>
      <c r="DF4386" s="13"/>
      <c r="DG4386" s="13"/>
      <c r="DH4386" s="13"/>
      <c r="DI4386" s="13"/>
      <c r="DJ4386" s="13"/>
      <c r="DK4386" s="13"/>
      <c r="DL4386" s="13"/>
      <c r="DM4386" s="13"/>
      <c r="DN4386" s="13"/>
      <c r="DO4386" s="13"/>
      <c r="DP4386" s="13"/>
      <c r="DQ4386" s="13"/>
      <c r="DR4386" s="13"/>
      <c r="DS4386" s="13"/>
      <c r="DT4386" s="13"/>
      <c r="DU4386" s="13"/>
      <c r="DV4386" s="13"/>
      <c r="DW4386" s="13"/>
      <c r="DX4386" s="13"/>
      <c r="DY4386" s="13"/>
      <c r="DZ4386" s="13"/>
      <c r="EA4386" s="13"/>
      <c r="EB4386" s="13"/>
      <c r="EC4386" s="13"/>
      <c r="ED4386" s="13"/>
      <c r="EE4386" s="13"/>
      <c r="EF4386" s="13"/>
      <c r="EG4386" s="13"/>
      <c r="EH4386" s="13"/>
      <c r="EI4386" s="13"/>
      <c r="EJ4386" s="13"/>
      <c r="EK4386" s="13"/>
      <c r="EL4386" s="13"/>
      <c r="EM4386" s="13"/>
      <c r="EN4386" s="13"/>
      <c r="EO4386" s="13"/>
      <c r="EP4386" s="13"/>
      <c r="EQ4386" s="13"/>
      <c r="ER4386" s="13"/>
      <c r="ES4386" s="13"/>
      <c r="ET4386" s="13"/>
      <c r="EU4386" s="13"/>
      <c r="EV4386" s="13"/>
      <c r="EW4386" s="13"/>
      <c r="EX4386" s="13"/>
      <c r="EY4386" s="13"/>
      <c r="EZ4386" s="13"/>
      <c r="FA4386" s="13"/>
      <c r="FB4386" s="13"/>
      <c r="FC4386" s="13"/>
      <c r="FD4386" s="13"/>
      <c r="FE4386" s="13"/>
      <c r="FF4386" s="13"/>
      <c r="FG4386" s="13"/>
      <c r="FH4386" s="13"/>
      <c r="FI4386" s="13"/>
      <c r="FJ4386" s="13"/>
      <c r="FK4386" s="13"/>
      <c r="FL4386" s="13"/>
      <c r="FM4386" s="13"/>
      <c r="FN4386" s="13"/>
      <c r="FO4386" s="13"/>
      <c r="FP4386" s="13"/>
      <c r="FQ4386" s="13"/>
      <c r="FR4386" s="13"/>
      <c r="FS4386" s="13"/>
      <c r="FT4386" s="13"/>
      <c r="FU4386" s="13"/>
      <c r="FV4386" s="13"/>
      <c r="FW4386" s="13"/>
      <c r="FX4386" s="13"/>
      <c r="FY4386" s="13"/>
      <c r="FZ4386" s="13"/>
      <c r="GA4386" s="13"/>
      <c r="GB4386" s="13"/>
      <c r="GC4386" s="13"/>
      <c r="GD4386" s="13"/>
      <c r="GE4386" s="13"/>
      <c r="GF4386" s="13"/>
      <c r="GG4386" s="13"/>
      <c r="GH4386" s="13"/>
      <c r="GI4386" s="13"/>
      <c r="GJ4386" s="13"/>
      <c r="GK4386" s="13"/>
      <c r="GL4386" s="13"/>
      <c r="GM4386" s="13"/>
      <c r="GN4386" s="13"/>
      <c r="GO4386" s="13"/>
      <c r="GP4386" s="13"/>
      <c r="GQ4386" s="13"/>
      <c r="GR4386" s="13"/>
      <c r="GS4386" s="13"/>
      <c r="GT4386" s="13"/>
      <c r="GU4386" s="13"/>
      <c r="GV4386" s="13"/>
      <c r="GW4386" s="13"/>
      <c r="GX4386" s="13"/>
      <c r="GY4386" s="13"/>
      <c r="GZ4386" s="13"/>
      <c r="HA4386" s="13"/>
      <c r="HB4386" s="13"/>
      <c r="HC4386" s="13"/>
      <c r="HD4386" s="13"/>
      <c r="HE4386" s="13"/>
      <c r="HF4386" s="13"/>
      <c r="HG4386" s="13"/>
      <c r="HH4386" s="13"/>
      <c r="HI4386" s="13"/>
      <c r="HJ4386" s="13"/>
      <c r="HK4386" s="13"/>
      <c r="HL4386" s="13"/>
      <c r="HM4386" s="13"/>
      <c r="HN4386" s="13"/>
      <c r="HO4386" s="13"/>
      <c r="HP4386" s="13"/>
      <c r="HQ4386" s="13"/>
      <c r="HR4386" s="13"/>
      <c r="HS4386" s="13"/>
      <c r="HT4386" s="13"/>
      <c r="HU4386" s="13"/>
      <c r="HV4386" s="13"/>
      <c r="HW4386" s="13"/>
      <c r="HX4386" s="13"/>
      <c r="HY4386" s="13"/>
      <c r="HZ4386" s="13"/>
      <c r="IA4386" s="13"/>
      <c r="IB4386" s="13"/>
      <c r="IC4386" s="13"/>
      <c r="ID4386" s="13"/>
      <c r="IE4386" s="13"/>
      <c r="IF4386" s="13"/>
      <c r="IG4386" s="13"/>
    </row>
    <row r="4387" spans="1:241" s="304" customFormat="1">
      <c r="A4387" s="309">
        <v>308</v>
      </c>
      <c r="B4387" s="197" t="s">
        <v>5440</v>
      </c>
      <c r="C4387" s="151" t="s">
        <v>5438</v>
      </c>
      <c r="D4387" s="305" t="s">
        <v>1808</v>
      </c>
      <c r="E4387" s="312">
        <f t="shared" si="254"/>
        <v>0</v>
      </c>
      <c r="F4387" s="303"/>
      <c r="G4387" s="303"/>
      <c r="H4387" s="303"/>
      <c r="I4387" s="13"/>
      <c r="J4387" s="13"/>
      <c r="K4387" s="13"/>
      <c r="L4387" s="13"/>
      <c r="M4387" s="13"/>
      <c r="N4387" s="13"/>
      <c r="O4387" s="13"/>
      <c r="P4387" s="13"/>
      <c r="Q4387" s="13"/>
      <c r="R4387" s="13"/>
      <c r="S4387" s="13"/>
      <c r="T4387" s="13"/>
      <c r="U4387" s="13"/>
      <c r="V4387" s="13"/>
      <c r="W4387" s="13"/>
      <c r="X4387" s="13"/>
      <c r="Y4387" s="13"/>
      <c r="Z4387" s="13"/>
      <c r="AA4387" s="13"/>
      <c r="AB4387" s="13"/>
      <c r="AC4387" s="13"/>
      <c r="AD4387" s="13"/>
      <c r="AE4387" s="13"/>
      <c r="AF4387" s="13"/>
      <c r="AG4387" s="13"/>
      <c r="AH4387" s="13"/>
      <c r="AI4387" s="13"/>
      <c r="AJ4387" s="13"/>
      <c r="AK4387" s="13"/>
      <c r="AL4387" s="13"/>
      <c r="AM4387" s="13"/>
      <c r="AN4387" s="13"/>
      <c r="AO4387" s="13"/>
      <c r="AP4387" s="13"/>
      <c r="AQ4387" s="13"/>
      <c r="AR4387" s="13"/>
      <c r="AS4387" s="13"/>
      <c r="AT4387" s="13"/>
      <c r="AU4387" s="13"/>
      <c r="AV4387" s="13"/>
      <c r="AW4387" s="13"/>
      <c r="AX4387" s="13"/>
      <c r="AY4387" s="13"/>
      <c r="AZ4387" s="13"/>
      <c r="BA4387" s="13"/>
      <c r="BB4387" s="13"/>
      <c r="BC4387" s="13"/>
      <c r="BD4387" s="13"/>
      <c r="BE4387" s="13"/>
      <c r="BF4387" s="13"/>
      <c r="BG4387" s="13"/>
      <c r="BH4387" s="13"/>
      <c r="BI4387" s="13"/>
      <c r="BJ4387" s="13"/>
      <c r="BK4387" s="13"/>
      <c r="BL4387" s="13"/>
      <c r="BM4387" s="13"/>
      <c r="BN4387" s="13"/>
      <c r="BO4387" s="13"/>
      <c r="BP4387" s="13"/>
      <c r="BQ4387" s="13"/>
      <c r="BR4387" s="13"/>
      <c r="BS4387" s="13"/>
      <c r="BT4387" s="13"/>
      <c r="BU4387" s="13"/>
      <c r="BV4387" s="13"/>
      <c r="BW4387" s="13"/>
      <c r="BX4387" s="13"/>
      <c r="BY4387" s="13"/>
      <c r="BZ4387" s="13"/>
      <c r="CA4387" s="13"/>
      <c r="CB4387" s="13"/>
      <c r="CC4387" s="13"/>
      <c r="CD4387" s="13"/>
      <c r="CE4387" s="13"/>
      <c r="CF4387" s="13"/>
      <c r="CG4387" s="13"/>
      <c r="CH4387" s="13"/>
      <c r="CI4387" s="13"/>
      <c r="CJ4387" s="13"/>
      <c r="CK4387" s="13"/>
      <c r="CL4387" s="13"/>
      <c r="CM4387" s="13"/>
      <c r="CN4387" s="13"/>
      <c r="CO4387" s="13"/>
      <c r="CP4387" s="13"/>
      <c r="CQ4387" s="13"/>
      <c r="CR4387" s="13"/>
      <c r="CS4387" s="13"/>
      <c r="CT4387" s="13"/>
      <c r="CU4387" s="13"/>
      <c r="CV4387" s="13"/>
      <c r="CW4387" s="13"/>
      <c r="CX4387" s="13"/>
      <c r="CY4387" s="13"/>
      <c r="CZ4387" s="13"/>
      <c r="DA4387" s="13"/>
      <c r="DB4387" s="13"/>
      <c r="DC4387" s="13"/>
      <c r="DD4387" s="13"/>
      <c r="DE4387" s="13"/>
      <c r="DF4387" s="13"/>
      <c r="DG4387" s="13"/>
      <c r="DH4387" s="13"/>
      <c r="DI4387" s="13"/>
      <c r="DJ4387" s="13"/>
      <c r="DK4387" s="13"/>
      <c r="DL4387" s="13"/>
      <c r="DM4387" s="13"/>
      <c r="DN4387" s="13"/>
      <c r="DO4387" s="13"/>
      <c r="DP4387" s="13"/>
      <c r="DQ4387" s="13"/>
      <c r="DR4387" s="13"/>
      <c r="DS4387" s="13"/>
      <c r="DT4387" s="13"/>
      <c r="DU4387" s="13"/>
      <c r="DV4387" s="13"/>
      <c r="DW4387" s="13"/>
      <c r="DX4387" s="13"/>
      <c r="DY4387" s="13"/>
      <c r="DZ4387" s="13"/>
      <c r="EA4387" s="13"/>
      <c r="EB4387" s="13"/>
      <c r="EC4387" s="13"/>
      <c r="ED4387" s="13"/>
      <c r="EE4387" s="13"/>
      <c r="EF4387" s="13"/>
      <c r="EG4387" s="13"/>
      <c r="EH4387" s="13"/>
      <c r="EI4387" s="13"/>
      <c r="EJ4387" s="13"/>
      <c r="EK4387" s="13"/>
      <c r="EL4387" s="13"/>
      <c r="EM4387" s="13"/>
      <c r="EN4387" s="13"/>
      <c r="EO4387" s="13"/>
      <c r="EP4387" s="13"/>
      <c r="EQ4387" s="13"/>
      <c r="ER4387" s="13"/>
      <c r="ES4387" s="13"/>
      <c r="ET4387" s="13"/>
      <c r="EU4387" s="13"/>
      <c r="EV4387" s="13"/>
      <c r="EW4387" s="13"/>
      <c r="EX4387" s="13"/>
      <c r="EY4387" s="13"/>
      <c r="EZ4387" s="13"/>
      <c r="FA4387" s="13"/>
      <c r="FB4387" s="13"/>
      <c r="FC4387" s="13"/>
      <c r="FD4387" s="13"/>
      <c r="FE4387" s="13"/>
      <c r="FF4387" s="13"/>
      <c r="FG4387" s="13"/>
      <c r="FH4387" s="13"/>
      <c r="FI4387" s="13"/>
      <c r="FJ4387" s="13"/>
      <c r="FK4387" s="13"/>
      <c r="FL4387" s="13"/>
      <c r="FM4387" s="13"/>
      <c r="FN4387" s="13"/>
      <c r="FO4387" s="13"/>
      <c r="FP4387" s="13"/>
      <c r="FQ4387" s="13"/>
      <c r="FR4387" s="13"/>
      <c r="FS4387" s="13"/>
      <c r="FT4387" s="13"/>
      <c r="FU4387" s="13"/>
      <c r="FV4387" s="13"/>
      <c r="FW4387" s="13"/>
      <c r="FX4387" s="13"/>
      <c r="FY4387" s="13"/>
      <c r="FZ4387" s="13"/>
      <c r="GA4387" s="13"/>
      <c r="GB4387" s="13"/>
      <c r="GC4387" s="13"/>
      <c r="GD4387" s="13"/>
      <c r="GE4387" s="13"/>
      <c r="GF4387" s="13"/>
      <c r="GG4387" s="13"/>
      <c r="GH4387" s="13"/>
      <c r="GI4387" s="13"/>
      <c r="GJ4387" s="13"/>
      <c r="GK4387" s="13"/>
      <c r="GL4387" s="13"/>
      <c r="GM4387" s="13"/>
      <c r="GN4387" s="13"/>
      <c r="GO4387" s="13"/>
      <c r="GP4387" s="13"/>
      <c r="GQ4387" s="13"/>
      <c r="GR4387" s="13"/>
      <c r="GS4387" s="13"/>
      <c r="GT4387" s="13"/>
      <c r="GU4387" s="13"/>
      <c r="GV4387" s="13"/>
      <c r="GW4387" s="13"/>
      <c r="GX4387" s="13"/>
      <c r="GY4387" s="13"/>
      <c r="GZ4387" s="13"/>
      <c r="HA4387" s="13"/>
      <c r="HB4387" s="13"/>
      <c r="HC4387" s="13"/>
      <c r="HD4387" s="13"/>
      <c r="HE4387" s="13"/>
      <c r="HF4387" s="13"/>
      <c r="HG4387" s="13"/>
      <c r="HH4387" s="13"/>
      <c r="HI4387" s="13"/>
      <c r="HJ4387" s="13"/>
      <c r="HK4387" s="13"/>
      <c r="HL4387" s="13"/>
      <c r="HM4387" s="13"/>
      <c r="HN4387" s="13"/>
      <c r="HO4387" s="13"/>
      <c r="HP4387" s="13"/>
      <c r="HQ4387" s="13"/>
      <c r="HR4387" s="13"/>
      <c r="HS4387" s="13"/>
      <c r="HT4387" s="13"/>
      <c r="HU4387" s="13"/>
      <c r="HV4387" s="13"/>
      <c r="HW4387" s="13"/>
      <c r="HX4387" s="13"/>
      <c r="HY4387" s="13"/>
      <c r="HZ4387" s="13"/>
      <c r="IA4387" s="13"/>
      <c r="IB4387" s="13"/>
      <c r="IC4387" s="13"/>
      <c r="ID4387" s="13"/>
      <c r="IE4387" s="13"/>
      <c r="IF4387" s="13"/>
      <c r="IG4387" s="13"/>
    </row>
    <row r="4388" spans="1:241" s="304" customFormat="1">
      <c r="A4388" s="309">
        <v>309</v>
      </c>
      <c r="B4388" s="197" t="s">
        <v>5428</v>
      </c>
      <c r="C4388" s="151" t="s">
        <v>5438</v>
      </c>
      <c r="D4388" s="305" t="s">
        <v>1808</v>
      </c>
      <c r="E4388" s="312">
        <f t="shared" si="254"/>
        <v>0</v>
      </c>
      <c r="F4388" s="303"/>
      <c r="G4388" s="303"/>
      <c r="H4388" s="303"/>
      <c r="I4388" s="13"/>
      <c r="J4388" s="13"/>
      <c r="K4388" s="13"/>
      <c r="L4388" s="13"/>
      <c r="M4388" s="13"/>
      <c r="N4388" s="13"/>
      <c r="O4388" s="13"/>
      <c r="P4388" s="13"/>
      <c r="Q4388" s="13"/>
      <c r="R4388" s="13"/>
      <c r="S4388" s="13"/>
      <c r="T4388" s="13"/>
      <c r="U4388" s="13"/>
      <c r="V4388" s="13"/>
      <c r="W4388" s="13"/>
      <c r="X4388" s="13"/>
      <c r="Y4388" s="13"/>
      <c r="Z4388" s="13"/>
      <c r="AA4388" s="13"/>
      <c r="AB4388" s="13"/>
      <c r="AC4388" s="13"/>
      <c r="AD4388" s="13"/>
      <c r="AE4388" s="13"/>
      <c r="AF4388" s="13"/>
      <c r="AG4388" s="13"/>
      <c r="AH4388" s="13"/>
      <c r="AI4388" s="13"/>
      <c r="AJ4388" s="13"/>
      <c r="AK4388" s="13"/>
      <c r="AL4388" s="13"/>
      <c r="AM4388" s="13"/>
      <c r="AN4388" s="13"/>
      <c r="AO4388" s="13"/>
      <c r="AP4388" s="13"/>
      <c r="AQ4388" s="13"/>
      <c r="AR4388" s="13"/>
      <c r="AS4388" s="13"/>
      <c r="AT4388" s="13"/>
      <c r="AU4388" s="13"/>
      <c r="AV4388" s="13"/>
      <c r="AW4388" s="13"/>
      <c r="AX4388" s="13"/>
      <c r="AY4388" s="13"/>
      <c r="AZ4388" s="13"/>
      <c r="BA4388" s="13"/>
      <c r="BB4388" s="13"/>
      <c r="BC4388" s="13"/>
      <c r="BD4388" s="13"/>
      <c r="BE4388" s="13"/>
      <c r="BF4388" s="13"/>
      <c r="BG4388" s="13"/>
      <c r="BH4388" s="13"/>
      <c r="BI4388" s="13"/>
      <c r="BJ4388" s="13"/>
      <c r="BK4388" s="13"/>
      <c r="BL4388" s="13"/>
      <c r="BM4388" s="13"/>
      <c r="BN4388" s="13"/>
      <c r="BO4388" s="13"/>
      <c r="BP4388" s="13"/>
      <c r="BQ4388" s="13"/>
      <c r="BR4388" s="13"/>
      <c r="BS4388" s="13"/>
      <c r="BT4388" s="13"/>
      <c r="BU4388" s="13"/>
      <c r="BV4388" s="13"/>
      <c r="BW4388" s="13"/>
      <c r="BX4388" s="13"/>
      <c r="BY4388" s="13"/>
      <c r="BZ4388" s="13"/>
      <c r="CA4388" s="13"/>
      <c r="CB4388" s="13"/>
      <c r="CC4388" s="13"/>
      <c r="CD4388" s="13"/>
      <c r="CE4388" s="13"/>
      <c r="CF4388" s="13"/>
      <c r="CG4388" s="13"/>
      <c r="CH4388" s="13"/>
      <c r="CI4388" s="13"/>
      <c r="CJ4388" s="13"/>
      <c r="CK4388" s="13"/>
      <c r="CL4388" s="13"/>
      <c r="CM4388" s="13"/>
      <c r="CN4388" s="13"/>
      <c r="CO4388" s="13"/>
      <c r="CP4388" s="13"/>
      <c r="CQ4388" s="13"/>
      <c r="CR4388" s="13"/>
      <c r="CS4388" s="13"/>
      <c r="CT4388" s="13"/>
      <c r="CU4388" s="13"/>
      <c r="CV4388" s="13"/>
      <c r="CW4388" s="13"/>
      <c r="CX4388" s="13"/>
      <c r="CY4388" s="13"/>
      <c r="CZ4388" s="13"/>
      <c r="DA4388" s="13"/>
      <c r="DB4388" s="13"/>
      <c r="DC4388" s="13"/>
      <c r="DD4388" s="13"/>
      <c r="DE4388" s="13"/>
      <c r="DF4388" s="13"/>
      <c r="DG4388" s="13"/>
      <c r="DH4388" s="13"/>
      <c r="DI4388" s="13"/>
      <c r="DJ4388" s="13"/>
      <c r="DK4388" s="13"/>
      <c r="DL4388" s="13"/>
      <c r="DM4388" s="13"/>
      <c r="DN4388" s="13"/>
      <c r="DO4388" s="13"/>
      <c r="DP4388" s="13"/>
      <c r="DQ4388" s="13"/>
      <c r="DR4388" s="13"/>
      <c r="DS4388" s="13"/>
      <c r="DT4388" s="13"/>
      <c r="DU4388" s="13"/>
      <c r="DV4388" s="13"/>
      <c r="DW4388" s="13"/>
      <c r="DX4388" s="13"/>
      <c r="DY4388" s="13"/>
      <c r="DZ4388" s="13"/>
      <c r="EA4388" s="13"/>
      <c r="EB4388" s="13"/>
      <c r="EC4388" s="13"/>
      <c r="ED4388" s="13"/>
      <c r="EE4388" s="13"/>
      <c r="EF4388" s="13"/>
      <c r="EG4388" s="13"/>
      <c r="EH4388" s="13"/>
      <c r="EI4388" s="13"/>
      <c r="EJ4388" s="13"/>
      <c r="EK4388" s="13"/>
      <c r="EL4388" s="13"/>
      <c r="EM4388" s="13"/>
      <c r="EN4388" s="13"/>
      <c r="EO4388" s="13"/>
      <c r="EP4388" s="13"/>
      <c r="EQ4388" s="13"/>
      <c r="ER4388" s="13"/>
      <c r="ES4388" s="13"/>
      <c r="ET4388" s="13"/>
      <c r="EU4388" s="13"/>
      <c r="EV4388" s="13"/>
      <c r="EW4388" s="13"/>
      <c r="EX4388" s="13"/>
      <c r="EY4388" s="13"/>
      <c r="EZ4388" s="13"/>
      <c r="FA4388" s="13"/>
      <c r="FB4388" s="13"/>
      <c r="FC4388" s="13"/>
      <c r="FD4388" s="13"/>
      <c r="FE4388" s="13"/>
      <c r="FF4388" s="13"/>
      <c r="FG4388" s="13"/>
      <c r="FH4388" s="13"/>
      <c r="FI4388" s="13"/>
      <c r="FJ4388" s="13"/>
      <c r="FK4388" s="13"/>
      <c r="FL4388" s="13"/>
      <c r="FM4388" s="13"/>
      <c r="FN4388" s="13"/>
      <c r="FO4388" s="13"/>
      <c r="FP4388" s="13"/>
      <c r="FQ4388" s="13"/>
      <c r="FR4388" s="13"/>
      <c r="FS4388" s="13"/>
      <c r="FT4388" s="13"/>
      <c r="FU4388" s="13"/>
      <c r="FV4388" s="13"/>
      <c r="FW4388" s="13"/>
      <c r="FX4388" s="13"/>
      <c r="FY4388" s="13"/>
      <c r="FZ4388" s="13"/>
      <c r="GA4388" s="13"/>
      <c r="GB4388" s="13"/>
      <c r="GC4388" s="13"/>
      <c r="GD4388" s="13"/>
      <c r="GE4388" s="13"/>
      <c r="GF4388" s="13"/>
      <c r="GG4388" s="13"/>
      <c r="GH4388" s="13"/>
      <c r="GI4388" s="13"/>
      <c r="GJ4388" s="13"/>
      <c r="GK4388" s="13"/>
      <c r="GL4388" s="13"/>
      <c r="GM4388" s="13"/>
      <c r="GN4388" s="13"/>
      <c r="GO4388" s="13"/>
      <c r="GP4388" s="13"/>
      <c r="GQ4388" s="13"/>
      <c r="GR4388" s="13"/>
      <c r="GS4388" s="13"/>
      <c r="GT4388" s="13"/>
      <c r="GU4388" s="13"/>
      <c r="GV4388" s="13"/>
      <c r="GW4388" s="13"/>
      <c r="GX4388" s="13"/>
      <c r="GY4388" s="13"/>
      <c r="GZ4388" s="13"/>
      <c r="HA4388" s="13"/>
      <c r="HB4388" s="13"/>
      <c r="HC4388" s="13"/>
      <c r="HD4388" s="13"/>
      <c r="HE4388" s="13"/>
      <c r="HF4388" s="13"/>
      <c r="HG4388" s="13"/>
      <c r="HH4388" s="13"/>
      <c r="HI4388" s="13"/>
      <c r="HJ4388" s="13"/>
      <c r="HK4388" s="13"/>
      <c r="HL4388" s="13"/>
      <c r="HM4388" s="13"/>
      <c r="HN4388" s="13"/>
      <c r="HO4388" s="13"/>
      <c r="HP4388" s="13"/>
      <c r="HQ4388" s="13"/>
      <c r="HR4388" s="13"/>
      <c r="HS4388" s="13"/>
      <c r="HT4388" s="13"/>
      <c r="HU4388" s="13"/>
      <c r="HV4388" s="13"/>
      <c r="HW4388" s="13"/>
      <c r="HX4388" s="13"/>
      <c r="HY4388" s="13"/>
      <c r="HZ4388" s="13"/>
      <c r="IA4388" s="13"/>
      <c r="IB4388" s="13"/>
      <c r="IC4388" s="13"/>
      <c r="ID4388" s="13"/>
      <c r="IE4388" s="13"/>
      <c r="IF4388" s="13"/>
      <c r="IG4388" s="13"/>
    </row>
    <row r="4389" spans="1:241" s="304" customFormat="1">
      <c r="A4389" s="309">
        <v>310</v>
      </c>
      <c r="B4389" s="197" t="s">
        <v>5429</v>
      </c>
      <c r="C4389" s="151" t="s">
        <v>5438</v>
      </c>
      <c r="D4389" s="305" t="s">
        <v>1808</v>
      </c>
      <c r="E4389" s="312">
        <f t="shared" si="254"/>
        <v>0</v>
      </c>
      <c r="F4389" s="303"/>
      <c r="G4389" s="303"/>
      <c r="H4389" s="303"/>
      <c r="I4389" s="13"/>
      <c r="J4389" s="13"/>
      <c r="K4389" s="13"/>
      <c r="L4389" s="13"/>
      <c r="M4389" s="13"/>
      <c r="N4389" s="13"/>
      <c r="O4389" s="13"/>
      <c r="P4389" s="13"/>
      <c r="Q4389" s="13"/>
      <c r="R4389" s="13"/>
      <c r="S4389" s="13"/>
      <c r="T4389" s="13"/>
      <c r="U4389" s="13"/>
      <c r="V4389" s="13"/>
      <c r="W4389" s="13"/>
      <c r="X4389" s="13"/>
      <c r="Y4389" s="13"/>
      <c r="Z4389" s="13"/>
      <c r="AA4389" s="13"/>
      <c r="AB4389" s="13"/>
      <c r="AC4389" s="13"/>
      <c r="AD4389" s="13"/>
      <c r="AE4389" s="13"/>
      <c r="AF4389" s="13"/>
      <c r="AG4389" s="13"/>
      <c r="AH4389" s="13"/>
      <c r="AI4389" s="13"/>
      <c r="AJ4389" s="13"/>
      <c r="AK4389" s="13"/>
      <c r="AL4389" s="13"/>
      <c r="AM4389" s="13"/>
      <c r="AN4389" s="13"/>
      <c r="AO4389" s="13"/>
      <c r="AP4389" s="13"/>
      <c r="AQ4389" s="13"/>
      <c r="AR4389" s="13"/>
      <c r="AS4389" s="13"/>
      <c r="AT4389" s="13"/>
      <c r="AU4389" s="13"/>
      <c r="AV4389" s="13"/>
      <c r="AW4389" s="13"/>
      <c r="AX4389" s="13"/>
      <c r="AY4389" s="13"/>
      <c r="AZ4389" s="13"/>
      <c r="BA4389" s="13"/>
      <c r="BB4389" s="13"/>
      <c r="BC4389" s="13"/>
      <c r="BD4389" s="13"/>
      <c r="BE4389" s="13"/>
      <c r="BF4389" s="13"/>
      <c r="BG4389" s="13"/>
      <c r="BH4389" s="13"/>
      <c r="BI4389" s="13"/>
      <c r="BJ4389" s="13"/>
      <c r="BK4389" s="13"/>
      <c r="BL4389" s="13"/>
      <c r="BM4389" s="13"/>
      <c r="BN4389" s="13"/>
      <c r="BO4389" s="13"/>
      <c r="BP4389" s="13"/>
      <c r="BQ4389" s="13"/>
      <c r="BR4389" s="13"/>
      <c r="BS4389" s="13"/>
      <c r="BT4389" s="13"/>
      <c r="BU4389" s="13"/>
      <c r="BV4389" s="13"/>
      <c r="BW4389" s="13"/>
      <c r="BX4389" s="13"/>
      <c r="BY4389" s="13"/>
      <c r="BZ4389" s="13"/>
      <c r="CA4389" s="13"/>
      <c r="CB4389" s="13"/>
      <c r="CC4389" s="13"/>
      <c r="CD4389" s="13"/>
      <c r="CE4389" s="13"/>
      <c r="CF4389" s="13"/>
      <c r="CG4389" s="13"/>
      <c r="CH4389" s="13"/>
      <c r="CI4389" s="13"/>
      <c r="CJ4389" s="13"/>
      <c r="CK4389" s="13"/>
      <c r="CL4389" s="13"/>
      <c r="CM4389" s="13"/>
      <c r="CN4389" s="13"/>
      <c r="CO4389" s="13"/>
      <c r="CP4389" s="13"/>
      <c r="CQ4389" s="13"/>
      <c r="CR4389" s="13"/>
      <c r="CS4389" s="13"/>
      <c r="CT4389" s="13"/>
      <c r="CU4389" s="13"/>
      <c r="CV4389" s="13"/>
      <c r="CW4389" s="13"/>
      <c r="CX4389" s="13"/>
      <c r="CY4389" s="13"/>
      <c r="CZ4389" s="13"/>
      <c r="DA4389" s="13"/>
      <c r="DB4389" s="13"/>
      <c r="DC4389" s="13"/>
      <c r="DD4389" s="13"/>
      <c r="DE4389" s="13"/>
      <c r="DF4389" s="13"/>
      <c r="DG4389" s="13"/>
      <c r="DH4389" s="13"/>
      <c r="DI4389" s="13"/>
      <c r="DJ4389" s="13"/>
      <c r="DK4389" s="13"/>
      <c r="DL4389" s="13"/>
      <c r="DM4389" s="13"/>
      <c r="DN4389" s="13"/>
      <c r="DO4389" s="13"/>
      <c r="DP4389" s="13"/>
      <c r="DQ4389" s="13"/>
      <c r="DR4389" s="13"/>
      <c r="DS4389" s="13"/>
      <c r="DT4389" s="13"/>
      <c r="DU4389" s="13"/>
      <c r="DV4389" s="13"/>
      <c r="DW4389" s="13"/>
      <c r="DX4389" s="13"/>
      <c r="DY4389" s="13"/>
      <c r="DZ4389" s="13"/>
      <c r="EA4389" s="13"/>
      <c r="EB4389" s="13"/>
      <c r="EC4389" s="13"/>
      <c r="ED4389" s="13"/>
      <c r="EE4389" s="13"/>
      <c r="EF4389" s="13"/>
      <c r="EG4389" s="13"/>
      <c r="EH4389" s="13"/>
      <c r="EI4389" s="13"/>
      <c r="EJ4389" s="13"/>
      <c r="EK4389" s="13"/>
      <c r="EL4389" s="13"/>
      <c r="EM4389" s="13"/>
      <c r="EN4389" s="13"/>
      <c r="EO4389" s="13"/>
      <c r="EP4389" s="13"/>
      <c r="EQ4389" s="13"/>
      <c r="ER4389" s="13"/>
      <c r="ES4389" s="13"/>
      <c r="ET4389" s="13"/>
      <c r="EU4389" s="13"/>
      <c r="EV4389" s="13"/>
      <c r="EW4389" s="13"/>
      <c r="EX4389" s="13"/>
      <c r="EY4389" s="13"/>
      <c r="EZ4389" s="13"/>
      <c r="FA4389" s="13"/>
      <c r="FB4389" s="13"/>
      <c r="FC4389" s="13"/>
      <c r="FD4389" s="13"/>
      <c r="FE4389" s="13"/>
      <c r="FF4389" s="13"/>
      <c r="FG4389" s="13"/>
      <c r="FH4389" s="13"/>
      <c r="FI4389" s="13"/>
      <c r="FJ4389" s="13"/>
      <c r="FK4389" s="13"/>
      <c r="FL4389" s="13"/>
      <c r="FM4389" s="13"/>
      <c r="FN4389" s="13"/>
      <c r="FO4389" s="13"/>
      <c r="FP4389" s="13"/>
      <c r="FQ4389" s="13"/>
      <c r="FR4389" s="13"/>
      <c r="FS4389" s="13"/>
      <c r="FT4389" s="13"/>
      <c r="FU4389" s="13"/>
      <c r="FV4389" s="13"/>
      <c r="FW4389" s="13"/>
      <c r="FX4389" s="13"/>
      <c r="FY4389" s="13"/>
      <c r="FZ4389" s="13"/>
      <c r="GA4389" s="13"/>
      <c r="GB4389" s="13"/>
      <c r="GC4389" s="13"/>
      <c r="GD4389" s="13"/>
      <c r="GE4389" s="13"/>
      <c r="GF4389" s="13"/>
      <c r="GG4389" s="13"/>
      <c r="GH4389" s="13"/>
      <c r="GI4389" s="13"/>
      <c r="GJ4389" s="13"/>
      <c r="GK4389" s="13"/>
      <c r="GL4389" s="13"/>
      <c r="GM4389" s="13"/>
      <c r="GN4389" s="13"/>
      <c r="GO4389" s="13"/>
      <c r="GP4389" s="13"/>
      <c r="GQ4389" s="13"/>
      <c r="GR4389" s="13"/>
      <c r="GS4389" s="13"/>
      <c r="GT4389" s="13"/>
      <c r="GU4389" s="13"/>
      <c r="GV4389" s="13"/>
      <c r="GW4389" s="13"/>
      <c r="GX4389" s="13"/>
      <c r="GY4389" s="13"/>
      <c r="GZ4389" s="13"/>
      <c r="HA4389" s="13"/>
      <c r="HB4389" s="13"/>
      <c r="HC4389" s="13"/>
      <c r="HD4389" s="13"/>
      <c r="HE4389" s="13"/>
      <c r="HF4389" s="13"/>
      <c r="HG4389" s="13"/>
      <c r="HH4389" s="13"/>
      <c r="HI4389" s="13"/>
      <c r="HJ4389" s="13"/>
      <c r="HK4389" s="13"/>
      <c r="HL4389" s="13"/>
      <c r="HM4389" s="13"/>
      <c r="HN4389" s="13"/>
      <c r="HO4389" s="13"/>
      <c r="HP4389" s="13"/>
      <c r="HQ4389" s="13"/>
      <c r="HR4389" s="13"/>
      <c r="HS4389" s="13"/>
      <c r="HT4389" s="13"/>
      <c r="HU4389" s="13"/>
      <c r="HV4389" s="13"/>
      <c r="HW4389" s="13"/>
      <c r="HX4389" s="13"/>
      <c r="HY4389" s="13"/>
      <c r="HZ4389" s="13"/>
      <c r="IA4389" s="13"/>
      <c r="IB4389" s="13"/>
      <c r="IC4389" s="13"/>
      <c r="ID4389" s="13"/>
      <c r="IE4389" s="13"/>
      <c r="IF4389" s="13"/>
      <c r="IG4389" s="13"/>
    </row>
    <row r="4390" spans="1:241" s="304" customFormat="1">
      <c r="A4390" s="309">
        <v>311</v>
      </c>
      <c r="B4390" s="197" t="s">
        <v>5405</v>
      </c>
      <c r="C4390" s="151" t="s">
        <v>5438</v>
      </c>
      <c r="D4390" s="311" t="s">
        <v>2581</v>
      </c>
      <c r="E4390" s="312">
        <f t="shared" si="254"/>
        <v>0</v>
      </c>
      <c r="F4390" s="303"/>
      <c r="G4390" s="303"/>
      <c r="H4390" s="303"/>
      <c r="I4390" s="13"/>
      <c r="J4390" s="13"/>
      <c r="K4390" s="13"/>
      <c r="L4390" s="13"/>
      <c r="M4390" s="13"/>
      <c r="N4390" s="13"/>
      <c r="O4390" s="13"/>
      <c r="P4390" s="13"/>
      <c r="Q4390" s="13"/>
      <c r="R4390" s="13"/>
      <c r="S4390" s="13"/>
      <c r="T4390" s="13"/>
      <c r="U4390" s="13"/>
      <c r="V4390" s="13"/>
      <c r="W4390" s="13"/>
      <c r="X4390" s="13"/>
      <c r="Y4390" s="13"/>
      <c r="Z4390" s="13"/>
      <c r="AA4390" s="13"/>
      <c r="AB4390" s="13"/>
      <c r="AC4390" s="13"/>
      <c r="AD4390" s="13"/>
      <c r="AE4390" s="13"/>
      <c r="AF4390" s="13"/>
      <c r="AG4390" s="13"/>
      <c r="AH4390" s="13"/>
      <c r="AI4390" s="13"/>
      <c r="AJ4390" s="13"/>
      <c r="AK4390" s="13"/>
      <c r="AL4390" s="13"/>
      <c r="AM4390" s="13"/>
      <c r="AN4390" s="13"/>
      <c r="AO4390" s="13"/>
      <c r="AP4390" s="13"/>
      <c r="AQ4390" s="13"/>
      <c r="AR4390" s="13"/>
      <c r="AS4390" s="13"/>
      <c r="AT4390" s="13"/>
      <c r="AU4390" s="13"/>
      <c r="AV4390" s="13"/>
      <c r="AW4390" s="13"/>
      <c r="AX4390" s="13"/>
      <c r="AY4390" s="13"/>
      <c r="AZ4390" s="13"/>
      <c r="BA4390" s="13"/>
      <c r="BB4390" s="13"/>
      <c r="BC4390" s="13"/>
      <c r="BD4390" s="13"/>
      <c r="BE4390" s="13"/>
      <c r="BF4390" s="13"/>
      <c r="BG4390" s="13"/>
      <c r="BH4390" s="13"/>
      <c r="BI4390" s="13"/>
      <c r="BJ4390" s="13"/>
      <c r="BK4390" s="13"/>
      <c r="BL4390" s="13"/>
      <c r="BM4390" s="13"/>
      <c r="BN4390" s="13"/>
      <c r="BO4390" s="13"/>
      <c r="BP4390" s="13"/>
      <c r="BQ4390" s="13"/>
      <c r="BR4390" s="13"/>
      <c r="BS4390" s="13"/>
      <c r="BT4390" s="13"/>
      <c r="BU4390" s="13"/>
      <c r="BV4390" s="13"/>
      <c r="BW4390" s="13"/>
      <c r="BX4390" s="13"/>
      <c r="BY4390" s="13"/>
      <c r="BZ4390" s="13"/>
      <c r="CA4390" s="13"/>
      <c r="CB4390" s="13"/>
      <c r="CC4390" s="13"/>
      <c r="CD4390" s="13"/>
      <c r="CE4390" s="13"/>
      <c r="CF4390" s="13"/>
      <c r="CG4390" s="13"/>
      <c r="CH4390" s="13"/>
      <c r="CI4390" s="13"/>
      <c r="CJ4390" s="13"/>
      <c r="CK4390" s="13"/>
      <c r="CL4390" s="13"/>
      <c r="CM4390" s="13"/>
      <c r="CN4390" s="13"/>
      <c r="CO4390" s="13"/>
      <c r="CP4390" s="13"/>
      <c r="CQ4390" s="13"/>
      <c r="CR4390" s="13"/>
      <c r="CS4390" s="13"/>
      <c r="CT4390" s="13"/>
      <c r="CU4390" s="13"/>
      <c r="CV4390" s="13"/>
      <c r="CW4390" s="13"/>
      <c r="CX4390" s="13"/>
      <c r="CY4390" s="13"/>
      <c r="CZ4390" s="13"/>
      <c r="DA4390" s="13"/>
      <c r="DB4390" s="13"/>
      <c r="DC4390" s="13"/>
      <c r="DD4390" s="13"/>
      <c r="DE4390" s="13"/>
      <c r="DF4390" s="13"/>
      <c r="DG4390" s="13"/>
      <c r="DH4390" s="13"/>
      <c r="DI4390" s="13"/>
      <c r="DJ4390" s="13"/>
      <c r="DK4390" s="13"/>
      <c r="DL4390" s="13"/>
      <c r="DM4390" s="13"/>
      <c r="DN4390" s="13"/>
      <c r="DO4390" s="13"/>
      <c r="DP4390" s="13"/>
      <c r="DQ4390" s="13"/>
      <c r="DR4390" s="13"/>
      <c r="DS4390" s="13"/>
      <c r="DT4390" s="13"/>
      <c r="DU4390" s="13"/>
      <c r="DV4390" s="13"/>
      <c r="DW4390" s="13"/>
      <c r="DX4390" s="13"/>
      <c r="DY4390" s="13"/>
      <c r="DZ4390" s="13"/>
      <c r="EA4390" s="13"/>
      <c r="EB4390" s="13"/>
      <c r="EC4390" s="13"/>
      <c r="ED4390" s="13"/>
      <c r="EE4390" s="13"/>
      <c r="EF4390" s="13"/>
      <c r="EG4390" s="13"/>
      <c r="EH4390" s="13"/>
      <c r="EI4390" s="13"/>
      <c r="EJ4390" s="13"/>
      <c r="EK4390" s="13"/>
      <c r="EL4390" s="13"/>
      <c r="EM4390" s="13"/>
      <c r="EN4390" s="13"/>
      <c r="EO4390" s="13"/>
      <c r="EP4390" s="13"/>
      <c r="EQ4390" s="13"/>
      <c r="ER4390" s="13"/>
      <c r="ES4390" s="13"/>
      <c r="ET4390" s="13"/>
      <c r="EU4390" s="13"/>
      <c r="EV4390" s="13"/>
      <c r="EW4390" s="13"/>
      <c r="EX4390" s="13"/>
      <c r="EY4390" s="13"/>
      <c r="EZ4390" s="13"/>
      <c r="FA4390" s="13"/>
      <c r="FB4390" s="13"/>
      <c r="FC4390" s="13"/>
      <c r="FD4390" s="13"/>
      <c r="FE4390" s="13"/>
      <c r="FF4390" s="13"/>
      <c r="FG4390" s="13"/>
      <c r="FH4390" s="13"/>
      <c r="FI4390" s="13"/>
      <c r="FJ4390" s="13"/>
      <c r="FK4390" s="13"/>
      <c r="FL4390" s="13"/>
      <c r="FM4390" s="13"/>
      <c r="FN4390" s="13"/>
      <c r="FO4390" s="13"/>
      <c r="FP4390" s="13"/>
      <c r="FQ4390" s="13"/>
      <c r="FR4390" s="13"/>
      <c r="FS4390" s="13"/>
      <c r="FT4390" s="13"/>
      <c r="FU4390" s="13"/>
      <c r="FV4390" s="13"/>
      <c r="FW4390" s="13"/>
      <c r="FX4390" s="13"/>
      <c r="FY4390" s="13"/>
      <c r="FZ4390" s="13"/>
      <c r="GA4390" s="13"/>
      <c r="GB4390" s="13"/>
      <c r="GC4390" s="13"/>
      <c r="GD4390" s="13"/>
      <c r="GE4390" s="13"/>
      <c r="GF4390" s="13"/>
      <c r="GG4390" s="13"/>
      <c r="GH4390" s="13"/>
      <c r="GI4390" s="13"/>
      <c r="GJ4390" s="13"/>
      <c r="GK4390" s="13"/>
      <c r="GL4390" s="13"/>
      <c r="GM4390" s="13"/>
      <c r="GN4390" s="13"/>
      <c r="GO4390" s="13"/>
      <c r="GP4390" s="13"/>
      <c r="GQ4390" s="13"/>
      <c r="GR4390" s="13"/>
      <c r="GS4390" s="13"/>
      <c r="GT4390" s="13"/>
      <c r="GU4390" s="13"/>
      <c r="GV4390" s="13"/>
      <c r="GW4390" s="13"/>
      <c r="GX4390" s="13"/>
      <c r="GY4390" s="13"/>
      <c r="GZ4390" s="13"/>
      <c r="HA4390" s="13"/>
      <c r="HB4390" s="13"/>
      <c r="HC4390" s="13"/>
      <c r="HD4390" s="13"/>
      <c r="HE4390" s="13"/>
      <c r="HF4390" s="13"/>
      <c r="HG4390" s="13"/>
      <c r="HH4390" s="13"/>
      <c r="HI4390" s="13"/>
      <c r="HJ4390" s="13"/>
      <c r="HK4390" s="13"/>
      <c r="HL4390" s="13"/>
      <c r="HM4390" s="13"/>
      <c r="HN4390" s="13"/>
      <c r="HO4390" s="13"/>
      <c r="HP4390" s="13"/>
      <c r="HQ4390" s="13"/>
      <c r="HR4390" s="13"/>
      <c r="HS4390" s="13"/>
      <c r="HT4390" s="13"/>
      <c r="HU4390" s="13"/>
      <c r="HV4390" s="13"/>
      <c r="HW4390" s="13"/>
      <c r="HX4390" s="13"/>
      <c r="HY4390" s="13"/>
      <c r="HZ4390" s="13"/>
      <c r="IA4390" s="13"/>
      <c r="IB4390" s="13"/>
      <c r="IC4390" s="13"/>
      <c r="ID4390" s="13"/>
      <c r="IE4390" s="13"/>
      <c r="IF4390" s="13"/>
      <c r="IG4390" s="13"/>
    </row>
    <row r="4391" spans="1:241" s="304" customFormat="1" ht="31.5" customHeight="1">
      <c r="A4391" s="308"/>
      <c r="B4391" s="910" t="s">
        <v>5441</v>
      </c>
      <c r="C4391" s="911"/>
      <c r="D4391" s="911"/>
      <c r="E4391" s="911"/>
      <c r="F4391" s="911"/>
      <c r="G4391" s="911"/>
      <c r="H4391" s="911"/>
      <c r="I4391" s="13"/>
      <c r="J4391" s="13"/>
      <c r="K4391" s="13"/>
      <c r="L4391" s="13"/>
      <c r="M4391" s="13"/>
      <c r="N4391" s="13"/>
      <c r="O4391" s="13"/>
      <c r="P4391" s="13"/>
      <c r="Q4391" s="13"/>
      <c r="R4391" s="13"/>
      <c r="S4391" s="13"/>
      <c r="T4391" s="13"/>
      <c r="U4391" s="13"/>
      <c r="V4391" s="13"/>
      <c r="W4391" s="13"/>
      <c r="X4391" s="13"/>
      <c r="Y4391" s="13"/>
      <c r="Z4391" s="13"/>
      <c r="AA4391" s="13"/>
      <c r="AB4391" s="13"/>
      <c r="AC4391" s="13"/>
      <c r="AD4391" s="13"/>
      <c r="AE4391" s="13"/>
      <c r="AF4391" s="13"/>
      <c r="AG4391" s="13"/>
      <c r="AH4391" s="13"/>
      <c r="AI4391" s="13"/>
      <c r="AJ4391" s="13"/>
      <c r="AK4391" s="13"/>
      <c r="AL4391" s="13"/>
      <c r="AM4391" s="13"/>
      <c r="AN4391" s="13"/>
      <c r="AO4391" s="13"/>
      <c r="AP4391" s="13"/>
      <c r="AQ4391" s="13"/>
      <c r="AR4391" s="13"/>
      <c r="AS4391" s="13"/>
      <c r="AT4391" s="13"/>
      <c r="AU4391" s="13"/>
      <c r="AV4391" s="13"/>
      <c r="AW4391" s="13"/>
      <c r="AX4391" s="13"/>
      <c r="AY4391" s="13"/>
      <c r="AZ4391" s="13"/>
      <c r="BA4391" s="13"/>
      <c r="BB4391" s="13"/>
      <c r="BC4391" s="13"/>
      <c r="BD4391" s="13"/>
      <c r="BE4391" s="13"/>
      <c r="BF4391" s="13"/>
      <c r="BG4391" s="13"/>
      <c r="BH4391" s="13"/>
      <c r="BI4391" s="13"/>
      <c r="BJ4391" s="13"/>
      <c r="BK4391" s="13"/>
      <c r="BL4391" s="13"/>
      <c r="BM4391" s="13"/>
      <c r="BN4391" s="13"/>
      <c r="BO4391" s="13"/>
      <c r="BP4391" s="13"/>
      <c r="BQ4391" s="13"/>
      <c r="BR4391" s="13"/>
      <c r="BS4391" s="13"/>
      <c r="BT4391" s="13"/>
      <c r="BU4391" s="13"/>
      <c r="BV4391" s="13"/>
      <c r="BW4391" s="13"/>
      <c r="BX4391" s="13"/>
      <c r="BY4391" s="13"/>
      <c r="BZ4391" s="13"/>
      <c r="CA4391" s="13"/>
      <c r="CB4391" s="13"/>
      <c r="CC4391" s="13"/>
      <c r="CD4391" s="13"/>
      <c r="CE4391" s="13"/>
      <c r="CF4391" s="13"/>
      <c r="CG4391" s="13"/>
      <c r="CH4391" s="13"/>
      <c r="CI4391" s="13"/>
      <c r="CJ4391" s="13"/>
      <c r="CK4391" s="13"/>
      <c r="CL4391" s="13"/>
      <c r="CM4391" s="13"/>
      <c r="CN4391" s="13"/>
      <c r="CO4391" s="13"/>
      <c r="CP4391" s="13"/>
      <c r="CQ4391" s="13"/>
      <c r="CR4391" s="13"/>
      <c r="CS4391" s="13"/>
      <c r="CT4391" s="13"/>
      <c r="CU4391" s="13"/>
      <c r="CV4391" s="13"/>
      <c r="CW4391" s="13"/>
      <c r="CX4391" s="13"/>
      <c r="CY4391" s="13"/>
      <c r="CZ4391" s="13"/>
      <c r="DA4391" s="13"/>
      <c r="DB4391" s="13"/>
      <c r="DC4391" s="13"/>
      <c r="DD4391" s="13"/>
      <c r="DE4391" s="13"/>
      <c r="DF4391" s="13"/>
      <c r="DG4391" s="13"/>
      <c r="DH4391" s="13"/>
      <c r="DI4391" s="13"/>
      <c r="DJ4391" s="13"/>
      <c r="DK4391" s="13"/>
      <c r="DL4391" s="13"/>
      <c r="DM4391" s="13"/>
      <c r="DN4391" s="13"/>
      <c r="DO4391" s="13"/>
      <c r="DP4391" s="13"/>
      <c r="DQ4391" s="13"/>
      <c r="DR4391" s="13"/>
      <c r="DS4391" s="13"/>
      <c r="DT4391" s="13"/>
      <c r="DU4391" s="13"/>
      <c r="DV4391" s="13"/>
      <c r="DW4391" s="13"/>
      <c r="DX4391" s="13"/>
      <c r="DY4391" s="13"/>
      <c r="DZ4391" s="13"/>
      <c r="EA4391" s="13"/>
      <c r="EB4391" s="13"/>
      <c r="EC4391" s="13"/>
      <c r="ED4391" s="13"/>
      <c r="EE4391" s="13"/>
      <c r="EF4391" s="13"/>
      <c r="EG4391" s="13"/>
      <c r="EH4391" s="13"/>
      <c r="EI4391" s="13"/>
      <c r="EJ4391" s="13"/>
      <c r="EK4391" s="13"/>
      <c r="EL4391" s="13"/>
      <c r="EM4391" s="13"/>
      <c r="EN4391" s="13"/>
      <c r="EO4391" s="13"/>
      <c r="EP4391" s="13"/>
      <c r="EQ4391" s="13"/>
      <c r="ER4391" s="13"/>
      <c r="ES4391" s="13"/>
      <c r="ET4391" s="13"/>
      <c r="EU4391" s="13"/>
      <c r="EV4391" s="13"/>
      <c r="EW4391" s="13"/>
      <c r="EX4391" s="13"/>
      <c r="EY4391" s="13"/>
      <c r="EZ4391" s="13"/>
      <c r="FA4391" s="13"/>
      <c r="FB4391" s="13"/>
      <c r="FC4391" s="13"/>
      <c r="FD4391" s="13"/>
      <c r="FE4391" s="13"/>
      <c r="FF4391" s="13"/>
      <c r="FG4391" s="13"/>
      <c r="FH4391" s="13"/>
      <c r="FI4391" s="13"/>
      <c r="FJ4391" s="13"/>
      <c r="FK4391" s="13"/>
      <c r="FL4391" s="13"/>
      <c r="FM4391" s="13"/>
      <c r="FN4391" s="13"/>
      <c r="FO4391" s="13"/>
      <c r="FP4391" s="13"/>
      <c r="FQ4391" s="13"/>
      <c r="FR4391" s="13"/>
      <c r="FS4391" s="13"/>
      <c r="FT4391" s="13"/>
      <c r="FU4391" s="13"/>
      <c r="FV4391" s="13"/>
      <c r="FW4391" s="13"/>
      <c r="FX4391" s="13"/>
      <c r="FY4391" s="13"/>
      <c r="FZ4391" s="13"/>
      <c r="GA4391" s="13"/>
      <c r="GB4391" s="13"/>
      <c r="GC4391" s="13"/>
      <c r="GD4391" s="13"/>
      <c r="GE4391" s="13"/>
      <c r="GF4391" s="13"/>
      <c r="GG4391" s="13"/>
      <c r="GH4391" s="13"/>
      <c r="GI4391" s="13"/>
      <c r="GJ4391" s="13"/>
      <c r="GK4391" s="13"/>
      <c r="GL4391" s="13"/>
      <c r="GM4391" s="13"/>
      <c r="GN4391" s="13"/>
      <c r="GO4391" s="13"/>
      <c r="GP4391" s="13"/>
      <c r="GQ4391" s="13"/>
      <c r="GR4391" s="13"/>
      <c r="GS4391" s="13"/>
      <c r="GT4391" s="13"/>
      <c r="GU4391" s="13"/>
      <c r="GV4391" s="13"/>
      <c r="GW4391" s="13"/>
      <c r="GX4391" s="13"/>
      <c r="GY4391" s="13"/>
      <c r="GZ4391" s="13"/>
      <c r="HA4391" s="13"/>
      <c r="HB4391" s="13"/>
      <c r="HC4391" s="13"/>
      <c r="HD4391" s="13"/>
      <c r="HE4391" s="13"/>
      <c r="HF4391" s="13"/>
      <c r="HG4391" s="13"/>
      <c r="HH4391" s="13"/>
      <c r="HI4391" s="13"/>
      <c r="HJ4391" s="13"/>
      <c r="HK4391" s="13"/>
      <c r="HL4391" s="13"/>
      <c r="HM4391" s="13"/>
      <c r="HN4391" s="13"/>
      <c r="HO4391" s="13"/>
      <c r="HP4391" s="13"/>
      <c r="HQ4391" s="13"/>
      <c r="HR4391" s="13"/>
      <c r="HS4391" s="13"/>
      <c r="HT4391" s="13"/>
      <c r="HU4391" s="13"/>
      <c r="HV4391" s="13"/>
      <c r="HW4391" s="13"/>
      <c r="HX4391" s="13"/>
      <c r="HY4391" s="13"/>
      <c r="HZ4391" s="13"/>
      <c r="IA4391" s="13"/>
      <c r="IB4391" s="13"/>
      <c r="IC4391" s="13"/>
      <c r="ID4391" s="13"/>
      <c r="IE4391" s="13"/>
      <c r="IF4391" s="13"/>
      <c r="IG4391" s="13"/>
    </row>
    <row r="4392" spans="1:241" s="304" customFormat="1">
      <c r="A4392" s="309">
        <v>312</v>
      </c>
      <c r="B4392" s="197" t="s">
        <v>2287</v>
      </c>
      <c r="C4392" s="46" t="s">
        <v>5442</v>
      </c>
      <c r="D4392" s="305" t="s">
        <v>1808</v>
      </c>
      <c r="E4392" s="312">
        <f t="shared" ref="E4392:E4410" si="255">+F4392+G4392+H4392</f>
        <v>0</v>
      </c>
      <c r="F4392" s="303"/>
      <c r="G4392" s="303"/>
      <c r="H4392" s="303"/>
      <c r="I4392" s="13"/>
      <c r="J4392" s="13"/>
      <c r="K4392" s="13"/>
      <c r="L4392" s="13"/>
      <c r="M4392" s="13"/>
      <c r="N4392" s="13"/>
      <c r="O4392" s="13"/>
      <c r="P4392" s="13"/>
      <c r="Q4392" s="13"/>
      <c r="R4392" s="13"/>
      <c r="S4392" s="13"/>
      <c r="T4392" s="13"/>
      <c r="U4392" s="13"/>
      <c r="V4392" s="13"/>
      <c r="W4392" s="13"/>
      <c r="X4392" s="13"/>
      <c r="Y4392" s="13"/>
      <c r="Z4392" s="13"/>
      <c r="AA4392" s="13"/>
      <c r="AB4392" s="13"/>
      <c r="AC4392" s="13"/>
      <c r="AD4392" s="13"/>
      <c r="AE4392" s="13"/>
      <c r="AF4392" s="13"/>
      <c r="AG4392" s="13"/>
      <c r="AH4392" s="13"/>
      <c r="AI4392" s="13"/>
      <c r="AJ4392" s="13"/>
      <c r="AK4392" s="13"/>
      <c r="AL4392" s="13"/>
      <c r="AM4392" s="13"/>
      <c r="AN4392" s="13"/>
      <c r="AO4392" s="13"/>
      <c r="AP4392" s="13"/>
      <c r="AQ4392" s="13"/>
      <c r="AR4392" s="13"/>
      <c r="AS4392" s="13"/>
      <c r="AT4392" s="13"/>
      <c r="AU4392" s="13"/>
      <c r="AV4392" s="13"/>
      <c r="AW4392" s="13"/>
      <c r="AX4392" s="13"/>
      <c r="AY4392" s="13"/>
      <c r="AZ4392" s="13"/>
      <c r="BA4392" s="13"/>
      <c r="BB4392" s="13"/>
      <c r="BC4392" s="13"/>
      <c r="BD4392" s="13"/>
      <c r="BE4392" s="13"/>
      <c r="BF4392" s="13"/>
      <c r="BG4392" s="13"/>
      <c r="BH4392" s="13"/>
      <c r="BI4392" s="13"/>
      <c r="BJ4392" s="13"/>
      <c r="BK4392" s="13"/>
      <c r="BL4392" s="13"/>
      <c r="BM4392" s="13"/>
      <c r="BN4392" s="13"/>
      <c r="BO4392" s="13"/>
      <c r="BP4392" s="13"/>
      <c r="BQ4392" s="13"/>
      <c r="BR4392" s="13"/>
      <c r="BS4392" s="13"/>
      <c r="BT4392" s="13"/>
      <c r="BU4392" s="13"/>
      <c r="BV4392" s="13"/>
      <c r="BW4392" s="13"/>
      <c r="BX4392" s="13"/>
      <c r="BY4392" s="13"/>
      <c r="BZ4392" s="13"/>
      <c r="CA4392" s="13"/>
      <c r="CB4392" s="13"/>
      <c r="CC4392" s="13"/>
      <c r="CD4392" s="13"/>
      <c r="CE4392" s="13"/>
      <c r="CF4392" s="13"/>
      <c r="CG4392" s="13"/>
      <c r="CH4392" s="13"/>
      <c r="CI4392" s="13"/>
      <c r="CJ4392" s="13"/>
      <c r="CK4392" s="13"/>
      <c r="CL4392" s="13"/>
      <c r="CM4392" s="13"/>
      <c r="CN4392" s="13"/>
      <c r="CO4392" s="13"/>
      <c r="CP4392" s="13"/>
      <c r="CQ4392" s="13"/>
      <c r="CR4392" s="13"/>
      <c r="CS4392" s="13"/>
      <c r="CT4392" s="13"/>
      <c r="CU4392" s="13"/>
      <c r="CV4392" s="13"/>
      <c r="CW4392" s="13"/>
      <c r="CX4392" s="13"/>
      <c r="CY4392" s="13"/>
      <c r="CZ4392" s="13"/>
      <c r="DA4392" s="13"/>
      <c r="DB4392" s="13"/>
      <c r="DC4392" s="13"/>
      <c r="DD4392" s="13"/>
      <c r="DE4392" s="13"/>
      <c r="DF4392" s="13"/>
      <c r="DG4392" s="13"/>
      <c r="DH4392" s="13"/>
      <c r="DI4392" s="13"/>
      <c r="DJ4392" s="13"/>
      <c r="DK4392" s="13"/>
      <c r="DL4392" s="13"/>
      <c r="DM4392" s="13"/>
      <c r="DN4392" s="13"/>
      <c r="DO4392" s="13"/>
      <c r="DP4392" s="13"/>
      <c r="DQ4392" s="13"/>
      <c r="DR4392" s="13"/>
      <c r="DS4392" s="13"/>
      <c r="DT4392" s="13"/>
      <c r="DU4392" s="13"/>
      <c r="DV4392" s="13"/>
      <c r="DW4392" s="13"/>
      <c r="DX4392" s="13"/>
      <c r="DY4392" s="13"/>
      <c r="DZ4392" s="13"/>
      <c r="EA4392" s="13"/>
      <c r="EB4392" s="13"/>
      <c r="EC4392" s="13"/>
      <c r="ED4392" s="13"/>
      <c r="EE4392" s="13"/>
      <c r="EF4392" s="13"/>
      <c r="EG4392" s="13"/>
      <c r="EH4392" s="13"/>
      <c r="EI4392" s="13"/>
      <c r="EJ4392" s="13"/>
      <c r="EK4392" s="13"/>
      <c r="EL4392" s="13"/>
      <c r="EM4392" s="13"/>
      <c r="EN4392" s="13"/>
      <c r="EO4392" s="13"/>
      <c r="EP4392" s="13"/>
      <c r="EQ4392" s="13"/>
      <c r="ER4392" s="13"/>
      <c r="ES4392" s="13"/>
      <c r="ET4392" s="13"/>
      <c r="EU4392" s="13"/>
      <c r="EV4392" s="13"/>
      <c r="EW4392" s="13"/>
      <c r="EX4392" s="13"/>
      <c r="EY4392" s="13"/>
      <c r="EZ4392" s="13"/>
      <c r="FA4392" s="13"/>
      <c r="FB4392" s="13"/>
      <c r="FC4392" s="13"/>
      <c r="FD4392" s="13"/>
      <c r="FE4392" s="13"/>
      <c r="FF4392" s="13"/>
      <c r="FG4392" s="13"/>
      <c r="FH4392" s="13"/>
      <c r="FI4392" s="13"/>
      <c r="FJ4392" s="13"/>
      <c r="FK4392" s="13"/>
      <c r="FL4392" s="13"/>
      <c r="FM4392" s="13"/>
      <c r="FN4392" s="13"/>
      <c r="FO4392" s="13"/>
      <c r="FP4392" s="13"/>
      <c r="FQ4392" s="13"/>
      <c r="FR4392" s="13"/>
      <c r="FS4392" s="13"/>
      <c r="FT4392" s="13"/>
      <c r="FU4392" s="13"/>
      <c r="FV4392" s="13"/>
      <c r="FW4392" s="13"/>
      <c r="FX4392" s="13"/>
      <c r="FY4392" s="13"/>
      <c r="FZ4392" s="13"/>
      <c r="GA4392" s="13"/>
      <c r="GB4392" s="13"/>
      <c r="GC4392" s="13"/>
      <c r="GD4392" s="13"/>
      <c r="GE4392" s="13"/>
      <c r="GF4392" s="13"/>
      <c r="GG4392" s="13"/>
      <c r="GH4392" s="13"/>
      <c r="GI4392" s="13"/>
      <c r="GJ4392" s="13"/>
      <c r="GK4392" s="13"/>
      <c r="GL4392" s="13"/>
      <c r="GM4392" s="13"/>
      <c r="GN4392" s="13"/>
      <c r="GO4392" s="13"/>
      <c r="GP4392" s="13"/>
      <c r="GQ4392" s="13"/>
      <c r="GR4392" s="13"/>
      <c r="GS4392" s="13"/>
      <c r="GT4392" s="13"/>
      <c r="GU4392" s="13"/>
      <c r="GV4392" s="13"/>
      <c r="GW4392" s="13"/>
      <c r="GX4392" s="13"/>
      <c r="GY4392" s="13"/>
      <c r="GZ4392" s="13"/>
      <c r="HA4392" s="13"/>
      <c r="HB4392" s="13"/>
      <c r="HC4392" s="13"/>
      <c r="HD4392" s="13"/>
      <c r="HE4392" s="13"/>
      <c r="HF4392" s="13"/>
      <c r="HG4392" s="13"/>
      <c r="HH4392" s="13"/>
      <c r="HI4392" s="13"/>
      <c r="HJ4392" s="13"/>
      <c r="HK4392" s="13"/>
      <c r="HL4392" s="13"/>
      <c r="HM4392" s="13"/>
      <c r="HN4392" s="13"/>
      <c r="HO4392" s="13"/>
      <c r="HP4392" s="13"/>
      <c r="HQ4392" s="13"/>
      <c r="HR4392" s="13"/>
      <c r="HS4392" s="13"/>
      <c r="HT4392" s="13"/>
      <c r="HU4392" s="13"/>
      <c r="HV4392" s="13"/>
      <c r="HW4392" s="13"/>
      <c r="HX4392" s="13"/>
      <c r="HY4392" s="13"/>
      <c r="HZ4392" s="13"/>
      <c r="IA4392" s="13"/>
      <c r="IB4392" s="13"/>
      <c r="IC4392" s="13"/>
      <c r="ID4392" s="13"/>
      <c r="IE4392" s="13"/>
      <c r="IF4392" s="13"/>
      <c r="IG4392" s="13"/>
    </row>
    <row r="4393" spans="1:241" s="304" customFormat="1">
      <c r="A4393" s="309">
        <v>313</v>
      </c>
      <c r="B4393" s="197" t="s">
        <v>3252</v>
      </c>
      <c r="C4393" s="46" t="s">
        <v>5442</v>
      </c>
      <c r="D4393" s="305" t="s">
        <v>1808</v>
      </c>
      <c r="E4393" s="312">
        <f t="shared" si="255"/>
        <v>0</v>
      </c>
      <c r="F4393" s="303"/>
      <c r="G4393" s="303"/>
      <c r="H4393" s="303"/>
      <c r="I4393" s="13"/>
      <c r="J4393" s="13"/>
      <c r="K4393" s="13"/>
      <c r="L4393" s="13"/>
      <c r="M4393" s="13"/>
      <c r="N4393" s="13"/>
      <c r="O4393" s="13"/>
      <c r="P4393" s="13"/>
      <c r="Q4393" s="13"/>
      <c r="R4393" s="13"/>
      <c r="S4393" s="13"/>
      <c r="T4393" s="13"/>
      <c r="U4393" s="13"/>
      <c r="V4393" s="13"/>
      <c r="W4393" s="13"/>
      <c r="X4393" s="13"/>
      <c r="Y4393" s="13"/>
      <c r="Z4393" s="13"/>
      <c r="AA4393" s="13"/>
      <c r="AB4393" s="13"/>
      <c r="AC4393" s="13"/>
      <c r="AD4393" s="13"/>
      <c r="AE4393" s="13"/>
      <c r="AF4393" s="13"/>
      <c r="AG4393" s="13"/>
      <c r="AH4393" s="13"/>
      <c r="AI4393" s="13"/>
      <c r="AJ4393" s="13"/>
      <c r="AK4393" s="13"/>
      <c r="AL4393" s="13"/>
      <c r="AM4393" s="13"/>
      <c r="AN4393" s="13"/>
      <c r="AO4393" s="13"/>
      <c r="AP4393" s="13"/>
      <c r="AQ4393" s="13"/>
      <c r="AR4393" s="13"/>
      <c r="AS4393" s="13"/>
      <c r="AT4393" s="13"/>
      <c r="AU4393" s="13"/>
      <c r="AV4393" s="13"/>
      <c r="AW4393" s="13"/>
      <c r="AX4393" s="13"/>
      <c r="AY4393" s="13"/>
      <c r="AZ4393" s="13"/>
      <c r="BA4393" s="13"/>
      <c r="BB4393" s="13"/>
      <c r="BC4393" s="13"/>
      <c r="BD4393" s="13"/>
      <c r="BE4393" s="13"/>
      <c r="BF4393" s="13"/>
      <c r="BG4393" s="13"/>
      <c r="BH4393" s="13"/>
      <c r="BI4393" s="13"/>
      <c r="BJ4393" s="13"/>
      <c r="BK4393" s="13"/>
      <c r="BL4393" s="13"/>
      <c r="BM4393" s="13"/>
      <c r="BN4393" s="13"/>
      <c r="BO4393" s="13"/>
      <c r="BP4393" s="13"/>
      <c r="BQ4393" s="13"/>
      <c r="BR4393" s="13"/>
      <c r="BS4393" s="13"/>
      <c r="BT4393" s="13"/>
      <c r="BU4393" s="13"/>
      <c r="BV4393" s="13"/>
      <c r="BW4393" s="13"/>
      <c r="BX4393" s="13"/>
      <c r="BY4393" s="13"/>
      <c r="BZ4393" s="13"/>
      <c r="CA4393" s="13"/>
      <c r="CB4393" s="13"/>
      <c r="CC4393" s="13"/>
      <c r="CD4393" s="13"/>
      <c r="CE4393" s="13"/>
      <c r="CF4393" s="13"/>
      <c r="CG4393" s="13"/>
      <c r="CH4393" s="13"/>
      <c r="CI4393" s="13"/>
      <c r="CJ4393" s="13"/>
      <c r="CK4393" s="13"/>
      <c r="CL4393" s="13"/>
      <c r="CM4393" s="13"/>
      <c r="CN4393" s="13"/>
      <c r="CO4393" s="13"/>
      <c r="CP4393" s="13"/>
      <c r="CQ4393" s="13"/>
      <c r="CR4393" s="13"/>
      <c r="CS4393" s="13"/>
      <c r="CT4393" s="13"/>
      <c r="CU4393" s="13"/>
      <c r="CV4393" s="13"/>
      <c r="CW4393" s="13"/>
      <c r="CX4393" s="13"/>
      <c r="CY4393" s="13"/>
      <c r="CZ4393" s="13"/>
      <c r="DA4393" s="13"/>
      <c r="DB4393" s="13"/>
      <c r="DC4393" s="13"/>
      <c r="DD4393" s="13"/>
      <c r="DE4393" s="13"/>
      <c r="DF4393" s="13"/>
      <c r="DG4393" s="13"/>
      <c r="DH4393" s="13"/>
      <c r="DI4393" s="13"/>
      <c r="DJ4393" s="13"/>
      <c r="DK4393" s="13"/>
      <c r="DL4393" s="13"/>
      <c r="DM4393" s="13"/>
      <c r="DN4393" s="13"/>
      <c r="DO4393" s="13"/>
      <c r="DP4393" s="13"/>
      <c r="DQ4393" s="13"/>
      <c r="DR4393" s="13"/>
      <c r="DS4393" s="13"/>
      <c r="DT4393" s="13"/>
      <c r="DU4393" s="13"/>
      <c r="DV4393" s="13"/>
      <c r="DW4393" s="13"/>
      <c r="DX4393" s="13"/>
      <c r="DY4393" s="13"/>
      <c r="DZ4393" s="13"/>
      <c r="EA4393" s="13"/>
      <c r="EB4393" s="13"/>
      <c r="EC4393" s="13"/>
      <c r="ED4393" s="13"/>
      <c r="EE4393" s="13"/>
      <c r="EF4393" s="13"/>
      <c r="EG4393" s="13"/>
      <c r="EH4393" s="13"/>
      <c r="EI4393" s="13"/>
      <c r="EJ4393" s="13"/>
      <c r="EK4393" s="13"/>
      <c r="EL4393" s="13"/>
      <c r="EM4393" s="13"/>
      <c r="EN4393" s="13"/>
      <c r="EO4393" s="13"/>
      <c r="EP4393" s="13"/>
      <c r="EQ4393" s="13"/>
      <c r="ER4393" s="13"/>
      <c r="ES4393" s="13"/>
      <c r="ET4393" s="13"/>
      <c r="EU4393" s="13"/>
      <c r="EV4393" s="13"/>
      <c r="EW4393" s="13"/>
      <c r="EX4393" s="13"/>
      <c r="EY4393" s="13"/>
      <c r="EZ4393" s="13"/>
      <c r="FA4393" s="13"/>
      <c r="FB4393" s="13"/>
      <c r="FC4393" s="13"/>
      <c r="FD4393" s="13"/>
      <c r="FE4393" s="13"/>
      <c r="FF4393" s="13"/>
      <c r="FG4393" s="13"/>
      <c r="FH4393" s="13"/>
      <c r="FI4393" s="13"/>
      <c r="FJ4393" s="13"/>
      <c r="FK4393" s="13"/>
      <c r="FL4393" s="13"/>
      <c r="FM4393" s="13"/>
      <c r="FN4393" s="13"/>
      <c r="FO4393" s="13"/>
      <c r="FP4393" s="13"/>
      <c r="FQ4393" s="13"/>
      <c r="FR4393" s="13"/>
      <c r="FS4393" s="13"/>
      <c r="FT4393" s="13"/>
      <c r="FU4393" s="13"/>
      <c r="FV4393" s="13"/>
      <c r="FW4393" s="13"/>
      <c r="FX4393" s="13"/>
      <c r="FY4393" s="13"/>
      <c r="FZ4393" s="13"/>
      <c r="GA4393" s="13"/>
      <c r="GB4393" s="13"/>
      <c r="GC4393" s="13"/>
      <c r="GD4393" s="13"/>
      <c r="GE4393" s="13"/>
      <c r="GF4393" s="13"/>
      <c r="GG4393" s="13"/>
      <c r="GH4393" s="13"/>
      <c r="GI4393" s="13"/>
      <c r="GJ4393" s="13"/>
      <c r="GK4393" s="13"/>
      <c r="GL4393" s="13"/>
      <c r="GM4393" s="13"/>
      <c r="GN4393" s="13"/>
      <c r="GO4393" s="13"/>
      <c r="GP4393" s="13"/>
      <c r="GQ4393" s="13"/>
      <c r="GR4393" s="13"/>
      <c r="GS4393" s="13"/>
      <c r="GT4393" s="13"/>
      <c r="GU4393" s="13"/>
      <c r="GV4393" s="13"/>
      <c r="GW4393" s="13"/>
      <c r="GX4393" s="13"/>
      <c r="GY4393" s="13"/>
      <c r="GZ4393" s="13"/>
      <c r="HA4393" s="13"/>
      <c r="HB4393" s="13"/>
      <c r="HC4393" s="13"/>
      <c r="HD4393" s="13"/>
      <c r="HE4393" s="13"/>
      <c r="HF4393" s="13"/>
      <c r="HG4393" s="13"/>
      <c r="HH4393" s="13"/>
      <c r="HI4393" s="13"/>
      <c r="HJ4393" s="13"/>
      <c r="HK4393" s="13"/>
      <c r="HL4393" s="13"/>
      <c r="HM4393" s="13"/>
      <c r="HN4393" s="13"/>
      <c r="HO4393" s="13"/>
      <c r="HP4393" s="13"/>
      <c r="HQ4393" s="13"/>
      <c r="HR4393" s="13"/>
      <c r="HS4393" s="13"/>
      <c r="HT4393" s="13"/>
      <c r="HU4393" s="13"/>
      <c r="HV4393" s="13"/>
      <c r="HW4393" s="13"/>
      <c r="HX4393" s="13"/>
      <c r="HY4393" s="13"/>
      <c r="HZ4393" s="13"/>
      <c r="IA4393" s="13"/>
      <c r="IB4393" s="13"/>
      <c r="IC4393" s="13"/>
      <c r="ID4393" s="13"/>
      <c r="IE4393" s="13"/>
      <c r="IF4393" s="13"/>
      <c r="IG4393" s="13"/>
    </row>
    <row r="4394" spans="1:241" s="304" customFormat="1">
      <c r="A4394" s="309">
        <v>314</v>
      </c>
      <c r="B4394" s="197" t="s">
        <v>3394</v>
      </c>
      <c r="C4394" s="46" t="s">
        <v>5442</v>
      </c>
      <c r="D4394" s="305" t="s">
        <v>1808</v>
      </c>
      <c r="E4394" s="312">
        <f t="shared" si="255"/>
        <v>0</v>
      </c>
      <c r="F4394" s="303"/>
      <c r="G4394" s="303"/>
      <c r="H4394" s="303"/>
      <c r="I4394" s="13"/>
      <c r="J4394" s="13"/>
      <c r="K4394" s="13"/>
      <c r="L4394" s="13"/>
      <c r="M4394" s="13"/>
      <c r="N4394" s="13"/>
      <c r="O4394" s="13"/>
      <c r="P4394" s="13"/>
      <c r="Q4394" s="13"/>
      <c r="R4394" s="13"/>
      <c r="S4394" s="13"/>
      <c r="T4394" s="13"/>
      <c r="U4394" s="13"/>
      <c r="V4394" s="13"/>
      <c r="W4394" s="13"/>
      <c r="X4394" s="13"/>
      <c r="Y4394" s="13"/>
      <c r="Z4394" s="13"/>
      <c r="AA4394" s="13"/>
      <c r="AB4394" s="13"/>
      <c r="AC4394" s="13"/>
      <c r="AD4394" s="13"/>
      <c r="AE4394" s="13"/>
      <c r="AF4394" s="13"/>
      <c r="AG4394" s="13"/>
      <c r="AH4394" s="13"/>
      <c r="AI4394" s="13"/>
      <c r="AJ4394" s="13"/>
      <c r="AK4394" s="13"/>
      <c r="AL4394" s="13"/>
      <c r="AM4394" s="13"/>
      <c r="AN4394" s="13"/>
      <c r="AO4394" s="13"/>
      <c r="AP4394" s="13"/>
      <c r="AQ4394" s="13"/>
      <c r="AR4394" s="13"/>
      <c r="AS4394" s="13"/>
      <c r="AT4394" s="13"/>
      <c r="AU4394" s="13"/>
      <c r="AV4394" s="13"/>
      <c r="AW4394" s="13"/>
      <c r="AX4394" s="13"/>
      <c r="AY4394" s="13"/>
      <c r="AZ4394" s="13"/>
      <c r="BA4394" s="13"/>
      <c r="BB4394" s="13"/>
      <c r="BC4394" s="13"/>
      <c r="BD4394" s="13"/>
      <c r="BE4394" s="13"/>
      <c r="BF4394" s="13"/>
      <c r="BG4394" s="13"/>
      <c r="BH4394" s="13"/>
      <c r="BI4394" s="13"/>
      <c r="BJ4394" s="13"/>
      <c r="BK4394" s="13"/>
      <c r="BL4394" s="13"/>
      <c r="BM4394" s="13"/>
      <c r="BN4394" s="13"/>
      <c r="BO4394" s="13"/>
      <c r="BP4394" s="13"/>
      <c r="BQ4394" s="13"/>
      <c r="BR4394" s="13"/>
      <c r="BS4394" s="13"/>
      <c r="BT4394" s="13"/>
      <c r="BU4394" s="13"/>
      <c r="BV4394" s="13"/>
      <c r="BW4394" s="13"/>
      <c r="BX4394" s="13"/>
      <c r="BY4394" s="13"/>
      <c r="BZ4394" s="13"/>
      <c r="CA4394" s="13"/>
      <c r="CB4394" s="13"/>
      <c r="CC4394" s="13"/>
      <c r="CD4394" s="13"/>
      <c r="CE4394" s="13"/>
      <c r="CF4394" s="13"/>
      <c r="CG4394" s="13"/>
      <c r="CH4394" s="13"/>
      <c r="CI4394" s="13"/>
      <c r="CJ4394" s="13"/>
      <c r="CK4394" s="13"/>
      <c r="CL4394" s="13"/>
      <c r="CM4394" s="13"/>
      <c r="CN4394" s="13"/>
      <c r="CO4394" s="13"/>
      <c r="CP4394" s="13"/>
      <c r="CQ4394" s="13"/>
      <c r="CR4394" s="13"/>
      <c r="CS4394" s="13"/>
      <c r="CT4394" s="13"/>
      <c r="CU4394" s="13"/>
      <c r="CV4394" s="13"/>
      <c r="CW4394" s="13"/>
      <c r="CX4394" s="13"/>
      <c r="CY4394" s="13"/>
      <c r="CZ4394" s="13"/>
      <c r="DA4394" s="13"/>
      <c r="DB4394" s="13"/>
      <c r="DC4394" s="13"/>
      <c r="DD4394" s="13"/>
      <c r="DE4394" s="13"/>
      <c r="DF4394" s="13"/>
      <c r="DG4394" s="13"/>
      <c r="DH4394" s="13"/>
      <c r="DI4394" s="13"/>
      <c r="DJ4394" s="13"/>
      <c r="DK4394" s="13"/>
      <c r="DL4394" s="13"/>
      <c r="DM4394" s="13"/>
      <c r="DN4394" s="13"/>
      <c r="DO4394" s="13"/>
      <c r="DP4394" s="13"/>
      <c r="DQ4394" s="13"/>
      <c r="DR4394" s="13"/>
      <c r="DS4394" s="13"/>
      <c r="DT4394" s="13"/>
      <c r="DU4394" s="13"/>
      <c r="DV4394" s="13"/>
      <c r="DW4394" s="13"/>
      <c r="DX4394" s="13"/>
      <c r="DY4394" s="13"/>
      <c r="DZ4394" s="13"/>
      <c r="EA4394" s="13"/>
      <c r="EB4394" s="13"/>
      <c r="EC4394" s="13"/>
      <c r="ED4394" s="13"/>
      <c r="EE4394" s="13"/>
      <c r="EF4394" s="13"/>
      <c r="EG4394" s="13"/>
      <c r="EH4394" s="13"/>
      <c r="EI4394" s="13"/>
      <c r="EJ4394" s="13"/>
      <c r="EK4394" s="13"/>
      <c r="EL4394" s="13"/>
      <c r="EM4394" s="13"/>
      <c r="EN4394" s="13"/>
      <c r="EO4394" s="13"/>
      <c r="EP4394" s="13"/>
      <c r="EQ4394" s="13"/>
      <c r="ER4394" s="13"/>
      <c r="ES4394" s="13"/>
      <c r="ET4394" s="13"/>
      <c r="EU4394" s="13"/>
      <c r="EV4394" s="13"/>
      <c r="EW4394" s="13"/>
      <c r="EX4394" s="13"/>
      <c r="EY4394" s="13"/>
      <c r="EZ4394" s="13"/>
      <c r="FA4394" s="13"/>
      <c r="FB4394" s="13"/>
      <c r="FC4394" s="13"/>
      <c r="FD4394" s="13"/>
      <c r="FE4394" s="13"/>
      <c r="FF4394" s="13"/>
      <c r="FG4394" s="13"/>
      <c r="FH4394" s="13"/>
      <c r="FI4394" s="13"/>
      <c r="FJ4394" s="13"/>
      <c r="FK4394" s="13"/>
      <c r="FL4394" s="13"/>
      <c r="FM4394" s="13"/>
      <c r="FN4394" s="13"/>
      <c r="FO4394" s="13"/>
      <c r="FP4394" s="13"/>
      <c r="FQ4394" s="13"/>
      <c r="FR4394" s="13"/>
      <c r="FS4394" s="13"/>
      <c r="FT4394" s="13"/>
      <c r="FU4394" s="13"/>
      <c r="FV4394" s="13"/>
      <c r="FW4394" s="13"/>
      <c r="FX4394" s="13"/>
      <c r="FY4394" s="13"/>
      <c r="FZ4394" s="13"/>
      <c r="GA4394" s="13"/>
      <c r="GB4394" s="13"/>
      <c r="GC4394" s="13"/>
      <c r="GD4394" s="13"/>
      <c r="GE4394" s="13"/>
      <c r="GF4394" s="13"/>
      <c r="GG4394" s="13"/>
      <c r="GH4394" s="13"/>
      <c r="GI4394" s="13"/>
      <c r="GJ4394" s="13"/>
      <c r="GK4394" s="13"/>
      <c r="GL4394" s="13"/>
      <c r="GM4394" s="13"/>
      <c r="GN4394" s="13"/>
      <c r="GO4394" s="13"/>
      <c r="GP4394" s="13"/>
      <c r="GQ4394" s="13"/>
      <c r="GR4394" s="13"/>
      <c r="GS4394" s="13"/>
      <c r="GT4394" s="13"/>
      <c r="GU4394" s="13"/>
      <c r="GV4394" s="13"/>
      <c r="GW4394" s="13"/>
      <c r="GX4394" s="13"/>
      <c r="GY4394" s="13"/>
      <c r="GZ4394" s="13"/>
      <c r="HA4394" s="13"/>
      <c r="HB4394" s="13"/>
      <c r="HC4394" s="13"/>
      <c r="HD4394" s="13"/>
      <c r="HE4394" s="13"/>
      <c r="HF4394" s="13"/>
      <c r="HG4394" s="13"/>
      <c r="HH4394" s="13"/>
      <c r="HI4394" s="13"/>
      <c r="HJ4394" s="13"/>
      <c r="HK4394" s="13"/>
      <c r="HL4394" s="13"/>
      <c r="HM4394" s="13"/>
      <c r="HN4394" s="13"/>
      <c r="HO4394" s="13"/>
      <c r="HP4394" s="13"/>
      <c r="HQ4394" s="13"/>
      <c r="HR4394" s="13"/>
      <c r="HS4394" s="13"/>
      <c r="HT4394" s="13"/>
      <c r="HU4394" s="13"/>
      <c r="HV4394" s="13"/>
      <c r="HW4394" s="13"/>
      <c r="HX4394" s="13"/>
      <c r="HY4394" s="13"/>
      <c r="HZ4394" s="13"/>
      <c r="IA4394" s="13"/>
      <c r="IB4394" s="13"/>
      <c r="IC4394" s="13"/>
      <c r="ID4394" s="13"/>
      <c r="IE4394" s="13"/>
      <c r="IF4394" s="13"/>
      <c r="IG4394" s="13"/>
    </row>
    <row r="4395" spans="1:241" s="304" customFormat="1">
      <c r="A4395" s="309">
        <v>315</v>
      </c>
      <c r="B4395" s="197" t="s">
        <v>5443</v>
      </c>
      <c r="C4395" s="46" t="s">
        <v>5442</v>
      </c>
      <c r="D4395" s="311" t="s">
        <v>2581</v>
      </c>
      <c r="E4395" s="312">
        <f t="shared" si="255"/>
        <v>0</v>
      </c>
      <c r="F4395" s="303"/>
      <c r="G4395" s="303"/>
      <c r="H4395" s="303"/>
      <c r="I4395" s="13"/>
      <c r="J4395" s="13"/>
      <c r="K4395" s="13"/>
      <c r="L4395" s="13"/>
      <c r="M4395" s="13"/>
      <c r="N4395" s="13"/>
      <c r="O4395" s="13"/>
      <c r="P4395" s="13"/>
      <c r="Q4395" s="13"/>
      <c r="R4395" s="13"/>
      <c r="S4395" s="13"/>
      <c r="T4395" s="13"/>
      <c r="U4395" s="13"/>
      <c r="V4395" s="13"/>
      <c r="W4395" s="13"/>
      <c r="X4395" s="13"/>
      <c r="Y4395" s="13"/>
      <c r="Z4395" s="13"/>
      <c r="AA4395" s="13"/>
      <c r="AB4395" s="13"/>
      <c r="AC4395" s="13"/>
      <c r="AD4395" s="13"/>
      <c r="AE4395" s="13"/>
      <c r="AF4395" s="13"/>
      <c r="AG4395" s="13"/>
      <c r="AH4395" s="13"/>
      <c r="AI4395" s="13"/>
      <c r="AJ4395" s="13"/>
      <c r="AK4395" s="13"/>
      <c r="AL4395" s="13"/>
      <c r="AM4395" s="13"/>
      <c r="AN4395" s="13"/>
      <c r="AO4395" s="13"/>
      <c r="AP4395" s="13"/>
      <c r="AQ4395" s="13"/>
      <c r="AR4395" s="13"/>
      <c r="AS4395" s="13"/>
      <c r="AT4395" s="13"/>
      <c r="AU4395" s="13"/>
      <c r="AV4395" s="13"/>
      <c r="AW4395" s="13"/>
      <c r="AX4395" s="13"/>
      <c r="AY4395" s="13"/>
      <c r="AZ4395" s="13"/>
      <c r="BA4395" s="13"/>
      <c r="BB4395" s="13"/>
      <c r="BC4395" s="13"/>
      <c r="BD4395" s="13"/>
      <c r="BE4395" s="13"/>
      <c r="BF4395" s="13"/>
      <c r="BG4395" s="13"/>
      <c r="BH4395" s="13"/>
      <c r="BI4395" s="13"/>
      <c r="BJ4395" s="13"/>
      <c r="BK4395" s="13"/>
      <c r="BL4395" s="13"/>
      <c r="BM4395" s="13"/>
      <c r="BN4395" s="13"/>
      <c r="BO4395" s="13"/>
      <c r="BP4395" s="13"/>
      <c r="BQ4395" s="13"/>
      <c r="BR4395" s="13"/>
      <c r="BS4395" s="13"/>
      <c r="BT4395" s="13"/>
      <c r="BU4395" s="13"/>
      <c r="BV4395" s="13"/>
      <c r="BW4395" s="13"/>
      <c r="BX4395" s="13"/>
      <c r="BY4395" s="13"/>
      <c r="BZ4395" s="13"/>
      <c r="CA4395" s="13"/>
      <c r="CB4395" s="13"/>
      <c r="CC4395" s="13"/>
      <c r="CD4395" s="13"/>
      <c r="CE4395" s="13"/>
      <c r="CF4395" s="13"/>
      <c r="CG4395" s="13"/>
      <c r="CH4395" s="13"/>
      <c r="CI4395" s="13"/>
      <c r="CJ4395" s="13"/>
      <c r="CK4395" s="13"/>
      <c r="CL4395" s="13"/>
      <c r="CM4395" s="13"/>
      <c r="CN4395" s="13"/>
      <c r="CO4395" s="13"/>
      <c r="CP4395" s="13"/>
      <c r="CQ4395" s="13"/>
      <c r="CR4395" s="13"/>
      <c r="CS4395" s="13"/>
      <c r="CT4395" s="13"/>
      <c r="CU4395" s="13"/>
      <c r="CV4395" s="13"/>
      <c r="CW4395" s="13"/>
      <c r="CX4395" s="13"/>
      <c r="CY4395" s="13"/>
      <c r="CZ4395" s="13"/>
      <c r="DA4395" s="13"/>
      <c r="DB4395" s="13"/>
      <c r="DC4395" s="13"/>
      <c r="DD4395" s="13"/>
      <c r="DE4395" s="13"/>
      <c r="DF4395" s="13"/>
      <c r="DG4395" s="13"/>
      <c r="DH4395" s="13"/>
      <c r="DI4395" s="13"/>
      <c r="DJ4395" s="13"/>
      <c r="DK4395" s="13"/>
      <c r="DL4395" s="13"/>
      <c r="DM4395" s="13"/>
      <c r="DN4395" s="13"/>
      <c r="DO4395" s="13"/>
      <c r="DP4395" s="13"/>
      <c r="DQ4395" s="13"/>
      <c r="DR4395" s="13"/>
      <c r="DS4395" s="13"/>
      <c r="DT4395" s="13"/>
      <c r="DU4395" s="13"/>
      <c r="DV4395" s="13"/>
      <c r="DW4395" s="13"/>
      <c r="DX4395" s="13"/>
      <c r="DY4395" s="13"/>
      <c r="DZ4395" s="13"/>
      <c r="EA4395" s="13"/>
      <c r="EB4395" s="13"/>
      <c r="EC4395" s="13"/>
      <c r="ED4395" s="13"/>
      <c r="EE4395" s="13"/>
      <c r="EF4395" s="13"/>
      <c r="EG4395" s="13"/>
      <c r="EH4395" s="13"/>
      <c r="EI4395" s="13"/>
      <c r="EJ4395" s="13"/>
      <c r="EK4395" s="13"/>
      <c r="EL4395" s="13"/>
      <c r="EM4395" s="13"/>
      <c r="EN4395" s="13"/>
      <c r="EO4395" s="13"/>
      <c r="EP4395" s="13"/>
      <c r="EQ4395" s="13"/>
      <c r="ER4395" s="13"/>
      <c r="ES4395" s="13"/>
      <c r="ET4395" s="13"/>
      <c r="EU4395" s="13"/>
      <c r="EV4395" s="13"/>
      <c r="EW4395" s="13"/>
      <c r="EX4395" s="13"/>
      <c r="EY4395" s="13"/>
      <c r="EZ4395" s="13"/>
      <c r="FA4395" s="13"/>
      <c r="FB4395" s="13"/>
      <c r="FC4395" s="13"/>
      <c r="FD4395" s="13"/>
      <c r="FE4395" s="13"/>
      <c r="FF4395" s="13"/>
      <c r="FG4395" s="13"/>
      <c r="FH4395" s="13"/>
      <c r="FI4395" s="13"/>
      <c r="FJ4395" s="13"/>
      <c r="FK4395" s="13"/>
      <c r="FL4395" s="13"/>
      <c r="FM4395" s="13"/>
      <c r="FN4395" s="13"/>
      <c r="FO4395" s="13"/>
      <c r="FP4395" s="13"/>
      <c r="FQ4395" s="13"/>
      <c r="FR4395" s="13"/>
      <c r="FS4395" s="13"/>
      <c r="FT4395" s="13"/>
      <c r="FU4395" s="13"/>
      <c r="FV4395" s="13"/>
      <c r="FW4395" s="13"/>
      <c r="FX4395" s="13"/>
      <c r="FY4395" s="13"/>
      <c r="FZ4395" s="13"/>
      <c r="GA4395" s="13"/>
      <c r="GB4395" s="13"/>
      <c r="GC4395" s="13"/>
      <c r="GD4395" s="13"/>
      <c r="GE4395" s="13"/>
      <c r="GF4395" s="13"/>
      <c r="GG4395" s="13"/>
      <c r="GH4395" s="13"/>
      <c r="GI4395" s="13"/>
      <c r="GJ4395" s="13"/>
      <c r="GK4395" s="13"/>
      <c r="GL4395" s="13"/>
      <c r="GM4395" s="13"/>
      <c r="GN4395" s="13"/>
      <c r="GO4395" s="13"/>
      <c r="GP4395" s="13"/>
      <c r="GQ4395" s="13"/>
      <c r="GR4395" s="13"/>
      <c r="GS4395" s="13"/>
      <c r="GT4395" s="13"/>
      <c r="GU4395" s="13"/>
      <c r="GV4395" s="13"/>
      <c r="GW4395" s="13"/>
      <c r="GX4395" s="13"/>
      <c r="GY4395" s="13"/>
      <c r="GZ4395" s="13"/>
      <c r="HA4395" s="13"/>
      <c r="HB4395" s="13"/>
      <c r="HC4395" s="13"/>
      <c r="HD4395" s="13"/>
      <c r="HE4395" s="13"/>
      <c r="HF4395" s="13"/>
      <c r="HG4395" s="13"/>
      <c r="HH4395" s="13"/>
      <c r="HI4395" s="13"/>
      <c r="HJ4395" s="13"/>
      <c r="HK4395" s="13"/>
      <c r="HL4395" s="13"/>
      <c r="HM4395" s="13"/>
      <c r="HN4395" s="13"/>
      <c r="HO4395" s="13"/>
      <c r="HP4395" s="13"/>
      <c r="HQ4395" s="13"/>
      <c r="HR4395" s="13"/>
      <c r="HS4395" s="13"/>
      <c r="HT4395" s="13"/>
      <c r="HU4395" s="13"/>
      <c r="HV4395" s="13"/>
      <c r="HW4395" s="13"/>
      <c r="HX4395" s="13"/>
      <c r="HY4395" s="13"/>
      <c r="HZ4395" s="13"/>
      <c r="IA4395" s="13"/>
      <c r="IB4395" s="13"/>
      <c r="IC4395" s="13"/>
      <c r="ID4395" s="13"/>
      <c r="IE4395" s="13"/>
      <c r="IF4395" s="13"/>
      <c r="IG4395" s="13"/>
    </row>
    <row r="4396" spans="1:241" s="304" customFormat="1">
      <c r="A4396" s="309">
        <v>316</v>
      </c>
      <c r="B4396" s="197" t="s">
        <v>5444</v>
      </c>
      <c r="C4396" s="46" t="s">
        <v>5442</v>
      </c>
      <c r="D4396" s="305" t="s">
        <v>1808</v>
      </c>
      <c r="E4396" s="312">
        <f t="shared" si="255"/>
        <v>0</v>
      </c>
      <c r="F4396" s="303"/>
      <c r="G4396" s="303"/>
      <c r="H4396" s="303"/>
      <c r="I4396" s="13"/>
      <c r="J4396" s="13"/>
      <c r="K4396" s="13"/>
      <c r="L4396" s="13"/>
      <c r="M4396" s="13"/>
      <c r="N4396" s="13"/>
      <c r="O4396" s="13"/>
      <c r="P4396" s="13"/>
      <c r="Q4396" s="13"/>
      <c r="R4396" s="13"/>
      <c r="S4396" s="13"/>
      <c r="T4396" s="13"/>
      <c r="U4396" s="13"/>
      <c r="V4396" s="13"/>
      <c r="W4396" s="13"/>
      <c r="X4396" s="13"/>
      <c r="Y4396" s="13"/>
      <c r="Z4396" s="13"/>
      <c r="AA4396" s="13"/>
      <c r="AB4396" s="13"/>
      <c r="AC4396" s="13"/>
      <c r="AD4396" s="13"/>
      <c r="AE4396" s="13"/>
      <c r="AF4396" s="13"/>
      <c r="AG4396" s="13"/>
      <c r="AH4396" s="13"/>
      <c r="AI4396" s="13"/>
      <c r="AJ4396" s="13"/>
      <c r="AK4396" s="13"/>
      <c r="AL4396" s="13"/>
      <c r="AM4396" s="13"/>
      <c r="AN4396" s="13"/>
      <c r="AO4396" s="13"/>
      <c r="AP4396" s="13"/>
      <c r="AQ4396" s="13"/>
      <c r="AR4396" s="13"/>
      <c r="AS4396" s="13"/>
      <c r="AT4396" s="13"/>
      <c r="AU4396" s="13"/>
      <c r="AV4396" s="13"/>
      <c r="AW4396" s="13"/>
      <c r="AX4396" s="13"/>
      <c r="AY4396" s="13"/>
      <c r="AZ4396" s="13"/>
      <c r="BA4396" s="13"/>
      <c r="BB4396" s="13"/>
      <c r="BC4396" s="13"/>
      <c r="BD4396" s="13"/>
      <c r="BE4396" s="13"/>
      <c r="BF4396" s="13"/>
      <c r="BG4396" s="13"/>
      <c r="BH4396" s="13"/>
      <c r="BI4396" s="13"/>
      <c r="BJ4396" s="13"/>
      <c r="BK4396" s="13"/>
      <c r="BL4396" s="13"/>
      <c r="BM4396" s="13"/>
      <c r="BN4396" s="13"/>
      <c r="BO4396" s="13"/>
      <c r="BP4396" s="13"/>
      <c r="BQ4396" s="13"/>
      <c r="BR4396" s="13"/>
      <c r="BS4396" s="13"/>
      <c r="BT4396" s="13"/>
      <c r="BU4396" s="13"/>
      <c r="BV4396" s="13"/>
      <c r="BW4396" s="13"/>
      <c r="BX4396" s="13"/>
      <c r="BY4396" s="13"/>
      <c r="BZ4396" s="13"/>
      <c r="CA4396" s="13"/>
      <c r="CB4396" s="13"/>
      <c r="CC4396" s="13"/>
      <c r="CD4396" s="13"/>
      <c r="CE4396" s="13"/>
      <c r="CF4396" s="13"/>
      <c r="CG4396" s="13"/>
      <c r="CH4396" s="13"/>
      <c r="CI4396" s="13"/>
      <c r="CJ4396" s="13"/>
      <c r="CK4396" s="13"/>
      <c r="CL4396" s="13"/>
      <c r="CM4396" s="13"/>
      <c r="CN4396" s="13"/>
      <c r="CO4396" s="13"/>
      <c r="CP4396" s="13"/>
      <c r="CQ4396" s="13"/>
      <c r="CR4396" s="13"/>
      <c r="CS4396" s="13"/>
      <c r="CT4396" s="13"/>
      <c r="CU4396" s="13"/>
      <c r="CV4396" s="13"/>
      <c r="CW4396" s="13"/>
      <c r="CX4396" s="13"/>
      <c r="CY4396" s="13"/>
      <c r="CZ4396" s="13"/>
      <c r="DA4396" s="13"/>
      <c r="DB4396" s="13"/>
      <c r="DC4396" s="13"/>
      <c r="DD4396" s="13"/>
      <c r="DE4396" s="13"/>
      <c r="DF4396" s="13"/>
      <c r="DG4396" s="13"/>
      <c r="DH4396" s="13"/>
      <c r="DI4396" s="13"/>
      <c r="DJ4396" s="13"/>
      <c r="DK4396" s="13"/>
      <c r="DL4396" s="13"/>
      <c r="DM4396" s="13"/>
      <c r="DN4396" s="13"/>
      <c r="DO4396" s="13"/>
      <c r="DP4396" s="13"/>
      <c r="DQ4396" s="13"/>
      <c r="DR4396" s="13"/>
      <c r="DS4396" s="13"/>
      <c r="DT4396" s="13"/>
      <c r="DU4396" s="13"/>
      <c r="DV4396" s="13"/>
      <c r="DW4396" s="13"/>
      <c r="DX4396" s="13"/>
      <c r="DY4396" s="13"/>
      <c r="DZ4396" s="13"/>
      <c r="EA4396" s="13"/>
      <c r="EB4396" s="13"/>
      <c r="EC4396" s="13"/>
      <c r="ED4396" s="13"/>
      <c r="EE4396" s="13"/>
      <c r="EF4396" s="13"/>
      <c r="EG4396" s="13"/>
      <c r="EH4396" s="13"/>
      <c r="EI4396" s="13"/>
      <c r="EJ4396" s="13"/>
      <c r="EK4396" s="13"/>
      <c r="EL4396" s="13"/>
      <c r="EM4396" s="13"/>
      <c r="EN4396" s="13"/>
      <c r="EO4396" s="13"/>
      <c r="EP4396" s="13"/>
      <c r="EQ4396" s="13"/>
      <c r="ER4396" s="13"/>
      <c r="ES4396" s="13"/>
      <c r="ET4396" s="13"/>
      <c r="EU4396" s="13"/>
      <c r="EV4396" s="13"/>
      <c r="EW4396" s="13"/>
      <c r="EX4396" s="13"/>
      <c r="EY4396" s="13"/>
      <c r="EZ4396" s="13"/>
      <c r="FA4396" s="13"/>
      <c r="FB4396" s="13"/>
      <c r="FC4396" s="13"/>
      <c r="FD4396" s="13"/>
      <c r="FE4396" s="13"/>
      <c r="FF4396" s="13"/>
      <c r="FG4396" s="13"/>
      <c r="FH4396" s="13"/>
      <c r="FI4396" s="13"/>
      <c r="FJ4396" s="13"/>
      <c r="FK4396" s="13"/>
      <c r="FL4396" s="13"/>
      <c r="FM4396" s="13"/>
      <c r="FN4396" s="13"/>
      <c r="FO4396" s="13"/>
      <c r="FP4396" s="13"/>
      <c r="FQ4396" s="13"/>
      <c r="FR4396" s="13"/>
      <c r="FS4396" s="13"/>
      <c r="FT4396" s="13"/>
      <c r="FU4396" s="13"/>
      <c r="FV4396" s="13"/>
      <c r="FW4396" s="13"/>
      <c r="FX4396" s="13"/>
      <c r="FY4396" s="13"/>
      <c r="FZ4396" s="13"/>
      <c r="GA4396" s="13"/>
      <c r="GB4396" s="13"/>
      <c r="GC4396" s="13"/>
      <c r="GD4396" s="13"/>
      <c r="GE4396" s="13"/>
      <c r="GF4396" s="13"/>
      <c r="GG4396" s="13"/>
      <c r="GH4396" s="13"/>
      <c r="GI4396" s="13"/>
      <c r="GJ4396" s="13"/>
      <c r="GK4396" s="13"/>
      <c r="GL4396" s="13"/>
      <c r="GM4396" s="13"/>
      <c r="GN4396" s="13"/>
      <c r="GO4396" s="13"/>
      <c r="GP4396" s="13"/>
      <c r="GQ4396" s="13"/>
      <c r="GR4396" s="13"/>
      <c r="GS4396" s="13"/>
      <c r="GT4396" s="13"/>
      <c r="GU4396" s="13"/>
      <c r="GV4396" s="13"/>
      <c r="GW4396" s="13"/>
      <c r="GX4396" s="13"/>
      <c r="GY4396" s="13"/>
      <c r="GZ4396" s="13"/>
      <c r="HA4396" s="13"/>
      <c r="HB4396" s="13"/>
      <c r="HC4396" s="13"/>
      <c r="HD4396" s="13"/>
      <c r="HE4396" s="13"/>
      <c r="HF4396" s="13"/>
      <c r="HG4396" s="13"/>
      <c r="HH4396" s="13"/>
      <c r="HI4396" s="13"/>
      <c r="HJ4396" s="13"/>
      <c r="HK4396" s="13"/>
      <c r="HL4396" s="13"/>
      <c r="HM4396" s="13"/>
      <c r="HN4396" s="13"/>
      <c r="HO4396" s="13"/>
      <c r="HP4396" s="13"/>
      <c r="HQ4396" s="13"/>
      <c r="HR4396" s="13"/>
      <c r="HS4396" s="13"/>
      <c r="HT4396" s="13"/>
      <c r="HU4396" s="13"/>
      <c r="HV4396" s="13"/>
      <c r="HW4396" s="13"/>
      <c r="HX4396" s="13"/>
      <c r="HY4396" s="13"/>
      <c r="HZ4396" s="13"/>
      <c r="IA4396" s="13"/>
      <c r="IB4396" s="13"/>
      <c r="IC4396" s="13"/>
      <c r="ID4396" s="13"/>
      <c r="IE4396" s="13"/>
      <c r="IF4396" s="13"/>
      <c r="IG4396" s="13"/>
    </row>
    <row r="4397" spans="1:241" s="304" customFormat="1">
      <c r="A4397" s="309">
        <v>317</v>
      </c>
      <c r="B4397" s="197" t="s">
        <v>5445</v>
      </c>
      <c r="C4397" s="46" t="s">
        <v>5442</v>
      </c>
      <c r="D4397" s="305" t="s">
        <v>1808</v>
      </c>
      <c r="E4397" s="312">
        <f t="shared" si="255"/>
        <v>0</v>
      </c>
      <c r="F4397" s="303"/>
      <c r="G4397" s="303"/>
      <c r="H4397" s="303"/>
      <c r="I4397" s="13"/>
      <c r="J4397" s="13"/>
      <c r="K4397" s="13"/>
      <c r="L4397" s="13"/>
      <c r="M4397" s="13"/>
      <c r="N4397" s="13"/>
      <c r="O4397" s="13"/>
      <c r="P4397" s="13"/>
      <c r="Q4397" s="13"/>
      <c r="R4397" s="13"/>
      <c r="S4397" s="13"/>
      <c r="T4397" s="13"/>
      <c r="U4397" s="13"/>
      <c r="V4397" s="13"/>
      <c r="W4397" s="13"/>
      <c r="X4397" s="13"/>
      <c r="Y4397" s="13"/>
      <c r="Z4397" s="13"/>
      <c r="AA4397" s="13"/>
      <c r="AB4397" s="13"/>
      <c r="AC4397" s="13"/>
      <c r="AD4397" s="13"/>
      <c r="AE4397" s="13"/>
      <c r="AF4397" s="13"/>
      <c r="AG4397" s="13"/>
      <c r="AH4397" s="13"/>
      <c r="AI4397" s="13"/>
      <c r="AJ4397" s="13"/>
      <c r="AK4397" s="13"/>
      <c r="AL4397" s="13"/>
      <c r="AM4397" s="13"/>
      <c r="AN4397" s="13"/>
      <c r="AO4397" s="13"/>
      <c r="AP4397" s="13"/>
      <c r="AQ4397" s="13"/>
      <c r="AR4397" s="13"/>
      <c r="AS4397" s="13"/>
      <c r="AT4397" s="13"/>
      <c r="AU4397" s="13"/>
      <c r="AV4397" s="13"/>
      <c r="AW4397" s="13"/>
      <c r="AX4397" s="13"/>
      <c r="AY4397" s="13"/>
      <c r="AZ4397" s="13"/>
      <c r="BA4397" s="13"/>
      <c r="BB4397" s="13"/>
      <c r="BC4397" s="13"/>
      <c r="BD4397" s="13"/>
      <c r="BE4397" s="13"/>
      <c r="BF4397" s="13"/>
      <c r="BG4397" s="13"/>
      <c r="BH4397" s="13"/>
      <c r="BI4397" s="13"/>
      <c r="BJ4397" s="13"/>
      <c r="BK4397" s="13"/>
      <c r="BL4397" s="13"/>
      <c r="BM4397" s="13"/>
      <c r="BN4397" s="13"/>
      <c r="BO4397" s="13"/>
      <c r="BP4397" s="13"/>
      <c r="BQ4397" s="13"/>
      <c r="BR4397" s="13"/>
      <c r="BS4397" s="13"/>
      <c r="BT4397" s="13"/>
      <c r="BU4397" s="13"/>
      <c r="BV4397" s="13"/>
      <c r="BW4397" s="13"/>
      <c r="BX4397" s="13"/>
      <c r="BY4397" s="13"/>
      <c r="BZ4397" s="13"/>
      <c r="CA4397" s="13"/>
      <c r="CB4397" s="13"/>
      <c r="CC4397" s="13"/>
      <c r="CD4397" s="13"/>
      <c r="CE4397" s="13"/>
      <c r="CF4397" s="13"/>
      <c r="CG4397" s="13"/>
      <c r="CH4397" s="13"/>
      <c r="CI4397" s="13"/>
      <c r="CJ4397" s="13"/>
      <c r="CK4397" s="13"/>
      <c r="CL4397" s="13"/>
      <c r="CM4397" s="13"/>
      <c r="CN4397" s="13"/>
      <c r="CO4397" s="13"/>
      <c r="CP4397" s="13"/>
      <c r="CQ4397" s="13"/>
      <c r="CR4397" s="13"/>
      <c r="CS4397" s="13"/>
      <c r="CT4397" s="13"/>
      <c r="CU4397" s="13"/>
      <c r="CV4397" s="13"/>
      <c r="CW4397" s="13"/>
      <c r="CX4397" s="13"/>
      <c r="CY4397" s="13"/>
      <c r="CZ4397" s="13"/>
      <c r="DA4397" s="13"/>
      <c r="DB4397" s="13"/>
      <c r="DC4397" s="13"/>
      <c r="DD4397" s="13"/>
      <c r="DE4397" s="13"/>
      <c r="DF4397" s="13"/>
      <c r="DG4397" s="13"/>
      <c r="DH4397" s="13"/>
      <c r="DI4397" s="13"/>
      <c r="DJ4397" s="13"/>
      <c r="DK4397" s="13"/>
      <c r="DL4397" s="13"/>
      <c r="DM4397" s="13"/>
      <c r="DN4397" s="13"/>
      <c r="DO4397" s="13"/>
      <c r="DP4397" s="13"/>
      <c r="DQ4397" s="13"/>
      <c r="DR4397" s="13"/>
      <c r="DS4397" s="13"/>
      <c r="DT4397" s="13"/>
      <c r="DU4397" s="13"/>
      <c r="DV4397" s="13"/>
      <c r="DW4397" s="13"/>
      <c r="DX4397" s="13"/>
      <c r="DY4397" s="13"/>
      <c r="DZ4397" s="13"/>
      <c r="EA4397" s="13"/>
      <c r="EB4397" s="13"/>
      <c r="EC4397" s="13"/>
      <c r="ED4397" s="13"/>
      <c r="EE4397" s="13"/>
      <c r="EF4397" s="13"/>
      <c r="EG4397" s="13"/>
      <c r="EH4397" s="13"/>
      <c r="EI4397" s="13"/>
      <c r="EJ4397" s="13"/>
      <c r="EK4397" s="13"/>
      <c r="EL4397" s="13"/>
      <c r="EM4397" s="13"/>
      <c r="EN4397" s="13"/>
      <c r="EO4397" s="13"/>
      <c r="EP4397" s="13"/>
      <c r="EQ4397" s="13"/>
      <c r="ER4397" s="13"/>
      <c r="ES4397" s="13"/>
      <c r="ET4397" s="13"/>
      <c r="EU4397" s="13"/>
      <c r="EV4397" s="13"/>
      <c r="EW4397" s="13"/>
      <c r="EX4397" s="13"/>
      <c r="EY4397" s="13"/>
      <c r="EZ4397" s="13"/>
      <c r="FA4397" s="13"/>
      <c r="FB4397" s="13"/>
      <c r="FC4397" s="13"/>
      <c r="FD4397" s="13"/>
      <c r="FE4397" s="13"/>
      <c r="FF4397" s="13"/>
      <c r="FG4397" s="13"/>
      <c r="FH4397" s="13"/>
      <c r="FI4397" s="13"/>
      <c r="FJ4397" s="13"/>
      <c r="FK4397" s="13"/>
      <c r="FL4397" s="13"/>
      <c r="FM4397" s="13"/>
      <c r="FN4397" s="13"/>
      <c r="FO4397" s="13"/>
      <c r="FP4397" s="13"/>
      <c r="FQ4397" s="13"/>
      <c r="FR4397" s="13"/>
      <c r="FS4397" s="13"/>
      <c r="FT4397" s="13"/>
      <c r="FU4397" s="13"/>
      <c r="FV4397" s="13"/>
      <c r="FW4397" s="13"/>
      <c r="FX4397" s="13"/>
      <c r="FY4397" s="13"/>
      <c r="FZ4397" s="13"/>
      <c r="GA4397" s="13"/>
      <c r="GB4397" s="13"/>
      <c r="GC4397" s="13"/>
      <c r="GD4397" s="13"/>
      <c r="GE4397" s="13"/>
      <c r="GF4397" s="13"/>
      <c r="GG4397" s="13"/>
      <c r="GH4397" s="13"/>
      <c r="GI4397" s="13"/>
      <c r="GJ4397" s="13"/>
      <c r="GK4397" s="13"/>
      <c r="GL4397" s="13"/>
      <c r="GM4397" s="13"/>
      <c r="GN4397" s="13"/>
      <c r="GO4397" s="13"/>
      <c r="GP4397" s="13"/>
      <c r="GQ4397" s="13"/>
      <c r="GR4397" s="13"/>
      <c r="GS4397" s="13"/>
      <c r="GT4397" s="13"/>
      <c r="GU4397" s="13"/>
      <c r="GV4397" s="13"/>
      <c r="GW4397" s="13"/>
      <c r="GX4397" s="13"/>
      <c r="GY4397" s="13"/>
      <c r="GZ4397" s="13"/>
      <c r="HA4397" s="13"/>
      <c r="HB4397" s="13"/>
      <c r="HC4397" s="13"/>
      <c r="HD4397" s="13"/>
      <c r="HE4397" s="13"/>
      <c r="HF4397" s="13"/>
      <c r="HG4397" s="13"/>
      <c r="HH4397" s="13"/>
      <c r="HI4397" s="13"/>
      <c r="HJ4397" s="13"/>
      <c r="HK4397" s="13"/>
      <c r="HL4397" s="13"/>
      <c r="HM4397" s="13"/>
      <c r="HN4397" s="13"/>
      <c r="HO4397" s="13"/>
      <c r="HP4397" s="13"/>
      <c r="HQ4397" s="13"/>
      <c r="HR4397" s="13"/>
      <c r="HS4397" s="13"/>
      <c r="HT4397" s="13"/>
      <c r="HU4397" s="13"/>
      <c r="HV4397" s="13"/>
      <c r="HW4397" s="13"/>
      <c r="HX4397" s="13"/>
      <c r="HY4397" s="13"/>
      <c r="HZ4397" s="13"/>
      <c r="IA4397" s="13"/>
      <c r="IB4397" s="13"/>
      <c r="IC4397" s="13"/>
      <c r="ID4397" s="13"/>
      <c r="IE4397" s="13"/>
      <c r="IF4397" s="13"/>
      <c r="IG4397" s="13"/>
    </row>
    <row r="4398" spans="1:241" s="304" customFormat="1">
      <c r="A4398" s="309">
        <v>318</v>
      </c>
      <c r="B4398" s="197" t="s">
        <v>5446</v>
      </c>
      <c r="C4398" s="46" t="s">
        <v>5442</v>
      </c>
      <c r="D4398" s="305" t="s">
        <v>1808</v>
      </c>
      <c r="E4398" s="312">
        <f t="shared" si="255"/>
        <v>0</v>
      </c>
      <c r="F4398" s="303"/>
      <c r="G4398" s="303"/>
      <c r="H4398" s="303"/>
      <c r="I4398" s="13"/>
      <c r="J4398" s="13"/>
      <c r="K4398" s="13"/>
      <c r="L4398" s="13"/>
      <c r="M4398" s="13"/>
      <c r="N4398" s="13"/>
      <c r="O4398" s="13"/>
      <c r="P4398" s="13"/>
      <c r="Q4398" s="13"/>
      <c r="R4398" s="13"/>
      <c r="S4398" s="13"/>
      <c r="T4398" s="13"/>
      <c r="U4398" s="13"/>
      <c r="V4398" s="13"/>
      <c r="W4398" s="13"/>
      <c r="X4398" s="13"/>
      <c r="Y4398" s="13"/>
      <c r="Z4398" s="13"/>
      <c r="AA4398" s="13"/>
      <c r="AB4398" s="13"/>
      <c r="AC4398" s="13"/>
      <c r="AD4398" s="13"/>
      <c r="AE4398" s="13"/>
      <c r="AF4398" s="13"/>
      <c r="AG4398" s="13"/>
      <c r="AH4398" s="13"/>
      <c r="AI4398" s="13"/>
      <c r="AJ4398" s="13"/>
      <c r="AK4398" s="13"/>
      <c r="AL4398" s="13"/>
      <c r="AM4398" s="13"/>
      <c r="AN4398" s="13"/>
      <c r="AO4398" s="13"/>
      <c r="AP4398" s="13"/>
      <c r="AQ4398" s="13"/>
      <c r="AR4398" s="13"/>
      <c r="AS4398" s="13"/>
      <c r="AT4398" s="13"/>
      <c r="AU4398" s="13"/>
      <c r="AV4398" s="13"/>
      <c r="AW4398" s="13"/>
      <c r="AX4398" s="13"/>
      <c r="AY4398" s="13"/>
      <c r="AZ4398" s="13"/>
      <c r="BA4398" s="13"/>
      <c r="BB4398" s="13"/>
      <c r="BC4398" s="13"/>
      <c r="BD4398" s="13"/>
      <c r="BE4398" s="13"/>
      <c r="BF4398" s="13"/>
      <c r="BG4398" s="13"/>
      <c r="BH4398" s="13"/>
      <c r="BI4398" s="13"/>
      <c r="BJ4398" s="13"/>
      <c r="BK4398" s="13"/>
      <c r="BL4398" s="13"/>
      <c r="BM4398" s="13"/>
      <c r="BN4398" s="13"/>
      <c r="BO4398" s="13"/>
      <c r="BP4398" s="13"/>
      <c r="BQ4398" s="13"/>
      <c r="BR4398" s="13"/>
      <c r="BS4398" s="13"/>
      <c r="BT4398" s="13"/>
      <c r="BU4398" s="13"/>
      <c r="BV4398" s="13"/>
      <c r="BW4398" s="13"/>
      <c r="BX4398" s="13"/>
      <c r="BY4398" s="13"/>
      <c r="BZ4398" s="13"/>
      <c r="CA4398" s="13"/>
      <c r="CB4398" s="13"/>
      <c r="CC4398" s="13"/>
      <c r="CD4398" s="13"/>
      <c r="CE4398" s="13"/>
      <c r="CF4398" s="13"/>
      <c r="CG4398" s="13"/>
      <c r="CH4398" s="13"/>
      <c r="CI4398" s="13"/>
      <c r="CJ4398" s="13"/>
      <c r="CK4398" s="13"/>
      <c r="CL4398" s="13"/>
      <c r="CM4398" s="13"/>
      <c r="CN4398" s="13"/>
      <c r="CO4398" s="13"/>
      <c r="CP4398" s="13"/>
      <c r="CQ4398" s="13"/>
      <c r="CR4398" s="13"/>
      <c r="CS4398" s="13"/>
      <c r="CT4398" s="13"/>
      <c r="CU4398" s="13"/>
      <c r="CV4398" s="13"/>
      <c r="CW4398" s="13"/>
      <c r="CX4398" s="13"/>
      <c r="CY4398" s="13"/>
      <c r="CZ4398" s="13"/>
      <c r="DA4398" s="13"/>
      <c r="DB4398" s="13"/>
      <c r="DC4398" s="13"/>
      <c r="DD4398" s="13"/>
      <c r="DE4398" s="13"/>
      <c r="DF4398" s="13"/>
      <c r="DG4398" s="13"/>
      <c r="DH4398" s="13"/>
      <c r="DI4398" s="13"/>
      <c r="DJ4398" s="13"/>
      <c r="DK4398" s="13"/>
      <c r="DL4398" s="13"/>
      <c r="DM4398" s="13"/>
      <c r="DN4398" s="13"/>
      <c r="DO4398" s="13"/>
      <c r="DP4398" s="13"/>
      <c r="DQ4398" s="13"/>
      <c r="DR4398" s="13"/>
      <c r="DS4398" s="13"/>
      <c r="DT4398" s="13"/>
      <c r="DU4398" s="13"/>
      <c r="DV4398" s="13"/>
      <c r="DW4398" s="13"/>
      <c r="DX4398" s="13"/>
      <c r="DY4398" s="13"/>
      <c r="DZ4398" s="13"/>
      <c r="EA4398" s="13"/>
      <c r="EB4398" s="13"/>
      <c r="EC4398" s="13"/>
      <c r="ED4398" s="13"/>
      <c r="EE4398" s="13"/>
      <c r="EF4398" s="13"/>
      <c r="EG4398" s="13"/>
      <c r="EH4398" s="13"/>
      <c r="EI4398" s="13"/>
      <c r="EJ4398" s="13"/>
      <c r="EK4398" s="13"/>
      <c r="EL4398" s="13"/>
      <c r="EM4398" s="13"/>
      <c r="EN4398" s="13"/>
      <c r="EO4398" s="13"/>
      <c r="EP4398" s="13"/>
      <c r="EQ4398" s="13"/>
      <c r="ER4398" s="13"/>
      <c r="ES4398" s="13"/>
      <c r="ET4398" s="13"/>
      <c r="EU4398" s="13"/>
      <c r="EV4398" s="13"/>
      <c r="EW4398" s="13"/>
      <c r="EX4398" s="13"/>
      <c r="EY4398" s="13"/>
      <c r="EZ4398" s="13"/>
      <c r="FA4398" s="13"/>
      <c r="FB4398" s="13"/>
      <c r="FC4398" s="13"/>
      <c r="FD4398" s="13"/>
      <c r="FE4398" s="13"/>
      <c r="FF4398" s="13"/>
      <c r="FG4398" s="13"/>
      <c r="FH4398" s="13"/>
      <c r="FI4398" s="13"/>
      <c r="FJ4398" s="13"/>
      <c r="FK4398" s="13"/>
      <c r="FL4398" s="13"/>
      <c r="FM4398" s="13"/>
      <c r="FN4398" s="13"/>
      <c r="FO4398" s="13"/>
      <c r="FP4398" s="13"/>
      <c r="FQ4398" s="13"/>
      <c r="FR4398" s="13"/>
      <c r="FS4398" s="13"/>
      <c r="FT4398" s="13"/>
      <c r="FU4398" s="13"/>
      <c r="FV4398" s="13"/>
      <c r="FW4398" s="13"/>
      <c r="FX4398" s="13"/>
      <c r="FY4398" s="13"/>
      <c r="FZ4398" s="13"/>
      <c r="GA4398" s="13"/>
      <c r="GB4398" s="13"/>
      <c r="GC4398" s="13"/>
      <c r="GD4398" s="13"/>
      <c r="GE4398" s="13"/>
      <c r="GF4398" s="13"/>
      <c r="GG4398" s="13"/>
      <c r="GH4398" s="13"/>
      <c r="GI4398" s="13"/>
      <c r="GJ4398" s="13"/>
      <c r="GK4398" s="13"/>
      <c r="GL4398" s="13"/>
      <c r="GM4398" s="13"/>
      <c r="GN4398" s="13"/>
      <c r="GO4398" s="13"/>
      <c r="GP4398" s="13"/>
      <c r="GQ4398" s="13"/>
      <c r="GR4398" s="13"/>
      <c r="GS4398" s="13"/>
      <c r="GT4398" s="13"/>
      <c r="GU4398" s="13"/>
      <c r="GV4398" s="13"/>
      <c r="GW4398" s="13"/>
      <c r="GX4398" s="13"/>
      <c r="GY4398" s="13"/>
      <c r="GZ4398" s="13"/>
      <c r="HA4398" s="13"/>
      <c r="HB4398" s="13"/>
      <c r="HC4398" s="13"/>
      <c r="HD4398" s="13"/>
      <c r="HE4398" s="13"/>
      <c r="HF4398" s="13"/>
      <c r="HG4398" s="13"/>
      <c r="HH4398" s="13"/>
      <c r="HI4398" s="13"/>
      <c r="HJ4398" s="13"/>
      <c r="HK4398" s="13"/>
      <c r="HL4398" s="13"/>
      <c r="HM4398" s="13"/>
      <c r="HN4398" s="13"/>
      <c r="HO4398" s="13"/>
      <c r="HP4398" s="13"/>
      <c r="HQ4398" s="13"/>
      <c r="HR4398" s="13"/>
      <c r="HS4398" s="13"/>
      <c r="HT4398" s="13"/>
      <c r="HU4398" s="13"/>
      <c r="HV4398" s="13"/>
      <c r="HW4398" s="13"/>
      <c r="HX4398" s="13"/>
      <c r="HY4398" s="13"/>
      <c r="HZ4398" s="13"/>
      <c r="IA4398" s="13"/>
      <c r="IB4398" s="13"/>
      <c r="IC4398" s="13"/>
      <c r="ID4398" s="13"/>
      <c r="IE4398" s="13"/>
      <c r="IF4398" s="13"/>
      <c r="IG4398" s="13"/>
    </row>
    <row r="4399" spans="1:241" s="304" customFormat="1">
      <c r="A4399" s="309">
        <v>319</v>
      </c>
      <c r="B4399" s="197" t="s">
        <v>5447</v>
      </c>
      <c r="C4399" s="46" t="s">
        <v>5442</v>
      </c>
      <c r="D4399" s="305" t="s">
        <v>1808</v>
      </c>
      <c r="E4399" s="312">
        <f t="shared" si="255"/>
        <v>0</v>
      </c>
      <c r="F4399" s="303"/>
      <c r="G4399" s="303"/>
      <c r="H4399" s="303"/>
      <c r="I4399" s="13"/>
      <c r="J4399" s="13"/>
      <c r="K4399" s="13"/>
      <c r="L4399" s="13"/>
      <c r="M4399" s="13"/>
      <c r="N4399" s="13"/>
      <c r="O4399" s="13"/>
      <c r="P4399" s="13"/>
      <c r="Q4399" s="13"/>
      <c r="R4399" s="13"/>
      <c r="S4399" s="13"/>
      <c r="T4399" s="13"/>
      <c r="U4399" s="13"/>
      <c r="V4399" s="13"/>
      <c r="W4399" s="13"/>
      <c r="X4399" s="13"/>
      <c r="Y4399" s="13"/>
      <c r="Z4399" s="13"/>
      <c r="AA4399" s="13"/>
      <c r="AB4399" s="13"/>
      <c r="AC4399" s="13"/>
      <c r="AD4399" s="13"/>
      <c r="AE4399" s="13"/>
      <c r="AF4399" s="13"/>
      <c r="AG4399" s="13"/>
      <c r="AH4399" s="13"/>
      <c r="AI4399" s="13"/>
      <c r="AJ4399" s="13"/>
      <c r="AK4399" s="13"/>
      <c r="AL4399" s="13"/>
      <c r="AM4399" s="13"/>
      <c r="AN4399" s="13"/>
      <c r="AO4399" s="13"/>
      <c r="AP4399" s="13"/>
      <c r="AQ4399" s="13"/>
      <c r="AR4399" s="13"/>
      <c r="AS4399" s="13"/>
      <c r="AT4399" s="13"/>
      <c r="AU4399" s="13"/>
      <c r="AV4399" s="13"/>
      <c r="AW4399" s="13"/>
      <c r="AX4399" s="13"/>
      <c r="AY4399" s="13"/>
      <c r="AZ4399" s="13"/>
      <c r="BA4399" s="13"/>
      <c r="BB4399" s="13"/>
      <c r="BC4399" s="13"/>
      <c r="BD4399" s="13"/>
      <c r="BE4399" s="13"/>
      <c r="BF4399" s="13"/>
      <c r="BG4399" s="13"/>
      <c r="BH4399" s="13"/>
      <c r="BI4399" s="13"/>
      <c r="BJ4399" s="13"/>
      <c r="BK4399" s="13"/>
      <c r="BL4399" s="13"/>
      <c r="BM4399" s="13"/>
      <c r="BN4399" s="13"/>
      <c r="BO4399" s="13"/>
      <c r="BP4399" s="13"/>
      <c r="BQ4399" s="13"/>
      <c r="BR4399" s="13"/>
      <c r="BS4399" s="13"/>
      <c r="BT4399" s="13"/>
      <c r="BU4399" s="13"/>
      <c r="BV4399" s="13"/>
      <c r="BW4399" s="13"/>
      <c r="BX4399" s="13"/>
      <c r="BY4399" s="13"/>
      <c r="BZ4399" s="13"/>
      <c r="CA4399" s="13"/>
      <c r="CB4399" s="13"/>
      <c r="CC4399" s="13"/>
      <c r="CD4399" s="13"/>
      <c r="CE4399" s="13"/>
      <c r="CF4399" s="13"/>
      <c r="CG4399" s="13"/>
      <c r="CH4399" s="13"/>
      <c r="CI4399" s="13"/>
      <c r="CJ4399" s="13"/>
      <c r="CK4399" s="13"/>
      <c r="CL4399" s="13"/>
      <c r="CM4399" s="13"/>
      <c r="CN4399" s="13"/>
      <c r="CO4399" s="13"/>
      <c r="CP4399" s="13"/>
      <c r="CQ4399" s="13"/>
      <c r="CR4399" s="13"/>
      <c r="CS4399" s="13"/>
      <c r="CT4399" s="13"/>
      <c r="CU4399" s="13"/>
      <c r="CV4399" s="13"/>
      <c r="CW4399" s="13"/>
      <c r="CX4399" s="13"/>
      <c r="CY4399" s="13"/>
      <c r="CZ4399" s="13"/>
      <c r="DA4399" s="13"/>
      <c r="DB4399" s="13"/>
      <c r="DC4399" s="13"/>
      <c r="DD4399" s="13"/>
      <c r="DE4399" s="13"/>
      <c r="DF4399" s="13"/>
      <c r="DG4399" s="13"/>
      <c r="DH4399" s="13"/>
      <c r="DI4399" s="13"/>
      <c r="DJ4399" s="13"/>
      <c r="DK4399" s="13"/>
      <c r="DL4399" s="13"/>
      <c r="DM4399" s="13"/>
      <c r="DN4399" s="13"/>
      <c r="DO4399" s="13"/>
      <c r="DP4399" s="13"/>
      <c r="DQ4399" s="13"/>
      <c r="DR4399" s="13"/>
      <c r="DS4399" s="13"/>
      <c r="DT4399" s="13"/>
      <c r="DU4399" s="13"/>
      <c r="DV4399" s="13"/>
      <c r="DW4399" s="13"/>
      <c r="DX4399" s="13"/>
      <c r="DY4399" s="13"/>
      <c r="DZ4399" s="13"/>
      <c r="EA4399" s="13"/>
      <c r="EB4399" s="13"/>
      <c r="EC4399" s="13"/>
      <c r="ED4399" s="13"/>
      <c r="EE4399" s="13"/>
      <c r="EF4399" s="13"/>
      <c r="EG4399" s="13"/>
      <c r="EH4399" s="13"/>
      <c r="EI4399" s="13"/>
      <c r="EJ4399" s="13"/>
      <c r="EK4399" s="13"/>
      <c r="EL4399" s="13"/>
      <c r="EM4399" s="13"/>
      <c r="EN4399" s="13"/>
      <c r="EO4399" s="13"/>
      <c r="EP4399" s="13"/>
      <c r="EQ4399" s="13"/>
      <c r="ER4399" s="13"/>
      <c r="ES4399" s="13"/>
      <c r="ET4399" s="13"/>
      <c r="EU4399" s="13"/>
      <c r="EV4399" s="13"/>
      <c r="EW4399" s="13"/>
      <c r="EX4399" s="13"/>
      <c r="EY4399" s="13"/>
      <c r="EZ4399" s="13"/>
      <c r="FA4399" s="13"/>
      <c r="FB4399" s="13"/>
      <c r="FC4399" s="13"/>
      <c r="FD4399" s="13"/>
      <c r="FE4399" s="13"/>
      <c r="FF4399" s="13"/>
      <c r="FG4399" s="13"/>
      <c r="FH4399" s="13"/>
      <c r="FI4399" s="13"/>
      <c r="FJ4399" s="13"/>
      <c r="FK4399" s="13"/>
      <c r="FL4399" s="13"/>
      <c r="FM4399" s="13"/>
      <c r="FN4399" s="13"/>
      <c r="FO4399" s="13"/>
      <c r="FP4399" s="13"/>
      <c r="FQ4399" s="13"/>
      <c r="FR4399" s="13"/>
      <c r="FS4399" s="13"/>
      <c r="FT4399" s="13"/>
      <c r="FU4399" s="13"/>
      <c r="FV4399" s="13"/>
      <c r="FW4399" s="13"/>
      <c r="FX4399" s="13"/>
      <c r="FY4399" s="13"/>
      <c r="FZ4399" s="13"/>
      <c r="GA4399" s="13"/>
      <c r="GB4399" s="13"/>
      <c r="GC4399" s="13"/>
      <c r="GD4399" s="13"/>
      <c r="GE4399" s="13"/>
      <c r="GF4399" s="13"/>
      <c r="GG4399" s="13"/>
      <c r="GH4399" s="13"/>
      <c r="GI4399" s="13"/>
      <c r="GJ4399" s="13"/>
      <c r="GK4399" s="13"/>
      <c r="GL4399" s="13"/>
      <c r="GM4399" s="13"/>
      <c r="GN4399" s="13"/>
      <c r="GO4399" s="13"/>
      <c r="GP4399" s="13"/>
      <c r="GQ4399" s="13"/>
      <c r="GR4399" s="13"/>
      <c r="GS4399" s="13"/>
      <c r="GT4399" s="13"/>
      <c r="GU4399" s="13"/>
      <c r="GV4399" s="13"/>
      <c r="GW4399" s="13"/>
      <c r="GX4399" s="13"/>
      <c r="GY4399" s="13"/>
      <c r="GZ4399" s="13"/>
      <c r="HA4399" s="13"/>
      <c r="HB4399" s="13"/>
      <c r="HC4399" s="13"/>
      <c r="HD4399" s="13"/>
      <c r="HE4399" s="13"/>
      <c r="HF4399" s="13"/>
      <c r="HG4399" s="13"/>
      <c r="HH4399" s="13"/>
      <c r="HI4399" s="13"/>
      <c r="HJ4399" s="13"/>
      <c r="HK4399" s="13"/>
      <c r="HL4399" s="13"/>
      <c r="HM4399" s="13"/>
      <c r="HN4399" s="13"/>
      <c r="HO4399" s="13"/>
      <c r="HP4399" s="13"/>
      <c r="HQ4399" s="13"/>
      <c r="HR4399" s="13"/>
      <c r="HS4399" s="13"/>
      <c r="HT4399" s="13"/>
      <c r="HU4399" s="13"/>
      <c r="HV4399" s="13"/>
      <c r="HW4399" s="13"/>
      <c r="HX4399" s="13"/>
      <c r="HY4399" s="13"/>
      <c r="HZ4399" s="13"/>
      <c r="IA4399" s="13"/>
      <c r="IB4399" s="13"/>
      <c r="IC4399" s="13"/>
      <c r="ID4399" s="13"/>
      <c r="IE4399" s="13"/>
      <c r="IF4399" s="13"/>
      <c r="IG4399" s="13"/>
    </row>
    <row r="4400" spans="1:241" s="304" customFormat="1">
      <c r="A4400" s="309">
        <v>320</v>
      </c>
      <c r="B4400" s="197" t="s">
        <v>5448</v>
      </c>
      <c r="C4400" s="46" t="s">
        <v>5442</v>
      </c>
      <c r="D4400" s="305" t="s">
        <v>1808</v>
      </c>
      <c r="E4400" s="312">
        <f t="shared" si="255"/>
        <v>0</v>
      </c>
      <c r="F4400" s="303"/>
      <c r="G4400" s="303"/>
      <c r="H4400" s="303"/>
      <c r="I4400" s="13"/>
      <c r="J4400" s="13"/>
      <c r="K4400" s="13"/>
      <c r="L4400" s="13"/>
      <c r="M4400" s="13"/>
      <c r="N4400" s="13"/>
      <c r="O4400" s="13"/>
      <c r="P4400" s="13"/>
      <c r="Q4400" s="13"/>
      <c r="R4400" s="13"/>
      <c r="S4400" s="13"/>
      <c r="T4400" s="13"/>
      <c r="U4400" s="13"/>
      <c r="V4400" s="13"/>
      <c r="W4400" s="13"/>
      <c r="X4400" s="13"/>
      <c r="Y4400" s="13"/>
      <c r="Z4400" s="13"/>
      <c r="AA4400" s="13"/>
      <c r="AB4400" s="13"/>
      <c r="AC4400" s="13"/>
      <c r="AD4400" s="13"/>
      <c r="AE4400" s="13"/>
      <c r="AF4400" s="13"/>
      <c r="AG4400" s="13"/>
      <c r="AH4400" s="13"/>
      <c r="AI4400" s="13"/>
      <c r="AJ4400" s="13"/>
      <c r="AK4400" s="13"/>
      <c r="AL4400" s="13"/>
      <c r="AM4400" s="13"/>
      <c r="AN4400" s="13"/>
      <c r="AO4400" s="13"/>
      <c r="AP4400" s="13"/>
      <c r="AQ4400" s="13"/>
      <c r="AR4400" s="13"/>
      <c r="AS4400" s="13"/>
      <c r="AT4400" s="13"/>
      <c r="AU4400" s="13"/>
      <c r="AV4400" s="13"/>
      <c r="AW4400" s="13"/>
      <c r="AX4400" s="13"/>
      <c r="AY4400" s="13"/>
      <c r="AZ4400" s="13"/>
      <c r="BA4400" s="13"/>
      <c r="BB4400" s="13"/>
      <c r="BC4400" s="13"/>
      <c r="BD4400" s="13"/>
      <c r="BE4400" s="13"/>
      <c r="BF4400" s="13"/>
      <c r="BG4400" s="13"/>
      <c r="BH4400" s="13"/>
      <c r="BI4400" s="13"/>
      <c r="BJ4400" s="13"/>
      <c r="BK4400" s="13"/>
      <c r="BL4400" s="13"/>
      <c r="BM4400" s="13"/>
      <c r="BN4400" s="13"/>
      <c r="BO4400" s="13"/>
      <c r="BP4400" s="13"/>
      <c r="BQ4400" s="13"/>
      <c r="BR4400" s="13"/>
      <c r="BS4400" s="13"/>
      <c r="BT4400" s="13"/>
      <c r="BU4400" s="13"/>
      <c r="BV4400" s="13"/>
      <c r="BW4400" s="13"/>
      <c r="BX4400" s="13"/>
      <c r="BY4400" s="13"/>
      <c r="BZ4400" s="13"/>
      <c r="CA4400" s="13"/>
      <c r="CB4400" s="13"/>
      <c r="CC4400" s="13"/>
      <c r="CD4400" s="13"/>
      <c r="CE4400" s="13"/>
      <c r="CF4400" s="13"/>
      <c r="CG4400" s="13"/>
      <c r="CH4400" s="13"/>
      <c r="CI4400" s="13"/>
      <c r="CJ4400" s="13"/>
      <c r="CK4400" s="13"/>
      <c r="CL4400" s="13"/>
      <c r="CM4400" s="13"/>
      <c r="CN4400" s="13"/>
      <c r="CO4400" s="13"/>
      <c r="CP4400" s="13"/>
      <c r="CQ4400" s="13"/>
      <c r="CR4400" s="13"/>
      <c r="CS4400" s="13"/>
      <c r="CT4400" s="13"/>
      <c r="CU4400" s="13"/>
      <c r="CV4400" s="13"/>
      <c r="CW4400" s="13"/>
      <c r="CX4400" s="13"/>
      <c r="CY4400" s="13"/>
      <c r="CZ4400" s="13"/>
      <c r="DA4400" s="13"/>
      <c r="DB4400" s="13"/>
      <c r="DC4400" s="13"/>
      <c r="DD4400" s="13"/>
      <c r="DE4400" s="13"/>
      <c r="DF4400" s="13"/>
      <c r="DG4400" s="13"/>
      <c r="DH4400" s="13"/>
      <c r="DI4400" s="13"/>
      <c r="DJ4400" s="13"/>
      <c r="DK4400" s="13"/>
      <c r="DL4400" s="13"/>
      <c r="DM4400" s="13"/>
      <c r="DN4400" s="13"/>
      <c r="DO4400" s="13"/>
      <c r="DP4400" s="13"/>
      <c r="DQ4400" s="13"/>
      <c r="DR4400" s="13"/>
      <c r="DS4400" s="13"/>
      <c r="DT4400" s="13"/>
      <c r="DU4400" s="13"/>
      <c r="DV4400" s="13"/>
      <c r="DW4400" s="13"/>
      <c r="DX4400" s="13"/>
      <c r="DY4400" s="13"/>
      <c r="DZ4400" s="13"/>
      <c r="EA4400" s="13"/>
      <c r="EB4400" s="13"/>
      <c r="EC4400" s="13"/>
      <c r="ED4400" s="13"/>
      <c r="EE4400" s="13"/>
      <c r="EF4400" s="13"/>
      <c r="EG4400" s="13"/>
      <c r="EH4400" s="13"/>
      <c r="EI4400" s="13"/>
      <c r="EJ4400" s="13"/>
      <c r="EK4400" s="13"/>
      <c r="EL4400" s="13"/>
      <c r="EM4400" s="13"/>
      <c r="EN4400" s="13"/>
      <c r="EO4400" s="13"/>
      <c r="EP4400" s="13"/>
      <c r="EQ4400" s="13"/>
      <c r="ER4400" s="13"/>
      <c r="ES4400" s="13"/>
      <c r="ET4400" s="13"/>
      <c r="EU4400" s="13"/>
      <c r="EV4400" s="13"/>
      <c r="EW4400" s="13"/>
      <c r="EX4400" s="13"/>
      <c r="EY4400" s="13"/>
      <c r="EZ4400" s="13"/>
      <c r="FA4400" s="13"/>
      <c r="FB4400" s="13"/>
      <c r="FC4400" s="13"/>
      <c r="FD4400" s="13"/>
      <c r="FE4400" s="13"/>
      <c r="FF4400" s="13"/>
      <c r="FG4400" s="13"/>
      <c r="FH4400" s="13"/>
      <c r="FI4400" s="13"/>
      <c r="FJ4400" s="13"/>
      <c r="FK4400" s="13"/>
      <c r="FL4400" s="13"/>
      <c r="FM4400" s="13"/>
      <c r="FN4400" s="13"/>
      <c r="FO4400" s="13"/>
      <c r="FP4400" s="13"/>
      <c r="FQ4400" s="13"/>
      <c r="FR4400" s="13"/>
      <c r="FS4400" s="13"/>
      <c r="FT4400" s="13"/>
      <c r="FU4400" s="13"/>
      <c r="FV4400" s="13"/>
      <c r="FW4400" s="13"/>
      <c r="FX4400" s="13"/>
      <c r="FY4400" s="13"/>
      <c r="FZ4400" s="13"/>
      <c r="GA4400" s="13"/>
      <c r="GB4400" s="13"/>
      <c r="GC4400" s="13"/>
      <c r="GD4400" s="13"/>
      <c r="GE4400" s="13"/>
      <c r="GF4400" s="13"/>
      <c r="GG4400" s="13"/>
      <c r="GH4400" s="13"/>
      <c r="GI4400" s="13"/>
      <c r="GJ4400" s="13"/>
      <c r="GK4400" s="13"/>
      <c r="GL4400" s="13"/>
      <c r="GM4400" s="13"/>
      <c r="GN4400" s="13"/>
      <c r="GO4400" s="13"/>
      <c r="GP4400" s="13"/>
      <c r="GQ4400" s="13"/>
      <c r="GR4400" s="13"/>
      <c r="GS4400" s="13"/>
      <c r="GT4400" s="13"/>
      <c r="GU4400" s="13"/>
      <c r="GV4400" s="13"/>
      <c r="GW4400" s="13"/>
      <c r="GX4400" s="13"/>
      <c r="GY4400" s="13"/>
      <c r="GZ4400" s="13"/>
      <c r="HA4400" s="13"/>
      <c r="HB4400" s="13"/>
      <c r="HC4400" s="13"/>
      <c r="HD4400" s="13"/>
      <c r="HE4400" s="13"/>
      <c r="HF4400" s="13"/>
      <c r="HG4400" s="13"/>
      <c r="HH4400" s="13"/>
      <c r="HI4400" s="13"/>
      <c r="HJ4400" s="13"/>
      <c r="HK4400" s="13"/>
      <c r="HL4400" s="13"/>
      <c r="HM4400" s="13"/>
      <c r="HN4400" s="13"/>
      <c r="HO4400" s="13"/>
      <c r="HP4400" s="13"/>
      <c r="HQ4400" s="13"/>
      <c r="HR4400" s="13"/>
      <c r="HS4400" s="13"/>
      <c r="HT4400" s="13"/>
      <c r="HU4400" s="13"/>
      <c r="HV4400" s="13"/>
      <c r="HW4400" s="13"/>
      <c r="HX4400" s="13"/>
      <c r="HY4400" s="13"/>
      <c r="HZ4400" s="13"/>
      <c r="IA4400" s="13"/>
      <c r="IB4400" s="13"/>
      <c r="IC4400" s="13"/>
      <c r="ID4400" s="13"/>
      <c r="IE4400" s="13"/>
      <c r="IF4400" s="13"/>
      <c r="IG4400" s="13"/>
    </row>
    <row r="4401" spans="1:241" s="304" customFormat="1">
      <c r="A4401" s="309">
        <v>321</v>
      </c>
      <c r="B4401" s="197" t="s">
        <v>5449</v>
      </c>
      <c r="C4401" s="46" t="s">
        <v>5442</v>
      </c>
      <c r="D4401" s="305" t="s">
        <v>1808</v>
      </c>
      <c r="E4401" s="312">
        <f t="shared" si="255"/>
        <v>0</v>
      </c>
      <c r="F4401" s="303"/>
      <c r="G4401" s="303"/>
      <c r="H4401" s="303"/>
      <c r="I4401" s="13"/>
      <c r="J4401" s="13"/>
      <c r="K4401" s="13"/>
      <c r="L4401" s="13"/>
      <c r="M4401" s="13"/>
      <c r="N4401" s="13"/>
      <c r="O4401" s="13"/>
      <c r="P4401" s="13"/>
      <c r="Q4401" s="13"/>
      <c r="R4401" s="13"/>
      <c r="S4401" s="13"/>
      <c r="T4401" s="13"/>
      <c r="U4401" s="13"/>
      <c r="V4401" s="13"/>
      <c r="W4401" s="13"/>
      <c r="X4401" s="13"/>
      <c r="Y4401" s="13"/>
      <c r="Z4401" s="13"/>
      <c r="AA4401" s="13"/>
      <c r="AB4401" s="13"/>
      <c r="AC4401" s="13"/>
      <c r="AD4401" s="13"/>
      <c r="AE4401" s="13"/>
      <c r="AF4401" s="13"/>
      <c r="AG4401" s="13"/>
      <c r="AH4401" s="13"/>
      <c r="AI4401" s="13"/>
      <c r="AJ4401" s="13"/>
      <c r="AK4401" s="13"/>
      <c r="AL4401" s="13"/>
      <c r="AM4401" s="13"/>
      <c r="AN4401" s="13"/>
      <c r="AO4401" s="13"/>
      <c r="AP4401" s="13"/>
      <c r="AQ4401" s="13"/>
      <c r="AR4401" s="13"/>
      <c r="AS4401" s="13"/>
      <c r="AT4401" s="13"/>
      <c r="AU4401" s="13"/>
      <c r="AV4401" s="13"/>
      <c r="AW4401" s="13"/>
      <c r="AX4401" s="13"/>
      <c r="AY4401" s="13"/>
      <c r="AZ4401" s="13"/>
      <c r="BA4401" s="13"/>
      <c r="BB4401" s="13"/>
      <c r="BC4401" s="13"/>
      <c r="BD4401" s="13"/>
      <c r="BE4401" s="13"/>
      <c r="BF4401" s="13"/>
      <c r="BG4401" s="13"/>
      <c r="BH4401" s="13"/>
      <c r="BI4401" s="13"/>
      <c r="BJ4401" s="13"/>
      <c r="BK4401" s="13"/>
      <c r="BL4401" s="13"/>
      <c r="BM4401" s="13"/>
      <c r="BN4401" s="13"/>
      <c r="BO4401" s="13"/>
      <c r="BP4401" s="13"/>
      <c r="BQ4401" s="13"/>
      <c r="BR4401" s="13"/>
      <c r="BS4401" s="13"/>
      <c r="BT4401" s="13"/>
      <c r="BU4401" s="13"/>
      <c r="BV4401" s="13"/>
      <c r="BW4401" s="13"/>
      <c r="BX4401" s="13"/>
      <c r="BY4401" s="13"/>
      <c r="BZ4401" s="13"/>
      <c r="CA4401" s="13"/>
      <c r="CB4401" s="13"/>
      <c r="CC4401" s="13"/>
      <c r="CD4401" s="13"/>
      <c r="CE4401" s="13"/>
      <c r="CF4401" s="13"/>
      <c r="CG4401" s="13"/>
      <c r="CH4401" s="13"/>
      <c r="CI4401" s="13"/>
      <c r="CJ4401" s="13"/>
      <c r="CK4401" s="13"/>
      <c r="CL4401" s="13"/>
      <c r="CM4401" s="13"/>
      <c r="CN4401" s="13"/>
      <c r="CO4401" s="13"/>
      <c r="CP4401" s="13"/>
      <c r="CQ4401" s="13"/>
      <c r="CR4401" s="13"/>
      <c r="CS4401" s="13"/>
      <c r="CT4401" s="13"/>
      <c r="CU4401" s="13"/>
      <c r="CV4401" s="13"/>
      <c r="CW4401" s="13"/>
      <c r="CX4401" s="13"/>
      <c r="CY4401" s="13"/>
      <c r="CZ4401" s="13"/>
      <c r="DA4401" s="13"/>
      <c r="DB4401" s="13"/>
      <c r="DC4401" s="13"/>
      <c r="DD4401" s="13"/>
      <c r="DE4401" s="13"/>
      <c r="DF4401" s="13"/>
      <c r="DG4401" s="13"/>
      <c r="DH4401" s="13"/>
      <c r="DI4401" s="13"/>
      <c r="DJ4401" s="13"/>
      <c r="DK4401" s="13"/>
      <c r="DL4401" s="13"/>
      <c r="DM4401" s="13"/>
      <c r="DN4401" s="13"/>
      <c r="DO4401" s="13"/>
      <c r="DP4401" s="13"/>
      <c r="DQ4401" s="13"/>
      <c r="DR4401" s="13"/>
      <c r="DS4401" s="13"/>
      <c r="DT4401" s="13"/>
      <c r="DU4401" s="13"/>
      <c r="DV4401" s="13"/>
      <c r="DW4401" s="13"/>
      <c r="DX4401" s="13"/>
      <c r="DY4401" s="13"/>
      <c r="DZ4401" s="13"/>
      <c r="EA4401" s="13"/>
      <c r="EB4401" s="13"/>
      <c r="EC4401" s="13"/>
      <c r="ED4401" s="13"/>
      <c r="EE4401" s="13"/>
      <c r="EF4401" s="13"/>
      <c r="EG4401" s="13"/>
      <c r="EH4401" s="13"/>
      <c r="EI4401" s="13"/>
      <c r="EJ4401" s="13"/>
      <c r="EK4401" s="13"/>
      <c r="EL4401" s="13"/>
      <c r="EM4401" s="13"/>
      <c r="EN4401" s="13"/>
      <c r="EO4401" s="13"/>
      <c r="EP4401" s="13"/>
      <c r="EQ4401" s="13"/>
      <c r="ER4401" s="13"/>
      <c r="ES4401" s="13"/>
      <c r="ET4401" s="13"/>
      <c r="EU4401" s="13"/>
      <c r="EV4401" s="13"/>
      <c r="EW4401" s="13"/>
      <c r="EX4401" s="13"/>
      <c r="EY4401" s="13"/>
      <c r="EZ4401" s="13"/>
      <c r="FA4401" s="13"/>
      <c r="FB4401" s="13"/>
      <c r="FC4401" s="13"/>
      <c r="FD4401" s="13"/>
      <c r="FE4401" s="13"/>
      <c r="FF4401" s="13"/>
      <c r="FG4401" s="13"/>
      <c r="FH4401" s="13"/>
      <c r="FI4401" s="13"/>
      <c r="FJ4401" s="13"/>
      <c r="FK4401" s="13"/>
      <c r="FL4401" s="13"/>
      <c r="FM4401" s="13"/>
      <c r="FN4401" s="13"/>
      <c r="FO4401" s="13"/>
      <c r="FP4401" s="13"/>
      <c r="FQ4401" s="13"/>
      <c r="FR4401" s="13"/>
      <c r="FS4401" s="13"/>
      <c r="FT4401" s="13"/>
      <c r="FU4401" s="13"/>
      <c r="FV4401" s="13"/>
      <c r="FW4401" s="13"/>
      <c r="FX4401" s="13"/>
      <c r="FY4401" s="13"/>
      <c r="FZ4401" s="13"/>
      <c r="GA4401" s="13"/>
      <c r="GB4401" s="13"/>
      <c r="GC4401" s="13"/>
      <c r="GD4401" s="13"/>
      <c r="GE4401" s="13"/>
      <c r="GF4401" s="13"/>
      <c r="GG4401" s="13"/>
      <c r="GH4401" s="13"/>
      <c r="GI4401" s="13"/>
      <c r="GJ4401" s="13"/>
      <c r="GK4401" s="13"/>
      <c r="GL4401" s="13"/>
      <c r="GM4401" s="13"/>
      <c r="GN4401" s="13"/>
      <c r="GO4401" s="13"/>
      <c r="GP4401" s="13"/>
      <c r="GQ4401" s="13"/>
      <c r="GR4401" s="13"/>
      <c r="GS4401" s="13"/>
      <c r="GT4401" s="13"/>
      <c r="GU4401" s="13"/>
      <c r="GV4401" s="13"/>
      <c r="GW4401" s="13"/>
      <c r="GX4401" s="13"/>
      <c r="GY4401" s="13"/>
      <c r="GZ4401" s="13"/>
      <c r="HA4401" s="13"/>
      <c r="HB4401" s="13"/>
      <c r="HC4401" s="13"/>
      <c r="HD4401" s="13"/>
      <c r="HE4401" s="13"/>
      <c r="HF4401" s="13"/>
      <c r="HG4401" s="13"/>
      <c r="HH4401" s="13"/>
      <c r="HI4401" s="13"/>
      <c r="HJ4401" s="13"/>
      <c r="HK4401" s="13"/>
      <c r="HL4401" s="13"/>
      <c r="HM4401" s="13"/>
      <c r="HN4401" s="13"/>
      <c r="HO4401" s="13"/>
      <c r="HP4401" s="13"/>
      <c r="HQ4401" s="13"/>
      <c r="HR4401" s="13"/>
      <c r="HS4401" s="13"/>
      <c r="HT4401" s="13"/>
      <c r="HU4401" s="13"/>
      <c r="HV4401" s="13"/>
      <c r="HW4401" s="13"/>
      <c r="HX4401" s="13"/>
      <c r="HY4401" s="13"/>
      <c r="HZ4401" s="13"/>
      <c r="IA4401" s="13"/>
      <c r="IB4401" s="13"/>
      <c r="IC4401" s="13"/>
      <c r="ID4401" s="13"/>
      <c r="IE4401" s="13"/>
      <c r="IF4401" s="13"/>
      <c r="IG4401" s="13"/>
    </row>
    <row r="4402" spans="1:241" s="304" customFormat="1">
      <c r="A4402" s="309">
        <v>322</v>
      </c>
      <c r="B4402" s="197" t="s">
        <v>4128</v>
      </c>
      <c r="C4402" s="46" t="s">
        <v>5442</v>
      </c>
      <c r="D4402" s="305" t="s">
        <v>1808</v>
      </c>
      <c r="E4402" s="312">
        <f t="shared" si="255"/>
        <v>0</v>
      </c>
      <c r="F4402" s="303"/>
      <c r="G4402" s="303"/>
      <c r="H4402" s="303"/>
      <c r="I4402" s="13"/>
      <c r="J4402" s="13"/>
      <c r="K4402" s="13"/>
      <c r="L4402" s="13"/>
      <c r="M4402" s="13"/>
      <c r="N4402" s="13"/>
      <c r="O4402" s="13"/>
      <c r="P4402" s="13"/>
      <c r="Q4402" s="13"/>
      <c r="R4402" s="13"/>
      <c r="S4402" s="13"/>
      <c r="T4402" s="13"/>
      <c r="U4402" s="13"/>
      <c r="V4402" s="13"/>
      <c r="W4402" s="13"/>
      <c r="X4402" s="13"/>
      <c r="Y4402" s="13"/>
      <c r="Z4402" s="13"/>
      <c r="AA4402" s="13"/>
      <c r="AB4402" s="13"/>
      <c r="AC4402" s="13"/>
      <c r="AD4402" s="13"/>
      <c r="AE4402" s="13"/>
      <c r="AF4402" s="13"/>
      <c r="AG4402" s="13"/>
      <c r="AH4402" s="13"/>
      <c r="AI4402" s="13"/>
      <c r="AJ4402" s="13"/>
      <c r="AK4402" s="13"/>
      <c r="AL4402" s="13"/>
      <c r="AM4402" s="13"/>
      <c r="AN4402" s="13"/>
      <c r="AO4402" s="13"/>
      <c r="AP4402" s="13"/>
      <c r="AQ4402" s="13"/>
      <c r="AR4402" s="13"/>
      <c r="AS4402" s="13"/>
      <c r="AT4402" s="13"/>
      <c r="AU4402" s="13"/>
      <c r="AV4402" s="13"/>
      <c r="AW4402" s="13"/>
      <c r="AX4402" s="13"/>
      <c r="AY4402" s="13"/>
      <c r="AZ4402" s="13"/>
      <c r="BA4402" s="13"/>
      <c r="BB4402" s="13"/>
      <c r="BC4402" s="13"/>
      <c r="BD4402" s="13"/>
      <c r="BE4402" s="13"/>
      <c r="BF4402" s="13"/>
      <c r="BG4402" s="13"/>
      <c r="BH4402" s="13"/>
      <c r="BI4402" s="13"/>
      <c r="BJ4402" s="13"/>
      <c r="BK4402" s="13"/>
      <c r="BL4402" s="13"/>
      <c r="BM4402" s="13"/>
      <c r="BN4402" s="13"/>
      <c r="BO4402" s="13"/>
      <c r="BP4402" s="13"/>
      <c r="BQ4402" s="13"/>
      <c r="BR4402" s="13"/>
      <c r="BS4402" s="13"/>
      <c r="BT4402" s="13"/>
      <c r="BU4402" s="13"/>
      <c r="BV4402" s="13"/>
      <c r="BW4402" s="13"/>
      <c r="BX4402" s="13"/>
      <c r="BY4402" s="13"/>
      <c r="BZ4402" s="13"/>
      <c r="CA4402" s="13"/>
      <c r="CB4402" s="13"/>
      <c r="CC4402" s="13"/>
      <c r="CD4402" s="13"/>
      <c r="CE4402" s="13"/>
      <c r="CF4402" s="13"/>
      <c r="CG4402" s="13"/>
      <c r="CH4402" s="13"/>
      <c r="CI4402" s="13"/>
      <c r="CJ4402" s="13"/>
      <c r="CK4402" s="13"/>
      <c r="CL4402" s="13"/>
      <c r="CM4402" s="13"/>
      <c r="CN4402" s="13"/>
      <c r="CO4402" s="13"/>
      <c r="CP4402" s="13"/>
      <c r="CQ4402" s="13"/>
      <c r="CR4402" s="13"/>
      <c r="CS4402" s="13"/>
      <c r="CT4402" s="13"/>
      <c r="CU4402" s="13"/>
      <c r="CV4402" s="13"/>
      <c r="CW4402" s="13"/>
      <c r="CX4402" s="13"/>
      <c r="CY4402" s="13"/>
      <c r="CZ4402" s="13"/>
      <c r="DA4402" s="13"/>
      <c r="DB4402" s="13"/>
      <c r="DC4402" s="13"/>
      <c r="DD4402" s="13"/>
      <c r="DE4402" s="13"/>
      <c r="DF4402" s="13"/>
      <c r="DG4402" s="13"/>
      <c r="DH4402" s="13"/>
      <c r="DI4402" s="13"/>
      <c r="DJ4402" s="13"/>
      <c r="DK4402" s="13"/>
      <c r="DL4402" s="13"/>
      <c r="DM4402" s="13"/>
      <c r="DN4402" s="13"/>
      <c r="DO4402" s="13"/>
      <c r="DP4402" s="13"/>
      <c r="DQ4402" s="13"/>
      <c r="DR4402" s="13"/>
      <c r="DS4402" s="13"/>
      <c r="DT4402" s="13"/>
      <c r="DU4402" s="13"/>
      <c r="DV4402" s="13"/>
      <c r="DW4402" s="13"/>
      <c r="DX4402" s="13"/>
      <c r="DY4402" s="13"/>
      <c r="DZ4402" s="13"/>
      <c r="EA4402" s="13"/>
      <c r="EB4402" s="13"/>
      <c r="EC4402" s="13"/>
      <c r="ED4402" s="13"/>
      <c r="EE4402" s="13"/>
      <c r="EF4402" s="13"/>
      <c r="EG4402" s="13"/>
      <c r="EH4402" s="13"/>
      <c r="EI4402" s="13"/>
      <c r="EJ4402" s="13"/>
      <c r="EK4402" s="13"/>
      <c r="EL4402" s="13"/>
      <c r="EM4402" s="13"/>
      <c r="EN4402" s="13"/>
      <c r="EO4402" s="13"/>
      <c r="EP4402" s="13"/>
      <c r="EQ4402" s="13"/>
      <c r="ER4402" s="13"/>
      <c r="ES4402" s="13"/>
      <c r="ET4402" s="13"/>
      <c r="EU4402" s="13"/>
      <c r="EV4402" s="13"/>
      <c r="EW4402" s="13"/>
      <c r="EX4402" s="13"/>
      <c r="EY4402" s="13"/>
      <c r="EZ4402" s="13"/>
      <c r="FA4402" s="13"/>
      <c r="FB4402" s="13"/>
      <c r="FC4402" s="13"/>
      <c r="FD4402" s="13"/>
      <c r="FE4402" s="13"/>
      <c r="FF4402" s="13"/>
      <c r="FG4402" s="13"/>
      <c r="FH4402" s="13"/>
      <c r="FI4402" s="13"/>
      <c r="FJ4402" s="13"/>
      <c r="FK4402" s="13"/>
      <c r="FL4402" s="13"/>
      <c r="FM4402" s="13"/>
      <c r="FN4402" s="13"/>
      <c r="FO4402" s="13"/>
      <c r="FP4402" s="13"/>
      <c r="FQ4402" s="13"/>
      <c r="FR4402" s="13"/>
      <c r="FS4402" s="13"/>
      <c r="FT4402" s="13"/>
      <c r="FU4402" s="13"/>
      <c r="FV4402" s="13"/>
      <c r="FW4402" s="13"/>
      <c r="FX4402" s="13"/>
      <c r="FY4402" s="13"/>
      <c r="FZ4402" s="13"/>
      <c r="GA4402" s="13"/>
      <c r="GB4402" s="13"/>
      <c r="GC4402" s="13"/>
      <c r="GD4402" s="13"/>
      <c r="GE4402" s="13"/>
      <c r="GF4402" s="13"/>
      <c r="GG4402" s="13"/>
      <c r="GH4402" s="13"/>
      <c r="GI4402" s="13"/>
      <c r="GJ4402" s="13"/>
      <c r="GK4402" s="13"/>
      <c r="GL4402" s="13"/>
      <c r="GM4402" s="13"/>
      <c r="GN4402" s="13"/>
      <c r="GO4402" s="13"/>
      <c r="GP4402" s="13"/>
      <c r="GQ4402" s="13"/>
      <c r="GR4402" s="13"/>
      <c r="GS4402" s="13"/>
      <c r="GT4402" s="13"/>
      <c r="GU4402" s="13"/>
      <c r="GV4402" s="13"/>
      <c r="GW4402" s="13"/>
      <c r="GX4402" s="13"/>
      <c r="GY4402" s="13"/>
      <c r="GZ4402" s="13"/>
      <c r="HA4402" s="13"/>
      <c r="HB4402" s="13"/>
      <c r="HC4402" s="13"/>
      <c r="HD4402" s="13"/>
      <c r="HE4402" s="13"/>
      <c r="HF4402" s="13"/>
      <c r="HG4402" s="13"/>
      <c r="HH4402" s="13"/>
      <c r="HI4402" s="13"/>
      <c r="HJ4402" s="13"/>
      <c r="HK4402" s="13"/>
      <c r="HL4402" s="13"/>
      <c r="HM4402" s="13"/>
      <c r="HN4402" s="13"/>
      <c r="HO4402" s="13"/>
      <c r="HP4402" s="13"/>
      <c r="HQ4402" s="13"/>
      <c r="HR4402" s="13"/>
      <c r="HS4402" s="13"/>
      <c r="HT4402" s="13"/>
      <c r="HU4402" s="13"/>
      <c r="HV4402" s="13"/>
      <c r="HW4402" s="13"/>
      <c r="HX4402" s="13"/>
      <c r="HY4402" s="13"/>
      <c r="HZ4402" s="13"/>
      <c r="IA4402" s="13"/>
      <c r="IB4402" s="13"/>
      <c r="IC4402" s="13"/>
      <c r="ID4402" s="13"/>
      <c r="IE4402" s="13"/>
      <c r="IF4402" s="13"/>
      <c r="IG4402" s="13"/>
    </row>
    <row r="4403" spans="1:241" s="304" customFormat="1">
      <c r="A4403" s="309">
        <v>323</v>
      </c>
      <c r="B4403" s="197" t="s">
        <v>3224</v>
      </c>
      <c r="C4403" s="46" t="s">
        <v>5442</v>
      </c>
      <c r="D4403" s="305" t="s">
        <v>1808</v>
      </c>
      <c r="E4403" s="312">
        <f t="shared" si="255"/>
        <v>0</v>
      </c>
      <c r="F4403" s="303"/>
      <c r="G4403" s="303"/>
      <c r="H4403" s="303"/>
      <c r="I4403" s="13"/>
      <c r="J4403" s="13"/>
      <c r="K4403" s="13"/>
      <c r="L4403" s="13"/>
      <c r="M4403" s="13"/>
      <c r="N4403" s="13"/>
      <c r="O4403" s="13"/>
      <c r="P4403" s="13"/>
      <c r="Q4403" s="13"/>
      <c r="R4403" s="13"/>
      <c r="S4403" s="13"/>
      <c r="T4403" s="13"/>
      <c r="U4403" s="13"/>
      <c r="V4403" s="13"/>
      <c r="W4403" s="13"/>
      <c r="X4403" s="13"/>
      <c r="Y4403" s="13"/>
      <c r="Z4403" s="13"/>
      <c r="AA4403" s="13"/>
      <c r="AB4403" s="13"/>
      <c r="AC4403" s="13"/>
      <c r="AD4403" s="13"/>
      <c r="AE4403" s="13"/>
      <c r="AF4403" s="13"/>
      <c r="AG4403" s="13"/>
      <c r="AH4403" s="13"/>
      <c r="AI4403" s="13"/>
      <c r="AJ4403" s="13"/>
      <c r="AK4403" s="13"/>
      <c r="AL4403" s="13"/>
      <c r="AM4403" s="13"/>
      <c r="AN4403" s="13"/>
      <c r="AO4403" s="13"/>
      <c r="AP4403" s="13"/>
      <c r="AQ4403" s="13"/>
      <c r="AR4403" s="13"/>
      <c r="AS4403" s="13"/>
      <c r="AT4403" s="13"/>
      <c r="AU4403" s="13"/>
      <c r="AV4403" s="13"/>
      <c r="AW4403" s="13"/>
      <c r="AX4403" s="13"/>
      <c r="AY4403" s="13"/>
      <c r="AZ4403" s="13"/>
      <c r="BA4403" s="13"/>
      <c r="BB4403" s="13"/>
      <c r="BC4403" s="13"/>
      <c r="BD4403" s="13"/>
      <c r="BE4403" s="13"/>
      <c r="BF4403" s="13"/>
      <c r="BG4403" s="13"/>
      <c r="BH4403" s="13"/>
      <c r="BI4403" s="13"/>
      <c r="BJ4403" s="13"/>
      <c r="BK4403" s="13"/>
      <c r="BL4403" s="13"/>
      <c r="BM4403" s="13"/>
      <c r="BN4403" s="13"/>
      <c r="BO4403" s="13"/>
      <c r="BP4403" s="13"/>
      <c r="BQ4403" s="13"/>
      <c r="BR4403" s="13"/>
      <c r="BS4403" s="13"/>
      <c r="BT4403" s="13"/>
      <c r="BU4403" s="13"/>
      <c r="BV4403" s="13"/>
      <c r="BW4403" s="13"/>
      <c r="BX4403" s="13"/>
      <c r="BY4403" s="13"/>
      <c r="BZ4403" s="13"/>
      <c r="CA4403" s="13"/>
      <c r="CB4403" s="13"/>
      <c r="CC4403" s="13"/>
      <c r="CD4403" s="13"/>
      <c r="CE4403" s="13"/>
      <c r="CF4403" s="13"/>
      <c r="CG4403" s="13"/>
      <c r="CH4403" s="13"/>
      <c r="CI4403" s="13"/>
      <c r="CJ4403" s="13"/>
      <c r="CK4403" s="13"/>
      <c r="CL4403" s="13"/>
      <c r="CM4403" s="13"/>
      <c r="CN4403" s="13"/>
      <c r="CO4403" s="13"/>
      <c r="CP4403" s="13"/>
      <c r="CQ4403" s="13"/>
      <c r="CR4403" s="13"/>
      <c r="CS4403" s="13"/>
      <c r="CT4403" s="13"/>
      <c r="CU4403" s="13"/>
      <c r="CV4403" s="13"/>
      <c r="CW4403" s="13"/>
      <c r="CX4403" s="13"/>
      <c r="CY4403" s="13"/>
      <c r="CZ4403" s="13"/>
      <c r="DA4403" s="13"/>
      <c r="DB4403" s="13"/>
      <c r="DC4403" s="13"/>
      <c r="DD4403" s="13"/>
      <c r="DE4403" s="13"/>
      <c r="DF4403" s="13"/>
      <c r="DG4403" s="13"/>
      <c r="DH4403" s="13"/>
      <c r="DI4403" s="13"/>
      <c r="DJ4403" s="13"/>
      <c r="DK4403" s="13"/>
      <c r="DL4403" s="13"/>
      <c r="DM4403" s="13"/>
      <c r="DN4403" s="13"/>
      <c r="DO4403" s="13"/>
      <c r="DP4403" s="13"/>
      <c r="DQ4403" s="13"/>
      <c r="DR4403" s="13"/>
      <c r="DS4403" s="13"/>
      <c r="DT4403" s="13"/>
      <c r="DU4403" s="13"/>
      <c r="DV4403" s="13"/>
      <c r="DW4403" s="13"/>
      <c r="DX4403" s="13"/>
      <c r="DY4403" s="13"/>
      <c r="DZ4403" s="13"/>
      <c r="EA4403" s="13"/>
      <c r="EB4403" s="13"/>
      <c r="EC4403" s="13"/>
      <c r="ED4403" s="13"/>
      <c r="EE4403" s="13"/>
      <c r="EF4403" s="13"/>
      <c r="EG4403" s="13"/>
      <c r="EH4403" s="13"/>
      <c r="EI4403" s="13"/>
      <c r="EJ4403" s="13"/>
      <c r="EK4403" s="13"/>
      <c r="EL4403" s="13"/>
      <c r="EM4403" s="13"/>
      <c r="EN4403" s="13"/>
      <c r="EO4403" s="13"/>
      <c r="EP4403" s="13"/>
      <c r="EQ4403" s="13"/>
      <c r="ER4403" s="13"/>
      <c r="ES4403" s="13"/>
      <c r="ET4403" s="13"/>
      <c r="EU4403" s="13"/>
      <c r="EV4403" s="13"/>
      <c r="EW4403" s="13"/>
      <c r="EX4403" s="13"/>
      <c r="EY4403" s="13"/>
      <c r="EZ4403" s="13"/>
      <c r="FA4403" s="13"/>
      <c r="FB4403" s="13"/>
      <c r="FC4403" s="13"/>
      <c r="FD4403" s="13"/>
      <c r="FE4403" s="13"/>
      <c r="FF4403" s="13"/>
      <c r="FG4403" s="13"/>
      <c r="FH4403" s="13"/>
      <c r="FI4403" s="13"/>
      <c r="FJ4403" s="13"/>
      <c r="FK4403" s="13"/>
      <c r="FL4403" s="13"/>
      <c r="FM4403" s="13"/>
      <c r="FN4403" s="13"/>
      <c r="FO4403" s="13"/>
      <c r="FP4403" s="13"/>
      <c r="FQ4403" s="13"/>
      <c r="FR4403" s="13"/>
      <c r="FS4403" s="13"/>
      <c r="FT4403" s="13"/>
      <c r="FU4403" s="13"/>
      <c r="FV4403" s="13"/>
      <c r="FW4403" s="13"/>
      <c r="FX4403" s="13"/>
      <c r="FY4403" s="13"/>
      <c r="FZ4403" s="13"/>
      <c r="GA4403" s="13"/>
      <c r="GB4403" s="13"/>
      <c r="GC4403" s="13"/>
      <c r="GD4403" s="13"/>
      <c r="GE4403" s="13"/>
      <c r="GF4403" s="13"/>
      <c r="GG4403" s="13"/>
      <c r="GH4403" s="13"/>
      <c r="GI4403" s="13"/>
      <c r="GJ4403" s="13"/>
      <c r="GK4403" s="13"/>
      <c r="GL4403" s="13"/>
      <c r="GM4403" s="13"/>
      <c r="GN4403" s="13"/>
      <c r="GO4403" s="13"/>
      <c r="GP4403" s="13"/>
      <c r="GQ4403" s="13"/>
      <c r="GR4403" s="13"/>
      <c r="GS4403" s="13"/>
      <c r="GT4403" s="13"/>
      <c r="GU4403" s="13"/>
      <c r="GV4403" s="13"/>
      <c r="GW4403" s="13"/>
      <c r="GX4403" s="13"/>
      <c r="GY4403" s="13"/>
      <c r="GZ4403" s="13"/>
      <c r="HA4403" s="13"/>
      <c r="HB4403" s="13"/>
      <c r="HC4403" s="13"/>
      <c r="HD4403" s="13"/>
      <c r="HE4403" s="13"/>
      <c r="HF4403" s="13"/>
      <c r="HG4403" s="13"/>
      <c r="HH4403" s="13"/>
      <c r="HI4403" s="13"/>
      <c r="HJ4403" s="13"/>
      <c r="HK4403" s="13"/>
      <c r="HL4403" s="13"/>
      <c r="HM4403" s="13"/>
      <c r="HN4403" s="13"/>
      <c r="HO4403" s="13"/>
      <c r="HP4403" s="13"/>
      <c r="HQ4403" s="13"/>
      <c r="HR4403" s="13"/>
      <c r="HS4403" s="13"/>
      <c r="HT4403" s="13"/>
      <c r="HU4403" s="13"/>
      <c r="HV4403" s="13"/>
      <c r="HW4403" s="13"/>
      <c r="HX4403" s="13"/>
      <c r="HY4403" s="13"/>
      <c r="HZ4403" s="13"/>
      <c r="IA4403" s="13"/>
      <c r="IB4403" s="13"/>
      <c r="IC4403" s="13"/>
      <c r="ID4403" s="13"/>
      <c r="IE4403" s="13"/>
      <c r="IF4403" s="13"/>
      <c r="IG4403" s="13"/>
    </row>
    <row r="4404" spans="1:241" s="304" customFormat="1">
      <c r="A4404" s="309">
        <v>324</v>
      </c>
      <c r="B4404" s="197" t="s">
        <v>4129</v>
      </c>
      <c r="C4404" s="46" t="s">
        <v>5442</v>
      </c>
      <c r="D4404" s="305" t="s">
        <v>1808</v>
      </c>
      <c r="E4404" s="312">
        <f t="shared" si="255"/>
        <v>0</v>
      </c>
      <c r="F4404" s="303"/>
      <c r="G4404" s="303"/>
      <c r="H4404" s="303"/>
      <c r="I4404" s="13"/>
      <c r="J4404" s="13"/>
      <c r="K4404" s="13"/>
      <c r="L4404" s="13"/>
      <c r="M4404" s="13"/>
      <c r="N4404" s="13"/>
      <c r="O4404" s="13"/>
      <c r="P4404" s="13"/>
      <c r="Q4404" s="13"/>
      <c r="R4404" s="13"/>
      <c r="S4404" s="13"/>
      <c r="T4404" s="13"/>
      <c r="U4404" s="13"/>
      <c r="V4404" s="13"/>
      <c r="W4404" s="13"/>
      <c r="X4404" s="13"/>
      <c r="Y4404" s="13"/>
      <c r="Z4404" s="13"/>
      <c r="AA4404" s="13"/>
      <c r="AB4404" s="13"/>
      <c r="AC4404" s="13"/>
      <c r="AD4404" s="13"/>
      <c r="AE4404" s="13"/>
      <c r="AF4404" s="13"/>
      <c r="AG4404" s="13"/>
      <c r="AH4404" s="13"/>
      <c r="AI4404" s="13"/>
      <c r="AJ4404" s="13"/>
      <c r="AK4404" s="13"/>
      <c r="AL4404" s="13"/>
      <c r="AM4404" s="13"/>
      <c r="AN4404" s="13"/>
      <c r="AO4404" s="13"/>
      <c r="AP4404" s="13"/>
      <c r="AQ4404" s="13"/>
      <c r="AR4404" s="13"/>
      <c r="AS4404" s="13"/>
      <c r="AT4404" s="13"/>
      <c r="AU4404" s="13"/>
      <c r="AV4404" s="13"/>
      <c r="AW4404" s="13"/>
      <c r="AX4404" s="13"/>
      <c r="AY4404" s="13"/>
      <c r="AZ4404" s="13"/>
      <c r="BA4404" s="13"/>
      <c r="BB4404" s="13"/>
      <c r="BC4404" s="13"/>
      <c r="BD4404" s="13"/>
      <c r="BE4404" s="13"/>
      <c r="BF4404" s="13"/>
      <c r="BG4404" s="13"/>
      <c r="BH4404" s="13"/>
      <c r="BI4404" s="13"/>
      <c r="BJ4404" s="13"/>
      <c r="BK4404" s="13"/>
      <c r="BL4404" s="13"/>
      <c r="BM4404" s="13"/>
      <c r="BN4404" s="13"/>
      <c r="BO4404" s="13"/>
      <c r="BP4404" s="13"/>
      <c r="BQ4404" s="13"/>
      <c r="BR4404" s="13"/>
      <c r="BS4404" s="13"/>
      <c r="BT4404" s="13"/>
      <c r="BU4404" s="13"/>
      <c r="BV4404" s="13"/>
      <c r="BW4404" s="13"/>
      <c r="BX4404" s="13"/>
      <c r="BY4404" s="13"/>
      <c r="BZ4404" s="13"/>
      <c r="CA4404" s="13"/>
      <c r="CB4404" s="13"/>
      <c r="CC4404" s="13"/>
      <c r="CD4404" s="13"/>
      <c r="CE4404" s="13"/>
      <c r="CF4404" s="13"/>
      <c r="CG4404" s="13"/>
      <c r="CH4404" s="13"/>
      <c r="CI4404" s="13"/>
      <c r="CJ4404" s="13"/>
      <c r="CK4404" s="13"/>
      <c r="CL4404" s="13"/>
      <c r="CM4404" s="13"/>
      <c r="CN4404" s="13"/>
      <c r="CO4404" s="13"/>
      <c r="CP4404" s="13"/>
      <c r="CQ4404" s="13"/>
      <c r="CR4404" s="13"/>
      <c r="CS4404" s="13"/>
      <c r="CT4404" s="13"/>
      <c r="CU4404" s="13"/>
      <c r="CV4404" s="13"/>
      <c r="CW4404" s="13"/>
      <c r="CX4404" s="13"/>
      <c r="CY4404" s="13"/>
      <c r="CZ4404" s="13"/>
      <c r="DA4404" s="13"/>
      <c r="DB4404" s="13"/>
      <c r="DC4404" s="13"/>
      <c r="DD4404" s="13"/>
      <c r="DE4404" s="13"/>
      <c r="DF4404" s="13"/>
      <c r="DG4404" s="13"/>
      <c r="DH4404" s="13"/>
      <c r="DI4404" s="13"/>
      <c r="DJ4404" s="13"/>
      <c r="DK4404" s="13"/>
      <c r="DL4404" s="13"/>
      <c r="DM4404" s="13"/>
      <c r="DN4404" s="13"/>
      <c r="DO4404" s="13"/>
      <c r="DP4404" s="13"/>
      <c r="DQ4404" s="13"/>
      <c r="DR4404" s="13"/>
      <c r="DS4404" s="13"/>
      <c r="DT4404" s="13"/>
      <c r="DU4404" s="13"/>
      <c r="DV4404" s="13"/>
      <c r="DW4404" s="13"/>
      <c r="DX4404" s="13"/>
      <c r="DY4404" s="13"/>
      <c r="DZ4404" s="13"/>
      <c r="EA4404" s="13"/>
      <c r="EB4404" s="13"/>
      <c r="EC4404" s="13"/>
      <c r="ED4404" s="13"/>
      <c r="EE4404" s="13"/>
      <c r="EF4404" s="13"/>
      <c r="EG4404" s="13"/>
      <c r="EH4404" s="13"/>
      <c r="EI4404" s="13"/>
      <c r="EJ4404" s="13"/>
      <c r="EK4404" s="13"/>
      <c r="EL4404" s="13"/>
      <c r="EM4404" s="13"/>
      <c r="EN4404" s="13"/>
      <c r="EO4404" s="13"/>
      <c r="EP4404" s="13"/>
      <c r="EQ4404" s="13"/>
      <c r="ER4404" s="13"/>
      <c r="ES4404" s="13"/>
      <c r="ET4404" s="13"/>
      <c r="EU4404" s="13"/>
      <c r="EV4404" s="13"/>
      <c r="EW4404" s="13"/>
      <c r="EX4404" s="13"/>
      <c r="EY4404" s="13"/>
      <c r="EZ4404" s="13"/>
      <c r="FA4404" s="13"/>
      <c r="FB4404" s="13"/>
      <c r="FC4404" s="13"/>
      <c r="FD4404" s="13"/>
      <c r="FE4404" s="13"/>
      <c r="FF4404" s="13"/>
      <c r="FG4404" s="13"/>
      <c r="FH4404" s="13"/>
      <c r="FI4404" s="13"/>
      <c r="FJ4404" s="13"/>
      <c r="FK4404" s="13"/>
      <c r="FL4404" s="13"/>
      <c r="FM4404" s="13"/>
      <c r="FN4404" s="13"/>
      <c r="FO4404" s="13"/>
      <c r="FP4404" s="13"/>
      <c r="FQ4404" s="13"/>
      <c r="FR4404" s="13"/>
      <c r="FS4404" s="13"/>
      <c r="FT4404" s="13"/>
      <c r="FU4404" s="13"/>
      <c r="FV4404" s="13"/>
      <c r="FW4404" s="13"/>
      <c r="FX4404" s="13"/>
      <c r="FY4404" s="13"/>
      <c r="FZ4404" s="13"/>
      <c r="GA4404" s="13"/>
      <c r="GB4404" s="13"/>
      <c r="GC4404" s="13"/>
      <c r="GD4404" s="13"/>
      <c r="GE4404" s="13"/>
      <c r="GF4404" s="13"/>
      <c r="GG4404" s="13"/>
      <c r="GH4404" s="13"/>
      <c r="GI4404" s="13"/>
      <c r="GJ4404" s="13"/>
      <c r="GK4404" s="13"/>
      <c r="GL4404" s="13"/>
      <c r="GM4404" s="13"/>
      <c r="GN4404" s="13"/>
      <c r="GO4404" s="13"/>
      <c r="GP4404" s="13"/>
      <c r="GQ4404" s="13"/>
      <c r="GR4404" s="13"/>
      <c r="GS4404" s="13"/>
      <c r="GT4404" s="13"/>
      <c r="GU4404" s="13"/>
      <c r="GV4404" s="13"/>
      <c r="GW4404" s="13"/>
      <c r="GX4404" s="13"/>
      <c r="GY4404" s="13"/>
      <c r="GZ4404" s="13"/>
      <c r="HA4404" s="13"/>
      <c r="HB4404" s="13"/>
      <c r="HC4404" s="13"/>
      <c r="HD4404" s="13"/>
      <c r="HE4404" s="13"/>
      <c r="HF4404" s="13"/>
      <c r="HG4404" s="13"/>
      <c r="HH4404" s="13"/>
      <c r="HI4404" s="13"/>
      <c r="HJ4404" s="13"/>
      <c r="HK4404" s="13"/>
      <c r="HL4404" s="13"/>
      <c r="HM4404" s="13"/>
      <c r="HN4404" s="13"/>
      <c r="HO4404" s="13"/>
      <c r="HP4404" s="13"/>
      <c r="HQ4404" s="13"/>
      <c r="HR4404" s="13"/>
      <c r="HS4404" s="13"/>
      <c r="HT4404" s="13"/>
      <c r="HU4404" s="13"/>
      <c r="HV4404" s="13"/>
      <c r="HW4404" s="13"/>
      <c r="HX4404" s="13"/>
      <c r="HY4404" s="13"/>
      <c r="HZ4404" s="13"/>
      <c r="IA4404" s="13"/>
      <c r="IB4404" s="13"/>
      <c r="IC4404" s="13"/>
      <c r="ID4404" s="13"/>
      <c r="IE4404" s="13"/>
      <c r="IF4404" s="13"/>
      <c r="IG4404" s="13"/>
    </row>
    <row r="4405" spans="1:241" s="304" customFormat="1">
      <c r="A4405" s="309">
        <v>325</v>
      </c>
      <c r="B4405" s="197" t="s">
        <v>4130</v>
      </c>
      <c r="C4405" s="46" t="s">
        <v>5442</v>
      </c>
      <c r="D4405" s="305" t="s">
        <v>1808</v>
      </c>
      <c r="E4405" s="312">
        <f t="shared" si="255"/>
        <v>0</v>
      </c>
      <c r="F4405" s="303"/>
      <c r="G4405" s="303"/>
      <c r="H4405" s="303"/>
      <c r="I4405" s="13"/>
      <c r="J4405" s="13"/>
      <c r="K4405" s="13"/>
      <c r="L4405" s="13"/>
      <c r="M4405" s="13"/>
      <c r="N4405" s="13"/>
      <c r="O4405" s="13"/>
      <c r="P4405" s="13"/>
      <c r="Q4405" s="13"/>
      <c r="R4405" s="13"/>
      <c r="S4405" s="13"/>
      <c r="T4405" s="13"/>
      <c r="U4405" s="13"/>
      <c r="V4405" s="13"/>
      <c r="W4405" s="13"/>
      <c r="X4405" s="13"/>
      <c r="Y4405" s="13"/>
      <c r="Z4405" s="13"/>
      <c r="AA4405" s="13"/>
      <c r="AB4405" s="13"/>
      <c r="AC4405" s="13"/>
      <c r="AD4405" s="13"/>
      <c r="AE4405" s="13"/>
      <c r="AF4405" s="13"/>
      <c r="AG4405" s="13"/>
      <c r="AH4405" s="13"/>
      <c r="AI4405" s="13"/>
      <c r="AJ4405" s="13"/>
      <c r="AK4405" s="13"/>
      <c r="AL4405" s="13"/>
      <c r="AM4405" s="13"/>
      <c r="AN4405" s="13"/>
      <c r="AO4405" s="13"/>
      <c r="AP4405" s="13"/>
      <c r="AQ4405" s="13"/>
      <c r="AR4405" s="13"/>
      <c r="AS4405" s="13"/>
      <c r="AT4405" s="13"/>
      <c r="AU4405" s="13"/>
      <c r="AV4405" s="13"/>
      <c r="AW4405" s="13"/>
      <c r="AX4405" s="13"/>
      <c r="AY4405" s="13"/>
      <c r="AZ4405" s="13"/>
      <c r="BA4405" s="13"/>
      <c r="BB4405" s="13"/>
      <c r="BC4405" s="13"/>
      <c r="BD4405" s="13"/>
      <c r="BE4405" s="13"/>
      <c r="BF4405" s="13"/>
      <c r="BG4405" s="13"/>
      <c r="BH4405" s="13"/>
      <c r="BI4405" s="13"/>
      <c r="BJ4405" s="13"/>
      <c r="BK4405" s="13"/>
      <c r="BL4405" s="13"/>
      <c r="BM4405" s="13"/>
      <c r="BN4405" s="13"/>
      <c r="BO4405" s="13"/>
      <c r="BP4405" s="13"/>
      <c r="BQ4405" s="13"/>
      <c r="BR4405" s="13"/>
      <c r="BS4405" s="13"/>
      <c r="BT4405" s="13"/>
      <c r="BU4405" s="13"/>
      <c r="BV4405" s="13"/>
      <c r="BW4405" s="13"/>
      <c r="BX4405" s="13"/>
      <c r="BY4405" s="13"/>
      <c r="BZ4405" s="13"/>
      <c r="CA4405" s="13"/>
      <c r="CB4405" s="13"/>
      <c r="CC4405" s="13"/>
      <c r="CD4405" s="13"/>
      <c r="CE4405" s="13"/>
      <c r="CF4405" s="13"/>
      <c r="CG4405" s="13"/>
      <c r="CH4405" s="13"/>
      <c r="CI4405" s="13"/>
      <c r="CJ4405" s="13"/>
      <c r="CK4405" s="13"/>
      <c r="CL4405" s="13"/>
      <c r="CM4405" s="13"/>
      <c r="CN4405" s="13"/>
      <c r="CO4405" s="13"/>
      <c r="CP4405" s="13"/>
      <c r="CQ4405" s="13"/>
      <c r="CR4405" s="13"/>
      <c r="CS4405" s="13"/>
      <c r="CT4405" s="13"/>
      <c r="CU4405" s="13"/>
      <c r="CV4405" s="13"/>
      <c r="CW4405" s="13"/>
      <c r="CX4405" s="13"/>
      <c r="CY4405" s="13"/>
      <c r="CZ4405" s="13"/>
      <c r="DA4405" s="13"/>
      <c r="DB4405" s="13"/>
      <c r="DC4405" s="13"/>
      <c r="DD4405" s="13"/>
      <c r="DE4405" s="13"/>
      <c r="DF4405" s="13"/>
      <c r="DG4405" s="13"/>
      <c r="DH4405" s="13"/>
      <c r="DI4405" s="13"/>
      <c r="DJ4405" s="13"/>
      <c r="DK4405" s="13"/>
      <c r="DL4405" s="13"/>
      <c r="DM4405" s="13"/>
      <c r="DN4405" s="13"/>
      <c r="DO4405" s="13"/>
      <c r="DP4405" s="13"/>
      <c r="DQ4405" s="13"/>
      <c r="DR4405" s="13"/>
      <c r="DS4405" s="13"/>
      <c r="DT4405" s="13"/>
      <c r="DU4405" s="13"/>
      <c r="DV4405" s="13"/>
      <c r="DW4405" s="13"/>
      <c r="DX4405" s="13"/>
      <c r="DY4405" s="13"/>
      <c r="DZ4405" s="13"/>
      <c r="EA4405" s="13"/>
      <c r="EB4405" s="13"/>
      <c r="EC4405" s="13"/>
      <c r="ED4405" s="13"/>
      <c r="EE4405" s="13"/>
      <c r="EF4405" s="13"/>
      <c r="EG4405" s="13"/>
      <c r="EH4405" s="13"/>
      <c r="EI4405" s="13"/>
      <c r="EJ4405" s="13"/>
      <c r="EK4405" s="13"/>
      <c r="EL4405" s="13"/>
      <c r="EM4405" s="13"/>
      <c r="EN4405" s="13"/>
      <c r="EO4405" s="13"/>
      <c r="EP4405" s="13"/>
      <c r="EQ4405" s="13"/>
      <c r="ER4405" s="13"/>
      <c r="ES4405" s="13"/>
      <c r="ET4405" s="13"/>
      <c r="EU4405" s="13"/>
      <c r="EV4405" s="13"/>
      <c r="EW4405" s="13"/>
      <c r="EX4405" s="13"/>
      <c r="EY4405" s="13"/>
      <c r="EZ4405" s="13"/>
      <c r="FA4405" s="13"/>
      <c r="FB4405" s="13"/>
      <c r="FC4405" s="13"/>
      <c r="FD4405" s="13"/>
      <c r="FE4405" s="13"/>
      <c r="FF4405" s="13"/>
      <c r="FG4405" s="13"/>
      <c r="FH4405" s="13"/>
      <c r="FI4405" s="13"/>
      <c r="FJ4405" s="13"/>
      <c r="FK4405" s="13"/>
      <c r="FL4405" s="13"/>
      <c r="FM4405" s="13"/>
      <c r="FN4405" s="13"/>
      <c r="FO4405" s="13"/>
      <c r="FP4405" s="13"/>
      <c r="FQ4405" s="13"/>
      <c r="FR4405" s="13"/>
      <c r="FS4405" s="13"/>
      <c r="FT4405" s="13"/>
      <c r="FU4405" s="13"/>
      <c r="FV4405" s="13"/>
      <c r="FW4405" s="13"/>
      <c r="FX4405" s="13"/>
      <c r="FY4405" s="13"/>
      <c r="FZ4405" s="13"/>
      <c r="GA4405" s="13"/>
      <c r="GB4405" s="13"/>
      <c r="GC4405" s="13"/>
      <c r="GD4405" s="13"/>
      <c r="GE4405" s="13"/>
      <c r="GF4405" s="13"/>
      <c r="GG4405" s="13"/>
      <c r="GH4405" s="13"/>
      <c r="GI4405" s="13"/>
      <c r="GJ4405" s="13"/>
      <c r="GK4405" s="13"/>
      <c r="GL4405" s="13"/>
      <c r="GM4405" s="13"/>
      <c r="GN4405" s="13"/>
      <c r="GO4405" s="13"/>
      <c r="GP4405" s="13"/>
      <c r="GQ4405" s="13"/>
      <c r="GR4405" s="13"/>
      <c r="GS4405" s="13"/>
      <c r="GT4405" s="13"/>
      <c r="GU4405" s="13"/>
      <c r="GV4405" s="13"/>
      <c r="GW4405" s="13"/>
      <c r="GX4405" s="13"/>
      <c r="GY4405" s="13"/>
      <c r="GZ4405" s="13"/>
      <c r="HA4405" s="13"/>
      <c r="HB4405" s="13"/>
      <c r="HC4405" s="13"/>
      <c r="HD4405" s="13"/>
      <c r="HE4405" s="13"/>
      <c r="HF4405" s="13"/>
      <c r="HG4405" s="13"/>
      <c r="HH4405" s="13"/>
      <c r="HI4405" s="13"/>
      <c r="HJ4405" s="13"/>
      <c r="HK4405" s="13"/>
      <c r="HL4405" s="13"/>
      <c r="HM4405" s="13"/>
      <c r="HN4405" s="13"/>
      <c r="HO4405" s="13"/>
      <c r="HP4405" s="13"/>
      <c r="HQ4405" s="13"/>
      <c r="HR4405" s="13"/>
      <c r="HS4405" s="13"/>
      <c r="HT4405" s="13"/>
      <c r="HU4405" s="13"/>
      <c r="HV4405" s="13"/>
      <c r="HW4405" s="13"/>
      <c r="HX4405" s="13"/>
      <c r="HY4405" s="13"/>
      <c r="HZ4405" s="13"/>
      <c r="IA4405" s="13"/>
      <c r="IB4405" s="13"/>
      <c r="IC4405" s="13"/>
      <c r="ID4405" s="13"/>
      <c r="IE4405" s="13"/>
      <c r="IF4405" s="13"/>
      <c r="IG4405" s="13"/>
    </row>
    <row r="4406" spans="1:241" s="304" customFormat="1">
      <c r="A4406" s="309">
        <v>326</v>
      </c>
      <c r="B4406" s="197" t="s">
        <v>4131</v>
      </c>
      <c r="C4406" s="46" t="s">
        <v>5442</v>
      </c>
      <c r="D4406" s="305" t="s">
        <v>1808</v>
      </c>
      <c r="E4406" s="312">
        <f t="shared" si="255"/>
        <v>0</v>
      </c>
      <c r="F4406" s="303"/>
      <c r="G4406" s="303"/>
      <c r="H4406" s="303"/>
      <c r="I4406" s="13"/>
      <c r="J4406" s="13"/>
      <c r="K4406" s="13"/>
      <c r="L4406" s="13"/>
      <c r="M4406" s="13"/>
      <c r="N4406" s="13"/>
      <c r="O4406" s="13"/>
      <c r="P4406" s="13"/>
      <c r="Q4406" s="13"/>
      <c r="R4406" s="13"/>
      <c r="S4406" s="13"/>
      <c r="T4406" s="13"/>
      <c r="U4406" s="13"/>
      <c r="V4406" s="13"/>
      <c r="W4406" s="13"/>
      <c r="X4406" s="13"/>
      <c r="Y4406" s="13"/>
      <c r="Z4406" s="13"/>
      <c r="AA4406" s="13"/>
      <c r="AB4406" s="13"/>
      <c r="AC4406" s="13"/>
      <c r="AD4406" s="13"/>
      <c r="AE4406" s="13"/>
      <c r="AF4406" s="13"/>
      <c r="AG4406" s="13"/>
      <c r="AH4406" s="13"/>
      <c r="AI4406" s="13"/>
      <c r="AJ4406" s="13"/>
      <c r="AK4406" s="13"/>
      <c r="AL4406" s="13"/>
      <c r="AM4406" s="13"/>
      <c r="AN4406" s="13"/>
      <c r="AO4406" s="13"/>
      <c r="AP4406" s="13"/>
      <c r="AQ4406" s="13"/>
      <c r="AR4406" s="13"/>
      <c r="AS4406" s="13"/>
      <c r="AT4406" s="13"/>
      <c r="AU4406" s="13"/>
      <c r="AV4406" s="13"/>
      <c r="AW4406" s="13"/>
      <c r="AX4406" s="13"/>
      <c r="AY4406" s="13"/>
      <c r="AZ4406" s="13"/>
      <c r="BA4406" s="13"/>
      <c r="BB4406" s="13"/>
      <c r="BC4406" s="13"/>
      <c r="BD4406" s="13"/>
      <c r="BE4406" s="13"/>
      <c r="BF4406" s="13"/>
      <c r="BG4406" s="13"/>
      <c r="BH4406" s="13"/>
      <c r="BI4406" s="13"/>
      <c r="BJ4406" s="13"/>
      <c r="BK4406" s="13"/>
      <c r="BL4406" s="13"/>
      <c r="BM4406" s="13"/>
      <c r="BN4406" s="13"/>
      <c r="BO4406" s="13"/>
      <c r="BP4406" s="13"/>
      <c r="BQ4406" s="13"/>
      <c r="BR4406" s="13"/>
      <c r="BS4406" s="13"/>
      <c r="BT4406" s="13"/>
      <c r="BU4406" s="13"/>
      <c r="BV4406" s="13"/>
      <c r="BW4406" s="13"/>
      <c r="BX4406" s="13"/>
      <c r="BY4406" s="13"/>
      <c r="BZ4406" s="13"/>
      <c r="CA4406" s="13"/>
      <c r="CB4406" s="13"/>
      <c r="CC4406" s="13"/>
      <c r="CD4406" s="13"/>
      <c r="CE4406" s="13"/>
      <c r="CF4406" s="13"/>
      <c r="CG4406" s="13"/>
      <c r="CH4406" s="13"/>
      <c r="CI4406" s="13"/>
      <c r="CJ4406" s="13"/>
      <c r="CK4406" s="13"/>
      <c r="CL4406" s="13"/>
      <c r="CM4406" s="13"/>
      <c r="CN4406" s="13"/>
      <c r="CO4406" s="13"/>
      <c r="CP4406" s="13"/>
      <c r="CQ4406" s="13"/>
      <c r="CR4406" s="13"/>
      <c r="CS4406" s="13"/>
      <c r="CT4406" s="13"/>
      <c r="CU4406" s="13"/>
      <c r="CV4406" s="13"/>
      <c r="CW4406" s="13"/>
      <c r="CX4406" s="13"/>
      <c r="CY4406" s="13"/>
      <c r="CZ4406" s="13"/>
      <c r="DA4406" s="13"/>
      <c r="DB4406" s="13"/>
      <c r="DC4406" s="13"/>
      <c r="DD4406" s="13"/>
      <c r="DE4406" s="13"/>
      <c r="DF4406" s="13"/>
      <c r="DG4406" s="13"/>
      <c r="DH4406" s="13"/>
      <c r="DI4406" s="13"/>
      <c r="DJ4406" s="13"/>
      <c r="DK4406" s="13"/>
      <c r="DL4406" s="13"/>
      <c r="DM4406" s="13"/>
      <c r="DN4406" s="13"/>
      <c r="DO4406" s="13"/>
      <c r="DP4406" s="13"/>
      <c r="DQ4406" s="13"/>
      <c r="DR4406" s="13"/>
      <c r="DS4406" s="13"/>
      <c r="DT4406" s="13"/>
      <c r="DU4406" s="13"/>
      <c r="DV4406" s="13"/>
      <c r="DW4406" s="13"/>
      <c r="DX4406" s="13"/>
      <c r="DY4406" s="13"/>
      <c r="DZ4406" s="13"/>
      <c r="EA4406" s="13"/>
      <c r="EB4406" s="13"/>
      <c r="EC4406" s="13"/>
      <c r="ED4406" s="13"/>
      <c r="EE4406" s="13"/>
      <c r="EF4406" s="13"/>
      <c r="EG4406" s="13"/>
      <c r="EH4406" s="13"/>
      <c r="EI4406" s="13"/>
      <c r="EJ4406" s="13"/>
      <c r="EK4406" s="13"/>
      <c r="EL4406" s="13"/>
      <c r="EM4406" s="13"/>
      <c r="EN4406" s="13"/>
      <c r="EO4406" s="13"/>
      <c r="EP4406" s="13"/>
      <c r="EQ4406" s="13"/>
      <c r="ER4406" s="13"/>
      <c r="ES4406" s="13"/>
      <c r="ET4406" s="13"/>
      <c r="EU4406" s="13"/>
      <c r="EV4406" s="13"/>
      <c r="EW4406" s="13"/>
      <c r="EX4406" s="13"/>
      <c r="EY4406" s="13"/>
      <c r="EZ4406" s="13"/>
      <c r="FA4406" s="13"/>
      <c r="FB4406" s="13"/>
      <c r="FC4406" s="13"/>
      <c r="FD4406" s="13"/>
      <c r="FE4406" s="13"/>
      <c r="FF4406" s="13"/>
      <c r="FG4406" s="13"/>
      <c r="FH4406" s="13"/>
      <c r="FI4406" s="13"/>
      <c r="FJ4406" s="13"/>
      <c r="FK4406" s="13"/>
      <c r="FL4406" s="13"/>
      <c r="FM4406" s="13"/>
      <c r="FN4406" s="13"/>
      <c r="FO4406" s="13"/>
      <c r="FP4406" s="13"/>
      <c r="FQ4406" s="13"/>
      <c r="FR4406" s="13"/>
      <c r="FS4406" s="13"/>
      <c r="FT4406" s="13"/>
      <c r="FU4406" s="13"/>
      <c r="FV4406" s="13"/>
      <c r="FW4406" s="13"/>
      <c r="FX4406" s="13"/>
      <c r="FY4406" s="13"/>
      <c r="FZ4406" s="13"/>
      <c r="GA4406" s="13"/>
      <c r="GB4406" s="13"/>
      <c r="GC4406" s="13"/>
      <c r="GD4406" s="13"/>
      <c r="GE4406" s="13"/>
      <c r="GF4406" s="13"/>
      <c r="GG4406" s="13"/>
      <c r="GH4406" s="13"/>
      <c r="GI4406" s="13"/>
      <c r="GJ4406" s="13"/>
      <c r="GK4406" s="13"/>
      <c r="GL4406" s="13"/>
      <c r="GM4406" s="13"/>
      <c r="GN4406" s="13"/>
      <c r="GO4406" s="13"/>
      <c r="GP4406" s="13"/>
      <c r="GQ4406" s="13"/>
      <c r="GR4406" s="13"/>
      <c r="GS4406" s="13"/>
      <c r="GT4406" s="13"/>
      <c r="GU4406" s="13"/>
      <c r="GV4406" s="13"/>
      <c r="GW4406" s="13"/>
      <c r="GX4406" s="13"/>
      <c r="GY4406" s="13"/>
      <c r="GZ4406" s="13"/>
      <c r="HA4406" s="13"/>
      <c r="HB4406" s="13"/>
      <c r="HC4406" s="13"/>
      <c r="HD4406" s="13"/>
      <c r="HE4406" s="13"/>
      <c r="HF4406" s="13"/>
      <c r="HG4406" s="13"/>
      <c r="HH4406" s="13"/>
      <c r="HI4406" s="13"/>
      <c r="HJ4406" s="13"/>
      <c r="HK4406" s="13"/>
      <c r="HL4406" s="13"/>
      <c r="HM4406" s="13"/>
      <c r="HN4406" s="13"/>
      <c r="HO4406" s="13"/>
      <c r="HP4406" s="13"/>
      <c r="HQ4406" s="13"/>
      <c r="HR4406" s="13"/>
      <c r="HS4406" s="13"/>
      <c r="HT4406" s="13"/>
      <c r="HU4406" s="13"/>
      <c r="HV4406" s="13"/>
      <c r="HW4406" s="13"/>
      <c r="HX4406" s="13"/>
      <c r="HY4406" s="13"/>
      <c r="HZ4406" s="13"/>
      <c r="IA4406" s="13"/>
      <c r="IB4406" s="13"/>
      <c r="IC4406" s="13"/>
      <c r="ID4406" s="13"/>
      <c r="IE4406" s="13"/>
      <c r="IF4406" s="13"/>
      <c r="IG4406" s="13"/>
    </row>
    <row r="4407" spans="1:241" s="304" customFormat="1">
      <c r="A4407" s="309">
        <v>327</v>
      </c>
      <c r="B4407" s="197" t="s">
        <v>3741</v>
      </c>
      <c r="C4407" s="46" t="s">
        <v>5442</v>
      </c>
      <c r="D4407" s="311" t="s">
        <v>2581</v>
      </c>
      <c r="E4407" s="312">
        <f t="shared" si="255"/>
        <v>0</v>
      </c>
      <c r="F4407" s="303"/>
      <c r="G4407" s="303"/>
      <c r="H4407" s="303"/>
      <c r="I4407" s="13"/>
      <c r="J4407" s="13"/>
      <c r="K4407" s="13"/>
      <c r="L4407" s="13"/>
      <c r="M4407" s="13"/>
      <c r="N4407" s="13"/>
      <c r="O4407" s="13"/>
      <c r="P4407" s="13"/>
      <c r="Q4407" s="13"/>
      <c r="R4407" s="13"/>
      <c r="S4407" s="13"/>
      <c r="T4407" s="13"/>
      <c r="U4407" s="13"/>
      <c r="V4407" s="13"/>
      <c r="W4407" s="13"/>
      <c r="X4407" s="13"/>
      <c r="Y4407" s="13"/>
      <c r="Z4407" s="13"/>
      <c r="AA4407" s="13"/>
      <c r="AB4407" s="13"/>
      <c r="AC4407" s="13"/>
      <c r="AD4407" s="13"/>
      <c r="AE4407" s="13"/>
      <c r="AF4407" s="13"/>
      <c r="AG4407" s="13"/>
      <c r="AH4407" s="13"/>
      <c r="AI4407" s="13"/>
      <c r="AJ4407" s="13"/>
      <c r="AK4407" s="13"/>
      <c r="AL4407" s="13"/>
      <c r="AM4407" s="13"/>
      <c r="AN4407" s="13"/>
      <c r="AO4407" s="13"/>
      <c r="AP4407" s="13"/>
      <c r="AQ4407" s="13"/>
      <c r="AR4407" s="13"/>
      <c r="AS4407" s="13"/>
      <c r="AT4407" s="13"/>
      <c r="AU4407" s="13"/>
      <c r="AV4407" s="13"/>
      <c r="AW4407" s="13"/>
      <c r="AX4407" s="13"/>
      <c r="AY4407" s="13"/>
      <c r="AZ4407" s="13"/>
      <c r="BA4407" s="13"/>
      <c r="BB4407" s="13"/>
      <c r="BC4407" s="13"/>
      <c r="BD4407" s="13"/>
      <c r="BE4407" s="13"/>
      <c r="BF4407" s="13"/>
      <c r="BG4407" s="13"/>
      <c r="BH4407" s="13"/>
      <c r="BI4407" s="13"/>
      <c r="BJ4407" s="13"/>
      <c r="BK4407" s="13"/>
      <c r="BL4407" s="13"/>
      <c r="BM4407" s="13"/>
      <c r="BN4407" s="13"/>
      <c r="BO4407" s="13"/>
      <c r="BP4407" s="13"/>
      <c r="BQ4407" s="13"/>
      <c r="BR4407" s="13"/>
      <c r="BS4407" s="13"/>
      <c r="BT4407" s="13"/>
      <c r="BU4407" s="13"/>
      <c r="BV4407" s="13"/>
      <c r="BW4407" s="13"/>
      <c r="BX4407" s="13"/>
      <c r="BY4407" s="13"/>
      <c r="BZ4407" s="13"/>
      <c r="CA4407" s="13"/>
      <c r="CB4407" s="13"/>
      <c r="CC4407" s="13"/>
      <c r="CD4407" s="13"/>
      <c r="CE4407" s="13"/>
      <c r="CF4407" s="13"/>
      <c r="CG4407" s="13"/>
      <c r="CH4407" s="13"/>
      <c r="CI4407" s="13"/>
      <c r="CJ4407" s="13"/>
      <c r="CK4407" s="13"/>
      <c r="CL4407" s="13"/>
      <c r="CM4407" s="13"/>
      <c r="CN4407" s="13"/>
      <c r="CO4407" s="13"/>
      <c r="CP4407" s="13"/>
      <c r="CQ4407" s="13"/>
      <c r="CR4407" s="13"/>
      <c r="CS4407" s="13"/>
      <c r="CT4407" s="13"/>
      <c r="CU4407" s="13"/>
      <c r="CV4407" s="13"/>
      <c r="CW4407" s="13"/>
      <c r="CX4407" s="13"/>
      <c r="CY4407" s="13"/>
      <c r="CZ4407" s="13"/>
      <c r="DA4407" s="13"/>
      <c r="DB4407" s="13"/>
      <c r="DC4407" s="13"/>
      <c r="DD4407" s="13"/>
      <c r="DE4407" s="13"/>
      <c r="DF4407" s="13"/>
      <c r="DG4407" s="13"/>
      <c r="DH4407" s="13"/>
      <c r="DI4407" s="13"/>
      <c r="DJ4407" s="13"/>
      <c r="DK4407" s="13"/>
      <c r="DL4407" s="13"/>
      <c r="DM4407" s="13"/>
      <c r="DN4407" s="13"/>
      <c r="DO4407" s="13"/>
      <c r="DP4407" s="13"/>
      <c r="DQ4407" s="13"/>
      <c r="DR4407" s="13"/>
      <c r="DS4407" s="13"/>
      <c r="DT4407" s="13"/>
      <c r="DU4407" s="13"/>
      <c r="DV4407" s="13"/>
      <c r="DW4407" s="13"/>
      <c r="DX4407" s="13"/>
      <c r="DY4407" s="13"/>
      <c r="DZ4407" s="13"/>
      <c r="EA4407" s="13"/>
      <c r="EB4407" s="13"/>
      <c r="EC4407" s="13"/>
      <c r="ED4407" s="13"/>
      <c r="EE4407" s="13"/>
      <c r="EF4407" s="13"/>
      <c r="EG4407" s="13"/>
      <c r="EH4407" s="13"/>
      <c r="EI4407" s="13"/>
      <c r="EJ4407" s="13"/>
      <c r="EK4407" s="13"/>
      <c r="EL4407" s="13"/>
      <c r="EM4407" s="13"/>
      <c r="EN4407" s="13"/>
      <c r="EO4407" s="13"/>
      <c r="EP4407" s="13"/>
      <c r="EQ4407" s="13"/>
      <c r="ER4407" s="13"/>
      <c r="ES4407" s="13"/>
      <c r="ET4407" s="13"/>
      <c r="EU4407" s="13"/>
      <c r="EV4407" s="13"/>
      <c r="EW4407" s="13"/>
      <c r="EX4407" s="13"/>
      <c r="EY4407" s="13"/>
      <c r="EZ4407" s="13"/>
      <c r="FA4407" s="13"/>
      <c r="FB4407" s="13"/>
      <c r="FC4407" s="13"/>
      <c r="FD4407" s="13"/>
      <c r="FE4407" s="13"/>
      <c r="FF4407" s="13"/>
      <c r="FG4407" s="13"/>
      <c r="FH4407" s="13"/>
      <c r="FI4407" s="13"/>
      <c r="FJ4407" s="13"/>
      <c r="FK4407" s="13"/>
      <c r="FL4407" s="13"/>
      <c r="FM4407" s="13"/>
      <c r="FN4407" s="13"/>
      <c r="FO4407" s="13"/>
      <c r="FP4407" s="13"/>
      <c r="FQ4407" s="13"/>
      <c r="FR4407" s="13"/>
      <c r="FS4407" s="13"/>
      <c r="FT4407" s="13"/>
      <c r="FU4407" s="13"/>
      <c r="FV4407" s="13"/>
      <c r="FW4407" s="13"/>
      <c r="FX4407" s="13"/>
      <c r="FY4407" s="13"/>
      <c r="FZ4407" s="13"/>
      <c r="GA4407" s="13"/>
      <c r="GB4407" s="13"/>
      <c r="GC4407" s="13"/>
      <c r="GD4407" s="13"/>
      <c r="GE4407" s="13"/>
      <c r="GF4407" s="13"/>
      <c r="GG4407" s="13"/>
      <c r="GH4407" s="13"/>
      <c r="GI4407" s="13"/>
      <c r="GJ4407" s="13"/>
      <c r="GK4407" s="13"/>
      <c r="GL4407" s="13"/>
      <c r="GM4407" s="13"/>
      <c r="GN4407" s="13"/>
      <c r="GO4407" s="13"/>
      <c r="GP4407" s="13"/>
      <c r="GQ4407" s="13"/>
      <c r="GR4407" s="13"/>
      <c r="GS4407" s="13"/>
      <c r="GT4407" s="13"/>
      <c r="GU4407" s="13"/>
      <c r="GV4407" s="13"/>
      <c r="GW4407" s="13"/>
      <c r="GX4407" s="13"/>
      <c r="GY4407" s="13"/>
      <c r="GZ4407" s="13"/>
      <c r="HA4407" s="13"/>
      <c r="HB4407" s="13"/>
      <c r="HC4407" s="13"/>
      <c r="HD4407" s="13"/>
      <c r="HE4407" s="13"/>
      <c r="HF4407" s="13"/>
      <c r="HG4407" s="13"/>
      <c r="HH4407" s="13"/>
      <c r="HI4407" s="13"/>
      <c r="HJ4407" s="13"/>
      <c r="HK4407" s="13"/>
      <c r="HL4407" s="13"/>
      <c r="HM4407" s="13"/>
      <c r="HN4407" s="13"/>
      <c r="HO4407" s="13"/>
      <c r="HP4407" s="13"/>
      <c r="HQ4407" s="13"/>
      <c r="HR4407" s="13"/>
      <c r="HS4407" s="13"/>
      <c r="HT4407" s="13"/>
      <c r="HU4407" s="13"/>
      <c r="HV4407" s="13"/>
      <c r="HW4407" s="13"/>
      <c r="HX4407" s="13"/>
      <c r="HY4407" s="13"/>
      <c r="HZ4407" s="13"/>
      <c r="IA4407" s="13"/>
      <c r="IB4407" s="13"/>
      <c r="IC4407" s="13"/>
      <c r="ID4407" s="13"/>
      <c r="IE4407" s="13"/>
      <c r="IF4407" s="13"/>
      <c r="IG4407" s="13"/>
    </row>
    <row r="4408" spans="1:241" s="304" customFormat="1">
      <c r="A4408" s="309">
        <v>328</v>
      </c>
      <c r="B4408" s="197" t="s">
        <v>4133</v>
      </c>
      <c r="C4408" s="46" t="s">
        <v>5442</v>
      </c>
      <c r="D4408" s="305" t="s">
        <v>1808</v>
      </c>
      <c r="E4408" s="312">
        <f t="shared" si="255"/>
        <v>0</v>
      </c>
      <c r="F4408" s="303"/>
      <c r="G4408" s="303"/>
      <c r="H4408" s="303"/>
      <c r="I4408" s="13"/>
      <c r="J4408" s="13"/>
      <c r="K4408" s="13"/>
      <c r="L4408" s="13"/>
      <c r="M4408" s="13"/>
      <c r="N4408" s="13"/>
      <c r="O4408" s="13"/>
      <c r="P4408" s="13"/>
      <c r="Q4408" s="13"/>
      <c r="R4408" s="13"/>
      <c r="S4408" s="13"/>
      <c r="T4408" s="13"/>
      <c r="U4408" s="13"/>
      <c r="V4408" s="13"/>
      <c r="W4408" s="13"/>
      <c r="X4408" s="13"/>
      <c r="Y4408" s="13"/>
      <c r="Z4408" s="13"/>
      <c r="AA4408" s="13"/>
      <c r="AB4408" s="13"/>
      <c r="AC4408" s="13"/>
      <c r="AD4408" s="13"/>
      <c r="AE4408" s="13"/>
      <c r="AF4408" s="13"/>
      <c r="AG4408" s="13"/>
      <c r="AH4408" s="13"/>
      <c r="AI4408" s="13"/>
      <c r="AJ4408" s="13"/>
      <c r="AK4408" s="13"/>
      <c r="AL4408" s="13"/>
      <c r="AM4408" s="13"/>
      <c r="AN4408" s="13"/>
      <c r="AO4408" s="13"/>
      <c r="AP4408" s="13"/>
      <c r="AQ4408" s="13"/>
      <c r="AR4408" s="13"/>
      <c r="AS4408" s="13"/>
      <c r="AT4408" s="13"/>
      <c r="AU4408" s="13"/>
      <c r="AV4408" s="13"/>
      <c r="AW4408" s="13"/>
      <c r="AX4408" s="13"/>
      <c r="AY4408" s="13"/>
      <c r="AZ4408" s="13"/>
      <c r="BA4408" s="13"/>
      <c r="BB4408" s="13"/>
      <c r="BC4408" s="13"/>
      <c r="BD4408" s="13"/>
      <c r="BE4408" s="13"/>
      <c r="BF4408" s="13"/>
      <c r="BG4408" s="13"/>
      <c r="BH4408" s="13"/>
      <c r="BI4408" s="13"/>
      <c r="BJ4408" s="13"/>
      <c r="BK4408" s="13"/>
      <c r="BL4408" s="13"/>
      <c r="BM4408" s="13"/>
      <c r="BN4408" s="13"/>
      <c r="BO4408" s="13"/>
      <c r="BP4408" s="13"/>
      <c r="BQ4408" s="13"/>
      <c r="BR4408" s="13"/>
      <c r="BS4408" s="13"/>
      <c r="BT4408" s="13"/>
      <c r="BU4408" s="13"/>
      <c r="BV4408" s="13"/>
      <c r="BW4408" s="13"/>
      <c r="BX4408" s="13"/>
      <c r="BY4408" s="13"/>
      <c r="BZ4408" s="13"/>
      <c r="CA4408" s="13"/>
      <c r="CB4408" s="13"/>
      <c r="CC4408" s="13"/>
      <c r="CD4408" s="13"/>
      <c r="CE4408" s="13"/>
      <c r="CF4408" s="13"/>
      <c r="CG4408" s="13"/>
      <c r="CH4408" s="13"/>
      <c r="CI4408" s="13"/>
      <c r="CJ4408" s="13"/>
      <c r="CK4408" s="13"/>
      <c r="CL4408" s="13"/>
      <c r="CM4408" s="13"/>
      <c r="CN4408" s="13"/>
      <c r="CO4408" s="13"/>
      <c r="CP4408" s="13"/>
      <c r="CQ4408" s="13"/>
      <c r="CR4408" s="13"/>
      <c r="CS4408" s="13"/>
      <c r="CT4408" s="13"/>
      <c r="CU4408" s="13"/>
      <c r="CV4408" s="13"/>
      <c r="CW4408" s="13"/>
      <c r="CX4408" s="13"/>
      <c r="CY4408" s="13"/>
      <c r="CZ4408" s="13"/>
      <c r="DA4408" s="13"/>
      <c r="DB4408" s="13"/>
      <c r="DC4408" s="13"/>
      <c r="DD4408" s="13"/>
      <c r="DE4408" s="13"/>
      <c r="DF4408" s="13"/>
      <c r="DG4408" s="13"/>
      <c r="DH4408" s="13"/>
      <c r="DI4408" s="13"/>
      <c r="DJ4408" s="13"/>
      <c r="DK4408" s="13"/>
      <c r="DL4408" s="13"/>
      <c r="DM4408" s="13"/>
      <c r="DN4408" s="13"/>
      <c r="DO4408" s="13"/>
      <c r="DP4408" s="13"/>
      <c r="DQ4408" s="13"/>
      <c r="DR4408" s="13"/>
      <c r="DS4408" s="13"/>
      <c r="DT4408" s="13"/>
      <c r="DU4408" s="13"/>
      <c r="DV4408" s="13"/>
      <c r="DW4408" s="13"/>
      <c r="DX4408" s="13"/>
      <c r="DY4408" s="13"/>
      <c r="DZ4408" s="13"/>
      <c r="EA4408" s="13"/>
      <c r="EB4408" s="13"/>
      <c r="EC4408" s="13"/>
      <c r="ED4408" s="13"/>
      <c r="EE4408" s="13"/>
      <c r="EF4408" s="13"/>
      <c r="EG4408" s="13"/>
      <c r="EH4408" s="13"/>
      <c r="EI4408" s="13"/>
      <c r="EJ4408" s="13"/>
      <c r="EK4408" s="13"/>
      <c r="EL4408" s="13"/>
      <c r="EM4408" s="13"/>
      <c r="EN4408" s="13"/>
      <c r="EO4408" s="13"/>
      <c r="EP4408" s="13"/>
      <c r="EQ4408" s="13"/>
      <c r="ER4408" s="13"/>
      <c r="ES4408" s="13"/>
      <c r="ET4408" s="13"/>
      <c r="EU4408" s="13"/>
      <c r="EV4408" s="13"/>
      <c r="EW4408" s="13"/>
      <c r="EX4408" s="13"/>
      <c r="EY4408" s="13"/>
      <c r="EZ4408" s="13"/>
      <c r="FA4408" s="13"/>
      <c r="FB4408" s="13"/>
      <c r="FC4408" s="13"/>
      <c r="FD4408" s="13"/>
      <c r="FE4408" s="13"/>
      <c r="FF4408" s="13"/>
      <c r="FG4408" s="13"/>
      <c r="FH4408" s="13"/>
      <c r="FI4408" s="13"/>
      <c r="FJ4408" s="13"/>
      <c r="FK4408" s="13"/>
      <c r="FL4408" s="13"/>
      <c r="FM4408" s="13"/>
      <c r="FN4408" s="13"/>
      <c r="FO4408" s="13"/>
      <c r="FP4408" s="13"/>
      <c r="FQ4408" s="13"/>
      <c r="FR4408" s="13"/>
      <c r="FS4408" s="13"/>
      <c r="FT4408" s="13"/>
      <c r="FU4408" s="13"/>
      <c r="FV4408" s="13"/>
      <c r="FW4408" s="13"/>
      <c r="FX4408" s="13"/>
      <c r="FY4408" s="13"/>
      <c r="FZ4408" s="13"/>
      <c r="GA4408" s="13"/>
      <c r="GB4408" s="13"/>
      <c r="GC4408" s="13"/>
      <c r="GD4408" s="13"/>
      <c r="GE4408" s="13"/>
      <c r="GF4408" s="13"/>
      <c r="GG4408" s="13"/>
      <c r="GH4408" s="13"/>
      <c r="GI4408" s="13"/>
      <c r="GJ4408" s="13"/>
      <c r="GK4408" s="13"/>
      <c r="GL4408" s="13"/>
      <c r="GM4408" s="13"/>
      <c r="GN4408" s="13"/>
      <c r="GO4408" s="13"/>
      <c r="GP4408" s="13"/>
      <c r="GQ4408" s="13"/>
      <c r="GR4408" s="13"/>
      <c r="GS4408" s="13"/>
      <c r="GT4408" s="13"/>
      <c r="GU4408" s="13"/>
      <c r="GV4408" s="13"/>
      <c r="GW4408" s="13"/>
      <c r="GX4408" s="13"/>
      <c r="GY4408" s="13"/>
      <c r="GZ4408" s="13"/>
      <c r="HA4408" s="13"/>
      <c r="HB4408" s="13"/>
      <c r="HC4408" s="13"/>
      <c r="HD4408" s="13"/>
      <c r="HE4408" s="13"/>
      <c r="HF4408" s="13"/>
      <c r="HG4408" s="13"/>
      <c r="HH4408" s="13"/>
      <c r="HI4408" s="13"/>
      <c r="HJ4408" s="13"/>
      <c r="HK4408" s="13"/>
      <c r="HL4408" s="13"/>
      <c r="HM4408" s="13"/>
      <c r="HN4408" s="13"/>
      <c r="HO4408" s="13"/>
      <c r="HP4408" s="13"/>
      <c r="HQ4408" s="13"/>
      <c r="HR4408" s="13"/>
      <c r="HS4408" s="13"/>
      <c r="HT4408" s="13"/>
      <c r="HU4408" s="13"/>
      <c r="HV4408" s="13"/>
      <c r="HW4408" s="13"/>
      <c r="HX4408" s="13"/>
      <c r="HY4408" s="13"/>
      <c r="HZ4408" s="13"/>
      <c r="IA4408" s="13"/>
      <c r="IB4408" s="13"/>
      <c r="IC4408" s="13"/>
      <c r="ID4408" s="13"/>
      <c r="IE4408" s="13"/>
      <c r="IF4408" s="13"/>
      <c r="IG4408" s="13"/>
    </row>
    <row r="4409" spans="1:241" s="304" customFormat="1">
      <c r="A4409" s="309">
        <v>329</v>
      </c>
      <c r="B4409" s="197" t="s">
        <v>5450</v>
      </c>
      <c r="C4409" s="46" t="s">
        <v>5442</v>
      </c>
      <c r="D4409" s="311" t="s">
        <v>2581</v>
      </c>
      <c r="E4409" s="312">
        <f t="shared" si="255"/>
        <v>0</v>
      </c>
      <c r="F4409" s="303"/>
      <c r="G4409" s="303"/>
      <c r="H4409" s="303"/>
      <c r="I4409" s="13"/>
      <c r="J4409" s="13"/>
      <c r="K4409" s="13"/>
      <c r="L4409" s="13"/>
      <c r="M4409" s="13"/>
      <c r="N4409" s="13"/>
      <c r="O4409" s="13"/>
      <c r="P4409" s="13"/>
      <c r="Q4409" s="13"/>
      <c r="R4409" s="13"/>
      <c r="S4409" s="13"/>
      <c r="T4409" s="13"/>
      <c r="U4409" s="13"/>
      <c r="V4409" s="13"/>
      <c r="W4409" s="13"/>
      <c r="X4409" s="13"/>
      <c r="Y4409" s="13"/>
      <c r="Z4409" s="13"/>
      <c r="AA4409" s="13"/>
      <c r="AB4409" s="13"/>
      <c r="AC4409" s="13"/>
      <c r="AD4409" s="13"/>
      <c r="AE4409" s="13"/>
      <c r="AF4409" s="13"/>
      <c r="AG4409" s="13"/>
      <c r="AH4409" s="13"/>
      <c r="AI4409" s="13"/>
      <c r="AJ4409" s="13"/>
      <c r="AK4409" s="13"/>
      <c r="AL4409" s="13"/>
      <c r="AM4409" s="13"/>
      <c r="AN4409" s="13"/>
      <c r="AO4409" s="13"/>
      <c r="AP4409" s="13"/>
      <c r="AQ4409" s="13"/>
      <c r="AR4409" s="13"/>
      <c r="AS4409" s="13"/>
      <c r="AT4409" s="13"/>
      <c r="AU4409" s="13"/>
      <c r="AV4409" s="13"/>
      <c r="AW4409" s="13"/>
      <c r="AX4409" s="13"/>
      <c r="AY4409" s="13"/>
      <c r="AZ4409" s="13"/>
      <c r="BA4409" s="13"/>
      <c r="BB4409" s="13"/>
      <c r="BC4409" s="13"/>
      <c r="BD4409" s="13"/>
      <c r="BE4409" s="13"/>
      <c r="BF4409" s="13"/>
      <c r="BG4409" s="13"/>
      <c r="BH4409" s="13"/>
      <c r="BI4409" s="13"/>
      <c r="BJ4409" s="13"/>
      <c r="BK4409" s="13"/>
      <c r="BL4409" s="13"/>
      <c r="BM4409" s="13"/>
      <c r="BN4409" s="13"/>
      <c r="BO4409" s="13"/>
      <c r="BP4409" s="13"/>
      <c r="BQ4409" s="13"/>
      <c r="BR4409" s="13"/>
      <c r="BS4409" s="13"/>
      <c r="BT4409" s="13"/>
      <c r="BU4409" s="13"/>
      <c r="BV4409" s="13"/>
      <c r="BW4409" s="13"/>
      <c r="BX4409" s="13"/>
      <c r="BY4409" s="13"/>
      <c r="BZ4409" s="13"/>
      <c r="CA4409" s="13"/>
      <c r="CB4409" s="13"/>
      <c r="CC4409" s="13"/>
      <c r="CD4409" s="13"/>
      <c r="CE4409" s="13"/>
      <c r="CF4409" s="13"/>
      <c r="CG4409" s="13"/>
      <c r="CH4409" s="13"/>
      <c r="CI4409" s="13"/>
      <c r="CJ4409" s="13"/>
      <c r="CK4409" s="13"/>
      <c r="CL4409" s="13"/>
      <c r="CM4409" s="13"/>
      <c r="CN4409" s="13"/>
      <c r="CO4409" s="13"/>
      <c r="CP4409" s="13"/>
      <c r="CQ4409" s="13"/>
      <c r="CR4409" s="13"/>
      <c r="CS4409" s="13"/>
      <c r="CT4409" s="13"/>
      <c r="CU4409" s="13"/>
      <c r="CV4409" s="13"/>
      <c r="CW4409" s="13"/>
      <c r="CX4409" s="13"/>
      <c r="CY4409" s="13"/>
      <c r="CZ4409" s="13"/>
      <c r="DA4409" s="13"/>
      <c r="DB4409" s="13"/>
      <c r="DC4409" s="13"/>
      <c r="DD4409" s="13"/>
      <c r="DE4409" s="13"/>
      <c r="DF4409" s="13"/>
      <c r="DG4409" s="13"/>
      <c r="DH4409" s="13"/>
      <c r="DI4409" s="13"/>
      <c r="DJ4409" s="13"/>
      <c r="DK4409" s="13"/>
      <c r="DL4409" s="13"/>
      <c r="DM4409" s="13"/>
      <c r="DN4409" s="13"/>
      <c r="DO4409" s="13"/>
      <c r="DP4409" s="13"/>
      <c r="DQ4409" s="13"/>
      <c r="DR4409" s="13"/>
      <c r="DS4409" s="13"/>
      <c r="DT4409" s="13"/>
      <c r="DU4409" s="13"/>
      <c r="DV4409" s="13"/>
      <c r="DW4409" s="13"/>
      <c r="DX4409" s="13"/>
      <c r="DY4409" s="13"/>
      <c r="DZ4409" s="13"/>
      <c r="EA4409" s="13"/>
      <c r="EB4409" s="13"/>
      <c r="EC4409" s="13"/>
      <c r="ED4409" s="13"/>
      <c r="EE4409" s="13"/>
      <c r="EF4409" s="13"/>
      <c r="EG4409" s="13"/>
      <c r="EH4409" s="13"/>
      <c r="EI4409" s="13"/>
      <c r="EJ4409" s="13"/>
      <c r="EK4409" s="13"/>
      <c r="EL4409" s="13"/>
      <c r="EM4409" s="13"/>
      <c r="EN4409" s="13"/>
      <c r="EO4409" s="13"/>
      <c r="EP4409" s="13"/>
      <c r="EQ4409" s="13"/>
      <c r="ER4409" s="13"/>
      <c r="ES4409" s="13"/>
      <c r="ET4409" s="13"/>
      <c r="EU4409" s="13"/>
      <c r="EV4409" s="13"/>
      <c r="EW4409" s="13"/>
      <c r="EX4409" s="13"/>
      <c r="EY4409" s="13"/>
      <c r="EZ4409" s="13"/>
      <c r="FA4409" s="13"/>
      <c r="FB4409" s="13"/>
      <c r="FC4409" s="13"/>
      <c r="FD4409" s="13"/>
      <c r="FE4409" s="13"/>
      <c r="FF4409" s="13"/>
      <c r="FG4409" s="13"/>
      <c r="FH4409" s="13"/>
      <c r="FI4409" s="13"/>
      <c r="FJ4409" s="13"/>
      <c r="FK4409" s="13"/>
      <c r="FL4409" s="13"/>
      <c r="FM4409" s="13"/>
      <c r="FN4409" s="13"/>
      <c r="FO4409" s="13"/>
      <c r="FP4409" s="13"/>
      <c r="FQ4409" s="13"/>
      <c r="FR4409" s="13"/>
      <c r="FS4409" s="13"/>
      <c r="FT4409" s="13"/>
      <c r="FU4409" s="13"/>
      <c r="FV4409" s="13"/>
      <c r="FW4409" s="13"/>
      <c r="FX4409" s="13"/>
      <c r="FY4409" s="13"/>
      <c r="FZ4409" s="13"/>
      <c r="GA4409" s="13"/>
      <c r="GB4409" s="13"/>
      <c r="GC4409" s="13"/>
      <c r="GD4409" s="13"/>
      <c r="GE4409" s="13"/>
      <c r="GF4409" s="13"/>
      <c r="GG4409" s="13"/>
      <c r="GH4409" s="13"/>
      <c r="GI4409" s="13"/>
      <c r="GJ4409" s="13"/>
      <c r="GK4409" s="13"/>
      <c r="GL4409" s="13"/>
      <c r="GM4409" s="13"/>
      <c r="GN4409" s="13"/>
      <c r="GO4409" s="13"/>
      <c r="GP4409" s="13"/>
      <c r="GQ4409" s="13"/>
      <c r="GR4409" s="13"/>
      <c r="GS4409" s="13"/>
      <c r="GT4409" s="13"/>
      <c r="GU4409" s="13"/>
      <c r="GV4409" s="13"/>
      <c r="GW4409" s="13"/>
      <c r="GX4409" s="13"/>
      <c r="GY4409" s="13"/>
      <c r="GZ4409" s="13"/>
      <c r="HA4409" s="13"/>
      <c r="HB4409" s="13"/>
      <c r="HC4409" s="13"/>
      <c r="HD4409" s="13"/>
      <c r="HE4409" s="13"/>
      <c r="HF4409" s="13"/>
      <c r="HG4409" s="13"/>
      <c r="HH4409" s="13"/>
      <c r="HI4409" s="13"/>
      <c r="HJ4409" s="13"/>
      <c r="HK4409" s="13"/>
      <c r="HL4409" s="13"/>
      <c r="HM4409" s="13"/>
      <c r="HN4409" s="13"/>
      <c r="HO4409" s="13"/>
      <c r="HP4409" s="13"/>
      <c r="HQ4409" s="13"/>
      <c r="HR4409" s="13"/>
      <c r="HS4409" s="13"/>
      <c r="HT4409" s="13"/>
      <c r="HU4409" s="13"/>
      <c r="HV4409" s="13"/>
      <c r="HW4409" s="13"/>
      <c r="HX4409" s="13"/>
      <c r="HY4409" s="13"/>
      <c r="HZ4409" s="13"/>
      <c r="IA4409" s="13"/>
      <c r="IB4409" s="13"/>
      <c r="IC4409" s="13"/>
      <c r="ID4409" s="13"/>
      <c r="IE4409" s="13"/>
      <c r="IF4409" s="13"/>
      <c r="IG4409" s="13"/>
    </row>
    <row r="4410" spans="1:241" s="304" customFormat="1">
      <c r="A4410" s="309">
        <v>330</v>
      </c>
      <c r="B4410" s="197" t="s">
        <v>4132</v>
      </c>
      <c r="C4410" s="46" t="s">
        <v>5442</v>
      </c>
      <c r="D4410" s="305" t="s">
        <v>1808</v>
      </c>
      <c r="E4410" s="312">
        <f t="shared" si="255"/>
        <v>0</v>
      </c>
      <c r="F4410" s="303"/>
      <c r="G4410" s="303"/>
      <c r="H4410" s="303"/>
      <c r="I4410" s="13"/>
      <c r="J4410" s="13"/>
      <c r="K4410" s="13"/>
      <c r="L4410" s="13"/>
      <c r="M4410" s="13"/>
      <c r="N4410" s="13"/>
      <c r="O4410" s="13"/>
      <c r="P4410" s="13"/>
      <c r="Q4410" s="13"/>
      <c r="R4410" s="13"/>
      <c r="S4410" s="13"/>
      <c r="T4410" s="13"/>
      <c r="U4410" s="13"/>
      <c r="V4410" s="13"/>
      <c r="W4410" s="13"/>
      <c r="X4410" s="13"/>
      <c r="Y4410" s="13"/>
      <c r="Z4410" s="13"/>
      <c r="AA4410" s="13"/>
      <c r="AB4410" s="13"/>
      <c r="AC4410" s="13"/>
      <c r="AD4410" s="13"/>
      <c r="AE4410" s="13"/>
      <c r="AF4410" s="13"/>
      <c r="AG4410" s="13"/>
      <c r="AH4410" s="13"/>
      <c r="AI4410" s="13"/>
      <c r="AJ4410" s="13"/>
      <c r="AK4410" s="13"/>
      <c r="AL4410" s="13"/>
      <c r="AM4410" s="13"/>
      <c r="AN4410" s="13"/>
      <c r="AO4410" s="13"/>
      <c r="AP4410" s="13"/>
      <c r="AQ4410" s="13"/>
      <c r="AR4410" s="13"/>
      <c r="AS4410" s="13"/>
      <c r="AT4410" s="13"/>
      <c r="AU4410" s="13"/>
      <c r="AV4410" s="13"/>
      <c r="AW4410" s="13"/>
      <c r="AX4410" s="13"/>
      <c r="AY4410" s="13"/>
      <c r="AZ4410" s="13"/>
      <c r="BA4410" s="13"/>
      <c r="BB4410" s="13"/>
      <c r="BC4410" s="13"/>
      <c r="BD4410" s="13"/>
      <c r="BE4410" s="13"/>
      <c r="BF4410" s="13"/>
      <c r="BG4410" s="13"/>
      <c r="BH4410" s="13"/>
      <c r="BI4410" s="13"/>
      <c r="BJ4410" s="13"/>
      <c r="BK4410" s="13"/>
      <c r="BL4410" s="13"/>
      <c r="BM4410" s="13"/>
      <c r="BN4410" s="13"/>
      <c r="BO4410" s="13"/>
      <c r="BP4410" s="13"/>
      <c r="BQ4410" s="13"/>
      <c r="BR4410" s="13"/>
      <c r="BS4410" s="13"/>
      <c r="BT4410" s="13"/>
      <c r="BU4410" s="13"/>
      <c r="BV4410" s="13"/>
      <c r="BW4410" s="13"/>
      <c r="BX4410" s="13"/>
      <c r="BY4410" s="13"/>
      <c r="BZ4410" s="13"/>
      <c r="CA4410" s="13"/>
      <c r="CB4410" s="13"/>
      <c r="CC4410" s="13"/>
      <c r="CD4410" s="13"/>
      <c r="CE4410" s="13"/>
      <c r="CF4410" s="13"/>
      <c r="CG4410" s="13"/>
      <c r="CH4410" s="13"/>
      <c r="CI4410" s="13"/>
      <c r="CJ4410" s="13"/>
      <c r="CK4410" s="13"/>
      <c r="CL4410" s="13"/>
      <c r="CM4410" s="13"/>
      <c r="CN4410" s="13"/>
      <c r="CO4410" s="13"/>
      <c r="CP4410" s="13"/>
      <c r="CQ4410" s="13"/>
      <c r="CR4410" s="13"/>
      <c r="CS4410" s="13"/>
      <c r="CT4410" s="13"/>
      <c r="CU4410" s="13"/>
      <c r="CV4410" s="13"/>
      <c r="CW4410" s="13"/>
      <c r="CX4410" s="13"/>
      <c r="CY4410" s="13"/>
      <c r="CZ4410" s="13"/>
      <c r="DA4410" s="13"/>
      <c r="DB4410" s="13"/>
      <c r="DC4410" s="13"/>
      <c r="DD4410" s="13"/>
      <c r="DE4410" s="13"/>
      <c r="DF4410" s="13"/>
      <c r="DG4410" s="13"/>
      <c r="DH4410" s="13"/>
      <c r="DI4410" s="13"/>
      <c r="DJ4410" s="13"/>
      <c r="DK4410" s="13"/>
      <c r="DL4410" s="13"/>
      <c r="DM4410" s="13"/>
      <c r="DN4410" s="13"/>
      <c r="DO4410" s="13"/>
      <c r="DP4410" s="13"/>
      <c r="DQ4410" s="13"/>
      <c r="DR4410" s="13"/>
      <c r="DS4410" s="13"/>
      <c r="DT4410" s="13"/>
      <c r="DU4410" s="13"/>
      <c r="DV4410" s="13"/>
      <c r="DW4410" s="13"/>
      <c r="DX4410" s="13"/>
      <c r="DY4410" s="13"/>
      <c r="DZ4410" s="13"/>
      <c r="EA4410" s="13"/>
      <c r="EB4410" s="13"/>
      <c r="EC4410" s="13"/>
      <c r="ED4410" s="13"/>
      <c r="EE4410" s="13"/>
      <c r="EF4410" s="13"/>
      <c r="EG4410" s="13"/>
      <c r="EH4410" s="13"/>
      <c r="EI4410" s="13"/>
      <c r="EJ4410" s="13"/>
      <c r="EK4410" s="13"/>
      <c r="EL4410" s="13"/>
      <c r="EM4410" s="13"/>
      <c r="EN4410" s="13"/>
      <c r="EO4410" s="13"/>
      <c r="EP4410" s="13"/>
      <c r="EQ4410" s="13"/>
      <c r="ER4410" s="13"/>
      <c r="ES4410" s="13"/>
      <c r="ET4410" s="13"/>
      <c r="EU4410" s="13"/>
      <c r="EV4410" s="13"/>
      <c r="EW4410" s="13"/>
      <c r="EX4410" s="13"/>
      <c r="EY4410" s="13"/>
      <c r="EZ4410" s="13"/>
      <c r="FA4410" s="13"/>
      <c r="FB4410" s="13"/>
      <c r="FC4410" s="13"/>
      <c r="FD4410" s="13"/>
      <c r="FE4410" s="13"/>
      <c r="FF4410" s="13"/>
      <c r="FG4410" s="13"/>
      <c r="FH4410" s="13"/>
      <c r="FI4410" s="13"/>
      <c r="FJ4410" s="13"/>
      <c r="FK4410" s="13"/>
      <c r="FL4410" s="13"/>
      <c r="FM4410" s="13"/>
      <c r="FN4410" s="13"/>
      <c r="FO4410" s="13"/>
      <c r="FP4410" s="13"/>
      <c r="FQ4410" s="13"/>
      <c r="FR4410" s="13"/>
      <c r="FS4410" s="13"/>
      <c r="FT4410" s="13"/>
      <c r="FU4410" s="13"/>
      <c r="FV4410" s="13"/>
      <c r="FW4410" s="13"/>
      <c r="FX4410" s="13"/>
      <c r="FY4410" s="13"/>
      <c r="FZ4410" s="13"/>
      <c r="GA4410" s="13"/>
      <c r="GB4410" s="13"/>
      <c r="GC4410" s="13"/>
      <c r="GD4410" s="13"/>
      <c r="GE4410" s="13"/>
      <c r="GF4410" s="13"/>
      <c r="GG4410" s="13"/>
      <c r="GH4410" s="13"/>
      <c r="GI4410" s="13"/>
      <c r="GJ4410" s="13"/>
      <c r="GK4410" s="13"/>
      <c r="GL4410" s="13"/>
      <c r="GM4410" s="13"/>
      <c r="GN4410" s="13"/>
      <c r="GO4410" s="13"/>
      <c r="GP4410" s="13"/>
      <c r="GQ4410" s="13"/>
      <c r="GR4410" s="13"/>
      <c r="GS4410" s="13"/>
      <c r="GT4410" s="13"/>
      <c r="GU4410" s="13"/>
      <c r="GV4410" s="13"/>
      <c r="GW4410" s="13"/>
      <c r="GX4410" s="13"/>
      <c r="GY4410" s="13"/>
      <c r="GZ4410" s="13"/>
      <c r="HA4410" s="13"/>
      <c r="HB4410" s="13"/>
      <c r="HC4410" s="13"/>
      <c r="HD4410" s="13"/>
      <c r="HE4410" s="13"/>
      <c r="HF4410" s="13"/>
      <c r="HG4410" s="13"/>
      <c r="HH4410" s="13"/>
      <c r="HI4410" s="13"/>
      <c r="HJ4410" s="13"/>
      <c r="HK4410" s="13"/>
      <c r="HL4410" s="13"/>
      <c r="HM4410" s="13"/>
      <c r="HN4410" s="13"/>
      <c r="HO4410" s="13"/>
      <c r="HP4410" s="13"/>
      <c r="HQ4410" s="13"/>
      <c r="HR4410" s="13"/>
      <c r="HS4410" s="13"/>
      <c r="HT4410" s="13"/>
      <c r="HU4410" s="13"/>
      <c r="HV4410" s="13"/>
      <c r="HW4410" s="13"/>
      <c r="HX4410" s="13"/>
      <c r="HY4410" s="13"/>
      <c r="HZ4410" s="13"/>
      <c r="IA4410" s="13"/>
      <c r="IB4410" s="13"/>
      <c r="IC4410" s="13"/>
      <c r="ID4410" s="13"/>
      <c r="IE4410" s="13"/>
      <c r="IF4410" s="13"/>
      <c r="IG4410" s="13"/>
    </row>
    <row r="4411" spans="1:241" s="304" customFormat="1" ht="31.5" customHeight="1">
      <c r="A4411" s="308"/>
      <c r="B4411" s="910" t="s">
        <v>5451</v>
      </c>
      <c r="C4411" s="911"/>
      <c r="D4411" s="911"/>
      <c r="E4411" s="911"/>
      <c r="F4411" s="911"/>
      <c r="G4411" s="911"/>
      <c r="H4411" s="911"/>
      <c r="I4411" s="13"/>
      <c r="J4411" s="13"/>
      <c r="K4411" s="13"/>
      <c r="L4411" s="13"/>
      <c r="M4411" s="13"/>
      <c r="N4411" s="13"/>
      <c r="O4411" s="13"/>
      <c r="P4411" s="13"/>
      <c r="Q4411" s="13"/>
      <c r="R4411" s="13"/>
      <c r="S4411" s="13"/>
      <c r="T4411" s="13"/>
      <c r="U4411" s="13"/>
      <c r="V4411" s="13"/>
      <c r="W4411" s="13"/>
      <c r="X4411" s="13"/>
      <c r="Y4411" s="13"/>
      <c r="Z4411" s="13"/>
      <c r="AA4411" s="13"/>
      <c r="AB4411" s="13"/>
      <c r="AC4411" s="13"/>
      <c r="AD4411" s="13"/>
      <c r="AE4411" s="13"/>
      <c r="AF4411" s="13"/>
      <c r="AG4411" s="13"/>
      <c r="AH4411" s="13"/>
      <c r="AI4411" s="13"/>
      <c r="AJ4411" s="13"/>
      <c r="AK4411" s="13"/>
      <c r="AL4411" s="13"/>
      <c r="AM4411" s="13"/>
      <c r="AN4411" s="13"/>
      <c r="AO4411" s="13"/>
      <c r="AP4411" s="13"/>
      <c r="AQ4411" s="13"/>
      <c r="AR4411" s="13"/>
      <c r="AS4411" s="13"/>
      <c r="AT4411" s="13"/>
      <c r="AU4411" s="13"/>
      <c r="AV4411" s="13"/>
      <c r="AW4411" s="13"/>
      <c r="AX4411" s="13"/>
      <c r="AY4411" s="13"/>
      <c r="AZ4411" s="13"/>
      <c r="BA4411" s="13"/>
      <c r="BB4411" s="13"/>
      <c r="BC4411" s="13"/>
      <c r="BD4411" s="13"/>
      <c r="BE4411" s="13"/>
      <c r="BF4411" s="13"/>
      <c r="BG4411" s="13"/>
      <c r="BH4411" s="13"/>
      <c r="BI4411" s="13"/>
      <c r="BJ4411" s="13"/>
      <c r="BK4411" s="13"/>
      <c r="BL4411" s="13"/>
      <c r="BM4411" s="13"/>
      <c r="BN4411" s="13"/>
      <c r="BO4411" s="13"/>
      <c r="BP4411" s="13"/>
      <c r="BQ4411" s="13"/>
      <c r="BR4411" s="13"/>
      <c r="BS4411" s="13"/>
      <c r="BT4411" s="13"/>
      <c r="BU4411" s="13"/>
      <c r="BV4411" s="13"/>
      <c r="BW4411" s="13"/>
      <c r="BX4411" s="13"/>
      <c r="BY4411" s="13"/>
      <c r="BZ4411" s="13"/>
      <c r="CA4411" s="13"/>
      <c r="CB4411" s="13"/>
      <c r="CC4411" s="13"/>
      <c r="CD4411" s="13"/>
      <c r="CE4411" s="13"/>
      <c r="CF4411" s="13"/>
      <c r="CG4411" s="13"/>
      <c r="CH4411" s="13"/>
      <c r="CI4411" s="13"/>
      <c r="CJ4411" s="13"/>
      <c r="CK4411" s="13"/>
      <c r="CL4411" s="13"/>
      <c r="CM4411" s="13"/>
      <c r="CN4411" s="13"/>
      <c r="CO4411" s="13"/>
      <c r="CP4411" s="13"/>
      <c r="CQ4411" s="13"/>
      <c r="CR4411" s="13"/>
      <c r="CS4411" s="13"/>
      <c r="CT4411" s="13"/>
      <c r="CU4411" s="13"/>
      <c r="CV4411" s="13"/>
      <c r="CW4411" s="13"/>
      <c r="CX4411" s="13"/>
      <c r="CY4411" s="13"/>
      <c r="CZ4411" s="13"/>
      <c r="DA4411" s="13"/>
      <c r="DB4411" s="13"/>
      <c r="DC4411" s="13"/>
      <c r="DD4411" s="13"/>
      <c r="DE4411" s="13"/>
      <c r="DF4411" s="13"/>
      <c r="DG4411" s="13"/>
      <c r="DH4411" s="13"/>
      <c r="DI4411" s="13"/>
      <c r="DJ4411" s="13"/>
      <c r="DK4411" s="13"/>
      <c r="DL4411" s="13"/>
      <c r="DM4411" s="13"/>
      <c r="DN4411" s="13"/>
      <c r="DO4411" s="13"/>
      <c r="DP4411" s="13"/>
      <c r="DQ4411" s="13"/>
      <c r="DR4411" s="13"/>
      <c r="DS4411" s="13"/>
      <c r="DT4411" s="13"/>
      <c r="DU4411" s="13"/>
      <c r="DV4411" s="13"/>
      <c r="DW4411" s="13"/>
      <c r="DX4411" s="13"/>
      <c r="DY4411" s="13"/>
      <c r="DZ4411" s="13"/>
      <c r="EA4411" s="13"/>
      <c r="EB4411" s="13"/>
      <c r="EC4411" s="13"/>
      <c r="ED4411" s="13"/>
      <c r="EE4411" s="13"/>
      <c r="EF4411" s="13"/>
      <c r="EG4411" s="13"/>
      <c r="EH4411" s="13"/>
      <c r="EI4411" s="13"/>
      <c r="EJ4411" s="13"/>
      <c r="EK4411" s="13"/>
      <c r="EL4411" s="13"/>
      <c r="EM4411" s="13"/>
      <c r="EN4411" s="13"/>
      <c r="EO4411" s="13"/>
      <c r="EP4411" s="13"/>
      <c r="EQ4411" s="13"/>
      <c r="ER4411" s="13"/>
      <c r="ES4411" s="13"/>
      <c r="ET4411" s="13"/>
      <c r="EU4411" s="13"/>
      <c r="EV4411" s="13"/>
      <c r="EW4411" s="13"/>
      <c r="EX4411" s="13"/>
      <c r="EY4411" s="13"/>
      <c r="EZ4411" s="13"/>
      <c r="FA4411" s="13"/>
      <c r="FB4411" s="13"/>
      <c r="FC4411" s="13"/>
      <c r="FD4411" s="13"/>
      <c r="FE4411" s="13"/>
      <c r="FF4411" s="13"/>
      <c r="FG4411" s="13"/>
      <c r="FH4411" s="13"/>
      <c r="FI4411" s="13"/>
      <c r="FJ4411" s="13"/>
      <c r="FK4411" s="13"/>
      <c r="FL4411" s="13"/>
      <c r="FM4411" s="13"/>
      <c r="FN4411" s="13"/>
      <c r="FO4411" s="13"/>
      <c r="FP4411" s="13"/>
      <c r="FQ4411" s="13"/>
      <c r="FR4411" s="13"/>
      <c r="FS4411" s="13"/>
      <c r="FT4411" s="13"/>
      <c r="FU4411" s="13"/>
      <c r="FV4411" s="13"/>
      <c r="FW4411" s="13"/>
      <c r="FX4411" s="13"/>
      <c r="FY4411" s="13"/>
      <c r="FZ4411" s="13"/>
      <c r="GA4411" s="13"/>
      <c r="GB4411" s="13"/>
      <c r="GC4411" s="13"/>
      <c r="GD4411" s="13"/>
      <c r="GE4411" s="13"/>
      <c r="GF4411" s="13"/>
      <c r="GG4411" s="13"/>
      <c r="GH4411" s="13"/>
      <c r="GI4411" s="13"/>
      <c r="GJ4411" s="13"/>
      <c r="GK4411" s="13"/>
      <c r="GL4411" s="13"/>
      <c r="GM4411" s="13"/>
      <c r="GN4411" s="13"/>
      <c r="GO4411" s="13"/>
      <c r="GP4411" s="13"/>
      <c r="GQ4411" s="13"/>
      <c r="GR4411" s="13"/>
      <c r="GS4411" s="13"/>
      <c r="GT4411" s="13"/>
      <c r="GU4411" s="13"/>
      <c r="GV4411" s="13"/>
      <c r="GW4411" s="13"/>
      <c r="GX4411" s="13"/>
      <c r="GY4411" s="13"/>
      <c r="GZ4411" s="13"/>
      <c r="HA4411" s="13"/>
      <c r="HB4411" s="13"/>
      <c r="HC4411" s="13"/>
      <c r="HD4411" s="13"/>
      <c r="HE4411" s="13"/>
      <c r="HF4411" s="13"/>
      <c r="HG4411" s="13"/>
      <c r="HH4411" s="13"/>
      <c r="HI4411" s="13"/>
      <c r="HJ4411" s="13"/>
      <c r="HK4411" s="13"/>
      <c r="HL4411" s="13"/>
      <c r="HM4411" s="13"/>
      <c r="HN4411" s="13"/>
      <c r="HO4411" s="13"/>
      <c r="HP4411" s="13"/>
      <c r="HQ4411" s="13"/>
      <c r="HR4411" s="13"/>
      <c r="HS4411" s="13"/>
      <c r="HT4411" s="13"/>
      <c r="HU4411" s="13"/>
      <c r="HV4411" s="13"/>
      <c r="HW4411" s="13"/>
      <c r="HX4411" s="13"/>
      <c r="HY4411" s="13"/>
      <c r="HZ4411" s="13"/>
      <c r="IA4411" s="13"/>
      <c r="IB4411" s="13"/>
      <c r="IC4411" s="13"/>
      <c r="ID4411" s="13"/>
      <c r="IE4411" s="13"/>
      <c r="IF4411" s="13"/>
      <c r="IG4411" s="13"/>
    </row>
    <row r="4412" spans="1:241" s="304" customFormat="1">
      <c r="A4412" s="309">
        <v>331</v>
      </c>
      <c r="B4412" s="197" t="s">
        <v>5452</v>
      </c>
      <c r="C4412" s="151" t="s">
        <v>5453</v>
      </c>
      <c r="D4412" s="305" t="s">
        <v>1808</v>
      </c>
      <c r="E4412" s="312">
        <f t="shared" ref="E4412:E4427" si="256">+F4412+G4412+H4412</f>
        <v>0</v>
      </c>
      <c r="F4412" s="303"/>
      <c r="G4412" s="303"/>
      <c r="H4412" s="303"/>
      <c r="I4412" s="13"/>
      <c r="J4412" s="13"/>
      <c r="K4412" s="13"/>
      <c r="L4412" s="13"/>
      <c r="M4412" s="13"/>
      <c r="N4412" s="13"/>
      <c r="O4412" s="13"/>
      <c r="P4412" s="13"/>
      <c r="Q4412" s="13"/>
      <c r="R4412" s="13"/>
      <c r="S4412" s="13"/>
      <c r="T4412" s="13"/>
      <c r="U4412" s="13"/>
      <c r="V4412" s="13"/>
      <c r="W4412" s="13"/>
      <c r="X4412" s="13"/>
      <c r="Y4412" s="13"/>
      <c r="Z4412" s="13"/>
      <c r="AA4412" s="13"/>
      <c r="AB4412" s="13"/>
      <c r="AC4412" s="13"/>
      <c r="AD4412" s="13"/>
      <c r="AE4412" s="13"/>
      <c r="AF4412" s="13"/>
      <c r="AG4412" s="13"/>
      <c r="AH4412" s="13"/>
      <c r="AI4412" s="13"/>
      <c r="AJ4412" s="13"/>
      <c r="AK4412" s="13"/>
      <c r="AL4412" s="13"/>
      <c r="AM4412" s="13"/>
      <c r="AN4412" s="13"/>
      <c r="AO4412" s="13"/>
      <c r="AP4412" s="13"/>
      <c r="AQ4412" s="13"/>
      <c r="AR4412" s="13"/>
      <c r="AS4412" s="13"/>
      <c r="AT4412" s="13"/>
      <c r="AU4412" s="13"/>
      <c r="AV4412" s="13"/>
      <c r="AW4412" s="13"/>
      <c r="AX4412" s="13"/>
      <c r="AY4412" s="13"/>
      <c r="AZ4412" s="13"/>
      <c r="BA4412" s="13"/>
      <c r="BB4412" s="13"/>
      <c r="BC4412" s="13"/>
      <c r="BD4412" s="13"/>
      <c r="BE4412" s="13"/>
      <c r="BF4412" s="13"/>
      <c r="BG4412" s="13"/>
      <c r="BH4412" s="13"/>
      <c r="BI4412" s="13"/>
      <c r="BJ4412" s="13"/>
      <c r="BK4412" s="13"/>
      <c r="BL4412" s="13"/>
      <c r="BM4412" s="13"/>
      <c r="BN4412" s="13"/>
      <c r="BO4412" s="13"/>
      <c r="BP4412" s="13"/>
      <c r="BQ4412" s="13"/>
      <c r="BR4412" s="13"/>
      <c r="BS4412" s="13"/>
      <c r="BT4412" s="13"/>
      <c r="BU4412" s="13"/>
      <c r="BV4412" s="13"/>
      <c r="BW4412" s="13"/>
      <c r="BX4412" s="13"/>
      <c r="BY4412" s="13"/>
      <c r="BZ4412" s="13"/>
      <c r="CA4412" s="13"/>
      <c r="CB4412" s="13"/>
      <c r="CC4412" s="13"/>
      <c r="CD4412" s="13"/>
      <c r="CE4412" s="13"/>
      <c r="CF4412" s="13"/>
      <c r="CG4412" s="13"/>
      <c r="CH4412" s="13"/>
      <c r="CI4412" s="13"/>
      <c r="CJ4412" s="13"/>
      <c r="CK4412" s="13"/>
      <c r="CL4412" s="13"/>
      <c r="CM4412" s="13"/>
      <c r="CN4412" s="13"/>
      <c r="CO4412" s="13"/>
      <c r="CP4412" s="13"/>
      <c r="CQ4412" s="13"/>
      <c r="CR4412" s="13"/>
      <c r="CS4412" s="13"/>
      <c r="CT4412" s="13"/>
      <c r="CU4412" s="13"/>
      <c r="CV4412" s="13"/>
      <c r="CW4412" s="13"/>
      <c r="CX4412" s="13"/>
      <c r="CY4412" s="13"/>
      <c r="CZ4412" s="13"/>
      <c r="DA4412" s="13"/>
      <c r="DB4412" s="13"/>
      <c r="DC4412" s="13"/>
      <c r="DD4412" s="13"/>
      <c r="DE4412" s="13"/>
      <c r="DF4412" s="13"/>
      <c r="DG4412" s="13"/>
      <c r="DH4412" s="13"/>
      <c r="DI4412" s="13"/>
      <c r="DJ4412" s="13"/>
      <c r="DK4412" s="13"/>
      <c r="DL4412" s="13"/>
      <c r="DM4412" s="13"/>
      <c r="DN4412" s="13"/>
      <c r="DO4412" s="13"/>
      <c r="DP4412" s="13"/>
      <c r="DQ4412" s="13"/>
      <c r="DR4412" s="13"/>
      <c r="DS4412" s="13"/>
      <c r="DT4412" s="13"/>
      <c r="DU4412" s="13"/>
      <c r="DV4412" s="13"/>
      <c r="DW4412" s="13"/>
      <c r="DX4412" s="13"/>
      <c r="DY4412" s="13"/>
      <c r="DZ4412" s="13"/>
      <c r="EA4412" s="13"/>
      <c r="EB4412" s="13"/>
      <c r="EC4412" s="13"/>
      <c r="ED4412" s="13"/>
      <c r="EE4412" s="13"/>
      <c r="EF4412" s="13"/>
      <c r="EG4412" s="13"/>
      <c r="EH4412" s="13"/>
      <c r="EI4412" s="13"/>
      <c r="EJ4412" s="13"/>
      <c r="EK4412" s="13"/>
      <c r="EL4412" s="13"/>
      <c r="EM4412" s="13"/>
      <c r="EN4412" s="13"/>
      <c r="EO4412" s="13"/>
      <c r="EP4412" s="13"/>
      <c r="EQ4412" s="13"/>
      <c r="ER4412" s="13"/>
      <c r="ES4412" s="13"/>
      <c r="ET4412" s="13"/>
      <c r="EU4412" s="13"/>
      <c r="EV4412" s="13"/>
      <c r="EW4412" s="13"/>
      <c r="EX4412" s="13"/>
      <c r="EY4412" s="13"/>
      <c r="EZ4412" s="13"/>
      <c r="FA4412" s="13"/>
      <c r="FB4412" s="13"/>
      <c r="FC4412" s="13"/>
      <c r="FD4412" s="13"/>
      <c r="FE4412" s="13"/>
      <c r="FF4412" s="13"/>
      <c r="FG4412" s="13"/>
      <c r="FH4412" s="13"/>
      <c r="FI4412" s="13"/>
      <c r="FJ4412" s="13"/>
      <c r="FK4412" s="13"/>
      <c r="FL4412" s="13"/>
      <c r="FM4412" s="13"/>
      <c r="FN4412" s="13"/>
      <c r="FO4412" s="13"/>
      <c r="FP4412" s="13"/>
      <c r="FQ4412" s="13"/>
      <c r="FR4412" s="13"/>
      <c r="FS4412" s="13"/>
      <c r="FT4412" s="13"/>
      <c r="FU4412" s="13"/>
      <c r="FV4412" s="13"/>
      <c r="FW4412" s="13"/>
      <c r="FX4412" s="13"/>
      <c r="FY4412" s="13"/>
      <c r="FZ4412" s="13"/>
      <c r="GA4412" s="13"/>
      <c r="GB4412" s="13"/>
      <c r="GC4412" s="13"/>
      <c r="GD4412" s="13"/>
      <c r="GE4412" s="13"/>
      <c r="GF4412" s="13"/>
      <c r="GG4412" s="13"/>
      <c r="GH4412" s="13"/>
      <c r="GI4412" s="13"/>
      <c r="GJ4412" s="13"/>
      <c r="GK4412" s="13"/>
      <c r="GL4412" s="13"/>
      <c r="GM4412" s="13"/>
      <c r="GN4412" s="13"/>
      <c r="GO4412" s="13"/>
      <c r="GP4412" s="13"/>
      <c r="GQ4412" s="13"/>
      <c r="GR4412" s="13"/>
      <c r="GS4412" s="13"/>
      <c r="GT4412" s="13"/>
      <c r="GU4412" s="13"/>
      <c r="GV4412" s="13"/>
      <c r="GW4412" s="13"/>
      <c r="GX4412" s="13"/>
      <c r="GY4412" s="13"/>
      <c r="GZ4412" s="13"/>
      <c r="HA4412" s="13"/>
      <c r="HB4412" s="13"/>
      <c r="HC4412" s="13"/>
      <c r="HD4412" s="13"/>
      <c r="HE4412" s="13"/>
      <c r="HF4412" s="13"/>
      <c r="HG4412" s="13"/>
      <c r="HH4412" s="13"/>
      <c r="HI4412" s="13"/>
      <c r="HJ4412" s="13"/>
      <c r="HK4412" s="13"/>
      <c r="HL4412" s="13"/>
      <c r="HM4412" s="13"/>
      <c r="HN4412" s="13"/>
      <c r="HO4412" s="13"/>
      <c r="HP4412" s="13"/>
      <c r="HQ4412" s="13"/>
      <c r="HR4412" s="13"/>
      <c r="HS4412" s="13"/>
      <c r="HT4412" s="13"/>
      <c r="HU4412" s="13"/>
      <c r="HV4412" s="13"/>
      <c r="HW4412" s="13"/>
      <c r="HX4412" s="13"/>
      <c r="HY4412" s="13"/>
      <c r="HZ4412" s="13"/>
      <c r="IA4412" s="13"/>
      <c r="IB4412" s="13"/>
      <c r="IC4412" s="13"/>
      <c r="ID4412" s="13"/>
      <c r="IE4412" s="13"/>
      <c r="IF4412" s="13"/>
      <c r="IG4412" s="13"/>
    </row>
    <row r="4413" spans="1:241" s="304" customFormat="1">
      <c r="A4413" s="309">
        <v>332</v>
      </c>
      <c r="B4413" s="197" t="s">
        <v>5454</v>
      </c>
      <c r="C4413" s="151" t="s">
        <v>5453</v>
      </c>
      <c r="D4413" s="305" t="s">
        <v>1808</v>
      </c>
      <c r="E4413" s="312">
        <f t="shared" si="256"/>
        <v>0</v>
      </c>
      <c r="F4413" s="303"/>
      <c r="G4413" s="303"/>
      <c r="H4413" s="303"/>
      <c r="I4413" s="13"/>
      <c r="J4413" s="13"/>
      <c r="K4413" s="13"/>
      <c r="L4413" s="13"/>
      <c r="M4413" s="13"/>
      <c r="N4413" s="13"/>
      <c r="O4413" s="13"/>
      <c r="P4413" s="13"/>
      <c r="Q4413" s="13"/>
      <c r="R4413" s="13"/>
      <c r="S4413" s="13"/>
      <c r="T4413" s="13"/>
      <c r="U4413" s="13"/>
      <c r="V4413" s="13"/>
      <c r="W4413" s="13"/>
      <c r="X4413" s="13"/>
      <c r="Y4413" s="13"/>
      <c r="Z4413" s="13"/>
      <c r="AA4413" s="13"/>
      <c r="AB4413" s="13"/>
      <c r="AC4413" s="13"/>
      <c r="AD4413" s="13"/>
      <c r="AE4413" s="13"/>
      <c r="AF4413" s="13"/>
      <c r="AG4413" s="13"/>
      <c r="AH4413" s="13"/>
      <c r="AI4413" s="13"/>
      <c r="AJ4413" s="13"/>
      <c r="AK4413" s="13"/>
      <c r="AL4413" s="13"/>
      <c r="AM4413" s="13"/>
      <c r="AN4413" s="13"/>
      <c r="AO4413" s="13"/>
      <c r="AP4413" s="13"/>
      <c r="AQ4413" s="13"/>
      <c r="AR4413" s="13"/>
      <c r="AS4413" s="13"/>
      <c r="AT4413" s="13"/>
      <c r="AU4413" s="13"/>
      <c r="AV4413" s="13"/>
      <c r="AW4413" s="13"/>
      <c r="AX4413" s="13"/>
      <c r="AY4413" s="13"/>
      <c r="AZ4413" s="13"/>
      <c r="BA4413" s="13"/>
      <c r="BB4413" s="13"/>
      <c r="BC4413" s="13"/>
      <c r="BD4413" s="13"/>
      <c r="BE4413" s="13"/>
      <c r="BF4413" s="13"/>
      <c r="BG4413" s="13"/>
      <c r="BH4413" s="13"/>
      <c r="BI4413" s="13"/>
      <c r="BJ4413" s="13"/>
      <c r="BK4413" s="13"/>
      <c r="BL4413" s="13"/>
      <c r="BM4413" s="13"/>
      <c r="BN4413" s="13"/>
      <c r="BO4413" s="13"/>
      <c r="BP4413" s="13"/>
      <c r="BQ4413" s="13"/>
      <c r="BR4413" s="13"/>
      <c r="BS4413" s="13"/>
      <c r="BT4413" s="13"/>
      <c r="BU4413" s="13"/>
      <c r="BV4413" s="13"/>
      <c r="BW4413" s="13"/>
      <c r="BX4413" s="13"/>
      <c r="BY4413" s="13"/>
      <c r="BZ4413" s="13"/>
      <c r="CA4413" s="13"/>
      <c r="CB4413" s="13"/>
      <c r="CC4413" s="13"/>
      <c r="CD4413" s="13"/>
      <c r="CE4413" s="13"/>
      <c r="CF4413" s="13"/>
      <c r="CG4413" s="13"/>
      <c r="CH4413" s="13"/>
      <c r="CI4413" s="13"/>
      <c r="CJ4413" s="13"/>
      <c r="CK4413" s="13"/>
      <c r="CL4413" s="13"/>
      <c r="CM4413" s="13"/>
      <c r="CN4413" s="13"/>
      <c r="CO4413" s="13"/>
      <c r="CP4413" s="13"/>
      <c r="CQ4413" s="13"/>
      <c r="CR4413" s="13"/>
      <c r="CS4413" s="13"/>
      <c r="CT4413" s="13"/>
      <c r="CU4413" s="13"/>
      <c r="CV4413" s="13"/>
      <c r="CW4413" s="13"/>
      <c r="CX4413" s="13"/>
      <c r="CY4413" s="13"/>
      <c r="CZ4413" s="13"/>
      <c r="DA4413" s="13"/>
      <c r="DB4413" s="13"/>
      <c r="DC4413" s="13"/>
      <c r="DD4413" s="13"/>
      <c r="DE4413" s="13"/>
      <c r="DF4413" s="13"/>
      <c r="DG4413" s="13"/>
      <c r="DH4413" s="13"/>
      <c r="DI4413" s="13"/>
      <c r="DJ4413" s="13"/>
      <c r="DK4413" s="13"/>
      <c r="DL4413" s="13"/>
      <c r="DM4413" s="13"/>
      <c r="DN4413" s="13"/>
      <c r="DO4413" s="13"/>
      <c r="DP4413" s="13"/>
      <c r="DQ4413" s="13"/>
      <c r="DR4413" s="13"/>
      <c r="DS4413" s="13"/>
      <c r="DT4413" s="13"/>
      <c r="DU4413" s="13"/>
      <c r="DV4413" s="13"/>
      <c r="DW4413" s="13"/>
      <c r="DX4413" s="13"/>
      <c r="DY4413" s="13"/>
      <c r="DZ4413" s="13"/>
      <c r="EA4413" s="13"/>
      <c r="EB4413" s="13"/>
      <c r="EC4413" s="13"/>
      <c r="ED4413" s="13"/>
      <c r="EE4413" s="13"/>
      <c r="EF4413" s="13"/>
      <c r="EG4413" s="13"/>
      <c r="EH4413" s="13"/>
      <c r="EI4413" s="13"/>
      <c r="EJ4413" s="13"/>
      <c r="EK4413" s="13"/>
      <c r="EL4413" s="13"/>
      <c r="EM4413" s="13"/>
      <c r="EN4413" s="13"/>
      <c r="EO4413" s="13"/>
      <c r="EP4413" s="13"/>
      <c r="EQ4413" s="13"/>
      <c r="ER4413" s="13"/>
      <c r="ES4413" s="13"/>
      <c r="ET4413" s="13"/>
      <c r="EU4413" s="13"/>
      <c r="EV4413" s="13"/>
      <c r="EW4413" s="13"/>
      <c r="EX4413" s="13"/>
      <c r="EY4413" s="13"/>
      <c r="EZ4413" s="13"/>
      <c r="FA4413" s="13"/>
      <c r="FB4413" s="13"/>
      <c r="FC4413" s="13"/>
      <c r="FD4413" s="13"/>
      <c r="FE4413" s="13"/>
      <c r="FF4413" s="13"/>
      <c r="FG4413" s="13"/>
      <c r="FH4413" s="13"/>
      <c r="FI4413" s="13"/>
      <c r="FJ4413" s="13"/>
      <c r="FK4413" s="13"/>
      <c r="FL4413" s="13"/>
      <c r="FM4413" s="13"/>
      <c r="FN4413" s="13"/>
      <c r="FO4413" s="13"/>
      <c r="FP4413" s="13"/>
      <c r="FQ4413" s="13"/>
      <c r="FR4413" s="13"/>
      <c r="FS4413" s="13"/>
      <c r="FT4413" s="13"/>
      <c r="FU4413" s="13"/>
      <c r="FV4413" s="13"/>
      <c r="FW4413" s="13"/>
      <c r="FX4413" s="13"/>
      <c r="FY4413" s="13"/>
      <c r="FZ4413" s="13"/>
      <c r="GA4413" s="13"/>
      <c r="GB4413" s="13"/>
      <c r="GC4413" s="13"/>
      <c r="GD4413" s="13"/>
      <c r="GE4413" s="13"/>
      <c r="GF4413" s="13"/>
      <c r="GG4413" s="13"/>
      <c r="GH4413" s="13"/>
      <c r="GI4413" s="13"/>
      <c r="GJ4413" s="13"/>
      <c r="GK4413" s="13"/>
      <c r="GL4413" s="13"/>
      <c r="GM4413" s="13"/>
      <c r="GN4413" s="13"/>
      <c r="GO4413" s="13"/>
      <c r="GP4413" s="13"/>
      <c r="GQ4413" s="13"/>
      <c r="GR4413" s="13"/>
      <c r="GS4413" s="13"/>
      <c r="GT4413" s="13"/>
      <c r="GU4413" s="13"/>
      <c r="GV4413" s="13"/>
      <c r="GW4413" s="13"/>
      <c r="GX4413" s="13"/>
      <c r="GY4413" s="13"/>
      <c r="GZ4413" s="13"/>
      <c r="HA4413" s="13"/>
      <c r="HB4413" s="13"/>
      <c r="HC4413" s="13"/>
      <c r="HD4413" s="13"/>
      <c r="HE4413" s="13"/>
      <c r="HF4413" s="13"/>
      <c r="HG4413" s="13"/>
      <c r="HH4413" s="13"/>
      <c r="HI4413" s="13"/>
      <c r="HJ4413" s="13"/>
      <c r="HK4413" s="13"/>
      <c r="HL4413" s="13"/>
      <c r="HM4413" s="13"/>
      <c r="HN4413" s="13"/>
      <c r="HO4413" s="13"/>
      <c r="HP4413" s="13"/>
      <c r="HQ4413" s="13"/>
      <c r="HR4413" s="13"/>
      <c r="HS4413" s="13"/>
      <c r="HT4413" s="13"/>
      <c r="HU4413" s="13"/>
      <c r="HV4413" s="13"/>
      <c r="HW4413" s="13"/>
      <c r="HX4413" s="13"/>
      <c r="HY4413" s="13"/>
      <c r="HZ4413" s="13"/>
      <c r="IA4413" s="13"/>
      <c r="IB4413" s="13"/>
      <c r="IC4413" s="13"/>
      <c r="ID4413" s="13"/>
      <c r="IE4413" s="13"/>
      <c r="IF4413" s="13"/>
      <c r="IG4413" s="13"/>
    </row>
    <row r="4414" spans="1:241" s="304" customFormat="1">
      <c r="A4414" s="309">
        <v>333</v>
      </c>
      <c r="B4414" s="197" t="s">
        <v>2931</v>
      </c>
      <c r="C4414" s="151" t="s">
        <v>5453</v>
      </c>
      <c r="D4414" s="305" t="s">
        <v>1808</v>
      </c>
      <c r="E4414" s="312">
        <f t="shared" si="256"/>
        <v>0</v>
      </c>
      <c r="F4414" s="303"/>
      <c r="G4414" s="303"/>
      <c r="H4414" s="303"/>
      <c r="I4414" s="13"/>
      <c r="J4414" s="13"/>
      <c r="K4414" s="13"/>
      <c r="L4414" s="13"/>
      <c r="M4414" s="13"/>
      <c r="N4414" s="13"/>
      <c r="O4414" s="13"/>
      <c r="P4414" s="13"/>
      <c r="Q4414" s="13"/>
      <c r="R4414" s="13"/>
      <c r="S4414" s="13"/>
      <c r="T4414" s="13"/>
      <c r="U4414" s="13"/>
      <c r="V4414" s="13"/>
      <c r="W4414" s="13"/>
      <c r="X4414" s="13"/>
      <c r="Y4414" s="13"/>
      <c r="Z4414" s="13"/>
      <c r="AA4414" s="13"/>
      <c r="AB4414" s="13"/>
      <c r="AC4414" s="13"/>
      <c r="AD4414" s="13"/>
      <c r="AE4414" s="13"/>
      <c r="AF4414" s="13"/>
      <c r="AG4414" s="13"/>
      <c r="AH4414" s="13"/>
      <c r="AI4414" s="13"/>
      <c r="AJ4414" s="13"/>
      <c r="AK4414" s="13"/>
      <c r="AL4414" s="13"/>
      <c r="AM4414" s="13"/>
      <c r="AN4414" s="13"/>
      <c r="AO4414" s="13"/>
      <c r="AP4414" s="13"/>
      <c r="AQ4414" s="13"/>
      <c r="AR4414" s="13"/>
      <c r="AS4414" s="13"/>
      <c r="AT4414" s="13"/>
      <c r="AU4414" s="13"/>
      <c r="AV4414" s="13"/>
      <c r="AW4414" s="13"/>
      <c r="AX4414" s="13"/>
      <c r="AY4414" s="13"/>
      <c r="AZ4414" s="13"/>
      <c r="BA4414" s="13"/>
      <c r="BB4414" s="13"/>
      <c r="BC4414" s="13"/>
      <c r="BD4414" s="13"/>
      <c r="BE4414" s="13"/>
      <c r="BF4414" s="13"/>
      <c r="BG4414" s="13"/>
      <c r="BH4414" s="13"/>
      <c r="BI4414" s="13"/>
      <c r="BJ4414" s="13"/>
      <c r="BK4414" s="13"/>
      <c r="BL4414" s="13"/>
      <c r="BM4414" s="13"/>
      <c r="BN4414" s="13"/>
      <c r="BO4414" s="13"/>
      <c r="BP4414" s="13"/>
      <c r="BQ4414" s="13"/>
      <c r="BR4414" s="13"/>
      <c r="BS4414" s="13"/>
      <c r="BT4414" s="13"/>
      <c r="BU4414" s="13"/>
      <c r="BV4414" s="13"/>
      <c r="BW4414" s="13"/>
      <c r="BX4414" s="13"/>
      <c r="BY4414" s="13"/>
      <c r="BZ4414" s="13"/>
      <c r="CA4414" s="13"/>
      <c r="CB4414" s="13"/>
      <c r="CC4414" s="13"/>
      <c r="CD4414" s="13"/>
      <c r="CE4414" s="13"/>
      <c r="CF4414" s="13"/>
      <c r="CG4414" s="13"/>
      <c r="CH4414" s="13"/>
      <c r="CI4414" s="13"/>
      <c r="CJ4414" s="13"/>
      <c r="CK4414" s="13"/>
      <c r="CL4414" s="13"/>
      <c r="CM4414" s="13"/>
      <c r="CN4414" s="13"/>
      <c r="CO4414" s="13"/>
      <c r="CP4414" s="13"/>
      <c r="CQ4414" s="13"/>
      <c r="CR4414" s="13"/>
      <c r="CS4414" s="13"/>
      <c r="CT4414" s="13"/>
      <c r="CU4414" s="13"/>
      <c r="CV4414" s="13"/>
      <c r="CW4414" s="13"/>
      <c r="CX4414" s="13"/>
      <c r="CY4414" s="13"/>
      <c r="CZ4414" s="13"/>
      <c r="DA4414" s="13"/>
      <c r="DB4414" s="13"/>
      <c r="DC4414" s="13"/>
      <c r="DD4414" s="13"/>
      <c r="DE4414" s="13"/>
      <c r="DF4414" s="13"/>
      <c r="DG4414" s="13"/>
      <c r="DH4414" s="13"/>
      <c r="DI4414" s="13"/>
      <c r="DJ4414" s="13"/>
      <c r="DK4414" s="13"/>
      <c r="DL4414" s="13"/>
      <c r="DM4414" s="13"/>
      <c r="DN4414" s="13"/>
      <c r="DO4414" s="13"/>
      <c r="DP4414" s="13"/>
      <c r="DQ4414" s="13"/>
      <c r="DR4414" s="13"/>
      <c r="DS4414" s="13"/>
      <c r="DT4414" s="13"/>
      <c r="DU4414" s="13"/>
      <c r="DV4414" s="13"/>
      <c r="DW4414" s="13"/>
      <c r="DX4414" s="13"/>
      <c r="DY4414" s="13"/>
      <c r="DZ4414" s="13"/>
      <c r="EA4414" s="13"/>
      <c r="EB4414" s="13"/>
      <c r="EC4414" s="13"/>
      <c r="ED4414" s="13"/>
      <c r="EE4414" s="13"/>
      <c r="EF4414" s="13"/>
      <c r="EG4414" s="13"/>
      <c r="EH4414" s="13"/>
      <c r="EI4414" s="13"/>
      <c r="EJ4414" s="13"/>
      <c r="EK4414" s="13"/>
      <c r="EL4414" s="13"/>
      <c r="EM4414" s="13"/>
      <c r="EN4414" s="13"/>
      <c r="EO4414" s="13"/>
      <c r="EP4414" s="13"/>
      <c r="EQ4414" s="13"/>
      <c r="ER4414" s="13"/>
      <c r="ES4414" s="13"/>
      <c r="ET4414" s="13"/>
      <c r="EU4414" s="13"/>
      <c r="EV4414" s="13"/>
      <c r="EW4414" s="13"/>
      <c r="EX4414" s="13"/>
      <c r="EY4414" s="13"/>
      <c r="EZ4414" s="13"/>
      <c r="FA4414" s="13"/>
      <c r="FB4414" s="13"/>
      <c r="FC4414" s="13"/>
      <c r="FD4414" s="13"/>
      <c r="FE4414" s="13"/>
      <c r="FF4414" s="13"/>
      <c r="FG4414" s="13"/>
      <c r="FH4414" s="13"/>
      <c r="FI4414" s="13"/>
      <c r="FJ4414" s="13"/>
      <c r="FK4414" s="13"/>
      <c r="FL4414" s="13"/>
      <c r="FM4414" s="13"/>
      <c r="FN4414" s="13"/>
      <c r="FO4414" s="13"/>
      <c r="FP4414" s="13"/>
      <c r="FQ4414" s="13"/>
      <c r="FR4414" s="13"/>
      <c r="FS4414" s="13"/>
      <c r="FT4414" s="13"/>
      <c r="FU4414" s="13"/>
      <c r="FV4414" s="13"/>
      <c r="FW4414" s="13"/>
      <c r="FX4414" s="13"/>
      <c r="FY4414" s="13"/>
      <c r="FZ4414" s="13"/>
      <c r="GA4414" s="13"/>
      <c r="GB4414" s="13"/>
      <c r="GC4414" s="13"/>
      <c r="GD4414" s="13"/>
      <c r="GE4414" s="13"/>
      <c r="GF4414" s="13"/>
      <c r="GG4414" s="13"/>
      <c r="GH4414" s="13"/>
      <c r="GI4414" s="13"/>
      <c r="GJ4414" s="13"/>
      <c r="GK4414" s="13"/>
      <c r="GL4414" s="13"/>
      <c r="GM4414" s="13"/>
      <c r="GN4414" s="13"/>
      <c r="GO4414" s="13"/>
      <c r="GP4414" s="13"/>
      <c r="GQ4414" s="13"/>
      <c r="GR4414" s="13"/>
      <c r="GS4414" s="13"/>
      <c r="GT4414" s="13"/>
      <c r="GU4414" s="13"/>
      <c r="GV4414" s="13"/>
      <c r="GW4414" s="13"/>
      <c r="GX4414" s="13"/>
      <c r="GY4414" s="13"/>
      <c r="GZ4414" s="13"/>
      <c r="HA4414" s="13"/>
      <c r="HB4414" s="13"/>
      <c r="HC4414" s="13"/>
      <c r="HD4414" s="13"/>
      <c r="HE4414" s="13"/>
      <c r="HF4414" s="13"/>
      <c r="HG4414" s="13"/>
      <c r="HH4414" s="13"/>
      <c r="HI4414" s="13"/>
      <c r="HJ4414" s="13"/>
      <c r="HK4414" s="13"/>
      <c r="HL4414" s="13"/>
      <c r="HM4414" s="13"/>
      <c r="HN4414" s="13"/>
      <c r="HO4414" s="13"/>
      <c r="HP4414" s="13"/>
      <c r="HQ4414" s="13"/>
      <c r="HR4414" s="13"/>
      <c r="HS4414" s="13"/>
      <c r="HT4414" s="13"/>
      <c r="HU4414" s="13"/>
      <c r="HV4414" s="13"/>
      <c r="HW4414" s="13"/>
      <c r="HX4414" s="13"/>
      <c r="HY4414" s="13"/>
      <c r="HZ4414" s="13"/>
      <c r="IA4414" s="13"/>
      <c r="IB4414" s="13"/>
      <c r="IC4414" s="13"/>
      <c r="ID4414" s="13"/>
      <c r="IE4414" s="13"/>
      <c r="IF4414" s="13"/>
      <c r="IG4414" s="13"/>
    </row>
    <row r="4415" spans="1:241" s="304" customFormat="1">
      <c r="A4415" s="309">
        <v>334</v>
      </c>
      <c r="B4415" s="197" t="s">
        <v>2281</v>
      </c>
      <c r="C4415" s="151" t="s">
        <v>5453</v>
      </c>
      <c r="D4415" s="305" t="s">
        <v>1808</v>
      </c>
      <c r="E4415" s="312">
        <f t="shared" si="256"/>
        <v>0</v>
      </c>
      <c r="F4415" s="303"/>
      <c r="G4415" s="303"/>
      <c r="H4415" s="303"/>
      <c r="I4415" s="13"/>
      <c r="J4415" s="13"/>
      <c r="K4415" s="13"/>
      <c r="L4415" s="13"/>
      <c r="M4415" s="13"/>
      <c r="N4415" s="13"/>
      <c r="O4415" s="13"/>
      <c r="P4415" s="13"/>
      <c r="Q4415" s="13"/>
      <c r="R4415" s="13"/>
      <c r="S4415" s="13"/>
      <c r="T4415" s="13"/>
      <c r="U4415" s="13"/>
      <c r="V4415" s="13"/>
      <c r="W4415" s="13"/>
      <c r="X4415" s="13"/>
      <c r="Y4415" s="13"/>
      <c r="Z4415" s="13"/>
      <c r="AA4415" s="13"/>
      <c r="AB4415" s="13"/>
      <c r="AC4415" s="13"/>
      <c r="AD4415" s="13"/>
      <c r="AE4415" s="13"/>
      <c r="AF4415" s="13"/>
      <c r="AG4415" s="13"/>
      <c r="AH4415" s="13"/>
      <c r="AI4415" s="13"/>
      <c r="AJ4415" s="13"/>
      <c r="AK4415" s="13"/>
      <c r="AL4415" s="13"/>
      <c r="AM4415" s="13"/>
      <c r="AN4415" s="13"/>
      <c r="AO4415" s="13"/>
      <c r="AP4415" s="13"/>
      <c r="AQ4415" s="13"/>
      <c r="AR4415" s="13"/>
      <c r="AS4415" s="13"/>
      <c r="AT4415" s="13"/>
      <c r="AU4415" s="13"/>
      <c r="AV4415" s="13"/>
      <c r="AW4415" s="13"/>
      <c r="AX4415" s="13"/>
      <c r="AY4415" s="13"/>
      <c r="AZ4415" s="13"/>
      <c r="BA4415" s="13"/>
      <c r="BB4415" s="13"/>
      <c r="BC4415" s="13"/>
      <c r="BD4415" s="13"/>
      <c r="BE4415" s="13"/>
      <c r="BF4415" s="13"/>
      <c r="BG4415" s="13"/>
      <c r="BH4415" s="13"/>
      <c r="BI4415" s="13"/>
      <c r="BJ4415" s="13"/>
      <c r="BK4415" s="13"/>
      <c r="BL4415" s="13"/>
      <c r="BM4415" s="13"/>
      <c r="BN4415" s="13"/>
      <c r="BO4415" s="13"/>
      <c r="BP4415" s="13"/>
      <c r="BQ4415" s="13"/>
      <c r="BR4415" s="13"/>
      <c r="BS4415" s="13"/>
      <c r="BT4415" s="13"/>
      <c r="BU4415" s="13"/>
      <c r="BV4415" s="13"/>
      <c r="BW4415" s="13"/>
      <c r="BX4415" s="13"/>
      <c r="BY4415" s="13"/>
      <c r="BZ4415" s="13"/>
      <c r="CA4415" s="13"/>
      <c r="CB4415" s="13"/>
      <c r="CC4415" s="13"/>
      <c r="CD4415" s="13"/>
      <c r="CE4415" s="13"/>
      <c r="CF4415" s="13"/>
      <c r="CG4415" s="13"/>
      <c r="CH4415" s="13"/>
      <c r="CI4415" s="13"/>
      <c r="CJ4415" s="13"/>
      <c r="CK4415" s="13"/>
      <c r="CL4415" s="13"/>
      <c r="CM4415" s="13"/>
      <c r="CN4415" s="13"/>
      <c r="CO4415" s="13"/>
      <c r="CP4415" s="13"/>
      <c r="CQ4415" s="13"/>
      <c r="CR4415" s="13"/>
      <c r="CS4415" s="13"/>
      <c r="CT4415" s="13"/>
      <c r="CU4415" s="13"/>
      <c r="CV4415" s="13"/>
      <c r="CW4415" s="13"/>
      <c r="CX4415" s="13"/>
      <c r="CY4415" s="13"/>
      <c r="CZ4415" s="13"/>
      <c r="DA4415" s="13"/>
      <c r="DB4415" s="13"/>
      <c r="DC4415" s="13"/>
      <c r="DD4415" s="13"/>
      <c r="DE4415" s="13"/>
      <c r="DF4415" s="13"/>
      <c r="DG4415" s="13"/>
      <c r="DH4415" s="13"/>
      <c r="DI4415" s="13"/>
      <c r="DJ4415" s="13"/>
      <c r="DK4415" s="13"/>
      <c r="DL4415" s="13"/>
      <c r="DM4415" s="13"/>
      <c r="DN4415" s="13"/>
      <c r="DO4415" s="13"/>
      <c r="DP4415" s="13"/>
      <c r="DQ4415" s="13"/>
      <c r="DR4415" s="13"/>
      <c r="DS4415" s="13"/>
      <c r="DT4415" s="13"/>
      <c r="DU4415" s="13"/>
      <c r="DV4415" s="13"/>
      <c r="DW4415" s="13"/>
      <c r="DX4415" s="13"/>
      <c r="DY4415" s="13"/>
      <c r="DZ4415" s="13"/>
      <c r="EA4415" s="13"/>
      <c r="EB4415" s="13"/>
      <c r="EC4415" s="13"/>
      <c r="ED4415" s="13"/>
      <c r="EE4415" s="13"/>
      <c r="EF4415" s="13"/>
      <c r="EG4415" s="13"/>
      <c r="EH4415" s="13"/>
      <c r="EI4415" s="13"/>
      <c r="EJ4415" s="13"/>
      <c r="EK4415" s="13"/>
      <c r="EL4415" s="13"/>
      <c r="EM4415" s="13"/>
      <c r="EN4415" s="13"/>
      <c r="EO4415" s="13"/>
      <c r="EP4415" s="13"/>
      <c r="EQ4415" s="13"/>
      <c r="ER4415" s="13"/>
      <c r="ES4415" s="13"/>
      <c r="ET4415" s="13"/>
      <c r="EU4415" s="13"/>
      <c r="EV4415" s="13"/>
      <c r="EW4415" s="13"/>
      <c r="EX4415" s="13"/>
      <c r="EY4415" s="13"/>
      <c r="EZ4415" s="13"/>
      <c r="FA4415" s="13"/>
      <c r="FB4415" s="13"/>
      <c r="FC4415" s="13"/>
      <c r="FD4415" s="13"/>
      <c r="FE4415" s="13"/>
      <c r="FF4415" s="13"/>
      <c r="FG4415" s="13"/>
      <c r="FH4415" s="13"/>
      <c r="FI4415" s="13"/>
      <c r="FJ4415" s="13"/>
      <c r="FK4415" s="13"/>
      <c r="FL4415" s="13"/>
      <c r="FM4415" s="13"/>
      <c r="FN4415" s="13"/>
      <c r="FO4415" s="13"/>
      <c r="FP4415" s="13"/>
      <c r="FQ4415" s="13"/>
      <c r="FR4415" s="13"/>
      <c r="FS4415" s="13"/>
      <c r="FT4415" s="13"/>
      <c r="FU4415" s="13"/>
      <c r="FV4415" s="13"/>
      <c r="FW4415" s="13"/>
      <c r="FX4415" s="13"/>
      <c r="FY4415" s="13"/>
      <c r="FZ4415" s="13"/>
      <c r="GA4415" s="13"/>
      <c r="GB4415" s="13"/>
      <c r="GC4415" s="13"/>
      <c r="GD4415" s="13"/>
      <c r="GE4415" s="13"/>
      <c r="GF4415" s="13"/>
      <c r="GG4415" s="13"/>
      <c r="GH4415" s="13"/>
      <c r="GI4415" s="13"/>
      <c r="GJ4415" s="13"/>
      <c r="GK4415" s="13"/>
      <c r="GL4415" s="13"/>
      <c r="GM4415" s="13"/>
      <c r="GN4415" s="13"/>
      <c r="GO4415" s="13"/>
      <c r="GP4415" s="13"/>
      <c r="GQ4415" s="13"/>
      <c r="GR4415" s="13"/>
      <c r="GS4415" s="13"/>
      <c r="GT4415" s="13"/>
      <c r="GU4415" s="13"/>
      <c r="GV4415" s="13"/>
      <c r="GW4415" s="13"/>
      <c r="GX4415" s="13"/>
      <c r="GY4415" s="13"/>
      <c r="GZ4415" s="13"/>
      <c r="HA4415" s="13"/>
      <c r="HB4415" s="13"/>
      <c r="HC4415" s="13"/>
      <c r="HD4415" s="13"/>
      <c r="HE4415" s="13"/>
      <c r="HF4415" s="13"/>
      <c r="HG4415" s="13"/>
      <c r="HH4415" s="13"/>
      <c r="HI4415" s="13"/>
      <c r="HJ4415" s="13"/>
      <c r="HK4415" s="13"/>
      <c r="HL4415" s="13"/>
      <c r="HM4415" s="13"/>
      <c r="HN4415" s="13"/>
      <c r="HO4415" s="13"/>
      <c r="HP4415" s="13"/>
      <c r="HQ4415" s="13"/>
      <c r="HR4415" s="13"/>
      <c r="HS4415" s="13"/>
      <c r="HT4415" s="13"/>
      <c r="HU4415" s="13"/>
      <c r="HV4415" s="13"/>
      <c r="HW4415" s="13"/>
      <c r="HX4415" s="13"/>
      <c r="HY4415" s="13"/>
      <c r="HZ4415" s="13"/>
      <c r="IA4415" s="13"/>
      <c r="IB4415" s="13"/>
      <c r="IC4415" s="13"/>
      <c r="ID4415" s="13"/>
      <c r="IE4415" s="13"/>
      <c r="IF4415" s="13"/>
      <c r="IG4415" s="13"/>
    </row>
    <row r="4416" spans="1:241" s="304" customFormat="1">
      <c r="A4416" s="309">
        <v>335</v>
      </c>
      <c r="B4416" s="197" t="s">
        <v>5455</v>
      </c>
      <c r="C4416" s="151" t="s">
        <v>5453</v>
      </c>
      <c r="D4416" s="305" t="s">
        <v>1808</v>
      </c>
      <c r="E4416" s="312">
        <f t="shared" si="256"/>
        <v>0</v>
      </c>
      <c r="F4416" s="303"/>
      <c r="G4416" s="303"/>
      <c r="H4416" s="303"/>
      <c r="I4416" s="13"/>
      <c r="J4416" s="13"/>
      <c r="K4416" s="13"/>
      <c r="L4416" s="13"/>
      <c r="M4416" s="13"/>
      <c r="N4416" s="13"/>
      <c r="O4416" s="13"/>
      <c r="P4416" s="13"/>
      <c r="Q4416" s="13"/>
      <c r="R4416" s="13"/>
      <c r="S4416" s="13"/>
      <c r="T4416" s="13"/>
      <c r="U4416" s="13"/>
      <c r="V4416" s="13"/>
      <c r="W4416" s="13"/>
      <c r="X4416" s="13"/>
      <c r="Y4416" s="13"/>
      <c r="Z4416" s="13"/>
      <c r="AA4416" s="13"/>
      <c r="AB4416" s="13"/>
      <c r="AC4416" s="13"/>
      <c r="AD4416" s="13"/>
      <c r="AE4416" s="13"/>
      <c r="AF4416" s="13"/>
      <c r="AG4416" s="13"/>
      <c r="AH4416" s="13"/>
      <c r="AI4416" s="13"/>
      <c r="AJ4416" s="13"/>
      <c r="AK4416" s="13"/>
      <c r="AL4416" s="13"/>
      <c r="AM4416" s="13"/>
      <c r="AN4416" s="13"/>
      <c r="AO4416" s="13"/>
      <c r="AP4416" s="13"/>
      <c r="AQ4416" s="13"/>
      <c r="AR4416" s="13"/>
      <c r="AS4416" s="13"/>
      <c r="AT4416" s="13"/>
      <c r="AU4416" s="13"/>
      <c r="AV4416" s="13"/>
      <c r="AW4416" s="13"/>
      <c r="AX4416" s="13"/>
      <c r="AY4416" s="13"/>
      <c r="AZ4416" s="13"/>
      <c r="BA4416" s="13"/>
      <c r="BB4416" s="13"/>
      <c r="BC4416" s="13"/>
      <c r="BD4416" s="13"/>
      <c r="BE4416" s="13"/>
      <c r="BF4416" s="13"/>
      <c r="BG4416" s="13"/>
      <c r="BH4416" s="13"/>
      <c r="BI4416" s="13"/>
      <c r="BJ4416" s="13"/>
      <c r="BK4416" s="13"/>
      <c r="BL4416" s="13"/>
      <c r="BM4416" s="13"/>
      <c r="BN4416" s="13"/>
      <c r="BO4416" s="13"/>
      <c r="BP4416" s="13"/>
      <c r="BQ4416" s="13"/>
      <c r="BR4416" s="13"/>
      <c r="BS4416" s="13"/>
      <c r="BT4416" s="13"/>
      <c r="BU4416" s="13"/>
      <c r="BV4416" s="13"/>
      <c r="BW4416" s="13"/>
      <c r="BX4416" s="13"/>
      <c r="BY4416" s="13"/>
      <c r="BZ4416" s="13"/>
      <c r="CA4416" s="13"/>
      <c r="CB4416" s="13"/>
      <c r="CC4416" s="13"/>
      <c r="CD4416" s="13"/>
      <c r="CE4416" s="13"/>
      <c r="CF4416" s="13"/>
      <c r="CG4416" s="13"/>
      <c r="CH4416" s="13"/>
      <c r="CI4416" s="13"/>
      <c r="CJ4416" s="13"/>
      <c r="CK4416" s="13"/>
      <c r="CL4416" s="13"/>
      <c r="CM4416" s="13"/>
      <c r="CN4416" s="13"/>
      <c r="CO4416" s="13"/>
      <c r="CP4416" s="13"/>
      <c r="CQ4416" s="13"/>
      <c r="CR4416" s="13"/>
      <c r="CS4416" s="13"/>
      <c r="CT4416" s="13"/>
      <c r="CU4416" s="13"/>
      <c r="CV4416" s="13"/>
      <c r="CW4416" s="13"/>
      <c r="CX4416" s="13"/>
      <c r="CY4416" s="13"/>
      <c r="CZ4416" s="13"/>
      <c r="DA4416" s="13"/>
      <c r="DB4416" s="13"/>
      <c r="DC4416" s="13"/>
      <c r="DD4416" s="13"/>
      <c r="DE4416" s="13"/>
      <c r="DF4416" s="13"/>
      <c r="DG4416" s="13"/>
      <c r="DH4416" s="13"/>
      <c r="DI4416" s="13"/>
      <c r="DJ4416" s="13"/>
      <c r="DK4416" s="13"/>
      <c r="DL4416" s="13"/>
      <c r="DM4416" s="13"/>
      <c r="DN4416" s="13"/>
      <c r="DO4416" s="13"/>
      <c r="DP4416" s="13"/>
      <c r="DQ4416" s="13"/>
      <c r="DR4416" s="13"/>
      <c r="DS4416" s="13"/>
      <c r="DT4416" s="13"/>
      <c r="DU4416" s="13"/>
      <c r="DV4416" s="13"/>
      <c r="DW4416" s="13"/>
      <c r="DX4416" s="13"/>
      <c r="DY4416" s="13"/>
      <c r="DZ4416" s="13"/>
      <c r="EA4416" s="13"/>
      <c r="EB4416" s="13"/>
      <c r="EC4416" s="13"/>
      <c r="ED4416" s="13"/>
      <c r="EE4416" s="13"/>
      <c r="EF4416" s="13"/>
      <c r="EG4416" s="13"/>
      <c r="EH4416" s="13"/>
      <c r="EI4416" s="13"/>
      <c r="EJ4416" s="13"/>
      <c r="EK4416" s="13"/>
      <c r="EL4416" s="13"/>
      <c r="EM4416" s="13"/>
      <c r="EN4416" s="13"/>
      <c r="EO4416" s="13"/>
      <c r="EP4416" s="13"/>
      <c r="EQ4416" s="13"/>
      <c r="ER4416" s="13"/>
      <c r="ES4416" s="13"/>
      <c r="ET4416" s="13"/>
      <c r="EU4416" s="13"/>
      <c r="EV4416" s="13"/>
      <c r="EW4416" s="13"/>
      <c r="EX4416" s="13"/>
      <c r="EY4416" s="13"/>
      <c r="EZ4416" s="13"/>
      <c r="FA4416" s="13"/>
      <c r="FB4416" s="13"/>
      <c r="FC4416" s="13"/>
      <c r="FD4416" s="13"/>
      <c r="FE4416" s="13"/>
      <c r="FF4416" s="13"/>
      <c r="FG4416" s="13"/>
      <c r="FH4416" s="13"/>
      <c r="FI4416" s="13"/>
      <c r="FJ4416" s="13"/>
      <c r="FK4416" s="13"/>
      <c r="FL4416" s="13"/>
      <c r="FM4416" s="13"/>
      <c r="FN4416" s="13"/>
      <c r="FO4416" s="13"/>
      <c r="FP4416" s="13"/>
      <c r="FQ4416" s="13"/>
      <c r="FR4416" s="13"/>
      <c r="FS4416" s="13"/>
      <c r="FT4416" s="13"/>
      <c r="FU4416" s="13"/>
      <c r="FV4416" s="13"/>
      <c r="FW4416" s="13"/>
      <c r="FX4416" s="13"/>
      <c r="FY4416" s="13"/>
      <c r="FZ4416" s="13"/>
      <c r="GA4416" s="13"/>
      <c r="GB4416" s="13"/>
      <c r="GC4416" s="13"/>
      <c r="GD4416" s="13"/>
      <c r="GE4416" s="13"/>
      <c r="GF4416" s="13"/>
      <c r="GG4416" s="13"/>
      <c r="GH4416" s="13"/>
      <c r="GI4416" s="13"/>
      <c r="GJ4416" s="13"/>
      <c r="GK4416" s="13"/>
      <c r="GL4416" s="13"/>
      <c r="GM4416" s="13"/>
      <c r="GN4416" s="13"/>
      <c r="GO4416" s="13"/>
      <c r="GP4416" s="13"/>
      <c r="GQ4416" s="13"/>
      <c r="GR4416" s="13"/>
      <c r="GS4416" s="13"/>
      <c r="GT4416" s="13"/>
      <c r="GU4416" s="13"/>
      <c r="GV4416" s="13"/>
      <c r="GW4416" s="13"/>
      <c r="GX4416" s="13"/>
      <c r="GY4416" s="13"/>
      <c r="GZ4416" s="13"/>
      <c r="HA4416" s="13"/>
      <c r="HB4416" s="13"/>
      <c r="HC4416" s="13"/>
      <c r="HD4416" s="13"/>
      <c r="HE4416" s="13"/>
      <c r="HF4416" s="13"/>
      <c r="HG4416" s="13"/>
      <c r="HH4416" s="13"/>
      <c r="HI4416" s="13"/>
      <c r="HJ4416" s="13"/>
      <c r="HK4416" s="13"/>
      <c r="HL4416" s="13"/>
      <c r="HM4416" s="13"/>
      <c r="HN4416" s="13"/>
      <c r="HO4416" s="13"/>
      <c r="HP4416" s="13"/>
      <c r="HQ4416" s="13"/>
      <c r="HR4416" s="13"/>
      <c r="HS4416" s="13"/>
      <c r="HT4416" s="13"/>
      <c r="HU4416" s="13"/>
      <c r="HV4416" s="13"/>
      <c r="HW4416" s="13"/>
      <c r="HX4416" s="13"/>
      <c r="HY4416" s="13"/>
      <c r="HZ4416" s="13"/>
      <c r="IA4416" s="13"/>
      <c r="IB4416" s="13"/>
      <c r="IC4416" s="13"/>
      <c r="ID4416" s="13"/>
      <c r="IE4416" s="13"/>
      <c r="IF4416" s="13"/>
      <c r="IG4416" s="13"/>
    </row>
    <row r="4417" spans="1:241" s="304" customFormat="1">
      <c r="A4417" s="309">
        <v>336</v>
      </c>
      <c r="B4417" s="197" t="s">
        <v>3764</v>
      </c>
      <c r="C4417" s="151" t="s">
        <v>5453</v>
      </c>
      <c r="D4417" s="305" t="s">
        <v>1808</v>
      </c>
      <c r="E4417" s="312">
        <f t="shared" si="256"/>
        <v>0</v>
      </c>
      <c r="F4417" s="303"/>
      <c r="G4417" s="303"/>
      <c r="H4417" s="303"/>
      <c r="I4417" s="13"/>
      <c r="J4417" s="13"/>
      <c r="K4417" s="13"/>
      <c r="L4417" s="13"/>
      <c r="M4417" s="13"/>
      <c r="N4417" s="13"/>
      <c r="O4417" s="13"/>
      <c r="P4417" s="13"/>
      <c r="Q4417" s="13"/>
      <c r="R4417" s="13"/>
      <c r="S4417" s="13"/>
      <c r="T4417" s="13"/>
      <c r="U4417" s="13"/>
      <c r="V4417" s="13"/>
      <c r="W4417" s="13"/>
      <c r="X4417" s="13"/>
      <c r="Y4417" s="13"/>
      <c r="Z4417" s="13"/>
      <c r="AA4417" s="13"/>
      <c r="AB4417" s="13"/>
      <c r="AC4417" s="13"/>
      <c r="AD4417" s="13"/>
      <c r="AE4417" s="13"/>
      <c r="AF4417" s="13"/>
      <c r="AG4417" s="13"/>
      <c r="AH4417" s="13"/>
      <c r="AI4417" s="13"/>
      <c r="AJ4417" s="13"/>
      <c r="AK4417" s="13"/>
      <c r="AL4417" s="13"/>
      <c r="AM4417" s="13"/>
      <c r="AN4417" s="13"/>
      <c r="AO4417" s="13"/>
      <c r="AP4417" s="13"/>
      <c r="AQ4417" s="13"/>
      <c r="AR4417" s="13"/>
      <c r="AS4417" s="13"/>
      <c r="AT4417" s="13"/>
      <c r="AU4417" s="13"/>
      <c r="AV4417" s="13"/>
      <c r="AW4417" s="13"/>
      <c r="AX4417" s="13"/>
      <c r="AY4417" s="13"/>
      <c r="AZ4417" s="13"/>
      <c r="BA4417" s="13"/>
      <c r="BB4417" s="13"/>
      <c r="BC4417" s="13"/>
      <c r="BD4417" s="13"/>
      <c r="BE4417" s="13"/>
      <c r="BF4417" s="13"/>
      <c r="BG4417" s="13"/>
      <c r="BH4417" s="13"/>
      <c r="BI4417" s="13"/>
      <c r="BJ4417" s="13"/>
      <c r="BK4417" s="13"/>
      <c r="BL4417" s="13"/>
      <c r="BM4417" s="13"/>
      <c r="BN4417" s="13"/>
      <c r="BO4417" s="13"/>
      <c r="BP4417" s="13"/>
      <c r="BQ4417" s="13"/>
      <c r="BR4417" s="13"/>
      <c r="BS4417" s="13"/>
      <c r="BT4417" s="13"/>
      <c r="BU4417" s="13"/>
      <c r="BV4417" s="13"/>
      <c r="BW4417" s="13"/>
      <c r="BX4417" s="13"/>
      <c r="BY4417" s="13"/>
      <c r="BZ4417" s="13"/>
      <c r="CA4417" s="13"/>
      <c r="CB4417" s="13"/>
      <c r="CC4417" s="13"/>
      <c r="CD4417" s="13"/>
      <c r="CE4417" s="13"/>
      <c r="CF4417" s="13"/>
      <c r="CG4417" s="13"/>
      <c r="CH4417" s="13"/>
      <c r="CI4417" s="13"/>
      <c r="CJ4417" s="13"/>
      <c r="CK4417" s="13"/>
      <c r="CL4417" s="13"/>
      <c r="CM4417" s="13"/>
      <c r="CN4417" s="13"/>
      <c r="CO4417" s="13"/>
      <c r="CP4417" s="13"/>
      <c r="CQ4417" s="13"/>
      <c r="CR4417" s="13"/>
      <c r="CS4417" s="13"/>
      <c r="CT4417" s="13"/>
      <c r="CU4417" s="13"/>
      <c r="CV4417" s="13"/>
      <c r="CW4417" s="13"/>
      <c r="CX4417" s="13"/>
      <c r="CY4417" s="13"/>
      <c r="CZ4417" s="13"/>
      <c r="DA4417" s="13"/>
      <c r="DB4417" s="13"/>
      <c r="DC4417" s="13"/>
      <c r="DD4417" s="13"/>
      <c r="DE4417" s="13"/>
      <c r="DF4417" s="13"/>
      <c r="DG4417" s="13"/>
      <c r="DH4417" s="13"/>
      <c r="DI4417" s="13"/>
      <c r="DJ4417" s="13"/>
      <c r="DK4417" s="13"/>
      <c r="DL4417" s="13"/>
      <c r="DM4417" s="13"/>
      <c r="DN4417" s="13"/>
      <c r="DO4417" s="13"/>
      <c r="DP4417" s="13"/>
      <c r="DQ4417" s="13"/>
      <c r="DR4417" s="13"/>
      <c r="DS4417" s="13"/>
      <c r="DT4417" s="13"/>
      <c r="DU4417" s="13"/>
      <c r="DV4417" s="13"/>
      <c r="DW4417" s="13"/>
      <c r="DX4417" s="13"/>
      <c r="DY4417" s="13"/>
      <c r="DZ4417" s="13"/>
      <c r="EA4417" s="13"/>
      <c r="EB4417" s="13"/>
      <c r="EC4417" s="13"/>
      <c r="ED4417" s="13"/>
      <c r="EE4417" s="13"/>
      <c r="EF4417" s="13"/>
      <c r="EG4417" s="13"/>
      <c r="EH4417" s="13"/>
      <c r="EI4417" s="13"/>
      <c r="EJ4417" s="13"/>
      <c r="EK4417" s="13"/>
      <c r="EL4417" s="13"/>
      <c r="EM4417" s="13"/>
      <c r="EN4417" s="13"/>
      <c r="EO4417" s="13"/>
      <c r="EP4417" s="13"/>
      <c r="EQ4417" s="13"/>
      <c r="ER4417" s="13"/>
      <c r="ES4417" s="13"/>
      <c r="ET4417" s="13"/>
      <c r="EU4417" s="13"/>
      <c r="EV4417" s="13"/>
      <c r="EW4417" s="13"/>
      <c r="EX4417" s="13"/>
      <c r="EY4417" s="13"/>
      <c r="EZ4417" s="13"/>
      <c r="FA4417" s="13"/>
      <c r="FB4417" s="13"/>
      <c r="FC4417" s="13"/>
      <c r="FD4417" s="13"/>
      <c r="FE4417" s="13"/>
      <c r="FF4417" s="13"/>
      <c r="FG4417" s="13"/>
      <c r="FH4417" s="13"/>
      <c r="FI4417" s="13"/>
      <c r="FJ4417" s="13"/>
      <c r="FK4417" s="13"/>
      <c r="FL4417" s="13"/>
      <c r="FM4417" s="13"/>
      <c r="FN4417" s="13"/>
      <c r="FO4417" s="13"/>
      <c r="FP4417" s="13"/>
      <c r="FQ4417" s="13"/>
      <c r="FR4417" s="13"/>
      <c r="FS4417" s="13"/>
      <c r="FT4417" s="13"/>
      <c r="FU4417" s="13"/>
      <c r="FV4417" s="13"/>
      <c r="FW4417" s="13"/>
      <c r="FX4417" s="13"/>
      <c r="FY4417" s="13"/>
      <c r="FZ4417" s="13"/>
      <c r="GA4417" s="13"/>
      <c r="GB4417" s="13"/>
      <c r="GC4417" s="13"/>
      <c r="GD4417" s="13"/>
      <c r="GE4417" s="13"/>
      <c r="GF4417" s="13"/>
      <c r="GG4417" s="13"/>
      <c r="GH4417" s="13"/>
      <c r="GI4417" s="13"/>
      <c r="GJ4417" s="13"/>
      <c r="GK4417" s="13"/>
      <c r="GL4417" s="13"/>
      <c r="GM4417" s="13"/>
      <c r="GN4417" s="13"/>
      <c r="GO4417" s="13"/>
      <c r="GP4417" s="13"/>
      <c r="GQ4417" s="13"/>
      <c r="GR4417" s="13"/>
      <c r="GS4417" s="13"/>
      <c r="GT4417" s="13"/>
      <c r="GU4417" s="13"/>
      <c r="GV4417" s="13"/>
      <c r="GW4417" s="13"/>
      <c r="GX4417" s="13"/>
      <c r="GY4417" s="13"/>
      <c r="GZ4417" s="13"/>
      <c r="HA4417" s="13"/>
      <c r="HB4417" s="13"/>
      <c r="HC4417" s="13"/>
      <c r="HD4417" s="13"/>
      <c r="HE4417" s="13"/>
      <c r="HF4417" s="13"/>
      <c r="HG4417" s="13"/>
      <c r="HH4417" s="13"/>
      <c r="HI4417" s="13"/>
      <c r="HJ4417" s="13"/>
      <c r="HK4417" s="13"/>
      <c r="HL4417" s="13"/>
      <c r="HM4417" s="13"/>
      <c r="HN4417" s="13"/>
      <c r="HO4417" s="13"/>
      <c r="HP4417" s="13"/>
      <c r="HQ4417" s="13"/>
      <c r="HR4417" s="13"/>
      <c r="HS4417" s="13"/>
      <c r="HT4417" s="13"/>
      <c r="HU4417" s="13"/>
      <c r="HV4417" s="13"/>
      <c r="HW4417" s="13"/>
      <c r="HX4417" s="13"/>
      <c r="HY4417" s="13"/>
      <c r="HZ4417" s="13"/>
      <c r="IA4417" s="13"/>
      <c r="IB4417" s="13"/>
      <c r="IC4417" s="13"/>
      <c r="ID4417" s="13"/>
      <c r="IE4417" s="13"/>
      <c r="IF4417" s="13"/>
      <c r="IG4417" s="13"/>
    </row>
    <row r="4418" spans="1:241" s="304" customFormat="1">
      <c r="A4418" s="309">
        <v>337</v>
      </c>
      <c r="B4418" s="197" t="s">
        <v>4304</v>
      </c>
      <c r="C4418" s="151" t="s">
        <v>5453</v>
      </c>
      <c r="D4418" s="305" t="s">
        <v>1808</v>
      </c>
      <c r="E4418" s="312">
        <f t="shared" si="256"/>
        <v>0</v>
      </c>
      <c r="F4418" s="303"/>
      <c r="G4418" s="303"/>
      <c r="H4418" s="303"/>
      <c r="I4418" s="13"/>
      <c r="J4418" s="13"/>
      <c r="K4418" s="13"/>
      <c r="L4418" s="13"/>
      <c r="M4418" s="13"/>
      <c r="N4418" s="13"/>
      <c r="O4418" s="13"/>
      <c r="P4418" s="13"/>
      <c r="Q4418" s="13"/>
      <c r="R4418" s="13"/>
      <c r="S4418" s="13"/>
      <c r="T4418" s="13"/>
      <c r="U4418" s="13"/>
      <c r="V4418" s="13"/>
      <c r="W4418" s="13"/>
      <c r="X4418" s="13"/>
      <c r="Y4418" s="13"/>
      <c r="Z4418" s="13"/>
      <c r="AA4418" s="13"/>
      <c r="AB4418" s="13"/>
      <c r="AC4418" s="13"/>
      <c r="AD4418" s="13"/>
      <c r="AE4418" s="13"/>
      <c r="AF4418" s="13"/>
      <c r="AG4418" s="13"/>
      <c r="AH4418" s="13"/>
      <c r="AI4418" s="13"/>
      <c r="AJ4418" s="13"/>
      <c r="AK4418" s="13"/>
      <c r="AL4418" s="13"/>
      <c r="AM4418" s="13"/>
      <c r="AN4418" s="13"/>
      <c r="AO4418" s="13"/>
      <c r="AP4418" s="13"/>
      <c r="AQ4418" s="13"/>
      <c r="AR4418" s="13"/>
      <c r="AS4418" s="13"/>
      <c r="AT4418" s="13"/>
      <c r="AU4418" s="13"/>
      <c r="AV4418" s="13"/>
      <c r="AW4418" s="13"/>
      <c r="AX4418" s="13"/>
      <c r="AY4418" s="13"/>
      <c r="AZ4418" s="13"/>
      <c r="BA4418" s="13"/>
      <c r="BB4418" s="13"/>
      <c r="BC4418" s="13"/>
      <c r="BD4418" s="13"/>
      <c r="BE4418" s="13"/>
      <c r="BF4418" s="13"/>
      <c r="BG4418" s="13"/>
      <c r="BH4418" s="13"/>
      <c r="BI4418" s="13"/>
      <c r="BJ4418" s="13"/>
      <c r="BK4418" s="13"/>
      <c r="BL4418" s="13"/>
      <c r="BM4418" s="13"/>
      <c r="BN4418" s="13"/>
      <c r="BO4418" s="13"/>
      <c r="BP4418" s="13"/>
      <c r="BQ4418" s="13"/>
      <c r="BR4418" s="13"/>
      <c r="BS4418" s="13"/>
      <c r="BT4418" s="13"/>
      <c r="BU4418" s="13"/>
      <c r="BV4418" s="13"/>
      <c r="BW4418" s="13"/>
      <c r="BX4418" s="13"/>
      <c r="BY4418" s="13"/>
      <c r="BZ4418" s="13"/>
      <c r="CA4418" s="13"/>
      <c r="CB4418" s="13"/>
      <c r="CC4418" s="13"/>
      <c r="CD4418" s="13"/>
      <c r="CE4418" s="13"/>
      <c r="CF4418" s="13"/>
      <c r="CG4418" s="13"/>
      <c r="CH4418" s="13"/>
      <c r="CI4418" s="13"/>
      <c r="CJ4418" s="13"/>
      <c r="CK4418" s="13"/>
      <c r="CL4418" s="13"/>
      <c r="CM4418" s="13"/>
      <c r="CN4418" s="13"/>
      <c r="CO4418" s="13"/>
      <c r="CP4418" s="13"/>
      <c r="CQ4418" s="13"/>
      <c r="CR4418" s="13"/>
      <c r="CS4418" s="13"/>
      <c r="CT4418" s="13"/>
      <c r="CU4418" s="13"/>
      <c r="CV4418" s="13"/>
      <c r="CW4418" s="13"/>
      <c r="CX4418" s="13"/>
      <c r="CY4418" s="13"/>
      <c r="CZ4418" s="13"/>
      <c r="DA4418" s="13"/>
      <c r="DB4418" s="13"/>
      <c r="DC4418" s="13"/>
      <c r="DD4418" s="13"/>
      <c r="DE4418" s="13"/>
      <c r="DF4418" s="13"/>
      <c r="DG4418" s="13"/>
      <c r="DH4418" s="13"/>
      <c r="DI4418" s="13"/>
      <c r="DJ4418" s="13"/>
      <c r="DK4418" s="13"/>
      <c r="DL4418" s="13"/>
      <c r="DM4418" s="13"/>
      <c r="DN4418" s="13"/>
      <c r="DO4418" s="13"/>
      <c r="DP4418" s="13"/>
      <c r="DQ4418" s="13"/>
      <c r="DR4418" s="13"/>
      <c r="DS4418" s="13"/>
      <c r="DT4418" s="13"/>
      <c r="DU4418" s="13"/>
      <c r="DV4418" s="13"/>
      <c r="DW4418" s="13"/>
      <c r="DX4418" s="13"/>
      <c r="DY4418" s="13"/>
      <c r="DZ4418" s="13"/>
      <c r="EA4418" s="13"/>
      <c r="EB4418" s="13"/>
      <c r="EC4418" s="13"/>
      <c r="ED4418" s="13"/>
      <c r="EE4418" s="13"/>
      <c r="EF4418" s="13"/>
      <c r="EG4418" s="13"/>
      <c r="EH4418" s="13"/>
      <c r="EI4418" s="13"/>
      <c r="EJ4418" s="13"/>
      <c r="EK4418" s="13"/>
      <c r="EL4418" s="13"/>
      <c r="EM4418" s="13"/>
      <c r="EN4418" s="13"/>
      <c r="EO4418" s="13"/>
      <c r="EP4418" s="13"/>
      <c r="EQ4418" s="13"/>
      <c r="ER4418" s="13"/>
      <c r="ES4418" s="13"/>
      <c r="ET4418" s="13"/>
      <c r="EU4418" s="13"/>
      <c r="EV4418" s="13"/>
      <c r="EW4418" s="13"/>
      <c r="EX4418" s="13"/>
      <c r="EY4418" s="13"/>
      <c r="EZ4418" s="13"/>
      <c r="FA4418" s="13"/>
      <c r="FB4418" s="13"/>
      <c r="FC4418" s="13"/>
      <c r="FD4418" s="13"/>
      <c r="FE4418" s="13"/>
      <c r="FF4418" s="13"/>
      <c r="FG4418" s="13"/>
      <c r="FH4418" s="13"/>
      <c r="FI4418" s="13"/>
      <c r="FJ4418" s="13"/>
      <c r="FK4418" s="13"/>
      <c r="FL4418" s="13"/>
      <c r="FM4418" s="13"/>
      <c r="FN4418" s="13"/>
      <c r="FO4418" s="13"/>
      <c r="FP4418" s="13"/>
      <c r="FQ4418" s="13"/>
      <c r="FR4418" s="13"/>
      <c r="FS4418" s="13"/>
      <c r="FT4418" s="13"/>
      <c r="FU4418" s="13"/>
      <c r="FV4418" s="13"/>
      <c r="FW4418" s="13"/>
      <c r="FX4418" s="13"/>
      <c r="FY4418" s="13"/>
      <c r="FZ4418" s="13"/>
      <c r="GA4418" s="13"/>
      <c r="GB4418" s="13"/>
      <c r="GC4418" s="13"/>
      <c r="GD4418" s="13"/>
      <c r="GE4418" s="13"/>
      <c r="GF4418" s="13"/>
      <c r="GG4418" s="13"/>
      <c r="GH4418" s="13"/>
      <c r="GI4418" s="13"/>
      <c r="GJ4418" s="13"/>
      <c r="GK4418" s="13"/>
      <c r="GL4418" s="13"/>
      <c r="GM4418" s="13"/>
      <c r="GN4418" s="13"/>
      <c r="GO4418" s="13"/>
      <c r="GP4418" s="13"/>
      <c r="GQ4418" s="13"/>
      <c r="GR4418" s="13"/>
      <c r="GS4418" s="13"/>
      <c r="GT4418" s="13"/>
      <c r="GU4418" s="13"/>
      <c r="GV4418" s="13"/>
      <c r="GW4418" s="13"/>
      <c r="GX4418" s="13"/>
      <c r="GY4418" s="13"/>
      <c r="GZ4418" s="13"/>
      <c r="HA4418" s="13"/>
      <c r="HB4418" s="13"/>
      <c r="HC4418" s="13"/>
      <c r="HD4418" s="13"/>
      <c r="HE4418" s="13"/>
      <c r="HF4418" s="13"/>
      <c r="HG4418" s="13"/>
      <c r="HH4418" s="13"/>
      <c r="HI4418" s="13"/>
      <c r="HJ4418" s="13"/>
      <c r="HK4418" s="13"/>
      <c r="HL4418" s="13"/>
      <c r="HM4418" s="13"/>
      <c r="HN4418" s="13"/>
      <c r="HO4418" s="13"/>
      <c r="HP4418" s="13"/>
      <c r="HQ4418" s="13"/>
      <c r="HR4418" s="13"/>
      <c r="HS4418" s="13"/>
      <c r="HT4418" s="13"/>
      <c r="HU4418" s="13"/>
      <c r="HV4418" s="13"/>
      <c r="HW4418" s="13"/>
      <c r="HX4418" s="13"/>
      <c r="HY4418" s="13"/>
      <c r="HZ4418" s="13"/>
      <c r="IA4418" s="13"/>
      <c r="IB4418" s="13"/>
      <c r="IC4418" s="13"/>
      <c r="ID4418" s="13"/>
      <c r="IE4418" s="13"/>
      <c r="IF4418" s="13"/>
      <c r="IG4418" s="13"/>
    </row>
    <row r="4419" spans="1:241" s="304" customFormat="1">
      <c r="A4419" s="309">
        <v>338</v>
      </c>
      <c r="B4419" s="197" t="s">
        <v>3252</v>
      </c>
      <c r="C4419" s="151" t="s">
        <v>5453</v>
      </c>
      <c r="D4419" s="305" t="s">
        <v>1808</v>
      </c>
      <c r="E4419" s="312">
        <f t="shared" si="256"/>
        <v>0</v>
      </c>
      <c r="F4419" s="303"/>
      <c r="G4419" s="303"/>
      <c r="H4419" s="303"/>
      <c r="I4419" s="13"/>
      <c r="J4419" s="13"/>
      <c r="K4419" s="13"/>
      <c r="L4419" s="13"/>
      <c r="M4419" s="13"/>
      <c r="N4419" s="13"/>
      <c r="O4419" s="13"/>
      <c r="P4419" s="13"/>
      <c r="Q4419" s="13"/>
      <c r="R4419" s="13"/>
      <c r="S4419" s="13"/>
      <c r="T4419" s="13"/>
      <c r="U4419" s="13"/>
      <c r="V4419" s="13"/>
      <c r="W4419" s="13"/>
      <c r="X4419" s="13"/>
      <c r="Y4419" s="13"/>
      <c r="Z4419" s="13"/>
      <c r="AA4419" s="13"/>
      <c r="AB4419" s="13"/>
      <c r="AC4419" s="13"/>
      <c r="AD4419" s="13"/>
      <c r="AE4419" s="13"/>
      <c r="AF4419" s="13"/>
      <c r="AG4419" s="13"/>
      <c r="AH4419" s="13"/>
      <c r="AI4419" s="13"/>
      <c r="AJ4419" s="13"/>
      <c r="AK4419" s="13"/>
      <c r="AL4419" s="13"/>
      <c r="AM4419" s="13"/>
      <c r="AN4419" s="13"/>
      <c r="AO4419" s="13"/>
      <c r="AP4419" s="13"/>
      <c r="AQ4419" s="13"/>
      <c r="AR4419" s="13"/>
      <c r="AS4419" s="13"/>
      <c r="AT4419" s="13"/>
      <c r="AU4419" s="13"/>
      <c r="AV4419" s="13"/>
      <c r="AW4419" s="13"/>
      <c r="AX4419" s="13"/>
      <c r="AY4419" s="13"/>
      <c r="AZ4419" s="13"/>
      <c r="BA4419" s="13"/>
      <c r="BB4419" s="13"/>
      <c r="BC4419" s="13"/>
      <c r="BD4419" s="13"/>
      <c r="BE4419" s="13"/>
      <c r="BF4419" s="13"/>
      <c r="BG4419" s="13"/>
      <c r="BH4419" s="13"/>
      <c r="BI4419" s="13"/>
      <c r="BJ4419" s="13"/>
      <c r="BK4419" s="13"/>
      <c r="BL4419" s="13"/>
      <c r="BM4419" s="13"/>
      <c r="BN4419" s="13"/>
      <c r="BO4419" s="13"/>
      <c r="BP4419" s="13"/>
      <c r="BQ4419" s="13"/>
      <c r="BR4419" s="13"/>
      <c r="BS4419" s="13"/>
      <c r="BT4419" s="13"/>
      <c r="BU4419" s="13"/>
      <c r="BV4419" s="13"/>
      <c r="BW4419" s="13"/>
      <c r="BX4419" s="13"/>
      <c r="BY4419" s="13"/>
      <c r="BZ4419" s="13"/>
      <c r="CA4419" s="13"/>
      <c r="CB4419" s="13"/>
      <c r="CC4419" s="13"/>
      <c r="CD4419" s="13"/>
      <c r="CE4419" s="13"/>
      <c r="CF4419" s="13"/>
      <c r="CG4419" s="13"/>
      <c r="CH4419" s="13"/>
      <c r="CI4419" s="13"/>
      <c r="CJ4419" s="13"/>
      <c r="CK4419" s="13"/>
      <c r="CL4419" s="13"/>
      <c r="CM4419" s="13"/>
      <c r="CN4419" s="13"/>
      <c r="CO4419" s="13"/>
      <c r="CP4419" s="13"/>
      <c r="CQ4419" s="13"/>
      <c r="CR4419" s="13"/>
      <c r="CS4419" s="13"/>
      <c r="CT4419" s="13"/>
      <c r="CU4419" s="13"/>
      <c r="CV4419" s="13"/>
      <c r="CW4419" s="13"/>
      <c r="CX4419" s="13"/>
      <c r="CY4419" s="13"/>
      <c r="CZ4419" s="13"/>
      <c r="DA4419" s="13"/>
      <c r="DB4419" s="13"/>
      <c r="DC4419" s="13"/>
      <c r="DD4419" s="13"/>
      <c r="DE4419" s="13"/>
      <c r="DF4419" s="13"/>
      <c r="DG4419" s="13"/>
      <c r="DH4419" s="13"/>
      <c r="DI4419" s="13"/>
      <c r="DJ4419" s="13"/>
      <c r="DK4419" s="13"/>
      <c r="DL4419" s="13"/>
      <c r="DM4419" s="13"/>
      <c r="DN4419" s="13"/>
      <c r="DO4419" s="13"/>
      <c r="DP4419" s="13"/>
      <c r="DQ4419" s="13"/>
      <c r="DR4419" s="13"/>
      <c r="DS4419" s="13"/>
      <c r="DT4419" s="13"/>
      <c r="DU4419" s="13"/>
      <c r="DV4419" s="13"/>
      <c r="DW4419" s="13"/>
      <c r="DX4419" s="13"/>
      <c r="DY4419" s="13"/>
      <c r="DZ4419" s="13"/>
      <c r="EA4419" s="13"/>
      <c r="EB4419" s="13"/>
      <c r="EC4419" s="13"/>
      <c r="ED4419" s="13"/>
      <c r="EE4419" s="13"/>
      <c r="EF4419" s="13"/>
      <c r="EG4419" s="13"/>
      <c r="EH4419" s="13"/>
      <c r="EI4419" s="13"/>
      <c r="EJ4419" s="13"/>
      <c r="EK4419" s="13"/>
      <c r="EL4419" s="13"/>
      <c r="EM4419" s="13"/>
      <c r="EN4419" s="13"/>
      <c r="EO4419" s="13"/>
      <c r="EP4419" s="13"/>
      <c r="EQ4419" s="13"/>
      <c r="ER4419" s="13"/>
      <c r="ES4419" s="13"/>
      <c r="ET4419" s="13"/>
      <c r="EU4419" s="13"/>
      <c r="EV4419" s="13"/>
      <c r="EW4419" s="13"/>
      <c r="EX4419" s="13"/>
      <c r="EY4419" s="13"/>
      <c r="EZ4419" s="13"/>
      <c r="FA4419" s="13"/>
      <c r="FB4419" s="13"/>
      <c r="FC4419" s="13"/>
      <c r="FD4419" s="13"/>
      <c r="FE4419" s="13"/>
      <c r="FF4419" s="13"/>
      <c r="FG4419" s="13"/>
      <c r="FH4419" s="13"/>
      <c r="FI4419" s="13"/>
      <c r="FJ4419" s="13"/>
      <c r="FK4419" s="13"/>
      <c r="FL4419" s="13"/>
      <c r="FM4419" s="13"/>
      <c r="FN4419" s="13"/>
      <c r="FO4419" s="13"/>
      <c r="FP4419" s="13"/>
      <c r="FQ4419" s="13"/>
      <c r="FR4419" s="13"/>
      <c r="FS4419" s="13"/>
      <c r="FT4419" s="13"/>
      <c r="FU4419" s="13"/>
      <c r="FV4419" s="13"/>
      <c r="FW4419" s="13"/>
      <c r="FX4419" s="13"/>
      <c r="FY4419" s="13"/>
      <c r="FZ4419" s="13"/>
      <c r="GA4419" s="13"/>
      <c r="GB4419" s="13"/>
      <c r="GC4419" s="13"/>
      <c r="GD4419" s="13"/>
      <c r="GE4419" s="13"/>
      <c r="GF4419" s="13"/>
      <c r="GG4419" s="13"/>
      <c r="GH4419" s="13"/>
      <c r="GI4419" s="13"/>
      <c r="GJ4419" s="13"/>
      <c r="GK4419" s="13"/>
      <c r="GL4419" s="13"/>
      <c r="GM4419" s="13"/>
      <c r="GN4419" s="13"/>
      <c r="GO4419" s="13"/>
      <c r="GP4419" s="13"/>
      <c r="GQ4419" s="13"/>
      <c r="GR4419" s="13"/>
      <c r="GS4419" s="13"/>
      <c r="GT4419" s="13"/>
      <c r="GU4419" s="13"/>
      <c r="GV4419" s="13"/>
      <c r="GW4419" s="13"/>
      <c r="GX4419" s="13"/>
      <c r="GY4419" s="13"/>
      <c r="GZ4419" s="13"/>
      <c r="HA4419" s="13"/>
      <c r="HB4419" s="13"/>
      <c r="HC4419" s="13"/>
      <c r="HD4419" s="13"/>
      <c r="HE4419" s="13"/>
      <c r="HF4419" s="13"/>
      <c r="HG4419" s="13"/>
      <c r="HH4419" s="13"/>
      <c r="HI4419" s="13"/>
      <c r="HJ4419" s="13"/>
      <c r="HK4419" s="13"/>
      <c r="HL4419" s="13"/>
      <c r="HM4419" s="13"/>
      <c r="HN4419" s="13"/>
      <c r="HO4419" s="13"/>
      <c r="HP4419" s="13"/>
      <c r="HQ4419" s="13"/>
      <c r="HR4419" s="13"/>
      <c r="HS4419" s="13"/>
      <c r="HT4419" s="13"/>
      <c r="HU4419" s="13"/>
      <c r="HV4419" s="13"/>
      <c r="HW4419" s="13"/>
      <c r="HX4419" s="13"/>
      <c r="HY4419" s="13"/>
      <c r="HZ4419" s="13"/>
      <c r="IA4419" s="13"/>
      <c r="IB4419" s="13"/>
      <c r="IC4419" s="13"/>
      <c r="ID4419" s="13"/>
      <c r="IE4419" s="13"/>
      <c r="IF4419" s="13"/>
      <c r="IG4419" s="13"/>
    </row>
    <row r="4420" spans="1:241" s="304" customFormat="1">
      <c r="A4420" s="309">
        <v>339</v>
      </c>
      <c r="B4420" s="197" t="s">
        <v>2287</v>
      </c>
      <c r="C4420" s="151" t="s">
        <v>5453</v>
      </c>
      <c r="D4420" s="305" t="s">
        <v>1808</v>
      </c>
      <c r="E4420" s="312">
        <f t="shared" si="256"/>
        <v>0</v>
      </c>
      <c r="F4420" s="303"/>
      <c r="G4420" s="303"/>
      <c r="H4420" s="303"/>
      <c r="I4420" s="13"/>
      <c r="J4420" s="13"/>
      <c r="K4420" s="13"/>
      <c r="L4420" s="13"/>
      <c r="M4420" s="13"/>
      <c r="N4420" s="13"/>
      <c r="O4420" s="13"/>
      <c r="P4420" s="13"/>
      <c r="Q4420" s="13"/>
      <c r="R4420" s="13"/>
      <c r="S4420" s="13"/>
      <c r="T4420" s="13"/>
      <c r="U4420" s="13"/>
      <c r="V4420" s="13"/>
      <c r="W4420" s="13"/>
      <c r="X4420" s="13"/>
      <c r="Y4420" s="13"/>
      <c r="Z4420" s="13"/>
      <c r="AA4420" s="13"/>
      <c r="AB4420" s="13"/>
      <c r="AC4420" s="13"/>
      <c r="AD4420" s="13"/>
      <c r="AE4420" s="13"/>
      <c r="AF4420" s="13"/>
      <c r="AG4420" s="13"/>
      <c r="AH4420" s="13"/>
      <c r="AI4420" s="13"/>
      <c r="AJ4420" s="13"/>
      <c r="AK4420" s="13"/>
      <c r="AL4420" s="13"/>
      <c r="AM4420" s="13"/>
      <c r="AN4420" s="13"/>
      <c r="AO4420" s="13"/>
      <c r="AP4420" s="13"/>
      <c r="AQ4420" s="13"/>
      <c r="AR4420" s="13"/>
      <c r="AS4420" s="13"/>
      <c r="AT4420" s="13"/>
      <c r="AU4420" s="13"/>
      <c r="AV4420" s="13"/>
      <c r="AW4420" s="13"/>
      <c r="AX4420" s="13"/>
      <c r="AY4420" s="13"/>
      <c r="AZ4420" s="13"/>
      <c r="BA4420" s="13"/>
      <c r="BB4420" s="13"/>
      <c r="BC4420" s="13"/>
      <c r="BD4420" s="13"/>
      <c r="BE4420" s="13"/>
      <c r="BF4420" s="13"/>
      <c r="BG4420" s="13"/>
      <c r="BH4420" s="13"/>
      <c r="BI4420" s="13"/>
      <c r="BJ4420" s="13"/>
      <c r="BK4420" s="13"/>
      <c r="BL4420" s="13"/>
      <c r="BM4420" s="13"/>
      <c r="BN4420" s="13"/>
      <c r="BO4420" s="13"/>
      <c r="BP4420" s="13"/>
      <c r="BQ4420" s="13"/>
      <c r="BR4420" s="13"/>
      <c r="BS4420" s="13"/>
      <c r="BT4420" s="13"/>
      <c r="BU4420" s="13"/>
      <c r="BV4420" s="13"/>
      <c r="BW4420" s="13"/>
      <c r="BX4420" s="13"/>
      <c r="BY4420" s="13"/>
      <c r="BZ4420" s="13"/>
      <c r="CA4420" s="13"/>
      <c r="CB4420" s="13"/>
      <c r="CC4420" s="13"/>
      <c r="CD4420" s="13"/>
      <c r="CE4420" s="13"/>
      <c r="CF4420" s="13"/>
      <c r="CG4420" s="13"/>
      <c r="CH4420" s="13"/>
      <c r="CI4420" s="13"/>
      <c r="CJ4420" s="13"/>
      <c r="CK4420" s="13"/>
      <c r="CL4420" s="13"/>
      <c r="CM4420" s="13"/>
      <c r="CN4420" s="13"/>
      <c r="CO4420" s="13"/>
      <c r="CP4420" s="13"/>
      <c r="CQ4420" s="13"/>
      <c r="CR4420" s="13"/>
      <c r="CS4420" s="13"/>
      <c r="CT4420" s="13"/>
      <c r="CU4420" s="13"/>
      <c r="CV4420" s="13"/>
      <c r="CW4420" s="13"/>
      <c r="CX4420" s="13"/>
      <c r="CY4420" s="13"/>
      <c r="CZ4420" s="13"/>
      <c r="DA4420" s="13"/>
      <c r="DB4420" s="13"/>
      <c r="DC4420" s="13"/>
      <c r="DD4420" s="13"/>
      <c r="DE4420" s="13"/>
      <c r="DF4420" s="13"/>
      <c r="DG4420" s="13"/>
      <c r="DH4420" s="13"/>
      <c r="DI4420" s="13"/>
      <c r="DJ4420" s="13"/>
      <c r="DK4420" s="13"/>
      <c r="DL4420" s="13"/>
      <c r="DM4420" s="13"/>
      <c r="DN4420" s="13"/>
      <c r="DO4420" s="13"/>
      <c r="DP4420" s="13"/>
      <c r="DQ4420" s="13"/>
      <c r="DR4420" s="13"/>
      <c r="DS4420" s="13"/>
      <c r="DT4420" s="13"/>
      <c r="DU4420" s="13"/>
      <c r="DV4420" s="13"/>
      <c r="DW4420" s="13"/>
      <c r="DX4420" s="13"/>
      <c r="DY4420" s="13"/>
      <c r="DZ4420" s="13"/>
      <c r="EA4420" s="13"/>
      <c r="EB4420" s="13"/>
      <c r="EC4420" s="13"/>
      <c r="ED4420" s="13"/>
      <c r="EE4420" s="13"/>
      <c r="EF4420" s="13"/>
      <c r="EG4420" s="13"/>
      <c r="EH4420" s="13"/>
      <c r="EI4420" s="13"/>
      <c r="EJ4420" s="13"/>
      <c r="EK4420" s="13"/>
      <c r="EL4420" s="13"/>
      <c r="EM4420" s="13"/>
      <c r="EN4420" s="13"/>
      <c r="EO4420" s="13"/>
      <c r="EP4420" s="13"/>
      <c r="EQ4420" s="13"/>
      <c r="ER4420" s="13"/>
      <c r="ES4420" s="13"/>
      <c r="ET4420" s="13"/>
      <c r="EU4420" s="13"/>
      <c r="EV4420" s="13"/>
      <c r="EW4420" s="13"/>
      <c r="EX4420" s="13"/>
      <c r="EY4420" s="13"/>
      <c r="EZ4420" s="13"/>
      <c r="FA4420" s="13"/>
      <c r="FB4420" s="13"/>
      <c r="FC4420" s="13"/>
      <c r="FD4420" s="13"/>
      <c r="FE4420" s="13"/>
      <c r="FF4420" s="13"/>
      <c r="FG4420" s="13"/>
      <c r="FH4420" s="13"/>
      <c r="FI4420" s="13"/>
      <c r="FJ4420" s="13"/>
      <c r="FK4420" s="13"/>
      <c r="FL4420" s="13"/>
      <c r="FM4420" s="13"/>
      <c r="FN4420" s="13"/>
      <c r="FO4420" s="13"/>
      <c r="FP4420" s="13"/>
      <c r="FQ4420" s="13"/>
      <c r="FR4420" s="13"/>
      <c r="FS4420" s="13"/>
      <c r="FT4420" s="13"/>
      <c r="FU4420" s="13"/>
      <c r="FV4420" s="13"/>
      <c r="FW4420" s="13"/>
      <c r="FX4420" s="13"/>
      <c r="FY4420" s="13"/>
      <c r="FZ4420" s="13"/>
      <c r="GA4420" s="13"/>
      <c r="GB4420" s="13"/>
      <c r="GC4420" s="13"/>
      <c r="GD4420" s="13"/>
      <c r="GE4420" s="13"/>
      <c r="GF4420" s="13"/>
      <c r="GG4420" s="13"/>
      <c r="GH4420" s="13"/>
      <c r="GI4420" s="13"/>
      <c r="GJ4420" s="13"/>
      <c r="GK4420" s="13"/>
      <c r="GL4420" s="13"/>
      <c r="GM4420" s="13"/>
      <c r="GN4420" s="13"/>
      <c r="GO4420" s="13"/>
      <c r="GP4420" s="13"/>
      <c r="GQ4420" s="13"/>
      <c r="GR4420" s="13"/>
      <c r="GS4420" s="13"/>
      <c r="GT4420" s="13"/>
      <c r="GU4420" s="13"/>
      <c r="GV4420" s="13"/>
      <c r="GW4420" s="13"/>
      <c r="GX4420" s="13"/>
      <c r="GY4420" s="13"/>
      <c r="GZ4420" s="13"/>
      <c r="HA4420" s="13"/>
      <c r="HB4420" s="13"/>
      <c r="HC4420" s="13"/>
      <c r="HD4420" s="13"/>
      <c r="HE4420" s="13"/>
      <c r="HF4420" s="13"/>
      <c r="HG4420" s="13"/>
      <c r="HH4420" s="13"/>
      <c r="HI4420" s="13"/>
      <c r="HJ4420" s="13"/>
      <c r="HK4420" s="13"/>
      <c r="HL4420" s="13"/>
      <c r="HM4420" s="13"/>
      <c r="HN4420" s="13"/>
      <c r="HO4420" s="13"/>
      <c r="HP4420" s="13"/>
      <c r="HQ4420" s="13"/>
      <c r="HR4420" s="13"/>
      <c r="HS4420" s="13"/>
      <c r="HT4420" s="13"/>
      <c r="HU4420" s="13"/>
      <c r="HV4420" s="13"/>
      <c r="HW4420" s="13"/>
      <c r="HX4420" s="13"/>
      <c r="HY4420" s="13"/>
      <c r="HZ4420" s="13"/>
      <c r="IA4420" s="13"/>
      <c r="IB4420" s="13"/>
      <c r="IC4420" s="13"/>
      <c r="ID4420" s="13"/>
      <c r="IE4420" s="13"/>
      <c r="IF4420" s="13"/>
      <c r="IG4420" s="13"/>
    </row>
    <row r="4421" spans="1:241" s="304" customFormat="1">
      <c r="A4421" s="309">
        <v>340</v>
      </c>
      <c r="B4421" s="197" t="s">
        <v>5456</v>
      </c>
      <c r="C4421" s="151" t="s">
        <v>5453</v>
      </c>
      <c r="D4421" s="305" t="s">
        <v>1808</v>
      </c>
      <c r="E4421" s="312">
        <f t="shared" si="256"/>
        <v>0</v>
      </c>
      <c r="F4421" s="303"/>
      <c r="G4421" s="303"/>
      <c r="H4421" s="303"/>
      <c r="I4421" s="13"/>
      <c r="J4421" s="13"/>
      <c r="K4421" s="13"/>
      <c r="L4421" s="13"/>
      <c r="M4421" s="13"/>
      <c r="N4421" s="13"/>
      <c r="O4421" s="13"/>
      <c r="P4421" s="13"/>
      <c r="Q4421" s="13"/>
      <c r="R4421" s="13"/>
      <c r="S4421" s="13"/>
      <c r="T4421" s="13"/>
      <c r="U4421" s="13"/>
      <c r="V4421" s="13"/>
      <c r="W4421" s="13"/>
      <c r="X4421" s="13"/>
      <c r="Y4421" s="13"/>
      <c r="Z4421" s="13"/>
      <c r="AA4421" s="13"/>
      <c r="AB4421" s="13"/>
      <c r="AC4421" s="13"/>
      <c r="AD4421" s="13"/>
      <c r="AE4421" s="13"/>
      <c r="AF4421" s="13"/>
      <c r="AG4421" s="13"/>
      <c r="AH4421" s="13"/>
      <c r="AI4421" s="13"/>
      <c r="AJ4421" s="13"/>
      <c r="AK4421" s="13"/>
      <c r="AL4421" s="13"/>
      <c r="AM4421" s="13"/>
      <c r="AN4421" s="13"/>
      <c r="AO4421" s="13"/>
      <c r="AP4421" s="13"/>
      <c r="AQ4421" s="13"/>
      <c r="AR4421" s="13"/>
      <c r="AS4421" s="13"/>
      <c r="AT4421" s="13"/>
      <c r="AU4421" s="13"/>
      <c r="AV4421" s="13"/>
      <c r="AW4421" s="13"/>
      <c r="AX4421" s="13"/>
      <c r="AY4421" s="13"/>
      <c r="AZ4421" s="13"/>
      <c r="BA4421" s="13"/>
      <c r="BB4421" s="13"/>
      <c r="BC4421" s="13"/>
      <c r="BD4421" s="13"/>
      <c r="BE4421" s="13"/>
      <c r="BF4421" s="13"/>
      <c r="BG4421" s="13"/>
      <c r="BH4421" s="13"/>
      <c r="BI4421" s="13"/>
      <c r="BJ4421" s="13"/>
      <c r="BK4421" s="13"/>
      <c r="BL4421" s="13"/>
      <c r="BM4421" s="13"/>
      <c r="BN4421" s="13"/>
      <c r="BO4421" s="13"/>
      <c r="BP4421" s="13"/>
      <c r="BQ4421" s="13"/>
      <c r="BR4421" s="13"/>
      <c r="BS4421" s="13"/>
      <c r="BT4421" s="13"/>
      <c r="BU4421" s="13"/>
      <c r="BV4421" s="13"/>
      <c r="BW4421" s="13"/>
      <c r="BX4421" s="13"/>
      <c r="BY4421" s="13"/>
      <c r="BZ4421" s="13"/>
      <c r="CA4421" s="13"/>
      <c r="CB4421" s="13"/>
      <c r="CC4421" s="13"/>
      <c r="CD4421" s="13"/>
      <c r="CE4421" s="13"/>
      <c r="CF4421" s="13"/>
      <c r="CG4421" s="13"/>
      <c r="CH4421" s="13"/>
      <c r="CI4421" s="13"/>
      <c r="CJ4421" s="13"/>
      <c r="CK4421" s="13"/>
      <c r="CL4421" s="13"/>
      <c r="CM4421" s="13"/>
      <c r="CN4421" s="13"/>
      <c r="CO4421" s="13"/>
      <c r="CP4421" s="13"/>
      <c r="CQ4421" s="13"/>
      <c r="CR4421" s="13"/>
      <c r="CS4421" s="13"/>
      <c r="CT4421" s="13"/>
      <c r="CU4421" s="13"/>
      <c r="CV4421" s="13"/>
      <c r="CW4421" s="13"/>
      <c r="CX4421" s="13"/>
      <c r="CY4421" s="13"/>
      <c r="CZ4421" s="13"/>
      <c r="DA4421" s="13"/>
      <c r="DB4421" s="13"/>
      <c r="DC4421" s="13"/>
      <c r="DD4421" s="13"/>
      <c r="DE4421" s="13"/>
      <c r="DF4421" s="13"/>
      <c r="DG4421" s="13"/>
      <c r="DH4421" s="13"/>
      <c r="DI4421" s="13"/>
      <c r="DJ4421" s="13"/>
      <c r="DK4421" s="13"/>
      <c r="DL4421" s="13"/>
      <c r="DM4421" s="13"/>
      <c r="DN4421" s="13"/>
      <c r="DO4421" s="13"/>
      <c r="DP4421" s="13"/>
      <c r="DQ4421" s="13"/>
      <c r="DR4421" s="13"/>
      <c r="DS4421" s="13"/>
      <c r="DT4421" s="13"/>
      <c r="DU4421" s="13"/>
      <c r="DV4421" s="13"/>
      <c r="DW4421" s="13"/>
      <c r="DX4421" s="13"/>
      <c r="DY4421" s="13"/>
      <c r="DZ4421" s="13"/>
      <c r="EA4421" s="13"/>
      <c r="EB4421" s="13"/>
      <c r="EC4421" s="13"/>
      <c r="ED4421" s="13"/>
      <c r="EE4421" s="13"/>
      <c r="EF4421" s="13"/>
      <c r="EG4421" s="13"/>
      <c r="EH4421" s="13"/>
      <c r="EI4421" s="13"/>
      <c r="EJ4421" s="13"/>
      <c r="EK4421" s="13"/>
      <c r="EL4421" s="13"/>
      <c r="EM4421" s="13"/>
      <c r="EN4421" s="13"/>
      <c r="EO4421" s="13"/>
      <c r="EP4421" s="13"/>
      <c r="EQ4421" s="13"/>
      <c r="ER4421" s="13"/>
      <c r="ES4421" s="13"/>
      <c r="ET4421" s="13"/>
      <c r="EU4421" s="13"/>
      <c r="EV4421" s="13"/>
      <c r="EW4421" s="13"/>
      <c r="EX4421" s="13"/>
      <c r="EY4421" s="13"/>
      <c r="EZ4421" s="13"/>
      <c r="FA4421" s="13"/>
      <c r="FB4421" s="13"/>
      <c r="FC4421" s="13"/>
      <c r="FD4421" s="13"/>
      <c r="FE4421" s="13"/>
      <c r="FF4421" s="13"/>
      <c r="FG4421" s="13"/>
      <c r="FH4421" s="13"/>
      <c r="FI4421" s="13"/>
      <c r="FJ4421" s="13"/>
      <c r="FK4421" s="13"/>
      <c r="FL4421" s="13"/>
      <c r="FM4421" s="13"/>
      <c r="FN4421" s="13"/>
      <c r="FO4421" s="13"/>
      <c r="FP4421" s="13"/>
      <c r="FQ4421" s="13"/>
      <c r="FR4421" s="13"/>
      <c r="FS4421" s="13"/>
      <c r="FT4421" s="13"/>
      <c r="FU4421" s="13"/>
      <c r="FV4421" s="13"/>
      <c r="FW4421" s="13"/>
      <c r="FX4421" s="13"/>
      <c r="FY4421" s="13"/>
      <c r="FZ4421" s="13"/>
      <c r="GA4421" s="13"/>
      <c r="GB4421" s="13"/>
      <c r="GC4421" s="13"/>
      <c r="GD4421" s="13"/>
      <c r="GE4421" s="13"/>
      <c r="GF4421" s="13"/>
      <c r="GG4421" s="13"/>
      <c r="GH4421" s="13"/>
      <c r="GI4421" s="13"/>
      <c r="GJ4421" s="13"/>
      <c r="GK4421" s="13"/>
      <c r="GL4421" s="13"/>
      <c r="GM4421" s="13"/>
      <c r="GN4421" s="13"/>
      <c r="GO4421" s="13"/>
      <c r="GP4421" s="13"/>
      <c r="GQ4421" s="13"/>
      <c r="GR4421" s="13"/>
      <c r="GS4421" s="13"/>
      <c r="GT4421" s="13"/>
      <c r="GU4421" s="13"/>
      <c r="GV4421" s="13"/>
      <c r="GW4421" s="13"/>
      <c r="GX4421" s="13"/>
      <c r="GY4421" s="13"/>
      <c r="GZ4421" s="13"/>
      <c r="HA4421" s="13"/>
      <c r="HB4421" s="13"/>
      <c r="HC4421" s="13"/>
      <c r="HD4421" s="13"/>
      <c r="HE4421" s="13"/>
      <c r="HF4421" s="13"/>
      <c r="HG4421" s="13"/>
      <c r="HH4421" s="13"/>
      <c r="HI4421" s="13"/>
      <c r="HJ4421" s="13"/>
      <c r="HK4421" s="13"/>
      <c r="HL4421" s="13"/>
      <c r="HM4421" s="13"/>
      <c r="HN4421" s="13"/>
      <c r="HO4421" s="13"/>
      <c r="HP4421" s="13"/>
      <c r="HQ4421" s="13"/>
      <c r="HR4421" s="13"/>
      <c r="HS4421" s="13"/>
      <c r="HT4421" s="13"/>
      <c r="HU4421" s="13"/>
      <c r="HV4421" s="13"/>
      <c r="HW4421" s="13"/>
      <c r="HX4421" s="13"/>
      <c r="HY4421" s="13"/>
      <c r="HZ4421" s="13"/>
      <c r="IA4421" s="13"/>
      <c r="IB4421" s="13"/>
      <c r="IC4421" s="13"/>
      <c r="ID4421" s="13"/>
      <c r="IE4421" s="13"/>
      <c r="IF4421" s="13"/>
      <c r="IG4421" s="13"/>
    </row>
    <row r="4422" spans="1:241" s="304" customFormat="1">
      <c r="A4422" s="309">
        <v>341</v>
      </c>
      <c r="B4422" s="197" t="s">
        <v>4202</v>
      </c>
      <c r="C4422" s="151" t="s">
        <v>5453</v>
      </c>
      <c r="D4422" s="305" t="s">
        <v>1808</v>
      </c>
      <c r="E4422" s="312">
        <f t="shared" si="256"/>
        <v>0</v>
      </c>
      <c r="F4422" s="303"/>
      <c r="G4422" s="303"/>
      <c r="H4422" s="303"/>
      <c r="I4422" s="13"/>
      <c r="J4422" s="13"/>
      <c r="K4422" s="13"/>
      <c r="L4422" s="13"/>
      <c r="M4422" s="13"/>
      <c r="N4422" s="13"/>
      <c r="O4422" s="13"/>
      <c r="P4422" s="13"/>
      <c r="Q4422" s="13"/>
      <c r="R4422" s="13"/>
      <c r="S4422" s="13"/>
      <c r="T4422" s="13"/>
      <c r="U4422" s="13"/>
      <c r="V4422" s="13"/>
      <c r="W4422" s="13"/>
      <c r="X4422" s="13"/>
      <c r="Y4422" s="13"/>
      <c r="Z4422" s="13"/>
      <c r="AA4422" s="13"/>
      <c r="AB4422" s="13"/>
      <c r="AC4422" s="13"/>
      <c r="AD4422" s="13"/>
      <c r="AE4422" s="13"/>
      <c r="AF4422" s="13"/>
      <c r="AG4422" s="13"/>
      <c r="AH4422" s="13"/>
      <c r="AI4422" s="13"/>
      <c r="AJ4422" s="13"/>
      <c r="AK4422" s="13"/>
      <c r="AL4422" s="13"/>
      <c r="AM4422" s="13"/>
      <c r="AN4422" s="13"/>
      <c r="AO4422" s="13"/>
      <c r="AP4422" s="13"/>
      <c r="AQ4422" s="13"/>
      <c r="AR4422" s="13"/>
      <c r="AS4422" s="13"/>
      <c r="AT4422" s="13"/>
      <c r="AU4422" s="13"/>
      <c r="AV4422" s="13"/>
      <c r="AW4422" s="13"/>
      <c r="AX4422" s="13"/>
      <c r="AY4422" s="13"/>
      <c r="AZ4422" s="13"/>
      <c r="BA4422" s="13"/>
      <c r="BB4422" s="13"/>
      <c r="BC4422" s="13"/>
      <c r="BD4422" s="13"/>
      <c r="BE4422" s="13"/>
      <c r="BF4422" s="13"/>
      <c r="BG4422" s="13"/>
      <c r="BH4422" s="13"/>
      <c r="BI4422" s="13"/>
      <c r="BJ4422" s="13"/>
      <c r="BK4422" s="13"/>
      <c r="BL4422" s="13"/>
      <c r="BM4422" s="13"/>
      <c r="BN4422" s="13"/>
      <c r="BO4422" s="13"/>
      <c r="BP4422" s="13"/>
      <c r="BQ4422" s="13"/>
      <c r="BR4422" s="13"/>
      <c r="BS4422" s="13"/>
      <c r="BT4422" s="13"/>
      <c r="BU4422" s="13"/>
      <c r="BV4422" s="13"/>
      <c r="BW4422" s="13"/>
      <c r="BX4422" s="13"/>
      <c r="BY4422" s="13"/>
      <c r="BZ4422" s="13"/>
      <c r="CA4422" s="13"/>
      <c r="CB4422" s="13"/>
      <c r="CC4422" s="13"/>
      <c r="CD4422" s="13"/>
      <c r="CE4422" s="13"/>
      <c r="CF4422" s="13"/>
      <c r="CG4422" s="13"/>
      <c r="CH4422" s="13"/>
      <c r="CI4422" s="13"/>
      <c r="CJ4422" s="13"/>
      <c r="CK4422" s="13"/>
      <c r="CL4422" s="13"/>
      <c r="CM4422" s="13"/>
      <c r="CN4422" s="13"/>
      <c r="CO4422" s="13"/>
      <c r="CP4422" s="13"/>
      <c r="CQ4422" s="13"/>
      <c r="CR4422" s="13"/>
      <c r="CS4422" s="13"/>
      <c r="CT4422" s="13"/>
      <c r="CU4422" s="13"/>
      <c r="CV4422" s="13"/>
      <c r="CW4422" s="13"/>
      <c r="CX4422" s="13"/>
      <c r="CY4422" s="13"/>
      <c r="CZ4422" s="13"/>
      <c r="DA4422" s="13"/>
      <c r="DB4422" s="13"/>
      <c r="DC4422" s="13"/>
      <c r="DD4422" s="13"/>
      <c r="DE4422" s="13"/>
      <c r="DF4422" s="13"/>
      <c r="DG4422" s="13"/>
      <c r="DH4422" s="13"/>
      <c r="DI4422" s="13"/>
      <c r="DJ4422" s="13"/>
      <c r="DK4422" s="13"/>
      <c r="DL4422" s="13"/>
      <c r="DM4422" s="13"/>
      <c r="DN4422" s="13"/>
      <c r="DO4422" s="13"/>
      <c r="DP4422" s="13"/>
      <c r="DQ4422" s="13"/>
      <c r="DR4422" s="13"/>
      <c r="DS4422" s="13"/>
      <c r="DT4422" s="13"/>
      <c r="DU4422" s="13"/>
      <c r="DV4422" s="13"/>
      <c r="DW4422" s="13"/>
      <c r="DX4422" s="13"/>
      <c r="DY4422" s="13"/>
      <c r="DZ4422" s="13"/>
      <c r="EA4422" s="13"/>
      <c r="EB4422" s="13"/>
      <c r="EC4422" s="13"/>
      <c r="ED4422" s="13"/>
      <c r="EE4422" s="13"/>
      <c r="EF4422" s="13"/>
      <c r="EG4422" s="13"/>
      <c r="EH4422" s="13"/>
      <c r="EI4422" s="13"/>
      <c r="EJ4422" s="13"/>
      <c r="EK4422" s="13"/>
      <c r="EL4422" s="13"/>
      <c r="EM4422" s="13"/>
      <c r="EN4422" s="13"/>
      <c r="EO4422" s="13"/>
      <c r="EP4422" s="13"/>
      <c r="EQ4422" s="13"/>
      <c r="ER4422" s="13"/>
      <c r="ES4422" s="13"/>
      <c r="ET4422" s="13"/>
      <c r="EU4422" s="13"/>
      <c r="EV4422" s="13"/>
      <c r="EW4422" s="13"/>
      <c r="EX4422" s="13"/>
      <c r="EY4422" s="13"/>
      <c r="EZ4422" s="13"/>
      <c r="FA4422" s="13"/>
      <c r="FB4422" s="13"/>
      <c r="FC4422" s="13"/>
      <c r="FD4422" s="13"/>
      <c r="FE4422" s="13"/>
      <c r="FF4422" s="13"/>
      <c r="FG4422" s="13"/>
      <c r="FH4422" s="13"/>
      <c r="FI4422" s="13"/>
      <c r="FJ4422" s="13"/>
      <c r="FK4422" s="13"/>
      <c r="FL4422" s="13"/>
      <c r="FM4422" s="13"/>
      <c r="FN4422" s="13"/>
      <c r="FO4422" s="13"/>
      <c r="FP4422" s="13"/>
      <c r="FQ4422" s="13"/>
      <c r="FR4422" s="13"/>
      <c r="FS4422" s="13"/>
      <c r="FT4422" s="13"/>
      <c r="FU4422" s="13"/>
      <c r="FV4422" s="13"/>
      <c r="FW4422" s="13"/>
      <c r="FX4422" s="13"/>
      <c r="FY4422" s="13"/>
      <c r="FZ4422" s="13"/>
      <c r="GA4422" s="13"/>
      <c r="GB4422" s="13"/>
      <c r="GC4422" s="13"/>
      <c r="GD4422" s="13"/>
      <c r="GE4422" s="13"/>
      <c r="GF4422" s="13"/>
      <c r="GG4422" s="13"/>
      <c r="GH4422" s="13"/>
      <c r="GI4422" s="13"/>
      <c r="GJ4422" s="13"/>
      <c r="GK4422" s="13"/>
      <c r="GL4422" s="13"/>
      <c r="GM4422" s="13"/>
      <c r="GN4422" s="13"/>
      <c r="GO4422" s="13"/>
      <c r="GP4422" s="13"/>
      <c r="GQ4422" s="13"/>
      <c r="GR4422" s="13"/>
      <c r="GS4422" s="13"/>
      <c r="GT4422" s="13"/>
      <c r="GU4422" s="13"/>
      <c r="GV4422" s="13"/>
      <c r="GW4422" s="13"/>
      <c r="GX4422" s="13"/>
      <c r="GY4422" s="13"/>
      <c r="GZ4422" s="13"/>
      <c r="HA4422" s="13"/>
      <c r="HB4422" s="13"/>
      <c r="HC4422" s="13"/>
      <c r="HD4422" s="13"/>
      <c r="HE4422" s="13"/>
      <c r="HF4422" s="13"/>
      <c r="HG4422" s="13"/>
      <c r="HH4422" s="13"/>
      <c r="HI4422" s="13"/>
      <c r="HJ4422" s="13"/>
      <c r="HK4422" s="13"/>
      <c r="HL4422" s="13"/>
      <c r="HM4422" s="13"/>
      <c r="HN4422" s="13"/>
      <c r="HO4422" s="13"/>
      <c r="HP4422" s="13"/>
      <c r="HQ4422" s="13"/>
      <c r="HR4422" s="13"/>
      <c r="HS4422" s="13"/>
      <c r="HT4422" s="13"/>
      <c r="HU4422" s="13"/>
      <c r="HV4422" s="13"/>
      <c r="HW4422" s="13"/>
      <c r="HX4422" s="13"/>
      <c r="HY4422" s="13"/>
      <c r="HZ4422" s="13"/>
      <c r="IA4422" s="13"/>
      <c r="IB4422" s="13"/>
      <c r="IC4422" s="13"/>
      <c r="ID4422" s="13"/>
      <c r="IE4422" s="13"/>
      <c r="IF4422" s="13"/>
      <c r="IG4422" s="13"/>
    </row>
    <row r="4423" spans="1:241" s="304" customFormat="1">
      <c r="A4423" s="309">
        <v>342</v>
      </c>
      <c r="B4423" s="197" t="s">
        <v>2615</v>
      </c>
      <c r="C4423" s="151" t="s">
        <v>5457</v>
      </c>
      <c r="D4423" s="305" t="s">
        <v>1808</v>
      </c>
      <c r="E4423" s="312">
        <f t="shared" si="256"/>
        <v>0</v>
      </c>
      <c r="F4423" s="303"/>
      <c r="G4423" s="303"/>
      <c r="H4423" s="303"/>
      <c r="I4423" s="13"/>
      <c r="J4423" s="13"/>
      <c r="K4423" s="13"/>
      <c r="L4423" s="13"/>
      <c r="M4423" s="13"/>
      <c r="N4423" s="13"/>
      <c r="O4423" s="13"/>
      <c r="P4423" s="13"/>
      <c r="Q4423" s="13"/>
      <c r="R4423" s="13"/>
      <c r="S4423" s="13"/>
      <c r="T4423" s="13"/>
      <c r="U4423" s="13"/>
      <c r="V4423" s="13"/>
      <c r="W4423" s="13"/>
      <c r="X4423" s="13"/>
      <c r="Y4423" s="13"/>
      <c r="Z4423" s="13"/>
      <c r="AA4423" s="13"/>
      <c r="AB4423" s="13"/>
      <c r="AC4423" s="13"/>
      <c r="AD4423" s="13"/>
      <c r="AE4423" s="13"/>
      <c r="AF4423" s="13"/>
      <c r="AG4423" s="13"/>
      <c r="AH4423" s="13"/>
      <c r="AI4423" s="13"/>
      <c r="AJ4423" s="13"/>
      <c r="AK4423" s="13"/>
      <c r="AL4423" s="13"/>
      <c r="AM4423" s="13"/>
      <c r="AN4423" s="13"/>
      <c r="AO4423" s="13"/>
      <c r="AP4423" s="13"/>
      <c r="AQ4423" s="13"/>
      <c r="AR4423" s="13"/>
      <c r="AS4423" s="13"/>
      <c r="AT4423" s="13"/>
      <c r="AU4423" s="13"/>
      <c r="AV4423" s="13"/>
      <c r="AW4423" s="13"/>
      <c r="AX4423" s="13"/>
      <c r="AY4423" s="13"/>
      <c r="AZ4423" s="13"/>
      <c r="BA4423" s="13"/>
      <c r="BB4423" s="13"/>
      <c r="BC4423" s="13"/>
      <c r="BD4423" s="13"/>
      <c r="BE4423" s="13"/>
      <c r="BF4423" s="13"/>
      <c r="BG4423" s="13"/>
      <c r="BH4423" s="13"/>
      <c r="BI4423" s="13"/>
      <c r="BJ4423" s="13"/>
      <c r="BK4423" s="13"/>
      <c r="BL4423" s="13"/>
      <c r="BM4423" s="13"/>
      <c r="BN4423" s="13"/>
      <c r="BO4423" s="13"/>
      <c r="BP4423" s="13"/>
      <c r="BQ4423" s="13"/>
      <c r="BR4423" s="13"/>
      <c r="BS4423" s="13"/>
      <c r="BT4423" s="13"/>
      <c r="BU4423" s="13"/>
      <c r="BV4423" s="13"/>
      <c r="BW4423" s="13"/>
      <c r="BX4423" s="13"/>
      <c r="BY4423" s="13"/>
      <c r="BZ4423" s="13"/>
      <c r="CA4423" s="13"/>
      <c r="CB4423" s="13"/>
      <c r="CC4423" s="13"/>
      <c r="CD4423" s="13"/>
      <c r="CE4423" s="13"/>
      <c r="CF4423" s="13"/>
      <c r="CG4423" s="13"/>
      <c r="CH4423" s="13"/>
      <c r="CI4423" s="13"/>
      <c r="CJ4423" s="13"/>
      <c r="CK4423" s="13"/>
      <c r="CL4423" s="13"/>
      <c r="CM4423" s="13"/>
      <c r="CN4423" s="13"/>
      <c r="CO4423" s="13"/>
      <c r="CP4423" s="13"/>
      <c r="CQ4423" s="13"/>
      <c r="CR4423" s="13"/>
      <c r="CS4423" s="13"/>
      <c r="CT4423" s="13"/>
      <c r="CU4423" s="13"/>
      <c r="CV4423" s="13"/>
      <c r="CW4423" s="13"/>
      <c r="CX4423" s="13"/>
      <c r="CY4423" s="13"/>
      <c r="CZ4423" s="13"/>
      <c r="DA4423" s="13"/>
      <c r="DB4423" s="13"/>
      <c r="DC4423" s="13"/>
      <c r="DD4423" s="13"/>
      <c r="DE4423" s="13"/>
      <c r="DF4423" s="13"/>
      <c r="DG4423" s="13"/>
      <c r="DH4423" s="13"/>
      <c r="DI4423" s="13"/>
      <c r="DJ4423" s="13"/>
      <c r="DK4423" s="13"/>
      <c r="DL4423" s="13"/>
      <c r="DM4423" s="13"/>
      <c r="DN4423" s="13"/>
      <c r="DO4423" s="13"/>
      <c r="DP4423" s="13"/>
      <c r="DQ4423" s="13"/>
      <c r="DR4423" s="13"/>
      <c r="DS4423" s="13"/>
      <c r="DT4423" s="13"/>
      <c r="DU4423" s="13"/>
      <c r="DV4423" s="13"/>
      <c r="DW4423" s="13"/>
      <c r="DX4423" s="13"/>
      <c r="DY4423" s="13"/>
      <c r="DZ4423" s="13"/>
      <c r="EA4423" s="13"/>
      <c r="EB4423" s="13"/>
      <c r="EC4423" s="13"/>
      <c r="ED4423" s="13"/>
      <c r="EE4423" s="13"/>
      <c r="EF4423" s="13"/>
      <c r="EG4423" s="13"/>
      <c r="EH4423" s="13"/>
      <c r="EI4423" s="13"/>
      <c r="EJ4423" s="13"/>
      <c r="EK4423" s="13"/>
      <c r="EL4423" s="13"/>
      <c r="EM4423" s="13"/>
      <c r="EN4423" s="13"/>
      <c r="EO4423" s="13"/>
      <c r="EP4423" s="13"/>
      <c r="EQ4423" s="13"/>
      <c r="ER4423" s="13"/>
      <c r="ES4423" s="13"/>
      <c r="ET4423" s="13"/>
      <c r="EU4423" s="13"/>
      <c r="EV4423" s="13"/>
      <c r="EW4423" s="13"/>
      <c r="EX4423" s="13"/>
      <c r="EY4423" s="13"/>
      <c r="EZ4423" s="13"/>
      <c r="FA4423" s="13"/>
      <c r="FB4423" s="13"/>
      <c r="FC4423" s="13"/>
      <c r="FD4423" s="13"/>
      <c r="FE4423" s="13"/>
      <c r="FF4423" s="13"/>
      <c r="FG4423" s="13"/>
      <c r="FH4423" s="13"/>
      <c r="FI4423" s="13"/>
      <c r="FJ4423" s="13"/>
      <c r="FK4423" s="13"/>
      <c r="FL4423" s="13"/>
      <c r="FM4423" s="13"/>
      <c r="FN4423" s="13"/>
      <c r="FO4423" s="13"/>
      <c r="FP4423" s="13"/>
      <c r="FQ4423" s="13"/>
      <c r="FR4423" s="13"/>
      <c r="FS4423" s="13"/>
      <c r="FT4423" s="13"/>
      <c r="FU4423" s="13"/>
      <c r="FV4423" s="13"/>
      <c r="FW4423" s="13"/>
      <c r="FX4423" s="13"/>
      <c r="FY4423" s="13"/>
      <c r="FZ4423" s="13"/>
      <c r="GA4423" s="13"/>
      <c r="GB4423" s="13"/>
      <c r="GC4423" s="13"/>
      <c r="GD4423" s="13"/>
      <c r="GE4423" s="13"/>
      <c r="GF4423" s="13"/>
      <c r="GG4423" s="13"/>
      <c r="GH4423" s="13"/>
      <c r="GI4423" s="13"/>
      <c r="GJ4423" s="13"/>
      <c r="GK4423" s="13"/>
      <c r="GL4423" s="13"/>
      <c r="GM4423" s="13"/>
      <c r="GN4423" s="13"/>
      <c r="GO4423" s="13"/>
      <c r="GP4423" s="13"/>
      <c r="GQ4423" s="13"/>
      <c r="GR4423" s="13"/>
      <c r="GS4423" s="13"/>
      <c r="GT4423" s="13"/>
      <c r="GU4423" s="13"/>
      <c r="GV4423" s="13"/>
      <c r="GW4423" s="13"/>
      <c r="GX4423" s="13"/>
      <c r="GY4423" s="13"/>
      <c r="GZ4423" s="13"/>
      <c r="HA4423" s="13"/>
      <c r="HB4423" s="13"/>
      <c r="HC4423" s="13"/>
      <c r="HD4423" s="13"/>
      <c r="HE4423" s="13"/>
      <c r="HF4423" s="13"/>
      <c r="HG4423" s="13"/>
      <c r="HH4423" s="13"/>
      <c r="HI4423" s="13"/>
      <c r="HJ4423" s="13"/>
      <c r="HK4423" s="13"/>
      <c r="HL4423" s="13"/>
      <c r="HM4423" s="13"/>
      <c r="HN4423" s="13"/>
      <c r="HO4423" s="13"/>
      <c r="HP4423" s="13"/>
      <c r="HQ4423" s="13"/>
      <c r="HR4423" s="13"/>
      <c r="HS4423" s="13"/>
      <c r="HT4423" s="13"/>
      <c r="HU4423" s="13"/>
      <c r="HV4423" s="13"/>
      <c r="HW4423" s="13"/>
      <c r="HX4423" s="13"/>
      <c r="HY4423" s="13"/>
      <c r="HZ4423" s="13"/>
      <c r="IA4423" s="13"/>
      <c r="IB4423" s="13"/>
      <c r="IC4423" s="13"/>
      <c r="ID4423" s="13"/>
      <c r="IE4423" s="13"/>
      <c r="IF4423" s="13"/>
      <c r="IG4423" s="13"/>
    </row>
    <row r="4424" spans="1:241" s="304" customFormat="1">
      <c r="A4424" s="309">
        <v>343</v>
      </c>
      <c r="B4424" s="197" t="s">
        <v>4265</v>
      </c>
      <c r="C4424" s="151" t="s">
        <v>5453</v>
      </c>
      <c r="D4424" s="305" t="s">
        <v>1808</v>
      </c>
      <c r="E4424" s="312">
        <f t="shared" si="256"/>
        <v>0</v>
      </c>
      <c r="F4424" s="303"/>
      <c r="G4424" s="303"/>
      <c r="H4424" s="303"/>
      <c r="I4424" s="13"/>
      <c r="J4424" s="13"/>
      <c r="K4424" s="13"/>
      <c r="L4424" s="13"/>
      <c r="M4424" s="13"/>
      <c r="N4424" s="13"/>
      <c r="O4424" s="13"/>
      <c r="P4424" s="13"/>
      <c r="Q4424" s="13"/>
      <c r="R4424" s="13"/>
      <c r="S4424" s="13"/>
      <c r="T4424" s="13"/>
      <c r="U4424" s="13"/>
      <c r="V4424" s="13"/>
      <c r="W4424" s="13"/>
      <c r="X4424" s="13"/>
      <c r="Y4424" s="13"/>
      <c r="Z4424" s="13"/>
      <c r="AA4424" s="13"/>
      <c r="AB4424" s="13"/>
      <c r="AC4424" s="13"/>
      <c r="AD4424" s="13"/>
      <c r="AE4424" s="13"/>
      <c r="AF4424" s="13"/>
      <c r="AG4424" s="13"/>
      <c r="AH4424" s="13"/>
      <c r="AI4424" s="13"/>
      <c r="AJ4424" s="13"/>
      <c r="AK4424" s="13"/>
      <c r="AL4424" s="13"/>
      <c r="AM4424" s="13"/>
      <c r="AN4424" s="13"/>
      <c r="AO4424" s="13"/>
      <c r="AP4424" s="13"/>
      <c r="AQ4424" s="13"/>
      <c r="AR4424" s="13"/>
      <c r="AS4424" s="13"/>
      <c r="AT4424" s="13"/>
      <c r="AU4424" s="13"/>
      <c r="AV4424" s="13"/>
      <c r="AW4424" s="13"/>
      <c r="AX4424" s="13"/>
      <c r="AY4424" s="13"/>
      <c r="AZ4424" s="13"/>
      <c r="BA4424" s="13"/>
      <c r="BB4424" s="13"/>
      <c r="BC4424" s="13"/>
      <c r="BD4424" s="13"/>
      <c r="BE4424" s="13"/>
      <c r="BF4424" s="13"/>
      <c r="BG4424" s="13"/>
      <c r="BH4424" s="13"/>
      <c r="BI4424" s="13"/>
      <c r="BJ4424" s="13"/>
      <c r="BK4424" s="13"/>
      <c r="BL4424" s="13"/>
      <c r="BM4424" s="13"/>
      <c r="BN4424" s="13"/>
      <c r="BO4424" s="13"/>
      <c r="BP4424" s="13"/>
      <c r="BQ4424" s="13"/>
      <c r="BR4424" s="13"/>
      <c r="BS4424" s="13"/>
      <c r="BT4424" s="13"/>
      <c r="BU4424" s="13"/>
      <c r="BV4424" s="13"/>
      <c r="BW4424" s="13"/>
      <c r="BX4424" s="13"/>
      <c r="BY4424" s="13"/>
      <c r="BZ4424" s="13"/>
      <c r="CA4424" s="13"/>
      <c r="CB4424" s="13"/>
      <c r="CC4424" s="13"/>
      <c r="CD4424" s="13"/>
      <c r="CE4424" s="13"/>
      <c r="CF4424" s="13"/>
      <c r="CG4424" s="13"/>
      <c r="CH4424" s="13"/>
      <c r="CI4424" s="13"/>
      <c r="CJ4424" s="13"/>
      <c r="CK4424" s="13"/>
      <c r="CL4424" s="13"/>
      <c r="CM4424" s="13"/>
      <c r="CN4424" s="13"/>
      <c r="CO4424" s="13"/>
      <c r="CP4424" s="13"/>
      <c r="CQ4424" s="13"/>
      <c r="CR4424" s="13"/>
      <c r="CS4424" s="13"/>
      <c r="CT4424" s="13"/>
      <c r="CU4424" s="13"/>
      <c r="CV4424" s="13"/>
      <c r="CW4424" s="13"/>
      <c r="CX4424" s="13"/>
      <c r="CY4424" s="13"/>
      <c r="CZ4424" s="13"/>
      <c r="DA4424" s="13"/>
      <c r="DB4424" s="13"/>
      <c r="DC4424" s="13"/>
      <c r="DD4424" s="13"/>
      <c r="DE4424" s="13"/>
      <c r="DF4424" s="13"/>
      <c r="DG4424" s="13"/>
      <c r="DH4424" s="13"/>
      <c r="DI4424" s="13"/>
      <c r="DJ4424" s="13"/>
      <c r="DK4424" s="13"/>
      <c r="DL4424" s="13"/>
      <c r="DM4424" s="13"/>
      <c r="DN4424" s="13"/>
      <c r="DO4424" s="13"/>
      <c r="DP4424" s="13"/>
      <c r="DQ4424" s="13"/>
      <c r="DR4424" s="13"/>
      <c r="DS4424" s="13"/>
      <c r="DT4424" s="13"/>
      <c r="DU4424" s="13"/>
      <c r="DV4424" s="13"/>
      <c r="DW4424" s="13"/>
      <c r="DX4424" s="13"/>
      <c r="DY4424" s="13"/>
      <c r="DZ4424" s="13"/>
      <c r="EA4424" s="13"/>
      <c r="EB4424" s="13"/>
      <c r="EC4424" s="13"/>
      <c r="ED4424" s="13"/>
      <c r="EE4424" s="13"/>
      <c r="EF4424" s="13"/>
      <c r="EG4424" s="13"/>
      <c r="EH4424" s="13"/>
      <c r="EI4424" s="13"/>
      <c r="EJ4424" s="13"/>
      <c r="EK4424" s="13"/>
      <c r="EL4424" s="13"/>
      <c r="EM4424" s="13"/>
      <c r="EN4424" s="13"/>
      <c r="EO4424" s="13"/>
      <c r="EP4424" s="13"/>
      <c r="EQ4424" s="13"/>
      <c r="ER4424" s="13"/>
      <c r="ES4424" s="13"/>
      <c r="ET4424" s="13"/>
      <c r="EU4424" s="13"/>
      <c r="EV4424" s="13"/>
      <c r="EW4424" s="13"/>
      <c r="EX4424" s="13"/>
      <c r="EY4424" s="13"/>
      <c r="EZ4424" s="13"/>
      <c r="FA4424" s="13"/>
      <c r="FB4424" s="13"/>
      <c r="FC4424" s="13"/>
      <c r="FD4424" s="13"/>
      <c r="FE4424" s="13"/>
      <c r="FF4424" s="13"/>
      <c r="FG4424" s="13"/>
      <c r="FH4424" s="13"/>
      <c r="FI4424" s="13"/>
      <c r="FJ4424" s="13"/>
      <c r="FK4424" s="13"/>
      <c r="FL4424" s="13"/>
      <c r="FM4424" s="13"/>
      <c r="FN4424" s="13"/>
      <c r="FO4424" s="13"/>
      <c r="FP4424" s="13"/>
      <c r="FQ4424" s="13"/>
      <c r="FR4424" s="13"/>
      <c r="FS4424" s="13"/>
      <c r="FT4424" s="13"/>
      <c r="FU4424" s="13"/>
      <c r="FV4424" s="13"/>
      <c r="FW4424" s="13"/>
      <c r="FX4424" s="13"/>
      <c r="FY4424" s="13"/>
      <c r="FZ4424" s="13"/>
      <c r="GA4424" s="13"/>
      <c r="GB4424" s="13"/>
      <c r="GC4424" s="13"/>
      <c r="GD4424" s="13"/>
      <c r="GE4424" s="13"/>
      <c r="GF4424" s="13"/>
      <c r="GG4424" s="13"/>
      <c r="GH4424" s="13"/>
      <c r="GI4424" s="13"/>
      <c r="GJ4424" s="13"/>
      <c r="GK4424" s="13"/>
      <c r="GL4424" s="13"/>
      <c r="GM4424" s="13"/>
      <c r="GN4424" s="13"/>
      <c r="GO4424" s="13"/>
      <c r="GP4424" s="13"/>
      <c r="GQ4424" s="13"/>
      <c r="GR4424" s="13"/>
      <c r="GS4424" s="13"/>
      <c r="GT4424" s="13"/>
      <c r="GU4424" s="13"/>
      <c r="GV4424" s="13"/>
      <c r="GW4424" s="13"/>
      <c r="GX4424" s="13"/>
      <c r="GY4424" s="13"/>
      <c r="GZ4424" s="13"/>
      <c r="HA4424" s="13"/>
      <c r="HB4424" s="13"/>
      <c r="HC4424" s="13"/>
      <c r="HD4424" s="13"/>
      <c r="HE4424" s="13"/>
      <c r="HF4424" s="13"/>
      <c r="HG4424" s="13"/>
      <c r="HH4424" s="13"/>
      <c r="HI4424" s="13"/>
      <c r="HJ4424" s="13"/>
      <c r="HK4424" s="13"/>
      <c r="HL4424" s="13"/>
      <c r="HM4424" s="13"/>
      <c r="HN4424" s="13"/>
      <c r="HO4424" s="13"/>
      <c r="HP4424" s="13"/>
      <c r="HQ4424" s="13"/>
      <c r="HR4424" s="13"/>
      <c r="HS4424" s="13"/>
      <c r="HT4424" s="13"/>
      <c r="HU4424" s="13"/>
      <c r="HV4424" s="13"/>
      <c r="HW4424" s="13"/>
      <c r="HX4424" s="13"/>
      <c r="HY4424" s="13"/>
      <c r="HZ4424" s="13"/>
      <c r="IA4424" s="13"/>
      <c r="IB4424" s="13"/>
      <c r="IC4424" s="13"/>
      <c r="ID4424" s="13"/>
      <c r="IE4424" s="13"/>
      <c r="IF4424" s="13"/>
      <c r="IG4424" s="13"/>
    </row>
    <row r="4425" spans="1:241" s="304" customFormat="1">
      <c r="A4425" s="309">
        <v>344</v>
      </c>
      <c r="B4425" s="197" t="s">
        <v>478</v>
      </c>
      <c r="C4425" s="151" t="s">
        <v>5453</v>
      </c>
      <c r="D4425" s="305" t="s">
        <v>1808</v>
      </c>
      <c r="E4425" s="312">
        <f t="shared" si="256"/>
        <v>0</v>
      </c>
      <c r="F4425" s="303"/>
      <c r="G4425" s="303"/>
      <c r="H4425" s="303"/>
      <c r="I4425" s="13"/>
      <c r="J4425" s="13"/>
      <c r="K4425" s="13"/>
      <c r="L4425" s="13"/>
      <c r="M4425" s="13"/>
      <c r="N4425" s="13"/>
      <c r="O4425" s="13"/>
      <c r="P4425" s="13"/>
      <c r="Q4425" s="13"/>
      <c r="R4425" s="13"/>
      <c r="S4425" s="13"/>
      <c r="T4425" s="13"/>
      <c r="U4425" s="13"/>
      <c r="V4425" s="13"/>
      <c r="W4425" s="13"/>
      <c r="X4425" s="13"/>
      <c r="Y4425" s="13"/>
      <c r="Z4425" s="13"/>
      <c r="AA4425" s="13"/>
      <c r="AB4425" s="13"/>
      <c r="AC4425" s="13"/>
      <c r="AD4425" s="13"/>
      <c r="AE4425" s="13"/>
      <c r="AF4425" s="13"/>
      <c r="AG4425" s="13"/>
      <c r="AH4425" s="13"/>
      <c r="AI4425" s="13"/>
      <c r="AJ4425" s="13"/>
      <c r="AK4425" s="13"/>
      <c r="AL4425" s="13"/>
      <c r="AM4425" s="13"/>
      <c r="AN4425" s="13"/>
      <c r="AO4425" s="13"/>
      <c r="AP4425" s="13"/>
      <c r="AQ4425" s="13"/>
      <c r="AR4425" s="13"/>
      <c r="AS4425" s="13"/>
      <c r="AT4425" s="13"/>
      <c r="AU4425" s="13"/>
      <c r="AV4425" s="13"/>
      <c r="AW4425" s="13"/>
      <c r="AX4425" s="13"/>
      <c r="AY4425" s="13"/>
      <c r="AZ4425" s="13"/>
      <c r="BA4425" s="13"/>
      <c r="BB4425" s="13"/>
      <c r="BC4425" s="13"/>
      <c r="BD4425" s="13"/>
      <c r="BE4425" s="13"/>
      <c r="BF4425" s="13"/>
      <c r="BG4425" s="13"/>
      <c r="BH4425" s="13"/>
      <c r="BI4425" s="13"/>
      <c r="BJ4425" s="13"/>
      <c r="BK4425" s="13"/>
      <c r="BL4425" s="13"/>
      <c r="BM4425" s="13"/>
      <c r="BN4425" s="13"/>
      <c r="BO4425" s="13"/>
      <c r="BP4425" s="13"/>
      <c r="BQ4425" s="13"/>
      <c r="BR4425" s="13"/>
      <c r="BS4425" s="13"/>
      <c r="BT4425" s="13"/>
      <c r="BU4425" s="13"/>
      <c r="BV4425" s="13"/>
      <c r="BW4425" s="13"/>
      <c r="BX4425" s="13"/>
      <c r="BY4425" s="13"/>
      <c r="BZ4425" s="13"/>
      <c r="CA4425" s="13"/>
      <c r="CB4425" s="13"/>
      <c r="CC4425" s="13"/>
      <c r="CD4425" s="13"/>
      <c r="CE4425" s="13"/>
      <c r="CF4425" s="13"/>
      <c r="CG4425" s="13"/>
      <c r="CH4425" s="13"/>
      <c r="CI4425" s="13"/>
      <c r="CJ4425" s="13"/>
      <c r="CK4425" s="13"/>
      <c r="CL4425" s="13"/>
      <c r="CM4425" s="13"/>
      <c r="CN4425" s="13"/>
      <c r="CO4425" s="13"/>
      <c r="CP4425" s="13"/>
      <c r="CQ4425" s="13"/>
      <c r="CR4425" s="13"/>
      <c r="CS4425" s="13"/>
      <c r="CT4425" s="13"/>
      <c r="CU4425" s="13"/>
      <c r="CV4425" s="13"/>
      <c r="CW4425" s="13"/>
      <c r="CX4425" s="13"/>
      <c r="CY4425" s="13"/>
      <c r="CZ4425" s="13"/>
      <c r="DA4425" s="13"/>
      <c r="DB4425" s="13"/>
      <c r="DC4425" s="13"/>
      <c r="DD4425" s="13"/>
      <c r="DE4425" s="13"/>
      <c r="DF4425" s="13"/>
      <c r="DG4425" s="13"/>
      <c r="DH4425" s="13"/>
      <c r="DI4425" s="13"/>
      <c r="DJ4425" s="13"/>
      <c r="DK4425" s="13"/>
      <c r="DL4425" s="13"/>
      <c r="DM4425" s="13"/>
      <c r="DN4425" s="13"/>
      <c r="DO4425" s="13"/>
      <c r="DP4425" s="13"/>
      <c r="DQ4425" s="13"/>
      <c r="DR4425" s="13"/>
      <c r="DS4425" s="13"/>
      <c r="DT4425" s="13"/>
      <c r="DU4425" s="13"/>
      <c r="DV4425" s="13"/>
      <c r="DW4425" s="13"/>
      <c r="DX4425" s="13"/>
      <c r="DY4425" s="13"/>
      <c r="DZ4425" s="13"/>
      <c r="EA4425" s="13"/>
      <c r="EB4425" s="13"/>
      <c r="EC4425" s="13"/>
      <c r="ED4425" s="13"/>
      <c r="EE4425" s="13"/>
      <c r="EF4425" s="13"/>
      <c r="EG4425" s="13"/>
      <c r="EH4425" s="13"/>
      <c r="EI4425" s="13"/>
      <c r="EJ4425" s="13"/>
      <c r="EK4425" s="13"/>
      <c r="EL4425" s="13"/>
      <c r="EM4425" s="13"/>
      <c r="EN4425" s="13"/>
      <c r="EO4425" s="13"/>
      <c r="EP4425" s="13"/>
      <c r="EQ4425" s="13"/>
      <c r="ER4425" s="13"/>
      <c r="ES4425" s="13"/>
      <c r="ET4425" s="13"/>
      <c r="EU4425" s="13"/>
      <c r="EV4425" s="13"/>
      <c r="EW4425" s="13"/>
      <c r="EX4425" s="13"/>
      <c r="EY4425" s="13"/>
      <c r="EZ4425" s="13"/>
      <c r="FA4425" s="13"/>
      <c r="FB4425" s="13"/>
      <c r="FC4425" s="13"/>
      <c r="FD4425" s="13"/>
      <c r="FE4425" s="13"/>
      <c r="FF4425" s="13"/>
      <c r="FG4425" s="13"/>
      <c r="FH4425" s="13"/>
      <c r="FI4425" s="13"/>
      <c r="FJ4425" s="13"/>
      <c r="FK4425" s="13"/>
      <c r="FL4425" s="13"/>
      <c r="FM4425" s="13"/>
      <c r="FN4425" s="13"/>
      <c r="FO4425" s="13"/>
      <c r="FP4425" s="13"/>
      <c r="FQ4425" s="13"/>
      <c r="FR4425" s="13"/>
      <c r="FS4425" s="13"/>
      <c r="FT4425" s="13"/>
      <c r="FU4425" s="13"/>
      <c r="FV4425" s="13"/>
      <c r="FW4425" s="13"/>
      <c r="FX4425" s="13"/>
      <c r="FY4425" s="13"/>
      <c r="FZ4425" s="13"/>
      <c r="GA4425" s="13"/>
      <c r="GB4425" s="13"/>
      <c r="GC4425" s="13"/>
      <c r="GD4425" s="13"/>
      <c r="GE4425" s="13"/>
      <c r="GF4425" s="13"/>
      <c r="GG4425" s="13"/>
      <c r="GH4425" s="13"/>
      <c r="GI4425" s="13"/>
      <c r="GJ4425" s="13"/>
      <c r="GK4425" s="13"/>
      <c r="GL4425" s="13"/>
      <c r="GM4425" s="13"/>
      <c r="GN4425" s="13"/>
      <c r="GO4425" s="13"/>
      <c r="GP4425" s="13"/>
      <c r="GQ4425" s="13"/>
      <c r="GR4425" s="13"/>
      <c r="GS4425" s="13"/>
      <c r="GT4425" s="13"/>
      <c r="GU4425" s="13"/>
      <c r="GV4425" s="13"/>
      <c r="GW4425" s="13"/>
      <c r="GX4425" s="13"/>
      <c r="GY4425" s="13"/>
      <c r="GZ4425" s="13"/>
      <c r="HA4425" s="13"/>
      <c r="HB4425" s="13"/>
      <c r="HC4425" s="13"/>
      <c r="HD4425" s="13"/>
      <c r="HE4425" s="13"/>
      <c r="HF4425" s="13"/>
      <c r="HG4425" s="13"/>
      <c r="HH4425" s="13"/>
      <c r="HI4425" s="13"/>
      <c r="HJ4425" s="13"/>
      <c r="HK4425" s="13"/>
      <c r="HL4425" s="13"/>
      <c r="HM4425" s="13"/>
      <c r="HN4425" s="13"/>
      <c r="HO4425" s="13"/>
      <c r="HP4425" s="13"/>
      <c r="HQ4425" s="13"/>
      <c r="HR4425" s="13"/>
      <c r="HS4425" s="13"/>
      <c r="HT4425" s="13"/>
      <c r="HU4425" s="13"/>
      <c r="HV4425" s="13"/>
      <c r="HW4425" s="13"/>
      <c r="HX4425" s="13"/>
      <c r="HY4425" s="13"/>
      <c r="HZ4425" s="13"/>
      <c r="IA4425" s="13"/>
      <c r="IB4425" s="13"/>
      <c r="IC4425" s="13"/>
      <c r="ID4425" s="13"/>
      <c r="IE4425" s="13"/>
      <c r="IF4425" s="13"/>
      <c r="IG4425" s="13"/>
    </row>
    <row r="4426" spans="1:241" s="304" customFormat="1">
      <c r="A4426" s="309">
        <v>345</v>
      </c>
      <c r="B4426" s="197" t="s">
        <v>5458</v>
      </c>
      <c r="C4426" s="151" t="s">
        <v>5453</v>
      </c>
      <c r="D4426" s="305" t="s">
        <v>1808</v>
      </c>
      <c r="E4426" s="312">
        <f t="shared" si="256"/>
        <v>0</v>
      </c>
      <c r="F4426" s="303"/>
      <c r="G4426" s="303"/>
      <c r="H4426" s="303"/>
      <c r="I4426" s="13"/>
      <c r="J4426" s="13"/>
      <c r="K4426" s="13"/>
      <c r="L4426" s="13"/>
      <c r="M4426" s="13"/>
      <c r="N4426" s="13"/>
      <c r="O4426" s="13"/>
      <c r="P4426" s="13"/>
      <c r="Q4426" s="13"/>
      <c r="R4426" s="13"/>
      <c r="S4426" s="13"/>
      <c r="T4426" s="13"/>
      <c r="U4426" s="13"/>
      <c r="V4426" s="13"/>
      <c r="W4426" s="13"/>
      <c r="X4426" s="13"/>
      <c r="Y4426" s="13"/>
      <c r="Z4426" s="13"/>
      <c r="AA4426" s="13"/>
      <c r="AB4426" s="13"/>
      <c r="AC4426" s="13"/>
      <c r="AD4426" s="13"/>
      <c r="AE4426" s="13"/>
      <c r="AF4426" s="13"/>
      <c r="AG4426" s="13"/>
      <c r="AH4426" s="13"/>
      <c r="AI4426" s="13"/>
      <c r="AJ4426" s="13"/>
      <c r="AK4426" s="13"/>
      <c r="AL4426" s="13"/>
      <c r="AM4426" s="13"/>
      <c r="AN4426" s="13"/>
      <c r="AO4426" s="13"/>
      <c r="AP4426" s="13"/>
      <c r="AQ4426" s="13"/>
      <c r="AR4426" s="13"/>
      <c r="AS4426" s="13"/>
      <c r="AT4426" s="13"/>
      <c r="AU4426" s="13"/>
      <c r="AV4426" s="13"/>
      <c r="AW4426" s="13"/>
      <c r="AX4426" s="13"/>
      <c r="AY4426" s="13"/>
      <c r="AZ4426" s="13"/>
      <c r="BA4426" s="13"/>
      <c r="BB4426" s="13"/>
      <c r="BC4426" s="13"/>
      <c r="BD4426" s="13"/>
      <c r="BE4426" s="13"/>
      <c r="BF4426" s="13"/>
      <c r="BG4426" s="13"/>
      <c r="BH4426" s="13"/>
      <c r="BI4426" s="13"/>
      <c r="BJ4426" s="13"/>
      <c r="BK4426" s="13"/>
      <c r="BL4426" s="13"/>
      <c r="BM4426" s="13"/>
      <c r="BN4426" s="13"/>
      <c r="BO4426" s="13"/>
      <c r="BP4426" s="13"/>
      <c r="BQ4426" s="13"/>
      <c r="BR4426" s="13"/>
      <c r="BS4426" s="13"/>
      <c r="BT4426" s="13"/>
      <c r="BU4426" s="13"/>
      <c r="BV4426" s="13"/>
      <c r="BW4426" s="13"/>
      <c r="BX4426" s="13"/>
      <c r="BY4426" s="13"/>
      <c r="BZ4426" s="13"/>
      <c r="CA4426" s="13"/>
      <c r="CB4426" s="13"/>
      <c r="CC4426" s="13"/>
      <c r="CD4426" s="13"/>
      <c r="CE4426" s="13"/>
      <c r="CF4426" s="13"/>
      <c r="CG4426" s="13"/>
      <c r="CH4426" s="13"/>
      <c r="CI4426" s="13"/>
      <c r="CJ4426" s="13"/>
      <c r="CK4426" s="13"/>
      <c r="CL4426" s="13"/>
      <c r="CM4426" s="13"/>
      <c r="CN4426" s="13"/>
      <c r="CO4426" s="13"/>
      <c r="CP4426" s="13"/>
      <c r="CQ4426" s="13"/>
      <c r="CR4426" s="13"/>
      <c r="CS4426" s="13"/>
      <c r="CT4426" s="13"/>
      <c r="CU4426" s="13"/>
      <c r="CV4426" s="13"/>
      <c r="CW4426" s="13"/>
      <c r="CX4426" s="13"/>
      <c r="CY4426" s="13"/>
      <c r="CZ4426" s="13"/>
      <c r="DA4426" s="13"/>
      <c r="DB4426" s="13"/>
      <c r="DC4426" s="13"/>
      <c r="DD4426" s="13"/>
      <c r="DE4426" s="13"/>
      <c r="DF4426" s="13"/>
      <c r="DG4426" s="13"/>
      <c r="DH4426" s="13"/>
      <c r="DI4426" s="13"/>
      <c r="DJ4426" s="13"/>
      <c r="DK4426" s="13"/>
      <c r="DL4426" s="13"/>
      <c r="DM4426" s="13"/>
      <c r="DN4426" s="13"/>
      <c r="DO4426" s="13"/>
      <c r="DP4426" s="13"/>
      <c r="DQ4426" s="13"/>
      <c r="DR4426" s="13"/>
      <c r="DS4426" s="13"/>
      <c r="DT4426" s="13"/>
      <c r="DU4426" s="13"/>
      <c r="DV4426" s="13"/>
      <c r="DW4426" s="13"/>
      <c r="DX4426" s="13"/>
      <c r="DY4426" s="13"/>
      <c r="DZ4426" s="13"/>
      <c r="EA4426" s="13"/>
      <c r="EB4426" s="13"/>
      <c r="EC4426" s="13"/>
      <c r="ED4426" s="13"/>
      <c r="EE4426" s="13"/>
      <c r="EF4426" s="13"/>
      <c r="EG4426" s="13"/>
      <c r="EH4426" s="13"/>
      <c r="EI4426" s="13"/>
      <c r="EJ4426" s="13"/>
      <c r="EK4426" s="13"/>
      <c r="EL4426" s="13"/>
      <c r="EM4426" s="13"/>
      <c r="EN4426" s="13"/>
      <c r="EO4426" s="13"/>
      <c r="EP4426" s="13"/>
      <c r="EQ4426" s="13"/>
      <c r="ER4426" s="13"/>
      <c r="ES4426" s="13"/>
      <c r="ET4426" s="13"/>
      <c r="EU4426" s="13"/>
      <c r="EV4426" s="13"/>
      <c r="EW4426" s="13"/>
      <c r="EX4426" s="13"/>
      <c r="EY4426" s="13"/>
      <c r="EZ4426" s="13"/>
      <c r="FA4426" s="13"/>
      <c r="FB4426" s="13"/>
      <c r="FC4426" s="13"/>
      <c r="FD4426" s="13"/>
      <c r="FE4426" s="13"/>
      <c r="FF4426" s="13"/>
      <c r="FG4426" s="13"/>
      <c r="FH4426" s="13"/>
      <c r="FI4426" s="13"/>
      <c r="FJ4426" s="13"/>
      <c r="FK4426" s="13"/>
      <c r="FL4426" s="13"/>
      <c r="FM4426" s="13"/>
      <c r="FN4426" s="13"/>
      <c r="FO4426" s="13"/>
      <c r="FP4426" s="13"/>
      <c r="FQ4426" s="13"/>
      <c r="FR4426" s="13"/>
      <c r="FS4426" s="13"/>
      <c r="FT4426" s="13"/>
      <c r="FU4426" s="13"/>
      <c r="FV4426" s="13"/>
      <c r="FW4426" s="13"/>
      <c r="FX4426" s="13"/>
      <c r="FY4426" s="13"/>
      <c r="FZ4426" s="13"/>
      <c r="GA4426" s="13"/>
      <c r="GB4426" s="13"/>
      <c r="GC4426" s="13"/>
      <c r="GD4426" s="13"/>
      <c r="GE4426" s="13"/>
      <c r="GF4426" s="13"/>
      <c r="GG4426" s="13"/>
      <c r="GH4426" s="13"/>
      <c r="GI4426" s="13"/>
      <c r="GJ4426" s="13"/>
      <c r="GK4426" s="13"/>
      <c r="GL4426" s="13"/>
      <c r="GM4426" s="13"/>
      <c r="GN4426" s="13"/>
      <c r="GO4426" s="13"/>
      <c r="GP4426" s="13"/>
      <c r="GQ4426" s="13"/>
      <c r="GR4426" s="13"/>
      <c r="GS4426" s="13"/>
      <c r="GT4426" s="13"/>
      <c r="GU4426" s="13"/>
      <c r="GV4426" s="13"/>
      <c r="GW4426" s="13"/>
      <c r="GX4426" s="13"/>
      <c r="GY4426" s="13"/>
      <c r="GZ4426" s="13"/>
      <c r="HA4426" s="13"/>
      <c r="HB4426" s="13"/>
      <c r="HC4426" s="13"/>
      <c r="HD4426" s="13"/>
      <c r="HE4426" s="13"/>
      <c r="HF4426" s="13"/>
      <c r="HG4426" s="13"/>
      <c r="HH4426" s="13"/>
      <c r="HI4426" s="13"/>
      <c r="HJ4426" s="13"/>
      <c r="HK4426" s="13"/>
      <c r="HL4426" s="13"/>
      <c r="HM4426" s="13"/>
      <c r="HN4426" s="13"/>
      <c r="HO4426" s="13"/>
      <c r="HP4426" s="13"/>
      <c r="HQ4426" s="13"/>
      <c r="HR4426" s="13"/>
      <c r="HS4426" s="13"/>
      <c r="HT4426" s="13"/>
      <c r="HU4426" s="13"/>
      <c r="HV4426" s="13"/>
      <c r="HW4426" s="13"/>
      <c r="HX4426" s="13"/>
      <c r="HY4426" s="13"/>
      <c r="HZ4426" s="13"/>
      <c r="IA4426" s="13"/>
      <c r="IB4426" s="13"/>
      <c r="IC4426" s="13"/>
      <c r="ID4426" s="13"/>
      <c r="IE4426" s="13"/>
      <c r="IF4426" s="13"/>
      <c r="IG4426" s="13"/>
    </row>
    <row r="4427" spans="1:241" s="304" customFormat="1">
      <c r="A4427" s="309">
        <v>346</v>
      </c>
      <c r="B4427" s="197" t="s">
        <v>5459</v>
      </c>
      <c r="C4427" s="151" t="s">
        <v>5453</v>
      </c>
      <c r="D4427" s="305" t="s">
        <v>1808</v>
      </c>
      <c r="E4427" s="312">
        <f t="shared" si="256"/>
        <v>0</v>
      </c>
      <c r="F4427" s="303"/>
      <c r="G4427" s="303"/>
      <c r="H4427" s="303"/>
      <c r="I4427" s="13"/>
      <c r="J4427" s="13"/>
      <c r="K4427" s="13"/>
      <c r="L4427" s="13"/>
      <c r="M4427" s="13"/>
      <c r="N4427" s="13"/>
      <c r="O4427" s="13"/>
      <c r="P4427" s="13"/>
      <c r="Q4427" s="13"/>
      <c r="R4427" s="13"/>
      <c r="S4427" s="13"/>
      <c r="T4427" s="13"/>
      <c r="U4427" s="13"/>
      <c r="V4427" s="13"/>
      <c r="W4427" s="13"/>
      <c r="X4427" s="13"/>
      <c r="Y4427" s="13"/>
      <c r="Z4427" s="13"/>
      <c r="AA4427" s="13"/>
      <c r="AB4427" s="13"/>
      <c r="AC4427" s="13"/>
      <c r="AD4427" s="13"/>
      <c r="AE4427" s="13"/>
      <c r="AF4427" s="13"/>
      <c r="AG4427" s="13"/>
      <c r="AH4427" s="13"/>
      <c r="AI4427" s="13"/>
      <c r="AJ4427" s="13"/>
      <c r="AK4427" s="13"/>
      <c r="AL4427" s="13"/>
      <c r="AM4427" s="13"/>
      <c r="AN4427" s="13"/>
      <c r="AO4427" s="13"/>
      <c r="AP4427" s="13"/>
      <c r="AQ4427" s="13"/>
      <c r="AR4427" s="13"/>
      <c r="AS4427" s="13"/>
      <c r="AT4427" s="13"/>
      <c r="AU4427" s="13"/>
      <c r="AV4427" s="13"/>
      <c r="AW4427" s="13"/>
      <c r="AX4427" s="13"/>
      <c r="AY4427" s="13"/>
      <c r="AZ4427" s="13"/>
      <c r="BA4427" s="13"/>
      <c r="BB4427" s="13"/>
      <c r="BC4427" s="13"/>
      <c r="BD4427" s="13"/>
      <c r="BE4427" s="13"/>
      <c r="BF4427" s="13"/>
      <c r="BG4427" s="13"/>
      <c r="BH4427" s="13"/>
      <c r="BI4427" s="13"/>
      <c r="BJ4427" s="13"/>
      <c r="BK4427" s="13"/>
      <c r="BL4427" s="13"/>
      <c r="BM4427" s="13"/>
      <c r="BN4427" s="13"/>
      <c r="BO4427" s="13"/>
      <c r="BP4427" s="13"/>
      <c r="BQ4427" s="13"/>
      <c r="BR4427" s="13"/>
      <c r="BS4427" s="13"/>
      <c r="BT4427" s="13"/>
      <c r="BU4427" s="13"/>
      <c r="BV4427" s="13"/>
      <c r="BW4427" s="13"/>
      <c r="BX4427" s="13"/>
      <c r="BY4427" s="13"/>
      <c r="BZ4427" s="13"/>
      <c r="CA4427" s="13"/>
      <c r="CB4427" s="13"/>
      <c r="CC4427" s="13"/>
      <c r="CD4427" s="13"/>
      <c r="CE4427" s="13"/>
      <c r="CF4427" s="13"/>
      <c r="CG4427" s="13"/>
      <c r="CH4427" s="13"/>
      <c r="CI4427" s="13"/>
      <c r="CJ4427" s="13"/>
      <c r="CK4427" s="13"/>
      <c r="CL4427" s="13"/>
      <c r="CM4427" s="13"/>
      <c r="CN4427" s="13"/>
      <c r="CO4427" s="13"/>
      <c r="CP4427" s="13"/>
      <c r="CQ4427" s="13"/>
      <c r="CR4427" s="13"/>
      <c r="CS4427" s="13"/>
      <c r="CT4427" s="13"/>
      <c r="CU4427" s="13"/>
      <c r="CV4427" s="13"/>
      <c r="CW4427" s="13"/>
      <c r="CX4427" s="13"/>
      <c r="CY4427" s="13"/>
      <c r="CZ4427" s="13"/>
      <c r="DA4427" s="13"/>
      <c r="DB4427" s="13"/>
      <c r="DC4427" s="13"/>
      <c r="DD4427" s="13"/>
      <c r="DE4427" s="13"/>
      <c r="DF4427" s="13"/>
      <c r="DG4427" s="13"/>
      <c r="DH4427" s="13"/>
      <c r="DI4427" s="13"/>
      <c r="DJ4427" s="13"/>
      <c r="DK4427" s="13"/>
      <c r="DL4427" s="13"/>
      <c r="DM4427" s="13"/>
      <c r="DN4427" s="13"/>
      <c r="DO4427" s="13"/>
      <c r="DP4427" s="13"/>
      <c r="DQ4427" s="13"/>
      <c r="DR4427" s="13"/>
      <c r="DS4427" s="13"/>
      <c r="DT4427" s="13"/>
      <c r="DU4427" s="13"/>
      <c r="DV4427" s="13"/>
      <c r="DW4427" s="13"/>
      <c r="DX4427" s="13"/>
      <c r="DY4427" s="13"/>
      <c r="DZ4427" s="13"/>
      <c r="EA4427" s="13"/>
      <c r="EB4427" s="13"/>
      <c r="EC4427" s="13"/>
      <c r="ED4427" s="13"/>
      <c r="EE4427" s="13"/>
      <c r="EF4427" s="13"/>
      <c r="EG4427" s="13"/>
      <c r="EH4427" s="13"/>
      <c r="EI4427" s="13"/>
      <c r="EJ4427" s="13"/>
      <c r="EK4427" s="13"/>
      <c r="EL4427" s="13"/>
      <c r="EM4427" s="13"/>
      <c r="EN4427" s="13"/>
      <c r="EO4427" s="13"/>
      <c r="EP4427" s="13"/>
      <c r="EQ4427" s="13"/>
      <c r="ER4427" s="13"/>
      <c r="ES4427" s="13"/>
      <c r="ET4427" s="13"/>
      <c r="EU4427" s="13"/>
      <c r="EV4427" s="13"/>
      <c r="EW4427" s="13"/>
      <c r="EX4427" s="13"/>
      <c r="EY4427" s="13"/>
      <c r="EZ4427" s="13"/>
      <c r="FA4427" s="13"/>
      <c r="FB4427" s="13"/>
      <c r="FC4427" s="13"/>
      <c r="FD4427" s="13"/>
      <c r="FE4427" s="13"/>
      <c r="FF4427" s="13"/>
      <c r="FG4427" s="13"/>
      <c r="FH4427" s="13"/>
      <c r="FI4427" s="13"/>
      <c r="FJ4427" s="13"/>
      <c r="FK4427" s="13"/>
      <c r="FL4427" s="13"/>
      <c r="FM4427" s="13"/>
      <c r="FN4427" s="13"/>
      <c r="FO4427" s="13"/>
      <c r="FP4427" s="13"/>
      <c r="FQ4427" s="13"/>
      <c r="FR4427" s="13"/>
      <c r="FS4427" s="13"/>
      <c r="FT4427" s="13"/>
      <c r="FU4427" s="13"/>
      <c r="FV4427" s="13"/>
      <c r="FW4427" s="13"/>
      <c r="FX4427" s="13"/>
      <c r="FY4427" s="13"/>
      <c r="FZ4427" s="13"/>
      <c r="GA4427" s="13"/>
      <c r="GB4427" s="13"/>
      <c r="GC4427" s="13"/>
      <c r="GD4427" s="13"/>
      <c r="GE4427" s="13"/>
      <c r="GF4427" s="13"/>
      <c r="GG4427" s="13"/>
      <c r="GH4427" s="13"/>
      <c r="GI4427" s="13"/>
      <c r="GJ4427" s="13"/>
      <c r="GK4427" s="13"/>
      <c r="GL4427" s="13"/>
      <c r="GM4427" s="13"/>
      <c r="GN4427" s="13"/>
      <c r="GO4427" s="13"/>
      <c r="GP4427" s="13"/>
      <c r="GQ4427" s="13"/>
      <c r="GR4427" s="13"/>
      <c r="GS4427" s="13"/>
      <c r="GT4427" s="13"/>
      <c r="GU4427" s="13"/>
      <c r="GV4427" s="13"/>
      <c r="GW4427" s="13"/>
      <c r="GX4427" s="13"/>
      <c r="GY4427" s="13"/>
      <c r="GZ4427" s="13"/>
      <c r="HA4427" s="13"/>
      <c r="HB4427" s="13"/>
      <c r="HC4427" s="13"/>
      <c r="HD4427" s="13"/>
      <c r="HE4427" s="13"/>
      <c r="HF4427" s="13"/>
      <c r="HG4427" s="13"/>
      <c r="HH4427" s="13"/>
      <c r="HI4427" s="13"/>
      <c r="HJ4427" s="13"/>
      <c r="HK4427" s="13"/>
      <c r="HL4427" s="13"/>
      <c r="HM4427" s="13"/>
      <c r="HN4427" s="13"/>
      <c r="HO4427" s="13"/>
      <c r="HP4427" s="13"/>
      <c r="HQ4427" s="13"/>
      <c r="HR4427" s="13"/>
      <c r="HS4427" s="13"/>
      <c r="HT4427" s="13"/>
      <c r="HU4427" s="13"/>
      <c r="HV4427" s="13"/>
      <c r="HW4427" s="13"/>
      <c r="HX4427" s="13"/>
      <c r="HY4427" s="13"/>
      <c r="HZ4427" s="13"/>
      <c r="IA4427" s="13"/>
      <c r="IB4427" s="13"/>
      <c r="IC4427" s="13"/>
      <c r="ID4427" s="13"/>
      <c r="IE4427" s="13"/>
      <c r="IF4427" s="13"/>
      <c r="IG4427" s="13"/>
    </row>
    <row r="4428" spans="1:241" s="304" customFormat="1" ht="31.5" customHeight="1">
      <c r="A4428" s="308"/>
      <c r="B4428" s="910" t="s">
        <v>5460</v>
      </c>
      <c r="C4428" s="911"/>
      <c r="D4428" s="911"/>
      <c r="E4428" s="911"/>
      <c r="F4428" s="911"/>
      <c r="G4428" s="911"/>
      <c r="H4428" s="911"/>
      <c r="I4428" s="13"/>
      <c r="J4428" s="13"/>
      <c r="K4428" s="13"/>
      <c r="L4428" s="13"/>
      <c r="M4428" s="13"/>
      <c r="N4428" s="13"/>
      <c r="O4428" s="13"/>
      <c r="P4428" s="13"/>
      <c r="Q4428" s="13"/>
      <c r="R4428" s="13"/>
      <c r="S4428" s="13"/>
      <c r="T4428" s="13"/>
      <c r="U4428" s="13"/>
      <c r="V4428" s="13"/>
      <c r="W4428" s="13"/>
      <c r="X4428" s="13"/>
      <c r="Y4428" s="13"/>
      <c r="Z4428" s="13"/>
      <c r="AA4428" s="13"/>
      <c r="AB4428" s="13"/>
      <c r="AC4428" s="13"/>
      <c r="AD4428" s="13"/>
      <c r="AE4428" s="13"/>
      <c r="AF4428" s="13"/>
      <c r="AG4428" s="13"/>
      <c r="AH4428" s="13"/>
      <c r="AI4428" s="13"/>
      <c r="AJ4428" s="13"/>
      <c r="AK4428" s="13"/>
      <c r="AL4428" s="13"/>
      <c r="AM4428" s="13"/>
      <c r="AN4428" s="13"/>
      <c r="AO4428" s="13"/>
      <c r="AP4428" s="13"/>
      <c r="AQ4428" s="13"/>
      <c r="AR4428" s="13"/>
      <c r="AS4428" s="13"/>
      <c r="AT4428" s="13"/>
      <c r="AU4428" s="13"/>
      <c r="AV4428" s="13"/>
      <c r="AW4428" s="13"/>
      <c r="AX4428" s="13"/>
      <c r="AY4428" s="13"/>
      <c r="AZ4428" s="13"/>
      <c r="BA4428" s="13"/>
      <c r="BB4428" s="13"/>
      <c r="BC4428" s="13"/>
      <c r="BD4428" s="13"/>
      <c r="BE4428" s="13"/>
      <c r="BF4428" s="13"/>
      <c r="BG4428" s="13"/>
      <c r="BH4428" s="13"/>
      <c r="BI4428" s="13"/>
      <c r="BJ4428" s="13"/>
      <c r="BK4428" s="13"/>
      <c r="BL4428" s="13"/>
      <c r="BM4428" s="13"/>
      <c r="BN4428" s="13"/>
      <c r="BO4428" s="13"/>
      <c r="BP4428" s="13"/>
      <c r="BQ4428" s="13"/>
      <c r="BR4428" s="13"/>
      <c r="BS4428" s="13"/>
      <c r="BT4428" s="13"/>
      <c r="BU4428" s="13"/>
      <c r="BV4428" s="13"/>
      <c r="BW4428" s="13"/>
      <c r="BX4428" s="13"/>
      <c r="BY4428" s="13"/>
      <c r="BZ4428" s="13"/>
      <c r="CA4428" s="13"/>
      <c r="CB4428" s="13"/>
      <c r="CC4428" s="13"/>
      <c r="CD4428" s="13"/>
      <c r="CE4428" s="13"/>
      <c r="CF4428" s="13"/>
      <c r="CG4428" s="13"/>
      <c r="CH4428" s="13"/>
      <c r="CI4428" s="13"/>
      <c r="CJ4428" s="13"/>
      <c r="CK4428" s="13"/>
      <c r="CL4428" s="13"/>
      <c r="CM4428" s="13"/>
      <c r="CN4428" s="13"/>
      <c r="CO4428" s="13"/>
      <c r="CP4428" s="13"/>
      <c r="CQ4428" s="13"/>
      <c r="CR4428" s="13"/>
      <c r="CS4428" s="13"/>
      <c r="CT4428" s="13"/>
      <c r="CU4428" s="13"/>
      <c r="CV4428" s="13"/>
      <c r="CW4428" s="13"/>
      <c r="CX4428" s="13"/>
      <c r="CY4428" s="13"/>
      <c r="CZ4428" s="13"/>
      <c r="DA4428" s="13"/>
      <c r="DB4428" s="13"/>
      <c r="DC4428" s="13"/>
      <c r="DD4428" s="13"/>
      <c r="DE4428" s="13"/>
      <c r="DF4428" s="13"/>
      <c r="DG4428" s="13"/>
      <c r="DH4428" s="13"/>
      <c r="DI4428" s="13"/>
      <c r="DJ4428" s="13"/>
      <c r="DK4428" s="13"/>
      <c r="DL4428" s="13"/>
      <c r="DM4428" s="13"/>
      <c r="DN4428" s="13"/>
      <c r="DO4428" s="13"/>
      <c r="DP4428" s="13"/>
      <c r="DQ4428" s="13"/>
      <c r="DR4428" s="13"/>
      <c r="DS4428" s="13"/>
      <c r="DT4428" s="13"/>
      <c r="DU4428" s="13"/>
      <c r="DV4428" s="13"/>
      <c r="DW4428" s="13"/>
      <c r="DX4428" s="13"/>
      <c r="DY4428" s="13"/>
      <c r="DZ4428" s="13"/>
      <c r="EA4428" s="13"/>
      <c r="EB4428" s="13"/>
      <c r="EC4428" s="13"/>
      <c r="ED4428" s="13"/>
      <c r="EE4428" s="13"/>
      <c r="EF4428" s="13"/>
      <c r="EG4428" s="13"/>
      <c r="EH4428" s="13"/>
      <c r="EI4428" s="13"/>
      <c r="EJ4428" s="13"/>
      <c r="EK4428" s="13"/>
      <c r="EL4428" s="13"/>
      <c r="EM4428" s="13"/>
      <c r="EN4428" s="13"/>
      <c r="EO4428" s="13"/>
      <c r="EP4428" s="13"/>
      <c r="EQ4428" s="13"/>
      <c r="ER4428" s="13"/>
      <c r="ES4428" s="13"/>
      <c r="ET4428" s="13"/>
      <c r="EU4428" s="13"/>
      <c r="EV4428" s="13"/>
      <c r="EW4428" s="13"/>
      <c r="EX4428" s="13"/>
      <c r="EY4428" s="13"/>
      <c r="EZ4428" s="13"/>
      <c r="FA4428" s="13"/>
      <c r="FB4428" s="13"/>
      <c r="FC4428" s="13"/>
      <c r="FD4428" s="13"/>
      <c r="FE4428" s="13"/>
      <c r="FF4428" s="13"/>
      <c r="FG4428" s="13"/>
      <c r="FH4428" s="13"/>
      <c r="FI4428" s="13"/>
      <c r="FJ4428" s="13"/>
      <c r="FK4428" s="13"/>
      <c r="FL4428" s="13"/>
      <c r="FM4428" s="13"/>
      <c r="FN4428" s="13"/>
      <c r="FO4428" s="13"/>
      <c r="FP4428" s="13"/>
      <c r="FQ4428" s="13"/>
      <c r="FR4428" s="13"/>
      <c r="FS4428" s="13"/>
      <c r="FT4428" s="13"/>
      <c r="FU4428" s="13"/>
      <c r="FV4428" s="13"/>
      <c r="FW4428" s="13"/>
      <c r="FX4428" s="13"/>
      <c r="FY4428" s="13"/>
      <c r="FZ4428" s="13"/>
      <c r="GA4428" s="13"/>
      <c r="GB4428" s="13"/>
      <c r="GC4428" s="13"/>
      <c r="GD4428" s="13"/>
      <c r="GE4428" s="13"/>
      <c r="GF4428" s="13"/>
      <c r="GG4428" s="13"/>
      <c r="GH4428" s="13"/>
      <c r="GI4428" s="13"/>
      <c r="GJ4428" s="13"/>
      <c r="GK4428" s="13"/>
      <c r="GL4428" s="13"/>
      <c r="GM4428" s="13"/>
      <c r="GN4428" s="13"/>
      <c r="GO4428" s="13"/>
      <c r="GP4428" s="13"/>
      <c r="GQ4428" s="13"/>
      <c r="GR4428" s="13"/>
      <c r="GS4428" s="13"/>
      <c r="GT4428" s="13"/>
      <c r="GU4428" s="13"/>
      <c r="GV4428" s="13"/>
      <c r="GW4428" s="13"/>
      <c r="GX4428" s="13"/>
      <c r="GY4428" s="13"/>
      <c r="GZ4428" s="13"/>
      <c r="HA4428" s="13"/>
      <c r="HB4428" s="13"/>
      <c r="HC4428" s="13"/>
      <c r="HD4428" s="13"/>
      <c r="HE4428" s="13"/>
      <c r="HF4428" s="13"/>
      <c r="HG4428" s="13"/>
      <c r="HH4428" s="13"/>
      <c r="HI4428" s="13"/>
      <c r="HJ4428" s="13"/>
      <c r="HK4428" s="13"/>
      <c r="HL4428" s="13"/>
      <c r="HM4428" s="13"/>
      <c r="HN4428" s="13"/>
      <c r="HO4428" s="13"/>
      <c r="HP4428" s="13"/>
      <c r="HQ4428" s="13"/>
      <c r="HR4428" s="13"/>
      <c r="HS4428" s="13"/>
      <c r="HT4428" s="13"/>
      <c r="HU4428" s="13"/>
      <c r="HV4428" s="13"/>
      <c r="HW4428" s="13"/>
      <c r="HX4428" s="13"/>
      <c r="HY4428" s="13"/>
      <c r="HZ4428" s="13"/>
      <c r="IA4428" s="13"/>
      <c r="IB4428" s="13"/>
      <c r="IC4428" s="13"/>
      <c r="ID4428" s="13"/>
      <c r="IE4428" s="13"/>
      <c r="IF4428" s="13"/>
      <c r="IG4428" s="13"/>
    </row>
    <row r="4429" spans="1:241" s="304" customFormat="1">
      <c r="A4429" s="309">
        <v>347</v>
      </c>
      <c r="B4429" s="197" t="s">
        <v>3252</v>
      </c>
      <c r="C4429" s="151" t="s">
        <v>5461</v>
      </c>
      <c r="D4429" s="305" t="s">
        <v>1808</v>
      </c>
      <c r="E4429" s="312">
        <f t="shared" ref="E4429:E4439" si="257">+F4429+G4429+H4429</f>
        <v>0</v>
      </c>
      <c r="F4429" s="303"/>
      <c r="G4429" s="303"/>
      <c r="H4429" s="303"/>
      <c r="I4429" s="13"/>
      <c r="J4429" s="13"/>
      <c r="K4429" s="13"/>
      <c r="L4429" s="13"/>
      <c r="M4429" s="13"/>
      <c r="N4429" s="13"/>
      <c r="O4429" s="13"/>
      <c r="P4429" s="13"/>
      <c r="Q4429" s="13"/>
      <c r="R4429" s="13"/>
      <c r="S4429" s="13"/>
      <c r="T4429" s="13"/>
      <c r="U4429" s="13"/>
      <c r="V4429" s="13"/>
      <c r="W4429" s="13"/>
      <c r="X4429" s="13"/>
      <c r="Y4429" s="13"/>
      <c r="Z4429" s="13"/>
      <c r="AA4429" s="13"/>
      <c r="AB4429" s="13"/>
      <c r="AC4429" s="13"/>
      <c r="AD4429" s="13"/>
      <c r="AE4429" s="13"/>
      <c r="AF4429" s="13"/>
      <c r="AG4429" s="13"/>
      <c r="AH4429" s="13"/>
      <c r="AI4429" s="13"/>
      <c r="AJ4429" s="13"/>
      <c r="AK4429" s="13"/>
      <c r="AL4429" s="13"/>
      <c r="AM4429" s="13"/>
      <c r="AN4429" s="13"/>
      <c r="AO4429" s="13"/>
      <c r="AP4429" s="13"/>
      <c r="AQ4429" s="13"/>
      <c r="AR4429" s="13"/>
      <c r="AS4429" s="13"/>
      <c r="AT4429" s="13"/>
      <c r="AU4429" s="13"/>
      <c r="AV4429" s="13"/>
      <c r="AW4429" s="13"/>
      <c r="AX4429" s="13"/>
      <c r="AY4429" s="13"/>
      <c r="AZ4429" s="13"/>
      <c r="BA4429" s="13"/>
      <c r="BB4429" s="13"/>
      <c r="BC4429" s="13"/>
      <c r="BD4429" s="13"/>
      <c r="BE4429" s="13"/>
      <c r="BF4429" s="13"/>
      <c r="BG4429" s="13"/>
      <c r="BH4429" s="13"/>
      <c r="BI4429" s="13"/>
      <c r="BJ4429" s="13"/>
      <c r="BK4429" s="13"/>
      <c r="BL4429" s="13"/>
      <c r="BM4429" s="13"/>
      <c r="BN4429" s="13"/>
      <c r="BO4429" s="13"/>
      <c r="BP4429" s="13"/>
      <c r="BQ4429" s="13"/>
      <c r="BR4429" s="13"/>
      <c r="BS4429" s="13"/>
      <c r="BT4429" s="13"/>
      <c r="BU4429" s="13"/>
      <c r="BV4429" s="13"/>
      <c r="BW4429" s="13"/>
      <c r="BX4429" s="13"/>
      <c r="BY4429" s="13"/>
      <c r="BZ4429" s="13"/>
      <c r="CA4429" s="13"/>
      <c r="CB4429" s="13"/>
      <c r="CC4429" s="13"/>
      <c r="CD4429" s="13"/>
      <c r="CE4429" s="13"/>
      <c r="CF4429" s="13"/>
      <c r="CG4429" s="13"/>
      <c r="CH4429" s="13"/>
      <c r="CI4429" s="13"/>
      <c r="CJ4429" s="13"/>
      <c r="CK4429" s="13"/>
      <c r="CL4429" s="13"/>
      <c r="CM4429" s="13"/>
      <c r="CN4429" s="13"/>
      <c r="CO4429" s="13"/>
      <c r="CP4429" s="13"/>
      <c r="CQ4429" s="13"/>
      <c r="CR4429" s="13"/>
      <c r="CS4429" s="13"/>
      <c r="CT4429" s="13"/>
      <c r="CU4429" s="13"/>
      <c r="CV4429" s="13"/>
      <c r="CW4429" s="13"/>
      <c r="CX4429" s="13"/>
      <c r="CY4429" s="13"/>
      <c r="CZ4429" s="13"/>
      <c r="DA4429" s="13"/>
      <c r="DB4429" s="13"/>
      <c r="DC4429" s="13"/>
      <c r="DD4429" s="13"/>
      <c r="DE4429" s="13"/>
      <c r="DF4429" s="13"/>
      <c r="DG4429" s="13"/>
      <c r="DH4429" s="13"/>
      <c r="DI4429" s="13"/>
      <c r="DJ4429" s="13"/>
      <c r="DK4429" s="13"/>
      <c r="DL4429" s="13"/>
      <c r="DM4429" s="13"/>
      <c r="DN4429" s="13"/>
      <c r="DO4429" s="13"/>
      <c r="DP4429" s="13"/>
      <c r="DQ4429" s="13"/>
      <c r="DR4429" s="13"/>
      <c r="DS4429" s="13"/>
      <c r="DT4429" s="13"/>
      <c r="DU4429" s="13"/>
      <c r="DV4429" s="13"/>
      <c r="DW4429" s="13"/>
      <c r="DX4429" s="13"/>
      <c r="DY4429" s="13"/>
      <c r="DZ4429" s="13"/>
      <c r="EA4429" s="13"/>
      <c r="EB4429" s="13"/>
      <c r="EC4429" s="13"/>
      <c r="ED4429" s="13"/>
      <c r="EE4429" s="13"/>
      <c r="EF4429" s="13"/>
      <c r="EG4429" s="13"/>
      <c r="EH4429" s="13"/>
      <c r="EI4429" s="13"/>
      <c r="EJ4429" s="13"/>
      <c r="EK4429" s="13"/>
      <c r="EL4429" s="13"/>
      <c r="EM4429" s="13"/>
      <c r="EN4429" s="13"/>
      <c r="EO4429" s="13"/>
      <c r="EP4429" s="13"/>
      <c r="EQ4429" s="13"/>
      <c r="ER4429" s="13"/>
      <c r="ES4429" s="13"/>
      <c r="ET4429" s="13"/>
      <c r="EU4429" s="13"/>
      <c r="EV4429" s="13"/>
      <c r="EW4429" s="13"/>
      <c r="EX4429" s="13"/>
      <c r="EY4429" s="13"/>
      <c r="EZ4429" s="13"/>
      <c r="FA4429" s="13"/>
      <c r="FB4429" s="13"/>
      <c r="FC4429" s="13"/>
      <c r="FD4429" s="13"/>
      <c r="FE4429" s="13"/>
      <c r="FF4429" s="13"/>
      <c r="FG4429" s="13"/>
      <c r="FH4429" s="13"/>
      <c r="FI4429" s="13"/>
      <c r="FJ4429" s="13"/>
      <c r="FK4429" s="13"/>
      <c r="FL4429" s="13"/>
      <c r="FM4429" s="13"/>
      <c r="FN4429" s="13"/>
      <c r="FO4429" s="13"/>
      <c r="FP4429" s="13"/>
      <c r="FQ4429" s="13"/>
      <c r="FR4429" s="13"/>
      <c r="FS4429" s="13"/>
      <c r="FT4429" s="13"/>
      <c r="FU4429" s="13"/>
      <c r="FV4429" s="13"/>
      <c r="FW4429" s="13"/>
      <c r="FX4429" s="13"/>
      <c r="FY4429" s="13"/>
      <c r="FZ4429" s="13"/>
      <c r="GA4429" s="13"/>
      <c r="GB4429" s="13"/>
      <c r="GC4429" s="13"/>
      <c r="GD4429" s="13"/>
      <c r="GE4429" s="13"/>
      <c r="GF4429" s="13"/>
      <c r="GG4429" s="13"/>
      <c r="GH4429" s="13"/>
      <c r="GI4429" s="13"/>
      <c r="GJ4429" s="13"/>
      <c r="GK4429" s="13"/>
      <c r="GL4429" s="13"/>
      <c r="GM4429" s="13"/>
      <c r="GN4429" s="13"/>
      <c r="GO4429" s="13"/>
      <c r="GP4429" s="13"/>
      <c r="GQ4429" s="13"/>
      <c r="GR4429" s="13"/>
      <c r="GS4429" s="13"/>
      <c r="GT4429" s="13"/>
      <c r="GU4429" s="13"/>
      <c r="GV4429" s="13"/>
      <c r="GW4429" s="13"/>
      <c r="GX4429" s="13"/>
      <c r="GY4429" s="13"/>
      <c r="GZ4429" s="13"/>
      <c r="HA4429" s="13"/>
      <c r="HB4429" s="13"/>
      <c r="HC4429" s="13"/>
      <c r="HD4429" s="13"/>
      <c r="HE4429" s="13"/>
      <c r="HF4429" s="13"/>
      <c r="HG4429" s="13"/>
      <c r="HH4429" s="13"/>
      <c r="HI4429" s="13"/>
      <c r="HJ4429" s="13"/>
      <c r="HK4429" s="13"/>
      <c r="HL4429" s="13"/>
      <c r="HM4429" s="13"/>
      <c r="HN4429" s="13"/>
      <c r="HO4429" s="13"/>
      <c r="HP4429" s="13"/>
      <c r="HQ4429" s="13"/>
      <c r="HR4429" s="13"/>
      <c r="HS4429" s="13"/>
      <c r="HT4429" s="13"/>
      <c r="HU4429" s="13"/>
      <c r="HV4429" s="13"/>
      <c r="HW4429" s="13"/>
      <c r="HX4429" s="13"/>
      <c r="HY4429" s="13"/>
      <c r="HZ4429" s="13"/>
      <c r="IA4429" s="13"/>
      <c r="IB4429" s="13"/>
      <c r="IC4429" s="13"/>
      <c r="ID4429" s="13"/>
      <c r="IE4429" s="13"/>
      <c r="IF4429" s="13"/>
      <c r="IG4429" s="13"/>
    </row>
    <row r="4430" spans="1:241" s="304" customFormat="1">
      <c r="A4430" s="309">
        <v>348</v>
      </c>
      <c r="B4430" s="197" t="s">
        <v>2287</v>
      </c>
      <c r="C4430" s="151" t="s">
        <v>5461</v>
      </c>
      <c r="D4430" s="305" t="s">
        <v>1808</v>
      </c>
      <c r="E4430" s="312">
        <f t="shared" si="257"/>
        <v>0</v>
      </c>
      <c r="F4430" s="303"/>
      <c r="G4430" s="303"/>
      <c r="H4430" s="303"/>
      <c r="I4430" s="13"/>
      <c r="J4430" s="13"/>
      <c r="K4430" s="13"/>
      <c r="L4430" s="13"/>
      <c r="M4430" s="13"/>
      <c r="N4430" s="13"/>
      <c r="O4430" s="13"/>
      <c r="P4430" s="13"/>
      <c r="Q4430" s="13"/>
      <c r="R4430" s="13"/>
      <c r="S4430" s="13"/>
      <c r="T4430" s="13"/>
      <c r="U4430" s="13"/>
      <c r="V4430" s="13"/>
      <c r="W4430" s="13"/>
      <c r="X4430" s="13"/>
      <c r="Y4430" s="13"/>
      <c r="Z4430" s="13"/>
      <c r="AA4430" s="13"/>
      <c r="AB4430" s="13"/>
      <c r="AC4430" s="13"/>
      <c r="AD4430" s="13"/>
      <c r="AE4430" s="13"/>
      <c r="AF4430" s="13"/>
      <c r="AG4430" s="13"/>
      <c r="AH4430" s="13"/>
      <c r="AI4430" s="13"/>
      <c r="AJ4430" s="13"/>
      <c r="AK4430" s="13"/>
      <c r="AL4430" s="13"/>
      <c r="AM4430" s="13"/>
      <c r="AN4430" s="13"/>
      <c r="AO4430" s="13"/>
      <c r="AP4430" s="13"/>
      <c r="AQ4430" s="13"/>
      <c r="AR4430" s="13"/>
      <c r="AS4430" s="13"/>
      <c r="AT4430" s="13"/>
      <c r="AU4430" s="13"/>
      <c r="AV4430" s="13"/>
      <c r="AW4430" s="13"/>
      <c r="AX4430" s="13"/>
      <c r="AY4430" s="13"/>
      <c r="AZ4430" s="13"/>
      <c r="BA4430" s="13"/>
      <c r="BB4430" s="13"/>
      <c r="BC4430" s="13"/>
      <c r="BD4430" s="13"/>
      <c r="BE4430" s="13"/>
      <c r="BF4430" s="13"/>
      <c r="BG4430" s="13"/>
      <c r="BH4430" s="13"/>
      <c r="BI4430" s="13"/>
      <c r="BJ4430" s="13"/>
      <c r="BK4430" s="13"/>
      <c r="BL4430" s="13"/>
      <c r="BM4430" s="13"/>
      <c r="BN4430" s="13"/>
      <c r="BO4430" s="13"/>
      <c r="BP4430" s="13"/>
      <c r="BQ4430" s="13"/>
      <c r="BR4430" s="13"/>
      <c r="BS4430" s="13"/>
      <c r="BT4430" s="13"/>
      <c r="BU4430" s="13"/>
      <c r="BV4430" s="13"/>
      <c r="BW4430" s="13"/>
      <c r="BX4430" s="13"/>
      <c r="BY4430" s="13"/>
      <c r="BZ4430" s="13"/>
      <c r="CA4430" s="13"/>
      <c r="CB4430" s="13"/>
      <c r="CC4430" s="13"/>
      <c r="CD4430" s="13"/>
      <c r="CE4430" s="13"/>
      <c r="CF4430" s="13"/>
      <c r="CG4430" s="13"/>
      <c r="CH4430" s="13"/>
      <c r="CI4430" s="13"/>
      <c r="CJ4430" s="13"/>
      <c r="CK4430" s="13"/>
      <c r="CL4430" s="13"/>
      <c r="CM4430" s="13"/>
      <c r="CN4430" s="13"/>
      <c r="CO4430" s="13"/>
      <c r="CP4430" s="13"/>
      <c r="CQ4430" s="13"/>
      <c r="CR4430" s="13"/>
      <c r="CS4430" s="13"/>
      <c r="CT4430" s="13"/>
      <c r="CU4430" s="13"/>
      <c r="CV4430" s="13"/>
      <c r="CW4430" s="13"/>
      <c r="CX4430" s="13"/>
      <c r="CY4430" s="13"/>
      <c r="CZ4430" s="13"/>
      <c r="DA4430" s="13"/>
      <c r="DB4430" s="13"/>
      <c r="DC4430" s="13"/>
      <c r="DD4430" s="13"/>
      <c r="DE4430" s="13"/>
      <c r="DF4430" s="13"/>
      <c r="DG4430" s="13"/>
      <c r="DH4430" s="13"/>
      <c r="DI4430" s="13"/>
      <c r="DJ4430" s="13"/>
      <c r="DK4430" s="13"/>
      <c r="DL4430" s="13"/>
      <c r="DM4430" s="13"/>
      <c r="DN4430" s="13"/>
      <c r="DO4430" s="13"/>
      <c r="DP4430" s="13"/>
      <c r="DQ4430" s="13"/>
      <c r="DR4430" s="13"/>
      <c r="DS4430" s="13"/>
      <c r="DT4430" s="13"/>
      <c r="DU4430" s="13"/>
      <c r="DV4430" s="13"/>
      <c r="DW4430" s="13"/>
      <c r="DX4430" s="13"/>
      <c r="DY4430" s="13"/>
      <c r="DZ4430" s="13"/>
      <c r="EA4430" s="13"/>
      <c r="EB4430" s="13"/>
      <c r="EC4430" s="13"/>
      <c r="ED4430" s="13"/>
      <c r="EE4430" s="13"/>
      <c r="EF4430" s="13"/>
      <c r="EG4430" s="13"/>
      <c r="EH4430" s="13"/>
      <c r="EI4430" s="13"/>
      <c r="EJ4430" s="13"/>
      <c r="EK4430" s="13"/>
      <c r="EL4430" s="13"/>
      <c r="EM4430" s="13"/>
      <c r="EN4430" s="13"/>
      <c r="EO4430" s="13"/>
      <c r="EP4430" s="13"/>
      <c r="EQ4430" s="13"/>
      <c r="ER4430" s="13"/>
      <c r="ES4430" s="13"/>
      <c r="ET4430" s="13"/>
      <c r="EU4430" s="13"/>
      <c r="EV4430" s="13"/>
      <c r="EW4430" s="13"/>
      <c r="EX4430" s="13"/>
      <c r="EY4430" s="13"/>
      <c r="EZ4430" s="13"/>
      <c r="FA4430" s="13"/>
      <c r="FB4430" s="13"/>
      <c r="FC4430" s="13"/>
      <c r="FD4430" s="13"/>
      <c r="FE4430" s="13"/>
      <c r="FF4430" s="13"/>
      <c r="FG4430" s="13"/>
      <c r="FH4430" s="13"/>
      <c r="FI4430" s="13"/>
      <c r="FJ4430" s="13"/>
      <c r="FK4430" s="13"/>
      <c r="FL4430" s="13"/>
      <c r="FM4430" s="13"/>
      <c r="FN4430" s="13"/>
      <c r="FO4430" s="13"/>
      <c r="FP4430" s="13"/>
      <c r="FQ4430" s="13"/>
      <c r="FR4430" s="13"/>
      <c r="FS4430" s="13"/>
      <c r="FT4430" s="13"/>
      <c r="FU4430" s="13"/>
      <c r="FV4430" s="13"/>
      <c r="FW4430" s="13"/>
      <c r="FX4430" s="13"/>
      <c r="FY4430" s="13"/>
      <c r="FZ4430" s="13"/>
      <c r="GA4430" s="13"/>
      <c r="GB4430" s="13"/>
      <c r="GC4430" s="13"/>
      <c r="GD4430" s="13"/>
      <c r="GE4430" s="13"/>
      <c r="GF4430" s="13"/>
      <c r="GG4430" s="13"/>
      <c r="GH4430" s="13"/>
      <c r="GI4430" s="13"/>
      <c r="GJ4430" s="13"/>
      <c r="GK4430" s="13"/>
      <c r="GL4430" s="13"/>
      <c r="GM4430" s="13"/>
      <c r="GN4430" s="13"/>
      <c r="GO4430" s="13"/>
      <c r="GP4430" s="13"/>
      <c r="GQ4430" s="13"/>
      <c r="GR4430" s="13"/>
      <c r="GS4430" s="13"/>
      <c r="GT4430" s="13"/>
      <c r="GU4430" s="13"/>
      <c r="GV4430" s="13"/>
      <c r="GW4430" s="13"/>
      <c r="GX4430" s="13"/>
      <c r="GY4430" s="13"/>
      <c r="GZ4430" s="13"/>
      <c r="HA4430" s="13"/>
      <c r="HB4430" s="13"/>
      <c r="HC4430" s="13"/>
      <c r="HD4430" s="13"/>
      <c r="HE4430" s="13"/>
      <c r="HF4430" s="13"/>
      <c r="HG4430" s="13"/>
      <c r="HH4430" s="13"/>
      <c r="HI4430" s="13"/>
      <c r="HJ4430" s="13"/>
      <c r="HK4430" s="13"/>
      <c r="HL4430" s="13"/>
      <c r="HM4430" s="13"/>
      <c r="HN4430" s="13"/>
      <c r="HO4430" s="13"/>
      <c r="HP4430" s="13"/>
      <c r="HQ4430" s="13"/>
      <c r="HR4430" s="13"/>
      <c r="HS4430" s="13"/>
      <c r="HT4430" s="13"/>
      <c r="HU4430" s="13"/>
      <c r="HV4430" s="13"/>
      <c r="HW4430" s="13"/>
      <c r="HX4430" s="13"/>
      <c r="HY4430" s="13"/>
      <c r="HZ4430" s="13"/>
      <c r="IA4430" s="13"/>
      <c r="IB4430" s="13"/>
      <c r="IC4430" s="13"/>
      <c r="ID4430" s="13"/>
      <c r="IE4430" s="13"/>
      <c r="IF4430" s="13"/>
      <c r="IG4430" s="13"/>
    </row>
    <row r="4431" spans="1:241" s="304" customFormat="1">
      <c r="A4431" s="309">
        <v>349</v>
      </c>
      <c r="B4431" s="197" t="s">
        <v>4202</v>
      </c>
      <c r="C4431" s="151" t="s">
        <v>5461</v>
      </c>
      <c r="D4431" s="305" t="s">
        <v>1808</v>
      </c>
      <c r="E4431" s="312">
        <f t="shared" si="257"/>
        <v>0</v>
      </c>
      <c r="F4431" s="303"/>
      <c r="G4431" s="303"/>
      <c r="H4431" s="303"/>
      <c r="I4431" s="13"/>
      <c r="J4431" s="13"/>
      <c r="K4431" s="13"/>
      <c r="L4431" s="13"/>
      <c r="M4431" s="13"/>
      <c r="N4431" s="13"/>
      <c r="O4431" s="13"/>
      <c r="P4431" s="13"/>
      <c r="Q4431" s="13"/>
      <c r="R4431" s="13"/>
      <c r="S4431" s="13"/>
      <c r="T4431" s="13"/>
      <c r="U4431" s="13"/>
      <c r="V4431" s="13"/>
      <c r="W4431" s="13"/>
      <c r="X4431" s="13"/>
      <c r="Y4431" s="13"/>
      <c r="Z4431" s="13"/>
      <c r="AA4431" s="13"/>
      <c r="AB4431" s="13"/>
      <c r="AC4431" s="13"/>
      <c r="AD4431" s="13"/>
      <c r="AE4431" s="13"/>
      <c r="AF4431" s="13"/>
      <c r="AG4431" s="13"/>
      <c r="AH4431" s="13"/>
      <c r="AI4431" s="13"/>
      <c r="AJ4431" s="13"/>
      <c r="AK4431" s="13"/>
      <c r="AL4431" s="13"/>
      <c r="AM4431" s="13"/>
      <c r="AN4431" s="13"/>
      <c r="AO4431" s="13"/>
      <c r="AP4431" s="13"/>
      <c r="AQ4431" s="13"/>
      <c r="AR4431" s="13"/>
      <c r="AS4431" s="13"/>
      <c r="AT4431" s="13"/>
      <c r="AU4431" s="13"/>
      <c r="AV4431" s="13"/>
      <c r="AW4431" s="13"/>
      <c r="AX4431" s="13"/>
      <c r="AY4431" s="13"/>
      <c r="AZ4431" s="13"/>
      <c r="BA4431" s="13"/>
      <c r="BB4431" s="13"/>
      <c r="BC4431" s="13"/>
      <c r="BD4431" s="13"/>
      <c r="BE4431" s="13"/>
      <c r="BF4431" s="13"/>
      <c r="BG4431" s="13"/>
      <c r="BH4431" s="13"/>
      <c r="BI4431" s="13"/>
      <c r="BJ4431" s="13"/>
      <c r="BK4431" s="13"/>
      <c r="BL4431" s="13"/>
      <c r="BM4431" s="13"/>
      <c r="BN4431" s="13"/>
      <c r="BO4431" s="13"/>
      <c r="BP4431" s="13"/>
      <c r="BQ4431" s="13"/>
      <c r="BR4431" s="13"/>
      <c r="BS4431" s="13"/>
      <c r="BT4431" s="13"/>
      <c r="BU4431" s="13"/>
      <c r="BV4431" s="13"/>
      <c r="BW4431" s="13"/>
      <c r="BX4431" s="13"/>
      <c r="BY4431" s="13"/>
      <c r="BZ4431" s="13"/>
      <c r="CA4431" s="13"/>
      <c r="CB4431" s="13"/>
      <c r="CC4431" s="13"/>
      <c r="CD4431" s="13"/>
      <c r="CE4431" s="13"/>
      <c r="CF4431" s="13"/>
      <c r="CG4431" s="13"/>
      <c r="CH4431" s="13"/>
      <c r="CI4431" s="13"/>
      <c r="CJ4431" s="13"/>
      <c r="CK4431" s="13"/>
      <c r="CL4431" s="13"/>
      <c r="CM4431" s="13"/>
      <c r="CN4431" s="13"/>
      <c r="CO4431" s="13"/>
      <c r="CP4431" s="13"/>
      <c r="CQ4431" s="13"/>
      <c r="CR4431" s="13"/>
      <c r="CS4431" s="13"/>
      <c r="CT4431" s="13"/>
      <c r="CU4431" s="13"/>
      <c r="CV4431" s="13"/>
      <c r="CW4431" s="13"/>
      <c r="CX4431" s="13"/>
      <c r="CY4431" s="13"/>
      <c r="CZ4431" s="13"/>
      <c r="DA4431" s="13"/>
      <c r="DB4431" s="13"/>
      <c r="DC4431" s="13"/>
      <c r="DD4431" s="13"/>
      <c r="DE4431" s="13"/>
      <c r="DF4431" s="13"/>
      <c r="DG4431" s="13"/>
      <c r="DH4431" s="13"/>
      <c r="DI4431" s="13"/>
      <c r="DJ4431" s="13"/>
      <c r="DK4431" s="13"/>
      <c r="DL4431" s="13"/>
      <c r="DM4431" s="13"/>
      <c r="DN4431" s="13"/>
      <c r="DO4431" s="13"/>
      <c r="DP4431" s="13"/>
      <c r="DQ4431" s="13"/>
      <c r="DR4431" s="13"/>
      <c r="DS4431" s="13"/>
      <c r="DT4431" s="13"/>
      <c r="DU4431" s="13"/>
      <c r="DV4431" s="13"/>
      <c r="DW4431" s="13"/>
      <c r="DX4431" s="13"/>
      <c r="DY4431" s="13"/>
      <c r="DZ4431" s="13"/>
      <c r="EA4431" s="13"/>
      <c r="EB4431" s="13"/>
      <c r="EC4431" s="13"/>
      <c r="ED4431" s="13"/>
      <c r="EE4431" s="13"/>
      <c r="EF4431" s="13"/>
      <c r="EG4431" s="13"/>
      <c r="EH4431" s="13"/>
      <c r="EI4431" s="13"/>
      <c r="EJ4431" s="13"/>
      <c r="EK4431" s="13"/>
      <c r="EL4431" s="13"/>
      <c r="EM4431" s="13"/>
      <c r="EN4431" s="13"/>
      <c r="EO4431" s="13"/>
      <c r="EP4431" s="13"/>
      <c r="EQ4431" s="13"/>
      <c r="ER4431" s="13"/>
      <c r="ES4431" s="13"/>
      <c r="ET4431" s="13"/>
      <c r="EU4431" s="13"/>
      <c r="EV4431" s="13"/>
      <c r="EW4431" s="13"/>
      <c r="EX4431" s="13"/>
      <c r="EY4431" s="13"/>
      <c r="EZ4431" s="13"/>
      <c r="FA4431" s="13"/>
      <c r="FB4431" s="13"/>
      <c r="FC4431" s="13"/>
      <c r="FD4431" s="13"/>
      <c r="FE4431" s="13"/>
      <c r="FF4431" s="13"/>
      <c r="FG4431" s="13"/>
      <c r="FH4431" s="13"/>
      <c r="FI4431" s="13"/>
      <c r="FJ4431" s="13"/>
      <c r="FK4431" s="13"/>
      <c r="FL4431" s="13"/>
      <c r="FM4431" s="13"/>
      <c r="FN4431" s="13"/>
      <c r="FO4431" s="13"/>
      <c r="FP4431" s="13"/>
      <c r="FQ4431" s="13"/>
      <c r="FR4431" s="13"/>
      <c r="FS4431" s="13"/>
      <c r="FT4431" s="13"/>
      <c r="FU4431" s="13"/>
      <c r="FV4431" s="13"/>
      <c r="FW4431" s="13"/>
      <c r="FX4431" s="13"/>
      <c r="FY4431" s="13"/>
      <c r="FZ4431" s="13"/>
      <c r="GA4431" s="13"/>
      <c r="GB4431" s="13"/>
      <c r="GC4431" s="13"/>
      <c r="GD4431" s="13"/>
      <c r="GE4431" s="13"/>
      <c r="GF4431" s="13"/>
      <c r="GG4431" s="13"/>
      <c r="GH4431" s="13"/>
      <c r="GI4431" s="13"/>
      <c r="GJ4431" s="13"/>
      <c r="GK4431" s="13"/>
      <c r="GL4431" s="13"/>
      <c r="GM4431" s="13"/>
      <c r="GN4431" s="13"/>
      <c r="GO4431" s="13"/>
      <c r="GP4431" s="13"/>
      <c r="GQ4431" s="13"/>
      <c r="GR4431" s="13"/>
      <c r="GS4431" s="13"/>
      <c r="GT4431" s="13"/>
      <c r="GU4431" s="13"/>
      <c r="GV4431" s="13"/>
      <c r="GW4431" s="13"/>
      <c r="GX4431" s="13"/>
      <c r="GY4431" s="13"/>
      <c r="GZ4431" s="13"/>
      <c r="HA4431" s="13"/>
      <c r="HB4431" s="13"/>
      <c r="HC4431" s="13"/>
      <c r="HD4431" s="13"/>
      <c r="HE4431" s="13"/>
      <c r="HF4431" s="13"/>
      <c r="HG4431" s="13"/>
      <c r="HH4431" s="13"/>
      <c r="HI4431" s="13"/>
      <c r="HJ4431" s="13"/>
      <c r="HK4431" s="13"/>
      <c r="HL4431" s="13"/>
      <c r="HM4431" s="13"/>
      <c r="HN4431" s="13"/>
      <c r="HO4431" s="13"/>
      <c r="HP4431" s="13"/>
      <c r="HQ4431" s="13"/>
      <c r="HR4431" s="13"/>
      <c r="HS4431" s="13"/>
      <c r="HT4431" s="13"/>
      <c r="HU4431" s="13"/>
      <c r="HV4431" s="13"/>
      <c r="HW4431" s="13"/>
      <c r="HX4431" s="13"/>
      <c r="HY4431" s="13"/>
      <c r="HZ4431" s="13"/>
      <c r="IA4431" s="13"/>
      <c r="IB4431" s="13"/>
      <c r="IC4431" s="13"/>
      <c r="ID4431" s="13"/>
      <c r="IE4431" s="13"/>
      <c r="IF4431" s="13"/>
      <c r="IG4431" s="13"/>
    </row>
    <row r="4432" spans="1:241" s="304" customFormat="1">
      <c r="A4432" s="309">
        <v>350</v>
      </c>
      <c r="B4432" s="197" t="s">
        <v>3779</v>
      </c>
      <c r="C4432" s="151" t="s">
        <v>5461</v>
      </c>
      <c r="D4432" s="305" t="s">
        <v>1808</v>
      </c>
      <c r="E4432" s="312">
        <f t="shared" si="257"/>
        <v>0</v>
      </c>
      <c r="F4432" s="303"/>
      <c r="G4432" s="303"/>
      <c r="H4432" s="303"/>
      <c r="I4432" s="13"/>
      <c r="J4432" s="13"/>
      <c r="K4432" s="13"/>
      <c r="L4432" s="13"/>
      <c r="M4432" s="13"/>
      <c r="N4432" s="13"/>
      <c r="O4432" s="13"/>
      <c r="P4432" s="13"/>
      <c r="Q4432" s="13"/>
      <c r="R4432" s="13"/>
      <c r="S4432" s="13"/>
      <c r="T4432" s="13"/>
      <c r="U4432" s="13"/>
      <c r="V4432" s="13"/>
      <c r="W4432" s="13"/>
      <c r="X4432" s="13"/>
      <c r="Y4432" s="13"/>
      <c r="Z4432" s="13"/>
      <c r="AA4432" s="13"/>
      <c r="AB4432" s="13"/>
      <c r="AC4432" s="13"/>
      <c r="AD4432" s="13"/>
      <c r="AE4432" s="13"/>
      <c r="AF4432" s="13"/>
      <c r="AG4432" s="13"/>
      <c r="AH4432" s="13"/>
      <c r="AI4432" s="13"/>
      <c r="AJ4432" s="13"/>
      <c r="AK4432" s="13"/>
      <c r="AL4432" s="13"/>
      <c r="AM4432" s="13"/>
      <c r="AN4432" s="13"/>
      <c r="AO4432" s="13"/>
      <c r="AP4432" s="13"/>
      <c r="AQ4432" s="13"/>
      <c r="AR4432" s="13"/>
      <c r="AS4432" s="13"/>
      <c r="AT4432" s="13"/>
      <c r="AU4432" s="13"/>
      <c r="AV4432" s="13"/>
      <c r="AW4432" s="13"/>
      <c r="AX4432" s="13"/>
      <c r="AY4432" s="13"/>
      <c r="AZ4432" s="13"/>
      <c r="BA4432" s="13"/>
      <c r="BB4432" s="13"/>
      <c r="BC4432" s="13"/>
      <c r="BD4432" s="13"/>
      <c r="BE4432" s="13"/>
      <c r="BF4432" s="13"/>
      <c r="BG4432" s="13"/>
      <c r="BH4432" s="13"/>
      <c r="BI4432" s="13"/>
      <c r="BJ4432" s="13"/>
      <c r="BK4432" s="13"/>
      <c r="BL4432" s="13"/>
      <c r="BM4432" s="13"/>
      <c r="BN4432" s="13"/>
      <c r="BO4432" s="13"/>
      <c r="BP4432" s="13"/>
      <c r="BQ4432" s="13"/>
      <c r="BR4432" s="13"/>
      <c r="BS4432" s="13"/>
      <c r="BT4432" s="13"/>
      <c r="BU4432" s="13"/>
      <c r="BV4432" s="13"/>
      <c r="BW4432" s="13"/>
      <c r="BX4432" s="13"/>
      <c r="BY4432" s="13"/>
      <c r="BZ4432" s="13"/>
      <c r="CA4432" s="13"/>
      <c r="CB4432" s="13"/>
      <c r="CC4432" s="13"/>
      <c r="CD4432" s="13"/>
      <c r="CE4432" s="13"/>
      <c r="CF4432" s="13"/>
      <c r="CG4432" s="13"/>
      <c r="CH4432" s="13"/>
      <c r="CI4432" s="13"/>
      <c r="CJ4432" s="13"/>
      <c r="CK4432" s="13"/>
      <c r="CL4432" s="13"/>
      <c r="CM4432" s="13"/>
      <c r="CN4432" s="13"/>
      <c r="CO4432" s="13"/>
      <c r="CP4432" s="13"/>
      <c r="CQ4432" s="13"/>
      <c r="CR4432" s="13"/>
      <c r="CS4432" s="13"/>
      <c r="CT4432" s="13"/>
      <c r="CU4432" s="13"/>
      <c r="CV4432" s="13"/>
      <c r="CW4432" s="13"/>
      <c r="CX4432" s="13"/>
      <c r="CY4432" s="13"/>
      <c r="CZ4432" s="13"/>
      <c r="DA4432" s="13"/>
      <c r="DB4432" s="13"/>
      <c r="DC4432" s="13"/>
      <c r="DD4432" s="13"/>
      <c r="DE4432" s="13"/>
      <c r="DF4432" s="13"/>
      <c r="DG4432" s="13"/>
      <c r="DH4432" s="13"/>
      <c r="DI4432" s="13"/>
      <c r="DJ4432" s="13"/>
      <c r="DK4432" s="13"/>
      <c r="DL4432" s="13"/>
      <c r="DM4432" s="13"/>
      <c r="DN4432" s="13"/>
      <c r="DO4432" s="13"/>
      <c r="DP4432" s="13"/>
      <c r="DQ4432" s="13"/>
      <c r="DR4432" s="13"/>
      <c r="DS4432" s="13"/>
      <c r="DT4432" s="13"/>
      <c r="DU4432" s="13"/>
      <c r="DV4432" s="13"/>
      <c r="DW4432" s="13"/>
      <c r="DX4432" s="13"/>
      <c r="DY4432" s="13"/>
      <c r="DZ4432" s="13"/>
      <c r="EA4432" s="13"/>
      <c r="EB4432" s="13"/>
      <c r="EC4432" s="13"/>
      <c r="ED4432" s="13"/>
      <c r="EE4432" s="13"/>
      <c r="EF4432" s="13"/>
      <c r="EG4432" s="13"/>
      <c r="EH4432" s="13"/>
      <c r="EI4432" s="13"/>
      <c r="EJ4432" s="13"/>
      <c r="EK4432" s="13"/>
      <c r="EL4432" s="13"/>
      <c r="EM4432" s="13"/>
      <c r="EN4432" s="13"/>
      <c r="EO4432" s="13"/>
      <c r="EP4432" s="13"/>
      <c r="EQ4432" s="13"/>
      <c r="ER4432" s="13"/>
      <c r="ES4432" s="13"/>
      <c r="ET4432" s="13"/>
      <c r="EU4432" s="13"/>
      <c r="EV4432" s="13"/>
      <c r="EW4432" s="13"/>
      <c r="EX4432" s="13"/>
      <c r="EY4432" s="13"/>
      <c r="EZ4432" s="13"/>
      <c r="FA4432" s="13"/>
      <c r="FB4432" s="13"/>
      <c r="FC4432" s="13"/>
      <c r="FD4432" s="13"/>
      <c r="FE4432" s="13"/>
      <c r="FF4432" s="13"/>
      <c r="FG4432" s="13"/>
      <c r="FH4432" s="13"/>
      <c r="FI4432" s="13"/>
      <c r="FJ4432" s="13"/>
      <c r="FK4432" s="13"/>
      <c r="FL4432" s="13"/>
      <c r="FM4432" s="13"/>
      <c r="FN4432" s="13"/>
      <c r="FO4432" s="13"/>
      <c r="FP4432" s="13"/>
      <c r="FQ4432" s="13"/>
      <c r="FR4432" s="13"/>
      <c r="FS4432" s="13"/>
      <c r="FT4432" s="13"/>
      <c r="FU4432" s="13"/>
      <c r="FV4432" s="13"/>
      <c r="FW4432" s="13"/>
      <c r="FX4432" s="13"/>
      <c r="FY4432" s="13"/>
      <c r="FZ4432" s="13"/>
      <c r="GA4432" s="13"/>
      <c r="GB4432" s="13"/>
      <c r="GC4432" s="13"/>
      <c r="GD4432" s="13"/>
      <c r="GE4432" s="13"/>
      <c r="GF4432" s="13"/>
      <c r="GG4432" s="13"/>
      <c r="GH4432" s="13"/>
      <c r="GI4432" s="13"/>
      <c r="GJ4432" s="13"/>
      <c r="GK4432" s="13"/>
      <c r="GL4432" s="13"/>
      <c r="GM4432" s="13"/>
      <c r="GN4432" s="13"/>
      <c r="GO4432" s="13"/>
      <c r="GP4432" s="13"/>
      <c r="GQ4432" s="13"/>
      <c r="GR4432" s="13"/>
      <c r="GS4432" s="13"/>
      <c r="GT4432" s="13"/>
      <c r="GU4432" s="13"/>
      <c r="GV4432" s="13"/>
      <c r="GW4432" s="13"/>
      <c r="GX4432" s="13"/>
      <c r="GY4432" s="13"/>
      <c r="GZ4432" s="13"/>
      <c r="HA4432" s="13"/>
      <c r="HB4432" s="13"/>
      <c r="HC4432" s="13"/>
      <c r="HD4432" s="13"/>
      <c r="HE4432" s="13"/>
      <c r="HF4432" s="13"/>
      <c r="HG4432" s="13"/>
      <c r="HH4432" s="13"/>
      <c r="HI4432" s="13"/>
      <c r="HJ4432" s="13"/>
      <c r="HK4432" s="13"/>
      <c r="HL4432" s="13"/>
      <c r="HM4432" s="13"/>
      <c r="HN4432" s="13"/>
      <c r="HO4432" s="13"/>
      <c r="HP4432" s="13"/>
      <c r="HQ4432" s="13"/>
      <c r="HR4432" s="13"/>
      <c r="HS4432" s="13"/>
      <c r="HT4432" s="13"/>
      <c r="HU4432" s="13"/>
      <c r="HV4432" s="13"/>
      <c r="HW4432" s="13"/>
      <c r="HX4432" s="13"/>
      <c r="HY4432" s="13"/>
      <c r="HZ4432" s="13"/>
      <c r="IA4432" s="13"/>
      <c r="IB4432" s="13"/>
      <c r="IC4432" s="13"/>
      <c r="ID4432" s="13"/>
      <c r="IE4432" s="13"/>
      <c r="IF4432" s="13"/>
      <c r="IG4432" s="13"/>
    </row>
    <row r="4433" spans="1:241" s="304" customFormat="1">
      <c r="A4433" s="309">
        <v>351</v>
      </c>
      <c r="B4433" s="197" t="s">
        <v>2931</v>
      </c>
      <c r="C4433" s="151" t="s">
        <v>5461</v>
      </c>
      <c r="D4433" s="305" t="s">
        <v>1808</v>
      </c>
      <c r="E4433" s="312">
        <f t="shared" si="257"/>
        <v>0</v>
      </c>
      <c r="F4433" s="303"/>
      <c r="G4433" s="303"/>
      <c r="H4433" s="303"/>
      <c r="I4433" s="13"/>
      <c r="J4433" s="13"/>
      <c r="K4433" s="13"/>
      <c r="L4433" s="13"/>
      <c r="M4433" s="13"/>
      <c r="N4433" s="13"/>
      <c r="O4433" s="13"/>
      <c r="P4433" s="13"/>
      <c r="Q4433" s="13"/>
      <c r="R4433" s="13"/>
      <c r="S4433" s="13"/>
      <c r="T4433" s="13"/>
      <c r="U4433" s="13"/>
      <c r="V4433" s="13"/>
      <c r="W4433" s="13"/>
      <c r="X4433" s="13"/>
      <c r="Y4433" s="13"/>
      <c r="Z4433" s="13"/>
      <c r="AA4433" s="13"/>
      <c r="AB4433" s="13"/>
      <c r="AC4433" s="13"/>
      <c r="AD4433" s="13"/>
      <c r="AE4433" s="13"/>
      <c r="AF4433" s="13"/>
      <c r="AG4433" s="13"/>
      <c r="AH4433" s="13"/>
      <c r="AI4433" s="13"/>
      <c r="AJ4433" s="13"/>
      <c r="AK4433" s="13"/>
      <c r="AL4433" s="13"/>
      <c r="AM4433" s="13"/>
      <c r="AN4433" s="13"/>
      <c r="AO4433" s="13"/>
      <c r="AP4433" s="13"/>
      <c r="AQ4433" s="13"/>
      <c r="AR4433" s="13"/>
      <c r="AS4433" s="13"/>
      <c r="AT4433" s="13"/>
      <c r="AU4433" s="13"/>
      <c r="AV4433" s="13"/>
      <c r="AW4433" s="13"/>
      <c r="AX4433" s="13"/>
      <c r="AY4433" s="13"/>
      <c r="AZ4433" s="13"/>
      <c r="BA4433" s="13"/>
      <c r="BB4433" s="13"/>
      <c r="BC4433" s="13"/>
      <c r="BD4433" s="13"/>
      <c r="BE4433" s="13"/>
      <c r="BF4433" s="13"/>
      <c r="BG4433" s="13"/>
      <c r="BH4433" s="13"/>
      <c r="BI4433" s="13"/>
      <c r="BJ4433" s="13"/>
      <c r="BK4433" s="13"/>
      <c r="BL4433" s="13"/>
      <c r="BM4433" s="13"/>
      <c r="BN4433" s="13"/>
      <c r="BO4433" s="13"/>
      <c r="BP4433" s="13"/>
      <c r="BQ4433" s="13"/>
      <c r="BR4433" s="13"/>
      <c r="BS4433" s="13"/>
      <c r="BT4433" s="13"/>
      <c r="BU4433" s="13"/>
      <c r="BV4433" s="13"/>
      <c r="BW4433" s="13"/>
      <c r="BX4433" s="13"/>
      <c r="BY4433" s="13"/>
      <c r="BZ4433" s="13"/>
      <c r="CA4433" s="13"/>
      <c r="CB4433" s="13"/>
      <c r="CC4433" s="13"/>
      <c r="CD4433" s="13"/>
      <c r="CE4433" s="13"/>
      <c r="CF4433" s="13"/>
      <c r="CG4433" s="13"/>
      <c r="CH4433" s="13"/>
      <c r="CI4433" s="13"/>
      <c r="CJ4433" s="13"/>
      <c r="CK4433" s="13"/>
      <c r="CL4433" s="13"/>
      <c r="CM4433" s="13"/>
      <c r="CN4433" s="13"/>
      <c r="CO4433" s="13"/>
      <c r="CP4433" s="13"/>
      <c r="CQ4433" s="13"/>
      <c r="CR4433" s="13"/>
      <c r="CS4433" s="13"/>
      <c r="CT4433" s="13"/>
      <c r="CU4433" s="13"/>
      <c r="CV4433" s="13"/>
      <c r="CW4433" s="13"/>
      <c r="CX4433" s="13"/>
      <c r="CY4433" s="13"/>
      <c r="CZ4433" s="13"/>
      <c r="DA4433" s="13"/>
      <c r="DB4433" s="13"/>
      <c r="DC4433" s="13"/>
      <c r="DD4433" s="13"/>
      <c r="DE4433" s="13"/>
      <c r="DF4433" s="13"/>
      <c r="DG4433" s="13"/>
      <c r="DH4433" s="13"/>
      <c r="DI4433" s="13"/>
      <c r="DJ4433" s="13"/>
      <c r="DK4433" s="13"/>
      <c r="DL4433" s="13"/>
      <c r="DM4433" s="13"/>
      <c r="DN4433" s="13"/>
      <c r="DO4433" s="13"/>
      <c r="DP4433" s="13"/>
      <c r="DQ4433" s="13"/>
      <c r="DR4433" s="13"/>
      <c r="DS4433" s="13"/>
      <c r="DT4433" s="13"/>
      <c r="DU4433" s="13"/>
      <c r="DV4433" s="13"/>
      <c r="DW4433" s="13"/>
      <c r="DX4433" s="13"/>
      <c r="DY4433" s="13"/>
      <c r="DZ4433" s="13"/>
      <c r="EA4433" s="13"/>
      <c r="EB4433" s="13"/>
      <c r="EC4433" s="13"/>
      <c r="ED4433" s="13"/>
      <c r="EE4433" s="13"/>
      <c r="EF4433" s="13"/>
      <c r="EG4433" s="13"/>
      <c r="EH4433" s="13"/>
      <c r="EI4433" s="13"/>
      <c r="EJ4433" s="13"/>
      <c r="EK4433" s="13"/>
      <c r="EL4433" s="13"/>
      <c r="EM4433" s="13"/>
      <c r="EN4433" s="13"/>
      <c r="EO4433" s="13"/>
      <c r="EP4433" s="13"/>
      <c r="EQ4433" s="13"/>
      <c r="ER4433" s="13"/>
      <c r="ES4433" s="13"/>
      <c r="ET4433" s="13"/>
      <c r="EU4433" s="13"/>
      <c r="EV4433" s="13"/>
      <c r="EW4433" s="13"/>
      <c r="EX4433" s="13"/>
      <c r="EY4433" s="13"/>
      <c r="EZ4433" s="13"/>
      <c r="FA4433" s="13"/>
      <c r="FB4433" s="13"/>
      <c r="FC4433" s="13"/>
      <c r="FD4433" s="13"/>
      <c r="FE4433" s="13"/>
      <c r="FF4433" s="13"/>
      <c r="FG4433" s="13"/>
      <c r="FH4433" s="13"/>
      <c r="FI4433" s="13"/>
      <c r="FJ4433" s="13"/>
      <c r="FK4433" s="13"/>
      <c r="FL4433" s="13"/>
      <c r="FM4433" s="13"/>
      <c r="FN4433" s="13"/>
      <c r="FO4433" s="13"/>
      <c r="FP4433" s="13"/>
      <c r="FQ4433" s="13"/>
      <c r="FR4433" s="13"/>
      <c r="FS4433" s="13"/>
      <c r="FT4433" s="13"/>
      <c r="FU4433" s="13"/>
      <c r="FV4433" s="13"/>
      <c r="FW4433" s="13"/>
      <c r="FX4433" s="13"/>
      <c r="FY4433" s="13"/>
      <c r="FZ4433" s="13"/>
      <c r="GA4433" s="13"/>
      <c r="GB4433" s="13"/>
      <c r="GC4433" s="13"/>
      <c r="GD4433" s="13"/>
      <c r="GE4433" s="13"/>
      <c r="GF4433" s="13"/>
      <c r="GG4433" s="13"/>
      <c r="GH4433" s="13"/>
      <c r="GI4433" s="13"/>
      <c r="GJ4433" s="13"/>
      <c r="GK4433" s="13"/>
      <c r="GL4433" s="13"/>
      <c r="GM4433" s="13"/>
      <c r="GN4433" s="13"/>
      <c r="GO4433" s="13"/>
      <c r="GP4433" s="13"/>
      <c r="GQ4433" s="13"/>
      <c r="GR4433" s="13"/>
      <c r="GS4433" s="13"/>
      <c r="GT4433" s="13"/>
      <c r="GU4433" s="13"/>
      <c r="GV4433" s="13"/>
      <c r="GW4433" s="13"/>
      <c r="GX4433" s="13"/>
      <c r="GY4433" s="13"/>
      <c r="GZ4433" s="13"/>
      <c r="HA4433" s="13"/>
      <c r="HB4433" s="13"/>
      <c r="HC4433" s="13"/>
      <c r="HD4433" s="13"/>
      <c r="HE4433" s="13"/>
      <c r="HF4433" s="13"/>
      <c r="HG4433" s="13"/>
      <c r="HH4433" s="13"/>
      <c r="HI4433" s="13"/>
      <c r="HJ4433" s="13"/>
      <c r="HK4433" s="13"/>
      <c r="HL4433" s="13"/>
      <c r="HM4433" s="13"/>
      <c r="HN4433" s="13"/>
      <c r="HO4433" s="13"/>
      <c r="HP4433" s="13"/>
      <c r="HQ4433" s="13"/>
      <c r="HR4433" s="13"/>
      <c r="HS4433" s="13"/>
      <c r="HT4433" s="13"/>
      <c r="HU4433" s="13"/>
      <c r="HV4433" s="13"/>
      <c r="HW4433" s="13"/>
      <c r="HX4433" s="13"/>
      <c r="HY4433" s="13"/>
      <c r="HZ4433" s="13"/>
      <c r="IA4433" s="13"/>
      <c r="IB4433" s="13"/>
      <c r="IC4433" s="13"/>
      <c r="ID4433" s="13"/>
      <c r="IE4433" s="13"/>
      <c r="IF4433" s="13"/>
      <c r="IG4433" s="13"/>
    </row>
    <row r="4434" spans="1:241" s="304" customFormat="1">
      <c r="A4434" s="309">
        <v>352</v>
      </c>
      <c r="B4434" s="197" t="s">
        <v>5462</v>
      </c>
      <c r="C4434" s="151" t="s">
        <v>5461</v>
      </c>
      <c r="D4434" s="305" t="s">
        <v>1808</v>
      </c>
      <c r="E4434" s="312">
        <f t="shared" si="257"/>
        <v>0</v>
      </c>
      <c r="F4434" s="303"/>
      <c r="G4434" s="303"/>
      <c r="H4434" s="303"/>
      <c r="I4434" s="13"/>
      <c r="J4434" s="13"/>
      <c r="K4434" s="13"/>
      <c r="L4434" s="13"/>
      <c r="M4434" s="13"/>
      <c r="N4434" s="13"/>
      <c r="O4434" s="13"/>
      <c r="P4434" s="13"/>
      <c r="Q4434" s="13"/>
      <c r="R4434" s="13"/>
      <c r="S4434" s="13"/>
      <c r="T4434" s="13"/>
      <c r="U4434" s="13"/>
      <c r="V4434" s="13"/>
      <c r="W4434" s="13"/>
      <c r="X4434" s="13"/>
      <c r="Y4434" s="13"/>
      <c r="Z4434" s="13"/>
      <c r="AA4434" s="13"/>
      <c r="AB4434" s="13"/>
      <c r="AC4434" s="13"/>
      <c r="AD4434" s="13"/>
      <c r="AE4434" s="13"/>
      <c r="AF4434" s="13"/>
      <c r="AG4434" s="13"/>
      <c r="AH4434" s="13"/>
      <c r="AI4434" s="13"/>
      <c r="AJ4434" s="13"/>
      <c r="AK4434" s="13"/>
      <c r="AL4434" s="13"/>
      <c r="AM4434" s="13"/>
      <c r="AN4434" s="13"/>
      <c r="AO4434" s="13"/>
      <c r="AP4434" s="13"/>
      <c r="AQ4434" s="13"/>
      <c r="AR4434" s="13"/>
      <c r="AS4434" s="13"/>
      <c r="AT4434" s="13"/>
      <c r="AU4434" s="13"/>
      <c r="AV4434" s="13"/>
      <c r="AW4434" s="13"/>
      <c r="AX4434" s="13"/>
      <c r="AY4434" s="13"/>
      <c r="AZ4434" s="13"/>
      <c r="BA4434" s="13"/>
      <c r="BB4434" s="13"/>
      <c r="BC4434" s="13"/>
      <c r="BD4434" s="13"/>
      <c r="BE4434" s="13"/>
      <c r="BF4434" s="13"/>
      <c r="BG4434" s="13"/>
      <c r="BH4434" s="13"/>
      <c r="BI4434" s="13"/>
      <c r="BJ4434" s="13"/>
      <c r="BK4434" s="13"/>
      <c r="BL4434" s="13"/>
      <c r="BM4434" s="13"/>
      <c r="BN4434" s="13"/>
      <c r="BO4434" s="13"/>
      <c r="BP4434" s="13"/>
      <c r="BQ4434" s="13"/>
      <c r="BR4434" s="13"/>
      <c r="BS4434" s="13"/>
      <c r="BT4434" s="13"/>
      <c r="BU4434" s="13"/>
      <c r="BV4434" s="13"/>
      <c r="BW4434" s="13"/>
      <c r="BX4434" s="13"/>
      <c r="BY4434" s="13"/>
      <c r="BZ4434" s="13"/>
      <c r="CA4434" s="13"/>
      <c r="CB4434" s="13"/>
      <c r="CC4434" s="13"/>
      <c r="CD4434" s="13"/>
      <c r="CE4434" s="13"/>
      <c r="CF4434" s="13"/>
      <c r="CG4434" s="13"/>
      <c r="CH4434" s="13"/>
      <c r="CI4434" s="13"/>
      <c r="CJ4434" s="13"/>
      <c r="CK4434" s="13"/>
      <c r="CL4434" s="13"/>
      <c r="CM4434" s="13"/>
      <c r="CN4434" s="13"/>
      <c r="CO4434" s="13"/>
      <c r="CP4434" s="13"/>
      <c r="CQ4434" s="13"/>
      <c r="CR4434" s="13"/>
      <c r="CS4434" s="13"/>
      <c r="CT4434" s="13"/>
      <c r="CU4434" s="13"/>
      <c r="CV4434" s="13"/>
      <c r="CW4434" s="13"/>
      <c r="CX4434" s="13"/>
      <c r="CY4434" s="13"/>
      <c r="CZ4434" s="13"/>
      <c r="DA4434" s="13"/>
      <c r="DB4434" s="13"/>
      <c r="DC4434" s="13"/>
      <c r="DD4434" s="13"/>
      <c r="DE4434" s="13"/>
      <c r="DF4434" s="13"/>
      <c r="DG4434" s="13"/>
      <c r="DH4434" s="13"/>
      <c r="DI4434" s="13"/>
      <c r="DJ4434" s="13"/>
      <c r="DK4434" s="13"/>
      <c r="DL4434" s="13"/>
      <c r="DM4434" s="13"/>
      <c r="DN4434" s="13"/>
      <c r="DO4434" s="13"/>
      <c r="DP4434" s="13"/>
      <c r="DQ4434" s="13"/>
      <c r="DR4434" s="13"/>
      <c r="DS4434" s="13"/>
      <c r="DT4434" s="13"/>
      <c r="DU4434" s="13"/>
      <c r="DV4434" s="13"/>
      <c r="DW4434" s="13"/>
      <c r="DX4434" s="13"/>
      <c r="DY4434" s="13"/>
      <c r="DZ4434" s="13"/>
      <c r="EA4434" s="13"/>
      <c r="EB4434" s="13"/>
      <c r="EC4434" s="13"/>
      <c r="ED4434" s="13"/>
      <c r="EE4434" s="13"/>
      <c r="EF4434" s="13"/>
      <c r="EG4434" s="13"/>
      <c r="EH4434" s="13"/>
      <c r="EI4434" s="13"/>
      <c r="EJ4434" s="13"/>
      <c r="EK4434" s="13"/>
      <c r="EL4434" s="13"/>
      <c r="EM4434" s="13"/>
      <c r="EN4434" s="13"/>
      <c r="EO4434" s="13"/>
      <c r="EP4434" s="13"/>
      <c r="EQ4434" s="13"/>
      <c r="ER4434" s="13"/>
      <c r="ES4434" s="13"/>
      <c r="ET4434" s="13"/>
      <c r="EU4434" s="13"/>
      <c r="EV4434" s="13"/>
      <c r="EW4434" s="13"/>
      <c r="EX4434" s="13"/>
      <c r="EY4434" s="13"/>
      <c r="EZ4434" s="13"/>
      <c r="FA4434" s="13"/>
      <c r="FB4434" s="13"/>
      <c r="FC4434" s="13"/>
      <c r="FD4434" s="13"/>
      <c r="FE4434" s="13"/>
      <c r="FF4434" s="13"/>
      <c r="FG4434" s="13"/>
      <c r="FH4434" s="13"/>
      <c r="FI4434" s="13"/>
      <c r="FJ4434" s="13"/>
      <c r="FK4434" s="13"/>
      <c r="FL4434" s="13"/>
      <c r="FM4434" s="13"/>
      <c r="FN4434" s="13"/>
      <c r="FO4434" s="13"/>
      <c r="FP4434" s="13"/>
      <c r="FQ4434" s="13"/>
      <c r="FR4434" s="13"/>
      <c r="FS4434" s="13"/>
      <c r="FT4434" s="13"/>
      <c r="FU4434" s="13"/>
      <c r="FV4434" s="13"/>
      <c r="FW4434" s="13"/>
      <c r="FX4434" s="13"/>
      <c r="FY4434" s="13"/>
      <c r="FZ4434" s="13"/>
      <c r="GA4434" s="13"/>
      <c r="GB4434" s="13"/>
      <c r="GC4434" s="13"/>
      <c r="GD4434" s="13"/>
      <c r="GE4434" s="13"/>
      <c r="GF4434" s="13"/>
      <c r="GG4434" s="13"/>
      <c r="GH4434" s="13"/>
      <c r="GI4434" s="13"/>
      <c r="GJ4434" s="13"/>
      <c r="GK4434" s="13"/>
      <c r="GL4434" s="13"/>
      <c r="GM4434" s="13"/>
      <c r="GN4434" s="13"/>
      <c r="GO4434" s="13"/>
      <c r="GP4434" s="13"/>
      <c r="GQ4434" s="13"/>
      <c r="GR4434" s="13"/>
      <c r="GS4434" s="13"/>
      <c r="GT4434" s="13"/>
      <c r="GU4434" s="13"/>
      <c r="GV4434" s="13"/>
      <c r="GW4434" s="13"/>
      <c r="GX4434" s="13"/>
      <c r="GY4434" s="13"/>
      <c r="GZ4434" s="13"/>
      <c r="HA4434" s="13"/>
      <c r="HB4434" s="13"/>
      <c r="HC4434" s="13"/>
      <c r="HD4434" s="13"/>
      <c r="HE4434" s="13"/>
      <c r="HF4434" s="13"/>
      <c r="HG4434" s="13"/>
      <c r="HH4434" s="13"/>
      <c r="HI4434" s="13"/>
      <c r="HJ4434" s="13"/>
      <c r="HK4434" s="13"/>
      <c r="HL4434" s="13"/>
      <c r="HM4434" s="13"/>
      <c r="HN4434" s="13"/>
      <c r="HO4434" s="13"/>
      <c r="HP4434" s="13"/>
      <c r="HQ4434" s="13"/>
      <c r="HR4434" s="13"/>
      <c r="HS4434" s="13"/>
      <c r="HT4434" s="13"/>
      <c r="HU4434" s="13"/>
      <c r="HV4434" s="13"/>
      <c r="HW4434" s="13"/>
      <c r="HX4434" s="13"/>
      <c r="HY4434" s="13"/>
      <c r="HZ4434" s="13"/>
      <c r="IA4434" s="13"/>
      <c r="IB4434" s="13"/>
      <c r="IC4434" s="13"/>
      <c r="ID4434" s="13"/>
      <c r="IE4434" s="13"/>
      <c r="IF4434" s="13"/>
      <c r="IG4434" s="13"/>
    </row>
    <row r="4435" spans="1:241" s="304" customFormat="1">
      <c r="A4435" s="309">
        <v>353</v>
      </c>
      <c r="B4435" s="197" t="s">
        <v>4305</v>
      </c>
      <c r="C4435" s="151" t="s">
        <v>5461</v>
      </c>
      <c r="D4435" s="305" t="s">
        <v>1808</v>
      </c>
      <c r="E4435" s="312">
        <f t="shared" si="257"/>
        <v>0</v>
      </c>
      <c r="F4435" s="303"/>
      <c r="G4435" s="303"/>
      <c r="H4435" s="303"/>
      <c r="I4435" s="13"/>
      <c r="J4435" s="13"/>
      <c r="K4435" s="13"/>
      <c r="L4435" s="13"/>
      <c r="M4435" s="13"/>
      <c r="N4435" s="13"/>
      <c r="O4435" s="13"/>
      <c r="P4435" s="13"/>
      <c r="Q4435" s="13"/>
      <c r="R4435" s="13"/>
      <c r="S4435" s="13"/>
      <c r="T4435" s="13"/>
      <c r="U4435" s="13"/>
      <c r="V4435" s="13"/>
      <c r="W4435" s="13"/>
      <c r="X4435" s="13"/>
      <c r="Y4435" s="13"/>
      <c r="Z4435" s="13"/>
      <c r="AA4435" s="13"/>
      <c r="AB4435" s="13"/>
      <c r="AC4435" s="13"/>
      <c r="AD4435" s="13"/>
      <c r="AE4435" s="13"/>
      <c r="AF4435" s="13"/>
      <c r="AG4435" s="13"/>
      <c r="AH4435" s="13"/>
      <c r="AI4435" s="13"/>
      <c r="AJ4435" s="13"/>
      <c r="AK4435" s="13"/>
      <c r="AL4435" s="13"/>
      <c r="AM4435" s="13"/>
      <c r="AN4435" s="13"/>
      <c r="AO4435" s="13"/>
      <c r="AP4435" s="13"/>
      <c r="AQ4435" s="13"/>
      <c r="AR4435" s="13"/>
      <c r="AS4435" s="13"/>
      <c r="AT4435" s="13"/>
      <c r="AU4435" s="13"/>
      <c r="AV4435" s="13"/>
      <c r="AW4435" s="13"/>
      <c r="AX4435" s="13"/>
      <c r="AY4435" s="13"/>
      <c r="AZ4435" s="13"/>
      <c r="BA4435" s="13"/>
      <c r="BB4435" s="13"/>
      <c r="BC4435" s="13"/>
      <c r="BD4435" s="13"/>
      <c r="BE4435" s="13"/>
      <c r="BF4435" s="13"/>
      <c r="BG4435" s="13"/>
      <c r="BH4435" s="13"/>
      <c r="BI4435" s="13"/>
      <c r="BJ4435" s="13"/>
      <c r="BK4435" s="13"/>
      <c r="BL4435" s="13"/>
      <c r="BM4435" s="13"/>
      <c r="BN4435" s="13"/>
      <c r="BO4435" s="13"/>
      <c r="BP4435" s="13"/>
      <c r="BQ4435" s="13"/>
      <c r="BR4435" s="13"/>
      <c r="BS4435" s="13"/>
      <c r="BT4435" s="13"/>
      <c r="BU4435" s="13"/>
      <c r="BV4435" s="13"/>
      <c r="BW4435" s="13"/>
      <c r="BX4435" s="13"/>
      <c r="BY4435" s="13"/>
      <c r="BZ4435" s="13"/>
      <c r="CA4435" s="13"/>
      <c r="CB4435" s="13"/>
      <c r="CC4435" s="13"/>
      <c r="CD4435" s="13"/>
      <c r="CE4435" s="13"/>
      <c r="CF4435" s="13"/>
      <c r="CG4435" s="13"/>
      <c r="CH4435" s="13"/>
      <c r="CI4435" s="13"/>
      <c r="CJ4435" s="13"/>
      <c r="CK4435" s="13"/>
      <c r="CL4435" s="13"/>
      <c r="CM4435" s="13"/>
      <c r="CN4435" s="13"/>
      <c r="CO4435" s="13"/>
      <c r="CP4435" s="13"/>
      <c r="CQ4435" s="13"/>
      <c r="CR4435" s="13"/>
      <c r="CS4435" s="13"/>
      <c r="CT4435" s="13"/>
      <c r="CU4435" s="13"/>
      <c r="CV4435" s="13"/>
      <c r="CW4435" s="13"/>
      <c r="CX4435" s="13"/>
      <c r="CY4435" s="13"/>
      <c r="CZ4435" s="13"/>
      <c r="DA4435" s="13"/>
      <c r="DB4435" s="13"/>
      <c r="DC4435" s="13"/>
      <c r="DD4435" s="13"/>
      <c r="DE4435" s="13"/>
      <c r="DF4435" s="13"/>
      <c r="DG4435" s="13"/>
      <c r="DH4435" s="13"/>
      <c r="DI4435" s="13"/>
      <c r="DJ4435" s="13"/>
      <c r="DK4435" s="13"/>
      <c r="DL4435" s="13"/>
      <c r="DM4435" s="13"/>
      <c r="DN4435" s="13"/>
      <c r="DO4435" s="13"/>
      <c r="DP4435" s="13"/>
      <c r="DQ4435" s="13"/>
      <c r="DR4435" s="13"/>
      <c r="DS4435" s="13"/>
      <c r="DT4435" s="13"/>
      <c r="DU4435" s="13"/>
      <c r="DV4435" s="13"/>
      <c r="DW4435" s="13"/>
      <c r="DX4435" s="13"/>
      <c r="DY4435" s="13"/>
      <c r="DZ4435" s="13"/>
      <c r="EA4435" s="13"/>
      <c r="EB4435" s="13"/>
      <c r="EC4435" s="13"/>
      <c r="ED4435" s="13"/>
      <c r="EE4435" s="13"/>
      <c r="EF4435" s="13"/>
      <c r="EG4435" s="13"/>
      <c r="EH4435" s="13"/>
      <c r="EI4435" s="13"/>
      <c r="EJ4435" s="13"/>
      <c r="EK4435" s="13"/>
      <c r="EL4435" s="13"/>
      <c r="EM4435" s="13"/>
      <c r="EN4435" s="13"/>
      <c r="EO4435" s="13"/>
      <c r="EP4435" s="13"/>
      <c r="EQ4435" s="13"/>
      <c r="ER4435" s="13"/>
      <c r="ES4435" s="13"/>
      <c r="ET4435" s="13"/>
      <c r="EU4435" s="13"/>
      <c r="EV4435" s="13"/>
      <c r="EW4435" s="13"/>
      <c r="EX4435" s="13"/>
      <c r="EY4435" s="13"/>
      <c r="EZ4435" s="13"/>
      <c r="FA4435" s="13"/>
      <c r="FB4435" s="13"/>
      <c r="FC4435" s="13"/>
      <c r="FD4435" s="13"/>
      <c r="FE4435" s="13"/>
      <c r="FF4435" s="13"/>
      <c r="FG4435" s="13"/>
      <c r="FH4435" s="13"/>
      <c r="FI4435" s="13"/>
      <c r="FJ4435" s="13"/>
      <c r="FK4435" s="13"/>
      <c r="FL4435" s="13"/>
      <c r="FM4435" s="13"/>
      <c r="FN4435" s="13"/>
      <c r="FO4435" s="13"/>
      <c r="FP4435" s="13"/>
      <c r="FQ4435" s="13"/>
      <c r="FR4435" s="13"/>
      <c r="FS4435" s="13"/>
      <c r="FT4435" s="13"/>
      <c r="FU4435" s="13"/>
      <c r="FV4435" s="13"/>
      <c r="FW4435" s="13"/>
      <c r="FX4435" s="13"/>
      <c r="FY4435" s="13"/>
      <c r="FZ4435" s="13"/>
      <c r="GA4435" s="13"/>
      <c r="GB4435" s="13"/>
      <c r="GC4435" s="13"/>
      <c r="GD4435" s="13"/>
      <c r="GE4435" s="13"/>
      <c r="GF4435" s="13"/>
      <c r="GG4435" s="13"/>
      <c r="GH4435" s="13"/>
      <c r="GI4435" s="13"/>
      <c r="GJ4435" s="13"/>
      <c r="GK4435" s="13"/>
      <c r="GL4435" s="13"/>
      <c r="GM4435" s="13"/>
      <c r="GN4435" s="13"/>
      <c r="GO4435" s="13"/>
      <c r="GP4435" s="13"/>
      <c r="GQ4435" s="13"/>
      <c r="GR4435" s="13"/>
      <c r="GS4435" s="13"/>
      <c r="GT4435" s="13"/>
      <c r="GU4435" s="13"/>
      <c r="GV4435" s="13"/>
      <c r="GW4435" s="13"/>
      <c r="GX4435" s="13"/>
      <c r="GY4435" s="13"/>
      <c r="GZ4435" s="13"/>
      <c r="HA4435" s="13"/>
      <c r="HB4435" s="13"/>
      <c r="HC4435" s="13"/>
      <c r="HD4435" s="13"/>
      <c r="HE4435" s="13"/>
      <c r="HF4435" s="13"/>
      <c r="HG4435" s="13"/>
      <c r="HH4435" s="13"/>
      <c r="HI4435" s="13"/>
      <c r="HJ4435" s="13"/>
      <c r="HK4435" s="13"/>
      <c r="HL4435" s="13"/>
      <c r="HM4435" s="13"/>
      <c r="HN4435" s="13"/>
      <c r="HO4435" s="13"/>
      <c r="HP4435" s="13"/>
      <c r="HQ4435" s="13"/>
      <c r="HR4435" s="13"/>
      <c r="HS4435" s="13"/>
      <c r="HT4435" s="13"/>
      <c r="HU4435" s="13"/>
      <c r="HV4435" s="13"/>
      <c r="HW4435" s="13"/>
      <c r="HX4435" s="13"/>
      <c r="HY4435" s="13"/>
      <c r="HZ4435" s="13"/>
      <c r="IA4435" s="13"/>
      <c r="IB4435" s="13"/>
      <c r="IC4435" s="13"/>
      <c r="ID4435" s="13"/>
      <c r="IE4435" s="13"/>
      <c r="IF4435" s="13"/>
      <c r="IG4435" s="13"/>
    </row>
    <row r="4436" spans="1:241" s="304" customFormat="1">
      <c r="A4436" s="309">
        <v>354</v>
      </c>
      <c r="B4436" s="197" t="s">
        <v>4326</v>
      </c>
      <c r="C4436" s="151" t="s">
        <v>5461</v>
      </c>
      <c r="D4436" s="305" t="s">
        <v>1808</v>
      </c>
      <c r="E4436" s="312">
        <f t="shared" si="257"/>
        <v>0</v>
      </c>
      <c r="F4436" s="303"/>
      <c r="G4436" s="303"/>
      <c r="H4436" s="303"/>
      <c r="I4436" s="13"/>
      <c r="J4436" s="13"/>
      <c r="K4436" s="13"/>
      <c r="L4436" s="13"/>
      <c r="M4436" s="13"/>
      <c r="N4436" s="13"/>
      <c r="O4436" s="13"/>
      <c r="P4436" s="13"/>
      <c r="Q4436" s="13"/>
      <c r="R4436" s="13"/>
      <c r="S4436" s="13"/>
      <c r="T4436" s="13"/>
      <c r="U4436" s="13"/>
      <c r="V4436" s="13"/>
      <c r="W4436" s="13"/>
      <c r="X4436" s="13"/>
      <c r="Y4436" s="13"/>
      <c r="Z4436" s="13"/>
      <c r="AA4436" s="13"/>
      <c r="AB4436" s="13"/>
      <c r="AC4436" s="13"/>
      <c r="AD4436" s="13"/>
      <c r="AE4436" s="13"/>
      <c r="AF4436" s="13"/>
      <c r="AG4436" s="13"/>
      <c r="AH4436" s="13"/>
      <c r="AI4436" s="13"/>
      <c r="AJ4436" s="13"/>
      <c r="AK4436" s="13"/>
      <c r="AL4436" s="13"/>
      <c r="AM4436" s="13"/>
      <c r="AN4436" s="13"/>
      <c r="AO4436" s="13"/>
      <c r="AP4436" s="13"/>
      <c r="AQ4436" s="13"/>
      <c r="AR4436" s="13"/>
      <c r="AS4436" s="13"/>
      <c r="AT4436" s="13"/>
      <c r="AU4436" s="13"/>
      <c r="AV4436" s="13"/>
      <c r="AW4436" s="13"/>
      <c r="AX4436" s="13"/>
      <c r="AY4436" s="13"/>
      <c r="AZ4436" s="13"/>
      <c r="BA4436" s="13"/>
      <c r="BB4436" s="13"/>
      <c r="BC4436" s="13"/>
      <c r="BD4436" s="13"/>
      <c r="BE4436" s="13"/>
      <c r="BF4436" s="13"/>
      <c r="BG4436" s="13"/>
      <c r="BH4436" s="13"/>
      <c r="BI4436" s="13"/>
      <c r="BJ4436" s="13"/>
      <c r="BK4436" s="13"/>
      <c r="BL4436" s="13"/>
      <c r="BM4436" s="13"/>
      <c r="BN4436" s="13"/>
      <c r="BO4436" s="13"/>
      <c r="BP4436" s="13"/>
      <c r="BQ4436" s="13"/>
      <c r="BR4436" s="13"/>
      <c r="BS4436" s="13"/>
      <c r="BT4436" s="13"/>
      <c r="BU4436" s="13"/>
      <c r="BV4436" s="13"/>
      <c r="BW4436" s="13"/>
      <c r="BX4436" s="13"/>
      <c r="BY4436" s="13"/>
      <c r="BZ4436" s="13"/>
      <c r="CA4436" s="13"/>
      <c r="CB4436" s="13"/>
      <c r="CC4436" s="13"/>
      <c r="CD4436" s="13"/>
      <c r="CE4436" s="13"/>
      <c r="CF4436" s="13"/>
      <c r="CG4436" s="13"/>
      <c r="CH4436" s="13"/>
      <c r="CI4436" s="13"/>
      <c r="CJ4436" s="13"/>
      <c r="CK4436" s="13"/>
      <c r="CL4436" s="13"/>
      <c r="CM4436" s="13"/>
      <c r="CN4436" s="13"/>
      <c r="CO4436" s="13"/>
      <c r="CP4436" s="13"/>
      <c r="CQ4436" s="13"/>
      <c r="CR4436" s="13"/>
      <c r="CS4436" s="13"/>
      <c r="CT4436" s="13"/>
      <c r="CU4436" s="13"/>
      <c r="CV4436" s="13"/>
      <c r="CW4436" s="13"/>
      <c r="CX4436" s="13"/>
      <c r="CY4436" s="13"/>
      <c r="CZ4436" s="13"/>
      <c r="DA4436" s="13"/>
      <c r="DB4436" s="13"/>
      <c r="DC4436" s="13"/>
      <c r="DD4436" s="13"/>
      <c r="DE4436" s="13"/>
      <c r="DF4436" s="13"/>
      <c r="DG4436" s="13"/>
      <c r="DH4436" s="13"/>
      <c r="DI4436" s="13"/>
      <c r="DJ4436" s="13"/>
      <c r="DK4436" s="13"/>
      <c r="DL4436" s="13"/>
      <c r="DM4436" s="13"/>
      <c r="DN4436" s="13"/>
      <c r="DO4436" s="13"/>
      <c r="DP4436" s="13"/>
      <c r="DQ4436" s="13"/>
      <c r="DR4436" s="13"/>
      <c r="DS4436" s="13"/>
      <c r="DT4436" s="13"/>
      <c r="DU4436" s="13"/>
      <c r="DV4436" s="13"/>
      <c r="DW4436" s="13"/>
      <c r="DX4436" s="13"/>
      <c r="DY4436" s="13"/>
      <c r="DZ4436" s="13"/>
      <c r="EA4436" s="13"/>
      <c r="EB4436" s="13"/>
      <c r="EC4436" s="13"/>
      <c r="ED4436" s="13"/>
      <c r="EE4436" s="13"/>
      <c r="EF4436" s="13"/>
      <c r="EG4436" s="13"/>
      <c r="EH4436" s="13"/>
      <c r="EI4436" s="13"/>
      <c r="EJ4436" s="13"/>
      <c r="EK4436" s="13"/>
      <c r="EL4436" s="13"/>
      <c r="EM4436" s="13"/>
      <c r="EN4436" s="13"/>
      <c r="EO4436" s="13"/>
      <c r="EP4436" s="13"/>
      <c r="EQ4436" s="13"/>
      <c r="ER4436" s="13"/>
      <c r="ES4436" s="13"/>
      <c r="ET4436" s="13"/>
      <c r="EU4436" s="13"/>
      <c r="EV4436" s="13"/>
      <c r="EW4436" s="13"/>
      <c r="EX4436" s="13"/>
      <c r="EY4436" s="13"/>
      <c r="EZ4436" s="13"/>
      <c r="FA4436" s="13"/>
      <c r="FB4436" s="13"/>
      <c r="FC4436" s="13"/>
      <c r="FD4436" s="13"/>
      <c r="FE4436" s="13"/>
      <c r="FF4436" s="13"/>
      <c r="FG4436" s="13"/>
      <c r="FH4436" s="13"/>
      <c r="FI4436" s="13"/>
      <c r="FJ4436" s="13"/>
      <c r="FK4436" s="13"/>
      <c r="FL4436" s="13"/>
      <c r="FM4436" s="13"/>
      <c r="FN4436" s="13"/>
      <c r="FO4436" s="13"/>
      <c r="FP4436" s="13"/>
      <c r="FQ4436" s="13"/>
      <c r="FR4436" s="13"/>
      <c r="FS4436" s="13"/>
      <c r="FT4436" s="13"/>
      <c r="FU4436" s="13"/>
      <c r="FV4436" s="13"/>
      <c r="FW4436" s="13"/>
      <c r="FX4436" s="13"/>
      <c r="FY4436" s="13"/>
      <c r="FZ4436" s="13"/>
      <c r="GA4436" s="13"/>
      <c r="GB4436" s="13"/>
      <c r="GC4436" s="13"/>
      <c r="GD4436" s="13"/>
      <c r="GE4436" s="13"/>
      <c r="GF4436" s="13"/>
      <c r="GG4436" s="13"/>
      <c r="GH4436" s="13"/>
      <c r="GI4436" s="13"/>
      <c r="GJ4436" s="13"/>
      <c r="GK4436" s="13"/>
      <c r="GL4436" s="13"/>
      <c r="GM4436" s="13"/>
      <c r="GN4436" s="13"/>
      <c r="GO4436" s="13"/>
      <c r="GP4436" s="13"/>
      <c r="GQ4436" s="13"/>
      <c r="GR4436" s="13"/>
      <c r="GS4436" s="13"/>
      <c r="GT4436" s="13"/>
      <c r="GU4436" s="13"/>
      <c r="GV4436" s="13"/>
      <c r="GW4436" s="13"/>
      <c r="GX4436" s="13"/>
      <c r="GY4436" s="13"/>
      <c r="GZ4436" s="13"/>
      <c r="HA4436" s="13"/>
      <c r="HB4436" s="13"/>
      <c r="HC4436" s="13"/>
      <c r="HD4436" s="13"/>
      <c r="HE4436" s="13"/>
      <c r="HF4436" s="13"/>
      <c r="HG4436" s="13"/>
      <c r="HH4436" s="13"/>
      <c r="HI4436" s="13"/>
      <c r="HJ4436" s="13"/>
      <c r="HK4436" s="13"/>
      <c r="HL4436" s="13"/>
      <c r="HM4436" s="13"/>
      <c r="HN4436" s="13"/>
      <c r="HO4436" s="13"/>
      <c r="HP4436" s="13"/>
      <c r="HQ4436" s="13"/>
      <c r="HR4436" s="13"/>
      <c r="HS4436" s="13"/>
      <c r="HT4436" s="13"/>
      <c r="HU4436" s="13"/>
      <c r="HV4436" s="13"/>
      <c r="HW4436" s="13"/>
      <c r="HX4436" s="13"/>
      <c r="HY4436" s="13"/>
      <c r="HZ4436" s="13"/>
      <c r="IA4436" s="13"/>
      <c r="IB4436" s="13"/>
      <c r="IC4436" s="13"/>
      <c r="ID4436" s="13"/>
      <c r="IE4436" s="13"/>
      <c r="IF4436" s="13"/>
      <c r="IG4436" s="13"/>
    </row>
    <row r="4437" spans="1:241" s="304" customFormat="1">
      <c r="A4437" s="309">
        <v>355</v>
      </c>
      <c r="B4437" s="197" t="s">
        <v>4307</v>
      </c>
      <c r="C4437" s="151" t="s">
        <v>5461</v>
      </c>
      <c r="D4437" s="305" t="s">
        <v>1808</v>
      </c>
      <c r="E4437" s="312">
        <f t="shared" si="257"/>
        <v>0</v>
      </c>
      <c r="F4437" s="303"/>
      <c r="G4437" s="303"/>
      <c r="H4437" s="303"/>
      <c r="I4437" s="13"/>
      <c r="J4437" s="13"/>
      <c r="K4437" s="13"/>
      <c r="L4437" s="13"/>
      <c r="M4437" s="13"/>
      <c r="N4437" s="13"/>
      <c r="O4437" s="13"/>
      <c r="P4437" s="13"/>
      <c r="Q4437" s="13"/>
      <c r="R4437" s="13"/>
      <c r="S4437" s="13"/>
      <c r="T4437" s="13"/>
      <c r="U4437" s="13"/>
      <c r="V4437" s="13"/>
      <c r="W4437" s="13"/>
      <c r="X4437" s="13"/>
      <c r="Y4437" s="13"/>
      <c r="Z4437" s="13"/>
      <c r="AA4437" s="13"/>
      <c r="AB4437" s="13"/>
      <c r="AC4437" s="13"/>
      <c r="AD4437" s="13"/>
      <c r="AE4437" s="13"/>
      <c r="AF4437" s="13"/>
      <c r="AG4437" s="13"/>
      <c r="AH4437" s="13"/>
      <c r="AI4437" s="13"/>
      <c r="AJ4437" s="13"/>
      <c r="AK4437" s="13"/>
      <c r="AL4437" s="13"/>
      <c r="AM4437" s="13"/>
      <c r="AN4437" s="13"/>
      <c r="AO4437" s="13"/>
      <c r="AP4437" s="13"/>
      <c r="AQ4437" s="13"/>
      <c r="AR4437" s="13"/>
      <c r="AS4437" s="13"/>
      <c r="AT4437" s="13"/>
      <c r="AU4437" s="13"/>
      <c r="AV4437" s="13"/>
      <c r="AW4437" s="13"/>
      <c r="AX4437" s="13"/>
      <c r="AY4437" s="13"/>
      <c r="AZ4437" s="13"/>
      <c r="BA4437" s="13"/>
      <c r="BB4437" s="13"/>
      <c r="BC4437" s="13"/>
      <c r="BD4437" s="13"/>
      <c r="BE4437" s="13"/>
      <c r="BF4437" s="13"/>
      <c r="BG4437" s="13"/>
      <c r="BH4437" s="13"/>
      <c r="BI4437" s="13"/>
      <c r="BJ4437" s="13"/>
      <c r="BK4437" s="13"/>
      <c r="BL4437" s="13"/>
      <c r="BM4437" s="13"/>
      <c r="BN4437" s="13"/>
      <c r="BO4437" s="13"/>
      <c r="BP4437" s="13"/>
      <c r="BQ4437" s="13"/>
      <c r="BR4437" s="13"/>
      <c r="BS4437" s="13"/>
      <c r="BT4437" s="13"/>
      <c r="BU4437" s="13"/>
      <c r="BV4437" s="13"/>
      <c r="BW4437" s="13"/>
      <c r="BX4437" s="13"/>
      <c r="BY4437" s="13"/>
      <c r="BZ4437" s="13"/>
      <c r="CA4437" s="13"/>
      <c r="CB4437" s="13"/>
      <c r="CC4437" s="13"/>
      <c r="CD4437" s="13"/>
      <c r="CE4437" s="13"/>
      <c r="CF4437" s="13"/>
      <c r="CG4437" s="13"/>
      <c r="CH4437" s="13"/>
      <c r="CI4437" s="13"/>
      <c r="CJ4437" s="13"/>
      <c r="CK4437" s="13"/>
      <c r="CL4437" s="13"/>
      <c r="CM4437" s="13"/>
      <c r="CN4437" s="13"/>
      <c r="CO4437" s="13"/>
      <c r="CP4437" s="13"/>
      <c r="CQ4437" s="13"/>
      <c r="CR4437" s="13"/>
      <c r="CS4437" s="13"/>
      <c r="CT4437" s="13"/>
      <c r="CU4437" s="13"/>
      <c r="CV4437" s="13"/>
      <c r="CW4437" s="13"/>
      <c r="CX4437" s="13"/>
      <c r="CY4437" s="13"/>
      <c r="CZ4437" s="13"/>
      <c r="DA4437" s="13"/>
      <c r="DB4437" s="13"/>
      <c r="DC4437" s="13"/>
      <c r="DD4437" s="13"/>
      <c r="DE4437" s="13"/>
      <c r="DF4437" s="13"/>
      <c r="DG4437" s="13"/>
      <c r="DH4437" s="13"/>
      <c r="DI4437" s="13"/>
      <c r="DJ4437" s="13"/>
      <c r="DK4437" s="13"/>
      <c r="DL4437" s="13"/>
      <c r="DM4437" s="13"/>
      <c r="DN4437" s="13"/>
      <c r="DO4437" s="13"/>
      <c r="DP4437" s="13"/>
      <c r="DQ4437" s="13"/>
      <c r="DR4437" s="13"/>
      <c r="DS4437" s="13"/>
      <c r="DT4437" s="13"/>
      <c r="DU4437" s="13"/>
      <c r="DV4437" s="13"/>
      <c r="DW4437" s="13"/>
      <c r="DX4437" s="13"/>
      <c r="DY4437" s="13"/>
      <c r="DZ4437" s="13"/>
      <c r="EA4437" s="13"/>
      <c r="EB4437" s="13"/>
      <c r="EC4437" s="13"/>
      <c r="ED4437" s="13"/>
      <c r="EE4437" s="13"/>
      <c r="EF4437" s="13"/>
      <c r="EG4437" s="13"/>
      <c r="EH4437" s="13"/>
      <c r="EI4437" s="13"/>
      <c r="EJ4437" s="13"/>
      <c r="EK4437" s="13"/>
      <c r="EL4437" s="13"/>
      <c r="EM4437" s="13"/>
      <c r="EN4437" s="13"/>
      <c r="EO4437" s="13"/>
      <c r="EP4437" s="13"/>
      <c r="EQ4437" s="13"/>
      <c r="ER4437" s="13"/>
      <c r="ES4437" s="13"/>
      <c r="ET4437" s="13"/>
      <c r="EU4437" s="13"/>
      <c r="EV4437" s="13"/>
      <c r="EW4437" s="13"/>
      <c r="EX4437" s="13"/>
      <c r="EY4437" s="13"/>
      <c r="EZ4437" s="13"/>
      <c r="FA4437" s="13"/>
      <c r="FB4437" s="13"/>
      <c r="FC4437" s="13"/>
      <c r="FD4437" s="13"/>
      <c r="FE4437" s="13"/>
      <c r="FF4437" s="13"/>
      <c r="FG4437" s="13"/>
      <c r="FH4437" s="13"/>
      <c r="FI4437" s="13"/>
      <c r="FJ4437" s="13"/>
      <c r="FK4437" s="13"/>
      <c r="FL4437" s="13"/>
      <c r="FM4437" s="13"/>
      <c r="FN4437" s="13"/>
      <c r="FO4437" s="13"/>
      <c r="FP4437" s="13"/>
      <c r="FQ4437" s="13"/>
      <c r="FR4437" s="13"/>
      <c r="FS4437" s="13"/>
      <c r="FT4437" s="13"/>
      <c r="FU4437" s="13"/>
      <c r="FV4437" s="13"/>
      <c r="FW4437" s="13"/>
      <c r="FX4437" s="13"/>
      <c r="FY4437" s="13"/>
      <c r="FZ4437" s="13"/>
      <c r="GA4437" s="13"/>
      <c r="GB4437" s="13"/>
      <c r="GC4437" s="13"/>
      <c r="GD4437" s="13"/>
      <c r="GE4437" s="13"/>
      <c r="GF4437" s="13"/>
      <c r="GG4437" s="13"/>
      <c r="GH4437" s="13"/>
      <c r="GI4437" s="13"/>
      <c r="GJ4437" s="13"/>
      <c r="GK4437" s="13"/>
      <c r="GL4437" s="13"/>
      <c r="GM4437" s="13"/>
      <c r="GN4437" s="13"/>
      <c r="GO4437" s="13"/>
      <c r="GP4437" s="13"/>
      <c r="GQ4437" s="13"/>
      <c r="GR4437" s="13"/>
      <c r="GS4437" s="13"/>
      <c r="GT4437" s="13"/>
      <c r="GU4437" s="13"/>
      <c r="GV4437" s="13"/>
      <c r="GW4437" s="13"/>
      <c r="GX4437" s="13"/>
      <c r="GY4437" s="13"/>
      <c r="GZ4437" s="13"/>
      <c r="HA4437" s="13"/>
      <c r="HB4437" s="13"/>
      <c r="HC4437" s="13"/>
      <c r="HD4437" s="13"/>
      <c r="HE4437" s="13"/>
      <c r="HF4437" s="13"/>
      <c r="HG4437" s="13"/>
      <c r="HH4437" s="13"/>
      <c r="HI4437" s="13"/>
      <c r="HJ4437" s="13"/>
      <c r="HK4437" s="13"/>
      <c r="HL4437" s="13"/>
      <c r="HM4437" s="13"/>
      <c r="HN4437" s="13"/>
      <c r="HO4437" s="13"/>
      <c r="HP4437" s="13"/>
      <c r="HQ4437" s="13"/>
      <c r="HR4437" s="13"/>
      <c r="HS4437" s="13"/>
      <c r="HT4437" s="13"/>
      <c r="HU4437" s="13"/>
      <c r="HV4437" s="13"/>
      <c r="HW4437" s="13"/>
      <c r="HX4437" s="13"/>
      <c r="HY4437" s="13"/>
      <c r="HZ4437" s="13"/>
      <c r="IA4437" s="13"/>
      <c r="IB4437" s="13"/>
      <c r="IC4437" s="13"/>
      <c r="ID4437" s="13"/>
      <c r="IE4437" s="13"/>
      <c r="IF4437" s="13"/>
      <c r="IG4437" s="13"/>
    </row>
    <row r="4438" spans="1:241" s="304" customFormat="1">
      <c r="A4438" s="309">
        <v>356</v>
      </c>
      <c r="B4438" s="197" t="s">
        <v>4308</v>
      </c>
      <c r="C4438" s="151" t="s">
        <v>5461</v>
      </c>
      <c r="D4438" s="305" t="s">
        <v>1808</v>
      </c>
      <c r="E4438" s="312">
        <f t="shared" si="257"/>
        <v>0</v>
      </c>
      <c r="F4438" s="303"/>
      <c r="G4438" s="303"/>
      <c r="H4438" s="303"/>
      <c r="I4438" s="13"/>
      <c r="J4438" s="13"/>
      <c r="K4438" s="13"/>
      <c r="L4438" s="13"/>
      <c r="M4438" s="13"/>
      <c r="N4438" s="13"/>
      <c r="O4438" s="13"/>
      <c r="P4438" s="13"/>
      <c r="Q4438" s="13"/>
      <c r="R4438" s="13"/>
      <c r="S4438" s="13"/>
      <c r="T4438" s="13"/>
      <c r="U4438" s="13"/>
      <c r="V4438" s="13"/>
      <c r="W4438" s="13"/>
      <c r="X4438" s="13"/>
      <c r="Y4438" s="13"/>
      <c r="Z4438" s="13"/>
      <c r="AA4438" s="13"/>
      <c r="AB4438" s="13"/>
      <c r="AC4438" s="13"/>
      <c r="AD4438" s="13"/>
      <c r="AE4438" s="13"/>
      <c r="AF4438" s="13"/>
      <c r="AG4438" s="13"/>
      <c r="AH4438" s="13"/>
      <c r="AI4438" s="13"/>
      <c r="AJ4438" s="13"/>
      <c r="AK4438" s="13"/>
      <c r="AL4438" s="13"/>
      <c r="AM4438" s="13"/>
      <c r="AN4438" s="13"/>
      <c r="AO4438" s="13"/>
      <c r="AP4438" s="13"/>
      <c r="AQ4438" s="13"/>
      <c r="AR4438" s="13"/>
      <c r="AS4438" s="13"/>
      <c r="AT4438" s="13"/>
      <c r="AU4438" s="13"/>
      <c r="AV4438" s="13"/>
      <c r="AW4438" s="13"/>
      <c r="AX4438" s="13"/>
      <c r="AY4438" s="13"/>
      <c r="AZ4438" s="13"/>
      <c r="BA4438" s="13"/>
      <c r="BB4438" s="13"/>
      <c r="BC4438" s="13"/>
      <c r="BD4438" s="13"/>
      <c r="BE4438" s="13"/>
      <c r="BF4438" s="13"/>
      <c r="BG4438" s="13"/>
      <c r="BH4438" s="13"/>
      <c r="BI4438" s="13"/>
      <c r="BJ4438" s="13"/>
      <c r="BK4438" s="13"/>
      <c r="BL4438" s="13"/>
      <c r="BM4438" s="13"/>
      <c r="BN4438" s="13"/>
      <c r="BO4438" s="13"/>
      <c r="BP4438" s="13"/>
      <c r="BQ4438" s="13"/>
      <c r="BR4438" s="13"/>
      <c r="BS4438" s="13"/>
      <c r="BT4438" s="13"/>
      <c r="BU4438" s="13"/>
      <c r="BV4438" s="13"/>
      <c r="BW4438" s="13"/>
      <c r="BX4438" s="13"/>
      <c r="BY4438" s="13"/>
      <c r="BZ4438" s="13"/>
      <c r="CA4438" s="13"/>
      <c r="CB4438" s="13"/>
      <c r="CC4438" s="13"/>
      <c r="CD4438" s="13"/>
      <c r="CE4438" s="13"/>
      <c r="CF4438" s="13"/>
      <c r="CG4438" s="13"/>
      <c r="CH4438" s="13"/>
      <c r="CI4438" s="13"/>
      <c r="CJ4438" s="13"/>
      <c r="CK4438" s="13"/>
      <c r="CL4438" s="13"/>
      <c r="CM4438" s="13"/>
      <c r="CN4438" s="13"/>
      <c r="CO4438" s="13"/>
      <c r="CP4438" s="13"/>
      <c r="CQ4438" s="13"/>
      <c r="CR4438" s="13"/>
      <c r="CS4438" s="13"/>
      <c r="CT4438" s="13"/>
      <c r="CU4438" s="13"/>
      <c r="CV4438" s="13"/>
      <c r="CW4438" s="13"/>
      <c r="CX4438" s="13"/>
      <c r="CY4438" s="13"/>
      <c r="CZ4438" s="13"/>
      <c r="DA4438" s="13"/>
      <c r="DB4438" s="13"/>
      <c r="DC4438" s="13"/>
      <c r="DD4438" s="13"/>
      <c r="DE4438" s="13"/>
      <c r="DF4438" s="13"/>
      <c r="DG4438" s="13"/>
      <c r="DH4438" s="13"/>
      <c r="DI4438" s="13"/>
      <c r="DJ4438" s="13"/>
      <c r="DK4438" s="13"/>
      <c r="DL4438" s="13"/>
      <c r="DM4438" s="13"/>
      <c r="DN4438" s="13"/>
      <c r="DO4438" s="13"/>
      <c r="DP4438" s="13"/>
      <c r="DQ4438" s="13"/>
      <c r="DR4438" s="13"/>
      <c r="DS4438" s="13"/>
      <c r="DT4438" s="13"/>
      <c r="DU4438" s="13"/>
      <c r="DV4438" s="13"/>
      <c r="DW4438" s="13"/>
      <c r="DX4438" s="13"/>
      <c r="DY4438" s="13"/>
      <c r="DZ4438" s="13"/>
      <c r="EA4438" s="13"/>
      <c r="EB4438" s="13"/>
      <c r="EC4438" s="13"/>
      <c r="ED4438" s="13"/>
      <c r="EE4438" s="13"/>
      <c r="EF4438" s="13"/>
      <c r="EG4438" s="13"/>
      <c r="EH4438" s="13"/>
      <c r="EI4438" s="13"/>
      <c r="EJ4438" s="13"/>
      <c r="EK4438" s="13"/>
      <c r="EL4438" s="13"/>
      <c r="EM4438" s="13"/>
      <c r="EN4438" s="13"/>
      <c r="EO4438" s="13"/>
      <c r="EP4438" s="13"/>
      <c r="EQ4438" s="13"/>
      <c r="ER4438" s="13"/>
      <c r="ES4438" s="13"/>
      <c r="ET4438" s="13"/>
      <c r="EU4438" s="13"/>
      <c r="EV4438" s="13"/>
      <c r="EW4438" s="13"/>
      <c r="EX4438" s="13"/>
      <c r="EY4438" s="13"/>
      <c r="EZ4438" s="13"/>
      <c r="FA4438" s="13"/>
      <c r="FB4438" s="13"/>
      <c r="FC4438" s="13"/>
      <c r="FD4438" s="13"/>
      <c r="FE4438" s="13"/>
      <c r="FF4438" s="13"/>
      <c r="FG4438" s="13"/>
      <c r="FH4438" s="13"/>
      <c r="FI4438" s="13"/>
      <c r="FJ4438" s="13"/>
      <c r="FK4438" s="13"/>
      <c r="FL4438" s="13"/>
      <c r="FM4438" s="13"/>
      <c r="FN4438" s="13"/>
      <c r="FO4438" s="13"/>
      <c r="FP4438" s="13"/>
      <c r="FQ4438" s="13"/>
      <c r="FR4438" s="13"/>
      <c r="FS4438" s="13"/>
      <c r="FT4438" s="13"/>
      <c r="FU4438" s="13"/>
      <c r="FV4438" s="13"/>
      <c r="FW4438" s="13"/>
      <c r="FX4438" s="13"/>
      <c r="FY4438" s="13"/>
      <c r="FZ4438" s="13"/>
      <c r="GA4438" s="13"/>
      <c r="GB4438" s="13"/>
      <c r="GC4438" s="13"/>
      <c r="GD4438" s="13"/>
      <c r="GE4438" s="13"/>
      <c r="GF4438" s="13"/>
      <c r="GG4438" s="13"/>
      <c r="GH4438" s="13"/>
      <c r="GI4438" s="13"/>
      <c r="GJ4438" s="13"/>
      <c r="GK4438" s="13"/>
      <c r="GL4438" s="13"/>
      <c r="GM4438" s="13"/>
      <c r="GN4438" s="13"/>
      <c r="GO4438" s="13"/>
      <c r="GP4438" s="13"/>
      <c r="GQ4438" s="13"/>
      <c r="GR4438" s="13"/>
      <c r="GS4438" s="13"/>
      <c r="GT4438" s="13"/>
      <c r="GU4438" s="13"/>
      <c r="GV4438" s="13"/>
      <c r="GW4438" s="13"/>
      <c r="GX4438" s="13"/>
      <c r="GY4438" s="13"/>
      <c r="GZ4438" s="13"/>
      <c r="HA4438" s="13"/>
      <c r="HB4438" s="13"/>
      <c r="HC4438" s="13"/>
      <c r="HD4438" s="13"/>
      <c r="HE4438" s="13"/>
      <c r="HF4438" s="13"/>
      <c r="HG4438" s="13"/>
      <c r="HH4438" s="13"/>
      <c r="HI4438" s="13"/>
      <c r="HJ4438" s="13"/>
      <c r="HK4438" s="13"/>
      <c r="HL4438" s="13"/>
      <c r="HM4438" s="13"/>
      <c r="HN4438" s="13"/>
      <c r="HO4438" s="13"/>
      <c r="HP4438" s="13"/>
      <c r="HQ4438" s="13"/>
      <c r="HR4438" s="13"/>
      <c r="HS4438" s="13"/>
      <c r="HT4438" s="13"/>
      <c r="HU4438" s="13"/>
      <c r="HV4438" s="13"/>
      <c r="HW4438" s="13"/>
      <c r="HX4438" s="13"/>
      <c r="HY4438" s="13"/>
      <c r="HZ4438" s="13"/>
      <c r="IA4438" s="13"/>
      <c r="IB4438" s="13"/>
      <c r="IC4438" s="13"/>
      <c r="ID4438" s="13"/>
      <c r="IE4438" s="13"/>
      <c r="IF4438" s="13"/>
      <c r="IG4438" s="13"/>
    </row>
    <row r="4439" spans="1:241" s="304" customFormat="1">
      <c r="A4439" s="309">
        <v>357</v>
      </c>
      <c r="B4439" s="197" t="s">
        <v>5458</v>
      </c>
      <c r="C4439" s="151" t="s">
        <v>5461</v>
      </c>
      <c r="D4439" s="305" t="s">
        <v>1808</v>
      </c>
      <c r="E4439" s="312">
        <f t="shared" si="257"/>
        <v>0</v>
      </c>
      <c r="F4439" s="303"/>
      <c r="G4439" s="303"/>
      <c r="H4439" s="303"/>
      <c r="I4439" s="13"/>
      <c r="J4439" s="13"/>
      <c r="K4439" s="13"/>
      <c r="L4439" s="13"/>
      <c r="M4439" s="13"/>
      <c r="N4439" s="13"/>
      <c r="O4439" s="13"/>
      <c r="P4439" s="13"/>
      <c r="Q4439" s="13"/>
      <c r="R4439" s="13"/>
      <c r="S4439" s="13"/>
      <c r="T4439" s="13"/>
      <c r="U4439" s="13"/>
      <c r="V4439" s="13"/>
      <c r="W4439" s="13"/>
      <c r="X4439" s="13"/>
      <c r="Y4439" s="13"/>
      <c r="Z4439" s="13"/>
      <c r="AA4439" s="13"/>
      <c r="AB4439" s="13"/>
      <c r="AC4439" s="13"/>
      <c r="AD4439" s="13"/>
      <c r="AE4439" s="13"/>
      <c r="AF4439" s="13"/>
      <c r="AG4439" s="13"/>
      <c r="AH4439" s="13"/>
      <c r="AI4439" s="13"/>
      <c r="AJ4439" s="13"/>
      <c r="AK4439" s="13"/>
      <c r="AL4439" s="13"/>
      <c r="AM4439" s="13"/>
      <c r="AN4439" s="13"/>
      <c r="AO4439" s="13"/>
      <c r="AP4439" s="13"/>
      <c r="AQ4439" s="13"/>
      <c r="AR4439" s="13"/>
      <c r="AS4439" s="13"/>
      <c r="AT4439" s="13"/>
      <c r="AU4439" s="13"/>
      <c r="AV4439" s="13"/>
      <c r="AW4439" s="13"/>
      <c r="AX4439" s="13"/>
      <c r="AY4439" s="13"/>
      <c r="AZ4439" s="13"/>
      <c r="BA4439" s="13"/>
      <c r="BB4439" s="13"/>
      <c r="BC4439" s="13"/>
      <c r="BD4439" s="13"/>
      <c r="BE4439" s="13"/>
      <c r="BF4439" s="13"/>
      <c r="BG4439" s="13"/>
      <c r="BH4439" s="13"/>
      <c r="BI4439" s="13"/>
      <c r="BJ4439" s="13"/>
      <c r="BK4439" s="13"/>
      <c r="BL4439" s="13"/>
      <c r="BM4439" s="13"/>
      <c r="BN4439" s="13"/>
      <c r="BO4439" s="13"/>
      <c r="BP4439" s="13"/>
      <c r="BQ4439" s="13"/>
      <c r="BR4439" s="13"/>
      <c r="BS4439" s="13"/>
      <c r="BT4439" s="13"/>
      <c r="BU4439" s="13"/>
      <c r="BV4439" s="13"/>
      <c r="BW4439" s="13"/>
      <c r="BX4439" s="13"/>
      <c r="BY4439" s="13"/>
      <c r="BZ4439" s="13"/>
      <c r="CA4439" s="13"/>
      <c r="CB4439" s="13"/>
      <c r="CC4439" s="13"/>
      <c r="CD4439" s="13"/>
      <c r="CE4439" s="13"/>
      <c r="CF4439" s="13"/>
      <c r="CG4439" s="13"/>
      <c r="CH4439" s="13"/>
      <c r="CI4439" s="13"/>
      <c r="CJ4439" s="13"/>
      <c r="CK4439" s="13"/>
      <c r="CL4439" s="13"/>
      <c r="CM4439" s="13"/>
      <c r="CN4439" s="13"/>
      <c r="CO4439" s="13"/>
      <c r="CP4439" s="13"/>
      <c r="CQ4439" s="13"/>
      <c r="CR4439" s="13"/>
      <c r="CS4439" s="13"/>
      <c r="CT4439" s="13"/>
      <c r="CU4439" s="13"/>
      <c r="CV4439" s="13"/>
      <c r="CW4439" s="13"/>
      <c r="CX4439" s="13"/>
      <c r="CY4439" s="13"/>
      <c r="CZ4439" s="13"/>
      <c r="DA4439" s="13"/>
      <c r="DB4439" s="13"/>
      <c r="DC4439" s="13"/>
      <c r="DD4439" s="13"/>
      <c r="DE4439" s="13"/>
      <c r="DF4439" s="13"/>
      <c r="DG4439" s="13"/>
      <c r="DH4439" s="13"/>
      <c r="DI4439" s="13"/>
      <c r="DJ4439" s="13"/>
      <c r="DK4439" s="13"/>
      <c r="DL4439" s="13"/>
      <c r="DM4439" s="13"/>
      <c r="DN4439" s="13"/>
      <c r="DO4439" s="13"/>
      <c r="DP4439" s="13"/>
      <c r="DQ4439" s="13"/>
      <c r="DR4439" s="13"/>
      <c r="DS4439" s="13"/>
      <c r="DT4439" s="13"/>
      <c r="DU4439" s="13"/>
      <c r="DV4439" s="13"/>
      <c r="DW4439" s="13"/>
      <c r="DX4439" s="13"/>
      <c r="DY4439" s="13"/>
      <c r="DZ4439" s="13"/>
      <c r="EA4439" s="13"/>
      <c r="EB4439" s="13"/>
      <c r="EC4439" s="13"/>
      <c r="ED4439" s="13"/>
      <c r="EE4439" s="13"/>
      <c r="EF4439" s="13"/>
      <c r="EG4439" s="13"/>
      <c r="EH4439" s="13"/>
      <c r="EI4439" s="13"/>
      <c r="EJ4439" s="13"/>
      <c r="EK4439" s="13"/>
      <c r="EL4439" s="13"/>
      <c r="EM4439" s="13"/>
      <c r="EN4439" s="13"/>
      <c r="EO4439" s="13"/>
      <c r="EP4439" s="13"/>
      <c r="EQ4439" s="13"/>
      <c r="ER4439" s="13"/>
      <c r="ES4439" s="13"/>
      <c r="ET4439" s="13"/>
      <c r="EU4439" s="13"/>
      <c r="EV4439" s="13"/>
      <c r="EW4439" s="13"/>
      <c r="EX4439" s="13"/>
      <c r="EY4439" s="13"/>
      <c r="EZ4439" s="13"/>
      <c r="FA4439" s="13"/>
      <c r="FB4439" s="13"/>
      <c r="FC4439" s="13"/>
      <c r="FD4439" s="13"/>
      <c r="FE4439" s="13"/>
      <c r="FF4439" s="13"/>
      <c r="FG4439" s="13"/>
      <c r="FH4439" s="13"/>
      <c r="FI4439" s="13"/>
      <c r="FJ4439" s="13"/>
      <c r="FK4439" s="13"/>
      <c r="FL4439" s="13"/>
      <c r="FM4439" s="13"/>
      <c r="FN4439" s="13"/>
      <c r="FO4439" s="13"/>
      <c r="FP4439" s="13"/>
      <c r="FQ4439" s="13"/>
      <c r="FR4439" s="13"/>
      <c r="FS4439" s="13"/>
      <c r="FT4439" s="13"/>
      <c r="FU4439" s="13"/>
      <c r="FV4439" s="13"/>
      <c r="FW4439" s="13"/>
      <c r="FX4439" s="13"/>
      <c r="FY4439" s="13"/>
      <c r="FZ4439" s="13"/>
      <c r="GA4439" s="13"/>
      <c r="GB4439" s="13"/>
      <c r="GC4439" s="13"/>
      <c r="GD4439" s="13"/>
      <c r="GE4439" s="13"/>
      <c r="GF4439" s="13"/>
      <c r="GG4439" s="13"/>
      <c r="GH4439" s="13"/>
      <c r="GI4439" s="13"/>
      <c r="GJ4439" s="13"/>
      <c r="GK4439" s="13"/>
      <c r="GL4439" s="13"/>
      <c r="GM4439" s="13"/>
      <c r="GN4439" s="13"/>
      <c r="GO4439" s="13"/>
      <c r="GP4439" s="13"/>
      <c r="GQ4439" s="13"/>
      <c r="GR4439" s="13"/>
      <c r="GS4439" s="13"/>
      <c r="GT4439" s="13"/>
      <c r="GU4439" s="13"/>
      <c r="GV4439" s="13"/>
      <c r="GW4439" s="13"/>
      <c r="GX4439" s="13"/>
      <c r="GY4439" s="13"/>
      <c r="GZ4439" s="13"/>
      <c r="HA4439" s="13"/>
      <c r="HB4439" s="13"/>
      <c r="HC4439" s="13"/>
      <c r="HD4439" s="13"/>
      <c r="HE4439" s="13"/>
      <c r="HF4439" s="13"/>
      <c r="HG4439" s="13"/>
      <c r="HH4439" s="13"/>
      <c r="HI4439" s="13"/>
      <c r="HJ4439" s="13"/>
      <c r="HK4439" s="13"/>
      <c r="HL4439" s="13"/>
      <c r="HM4439" s="13"/>
      <c r="HN4439" s="13"/>
      <c r="HO4439" s="13"/>
      <c r="HP4439" s="13"/>
      <c r="HQ4439" s="13"/>
      <c r="HR4439" s="13"/>
      <c r="HS4439" s="13"/>
      <c r="HT4439" s="13"/>
      <c r="HU4439" s="13"/>
      <c r="HV4439" s="13"/>
      <c r="HW4439" s="13"/>
      <c r="HX4439" s="13"/>
      <c r="HY4439" s="13"/>
      <c r="HZ4439" s="13"/>
      <c r="IA4439" s="13"/>
      <c r="IB4439" s="13"/>
      <c r="IC4439" s="13"/>
      <c r="ID4439" s="13"/>
      <c r="IE4439" s="13"/>
      <c r="IF4439" s="13"/>
      <c r="IG4439" s="13"/>
    </row>
    <row r="4440" spans="1:241" s="304" customFormat="1" ht="31.5" customHeight="1">
      <c r="A4440" s="308"/>
      <c r="B4440" s="910" t="s">
        <v>5463</v>
      </c>
      <c r="C4440" s="911"/>
      <c r="D4440" s="911"/>
      <c r="E4440" s="911"/>
      <c r="F4440" s="911"/>
      <c r="G4440" s="911"/>
      <c r="H4440" s="911"/>
      <c r="I4440" s="13"/>
      <c r="J4440" s="13"/>
      <c r="K4440" s="13"/>
      <c r="L4440" s="13"/>
      <c r="M4440" s="13"/>
      <c r="N4440" s="13"/>
      <c r="O4440" s="13"/>
      <c r="P4440" s="13"/>
      <c r="Q4440" s="13"/>
      <c r="R4440" s="13"/>
      <c r="S4440" s="13"/>
      <c r="T4440" s="13"/>
      <c r="U4440" s="13"/>
      <c r="V4440" s="13"/>
      <c r="W4440" s="13"/>
      <c r="X4440" s="13"/>
      <c r="Y4440" s="13"/>
      <c r="Z4440" s="13"/>
      <c r="AA4440" s="13"/>
      <c r="AB4440" s="13"/>
      <c r="AC4440" s="13"/>
      <c r="AD4440" s="13"/>
      <c r="AE4440" s="13"/>
      <c r="AF4440" s="13"/>
      <c r="AG4440" s="13"/>
      <c r="AH4440" s="13"/>
      <c r="AI4440" s="13"/>
      <c r="AJ4440" s="13"/>
      <c r="AK4440" s="13"/>
      <c r="AL4440" s="13"/>
      <c r="AM4440" s="13"/>
      <c r="AN4440" s="13"/>
      <c r="AO4440" s="13"/>
      <c r="AP4440" s="13"/>
      <c r="AQ4440" s="13"/>
      <c r="AR4440" s="13"/>
      <c r="AS4440" s="13"/>
      <c r="AT4440" s="13"/>
      <c r="AU4440" s="13"/>
      <c r="AV4440" s="13"/>
      <c r="AW4440" s="13"/>
      <c r="AX4440" s="13"/>
      <c r="AY4440" s="13"/>
      <c r="AZ4440" s="13"/>
      <c r="BA4440" s="13"/>
      <c r="BB4440" s="13"/>
      <c r="BC4440" s="13"/>
      <c r="BD4440" s="13"/>
      <c r="BE4440" s="13"/>
      <c r="BF4440" s="13"/>
      <c r="BG4440" s="13"/>
      <c r="BH4440" s="13"/>
      <c r="BI4440" s="13"/>
      <c r="BJ4440" s="13"/>
      <c r="BK4440" s="13"/>
      <c r="BL4440" s="13"/>
      <c r="BM4440" s="13"/>
      <c r="BN4440" s="13"/>
      <c r="BO4440" s="13"/>
      <c r="BP4440" s="13"/>
      <c r="BQ4440" s="13"/>
      <c r="BR4440" s="13"/>
      <c r="BS4440" s="13"/>
      <c r="BT4440" s="13"/>
      <c r="BU4440" s="13"/>
      <c r="BV4440" s="13"/>
      <c r="BW4440" s="13"/>
      <c r="BX4440" s="13"/>
      <c r="BY4440" s="13"/>
      <c r="BZ4440" s="13"/>
      <c r="CA4440" s="13"/>
      <c r="CB4440" s="13"/>
      <c r="CC4440" s="13"/>
      <c r="CD4440" s="13"/>
      <c r="CE4440" s="13"/>
      <c r="CF4440" s="13"/>
      <c r="CG4440" s="13"/>
      <c r="CH4440" s="13"/>
      <c r="CI4440" s="13"/>
      <c r="CJ4440" s="13"/>
      <c r="CK4440" s="13"/>
      <c r="CL4440" s="13"/>
      <c r="CM4440" s="13"/>
      <c r="CN4440" s="13"/>
      <c r="CO4440" s="13"/>
      <c r="CP4440" s="13"/>
      <c r="CQ4440" s="13"/>
      <c r="CR4440" s="13"/>
      <c r="CS4440" s="13"/>
      <c r="CT4440" s="13"/>
      <c r="CU4440" s="13"/>
      <c r="CV4440" s="13"/>
      <c r="CW4440" s="13"/>
      <c r="CX4440" s="13"/>
      <c r="CY4440" s="13"/>
      <c r="CZ4440" s="13"/>
      <c r="DA4440" s="13"/>
      <c r="DB4440" s="13"/>
      <c r="DC4440" s="13"/>
      <c r="DD4440" s="13"/>
      <c r="DE4440" s="13"/>
      <c r="DF4440" s="13"/>
      <c r="DG4440" s="13"/>
      <c r="DH4440" s="13"/>
      <c r="DI4440" s="13"/>
      <c r="DJ4440" s="13"/>
      <c r="DK4440" s="13"/>
      <c r="DL4440" s="13"/>
      <c r="DM4440" s="13"/>
      <c r="DN4440" s="13"/>
      <c r="DO4440" s="13"/>
      <c r="DP4440" s="13"/>
      <c r="DQ4440" s="13"/>
      <c r="DR4440" s="13"/>
      <c r="DS4440" s="13"/>
      <c r="DT4440" s="13"/>
      <c r="DU4440" s="13"/>
      <c r="DV4440" s="13"/>
      <c r="DW4440" s="13"/>
      <c r="DX4440" s="13"/>
      <c r="DY4440" s="13"/>
      <c r="DZ4440" s="13"/>
      <c r="EA4440" s="13"/>
      <c r="EB4440" s="13"/>
      <c r="EC4440" s="13"/>
      <c r="ED4440" s="13"/>
      <c r="EE4440" s="13"/>
      <c r="EF4440" s="13"/>
      <c r="EG4440" s="13"/>
      <c r="EH4440" s="13"/>
      <c r="EI4440" s="13"/>
      <c r="EJ4440" s="13"/>
      <c r="EK4440" s="13"/>
      <c r="EL4440" s="13"/>
      <c r="EM4440" s="13"/>
      <c r="EN4440" s="13"/>
      <c r="EO4440" s="13"/>
      <c r="EP4440" s="13"/>
      <c r="EQ4440" s="13"/>
      <c r="ER4440" s="13"/>
      <c r="ES4440" s="13"/>
      <c r="ET4440" s="13"/>
      <c r="EU4440" s="13"/>
      <c r="EV4440" s="13"/>
      <c r="EW4440" s="13"/>
      <c r="EX4440" s="13"/>
      <c r="EY4440" s="13"/>
      <c r="EZ4440" s="13"/>
      <c r="FA4440" s="13"/>
      <c r="FB4440" s="13"/>
      <c r="FC4440" s="13"/>
      <c r="FD4440" s="13"/>
      <c r="FE4440" s="13"/>
      <c r="FF4440" s="13"/>
      <c r="FG4440" s="13"/>
      <c r="FH4440" s="13"/>
      <c r="FI4440" s="13"/>
      <c r="FJ4440" s="13"/>
      <c r="FK4440" s="13"/>
      <c r="FL4440" s="13"/>
      <c r="FM4440" s="13"/>
      <c r="FN4440" s="13"/>
      <c r="FO4440" s="13"/>
      <c r="FP4440" s="13"/>
      <c r="FQ4440" s="13"/>
      <c r="FR4440" s="13"/>
      <c r="FS4440" s="13"/>
      <c r="FT4440" s="13"/>
      <c r="FU4440" s="13"/>
      <c r="FV4440" s="13"/>
      <c r="FW4440" s="13"/>
      <c r="FX4440" s="13"/>
      <c r="FY4440" s="13"/>
      <c r="FZ4440" s="13"/>
      <c r="GA4440" s="13"/>
      <c r="GB4440" s="13"/>
      <c r="GC4440" s="13"/>
      <c r="GD4440" s="13"/>
      <c r="GE4440" s="13"/>
      <c r="GF4440" s="13"/>
      <c r="GG4440" s="13"/>
      <c r="GH4440" s="13"/>
      <c r="GI4440" s="13"/>
      <c r="GJ4440" s="13"/>
      <c r="GK4440" s="13"/>
      <c r="GL4440" s="13"/>
      <c r="GM4440" s="13"/>
      <c r="GN4440" s="13"/>
      <c r="GO4440" s="13"/>
      <c r="GP4440" s="13"/>
      <c r="GQ4440" s="13"/>
      <c r="GR4440" s="13"/>
      <c r="GS4440" s="13"/>
      <c r="GT4440" s="13"/>
      <c r="GU4440" s="13"/>
      <c r="GV4440" s="13"/>
      <c r="GW4440" s="13"/>
      <c r="GX4440" s="13"/>
      <c r="GY4440" s="13"/>
      <c r="GZ4440" s="13"/>
      <c r="HA4440" s="13"/>
      <c r="HB4440" s="13"/>
      <c r="HC4440" s="13"/>
      <c r="HD4440" s="13"/>
      <c r="HE4440" s="13"/>
      <c r="HF4440" s="13"/>
      <c r="HG4440" s="13"/>
      <c r="HH4440" s="13"/>
      <c r="HI4440" s="13"/>
      <c r="HJ4440" s="13"/>
      <c r="HK4440" s="13"/>
      <c r="HL4440" s="13"/>
      <c r="HM4440" s="13"/>
      <c r="HN4440" s="13"/>
      <c r="HO4440" s="13"/>
      <c r="HP4440" s="13"/>
      <c r="HQ4440" s="13"/>
      <c r="HR4440" s="13"/>
      <c r="HS4440" s="13"/>
      <c r="HT4440" s="13"/>
      <c r="HU4440" s="13"/>
      <c r="HV4440" s="13"/>
      <c r="HW4440" s="13"/>
      <c r="HX4440" s="13"/>
      <c r="HY4440" s="13"/>
      <c r="HZ4440" s="13"/>
      <c r="IA4440" s="13"/>
      <c r="IB4440" s="13"/>
      <c r="IC4440" s="13"/>
      <c r="ID4440" s="13"/>
      <c r="IE4440" s="13"/>
      <c r="IF4440" s="13"/>
      <c r="IG4440" s="13"/>
    </row>
    <row r="4441" spans="1:241" s="304" customFormat="1">
      <c r="A4441" s="309">
        <v>358</v>
      </c>
      <c r="B4441" s="197" t="s">
        <v>5464</v>
      </c>
      <c r="C4441" s="329" t="s">
        <v>5465</v>
      </c>
      <c r="D4441" s="305" t="s">
        <v>1808</v>
      </c>
      <c r="E4441" s="312">
        <f t="shared" ref="E4441:E4446" si="258">+F4441+G4441+H4441</f>
        <v>0</v>
      </c>
      <c r="F4441" s="303"/>
      <c r="G4441" s="303"/>
      <c r="H4441" s="303"/>
      <c r="I4441" s="13"/>
      <c r="J4441" s="13"/>
      <c r="K4441" s="13"/>
      <c r="L4441" s="13"/>
      <c r="M4441" s="13"/>
      <c r="N4441" s="13"/>
      <c r="O4441" s="13"/>
      <c r="P4441" s="13"/>
      <c r="Q4441" s="13"/>
      <c r="R4441" s="13"/>
      <c r="S4441" s="13"/>
      <c r="T4441" s="13"/>
      <c r="U4441" s="13"/>
      <c r="V4441" s="13"/>
      <c r="W4441" s="13"/>
      <c r="X4441" s="13"/>
      <c r="Y4441" s="13"/>
      <c r="Z4441" s="13"/>
      <c r="AA4441" s="13"/>
      <c r="AB4441" s="13"/>
      <c r="AC4441" s="13"/>
      <c r="AD4441" s="13"/>
      <c r="AE4441" s="13"/>
      <c r="AF4441" s="13"/>
      <c r="AG4441" s="13"/>
      <c r="AH4441" s="13"/>
      <c r="AI4441" s="13"/>
      <c r="AJ4441" s="13"/>
      <c r="AK4441" s="13"/>
      <c r="AL4441" s="13"/>
      <c r="AM4441" s="13"/>
      <c r="AN4441" s="13"/>
      <c r="AO4441" s="13"/>
      <c r="AP4441" s="13"/>
      <c r="AQ4441" s="13"/>
      <c r="AR4441" s="13"/>
      <c r="AS4441" s="13"/>
      <c r="AT4441" s="13"/>
      <c r="AU4441" s="13"/>
      <c r="AV4441" s="13"/>
      <c r="AW4441" s="13"/>
      <c r="AX4441" s="13"/>
      <c r="AY4441" s="13"/>
      <c r="AZ4441" s="13"/>
      <c r="BA4441" s="13"/>
      <c r="BB4441" s="13"/>
      <c r="BC4441" s="13"/>
      <c r="BD4441" s="13"/>
      <c r="BE4441" s="13"/>
      <c r="BF4441" s="13"/>
      <c r="BG4441" s="13"/>
      <c r="BH4441" s="13"/>
      <c r="BI4441" s="13"/>
      <c r="BJ4441" s="13"/>
      <c r="BK4441" s="13"/>
      <c r="BL4441" s="13"/>
      <c r="BM4441" s="13"/>
      <c r="BN4441" s="13"/>
      <c r="BO4441" s="13"/>
      <c r="BP4441" s="13"/>
      <c r="BQ4441" s="13"/>
      <c r="BR4441" s="13"/>
      <c r="BS4441" s="13"/>
      <c r="BT4441" s="13"/>
      <c r="BU4441" s="13"/>
      <c r="BV4441" s="13"/>
      <c r="BW4441" s="13"/>
      <c r="BX4441" s="13"/>
      <c r="BY4441" s="13"/>
      <c r="BZ4441" s="13"/>
      <c r="CA4441" s="13"/>
      <c r="CB4441" s="13"/>
      <c r="CC4441" s="13"/>
      <c r="CD4441" s="13"/>
      <c r="CE4441" s="13"/>
      <c r="CF4441" s="13"/>
      <c r="CG4441" s="13"/>
      <c r="CH4441" s="13"/>
      <c r="CI4441" s="13"/>
      <c r="CJ4441" s="13"/>
      <c r="CK4441" s="13"/>
      <c r="CL4441" s="13"/>
      <c r="CM4441" s="13"/>
      <c r="CN4441" s="13"/>
      <c r="CO4441" s="13"/>
      <c r="CP4441" s="13"/>
      <c r="CQ4441" s="13"/>
      <c r="CR4441" s="13"/>
      <c r="CS4441" s="13"/>
      <c r="CT4441" s="13"/>
      <c r="CU4441" s="13"/>
      <c r="CV4441" s="13"/>
      <c r="CW4441" s="13"/>
      <c r="CX4441" s="13"/>
      <c r="CY4441" s="13"/>
      <c r="CZ4441" s="13"/>
      <c r="DA4441" s="13"/>
      <c r="DB4441" s="13"/>
      <c r="DC4441" s="13"/>
      <c r="DD4441" s="13"/>
      <c r="DE4441" s="13"/>
      <c r="DF4441" s="13"/>
      <c r="DG4441" s="13"/>
      <c r="DH4441" s="13"/>
      <c r="DI4441" s="13"/>
      <c r="DJ4441" s="13"/>
      <c r="DK4441" s="13"/>
      <c r="DL4441" s="13"/>
      <c r="DM4441" s="13"/>
      <c r="DN4441" s="13"/>
      <c r="DO4441" s="13"/>
      <c r="DP4441" s="13"/>
      <c r="DQ4441" s="13"/>
      <c r="DR4441" s="13"/>
      <c r="DS4441" s="13"/>
      <c r="DT4441" s="13"/>
      <c r="DU4441" s="13"/>
      <c r="DV4441" s="13"/>
      <c r="DW4441" s="13"/>
      <c r="DX4441" s="13"/>
      <c r="DY4441" s="13"/>
      <c r="DZ4441" s="13"/>
      <c r="EA4441" s="13"/>
      <c r="EB4441" s="13"/>
      <c r="EC4441" s="13"/>
      <c r="ED4441" s="13"/>
      <c r="EE4441" s="13"/>
      <c r="EF4441" s="13"/>
      <c r="EG4441" s="13"/>
      <c r="EH4441" s="13"/>
      <c r="EI4441" s="13"/>
      <c r="EJ4441" s="13"/>
      <c r="EK4441" s="13"/>
      <c r="EL4441" s="13"/>
      <c r="EM4441" s="13"/>
      <c r="EN4441" s="13"/>
      <c r="EO4441" s="13"/>
      <c r="EP4441" s="13"/>
      <c r="EQ4441" s="13"/>
      <c r="ER4441" s="13"/>
      <c r="ES4441" s="13"/>
      <c r="ET4441" s="13"/>
      <c r="EU4441" s="13"/>
      <c r="EV4441" s="13"/>
      <c r="EW4441" s="13"/>
      <c r="EX4441" s="13"/>
      <c r="EY4441" s="13"/>
      <c r="EZ4441" s="13"/>
      <c r="FA4441" s="13"/>
      <c r="FB4441" s="13"/>
      <c r="FC4441" s="13"/>
      <c r="FD4441" s="13"/>
      <c r="FE4441" s="13"/>
      <c r="FF4441" s="13"/>
      <c r="FG4441" s="13"/>
      <c r="FH4441" s="13"/>
      <c r="FI4441" s="13"/>
      <c r="FJ4441" s="13"/>
      <c r="FK4441" s="13"/>
      <c r="FL4441" s="13"/>
      <c r="FM4441" s="13"/>
      <c r="FN4441" s="13"/>
      <c r="FO4441" s="13"/>
      <c r="FP4441" s="13"/>
      <c r="FQ4441" s="13"/>
      <c r="FR4441" s="13"/>
      <c r="FS4441" s="13"/>
      <c r="FT4441" s="13"/>
      <c r="FU4441" s="13"/>
      <c r="FV4441" s="13"/>
      <c r="FW4441" s="13"/>
      <c r="FX4441" s="13"/>
      <c r="FY4441" s="13"/>
      <c r="FZ4441" s="13"/>
      <c r="GA4441" s="13"/>
      <c r="GB4441" s="13"/>
      <c r="GC4441" s="13"/>
      <c r="GD4441" s="13"/>
      <c r="GE4441" s="13"/>
      <c r="GF4441" s="13"/>
      <c r="GG4441" s="13"/>
      <c r="GH4441" s="13"/>
      <c r="GI4441" s="13"/>
      <c r="GJ4441" s="13"/>
      <c r="GK4441" s="13"/>
      <c r="GL4441" s="13"/>
      <c r="GM4441" s="13"/>
      <c r="GN4441" s="13"/>
      <c r="GO4441" s="13"/>
      <c r="GP4441" s="13"/>
      <c r="GQ4441" s="13"/>
      <c r="GR4441" s="13"/>
      <c r="GS4441" s="13"/>
      <c r="GT4441" s="13"/>
      <c r="GU4441" s="13"/>
      <c r="GV4441" s="13"/>
      <c r="GW4441" s="13"/>
      <c r="GX4441" s="13"/>
      <c r="GY4441" s="13"/>
      <c r="GZ4441" s="13"/>
      <c r="HA4441" s="13"/>
      <c r="HB4441" s="13"/>
      <c r="HC4441" s="13"/>
      <c r="HD4441" s="13"/>
      <c r="HE4441" s="13"/>
      <c r="HF4441" s="13"/>
      <c r="HG4441" s="13"/>
      <c r="HH4441" s="13"/>
      <c r="HI4441" s="13"/>
      <c r="HJ4441" s="13"/>
      <c r="HK4441" s="13"/>
      <c r="HL4441" s="13"/>
      <c r="HM4441" s="13"/>
      <c r="HN4441" s="13"/>
      <c r="HO4441" s="13"/>
      <c r="HP4441" s="13"/>
      <c r="HQ4441" s="13"/>
      <c r="HR4441" s="13"/>
      <c r="HS4441" s="13"/>
      <c r="HT4441" s="13"/>
      <c r="HU4441" s="13"/>
      <c r="HV4441" s="13"/>
      <c r="HW4441" s="13"/>
      <c r="HX4441" s="13"/>
      <c r="HY4441" s="13"/>
      <c r="HZ4441" s="13"/>
      <c r="IA4441" s="13"/>
      <c r="IB4441" s="13"/>
      <c r="IC4441" s="13"/>
      <c r="ID4441" s="13"/>
      <c r="IE4441" s="13"/>
      <c r="IF4441" s="13"/>
      <c r="IG4441" s="13"/>
    </row>
    <row r="4442" spans="1:241" s="304" customFormat="1">
      <c r="A4442" s="309">
        <v>359</v>
      </c>
      <c r="B4442" s="197" t="s">
        <v>5466</v>
      </c>
      <c r="C4442" s="329" t="s">
        <v>5467</v>
      </c>
      <c r="D4442" s="305" t="s">
        <v>1808</v>
      </c>
      <c r="E4442" s="312">
        <f t="shared" si="258"/>
        <v>0</v>
      </c>
      <c r="F4442" s="303"/>
      <c r="G4442" s="303"/>
      <c r="H4442" s="303"/>
      <c r="I4442" s="13"/>
      <c r="J4442" s="13"/>
      <c r="K4442" s="13"/>
      <c r="L4442" s="13"/>
      <c r="M4442" s="13"/>
      <c r="N4442" s="13"/>
      <c r="O4442" s="13"/>
      <c r="P4442" s="13"/>
      <c r="Q4442" s="13"/>
      <c r="R4442" s="13"/>
      <c r="S4442" s="13"/>
      <c r="T4442" s="13"/>
      <c r="U4442" s="13"/>
      <c r="V4442" s="13"/>
      <c r="W4442" s="13"/>
      <c r="X4442" s="13"/>
      <c r="Y4442" s="13"/>
      <c r="Z4442" s="13"/>
      <c r="AA4442" s="13"/>
      <c r="AB4442" s="13"/>
      <c r="AC4442" s="13"/>
      <c r="AD4442" s="13"/>
      <c r="AE4442" s="13"/>
      <c r="AF4442" s="13"/>
      <c r="AG4442" s="13"/>
      <c r="AH4442" s="13"/>
      <c r="AI4442" s="13"/>
      <c r="AJ4442" s="13"/>
      <c r="AK4442" s="13"/>
      <c r="AL4442" s="13"/>
      <c r="AM4442" s="13"/>
      <c r="AN4442" s="13"/>
      <c r="AO4442" s="13"/>
      <c r="AP4442" s="13"/>
      <c r="AQ4442" s="13"/>
      <c r="AR4442" s="13"/>
      <c r="AS4442" s="13"/>
      <c r="AT4442" s="13"/>
      <c r="AU4442" s="13"/>
      <c r="AV4442" s="13"/>
      <c r="AW4442" s="13"/>
      <c r="AX4442" s="13"/>
      <c r="AY4442" s="13"/>
      <c r="AZ4442" s="13"/>
      <c r="BA4442" s="13"/>
      <c r="BB4442" s="13"/>
      <c r="BC4442" s="13"/>
      <c r="BD4442" s="13"/>
      <c r="BE4442" s="13"/>
      <c r="BF4442" s="13"/>
      <c r="BG4442" s="13"/>
      <c r="BH4442" s="13"/>
      <c r="BI4442" s="13"/>
      <c r="BJ4442" s="13"/>
      <c r="BK4442" s="13"/>
      <c r="BL4442" s="13"/>
      <c r="BM4442" s="13"/>
      <c r="BN4442" s="13"/>
      <c r="BO4442" s="13"/>
      <c r="BP4442" s="13"/>
      <c r="BQ4442" s="13"/>
      <c r="BR4442" s="13"/>
      <c r="BS4442" s="13"/>
      <c r="BT4442" s="13"/>
      <c r="BU4442" s="13"/>
      <c r="BV4442" s="13"/>
      <c r="BW4442" s="13"/>
      <c r="BX4442" s="13"/>
      <c r="BY4442" s="13"/>
      <c r="BZ4442" s="13"/>
      <c r="CA4442" s="13"/>
      <c r="CB4442" s="13"/>
      <c r="CC4442" s="13"/>
      <c r="CD4442" s="13"/>
      <c r="CE4442" s="13"/>
      <c r="CF4442" s="13"/>
      <c r="CG4442" s="13"/>
      <c r="CH4442" s="13"/>
      <c r="CI4442" s="13"/>
      <c r="CJ4442" s="13"/>
      <c r="CK4442" s="13"/>
      <c r="CL4442" s="13"/>
      <c r="CM4442" s="13"/>
      <c r="CN4442" s="13"/>
      <c r="CO4442" s="13"/>
      <c r="CP4442" s="13"/>
      <c r="CQ4442" s="13"/>
      <c r="CR4442" s="13"/>
      <c r="CS4442" s="13"/>
      <c r="CT4442" s="13"/>
      <c r="CU4442" s="13"/>
      <c r="CV4442" s="13"/>
      <c r="CW4442" s="13"/>
      <c r="CX4442" s="13"/>
      <c r="CY4442" s="13"/>
      <c r="CZ4442" s="13"/>
      <c r="DA4442" s="13"/>
      <c r="DB4442" s="13"/>
      <c r="DC4442" s="13"/>
      <c r="DD4442" s="13"/>
      <c r="DE4442" s="13"/>
      <c r="DF4442" s="13"/>
      <c r="DG4442" s="13"/>
      <c r="DH4442" s="13"/>
      <c r="DI4442" s="13"/>
      <c r="DJ4442" s="13"/>
      <c r="DK4442" s="13"/>
      <c r="DL4442" s="13"/>
      <c r="DM4442" s="13"/>
      <c r="DN4442" s="13"/>
      <c r="DO4442" s="13"/>
      <c r="DP4442" s="13"/>
      <c r="DQ4442" s="13"/>
      <c r="DR4442" s="13"/>
      <c r="DS4442" s="13"/>
      <c r="DT4442" s="13"/>
      <c r="DU4442" s="13"/>
      <c r="DV4442" s="13"/>
      <c r="DW4442" s="13"/>
      <c r="DX4442" s="13"/>
      <c r="DY4442" s="13"/>
      <c r="DZ4442" s="13"/>
      <c r="EA4442" s="13"/>
      <c r="EB4442" s="13"/>
      <c r="EC4442" s="13"/>
      <c r="ED4442" s="13"/>
      <c r="EE4442" s="13"/>
      <c r="EF4442" s="13"/>
      <c r="EG4442" s="13"/>
      <c r="EH4442" s="13"/>
      <c r="EI4442" s="13"/>
      <c r="EJ4442" s="13"/>
      <c r="EK4442" s="13"/>
      <c r="EL4442" s="13"/>
      <c r="EM4442" s="13"/>
      <c r="EN4442" s="13"/>
      <c r="EO4442" s="13"/>
      <c r="EP4442" s="13"/>
      <c r="EQ4442" s="13"/>
      <c r="ER4442" s="13"/>
      <c r="ES4442" s="13"/>
      <c r="ET4442" s="13"/>
      <c r="EU4442" s="13"/>
      <c r="EV4442" s="13"/>
      <c r="EW4442" s="13"/>
      <c r="EX4442" s="13"/>
      <c r="EY4442" s="13"/>
      <c r="EZ4442" s="13"/>
      <c r="FA4442" s="13"/>
      <c r="FB4442" s="13"/>
      <c r="FC4442" s="13"/>
      <c r="FD4442" s="13"/>
      <c r="FE4442" s="13"/>
      <c r="FF4442" s="13"/>
      <c r="FG4442" s="13"/>
      <c r="FH4442" s="13"/>
      <c r="FI4442" s="13"/>
      <c r="FJ4442" s="13"/>
      <c r="FK4442" s="13"/>
      <c r="FL4442" s="13"/>
      <c r="FM4442" s="13"/>
      <c r="FN4442" s="13"/>
      <c r="FO4442" s="13"/>
      <c r="FP4442" s="13"/>
      <c r="FQ4442" s="13"/>
      <c r="FR4442" s="13"/>
      <c r="FS4442" s="13"/>
      <c r="FT4442" s="13"/>
      <c r="FU4442" s="13"/>
      <c r="FV4442" s="13"/>
      <c r="FW4442" s="13"/>
      <c r="FX4442" s="13"/>
      <c r="FY4442" s="13"/>
      <c r="FZ4442" s="13"/>
      <c r="GA4442" s="13"/>
      <c r="GB4442" s="13"/>
      <c r="GC4442" s="13"/>
      <c r="GD4442" s="13"/>
      <c r="GE4442" s="13"/>
      <c r="GF4442" s="13"/>
      <c r="GG4442" s="13"/>
      <c r="GH4442" s="13"/>
      <c r="GI4442" s="13"/>
      <c r="GJ4442" s="13"/>
      <c r="GK4442" s="13"/>
      <c r="GL4442" s="13"/>
      <c r="GM4442" s="13"/>
      <c r="GN4442" s="13"/>
      <c r="GO4442" s="13"/>
      <c r="GP4442" s="13"/>
      <c r="GQ4442" s="13"/>
      <c r="GR4442" s="13"/>
      <c r="GS4442" s="13"/>
      <c r="GT4442" s="13"/>
      <c r="GU4442" s="13"/>
      <c r="GV4442" s="13"/>
      <c r="GW4442" s="13"/>
      <c r="GX4442" s="13"/>
      <c r="GY4442" s="13"/>
      <c r="GZ4442" s="13"/>
      <c r="HA4442" s="13"/>
      <c r="HB4442" s="13"/>
      <c r="HC4442" s="13"/>
      <c r="HD4442" s="13"/>
      <c r="HE4442" s="13"/>
      <c r="HF4442" s="13"/>
      <c r="HG4442" s="13"/>
      <c r="HH4442" s="13"/>
      <c r="HI4442" s="13"/>
      <c r="HJ4442" s="13"/>
      <c r="HK4442" s="13"/>
      <c r="HL4442" s="13"/>
      <c r="HM4442" s="13"/>
      <c r="HN4442" s="13"/>
      <c r="HO4442" s="13"/>
      <c r="HP4442" s="13"/>
      <c r="HQ4442" s="13"/>
      <c r="HR4442" s="13"/>
      <c r="HS4442" s="13"/>
      <c r="HT4442" s="13"/>
      <c r="HU4442" s="13"/>
      <c r="HV4442" s="13"/>
      <c r="HW4442" s="13"/>
      <c r="HX4442" s="13"/>
      <c r="HY4442" s="13"/>
      <c r="HZ4442" s="13"/>
      <c r="IA4442" s="13"/>
      <c r="IB4442" s="13"/>
      <c r="IC4442" s="13"/>
      <c r="ID4442" s="13"/>
      <c r="IE4442" s="13"/>
      <c r="IF4442" s="13"/>
      <c r="IG4442" s="13"/>
    </row>
    <row r="4443" spans="1:241" s="304" customFormat="1">
      <c r="A4443" s="309">
        <v>360</v>
      </c>
      <c r="B4443" s="197" t="s">
        <v>5468</v>
      </c>
      <c r="C4443" s="122" t="s">
        <v>5469</v>
      </c>
      <c r="D4443" s="305" t="s">
        <v>1808</v>
      </c>
      <c r="E4443" s="312">
        <f t="shared" si="258"/>
        <v>0</v>
      </c>
      <c r="F4443" s="303"/>
      <c r="G4443" s="303"/>
      <c r="H4443" s="303"/>
      <c r="I4443" s="13"/>
      <c r="J4443" s="13"/>
      <c r="K4443" s="13"/>
      <c r="L4443" s="13"/>
      <c r="M4443" s="13"/>
      <c r="N4443" s="13"/>
      <c r="O4443" s="13"/>
      <c r="P4443" s="13"/>
      <c r="Q4443" s="13"/>
      <c r="R4443" s="13"/>
      <c r="S4443" s="13"/>
      <c r="T4443" s="13"/>
      <c r="U4443" s="13"/>
      <c r="V4443" s="13"/>
      <c r="W4443" s="13"/>
      <c r="X4443" s="13"/>
      <c r="Y4443" s="13"/>
      <c r="Z4443" s="13"/>
      <c r="AA4443" s="13"/>
      <c r="AB4443" s="13"/>
      <c r="AC4443" s="13"/>
      <c r="AD4443" s="13"/>
      <c r="AE4443" s="13"/>
      <c r="AF4443" s="13"/>
      <c r="AG4443" s="13"/>
      <c r="AH4443" s="13"/>
      <c r="AI4443" s="13"/>
      <c r="AJ4443" s="13"/>
      <c r="AK4443" s="13"/>
      <c r="AL4443" s="13"/>
      <c r="AM4443" s="13"/>
      <c r="AN4443" s="13"/>
      <c r="AO4443" s="13"/>
      <c r="AP4443" s="13"/>
      <c r="AQ4443" s="13"/>
      <c r="AR4443" s="13"/>
      <c r="AS4443" s="13"/>
      <c r="AT4443" s="13"/>
      <c r="AU4443" s="13"/>
      <c r="AV4443" s="13"/>
      <c r="AW4443" s="13"/>
      <c r="AX4443" s="13"/>
      <c r="AY4443" s="13"/>
      <c r="AZ4443" s="13"/>
      <c r="BA4443" s="13"/>
      <c r="BB4443" s="13"/>
      <c r="BC4443" s="13"/>
      <c r="BD4443" s="13"/>
      <c r="BE4443" s="13"/>
      <c r="BF4443" s="13"/>
      <c r="BG4443" s="13"/>
      <c r="BH4443" s="13"/>
      <c r="BI4443" s="13"/>
      <c r="BJ4443" s="13"/>
      <c r="BK4443" s="13"/>
      <c r="BL4443" s="13"/>
      <c r="BM4443" s="13"/>
      <c r="BN4443" s="13"/>
      <c r="BO4443" s="13"/>
      <c r="BP4443" s="13"/>
      <c r="BQ4443" s="13"/>
      <c r="BR4443" s="13"/>
      <c r="BS4443" s="13"/>
      <c r="BT4443" s="13"/>
      <c r="BU4443" s="13"/>
      <c r="BV4443" s="13"/>
      <c r="BW4443" s="13"/>
      <c r="BX4443" s="13"/>
      <c r="BY4443" s="13"/>
      <c r="BZ4443" s="13"/>
      <c r="CA4443" s="13"/>
      <c r="CB4443" s="13"/>
      <c r="CC4443" s="13"/>
      <c r="CD4443" s="13"/>
      <c r="CE4443" s="13"/>
      <c r="CF4443" s="13"/>
      <c r="CG4443" s="13"/>
      <c r="CH4443" s="13"/>
      <c r="CI4443" s="13"/>
      <c r="CJ4443" s="13"/>
      <c r="CK4443" s="13"/>
      <c r="CL4443" s="13"/>
      <c r="CM4443" s="13"/>
      <c r="CN4443" s="13"/>
      <c r="CO4443" s="13"/>
      <c r="CP4443" s="13"/>
      <c r="CQ4443" s="13"/>
      <c r="CR4443" s="13"/>
      <c r="CS4443" s="13"/>
      <c r="CT4443" s="13"/>
      <c r="CU4443" s="13"/>
      <c r="CV4443" s="13"/>
      <c r="CW4443" s="13"/>
      <c r="CX4443" s="13"/>
      <c r="CY4443" s="13"/>
      <c r="CZ4443" s="13"/>
      <c r="DA4443" s="13"/>
      <c r="DB4443" s="13"/>
      <c r="DC4443" s="13"/>
      <c r="DD4443" s="13"/>
      <c r="DE4443" s="13"/>
      <c r="DF4443" s="13"/>
      <c r="DG4443" s="13"/>
      <c r="DH4443" s="13"/>
      <c r="DI4443" s="13"/>
      <c r="DJ4443" s="13"/>
      <c r="DK4443" s="13"/>
      <c r="DL4443" s="13"/>
      <c r="DM4443" s="13"/>
      <c r="DN4443" s="13"/>
      <c r="DO4443" s="13"/>
      <c r="DP4443" s="13"/>
      <c r="DQ4443" s="13"/>
      <c r="DR4443" s="13"/>
      <c r="DS4443" s="13"/>
      <c r="DT4443" s="13"/>
      <c r="DU4443" s="13"/>
      <c r="DV4443" s="13"/>
      <c r="DW4443" s="13"/>
      <c r="DX4443" s="13"/>
      <c r="DY4443" s="13"/>
      <c r="DZ4443" s="13"/>
      <c r="EA4443" s="13"/>
      <c r="EB4443" s="13"/>
      <c r="EC4443" s="13"/>
      <c r="ED4443" s="13"/>
      <c r="EE4443" s="13"/>
      <c r="EF4443" s="13"/>
      <c r="EG4443" s="13"/>
      <c r="EH4443" s="13"/>
      <c r="EI4443" s="13"/>
      <c r="EJ4443" s="13"/>
      <c r="EK4443" s="13"/>
      <c r="EL4443" s="13"/>
      <c r="EM4443" s="13"/>
      <c r="EN4443" s="13"/>
      <c r="EO4443" s="13"/>
      <c r="EP4443" s="13"/>
      <c r="EQ4443" s="13"/>
      <c r="ER4443" s="13"/>
      <c r="ES4443" s="13"/>
      <c r="ET4443" s="13"/>
      <c r="EU4443" s="13"/>
      <c r="EV4443" s="13"/>
      <c r="EW4443" s="13"/>
      <c r="EX4443" s="13"/>
      <c r="EY4443" s="13"/>
      <c r="EZ4443" s="13"/>
      <c r="FA4443" s="13"/>
      <c r="FB4443" s="13"/>
      <c r="FC4443" s="13"/>
      <c r="FD4443" s="13"/>
      <c r="FE4443" s="13"/>
      <c r="FF4443" s="13"/>
      <c r="FG4443" s="13"/>
      <c r="FH4443" s="13"/>
      <c r="FI4443" s="13"/>
      <c r="FJ4443" s="13"/>
      <c r="FK4443" s="13"/>
      <c r="FL4443" s="13"/>
      <c r="FM4443" s="13"/>
      <c r="FN4443" s="13"/>
      <c r="FO4443" s="13"/>
      <c r="FP4443" s="13"/>
      <c r="FQ4443" s="13"/>
      <c r="FR4443" s="13"/>
      <c r="FS4443" s="13"/>
      <c r="FT4443" s="13"/>
      <c r="FU4443" s="13"/>
      <c r="FV4443" s="13"/>
      <c r="FW4443" s="13"/>
      <c r="FX4443" s="13"/>
      <c r="FY4443" s="13"/>
      <c r="FZ4443" s="13"/>
      <c r="GA4443" s="13"/>
      <c r="GB4443" s="13"/>
      <c r="GC4443" s="13"/>
      <c r="GD4443" s="13"/>
      <c r="GE4443" s="13"/>
      <c r="GF4443" s="13"/>
      <c r="GG4443" s="13"/>
      <c r="GH4443" s="13"/>
      <c r="GI4443" s="13"/>
      <c r="GJ4443" s="13"/>
      <c r="GK4443" s="13"/>
      <c r="GL4443" s="13"/>
      <c r="GM4443" s="13"/>
      <c r="GN4443" s="13"/>
      <c r="GO4443" s="13"/>
      <c r="GP4443" s="13"/>
      <c r="GQ4443" s="13"/>
      <c r="GR4443" s="13"/>
      <c r="GS4443" s="13"/>
      <c r="GT4443" s="13"/>
      <c r="GU4443" s="13"/>
      <c r="GV4443" s="13"/>
      <c r="GW4443" s="13"/>
      <c r="GX4443" s="13"/>
      <c r="GY4443" s="13"/>
      <c r="GZ4443" s="13"/>
      <c r="HA4443" s="13"/>
      <c r="HB4443" s="13"/>
      <c r="HC4443" s="13"/>
      <c r="HD4443" s="13"/>
      <c r="HE4443" s="13"/>
      <c r="HF4443" s="13"/>
      <c r="HG4443" s="13"/>
      <c r="HH4443" s="13"/>
      <c r="HI4443" s="13"/>
      <c r="HJ4443" s="13"/>
      <c r="HK4443" s="13"/>
      <c r="HL4443" s="13"/>
      <c r="HM4443" s="13"/>
      <c r="HN4443" s="13"/>
      <c r="HO4443" s="13"/>
      <c r="HP4443" s="13"/>
      <c r="HQ4443" s="13"/>
      <c r="HR4443" s="13"/>
      <c r="HS4443" s="13"/>
      <c r="HT4443" s="13"/>
      <c r="HU4443" s="13"/>
      <c r="HV4443" s="13"/>
      <c r="HW4443" s="13"/>
      <c r="HX4443" s="13"/>
      <c r="HY4443" s="13"/>
      <c r="HZ4443" s="13"/>
      <c r="IA4443" s="13"/>
      <c r="IB4443" s="13"/>
      <c r="IC4443" s="13"/>
      <c r="ID4443" s="13"/>
      <c r="IE4443" s="13"/>
      <c r="IF4443" s="13"/>
      <c r="IG4443" s="13"/>
    </row>
    <row r="4444" spans="1:241" s="304" customFormat="1">
      <c r="A4444" s="309">
        <v>361</v>
      </c>
      <c r="B4444" s="197" t="s">
        <v>5470</v>
      </c>
      <c r="C4444" s="122"/>
      <c r="D4444" s="305" t="s">
        <v>1808</v>
      </c>
      <c r="E4444" s="312">
        <f t="shared" si="258"/>
        <v>0</v>
      </c>
      <c r="F4444" s="303"/>
      <c r="G4444" s="303"/>
      <c r="H4444" s="303"/>
      <c r="I4444" s="13"/>
      <c r="J4444" s="13"/>
      <c r="K4444" s="13"/>
      <c r="L4444" s="13"/>
      <c r="M4444" s="13"/>
      <c r="N4444" s="13"/>
      <c r="O4444" s="13"/>
      <c r="P4444" s="13"/>
      <c r="Q4444" s="13"/>
      <c r="R4444" s="13"/>
      <c r="S4444" s="13"/>
      <c r="T4444" s="13"/>
      <c r="U4444" s="13"/>
      <c r="V4444" s="13"/>
      <c r="W4444" s="13"/>
      <c r="X4444" s="13"/>
      <c r="Y4444" s="13"/>
      <c r="Z4444" s="13"/>
      <c r="AA4444" s="13"/>
      <c r="AB4444" s="13"/>
      <c r="AC4444" s="13"/>
      <c r="AD4444" s="13"/>
      <c r="AE4444" s="13"/>
      <c r="AF4444" s="13"/>
      <c r="AG4444" s="13"/>
      <c r="AH4444" s="13"/>
      <c r="AI4444" s="13"/>
      <c r="AJ4444" s="13"/>
      <c r="AK4444" s="13"/>
      <c r="AL4444" s="13"/>
      <c r="AM4444" s="13"/>
      <c r="AN4444" s="13"/>
      <c r="AO4444" s="13"/>
      <c r="AP4444" s="13"/>
      <c r="AQ4444" s="13"/>
      <c r="AR4444" s="13"/>
      <c r="AS4444" s="13"/>
      <c r="AT4444" s="13"/>
      <c r="AU4444" s="13"/>
      <c r="AV4444" s="13"/>
      <c r="AW4444" s="13"/>
      <c r="AX4444" s="13"/>
      <c r="AY4444" s="13"/>
      <c r="AZ4444" s="13"/>
      <c r="BA4444" s="13"/>
      <c r="BB4444" s="13"/>
      <c r="BC4444" s="13"/>
      <c r="BD4444" s="13"/>
      <c r="BE4444" s="13"/>
      <c r="BF4444" s="13"/>
      <c r="BG4444" s="13"/>
      <c r="BH4444" s="13"/>
      <c r="BI4444" s="13"/>
      <c r="BJ4444" s="13"/>
      <c r="BK4444" s="13"/>
      <c r="BL4444" s="13"/>
      <c r="BM4444" s="13"/>
      <c r="BN4444" s="13"/>
      <c r="BO4444" s="13"/>
      <c r="BP4444" s="13"/>
      <c r="BQ4444" s="13"/>
      <c r="BR4444" s="13"/>
      <c r="BS4444" s="13"/>
      <c r="BT4444" s="13"/>
      <c r="BU4444" s="13"/>
      <c r="BV4444" s="13"/>
      <c r="BW4444" s="13"/>
      <c r="BX4444" s="13"/>
      <c r="BY4444" s="13"/>
      <c r="BZ4444" s="13"/>
      <c r="CA4444" s="13"/>
      <c r="CB4444" s="13"/>
      <c r="CC4444" s="13"/>
      <c r="CD4444" s="13"/>
      <c r="CE4444" s="13"/>
      <c r="CF4444" s="13"/>
      <c r="CG4444" s="13"/>
      <c r="CH4444" s="13"/>
      <c r="CI4444" s="13"/>
      <c r="CJ4444" s="13"/>
      <c r="CK4444" s="13"/>
      <c r="CL4444" s="13"/>
      <c r="CM4444" s="13"/>
      <c r="CN4444" s="13"/>
      <c r="CO4444" s="13"/>
      <c r="CP4444" s="13"/>
      <c r="CQ4444" s="13"/>
      <c r="CR4444" s="13"/>
      <c r="CS4444" s="13"/>
      <c r="CT4444" s="13"/>
      <c r="CU4444" s="13"/>
      <c r="CV4444" s="13"/>
      <c r="CW4444" s="13"/>
      <c r="CX4444" s="13"/>
      <c r="CY4444" s="13"/>
      <c r="CZ4444" s="13"/>
      <c r="DA4444" s="13"/>
      <c r="DB4444" s="13"/>
      <c r="DC4444" s="13"/>
      <c r="DD4444" s="13"/>
      <c r="DE4444" s="13"/>
      <c r="DF4444" s="13"/>
      <c r="DG4444" s="13"/>
      <c r="DH4444" s="13"/>
      <c r="DI4444" s="13"/>
      <c r="DJ4444" s="13"/>
      <c r="DK4444" s="13"/>
      <c r="DL4444" s="13"/>
      <c r="DM4444" s="13"/>
      <c r="DN4444" s="13"/>
      <c r="DO4444" s="13"/>
      <c r="DP4444" s="13"/>
      <c r="DQ4444" s="13"/>
      <c r="DR4444" s="13"/>
      <c r="DS4444" s="13"/>
      <c r="DT4444" s="13"/>
      <c r="DU4444" s="13"/>
      <c r="DV4444" s="13"/>
      <c r="DW4444" s="13"/>
      <c r="DX4444" s="13"/>
      <c r="DY4444" s="13"/>
      <c r="DZ4444" s="13"/>
      <c r="EA4444" s="13"/>
      <c r="EB4444" s="13"/>
      <c r="EC4444" s="13"/>
      <c r="ED4444" s="13"/>
      <c r="EE4444" s="13"/>
      <c r="EF4444" s="13"/>
      <c r="EG4444" s="13"/>
      <c r="EH4444" s="13"/>
      <c r="EI4444" s="13"/>
      <c r="EJ4444" s="13"/>
      <c r="EK4444" s="13"/>
      <c r="EL4444" s="13"/>
      <c r="EM4444" s="13"/>
      <c r="EN4444" s="13"/>
      <c r="EO4444" s="13"/>
      <c r="EP4444" s="13"/>
      <c r="EQ4444" s="13"/>
      <c r="ER4444" s="13"/>
      <c r="ES4444" s="13"/>
      <c r="ET4444" s="13"/>
      <c r="EU4444" s="13"/>
      <c r="EV4444" s="13"/>
      <c r="EW4444" s="13"/>
      <c r="EX4444" s="13"/>
      <c r="EY4444" s="13"/>
      <c r="EZ4444" s="13"/>
      <c r="FA4444" s="13"/>
      <c r="FB4444" s="13"/>
      <c r="FC4444" s="13"/>
      <c r="FD4444" s="13"/>
      <c r="FE4444" s="13"/>
      <c r="FF4444" s="13"/>
      <c r="FG4444" s="13"/>
      <c r="FH4444" s="13"/>
      <c r="FI4444" s="13"/>
      <c r="FJ4444" s="13"/>
      <c r="FK4444" s="13"/>
      <c r="FL4444" s="13"/>
      <c r="FM4444" s="13"/>
      <c r="FN4444" s="13"/>
      <c r="FO4444" s="13"/>
      <c r="FP4444" s="13"/>
      <c r="FQ4444" s="13"/>
      <c r="FR4444" s="13"/>
      <c r="FS4444" s="13"/>
      <c r="FT4444" s="13"/>
      <c r="FU4444" s="13"/>
      <c r="FV4444" s="13"/>
      <c r="FW4444" s="13"/>
      <c r="FX4444" s="13"/>
      <c r="FY4444" s="13"/>
      <c r="FZ4444" s="13"/>
      <c r="GA4444" s="13"/>
      <c r="GB4444" s="13"/>
      <c r="GC4444" s="13"/>
      <c r="GD4444" s="13"/>
      <c r="GE4444" s="13"/>
      <c r="GF4444" s="13"/>
      <c r="GG4444" s="13"/>
      <c r="GH4444" s="13"/>
      <c r="GI4444" s="13"/>
      <c r="GJ4444" s="13"/>
      <c r="GK4444" s="13"/>
      <c r="GL4444" s="13"/>
      <c r="GM4444" s="13"/>
      <c r="GN4444" s="13"/>
      <c r="GO4444" s="13"/>
      <c r="GP4444" s="13"/>
      <c r="GQ4444" s="13"/>
      <c r="GR4444" s="13"/>
      <c r="GS4444" s="13"/>
      <c r="GT4444" s="13"/>
      <c r="GU4444" s="13"/>
      <c r="GV4444" s="13"/>
      <c r="GW4444" s="13"/>
      <c r="GX4444" s="13"/>
      <c r="GY4444" s="13"/>
      <c r="GZ4444" s="13"/>
      <c r="HA4444" s="13"/>
      <c r="HB4444" s="13"/>
      <c r="HC4444" s="13"/>
      <c r="HD4444" s="13"/>
      <c r="HE4444" s="13"/>
      <c r="HF4444" s="13"/>
      <c r="HG4444" s="13"/>
      <c r="HH4444" s="13"/>
      <c r="HI4444" s="13"/>
      <c r="HJ4444" s="13"/>
      <c r="HK4444" s="13"/>
      <c r="HL4444" s="13"/>
      <c r="HM4444" s="13"/>
      <c r="HN4444" s="13"/>
      <c r="HO4444" s="13"/>
      <c r="HP4444" s="13"/>
      <c r="HQ4444" s="13"/>
      <c r="HR4444" s="13"/>
      <c r="HS4444" s="13"/>
      <c r="HT4444" s="13"/>
      <c r="HU4444" s="13"/>
      <c r="HV4444" s="13"/>
      <c r="HW4444" s="13"/>
      <c r="HX4444" s="13"/>
      <c r="HY4444" s="13"/>
      <c r="HZ4444" s="13"/>
      <c r="IA4444" s="13"/>
      <c r="IB4444" s="13"/>
      <c r="IC4444" s="13"/>
      <c r="ID4444" s="13"/>
      <c r="IE4444" s="13"/>
      <c r="IF4444" s="13"/>
      <c r="IG4444" s="13"/>
    </row>
    <row r="4445" spans="1:241" s="304" customFormat="1">
      <c r="A4445" s="309">
        <v>362</v>
      </c>
      <c r="B4445" s="197" t="s">
        <v>5471</v>
      </c>
      <c r="C4445" s="122"/>
      <c r="D4445" s="305" t="s">
        <v>2581</v>
      </c>
      <c r="E4445" s="312">
        <f t="shared" si="258"/>
        <v>0</v>
      </c>
      <c r="F4445" s="303"/>
      <c r="G4445" s="303"/>
      <c r="H4445" s="303"/>
      <c r="I4445" s="13"/>
      <c r="J4445" s="13"/>
      <c r="K4445" s="13"/>
      <c r="L4445" s="13"/>
      <c r="M4445" s="13"/>
      <c r="N4445" s="13"/>
      <c r="O4445" s="13"/>
      <c r="P4445" s="13"/>
      <c r="Q4445" s="13"/>
      <c r="R4445" s="13"/>
      <c r="S4445" s="13"/>
      <c r="T4445" s="13"/>
      <c r="U4445" s="13"/>
      <c r="V4445" s="13"/>
      <c r="W4445" s="13"/>
      <c r="X4445" s="13"/>
      <c r="Y4445" s="13"/>
      <c r="Z4445" s="13"/>
      <c r="AA4445" s="13"/>
      <c r="AB4445" s="13"/>
      <c r="AC4445" s="13"/>
      <c r="AD4445" s="13"/>
      <c r="AE4445" s="13"/>
      <c r="AF4445" s="13"/>
      <c r="AG4445" s="13"/>
      <c r="AH4445" s="13"/>
      <c r="AI4445" s="13"/>
      <c r="AJ4445" s="13"/>
      <c r="AK4445" s="13"/>
      <c r="AL4445" s="13"/>
      <c r="AM4445" s="13"/>
      <c r="AN4445" s="13"/>
      <c r="AO4445" s="13"/>
      <c r="AP4445" s="13"/>
      <c r="AQ4445" s="13"/>
      <c r="AR4445" s="13"/>
      <c r="AS4445" s="13"/>
      <c r="AT4445" s="13"/>
      <c r="AU4445" s="13"/>
      <c r="AV4445" s="13"/>
      <c r="AW4445" s="13"/>
      <c r="AX4445" s="13"/>
      <c r="AY4445" s="13"/>
      <c r="AZ4445" s="13"/>
      <c r="BA4445" s="13"/>
      <c r="BB4445" s="13"/>
      <c r="BC4445" s="13"/>
      <c r="BD4445" s="13"/>
      <c r="BE4445" s="13"/>
      <c r="BF4445" s="13"/>
      <c r="BG4445" s="13"/>
      <c r="BH4445" s="13"/>
      <c r="BI4445" s="13"/>
      <c r="BJ4445" s="13"/>
      <c r="BK4445" s="13"/>
      <c r="BL4445" s="13"/>
      <c r="BM4445" s="13"/>
      <c r="BN4445" s="13"/>
      <c r="BO4445" s="13"/>
      <c r="BP4445" s="13"/>
      <c r="BQ4445" s="13"/>
      <c r="BR4445" s="13"/>
      <c r="BS4445" s="13"/>
      <c r="BT4445" s="13"/>
      <c r="BU4445" s="13"/>
      <c r="BV4445" s="13"/>
      <c r="BW4445" s="13"/>
      <c r="BX4445" s="13"/>
      <c r="BY4445" s="13"/>
      <c r="BZ4445" s="13"/>
      <c r="CA4445" s="13"/>
      <c r="CB4445" s="13"/>
      <c r="CC4445" s="13"/>
      <c r="CD4445" s="13"/>
      <c r="CE4445" s="13"/>
      <c r="CF4445" s="13"/>
      <c r="CG4445" s="13"/>
      <c r="CH4445" s="13"/>
      <c r="CI4445" s="13"/>
      <c r="CJ4445" s="13"/>
      <c r="CK4445" s="13"/>
      <c r="CL4445" s="13"/>
      <c r="CM4445" s="13"/>
      <c r="CN4445" s="13"/>
      <c r="CO4445" s="13"/>
      <c r="CP4445" s="13"/>
      <c r="CQ4445" s="13"/>
      <c r="CR4445" s="13"/>
      <c r="CS4445" s="13"/>
      <c r="CT4445" s="13"/>
      <c r="CU4445" s="13"/>
      <c r="CV4445" s="13"/>
      <c r="CW4445" s="13"/>
      <c r="CX4445" s="13"/>
      <c r="CY4445" s="13"/>
      <c r="CZ4445" s="13"/>
      <c r="DA4445" s="13"/>
      <c r="DB4445" s="13"/>
      <c r="DC4445" s="13"/>
      <c r="DD4445" s="13"/>
      <c r="DE4445" s="13"/>
      <c r="DF4445" s="13"/>
      <c r="DG4445" s="13"/>
      <c r="DH4445" s="13"/>
      <c r="DI4445" s="13"/>
      <c r="DJ4445" s="13"/>
      <c r="DK4445" s="13"/>
      <c r="DL4445" s="13"/>
      <c r="DM4445" s="13"/>
      <c r="DN4445" s="13"/>
      <c r="DO4445" s="13"/>
      <c r="DP4445" s="13"/>
      <c r="DQ4445" s="13"/>
      <c r="DR4445" s="13"/>
      <c r="DS4445" s="13"/>
      <c r="DT4445" s="13"/>
      <c r="DU4445" s="13"/>
      <c r="DV4445" s="13"/>
      <c r="DW4445" s="13"/>
      <c r="DX4445" s="13"/>
      <c r="DY4445" s="13"/>
      <c r="DZ4445" s="13"/>
      <c r="EA4445" s="13"/>
      <c r="EB4445" s="13"/>
      <c r="EC4445" s="13"/>
      <c r="ED4445" s="13"/>
      <c r="EE4445" s="13"/>
      <c r="EF4445" s="13"/>
      <c r="EG4445" s="13"/>
      <c r="EH4445" s="13"/>
      <c r="EI4445" s="13"/>
      <c r="EJ4445" s="13"/>
      <c r="EK4445" s="13"/>
      <c r="EL4445" s="13"/>
      <c r="EM4445" s="13"/>
      <c r="EN4445" s="13"/>
      <c r="EO4445" s="13"/>
      <c r="EP4445" s="13"/>
      <c r="EQ4445" s="13"/>
      <c r="ER4445" s="13"/>
      <c r="ES4445" s="13"/>
      <c r="ET4445" s="13"/>
      <c r="EU4445" s="13"/>
      <c r="EV4445" s="13"/>
      <c r="EW4445" s="13"/>
      <c r="EX4445" s="13"/>
      <c r="EY4445" s="13"/>
      <c r="EZ4445" s="13"/>
      <c r="FA4445" s="13"/>
      <c r="FB4445" s="13"/>
      <c r="FC4445" s="13"/>
      <c r="FD4445" s="13"/>
      <c r="FE4445" s="13"/>
      <c r="FF4445" s="13"/>
      <c r="FG4445" s="13"/>
      <c r="FH4445" s="13"/>
      <c r="FI4445" s="13"/>
      <c r="FJ4445" s="13"/>
      <c r="FK4445" s="13"/>
      <c r="FL4445" s="13"/>
      <c r="FM4445" s="13"/>
      <c r="FN4445" s="13"/>
      <c r="FO4445" s="13"/>
      <c r="FP4445" s="13"/>
      <c r="FQ4445" s="13"/>
      <c r="FR4445" s="13"/>
      <c r="FS4445" s="13"/>
      <c r="FT4445" s="13"/>
      <c r="FU4445" s="13"/>
      <c r="FV4445" s="13"/>
      <c r="FW4445" s="13"/>
      <c r="FX4445" s="13"/>
      <c r="FY4445" s="13"/>
      <c r="FZ4445" s="13"/>
      <c r="GA4445" s="13"/>
      <c r="GB4445" s="13"/>
      <c r="GC4445" s="13"/>
      <c r="GD4445" s="13"/>
      <c r="GE4445" s="13"/>
      <c r="GF4445" s="13"/>
      <c r="GG4445" s="13"/>
      <c r="GH4445" s="13"/>
      <c r="GI4445" s="13"/>
      <c r="GJ4445" s="13"/>
      <c r="GK4445" s="13"/>
      <c r="GL4445" s="13"/>
      <c r="GM4445" s="13"/>
      <c r="GN4445" s="13"/>
      <c r="GO4445" s="13"/>
      <c r="GP4445" s="13"/>
      <c r="GQ4445" s="13"/>
      <c r="GR4445" s="13"/>
      <c r="GS4445" s="13"/>
      <c r="GT4445" s="13"/>
      <c r="GU4445" s="13"/>
      <c r="GV4445" s="13"/>
      <c r="GW4445" s="13"/>
      <c r="GX4445" s="13"/>
      <c r="GY4445" s="13"/>
      <c r="GZ4445" s="13"/>
      <c r="HA4445" s="13"/>
      <c r="HB4445" s="13"/>
      <c r="HC4445" s="13"/>
      <c r="HD4445" s="13"/>
      <c r="HE4445" s="13"/>
      <c r="HF4445" s="13"/>
      <c r="HG4445" s="13"/>
      <c r="HH4445" s="13"/>
      <c r="HI4445" s="13"/>
      <c r="HJ4445" s="13"/>
      <c r="HK4445" s="13"/>
      <c r="HL4445" s="13"/>
      <c r="HM4445" s="13"/>
      <c r="HN4445" s="13"/>
      <c r="HO4445" s="13"/>
      <c r="HP4445" s="13"/>
      <c r="HQ4445" s="13"/>
      <c r="HR4445" s="13"/>
      <c r="HS4445" s="13"/>
      <c r="HT4445" s="13"/>
      <c r="HU4445" s="13"/>
      <c r="HV4445" s="13"/>
      <c r="HW4445" s="13"/>
      <c r="HX4445" s="13"/>
      <c r="HY4445" s="13"/>
      <c r="HZ4445" s="13"/>
      <c r="IA4445" s="13"/>
      <c r="IB4445" s="13"/>
      <c r="IC4445" s="13"/>
      <c r="ID4445" s="13"/>
      <c r="IE4445" s="13"/>
      <c r="IF4445" s="13"/>
      <c r="IG4445" s="13"/>
    </row>
    <row r="4446" spans="1:241" s="304" customFormat="1">
      <c r="A4446" s="309">
        <v>363</v>
      </c>
      <c r="B4446" s="197" t="s">
        <v>8891</v>
      </c>
      <c r="C4446" s="122"/>
      <c r="D4446" s="305" t="s">
        <v>1808</v>
      </c>
      <c r="E4446" s="312">
        <f t="shared" si="258"/>
        <v>0</v>
      </c>
      <c r="F4446" s="303"/>
      <c r="G4446" s="303"/>
      <c r="H4446" s="303"/>
      <c r="I4446" s="13"/>
      <c r="J4446" s="13"/>
      <c r="K4446" s="13"/>
      <c r="L4446" s="13"/>
      <c r="M4446" s="13"/>
      <c r="N4446" s="13"/>
      <c r="O4446" s="13"/>
      <c r="P4446" s="13"/>
      <c r="Q4446" s="13"/>
      <c r="R4446" s="13"/>
      <c r="S4446" s="13"/>
      <c r="T4446" s="13"/>
      <c r="U4446" s="13"/>
      <c r="V4446" s="13"/>
      <c r="W4446" s="13"/>
      <c r="X4446" s="13"/>
      <c r="Y4446" s="13"/>
      <c r="Z4446" s="13"/>
      <c r="AA4446" s="13"/>
      <c r="AB4446" s="13"/>
      <c r="AC4446" s="13"/>
      <c r="AD4446" s="13"/>
      <c r="AE4446" s="13"/>
      <c r="AF4446" s="13"/>
      <c r="AG4446" s="13"/>
      <c r="AH4446" s="13"/>
      <c r="AI4446" s="13"/>
      <c r="AJ4446" s="13"/>
      <c r="AK4446" s="13"/>
      <c r="AL4446" s="13"/>
      <c r="AM4446" s="13"/>
      <c r="AN4446" s="13"/>
      <c r="AO4446" s="13"/>
      <c r="AP4446" s="13"/>
      <c r="AQ4446" s="13"/>
      <c r="AR4446" s="13"/>
      <c r="AS4446" s="13"/>
      <c r="AT4446" s="13"/>
      <c r="AU4446" s="13"/>
      <c r="AV4446" s="13"/>
      <c r="AW4446" s="13"/>
      <c r="AX4446" s="13"/>
      <c r="AY4446" s="13"/>
      <c r="AZ4446" s="13"/>
      <c r="BA4446" s="13"/>
      <c r="BB4446" s="13"/>
      <c r="BC4446" s="13"/>
      <c r="BD4446" s="13"/>
      <c r="BE4446" s="13"/>
      <c r="BF4446" s="13"/>
      <c r="BG4446" s="13"/>
      <c r="BH4446" s="13"/>
      <c r="BI4446" s="13"/>
      <c r="BJ4446" s="13"/>
      <c r="BK4446" s="13"/>
      <c r="BL4446" s="13"/>
      <c r="BM4446" s="13"/>
      <c r="BN4446" s="13"/>
      <c r="BO4446" s="13"/>
      <c r="BP4446" s="13"/>
      <c r="BQ4446" s="13"/>
      <c r="BR4446" s="13"/>
      <c r="BS4446" s="13"/>
      <c r="BT4446" s="13"/>
      <c r="BU4446" s="13"/>
      <c r="BV4446" s="13"/>
      <c r="BW4446" s="13"/>
      <c r="BX4446" s="13"/>
      <c r="BY4446" s="13"/>
      <c r="BZ4446" s="13"/>
      <c r="CA4446" s="13"/>
      <c r="CB4446" s="13"/>
      <c r="CC4446" s="13"/>
      <c r="CD4446" s="13"/>
      <c r="CE4446" s="13"/>
      <c r="CF4446" s="13"/>
      <c r="CG4446" s="13"/>
      <c r="CH4446" s="13"/>
      <c r="CI4446" s="13"/>
      <c r="CJ4446" s="13"/>
      <c r="CK4446" s="13"/>
      <c r="CL4446" s="13"/>
      <c r="CM4446" s="13"/>
      <c r="CN4446" s="13"/>
      <c r="CO4446" s="13"/>
      <c r="CP4446" s="13"/>
      <c r="CQ4446" s="13"/>
      <c r="CR4446" s="13"/>
      <c r="CS4446" s="13"/>
      <c r="CT4446" s="13"/>
      <c r="CU4446" s="13"/>
      <c r="CV4446" s="13"/>
      <c r="CW4446" s="13"/>
      <c r="CX4446" s="13"/>
      <c r="CY4446" s="13"/>
      <c r="CZ4446" s="13"/>
      <c r="DA4446" s="13"/>
      <c r="DB4446" s="13"/>
      <c r="DC4446" s="13"/>
      <c r="DD4446" s="13"/>
      <c r="DE4446" s="13"/>
      <c r="DF4446" s="13"/>
      <c r="DG4446" s="13"/>
      <c r="DH4446" s="13"/>
      <c r="DI4446" s="13"/>
      <c r="DJ4446" s="13"/>
      <c r="DK4446" s="13"/>
      <c r="DL4446" s="13"/>
      <c r="DM4446" s="13"/>
      <c r="DN4446" s="13"/>
      <c r="DO4446" s="13"/>
      <c r="DP4446" s="13"/>
      <c r="DQ4446" s="13"/>
      <c r="DR4446" s="13"/>
      <c r="DS4446" s="13"/>
      <c r="DT4446" s="13"/>
      <c r="DU4446" s="13"/>
      <c r="DV4446" s="13"/>
      <c r="DW4446" s="13"/>
      <c r="DX4446" s="13"/>
      <c r="DY4446" s="13"/>
      <c r="DZ4446" s="13"/>
      <c r="EA4446" s="13"/>
      <c r="EB4446" s="13"/>
      <c r="EC4446" s="13"/>
      <c r="ED4446" s="13"/>
      <c r="EE4446" s="13"/>
      <c r="EF4446" s="13"/>
      <c r="EG4446" s="13"/>
      <c r="EH4446" s="13"/>
      <c r="EI4446" s="13"/>
      <c r="EJ4446" s="13"/>
      <c r="EK4446" s="13"/>
      <c r="EL4446" s="13"/>
      <c r="EM4446" s="13"/>
      <c r="EN4446" s="13"/>
      <c r="EO4446" s="13"/>
      <c r="EP4446" s="13"/>
      <c r="EQ4446" s="13"/>
      <c r="ER4446" s="13"/>
      <c r="ES4446" s="13"/>
      <c r="ET4446" s="13"/>
      <c r="EU4446" s="13"/>
      <c r="EV4446" s="13"/>
      <c r="EW4446" s="13"/>
      <c r="EX4446" s="13"/>
      <c r="EY4446" s="13"/>
      <c r="EZ4446" s="13"/>
      <c r="FA4446" s="13"/>
      <c r="FB4446" s="13"/>
      <c r="FC4446" s="13"/>
      <c r="FD4446" s="13"/>
      <c r="FE4446" s="13"/>
      <c r="FF4446" s="13"/>
      <c r="FG4446" s="13"/>
      <c r="FH4446" s="13"/>
      <c r="FI4446" s="13"/>
      <c r="FJ4446" s="13"/>
      <c r="FK4446" s="13"/>
      <c r="FL4446" s="13"/>
      <c r="FM4446" s="13"/>
      <c r="FN4446" s="13"/>
      <c r="FO4446" s="13"/>
      <c r="FP4446" s="13"/>
      <c r="FQ4446" s="13"/>
      <c r="FR4446" s="13"/>
      <c r="FS4446" s="13"/>
      <c r="FT4446" s="13"/>
      <c r="FU4446" s="13"/>
      <c r="FV4446" s="13"/>
      <c r="FW4446" s="13"/>
      <c r="FX4446" s="13"/>
      <c r="FY4446" s="13"/>
      <c r="FZ4446" s="13"/>
      <c r="GA4446" s="13"/>
      <c r="GB4446" s="13"/>
      <c r="GC4446" s="13"/>
      <c r="GD4446" s="13"/>
      <c r="GE4446" s="13"/>
      <c r="GF4446" s="13"/>
      <c r="GG4446" s="13"/>
      <c r="GH4446" s="13"/>
      <c r="GI4446" s="13"/>
      <c r="GJ4446" s="13"/>
      <c r="GK4446" s="13"/>
      <c r="GL4446" s="13"/>
      <c r="GM4446" s="13"/>
      <c r="GN4446" s="13"/>
      <c r="GO4446" s="13"/>
      <c r="GP4446" s="13"/>
      <c r="GQ4446" s="13"/>
      <c r="GR4446" s="13"/>
      <c r="GS4446" s="13"/>
      <c r="GT4446" s="13"/>
      <c r="GU4446" s="13"/>
      <c r="GV4446" s="13"/>
      <c r="GW4446" s="13"/>
      <c r="GX4446" s="13"/>
      <c r="GY4446" s="13"/>
      <c r="GZ4446" s="13"/>
      <c r="HA4446" s="13"/>
      <c r="HB4446" s="13"/>
      <c r="HC4446" s="13"/>
      <c r="HD4446" s="13"/>
      <c r="HE4446" s="13"/>
      <c r="HF4446" s="13"/>
      <c r="HG4446" s="13"/>
      <c r="HH4446" s="13"/>
      <c r="HI4446" s="13"/>
      <c r="HJ4446" s="13"/>
      <c r="HK4446" s="13"/>
      <c r="HL4446" s="13"/>
      <c r="HM4446" s="13"/>
      <c r="HN4446" s="13"/>
      <c r="HO4446" s="13"/>
      <c r="HP4446" s="13"/>
      <c r="HQ4446" s="13"/>
      <c r="HR4446" s="13"/>
      <c r="HS4446" s="13"/>
      <c r="HT4446" s="13"/>
      <c r="HU4446" s="13"/>
      <c r="HV4446" s="13"/>
      <c r="HW4446" s="13"/>
      <c r="HX4446" s="13"/>
      <c r="HY4446" s="13"/>
      <c r="HZ4446" s="13"/>
      <c r="IA4446" s="13"/>
      <c r="IB4446" s="13"/>
      <c r="IC4446" s="13"/>
      <c r="ID4446" s="13"/>
      <c r="IE4446" s="13"/>
      <c r="IF4446" s="13"/>
      <c r="IG4446" s="13"/>
    </row>
    <row r="4447" spans="1:241" s="304" customFormat="1" ht="31.5" customHeight="1">
      <c r="A4447" s="308"/>
      <c r="B4447" s="910" t="s">
        <v>5472</v>
      </c>
      <c r="C4447" s="911"/>
      <c r="D4447" s="911"/>
      <c r="E4447" s="911"/>
      <c r="F4447" s="911"/>
      <c r="G4447" s="911"/>
      <c r="H4447" s="911"/>
      <c r="I4447" s="13"/>
      <c r="J4447" s="13"/>
      <c r="K4447" s="13"/>
      <c r="L4447" s="13"/>
      <c r="M4447" s="13"/>
      <c r="N4447" s="13"/>
      <c r="O4447" s="13"/>
      <c r="P4447" s="13"/>
      <c r="Q4447" s="13"/>
      <c r="R4447" s="13"/>
      <c r="S4447" s="13"/>
      <c r="T4447" s="13"/>
      <c r="U4447" s="13"/>
      <c r="V4447" s="13"/>
      <c r="W4447" s="13"/>
      <c r="X4447" s="13"/>
      <c r="Y4447" s="13"/>
      <c r="Z4447" s="13"/>
      <c r="AA4447" s="13"/>
      <c r="AB4447" s="13"/>
      <c r="AC4447" s="13"/>
      <c r="AD4447" s="13"/>
      <c r="AE4447" s="13"/>
      <c r="AF4447" s="13"/>
      <c r="AG4447" s="13"/>
      <c r="AH4447" s="13"/>
      <c r="AI4447" s="13"/>
      <c r="AJ4447" s="13"/>
      <c r="AK4447" s="13"/>
      <c r="AL4447" s="13"/>
      <c r="AM4447" s="13"/>
      <c r="AN4447" s="13"/>
      <c r="AO4447" s="13"/>
      <c r="AP4447" s="13"/>
      <c r="AQ4447" s="13"/>
      <c r="AR4447" s="13"/>
      <c r="AS4447" s="13"/>
      <c r="AT4447" s="13"/>
      <c r="AU4447" s="13"/>
      <c r="AV4447" s="13"/>
      <c r="AW4447" s="13"/>
      <c r="AX4447" s="13"/>
      <c r="AY4447" s="13"/>
      <c r="AZ4447" s="13"/>
      <c r="BA4447" s="13"/>
      <c r="BB4447" s="13"/>
      <c r="BC4447" s="13"/>
      <c r="BD4447" s="13"/>
      <c r="BE4447" s="13"/>
      <c r="BF4447" s="13"/>
      <c r="BG4447" s="13"/>
      <c r="BH4447" s="13"/>
      <c r="BI4447" s="13"/>
      <c r="BJ4447" s="13"/>
      <c r="BK4447" s="13"/>
      <c r="BL4447" s="13"/>
      <c r="BM4447" s="13"/>
      <c r="BN4447" s="13"/>
      <c r="BO4447" s="13"/>
      <c r="BP4447" s="13"/>
      <c r="BQ4447" s="13"/>
      <c r="BR4447" s="13"/>
      <c r="BS4447" s="13"/>
      <c r="BT4447" s="13"/>
      <c r="BU4447" s="13"/>
      <c r="BV4447" s="13"/>
      <c r="BW4447" s="13"/>
      <c r="BX4447" s="13"/>
      <c r="BY4447" s="13"/>
      <c r="BZ4447" s="13"/>
      <c r="CA4447" s="13"/>
      <c r="CB4447" s="13"/>
      <c r="CC4447" s="13"/>
      <c r="CD4447" s="13"/>
      <c r="CE4447" s="13"/>
      <c r="CF4447" s="13"/>
      <c r="CG4447" s="13"/>
      <c r="CH4447" s="13"/>
      <c r="CI4447" s="13"/>
      <c r="CJ4447" s="13"/>
      <c r="CK4447" s="13"/>
      <c r="CL4447" s="13"/>
      <c r="CM4447" s="13"/>
      <c r="CN4447" s="13"/>
      <c r="CO4447" s="13"/>
      <c r="CP4447" s="13"/>
      <c r="CQ4447" s="13"/>
      <c r="CR4447" s="13"/>
      <c r="CS4447" s="13"/>
      <c r="CT4447" s="13"/>
      <c r="CU4447" s="13"/>
      <c r="CV4447" s="13"/>
      <c r="CW4447" s="13"/>
      <c r="CX4447" s="13"/>
      <c r="CY4447" s="13"/>
      <c r="CZ4447" s="13"/>
      <c r="DA4447" s="13"/>
      <c r="DB4447" s="13"/>
      <c r="DC4447" s="13"/>
      <c r="DD4447" s="13"/>
      <c r="DE4447" s="13"/>
      <c r="DF4447" s="13"/>
      <c r="DG4447" s="13"/>
      <c r="DH4447" s="13"/>
      <c r="DI4447" s="13"/>
      <c r="DJ4447" s="13"/>
      <c r="DK4447" s="13"/>
      <c r="DL4447" s="13"/>
      <c r="DM4447" s="13"/>
      <c r="DN4447" s="13"/>
      <c r="DO4447" s="13"/>
      <c r="DP4447" s="13"/>
      <c r="DQ4447" s="13"/>
      <c r="DR4447" s="13"/>
      <c r="DS4447" s="13"/>
      <c r="DT4447" s="13"/>
      <c r="DU4447" s="13"/>
      <c r="DV4447" s="13"/>
      <c r="DW4447" s="13"/>
      <c r="DX4447" s="13"/>
      <c r="DY4447" s="13"/>
      <c r="DZ4447" s="13"/>
      <c r="EA4447" s="13"/>
      <c r="EB4447" s="13"/>
      <c r="EC4447" s="13"/>
      <c r="ED4447" s="13"/>
      <c r="EE4447" s="13"/>
      <c r="EF4447" s="13"/>
      <c r="EG4447" s="13"/>
      <c r="EH4447" s="13"/>
      <c r="EI4447" s="13"/>
      <c r="EJ4447" s="13"/>
      <c r="EK4447" s="13"/>
      <c r="EL4447" s="13"/>
      <c r="EM4447" s="13"/>
      <c r="EN4447" s="13"/>
      <c r="EO4447" s="13"/>
      <c r="EP4447" s="13"/>
      <c r="EQ4447" s="13"/>
      <c r="ER4447" s="13"/>
      <c r="ES4447" s="13"/>
      <c r="ET4447" s="13"/>
      <c r="EU4447" s="13"/>
      <c r="EV4447" s="13"/>
      <c r="EW4447" s="13"/>
      <c r="EX4447" s="13"/>
      <c r="EY4447" s="13"/>
      <c r="EZ4447" s="13"/>
      <c r="FA4447" s="13"/>
      <c r="FB4447" s="13"/>
      <c r="FC4447" s="13"/>
      <c r="FD4447" s="13"/>
      <c r="FE4447" s="13"/>
      <c r="FF4447" s="13"/>
      <c r="FG4447" s="13"/>
      <c r="FH4447" s="13"/>
      <c r="FI4447" s="13"/>
      <c r="FJ4447" s="13"/>
      <c r="FK4447" s="13"/>
      <c r="FL4447" s="13"/>
      <c r="FM4447" s="13"/>
      <c r="FN4447" s="13"/>
      <c r="FO4447" s="13"/>
      <c r="FP4447" s="13"/>
      <c r="FQ4447" s="13"/>
      <c r="FR4447" s="13"/>
      <c r="FS4447" s="13"/>
      <c r="FT4447" s="13"/>
      <c r="FU4447" s="13"/>
      <c r="FV4447" s="13"/>
      <c r="FW4447" s="13"/>
      <c r="FX4447" s="13"/>
      <c r="FY4447" s="13"/>
      <c r="FZ4447" s="13"/>
      <c r="GA4447" s="13"/>
      <c r="GB4447" s="13"/>
      <c r="GC4447" s="13"/>
      <c r="GD4447" s="13"/>
      <c r="GE4447" s="13"/>
      <c r="GF4447" s="13"/>
      <c r="GG4447" s="13"/>
      <c r="GH4447" s="13"/>
      <c r="GI4447" s="13"/>
      <c r="GJ4447" s="13"/>
      <c r="GK4447" s="13"/>
      <c r="GL4447" s="13"/>
      <c r="GM4447" s="13"/>
      <c r="GN4447" s="13"/>
      <c r="GO4447" s="13"/>
      <c r="GP4447" s="13"/>
      <c r="GQ4447" s="13"/>
      <c r="GR4447" s="13"/>
      <c r="GS4447" s="13"/>
      <c r="GT4447" s="13"/>
      <c r="GU4447" s="13"/>
      <c r="GV4447" s="13"/>
      <c r="GW4447" s="13"/>
      <c r="GX4447" s="13"/>
      <c r="GY4447" s="13"/>
      <c r="GZ4447" s="13"/>
      <c r="HA4447" s="13"/>
      <c r="HB4447" s="13"/>
      <c r="HC4447" s="13"/>
      <c r="HD4447" s="13"/>
      <c r="HE4447" s="13"/>
      <c r="HF4447" s="13"/>
      <c r="HG4447" s="13"/>
      <c r="HH4447" s="13"/>
      <c r="HI4447" s="13"/>
      <c r="HJ4447" s="13"/>
      <c r="HK4447" s="13"/>
      <c r="HL4447" s="13"/>
      <c r="HM4447" s="13"/>
      <c r="HN4447" s="13"/>
      <c r="HO4447" s="13"/>
      <c r="HP4447" s="13"/>
      <c r="HQ4447" s="13"/>
      <c r="HR4447" s="13"/>
      <c r="HS4447" s="13"/>
      <c r="HT4447" s="13"/>
      <c r="HU4447" s="13"/>
      <c r="HV4447" s="13"/>
      <c r="HW4447" s="13"/>
      <c r="HX4447" s="13"/>
      <c r="HY4447" s="13"/>
      <c r="HZ4447" s="13"/>
      <c r="IA4447" s="13"/>
      <c r="IB4447" s="13"/>
      <c r="IC4447" s="13"/>
      <c r="ID4447" s="13"/>
      <c r="IE4447" s="13"/>
      <c r="IF4447" s="13"/>
      <c r="IG4447" s="13"/>
    </row>
    <row r="4448" spans="1:241" s="304" customFormat="1">
      <c r="A4448" s="309">
        <v>364</v>
      </c>
      <c r="B4448" s="330" t="s">
        <v>5473</v>
      </c>
      <c r="C4448" s="119" t="s">
        <v>593</v>
      </c>
      <c r="D4448" s="305" t="s">
        <v>2100</v>
      </c>
      <c r="E4448" s="299">
        <f t="shared" ref="E4448:E4465" si="259">+F4448+G4448+H4448</f>
        <v>1500</v>
      </c>
      <c r="F4448" s="305">
        <v>500</v>
      </c>
      <c r="G4448" s="305">
        <v>500</v>
      </c>
      <c r="H4448" s="305">
        <v>500</v>
      </c>
      <c r="I4448" s="13"/>
      <c r="J4448" s="13"/>
      <c r="K4448" s="13"/>
      <c r="L4448" s="13"/>
      <c r="M4448" s="13"/>
      <c r="N4448" s="13"/>
      <c r="O4448" s="13"/>
      <c r="P4448" s="13"/>
      <c r="Q4448" s="13"/>
      <c r="R4448" s="13"/>
      <c r="S4448" s="13"/>
      <c r="T4448" s="13"/>
      <c r="U4448" s="13"/>
      <c r="V4448" s="13"/>
      <c r="W4448" s="13"/>
      <c r="X4448" s="13"/>
      <c r="Y4448" s="13"/>
      <c r="Z4448" s="13"/>
      <c r="AA4448" s="13"/>
      <c r="AB4448" s="13"/>
      <c r="AC4448" s="13"/>
      <c r="AD4448" s="13"/>
      <c r="AE4448" s="13"/>
      <c r="AF4448" s="13"/>
      <c r="AG4448" s="13"/>
      <c r="AH4448" s="13"/>
      <c r="AI4448" s="13"/>
      <c r="AJ4448" s="13"/>
      <c r="AK4448" s="13"/>
      <c r="AL4448" s="13"/>
      <c r="AM4448" s="13"/>
      <c r="AN4448" s="13"/>
      <c r="AO4448" s="13"/>
      <c r="AP4448" s="13"/>
      <c r="AQ4448" s="13"/>
      <c r="AR4448" s="13"/>
      <c r="AS4448" s="13"/>
      <c r="AT4448" s="13"/>
      <c r="AU4448" s="13"/>
      <c r="AV4448" s="13"/>
      <c r="AW4448" s="13"/>
      <c r="AX4448" s="13"/>
      <c r="AY4448" s="13"/>
      <c r="AZ4448" s="13"/>
      <c r="BA4448" s="13"/>
      <c r="BB4448" s="13"/>
      <c r="BC4448" s="13"/>
      <c r="BD4448" s="13"/>
      <c r="BE4448" s="13"/>
      <c r="BF4448" s="13"/>
      <c r="BG4448" s="13"/>
      <c r="BH4448" s="13"/>
      <c r="BI4448" s="13"/>
      <c r="BJ4448" s="13"/>
      <c r="BK4448" s="13"/>
      <c r="BL4448" s="13"/>
      <c r="BM4448" s="13"/>
      <c r="BN4448" s="13"/>
      <c r="BO4448" s="13"/>
      <c r="BP4448" s="13"/>
      <c r="BQ4448" s="13"/>
      <c r="BR4448" s="13"/>
      <c r="BS4448" s="13"/>
      <c r="BT4448" s="13"/>
      <c r="BU4448" s="13"/>
      <c r="BV4448" s="13"/>
      <c r="BW4448" s="13"/>
      <c r="BX4448" s="13"/>
      <c r="BY4448" s="13"/>
      <c r="BZ4448" s="13"/>
      <c r="CA4448" s="13"/>
      <c r="CB4448" s="13"/>
      <c r="CC4448" s="13"/>
      <c r="CD4448" s="13"/>
      <c r="CE4448" s="13"/>
      <c r="CF4448" s="13"/>
      <c r="CG4448" s="13"/>
      <c r="CH4448" s="13"/>
      <c r="CI4448" s="13"/>
      <c r="CJ4448" s="13"/>
      <c r="CK4448" s="13"/>
      <c r="CL4448" s="13"/>
      <c r="CM4448" s="13"/>
      <c r="CN4448" s="13"/>
      <c r="CO4448" s="13"/>
      <c r="CP4448" s="13"/>
      <c r="CQ4448" s="13"/>
      <c r="CR4448" s="13"/>
      <c r="CS4448" s="13"/>
      <c r="CT4448" s="13"/>
      <c r="CU4448" s="13"/>
      <c r="CV4448" s="13"/>
      <c r="CW4448" s="13"/>
      <c r="CX4448" s="13"/>
      <c r="CY4448" s="13"/>
      <c r="CZ4448" s="13"/>
      <c r="DA4448" s="13"/>
      <c r="DB4448" s="13"/>
      <c r="DC4448" s="13"/>
      <c r="DD4448" s="13"/>
      <c r="DE4448" s="13"/>
      <c r="DF4448" s="13"/>
      <c r="DG4448" s="13"/>
      <c r="DH4448" s="13"/>
      <c r="DI4448" s="13"/>
      <c r="DJ4448" s="13"/>
      <c r="DK4448" s="13"/>
      <c r="DL4448" s="13"/>
      <c r="DM4448" s="13"/>
      <c r="DN4448" s="13"/>
      <c r="DO4448" s="13"/>
      <c r="DP4448" s="13"/>
      <c r="DQ4448" s="13"/>
      <c r="DR4448" s="13"/>
      <c r="DS4448" s="13"/>
      <c r="DT4448" s="13"/>
      <c r="DU4448" s="13"/>
      <c r="DV4448" s="13"/>
      <c r="DW4448" s="13"/>
      <c r="DX4448" s="13"/>
      <c r="DY4448" s="13"/>
      <c r="DZ4448" s="13"/>
      <c r="EA4448" s="13"/>
      <c r="EB4448" s="13"/>
      <c r="EC4448" s="13"/>
      <c r="ED4448" s="13"/>
      <c r="EE4448" s="13"/>
      <c r="EF4448" s="13"/>
      <c r="EG4448" s="13"/>
      <c r="EH4448" s="13"/>
      <c r="EI4448" s="13"/>
      <c r="EJ4448" s="13"/>
      <c r="EK4448" s="13"/>
      <c r="EL4448" s="13"/>
      <c r="EM4448" s="13"/>
      <c r="EN4448" s="13"/>
      <c r="EO4448" s="13"/>
      <c r="EP4448" s="13"/>
      <c r="EQ4448" s="13"/>
      <c r="ER4448" s="13"/>
      <c r="ES4448" s="13"/>
      <c r="ET4448" s="13"/>
      <c r="EU4448" s="13"/>
      <c r="EV4448" s="13"/>
      <c r="EW4448" s="13"/>
      <c r="EX4448" s="13"/>
      <c r="EY4448" s="13"/>
      <c r="EZ4448" s="13"/>
      <c r="FA4448" s="13"/>
      <c r="FB4448" s="13"/>
      <c r="FC4448" s="13"/>
      <c r="FD4448" s="13"/>
      <c r="FE4448" s="13"/>
      <c r="FF4448" s="13"/>
      <c r="FG4448" s="13"/>
      <c r="FH4448" s="13"/>
      <c r="FI4448" s="13"/>
      <c r="FJ4448" s="13"/>
      <c r="FK4448" s="13"/>
      <c r="FL4448" s="13"/>
      <c r="FM4448" s="13"/>
      <c r="FN4448" s="13"/>
      <c r="FO4448" s="13"/>
      <c r="FP4448" s="13"/>
      <c r="FQ4448" s="13"/>
      <c r="FR4448" s="13"/>
      <c r="FS4448" s="13"/>
      <c r="FT4448" s="13"/>
      <c r="FU4448" s="13"/>
      <c r="FV4448" s="13"/>
      <c r="FW4448" s="13"/>
      <c r="FX4448" s="13"/>
      <c r="FY4448" s="13"/>
      <c r="FZ4448" s="13"/>
      <c r="GA4448" s="13"/>
      <c r="GB4448" s="13"/>
      <c r="GC4448" s="13"/>
      <c r="GD4448" s="13"/>
      <c r="GE4448" s="13"/>
      <c r="GF4448" s="13"/>
      <c r="GG4448" s="13"/>
      <c r="GH4448" s="13"/>
      <c r="GI4448" s="13"/>
      <c r="GJ4448" s="13"/>
      <c r="GK4448" s="13"/>
      <c r="GL4448" s="13"/>
      <c r="GM4448" s="13"/>
      <c r="GN4448" s="13"/>
      <c r="GO4448" s="13"/>
      <c r="GP4448" s="13"/>
      <c r="GQ4448" s="13"/>
      <c r="GR4448" s="13"/>
      <c r="GS4448" s="13"/>
      <c r="GT4448" s="13"/>
      <c r="GU4448" s="13"/>
      <c r="GV4448" s="13"/>
      <c r="GW4448" s="13"/>
      <c r="GX4448" s="13"/>
      <c r="GY4448" s="13"/>
      <c r="GZ4448" s="13"/>
      <c r="HA4448" s="13"/>
      <c r="HB4448" s="13"/>
      <c r="HC4448" s="13"/>
      <c r="HD4448" s="13"/>
      <c r="HE4448" s="13"/>
      <c r="HF4448" s="13"/>
      <c r="HG4448" s="13"/>
      <c r="HH4448" s="13"/>
      <c r="HI4448" s="13"/>
      <c r="HJ4448" s="13"/>
      <c r="HK4448" s="13"/>
      <c r="HL4448" s="13"/>
      <c r="HM4448" s="13"/>
      <c r="HN4448" s="13"/>
      <c r="HO4448" s="13"/>
      <c r="HP4448" s="13"/>
      <c r="HQ4448" s="13"/>
      <c r="HR4448" s="13"/>
      <c r="HS4448" s="13"/>
      <c r="HT4448" s="13"/>
      <c r="HU4448" s="13"/>
      <c r="HV4448" s="13"/>
      <c r="HW4448" s="13"/>
      <c r="HX4448" s="13"/>
      <c r="HY4448" s="13"/>
      <c r="HZ4448" s="13"/>
      <c r="IA4448" s="13"/>
      <c r="IB4448" s="13"/>
      <c r="IC4448" s="13"/>
      <c r="ID4448" s="13"/>
      <c r="IE4448" s="13"/>
      <c r="IF4448" s="13"/>
      <c r="IG4448" s="13"/>
    </row>
    <row r="4449" spans="1:241" s="304" customFormat="1">
      <c r="A4449" s="309">
        <v>365</v>
      </c>
      <c r="B4449" s="330" t="s">
        <v>5474</v>
      </c>
      <c r="C4449" s="119" t="s">
        <v>594</v>
      </c>
      <c r="D4449" s="305" t="s">
        <v>1811</v>
      </c>
      <c r="E4449" s="299">
        <f t="shared" si="259"/>
        <v>300</v>
      </c>
      <c r="F4449" s="305">
        <v>100</v>
      </c>
      <c r="G4449" s="305">
        <v>100</v>
      </c>
      <c r="H4449" s="305">
        <v>100</v>
      </c>
      <c r="I4449" s="13"/>
      <c r="J4449" s="13"/>
      <c r="K4449" s="13"/>
      <c r="L4449" s="13"/>
      <c r="M4449" s="13"/>
      <c r="N4449" s="13"/>
      <c r="O4449" s="13"/>
      <c r="P4449" s="13"/>
      <c r="Q4449" s="13"/>
      <c r="R4449" s="13"/>
      <c r="S4449" s="13"/>
      <c r="T4449" s="13"/>
      <c r="U4449" s="13"/>
      <c r="V4449" s="13"/>
      <c r="W4449" s="13"/>
      <c r="X4449" s="13"/>
      <c r="Y4449" s="13"/>
      <c r="Z4449" s="13"/>
      <c r="AA4449" s="13"/>
      <c r="AB4449" s="13"/>
      <c r="AC4449" s="13"/>
      <c r="AD4449" s="13"/>
      <c r="AE4449" s="13"/>
      <c r="AF4449" s="13"/>
      <c r="AG4449" s="13"/>
      <c r="AH4449" s="13"/>
      <c r="AI4449" s="13"/>
      <c r="AJ4449" s="13"/>
      <c r="AK4449" s="13"/>
      <c r="AL4449" s="13"/>
      <c r="AM4449" s="13"/>
      <c r="AN4449" s="13"/>
      <c r="AO4449" s="13"/>
      <c r="AP4449" s="13"/>
      <c r="AQ4449" s="13"/>
      <c r="AR4449" s="13"/>
      <c r="AS4449" s="13"/>
      <c r="AT4449" s="13"/>
      <c r="AU4449" s="13"/>
      <c r="AV4449" s="13"/>
      <c r="AW4449" s="13"/>
      <c r="AX4449" s="13"/>
      <c r="AY4449" s="13"/>
      <c r="AZ4449" s="13"/>
      <c r="BA4449" s="13"/>
      <c r="BB4449" s="13"/>
      <c r="BC4449" s="13"/>
      <c r="BD4449" s="13"/>
      <c r="BE4449" s="13"/>
      <c r="BF4449" s="13"/>
      <c r="BG4449" s="13"/>
      <c r="BH4449" s="13"/>
      <c r="BI4449" s="13"/>
      <c r="BJ4449" s="13"/>
      <c r="BK4449" s="13"/>
      <c r="BL4449" s="13"/>
      <c r="BM4449" s="13"/>
      <c r="BN4449" s="13"/>
      <c r="BO4449" s="13"/>
      <c r="BP4449" s="13"/>
      <c r="BQ4449" s="13"/>
      <c r="BR4449" s="13"/>
      <c r="BS4449" s="13"/>
      <c r="BT4449" s="13"/>
      <c r="BU4449" s="13"/>
      <c r="BV4449" s="13"/>
      <c r="BW4449" s="13"/>
      <c r="BX4449" s="13"/>
      <c r="BY4449" s="13"/>
      <c r="BZ4449" s="13"/>
      <c r="CA4449" s="13"/>
      <c r="CB4449" s="13"/>
      <c r="CC4449" s="13"/>
      <c r="CD4449" s="13"/>
      <c r="CE4449" s="13"/>
      <c r="CF4449" s="13"/>
      <c r="CG4449" s="13"/>
      <c r="CH4449" s="13"/>
      <c r="CI4449" s="13"/>
      <c r="CJ4449" s="13"/>
      <c r="CK4449" s="13"/>
      <c r="CL4449" s="13"/>
      <c r="CM4449" s="13"/>
      <c r="CN4449" s="13"/>
      <c r="CO4449" s="13"/>
      <c r="CP4449" s="13"/>
      <c r="CQ4449" s="13"/>
      <c r="CR4449" s="13"/>
      <c r="CS4449" s="13"/>
      <c r="CT4449" s="13"/>
      <c r="CU4449" s="13"/>
      <c r="CV4449" s="13"/>
      <c r="CW4449" s="13"/>
      <c r="CX4449" s="13"/>
      <c r="CY4449" s="13"/>
      <c r="CZ4449" s="13"/>
      <c r="DA4449" s="13"/>
      <c r="DB4449" s="13"/>
      <c r="DC4449" s="13"/>
      <c r="DD4449" s="13"/>
      <c r="DE4449" s="13"/>
      <c r="DF4449" s="13"/>
      <c r="DG4449" s="13"/>
      <c r="DH4449" s="13"/>
      <c r="DI4449" s="13"/>
      <c r="DJ4449" s="13"/>
      <c r="DK4449" s="13"/>
      <c r="DL4449" s="13"/>
      <c r="DM4449" s="13"/>
      <c r="DN4449" s="13"/>
      <c r="DO4449" s="13"/>
      <c r="DP4449" s="13"/>
      <c r="DQ4449" s="13"/>
      <c r="DR4449" s="13"/>
      <c r="DS4449" s="13"/>
      <c r="DT4449" s="13"/>
      <c r="DU4449" s="13"/>
      <c r="DV4449" s="13"/>
      <c r="DW4449" s="13"/>
      <c r="DX4449" s="13"/>
      <c r="DY4449" s="13"/>
      <c r="DZ4449" s="13"/>
      <c r="EA4449" s="13"/>
      <c r="EB4449" s="13"/>
      <c r="EC4449" s="13"/>
      <c r="ED4449" s="13"/>
      <c r="EE4449" s="13"/>
      <c r="EF4449" s="13"/>
      <c r="EG4449" s="13"/>
      <c r="EH4449" s="13"/>
      <c r="EI4449" s="13"/>
      <c r="EJ4449" s="13"/>
      <c r="EK4449" s="13"/>
      <c r="EL4449" s="13"/>
      <c r="EM4449" s="13"/>
      <c r="EN4449" s="13"/>
      <c r="EO4449" s="13"/>
      <c r="EP4449" s="13"/>
      <c r="EQ4449" s="13"/>
      <c r="ER4449" s="13"/>
      <c r="ES4449" s="13"/>
      <c r="ET4449" s="13"/>
      <c r="EU4449" s="13"/>
      <c r="EV4449" s="13"/>
      <c r="EW4449" s="13"/>
      <c r="EX4449" s="13"/>
      <c r="EY4449" s="13"/>
      <c r="EZ4449" s="13"/>
      <c r="FA4449" s="13"/>
      <c r="FB4449" s="13"/>
      <c r="FC4449" s="13"/>
      <c r="FD4449" s="13"/>
      <c r="FE4449" s="13"/>
      <c r="FF4449" s="13"/>
      <c r="FG4449" s="13"/>
      <c r="FH4449" s="13"/>
      <c r="FI4449" s="13"/>
      <c r="FJ4449" s="13"/>
      <c r="FK4449" s="13"/>
      <c r="FL4449" s="13"/>
      <c r="FM4449" s="13"/>
      <c r="FN4449" s="13"/>
      <c r="FO4449" s="13"/>
      <c r="FP4449" s="13"/>
      <c r="FQ4449" s="13"/>
      <c r="FR4449" s="13"/>
      <c r="FS4449" s="13"/>
      <c r="FT4449" s="13"/>
      <c r="FU4449" s="13"/>
      <c r="FV4449" s="13"/>
      <c r="FW4449" s="13"/>
      <c r="FX4449" s="13"/>
      <c r="FY4449" s="13"/>
      <c r="FZ4449" s="13"/>
      <c r="GA4449" s="13"/>
      <c r="GB4449" s="13"/>
      <c r="GC4449" s="13"/>
      <c r="GD4449" s="13"/>
      <c r="GE4449" s="13"/>
      <c r="GF4449" s="13"/>
      <c r="GG4449" s="13"/>
      <c r="GH4449" s="13"/>
      <c r="GI4449" s="13"/>
      <c r="GJ4449" s="13"/>
      <c r="GK4449" s="13"/>
      <c r="GL4449" s="13"/>
      <c r="GM4449" s="13"/>
      <c r="GN4449" s="13"/>
      <c r="GO4449" s="13"/>
      <c r="GP4449" s="13"/>
      <c r="GQ4449" s="13"/>
      <c r="GR4449" s="13"/>
      <c r="GS4449" s="13"/>
      <c r="GT4449" s="13"/>
      <c r="GU4449" s="13"/>
      <c r="GV4449" s="13"/>
      <c r="GW4449" s="13"/>
      <c r="GX4449" s="13"/>
      <c r="GY4449" s="13"/>
      <c r="GZ4449" s="13"/>
      <c r="HA4449" s="13"/>
      <c r="HB4449" s="13"/>
      <c r="HC4449" s="13"/>
      <c r="HD4449" s="13"/>
      <c r="HE4449" s="13"/>
      <c r="HF4449" s="13"/>
      <c r="HG4449" s="13"/>
      <c r="HH4449" s="13"/>
      <c r="HI4449" s="13"/>
      <c r="HJ4449" s="13"/>
      <c r="HK4449" s="13"/>
      <c r="HL4449" s="13"/>
      <c r="HM4449" s="13"/>
      <c r="HN4449" s="13"/>
      <c r="HO4449" s="13"/>
      <c r="HP4449" s="13"/>
      <c r="HQ4449" s="13"/>
      <c r="HR4449" s="13"/>
      <c r="HS4449" s="13"/>
      <c r="HT4449" s="13"/>
      <c r="HU4449" s="13"/>
      <c r="HV4449" s="13"/>
      <c r="HW4449" s="13"/>
      <c r="HX4449" s="13"/>
      <c r="HY4449" s="13"/>
      <c r="HZ4449" s="13"/>
      <c r="IA4449" s="13"/>
      <c r="IB4449" s="13"/>
      <c r="IC4449" s="13"/>
      <c r="ID4449" s="13"/>
      <c r="IE4449" s="13"/>
      <c r="IF4449" s="13"/>
      <c r="IG4449" s="13"/>
    </row>
    <row r="4450" spans="1:241" s="304" customFormat="1">
      <c r="A4450" s="309">
        <v>366</v>
      </c>
      <c r="B4450" s="330" t="s">
        <v>5475</v>
      </c>
      <c r="C4450" s="119"/>
      <c r="D4450" s="305" t="s">
        <v>1808</v>
      </c>
      <c r="E4450" s="299">
        <f t="shared" si="259"/>
        <v>2</v>
      </c>
      <c r="F4450" s="305">
        <v>2</v>
      </c>
      <c r="G4450" s="303"/>
      <c r="H4450" s="303"/>
      <c r="I4450" s="13"/>
      <c r="J4450" s="13"/>
      <c r="K4450" s="13"/>
      <c r="L4450" s="13"/>
      <c r="M4450" s="13"/>
      <c r="N4450" s="13"/>
      <c r="O4450" s="13"/>
      <c r="P4450" s="13"/>
      <c r="Q4450" s="13"/>
      <c r="R4450" s="13"/>
      <c r="S4450" s="13"/>
      <c r="T4450" s="13"/>
      <c r="U4450" s="13"/>
      <c r="V4450" s="13"/>
      <c r="W4450" s="13"/>
      <c r="X4450" s="13"/>
      <c r="Y4450" s="13"/>
      <c r="Z4450" s="13"/>
      <c r="AA4450" s="13"/>
      <c r="AB4450" s="13"/>
      <c r="AC4450" s="13"/>
      <c r="AD4450" s="13"/>
      <c r="AE4450" s="13"/>
      <c r="AF4450" s="13"/>
      <c r="AG4450" s="13"/>
      <c r="AH4450" s="13"/>
      <c r="AI4450" s="13"/>
      <c r="AJ4450" s="13"/>
      <c r="AK4450" s="13"/>
      <c r="AL4450" s="13"/>
      <c r="AM4450" s="13"/>
      <c r="AN4450" s="13"/>
      <c r="AO4450" s="13"/>
      <c r="AP4450" s="13"/>
      <c r="AQ4450" s="13"/>
      <c r="AR4450" s="13"/>
      <c r="AS4450" s="13"/>
      <c r="AT4450" s="13"/>
      <c r="AU4450" s="13"/>
      <c r="AV4450" s="13"/>
      <c r="AW4450" s="13"/>
      <c r="AX4450" s="13"/>
      <c r="AY4450" s="13"/>
      <c r="AZ4450" s="13"/>
      <c r="BA4450" s="13"/>
      <c r="BB4450" s="13"/>
      <c r="BC4450" s="13"/>
      <c r="BD4450" s="13"/>
      <c r="BE4450" s="13"/>
      <c r="BF4450" s="13"/>
      <c r="BG4450" s="13"/>
      <c r="BH4450" s="13"/>
      <c r="BI4450" s="13"/>
      <c r="BJ4450" s="13"/>
      <c r="BK4450" s="13"/>
      <c r="BL4450" s="13"/>
      <c r="BM4450" s="13"/>
      <c r="BN4450" s="13"/>
      <c r="BO4450" s="13"/>
      <c r="BP4450" s="13"/>
      <c r="BQ4450" s="13"/>
      <c r="BR4450" s="13"/>
      <c r="BS4450" s="13"/>
      <c r="BT4450" s="13"/>
      <c r="BU4450" s="13"/>
      <c r="BV4450" s="13"/>
      <c r="BW4450" s="13"/>
      <c r="BX4450" s="13"/>
      <c r="BY4450" s="13"/>
      <c r="BZ4450" s="13"/>
      <c r="CA4450" s="13"/>
      <c r="CB4450" s="13"/>
      <c r="CC4450" s="13"/>
      <c r="CD4450" s="13"/>
      <c r="CE4450" s="13"/>
      <c r="CF4450" s="13"/>
      <c r="CG4450" s="13"/>
      <c r="CH4450" s="13"/>
      <c r="CI4450" s="13"/>
      <c r="CJ4450" s="13"/>
      <c r="CK4450" s="13"/>
      <c r="CL4450" s="13"/>
      <c r="CM4450" s="13"/>
      <c r="CN4450" s="13"/>
      <c r="CO4450" s="13"/>
      <c r="CP4450" s="13"/>
      <c r="CQ4450" s="13"/>
      <c r="CR4450" s="13"/>
      <c r="CS4450" s="13"/>
      <c r="CT4450" s="13"/>
      <c r="CU4450" s="13"/>
      <c r="CV4450" s="13"/>
      <c r="CW4450" s="13"/>
      <c r="CX4450" s="13"/>
      <c r="CY4450" s="13"/>
      <c r="CZ4450" s="13"/>
      <c r="DA4450" s="13"/>
      <c r="DB4450" s="13"/>
      <c r="DC4450" s="13"/>
      <c r="DD4450" s="13"/>
      <c r="DE4450" s="13"/>
      <c r="DF4450" s="13"/>
      <c r="DG4450" s="13"/>
      <c r="DH4450" s="13"/>
      <c r="DI4450" s="13"/>
      <c r="DJ4450" s="13"/>
      <c r="DK4450" s="13"/>
      <c r="DL4450" s="13"/>
      <c r="DM4450" s="13"/>
      <c r="DN4450" s="13"/>
      <c r="DO4450" s="13"/>
      <c r="DP4450" s="13"/>
      <c r="DQ4450" s="13"/>
      <c r="DR4450" s="13"/>
      <c r="DS4450" s="13"/>
      <c r="DT4450" s="13"/>
      <c r="DU4450" s="13"/>
      <c r="DV4450" s="13"/>
      <c r="DW4450" s="13"/>
      <c r="DX4450" s="13"/>
      <c r="DY4450" s="13"/>
      <c r="DZ4450" s="13"/>
      <c r="EA4450" s="13"/>
      <c r="EB4450" s="13"/>
      <c r="EC4450" s="13"/>
      <c r="ED4450" s="13"/>
      <c r="EE4450" s="13"/>
      <c r="EF4450" s="13"/>
      <c r="EG4450" s="13"/>
      <c r="EH4450" s="13"/>
      <c r="EI4450" s="13"/>
      <c r="EJ4450" s="13"/>
      <c r="EK4450" s="13"/>
      <c r="EL4450" s="13"/>
      <c r="EM4450" s="13"/>
      <c r="EN4450" s="13"/>
      <c r="EO4450" s="13"/>
      <c r="EP4450" s="13"/>
      <c r="EQ4450" s="13"/>
      <c r="ER4450" s="13"/>
      <c r="ES4450" s="13"/>
      <c r="ET4450" s="13"/>
      <c r="EU4450" s="13"/>
      <c r="EV4450" s="13"/>
      <c r="EW4450" s="13"/>
      <c r="EX4450" s="13"/>
      <c r="EY4450" s="13"/>
      <c r="EZ4450" s="13"/>
      <c r="FA4450" s="13"/>
      <c r="FB4450" s="13"/>
      <c r="FC4450" s="13"/>
      <c r="FD4450" s="13"/>
      <c r="FE4450" s="13"/>
      <c r="FF4450" s="13"/>
      <c r="FG4450" s="13"/>
      <c r="FH4450" s="13"/>
      <c r="FI4450" s="13"/>
      <c r="FJ4450" s="13"/>
      <c r="FK4450" s="13"/>
      <c r="FL4450" s="13"/>
      <c r="FM4450" s="13"/>
      <c r="FN4450" s="13"/>
      <c r="FO4450" s="13"/>
      <c r="FP4450" s="13"/>
      <c r="FQ4450" s="13"/>
      <c r="FR4450" s="13"/>
      <c r="FS4450" s="13"/>
      <c r="FT4450" s="13"/>
      <c r="FU4450" s="13"/>
      <c r="FV4450" s="13"/>
      <c r="FW4450" s="13"/>
      <c r="FX4450" s="13"/>
      <c r="FY4450" s="13"/>
      <c r="FZ4450" s="13"/>
      <c r="GA4450" s="13"/>
      <c r="GB4450" s="13"/>
      <c r="GC4450" s="13"/>
      <c r="GD4450" s="13"/>
      <c r="GE4450" s="13"/>
      <c r="GF4450" s="13"/>
      <c r="GG4450" s="13"/>
      <c r="GH4450" s="13"/>
      <c r="GI4450" s="13"/>
      <c r="GJ4450" s="13"/>
      <c r="GK4450" s="13"/>
      <c r="GL4450" s="13"/>
      <c r="GM4450" s="13"/>
      <c r="GN4450" s="13"/>
      <c r="GO4450" s="13"/>
      <c r="GP4450" s="13"/>
      <c r="GQ4450" s="13"/>
      <c r="GR4450" s="13"/>
      <c r="GS4450" s="13"/>
      <c r="GT4450" s="13"/>
      <c r="GU4450" s="13"/>
      <c r="GV4450" s="13"/>
      <c r="GW4450" s="13"/>
      <c r="GX4450" s="13"/>
      <c r="GY4450" s="13"/>
      <c r="GZ4450" s="13"/>
      <c r="HA4450" s="13"/>
      <c r="HB4450" s="13"/>
      <c r="HC4450" s="13"/>
      <c r="HD4450" s="13"/>
      <c r="HE4450" s="13"/>
      <c r="HF4450" s="13"/>
      <c r="HG4450" s="13"/>
      <c r="HH4450" s="13"/>
      <c r="HI4450" s="13"/>
      <c r="HJ4450" s="13"/>
      <c r="HK4450" s="13"/>
      <c r="HL4450" s="13"/>
      <c r="HM4450" s="13"/>
      <c r="HN4450" s="13"/>
      <c r="HO4450" s="13"/>
      <c r="HP4450" s="13"/>
      <c r="HQ4450" s="13"/>
      <c r="HR4450" s="13"/>
      <c r="HS4450" s="13"/>
      <c r="HT4450" s="13"/>
      <c r="HU4450" s="13"/>
      <c r="HV4450" s="13"/>
      <c r="HW4450" s="13"/>
      <c r="HX4450" s="13"/>
      <c r="HY4450" s="13"/>
      <c r="HZ4450" s="13"/>
      <c r="IA4450" s="13"/>
      <c r="IB4450" s="13"/>
      <c r="IC4450" s="13"/>
      <c r="ID4450" s="13"/>
      <c r="IE4450" s="13"/>
      <c r="IF4450" s="13"/>
      <c r="IG4450" s="13"/>
    </row>
    <row r="4451" spans="1:241" s="304" customFormat="1">
      <c r="A4451" s="309">
        <v>367</v>
      </c>
      <c r="B4451" s="330" t="s">
        <v>5476</v>
      </c>
      <c r="C4451" s="119" t="s">
        <v>595</v>
      </c>
      <c r="D4451" s="305" t="s">
        <v>2657</v>
      </c>
      <c r="E4451" s="299">
        <f t="shared" si="259"/>
        <v>0.6</v>
      </c>
      <c r="F4451" s="305">
        <v>0.6</v>
      </c>
      <c r="G4451" s="303"/>
      <c r="H4451" s="303"/>
      <c r="I4451" s="13"/>
      <c r="J4451" s="13"/>
      <c r="K4451" s="13"/>
      <c r="L4451" s="13"/>
      <c r="M4451" s="13"/>
      <c r="N4451" s="13"/>
      <c r="O4451" s="13"/>
      <c r="P4451" s="13"/>
      <c r="Q4451" s="13"/>
      <c r="R4451" s="13"/>
      <c r="S4451" s="13"/>
      <c r="T4451" s="13"/>
      <c r="U4451" s="13"/>
      <c r="V4451" s="13"/>
      <c r="W4451" s="13"/>
      <c r="X4451" s="13"/>
      <c r="Y4451" s="13"/>
      <c r="Z4451" s="13"/>
      <c r="AA4451" s="13"/>
      <c r="AB4451" s="13"/>
      <c r="AC4451" s="13"/>
      <c r="AD4451" s="13"/>
      <c r="AE4451" s="13"/>
      <c r="AF4451" s="13"/>
      <c r="AG4451" s="13"/>
      <c r="AH4451" s="13"/>
      <c r="AI4451" s="13"/>
      <c r="AJ4451" s="13"/>
      <c r="AK4451" s="13"/>
      <c r="AL4451" s="13"/>
      <c r="AM4451" s="13"/>
      <c r="AN4451" s="13"/>
      <c r="AO4451" s="13"/>
      <c r="AP4451" s="13"/>
      <c r="AQ4451" s="13"/>
      <c r="AR4451" s="13"/>
      <c r="AS4451" s="13"/>
      <c r="AT4451" s="13"/>
      <c r="AU4451" s="13"/>
      <c r="AV4451" s="13"/>
      <c r="AW4451" s="13"/>
      <c r="AX4451" s="13"/>
      <c r="AY4451" s="13"/>
      <c r="AZ4451" s="13"/>
      <c r="BA4451" s="13"/>
      <c r="BB4451" s="13"/>
      <c r="BC4451" s="13"/>
      <c r="BD4451" s="13"/>
      <c r="BE4451" s="13"/>
      <c r="BF4451" s="13"/>
      <c r="BG4451" s="13"/>
      <c r="BH4451" s="13"/>
      <c r="BI4451" s="13"/>
      <c r="BJ4451" s="13"/>
      <c r="BK4451" s="13"/>
      <c r="BL4451" s="13"/>
      <c r="BM4451" s="13"/>
      <c r="BN4451" s="13"/>
      <c r="BO4451" s="13"/>
      <c r="BP4451" s="13"/>
      <c r="BQ4451" s="13"/>
      <c r="BR4451" s="13"/>
      <c r="BS4451" s="13"/>
      <c r="BT4451" s="13"/>
      <c r="BU4451" s="13"/>
      <c r="BV4451" s="13"/>
      <c r="BW4451" s="13"/>
      <c r="BX4451" s="13"/>
      <c r="BY4451" s="13"/>
      <c r="BZ4451" s="13"/>
      <c r="CA4451" s="13"/>
      <c r="CB4451" s="13"/>
      <c r="CC4451" s="13"/>
      <c r="CD4451" s="13"/>
      <c r="CE4451" s="13"/>
      <c r="CF4451" s="13"/>
      <c r="CG4451" s="13"/>
      <c r="CH4451" s="13"/>
      <c r="CI4451" s="13"/>
      <c r="CJ4451" s="13"/>
      <c r="CK4451" s="13"/>
      <c r="CL4451" s="13"/>
      <c r="CM4451" s="13"/>
      <c r="CN4451" s="13"/>
      <c r="CO4451" s="13"/>
      <c r="CP4451" s="13"/>
      <c r="CQ4451" s="13"/>
      <c r="CR4451" s="13"/>
      <c r="CS4451" s="13"/>
      <c r="CT4451" s="13"/>
      <c r="CU4451" s="13"/>
      <c r="CV4451" s="13"/>
      <c r="CW4451" s="13"/>
      <c r="CX4451" s="13"/>
      <c r="CY4451" s="13"/>
      <c r="CZ4451" s="13"/>
      <c r="DA4451" s="13"/>
      <c r="DB4451" s="13"/>
      <c r="DC4451" s="13"/>
      <c r="DD4451" s="13"/>
      <c r="DE4451" s="13"/>
      <c r="DF4451" s="13"/>
      <c r="DG4451" s="13"/>
      <c r="DH4451" s="13"/>
      <c r="DI4451" s="13"/>
      <c r="DJ4451" s="13"/>
      <c r="DK4451" s="13"/>
      <c r="DL4451" s="13"/>
      <c r="DM4451" s="13"/>
      <c r="DN4451" s="13"/>
      <c r="DO4451" s="13"/>
      <c r="DP4451" s="13"/>
      <c r="DQ4451" s="13"/>
      <c r="DR4451" s="13"/>
      <c r="DS4451" s="13"/>
      <c r="DT4451" s="13"/>
      <c r="DU4451" s="13"/>
      <c r="DV4451" s="13"/>
      <c r="DW4451" s="13"/>
      <c r="DX4451" s="13"/>
      <c r="DY4451" s="13"/>
      <c r="DZ4451" s="13"/>
      <c r="EA4451" s="13"/>
      <c r="EB4451" s="13"/>
      <c r="EC4451" s="13"/>
      <c r="ED4451" s="13"/>
      <c r="EE4451" s="13"/>
      <c r="EF4451" s="13"/>
      <c r="EG4451" s="13"/>
      <c r="EH4451" s="13"/>
      <c r="EI4451" s="13"/>
      <c r="EJ4451" s="13"/>
      <c r="EK4451" s="13"/>
      <c r="EL4451" s="13"/>
      <c r="EM4451" s="13"/>
      <c r="EN4451" s="13"/>
      <c r="EO4451" s="13"/>
      <c r="EP4451" s="13"/>
      <c r="EQ4451" s="13"/>
      <c r="ER4451" s="13"/>
      <c r="ES4451" s="13"/>
      <c r="ET4451" s="13"/>
      <c r="EU4451" s="13"/>
      <c r="EV4451" s="13"/>
      <c r="EW4451" s="13"/>
      <c r="EX4451" s="13"/>
      <c r="EY4451" s="13"/>
      <c r="EZ4451" s="13"/>
      <c r="FA4451" s="13"/>
      <c r="FB4451" s="13"/>
      <c r="FC4451" s="13"/>
      <c r="FD4451" s="13"/>
      <c r="FE4451" s="13"/>
      <c r="FF4451" s="13"/>
      <c r="FG4451" s="13"/>
      <c r="FH4451" s="13"/>
      <c r="FI4451" s="13"/>
      <c r="FJ4451" s="13"/>
      <c r="FK4451" s="13"/>
      <c r="FL4451" s="13"/>
      <c r="FM4451" s="13"/>
      <c r="FN4451" s="13"/>
      <c r="FO4451" s="13"/>
      <c r="FP4451" s="13"/>
      <c r="FQ4451" s="13"/>
      <c r="FR4451" s="13"/>
      <c r="FS4451" s="13"/>
      <c r="FT4451" s="13"/>
      <c r="FU4451" s="13"/>
      <c r="FV4451" s="13"/>
      <c r="FW4451" s="13"/>
      <c r="FX4451" s="13"/>
      <c r="FY4451" s="13"/>
      <c r="FZ4451" s="13"/>
      <c r="GA4451" s="13"/>
      <c r="GB4451" s="13"/>
      <c r="GC4451" s="13"/>
      <c r="GD4451" s="13"/>
      <c r="GE4451" s="13"/>
      <c r="GF4451" s="13"/>
      <c r="GG4451" s="13"/>
      <c r="GH4451" s="13"/>
      <c r="GI4451" s="13"/>
      <c r="GJ4451" s="13"/>
      <c r="GK4451" s="13"/>
      <c r="GL4451" s="13"/>
      <c r="GM4451" s="13"/>
      <c r="GN4451" s="13"/>
      <c r="GO4451" s="13"/>
      <c r="GP4451" s="13"/>
      <c r="GQ4451" s="13"/>
      <c r="GR4451" s="13"/>
      <c r="GS4451" s="13"/>
      <c r="GT4451" s="13"/>
      <c r="GU4451" s="13"/>
      <c r="GV4451" s="13"/>
      <c r="GW4451" s="13"/>
      <c r="GX4451" s="13"/>
      <c r="GY4451" s="13"/>
      <c r="GZ4451" s="13"/>
      <c r="HA4451" s="13"/>
      <c r="HB4451" s="13"/>
      <c r="HC4451" s="13"/>
      <c r="HD4451" s="13"/>
      <c r="HE4451" s="13"/>
      <c r="HF4451" s="13"/>
      <c r="HG4451" s="13"/>
      <c r="HH4451" s="13"/>
      <c r="HI4451" s="13"/>
      <c r="HJ4451" s="13"/>
      <c r="HK4451" s="13"/>
      <c r="HL4451" s="13"/>
      <c r="HM4451" s="13"/>
      <c r="HN4451" s="13"/>
      <c r="HO4451" s="13"/>
      <c r="HP4451" s="13"/>
      <c r="HQ4451" s="13"/>
      <c r="HR4451" s="13"/>
      <c r="HS4451" s="13"/>
      <c r="HT4451" s="13"/>
      <c r="HU4451" s="13"/>
      <c r="HV4451" s="13"/>
      <c r="HW4451" s="13"/>
      <c r="HX4451" s="13"/>
      <c r="HY4451" s="13"/>
      <c r="HZ4451" s="13"/>
      <c r="IA4451" s="13"/>
      <c r="IB4451" s="13"/>
      <c r="IC4451" s="13"/>
      <c r="ID4451" s="13"/>
      <c r="IE4451" s="13"/>
      <c r="IF4451" s="13"/>
      <c r="IG4451" s="13"/>
    </row>
    <row r="4452" spans="1:241" s="304" customFormat="1">
      <c r="A4452" s="309">
        <v>368</v>
      </c>
      <c r="B4452" s="330" t="s">
        <v>5477</v>
      </c>
      <c r="C4452" s="119" t="s">
        <v>596</v>
      </c>
      <c r="D4452" s="305" t="s">
        <v>1811</v>
      </c>
      <c r="E4452" s="299">
        <f t="shared" si="259"/>
        <v>50</v>
      </c>
      <c r="F4452" s="305">
        <v>50</v>
      </c>
      <c r="G4452" s="303"/>
      <c r="H4452" s="303"/>
      <c r="I4452" s="13"/>
      <c r="J4452" s="13"/>
      <c r="K4452" s="13"/>
      <c r="L4452" s="13"/>
      <c r="M4452" s="13"/>
      <c r="N4452" s="13"/>
      <c r="O4452" s="13"/>
      <c r="P4452" s="13"/>
      <c r="Q4452" s="13"/>
      <c r="R4452" s="13"/>
      <c r="S4452" s="13"/>
      <c r="T4452" s="13"/>
      <c r="U4452" s="13"/>
      <c r="V4452" s="13"/>
      <c r="W4452" s="13"/>
      <c r="X4452" s="13"/>
      <c r="Y4452" s="13"/>
      <c r="Z4452" s="13"/>
      <c r="AA4452" s="13"/>
      <c r="AB4452" s="13"/>
      <c r="AC4452" s="13"/>
      <c r="AD4452" s="13"/>
      <c r="AE4452" s="13"/>
      <c r="AF4452" s="13"/>
      <c r="AG4452" s="13"/>
      <c r="AH4452" s="13"/>
      <c r="AI4452" s="13"/>
      <c r="AJ4452" s="13"/>
      <c r="AK4452" s="13"/>
      <c r="AL4452" s="13"/>
      <c r="AM4452" s="13"/>
      <c r="AN4452" s="13"/>
      <c r="AO4452" s="13"/>
      <c r="AP4452" s="13"/>
      <c r="AQ4452" s="13"/>
      <c r="AR4452" s="13"/>
      <c r="AS4452" s="13"/>
      <c r="AT4452" s="13"/>
      <c r="AU4452" s="13"/>
      <c r="AV4452" s="13"/>
      <c r="AW4452" s="13"/>
      <c r="AX4452" s="13"/>
      <c r="AY4452" s="13"/>
      <c r="AZ4452" s="13"/>
      <c r="BA4452" s="13"/>
      <c r="BB4452" s="13"/>
      <c r="BC4452" s="13"/>
      <c r="BD4452" s="13"/>
      <c r="BE4452" s="13"/>
      <c r="BF4452" s="13"/>
      <c r="BG4452" s="13"/>
      <c r="BH4452" s="13"/>
      <c r="BI4452" s="13"/>
      <c r="BJ4452" s="13"/>
      <c r="BK4452" s="13"/>
      <c r="BL4452" s="13"/>
      <c r="BM4452" s="13"/>
      <c r="BN4452" s="13"/>
      <c r="BO4452" s="13"/>
      <c r="BP4452" s="13"/>
      <c r="BQ4452" s="13"/>
      <c r="BR4452" s="13"/>
      <c r="BS4452" s="13"/>
      <c r="BT4452" s="13"/>
      <c r="BU4452" s="13"/>
      <c r="BV4452" s="13"/>
      <c r="BW4452" s="13"/>
      <c r="BX4452" s="13"/>
      <c r="BY4452" s="13"/>
      <c r="BZ4452" s="13"/>
      <c r="CA4452" s="13"/>
      <c r="CB4452" s="13"/>
      <c r="CC4452" s="13"/>
      <c r="CD4452" s="13"/>
      <c r="CE4452" s="13"/>
      <c r="CF4452" s="13"/>
      <c r="CG4452" s="13"/>
      <c r="CH4452" s="13"/>
      <c r="CI4452" s="13"/>
      <c r="CJ4452" s="13"/>
      <c r="CK4452" s="13"/>
      <c r="CL4452" s="13"/>
      <c r="CM4452" s="13"/>
      <c r="CN4452" s="13"/>
      <c r="CO4452" s="13"/>
      <c r="CP4452" s="13"/>
      <c r="CQ4452" s="13"/>
      <c r="CR4452" s="13"/>
      <c r="CS4452" s="13"/>
      <c r="CT4452" s="13"/>
      <c r="CU4452" s="13"/>
      <c r="CV4452" s="13"/>
      <c r="CW4452" s="13"/>
      <c r="CX4452" s="13"/>
      <c r="CY4452" s="13"/>
      <c r="CZ4452" s="13"/>
      <c r="DA4452" s="13"/>
      <c r="DB4452" s="13"/>
      <c r="DC4452" s="13"/>
      <c r="DD4452" s="13"/>
      <c r="DE4452" s="13"/>
      <c r="DF4452" s="13"/>
      <c r="DG4452" s="13"/>
      <c r="DH4452" s="13"/>
      <c r="DI4452" s="13"/>
      <c r="DJ4452" s="13"/>
      <c r="DK4452" s="13"/>
      <c r="DL4452" s="13"/>
      <c r="DM4452" s="13"/>
      <c r="DN4452" s="13"/>
      <c r="DO4452" s="13"/>
      <c r="DP4452" s="13"/>
      <c r="DQ4452" s="13"/>
      <c r="DR4452" s="13"/>
      <c r="DS4452" s="13"/>
      <c r="DT4452" s="13"/>
      <c r="DU4452" s="13"/>
      <c r="DV4452" s="13"/>
      <c r="DW4452" s="13"/>
      <c r="DX4452" s="13"/>
      <c r="DY4452" s="13"/>
      <c r="DZ4452" s="13"/>
      <c r="EA4452" s="13"/>
      <c r="EB4452" s="13"/>
      <c r="EC4452" s="13"/>
      <c r="ED4452" s="13"/>
      <c r="EE4452" s="13"/>
      <c r="EF4452" s="13"/>
      <c r="EG4452" s="13"/>
      <c r="EH4452" s="13"/>
      <c r="EI4452" s="13"/>
      <c r="EJ4452" s="13"/>
      <c r="EK4452" s="13"/>
      <c r="EL4452" s="13"/>
      <c r="EM4452" s="13"/>
      <c r="EN4452" s="13"/>
      <c r="EO4452" s="13"/>
      <c r="EP4452" s="13"/>
      <c r="EQ4452" s="13"/>
      <c r="ER4452" s="13"/>
      <c r="ES4452" s="13"/>
      <c r="ET4452" s="13"/>
      <c r="EU4452" s="13"/>
      <c r="EV4452" s="13"/>
      <c r="EW4452" s="13"/>
      <c r="EX4452" s="13"/>
      <c r="EY4452" s="13"/>
      <c r="EZ4452" s="13"/>
      <c r="FA4452" s="13"/>
      <c r="FB4452" s="13"/>
      <c r="FC4452" s="13"/>
      <c r="FD4452" s="13"/>
      <c r="FE4452" s="13"/>
      <c r="FF4452" s="13"/>
      <c r="FG4452" s="13"/>
      <c r="FH4452" s="13"/>
      <c r="FI4452" s="13"/>
      <c r="FJ4452" s="13"/>
      <c r="FK4452" s="13"/>
      <c r="FL4452" s="13"/>
      <c r="FM4452" s="13"/>
      <c r="FN4452" s="13"/>
      <c r="FO4452" s="13"/>
      <c r="FP4452" s="13"/>
      <c r="FQ4452" s="13"/>
      <c r="FR4452" s="13"/>
      <c r="FS4452" s="13"/>
      <c r="FT4452" s="13"/>
      <c r="FU4452" s="13"/>
      <c r="FV4452" s="13"/>
      <c r="FW4452" s="13"/>
      <c r="FX4452" s="13"/>
      <c r="FY4452" s="13"/>
      <c r="FZ4452" s="13"/>
      <c r="GA4452" s="13"/>
      <c r="GB4452" s="13"/>
      <c r="GC4452" s="13"/>
      <c r="GD4452" s="13"/>
      <c r="GE4452" s="13"/>
      <c r="GF4452" s="13"/>
      <c r="GG4452" s="13"/>
      <c r="GH4452" s="13"/>
      <c r="GI4452" s="13"/>
      <c r="GJ4452" s="13"/>
      <c r="GK4452" s="13"/>
      <c r="GL4452" s="13"/>
      <c r="GM4452" s="13"/>
      <c r="GN4452" s="13"/>
      <c r="GO4452" s="13"/>
      <c r="GP4452" s="13"/>
      <c r="GQ4452" s="13"/>
      <c r="GR4452" s="13"/>
      <c r="GS4452" s="13"/>
      <c r="GT4452" s="13"/>
      <c r="GU4452" s="13"/>
      <c r="GV4452" s="13"/>
      <c r="GW4452" s="13"/>
      <c r="GX4452" s="13"/>
      <c r="GY4452" s="13"/>
      <c r="GZ4452" s="13"/>
      <c r="HA4452" s="13"/>
      <c r="HB4452" s="13"/>
      <c r="HC4452" s="13"/>
      <c r="HD4452" s="13"/>
      <c r="HE4452" s="13"/>
      <c r="HF4452" s="13"/>
      <c r="HG4452" s="13"/>
      <c r="HH4452" s="13"/>
      <c r="HI4452" s="13"/>
      <c r="HJ4452" s="13"/>
      <c r="HK4452" s="13"/>
      <c r="HL4452" s="13"/>
      <c r="HM4452" s="13"/>
      <c r="HN4452" s="13"/>
      <c r="HO4452" s="13"/>
      <c r="HP4452" s="13"/>
      <c r="HQ4452" s="13"/>
      <c r="HR4452" s="13"/>
      <c r="HS4452" s="13"/>
      <c r="HT4452" s="13"/>
      <c r="HU4452" s="13"/>
      <c r="HV4452" s="13"/>
      <c r="HW4452" s="13"/>
      <c r="HX4452" s="13"/>
      <c r="HY4452" s="13"/>
      <c r="HZ4452" s="13"/>
      <c r="IA4452" s="13"/>
      <c r="IB4452" s="13"/>
      <c r="IC4452" s="13"/>
      <c r="ID4452" s="13"/>
      <c r="IE4452" s="13"/>
      <c r="IF4452" s="13"/>
      <c r="IG4452" s="13"/>
    </row>
    <row r="4453" spans="1:241" s="304" customFormat="1">
      <c r="A4453" s="309">
        <v>369</v>
      </c>
      <c r="B4453" s="330" t="s">
        <v>5478</v>
      </c>
      <c r="C4453" s="119" t="s">
        <v>5479</v>
      </c>
      <c r="D4453" s="305" t="s">
        <v>1811</v>
      </c>
      <c r="E4453" s="299">
        <f t="shared" si="259"/>
        <v>100</v>
      </c>
      <c r="F4453" s="305">
        <v>100</v>
      </c>
      <c r="G4453" s="303"/>
      <c r="H4453" s="303"/>
      <c r="I4453" s="13"/>
      <c r="J4453" s="13"/>
      <c r="K4453" s="13"/>
      <c r="L4453" s="13"/>
      <c r="M4453" s="13"/>
      <c r="N4453" s="13"/>
      <c r="O4453" s="13"/>
      <c r="P4453" s="13"/>
      <c r="Q4453" s="13"/>
      <c r="R4453" s="13"/>
      <c r="S4453" s="13"/>
      <c r="T4453" s="13"/>
      <c r="U4453" s="13"/>
      <c r="V4453" s="13"/>
      <c r="W4453" s="13"/>
      <c r="X4453" s="13"/>
      <c r="Y4453" s="13"/>
      <c r="Z4453" s="13"/>
      <c r="AA4453" s="13"/>
      <c r="AB4453" s="13"/>
      <c r="AC4453" s="13"/>
      <c r="AD4453" s="13"/>
      <c r="AE4453" s="13"/>
      <c r="AF4453" s="13"/>
      <c r="AG4453" s="13"/>
      <c r="AH4453" s="13"/>
      <c r="AI4453" s="13"/>
      <c r="AJ4453" s="13"/>
      <c r="AK4453" s="13"/>
      <c r="AL4453" s="13"/>
      <c r="AM4453" s="13"/>
      <c r="AN4453" s="13"/>
      <c r="AO4453" s="13"/>
      <c r="AP4453" s="13"/>
      <c r="AQ4453" s="13"/>
      <c r="AR4453" s="13"/>
      <c r="AS4453" s="13"/>
      <c r="AT4453" s="13"/>
      <c r="AU4453" s="13"/>
      <c r="AV4453" s="13"/>
      <c r="AW4453" s="13"/>
      <c r="AX4453" s="13"/>
      <c r="AY4453" s="13"/>
      <c r="AZ4453" s="13"/>
      <c r="BA4453" s="13"/>
      <c r="BB4453" s="13"/>
      <c r="BC4453" s="13"/>
      <c r="BD4453" s="13"/>
      <c r="BE4453" s="13"/>
      <c r="BF4453" s="13"/>
      <c r="BG4453" s="13"/>
      <c r="BH4453" s="13"/>
      <c r="BI4453" s="13"/>
      <c r="BJ4453" s="13"/>
      <c r="BK4453" s="13"/>
      <c r="BL4453" s="13"/>
      <c r="BM4453" s="13"/>
      <c r="BN4453" s="13"/>
      <c r="BO4453" s="13"/>
      <c r="BP4453" s="13"/>
      <c r="BQ4453" s="13"/>
      <c r="BR4453" s="13"/>
      <c r="BS4453" s="13"/>
      <c r="BT4453" s="13"/>
      <c r="BU4453" s="13"/>
      <c r="BV4453" s="13"/>
      <c r="BW4453" s="13"/>
      <c r="BX4453" s="13"/>
      <c r="BY4453" s="13"/>
      <c r="BZ4453" s="13"/>
      <c r="CA4453" s="13"/>
      <c r="CB4453" s="13"/>
      <c r="CC4453" s="13"/>
      <c r="CD4453" s="13"/>
      <c r="CE4453" s="13"/>
      <c r="CF4453" s="13"/>
      <c r="CG4453" s="13"/>
      <c r="CH4453" s="13"/>
      <c r="CI4453" s="13"/>
      <c r="CJ4453" s="13"/>
      <c r="CK4453" s="13"/>
      <c r="CL4453" s="13"/>
      <c r="CM4453" s="13"/>
      <c r="CN4453" s="13"/>
      <c r="CO4453" s="13"/>
      <c r="CP4453" s="13"/>
      <c r="CQ4453" s="13"/>
      <c r="CR4453" s="13"/>
      <c r="CS4453" s="13"/>
      <c r="CT4453" s="13"/>
      <c r="CU4453" s="13"/>
      <c r="CV4453" s="13"/>
      <c r="CW4453" s="13"/>
      <c r="CX4453" s="13"/>
      <c r="CY4453" s="13"/>
      <c r="CZ4453" s="13"/>
      <c r="DA4453" s="13"/>
      <c r="DB4453" s="13"/>
      <c r="DC4453" s="13"/>
      <c r="DD4453" s="13"/>
      <c r="DE4453" s="13"/>
      <c r="DF4453" s="13"/>
      <c r="DG4453" s="13"/>
      <c r="DH4453" s="13"/>
      <c r="DI4453" s="13"/>
      <c r="DJ4453" s="13"/>
      <c r="DK4453" s="13"/>
      <c r="DL4453" s="13"/>
      <c r="DM4453" s="13"/>
      <c r="DN4453" s="13"/>
      <c r="DO4453" s="13"/>
      <c r="DP4453" s="13"/>
      <c r="DQ4453" s="13"/>
      <c r="DR4453" s="13"/>
      <c r="DS4453" s="13"/>
      <c r="DT4453" s="13"/>
      <c r="DU4453" s="13"/>
      <c r="DV4453" s="13"/>
      <c r="DW4453" s="13"/>
      <c r="DX4453" s="13"/>
      <c r="DY4453" s="13"/>
      <c r="DZ4453" s="13"/>
      <c r="EA4453" s="13"/>
      <c r="EB4453" s="13"/>
      <c r="EC4453" s="13"/>
      <c r="ED4453" s="13"/>
      <c r="EE4453" s="13"/>
      <c r="EF4453" s="13"/>
      <c r="EG4453" s="13"/>
      <c r="EH4453" s="13"/>
      <c r="EI4453" s="13"/>
      <c r="EJ4453" s="13"/>
      <c r="EK4453" s="13"/>
      <c r="EL4453" s="13"/>
      <c r="EM4453" s="13"/>
      <c r="EN4453" s="13"/>
      <c r="EO4453" s="13"/>
      <c r="EP4453" s="13"/>
      <c r="EQ4453" s="13"/>
      <c r="ER4453" s="13"/>
      <c r="ES4453" s="13"/>
      <c r="ET4453" s="13"/>
      <c r="EU4453" s="13"/>
      <c r="EV4453" s="13"/>
      <c r="EW4453" s="13"/>
      <c r="EX4453" s="13"/>
      <c r="EY4453" s="13"/>
      <c r="EZ4453" s="13"/>
      <c r="FA4453" s="13"/>
      <c r="FB4453" s="13"/>
      <c r="FC4453" s="13"/>
      <c r="FD4453" s="13"/>
      <c r="FE4453" s="13"/>
      <c r="FF4453" s="13"/>
      <c r="FG4453" s="13"/>
      <c r="FH4453" s="13"/>
      <c r="FI4453" s="13"/>
      <c r="FJ4453" s="13"/>
      <c r="FK4453" s="13"/>
      <c r="FL4453" s="13"/>
      <c r="FM4453" s="13"/>
      <c r="FN4453" s="13"/>
      <c r="FO4453" s="13"/>
      <c r="FP4453" s="13"/>
      <c r="FQ4453" s="13"/>
      <c r="FR4453" s="13"/>
      <c r="FS4453" s="13"/>
      <c r="FT4453" s="13"/>
      <c r="FU4453" s="13"/>
      <c r="FV4453" s="13"/>
      <c r="FW4453" s="13"/>
      <c r="FX4453" s="13"/>
      <c r="FY4453" s="13"/>
      <c r="FZ4453" s="13"/>
      <c r="GA4453" s="13"/>
      <c r="GB4453" s="13"/>
      <c r="GC4453" s="13"/>
      <c r="GD4453" s="13"/>
      <c r="GE4453" s="13"/>
      <c r="GF4453" s="13"/>
      <c r="GG4453" s="13"/>
      <c r="GH4453" s="13"/>
      <c r="GI4453" s="13"/>
      <c r="GJ4453" s="13"/>
      <c r="GK4453" s="13"/>
      <c r="GL4453" s="13"/>
      <c r="GM4453" s="13"/>
      <c r="GN4453" s="13"/>
      <c r="GO4453" s="13"/>
      <c r="GP4453" s="13"/>
      <c r="GQ4453" s="13"/>
      <c r="GR4453" s="13"/>
      <c r="GS4453" s="13"/>
      <c r="GT4453" s="13"/>
      <c r="GU4453" s="13"/>
      <c r="GV4453" s="13"/>
      <c r="GW4453" s="13"/>
      <c r="GX4453" s="13"/>
      <c r="GY4453" s="13"/>
      <c r="GZ4453" s="13"/>
      <c r="HA4453" s="13"/>
      <c r="HB4453" s="13"/>
      <c r="HC4453" s="13"/>
      <c r="HD4453" s="13"/>
      <c r="HE4453" s="13"/>
      <c r="HF4453" s="13"/>
      <c r="HG4453" s="13"/>
      <c r="HH4453" s="13"/>
      <c r="HI4453" s="13"/>
      <c r="HJ4453" s="13"/>
      <c r="HK4453" s="13"/>
      <c r="HL4453" s="13"/>
      <c r="HM4453" s="13"/>
      <c r="HN4453" s="13"/>
      <c r="HO4453" s="13"/>
      <c r="HP4453" s="13"/>
      <c r="HQ4453" s="13"/>
      <c r="HR4453" s="13"/>
      <c r="HS4453" s="13"/>
      <c r="HT4453" s="13"/>
      <c r="HU4453" s="13"/>
      <c r="HV4453" s="13"/>
      <c r="HW4453" s="13"/>
      <c r="HX4453" s="13"/>
      <c r="HY4453" s="13"/>
      <c r="HZ4453" s="13"/>
      <c r="IA4453" s="13"/>
      <c r="IB4453" s="13"/>
      <c r="IC4453" s="13"/>
      <c r="ID4453" s="13"/>
      <c r="IE4453" s="13"/>
      <c r="IF4453" s="13"/>
      <c r="IG4453" s="13"/>
    </row>
    <row r="4454" spans="1:241" s="304" customFormat="1">
      <c r="A4454" s="309">
        <v>370</v>
      </c>
      <c r="B4454" s="330" t="s">
        <v>5480</v>
      </c>
      <c r="C4454" s="119" t="s">
        <v>595</v>
      </c>
      <c r="D4454" s="305" t="s">
        <v>1811</v>
      </c>
      <c r="E4454" s="299">
        <f t="shared" si="259"/>
        <v>25</v>
      </c>
      <c r="F4454" s="305">
        <v>25</v>
      </c>
      <c r="G4454" s="303"/>
      <c r="H4454" s="303"/>
      <c r="I4454" s="13"/>
      <c r="J4454" s="13"/>
      <c r="K4454" s="13"/>
      <c r="L4454" s="13"/>
      <c r="M4454" s="13"/>
      <c r="N4454" s="13"/>
      <c r="O4454" s="13"/>
      <c r="P4454" s="13"/>
      <c r="Q4454" s="13"/>
      <c r="R4454" s="13"/>
      <c r="S4454" s="13"/>
      <c r="T4454" s="13"/>
      <c r="U4454" s="13"/>
      <c r="V4454" s="13"/>
      <c r="W4454" s="13"/>
      <c r="X4454" s="13"/>
      <c r="Y4454" s="13"/>
      <c r="Z4454" s="13"/>
      <c r="AA4454" s="13"/>
      <c r="AB4454" s="13"/>
      <c r="AC4454" s="13"/>
      <c r="AD4454" s="13"/>
      <c r="AE4454" s="13"/>
      <c r="AF4454" s="13"/>
      <c r="AG4454" s="13"/>
      <c r="AH4454" s="13"/>
      <c r="AI4454" s="13"/>
      <c r="AJ4454" s="13"/>
      <c r="AK4454" s="13"/>
      <c r="AL4454" s="13"/>
      <c r="AM4454" s="13"/>
      <c r="AN4454" s="13"/>
      <c r="AO4454" s="13"/>
      <c r="AP4454" s="13"/>
      <c r="AQ4454" s="13"/>
      <c r="AR4454" s="13"/>
      <c r="AS4454" s="13"/>
      <c r="AT4454" s="13"/>
      <c r="AU4454" s="13"/>
      <c r="AV4454" s="13"/>
      <c r="AW4454" s="13"/>
      <c r="AX4454" s="13"/>
      <c r="AY4454" s="13"/>
      <c r="AZ4454" s="13"/>
      <c r="BA4454" s="13"/>
      <c r="BB4454" s="13"/>
      <c r="BC4454" s="13"/>
      <c r="BD4454" s="13"/>
      <c r="BE4454" s="13"/>
      <c r="BF4454" s="13"/>
      <c r="BG4454" s="13"/>
      <c r="BH4454" s="13"/>
      <c r="BI4454" s="13"/>
      <c r="BJ4454" s="13"/>
      <c r="BK4454" s="13"/>
      <c r="BL4454" s="13"/>
      <c r="BM4454" s="13"/>
      <c r="BN4454" s="13"/>
      <c r="BO4454" s="13"/>
      <c r="BP4454" s="13"/>
      <c r="BQ4454" s="13"/>
      <c r="BR4454" s="13"/>
      <c r="BS4454" s="13"/>
      <c r="BT4454" s="13"/>
      <c r="BU4454" s="13"/>
      <c r="BV4454" s="13"/>
      <c r="BW4454" s="13"/>
      <c r="BX4454" s="13"/>
      <c r="BY4454" s="13"/>
      <c r="BZ4454" s="13"/>
      <c r="CA4454" s="13"/>
      <c r="CB4454" s="13"/>
      <c r="CC4454" s="13"/>
      <c r="CD4454" s="13"/>
      <c r="CE4454" s="13"/>
      <c r="CF4454" s="13"/>
      <c r="CG4454" s="13"/>
      <c r="CH4454" s="13"/>
      <c r="CI4454" s="13"/>
      <c r="CJ4454" s="13"/>
      <c r="CK4454" s="13"/>
      <c r="CL4454" s="13"/>
      <c r="CM4454" s="13"/>
      <c r="CN4454" s="13"/>
      <c r="CO4454" s="13"/>
      <c r="CP4454" s="13"/>
      <c r="CQ4454" s="13"/>
      <c r="CR4454" s="13"/>
      <c r="CS4454" s="13"/>
      <c r="CT4454" s="13"/>
      <c r="CU4454" s="13"/>
      <c r="CV4454" s="13"/>
      <c r="CW4454" s="13"/>
      <c r="CX4454" s="13"/>
      <c r="CY4454" s="13"/>
      <c r="CZ4454" s="13"/>
      <c r="DA4454" s="13"/>
      <c r="DB4454" s="13"/>
      <c r="DC4454" s="13"/>
      <c r="DD4454" s="13"/>
      <c r="DE4454" s="13"/>
      <c r="DF4454" s="13"/>
      <c r="DG4454" s="13"/>
      <c r="DH4454" s="13"/>
      <c r="DI4454" s="13"/>
      <c r="DJ4454" s="13"/>
      <c r="DK4454" s="13"/>
      <c r="DL4454" s="13"/>
      <c r="DM4454" s="13"/>
      <c r="DN4454" s="13"/>
      <c r="DO4454" s="13"/>
      <c r="DP4454" s="13"/>
      <c r="DQ4454" s="13"/>
      <c r="DR4454" s="13"/>
      <c r="DS4454" s="13"/>
      <c r="DT4454" s="13"/>
      <c r="DU4454" s="13"/>
      <c r="DV4454" s="13"/>
      <c r="DW4454" s="13"/>
      <c r="DX4454" s="13"/>
      <c r="DY4454" s="13"/>
      <c r="DZ4454" s="13"/>
      <c r="EA4454" s="13"/>
      <c r="EB4454" s="13"/>
      <c r="EC4454" s="13"/>
      <c r="ED4454" s="13"/>
      <c r="EE4454" s="13"/>
      <c r="EF4454" s="13"/>
      <c r="EG4454" s="13"/>
      <c r="EH4454" s="13"/>
      <c r="EI4454" s="13"/>
      <c r="EJ4454" s="13"/>
      <c r="EK4454" s="13"/>
      <c r="EL4454" s="13"/>
      <c r="EM4454" s="13"/>
      <c r="EN4454" s="13"/>
      <c r="EO4454" s="13"/>
      <c r="EP4454" s="13"/>
      <c r="EQ4454" s="13"/>
      <c r="ER4454" s="13"/>
      <c r="ES4454" s="13"/>
      <c r="ET4454" s="13"/>
      <c r="EU4454" s="13"/>
      <c r="EV4454" s="13"/>
      <c r="EW4454" s="13"/>
      <c r="EX4454" s="13"/>
      <c r="EY4454" s="13"/>
      <c r="EZ4454" s="13"/>
      <c r="FA4454" s="13"/>
      <c r="FB4454" s="13"/>
      <c r="FC4454" s="13"/>
      <c r="FD4454" s="13"/>
      <c r="FE4454" s="13"/>
      <c r="FF4454" s="13"/>
      <c r="FG4454" s="13"/>
      <c r="FH4454" s="13"/>
      <c r="FI4454" s="13"/>
      <c r="FJ4454" s="13"/>
      <c r="FK4454" s="13"/>
      <c r="FL4454" s="13"/>
      <c r="FM4454" s="13"/>
      <c r="FN4454" s="13"/>
      <c r="FO4454" s="13"/>
      <c r="FP4454" s="13"/>
      <c r="FQ4454" s="13"/>
      <c r="FR4454" s="13"/>
      <c r="FS4454" s="13"/>
      <c r="FT4454" s="13"/>
      <c r="FU4454" s="13"/>
      <c r="FV4454" s="13"/>
      <c r="FW4454" s="13"/>
      <c r="FX4454" s="13"/>
      <c r="FY4454" s="13"/>
      <c r="FZ4454" s="13"/>
      <c r="GA4454" s="13"/>
      <c r="GB4454" s="13"/>
      <c r="GC4454" s="13"/>
      <c r="GD4454" s="13"/>
      <c r="GE4454" s="13"/>
      <c r="GF4454" s="13"/>
      <c r="GG4454" s="13"/>
      <c r="GH4454" s="13"/>
      <c r="GI4454" s="13"/>
      <c r="GJ4454" s="13"/>
      <c r="GK4454" s="13"/>
      <c r="GL4454" s="13"/>
      <c r="GM4454" s="13"/>
      <c r="GN4454" s="13"/>
      <c r="GO4454" s="13"/>
      <c r="GP4454" s="13"/>
      <c r="GQ4454" s="13"/>
      <c r="GR4454" s="13"/>
      <c r="GS4454" s="13"/>
      <c r="GT4454" s="13"/>
      <c r="GU4454" s="13"/>
      <c r="GV4454" s="13"/>
      <c r="GW4454" s="13"/>
      <c r="GX4454" s="13"/>
      <c r="GY4454" s="13"/>
      <c r="GZ4454" s="13"/>
      <c r="HA4454" s="13"/>
      <c r="HB4454" s="13"/>
      <c r="HC4454" s="13"/>
      <c r="HD4454" s="13"/>
      <c r="HE4454" s="13"/>
      <c r="HF4454" s="13"/>
      <c r="HG4454" s="13"/>
      <c r="HH4454" s="13"/>
      <c r="HI4454" s="13"/>
      <c r="HJ4454" s="13"/>
      <c r="HK4454" s="13"/>
      <c r="HL4454" s="13"/>
      <c r="HM4454" s="13"/>
      <c r="HN4454" s="13"/>
      <c r="HO4454" s="13"/>
      <c r="HP4454" s="13"/>
      <c r="HQ4454" s="13"/>
      <c r="HR4454" s="13"/>
      <c r="HS4454" s="13"/>
      <c r="HT4454" s="13"/>
      <c r="HU4454" s="13"/>
      <c r="HV4454" s="13"/>
      <c r="HW4454" s="13"/>
      <c r="HX4454" s="13"/>
      <c r="HY4454" s="13"/>
      <c r="HZ4454" s="13"/>
      <c r="IA4454" s="13"/>
      <c r="IB4454" s="13"/>
      <c r="IC4454" s="13"/>
      <c r="ID4454" s="13"/>
      <c r="IE4454" s="13"/>
      <c r="IF4454" s="13"/>
      <c r="IG4454" s="13"/>
    </row>
    <row r="4455" spans="1:241" s="304" customFormat="1">
      <c r="A4455" s="309">
        <v>371</v>
      </c>
      <c r="B4455" s="330" t="s">
        <v>5481</v>
      </c>
      <c r="C4455" s="119"/>
      <c r="D4455" s="305" t="s">
        <v>1808</v>
      </c>
      <c r="E4455" s="299">
        <f t="shared" si="259"/>
        <v>3</v>
      </c>
      <c r="F4455" s="305">
        <v>3</v>
      </c>
      <c r="G4455" s="303"/>
      <c r="H4455" s="303"/>
      <c r="I4455" s="13"/>
      <c r="J4455" s="13"/>
      <c r="K4455" s="13"/>
      <c r="L4455" s="13"/>
      <c r="M4455" s="13"/>
      <c r="N4455" s="13"/>
      <c r="O4455" s="13"/>
      <c r="P4455" s="13"/>
      <c r="Q4455" s="13"/>
      <c r="R4455" s="13"/>
      <c r="S4455" s="13"/>
      <c r="T4455" s="13"/>
      <c r="U4455" s="13"/>
      <c r="V4455" s="13"/>
      <c r="W4455" s="13"/>
      <c r="X4455" s="13"/>
      <c r="Y4455" s="13"/>
      <c r="Z4455" s="13"/>
      <c r="AA4455" s="13"/>
      <c r="AB4455" s="13"/>
      <c r="AC4455" s="13"/>
      <c r="AD4455" s="13"/>
      <c r="AE4455" s="13"/>
      <c r="AF4455" s="13"/>
      <c r="AG4455" s="13"/>
      <c r="AH4455" s="13"/>
      <c r="AI4455" s="13"/>
      <c r="AJ4455" s="13"/>
      <c r="AK4455" s="13"/>
      <c r="AL4455" s="13"/>
      <c r="AM4455" s="13"/>
      <c r="AN4455" s="13"/>
      <c r="AO4455" s="13"/>
      <c r="AP4455" s="13"/>
      <c r="AQ4455" s="13"/>
      <c r="AR4455" s="13"/>
      <c r="AS4455" s="13"/>
      <c r="AT4455" s="13"/>
      <c r="AU4455" s="13"/>
      <c r="AV4455" s="13"/>
      <c r="AW4455" s="13"/>
      <c r="AX4455" s="13"/>
      <c r="AY4455" s="13"/>
      <c r="AZ4455" s="13"/>
      <c r="BA4455" s="13"/>
      <c r="BB4455" s="13"/>
      <c r="BC4455" s="13"/>
      <c r="BD4455" s="13"/>
      <c r="BE4455" s="13"/>
      <c r="BF4455" s="13"/>
      <c r="BG4455" s="13"/>
      <c r="BH4455" s="13"/>
      <c r="BI4455" s="13"/>
      <c r="BJ4455" s="13"/>
      <c r="BK4455" s="13"/>
      <c r="BL4455" s="13"/>
      <c r="BM4455" s="13"/>
      <c r="BN4455" s="13"/>
      <c r="BO4455" s="13"/>
      <c r="BP4455" s="13"/>
      <c r="BQ4455" s="13"/>
      <c r="BR4455" s="13"/>
      <c r="BS4455" s="13"/>
      <c r="BT4455" s="13"/>
      <c r="BU4455" s="13"/>
      <c r="BV4455" s="13"/>
      <c r="BW4455" s="13"/>
      <c r="BX4455" s="13"/>
      <c r="BY4455" s="13"/>
      <c r="BZ4455" s="13"/>
      <c r="CA4455" s="13"/>
      <c r="CB4455" s="13"/>
      <c r="CC4455" s="13"/>
      <c r="CD4455" s="13"/>
      <c r="CE4455" s="13"/>
      <c r="CF4455" s="13"/>
      <c r="CG4455" s="13"/>
      <c r="CH4455" s="13"/>
      <c r="CI4455" s="13"/>
      <c r="CJ4455" s="13"/>
      <c r="CK4455" s="13"/>
      <c r="CL4455" s="13"/>
      <c r="CM4455" s="13"/>
      <c r="CN4455" s="13"/>
      <c r="CO4455" s="13"/>
      <c r="CP4455" s="13"/>
      <c r="CQ4455" s="13"/>
      <c r="CR4455" s="13"/>
      <c r="CS4455" s="13"/>
      <c r="CT4455" s="13"/>
      <c r="CU4455" s="13"/>
      <c r="CV4455" s="13"/>
      <c r="CW4455" s="13"/>
      <c r="CX4455" s="13"/>
      <c r="CY4455" s="13"/>
      <c r="CZ4455" s="13"/>
      <c r="DA4455" s="13"/>
      <c r="DB4455" s="13"/>
      <c r="DC4455" s="13"/>
      <c r="DD4455" s="13"/>
      <c r="DE4455" s="13"/>
      <c r="DF4455" s="13"/>
      <c r="DG4455" s="13"/>
      <c r="DH4455" s="13"/>
      <c r="DI4455" s="13"/>
      <c r="DJ4455" s="13"/>
      <c r="DK4455" s="13"/>
      <c r="DL4455" s="13"/>
      <c r="DM4455" s="13"/>
      <c r="DN4455" s="13"/>
      <c r="DO4455" s="13"/>
      <c r="DP4455" s="13"/>
      <c r="DQ4455" s="13"/>
      <c r="DR4455" s="13"/>
      <c r="DS4455" s="13"/>
      <c r="DT4455" s="13"/>
      <c r="DU4455" s="13"/>
      <c r="DV4455" s="13"/>
      <c r="DW4455" s="13"/>
      <c r="DX4455" s="13"/>
      <c r="DY4455" s="13"/>
      <c r="DZ4455" s="13"/>
      <c r="EA4455" s="13"/>
      <c r="EB4455" s="13"/>
      <c r="EC4455" s="13"/>
      <c r="ED4455" s="13"/>
      <c r="EE4455" s="13"/>
      <c r="EF4455" s="13"/>
      <c r="EG4455" s="13"/>
      <c r="EH4455" s="13"/>
      <c r="EI4455" s="13"/>
      <c r="EJ4455" s="13"/>
      <c r="EK4455" s="13"/>
      <c r="EL4455" s="13"/>
      <c r="EM4455" s="13"/>
      <c r="EN4455" s="13"/>
      <c r="EO4455" s="13"/>
      <c r="EP4455" s="13"/>
      <c r="EQ4455" s="13"/>
      <c r="ER4455" s="13"/>
      <c r="ES4455" s="13"/>
      <c r="ET4455" s="13"/>
      <c r="EU4455" s="13"/>
      <c r="EV4455" s="13"/>
      <c r="EW4455" s="13"/>
      <c r="EX4455" s="13"/>
      <c r="EY4455" s="13"/>
      <c r="EZ4455" s="13"/>
      <c r="FA4455" s="13"/>
      <c r="FB4455" s="13"/>
      <c r="FC4455" s="13"/>
      <c r="FD4455" s="13"/>
      <c r="FE4455" s="13"/>
      <c r="FF4455" s="13"/>
      <c r="FG4455" s="13"/>
      <c r="FH4455" s="13"/>
      <c r="FI4455" s="13"/>
      <c r="FJ4455" s="13"/>
      <c r="FK4455" s="13"/>
      <c r="FL4455" s="13"/>
      <c r="FM4455" s="13"/>
      <c r="FN4455" s="13"/>
      <c r="FO4455" s="13"/>
      <c r="FP4455" s="13"/>
      <c r="FQ4455" s="13"/>
      <c r="FR4455" s="13"/>
      <c r="FS4455" s="13"/>
      <c r="FT4455" s="13"/>
      <c r="FU4455" s="13"/>
      <c r="FV4455" s="13"/>
      <c r="FW4455" s="13"/>
      <c r="FX4455" s="13"/>
      <c r="FY4455" s="13"/>
      <c r="FZ4455" s="13"/>
      <c r="GA4455" s="13"/>
      <c r="GB4455" s="13"/>
      <c r="GC4455" s="13"/>
      <c r="GD4455" s="13"/>
      <c r="GE4455" s="13"/>
      <c r="GF4455" s="13"/>
      <c r="GG4455" s="13"/>
      <c r="GH4455" s="13"/>
      <c r="GI4455" s="13"/>
      <c r="GJ4455" s="13"/>
      <c r="GK4455" s="13"/>
      <c r="GL4455" s="13"/>
      <c r="GM4455" s="13"/>
      <c r="GN4455" s="13"/>
      <c r="GO4455" s="13"/>
      <c r="GP4455" s="13"/>
      <c r="GQ4455" s="13"/>
      <c r="GR4455" s="13"/>
      <c r="GS4455" s="13"/>
      <c r="GT4455" s="13"/>
      <c r="GU4455" s="13"/>
      <c r="GV4455" s="13"/>
      <c r="GW4455" s="13"/>
      <c r="GX4455" s="13"/>
      <c r="GY4455" s="13"/>
      <c r="GZ4455" s="13"/>
      <c r="HA4455" s="13"/>
      <c r="HB4455" s="13"/>
      <c r="HC4455" s="13"/>
      <c r="HD4455" s="13"/>
      <c r="HE4455" s="13"/>
      <c r="HF4455" s="13"/>
      <c r="HG4455" s="13"/>
      <c r="HH4455" s="13"/>
      <c r="HI4455" s="13"/>
      <c r="HJ4455" s="13"/>
      <c r="HK4455" s="13"/>
      <c r="HL4455" s="13"/>
      <c r="HM4455" s="13"/>
      <c r="HN4455" s="13"/>
      <c r="HO4455" s="13"/>
      <c r="HP4455" s="13"/>
      <c r="HQ4455" s="13"/>
      <c r="HR4455" s="13"/>
      <c r="HS4455" s="13"/>
      <c r="HT4455" s="13"/>
      <c r="HU4455" s="13"/>
      <c r="HV4455" s="13"/>
      <c r="HW4455" s="13"/>
      <c r="HX4455" s="13"/>
      <c r="HY4455" s="13"/>
      <c r="HZ4455" s="13"/>
      <c r="IA4455" s="13"/>
      <c r="IB4455" s="13"/>
      <c r="IC4455" s="13"/>
      <c r="ID4455" s="13"/>
      <c r="IE4455" s="13"/>
      <c r="IF4455" s="13"/>
      <c r="IG4455" s="13"/>
    </row>
    <row r="4456" spans="1:241" s="304" customFormat="1">
      <c r="A4456" s="309">
        <v>372</v>
      </c>
      <c r="B4456" s="330" t="s">
        <v>5482</v>
      </c>
      <c r="C4456" s="119" t="s">
        <v>599</v>
      </c>
      <c r="D4456" s="305" t="s">
        <v>2034</v>
      </c>
      <c r="E4456" s="299">
        <f t="shared" si="259"/>
        <v>100</v>
      </c>
      <c r="F4456" s="305">
        <v>100</v>
      </c>
      <c r="G4456" s="303"/>
      <c r="H4456" s="303"/>
      <c r="I4456" s="13"/>
      <c r="J4456" s="13"/>
      <c r="K4456" s="13"/>
      <c r="L4456" s="13"/>
      <c r="M4456" s="13"/>
      <c r="N4456" s="13"/>
      <c r="O4456" s="13"/>
      <c r="P4456" s="13"/>
      <c r="Q4456" s="13"/>
      <c r="R4456" s="13"/>
      <c r="S4456" s="13"/>
      <c r="T4456" s="13"/>
      <c r="U4456" s="13"/>
      <c r="V4456" s="13"/>
      <c r="W4456" s="13"/>
      <c r="X4456" s="13"/>
      <c r="Y4456" s="13"/>
      <c r="Z4456" s="13"/>
      <c r="AA4456" s="13"/>
      <c r="AB4456" s="13"/>
      <c r="AC4456" s="13"/>
      <c r="AD4456" s="13"/>
      <c r="AE4456" s="13"/>
      <c r="AF4456" s="13"/>
      <c r="AG4456" s="13"/>
      <c r="AH4456" s="13"/>
      <c r="AI4456" s="13"/>
      <c r="AJ4456" s="13"/>
      <c r="AK4456" s="13"/>
      <c r="AL4456" s="13"/>
      <c r="AM4456" s="13"/>
      <c r="AN4456" s="13"/>
      <c r="AO4456" s="13"/>
      <c r="AP4456" s="13"/>
      <c r="AQ4456" s="13"/>
      <c r="AR4456" s="13"/>
      <c r="AS4456" s="13"/>
      <c r="AT4456" s="13"/>
      <c r="AU4456" s="13"/>
      <c r="AV4456" s="13"/>
      <c r="AW4456" s="13"/>
      <c r="AX4456" s="13"/>
      <c r="AY4456" s="13"/>
      <c r="AZ4456" s="13"/>
      <c r="BA4456" s="13"/>
      <c r="BB4456" s="13"/>
      <c r="BC4456" s="13"/>
      <c r="BD4456" s="13"/>
      <c r="BE4456" s="13"/>
      <c r="BF4456" s="13"/>
      <c r="BG4456" s="13"/>
      <c r="BH4456" s="13"/>
      <c r="BI4456" s="13"/>
      <c r="BJ4456" s="13"/>
      <c r="BK4456" s="13"/>
      <c r="BL4456" s="13"/>
      <c r="BM4456" s="13"/>
      <c r="BN4456" s="13"/>
      <c r="BO4456" s="13"/>
      <c r="BP4456" s="13"/>
      <c r="BQ4456" s="13"/>
      <c r="BR4456" s="13"/>
      <c r="BS4456" s="13"/>
      <c r="BT4456" s="13"/>
      <c r="BU4456" s="13"/>
      <c r="BV4456" s="13"/>
      <c r="BW4456" s="13"/>
      <c r="BX4456" s="13"/>
      <c r="BY4456" s="13"/>
      <c r="BZ4456" s="13"/>
      <c r="CA4456" s="13"/>
      <c r="CB4456" s="13"/>
      <c r="CC4456" s="13"/>
      <c r="CD4456" s="13"/>
      <c r="CE4456" s="13"/>
      <c r="CF4456" s="13"/>
      <c r="CG4456" s="13"/>
      <c r="CH4456" s="13"/>
      <c r="CI4456" s="13"/>
      <c r="CJ4456" s="13"/>
      <c r="CK4456" s="13"/>
      <c r="CL4456" s="13"/>
      <c r="CM4456" s="13"/>
      <c r="CN4456" s="13"/>
      <c r="CO4456" s="13"/>
      <c r="CP4456" s="13"/>
      <c r="CQ4456" s="13"/>
      <c r="CR4456" s="13"/>
      <c r="CS4456" s="13"/>
      <c r="CT4456" s="13"/>
      <c r="CU4456" s="13"/>
      <c r="CV4456" s="13"/>
      <c r="CW4456" s="13"/>
      <c r="CX4456" s="13"/>
      <c r="CY4456" s="13"/>
      <c r="CZ4456" s="13"/>
      <c r="DA4456" s="13"/>
      <c r="DB4456" s="13"/>
      <c r="DC4456" s="13"/>
      <c r="DD4456" s="13"/>
      <c r="DE4456" s="13"/>
      <c r="DF4456" s="13"/>
      <c r="DG4456" s="13"/>
      <c r="DH4456" s="13"/>
      <c r="DI4456" s="13"/>
      <c r="DJ4456" s="13"/>
      <c r="DK4456" s="13"/>
      <c r="DL4456" s="13"/>
      <c r="DM4456" s="13"/>
      <c r="DN4456" s="13"/>
      <c r="DO4456" s="13"/>
      <c r="DP4456" s="13"/>
      <c r="DQ4456" s="13"/>
      <c r="DR4456" s="13"/>
      <c r="DS4456" s="13"/>
      <c r="DT4456" s="13"/>
      <c r="DU4456" s="13"/>
      <c r="DV4456" s="13"/>
      <c r="DW4456" s="13"/>
      <c r="DX4456" s="13"/>
      <c r="DY4456" s="13"/>
      <c r="DZ4456" s="13"/>
      <c r="EA4456" s="13"/>
      <c r="EB4456" s="13"/>
      <c r="EC4456" s="13"/>
      <c r="ED4456" s="13"/>
      <c r="EE4456" s="13"/>
      <c r="EF4456" s="13"/>
      <c r="EG4456" s="13"/>
      <c r="EH4456" s="13"/>
      <c r="EI4456" s="13"/>
      <c r="EJ4456" s="13"/>
      <c r="EK4456" s="13"/>
      <c r="EL4456" s="13"/>
      <c r="EM4456" s="13"/>
      <c r="EN4456" s="13"/>
      <c r="EO4456" s="13"/>
      <c r="EP4456" s="13"/>
      <c r="EQ4456" s="13"/>
      <c r="ER4456" s="13"/>
      <c r="ES4456" s="13"/>
      <c r="ET4456" s="13"/>
      <c r="EU4456" s="13"/>
      <c r="EV4456" s="13"/>
      <c r="EW4456" s="13"/>
      <c r="EX4456" s="13"/>
      <c r="EY4456" s="13"/>
      <c r="EZ4456" s="13"/>
      <c r="FA4456" s="13"/>
      <c r="FB4456" s="13"/>
      <c r="FC4456" s="13"/>
      <c r="FD4456" s="13"/>
      <c r="FE4456" s="13"/>
      <c r="FF4456" s="13"/>
      <c r="FG4456" s="13"/>
      <c r="FH4456" s="13"/>
      <c r="FI4456" s="13"/>
      <c r="FJ4456" s="13"/>
      <c r="FK4456" s="13"/>
      <c r="FL4456" s="13"/>
      <c r="FM4456" s="13"/>
      <c r="FN4456" s="13"/>
      <c r="FO4456" s="13"/>
      <c r="FP4456" s="13"/>
      <c r="FQ4456" s="13"/>
      <c r="FR4456" s="13"/>
      <c r="FS4456" s="13"/>
      <c r="FT4456" s="13"/>
      <c r="FU4456" s="13"/>
      <c r="FV4456" s="13"/>
      <c r="FW4456" s="13"/>
      <c r="FX4456" s="13"/>
      <c r="FY4456" s="13"/>
      <c r="FZ4456" s="13"/>
      <c r="GA4456" s="13"/>
      <c r="GB4456" s="13"/>
      <c r="GC4456" s="13"/>
      <c r="GD4456" s="13"/>
      <c r="GE4456" s="13"/>
      <c r="GF4456" s="13"/>
      <c r="GG4456" s="13"/>
      <c r="GH4456" s="13"/>
      <c r="GI4456" s="13"/>
      <c r="GJ4456" s="13"/>
      <c r="GK4456" s="13"/>
      <c r="GL4456" s="13"/>
      <c r="GM4456" s="13"/>
      <c r="GN4456" s="13"/>
      <c r="GO4456" s="13"/>
      <c r="GP4456" s="13"/>
      <c r="GQ4456" s="13"/>
      <c r="GR4456" s="13"/>
      <c r="GS4456" s="13"/>
      <c r="GT4456" s="13"/>
      <c r="GU4456" s="13"/>
      <c r="GV4456" s="13"/>
      <c r="GW4456" s="13"/>
      <c r="GX4456" s="13"/>
      <c r="GY4456" s="13"/>
      <c r="GZ4456" s="13"/>
      <c r="HA4456" s="13"/>
      <c r="HB4456" s="13"/>
      <c r="HC4456" s="13"/>
      <c r="HD4456" s="13"/>
      <c r="HE4456" s="13"/>
      <c r="HF4456" s="13"/>
      <c r="HG4456" s="13"/>
      <c r="HH4456" s="13"/>
      <c r="HI4456" s="13"/>
      <c r="HJ4456" s="13"/>
      <c r="HK4456" s="13"/>
      <c r="HL4456" s="13"/>
      <c r="HM4456" s="13"/>
      <c r="HN4456" s="13"/>
      <c r="HO4456" s="13"/>
      <c r="HP4456" s="13"/>
      <c r="HQ4456" s="13"/>
      <c r="HR4456" s="13"/>
      <c r="HS4456" s="13"/>
      <c r="HT4456" s="13"/>
      <c r="HU4456" s="13"/>
      <c r="HV4456" s="13"/>
      <c r="HW4456" s="13"/>
      <c r="HX4456" s="13"/>
      <c r="HY4456" s="13"/>
      <c r="HZ4456" s="13"/>
      <c r="IA4456" s="13"/>
      <c r="IB4456" s="13"/>
      <c r="IC4456" s="13"/>
      <c r="ID4456" s="13"/>
      <c r="IE4456" s="13"/>
      <c r="IF4456" s="13"/>
      <c r="IG4456" s="13"/>
    </row>
    <row r="4457" spans="1:241" s="304" customFormat="1">
      <c r="A4457" s="309">
        <v>373</v>
      </c>
      <c r="B4457" s="330" t="s">
        <v>5483</v>
      </c>
      <c r="C4457" s="46" t="s">
        <v>5484</v>
      </c>
      <c r="D4457" s="305" t="s">
        <v>1808</v>
      </c>
      <c r="E4457" s="299">
        <f t="shared" si="259"/>
        <v>5</v>
      </c>
      <c r="F4457" s="305">
        <v>5</v>
      </c>
      <c r="G4457" s="303"/>
      <c r="H4457" s="303"/>
      <c r="I4457" s="13"/>
      <c r="J4457" s="13"/>
      <c r="K4457" s="13"/>
      <c r="L4457" s="13"/>
      <c r="M4457" s="13"/>
      <c r="N4457" s="13"/>
      <c r="O4457" s="13"/>
      <c r="P4457" s="13"/>
      <c r="Q4457" s="13"/>
      <c r="R4457" s="13"/>
      <c r="S4457" s="13"/>
      <c r="T4457" s="13"/>
      <c r="U4457" s="13"/>
      <c r="V4457" s="13"/>
      <c r="W4457" s="13"/>
      <c r="X4457" s="13"/>
      <c r="Y4457" s="13"/>
      <c r="Z4457" s="13"/>
      <c r="AA4457" s="13"/>
      <c r="AB4457" s="13"/>
      <c r="AC4457" s="13"/>
      <c r="AD4457" s="13"/>
      <c r="AE4457" s="13"/>
      <c r="AF4457" s="13"/>
      <c r="AG4457" s="13"/>
      <c r="AH4457" s="13"/>
      <c r="AI4457" s="13"/>
      <c r="AJ4457" s="13"/>
      <c r="AK4457" s="13"/>
      <c r="AL4457" s="13"/>
      <c r="AM4457" s="13"/>
      <c r="AN4457" s="13"/>
      <c r="AO4457" s="13"/>
      <c r="AP4457" s="13"/>
      <c r="AQ4457" s="13"/>
      <c r="AR4457" s="13"/>
      <c r="AS4457" s="13"/>
      <c r="AT4457" s="13"/>
      <c r="AU4457" s="13"/>
      <c r="AV4457" s="13"/>
      <c r="AW4457" s="13"/>
      <c r="AX4457" s="13"/>
      <c r="AY4457" s="13"/>
      <c r="AZ4457" s="13"/>
      <c r="BA4457" s="13"/>
      <c r="BB4457" s="13"/>
      <c r="BC4457" s="13"/>
      <c r="BD4457" s="13"/>
      <c r="BE4457" s="13"/>
      <c r="BF4457" s="13"/>
      <c r="BG4457" s="13"/>
      <c r="BH4457" s="13"/>
      <c r="BI4457" s="13"/>
      <c r="BJ4457" s="13"/>
      <c r="BK4457" s="13"/>
      <c r="BL4457" s="13"/>
      <c r="BM4457" s="13"/>
      <c r="BN4457" s="13"/>
      <c r="BO4457" s="13"/>
      <c r="BP4457" s="13"/>
      <c r="BQ4457" s="13"/>
      <c r="BR4457" s="13"/>
      <c r="BS4457" s="13"/>
      <c r="BT4457" s="13"/>
      <c r="BU4457" s="13"/>
      <c r="BV4457" s="13"/>
      <c r="BW4457" s="13"/>
      <c r="BX4457" s="13"/>
      <c r="BY4457" s="13"/>
      <c r="BZ4457" s="13"/>
      <c r="CA4457" s="13"/>
      <c r="CB4457" s="13"/>
      <c r="CC4457" s="13"/>
      <c r="CD4457" s="13"/>
      <c r="CE4457" s="13"/>
      <c r="CF4457" s="13"/>
      <c r="CG4457" s="13"/>
      <c r="CH4457" s="13"/>
      <c r="CI4457" s="13"/>
      <c r="CJ4457" s="13"/>
      <c r="CK4457" s="13"/>
      <c r="CL4457" s="13"/>
      <c r="CM4457" s="13"/>
      <c r="CN4457" s="13"/>
      <c r="CO4457" s="13"/>
      <c r="CP4457" s="13"/>
      <c r="CQ4457" s="13"/>
      <c r="CR4457" s="13"/>
      <c r="CS4457" s="13"/>
      <c r="CT4457" s="13"/>
      <c r="CU4457" s="13"/>
      <c r="CV4457" s="13"/>
      <c r="CW4457" s="13"/>
      <c r="CX4457" s="13"/>
      <c r="CY4457" s="13"/>
      <c r="CZ4457" s="13"/>
      <c r="DA4457" s="13"/>
      <c r="DB4457" s="13"/>
      <c r="DC4457" s="13"/>
      <c r="DD4457" s="13"/>
      <c r="DE4457" s="13"/>
      <c r="DF4457" s="13"/>
      <c r="DG4457" s="13"/>
      <c r="DH4457" s="13"/>
      <c r="DI4457" s="13"/>
      <c r="DJ4457" s="13"/>
      <c r="DK4457" s="13"/>
      <c r="DL4457" s="13"/>
      <c r="DM4457" s="13"/>
      <c r="DN4457" s="13"/>
      <c r="DO4457" s="13"/>
      <c r="DP4457" s="13"/>
      <c r="DQ4457" s="13"/>
      <c r="DR4457" s="13"/>
      <c r="DS4457" s="13"/>
      <c r="DT4457" s="13"/>
      <c r="DU4457" s="13"/>
      <c r="DV4457" s="13"/>
      <c r="DW4457" s="13"/>
      <c r="DX4457" s="13"/>
      <c r="DY4457" s="13"/>
      <c r="DZ4457" s="13"/>
      <c r="EA4457" s="13"/>
      <c r="EB4457" s="13"/>
      <c r="EC4457" s="13"/>
      <c r="ED4457" s="13"/>
      <c r="EE4457" s="13"/>
      <c r="EF4457" s="13"/>
      <c r="EG4457" s="13"/>
      <c r="EH4457" s="13"/>
      <c r="EI4457" s="13"/>
      <c r="EJ4457" s="13"/>
      <c r="EK4457" s="13"/>
      <c r="EL4457" s="13"/>
      <c r="EM4457" s="13"/>
      <c r="EN4457" s="13"/>
      <c r="EO4457" s="13"/>
      <c r="EP4457" s="13"/>
      <c r="EQ4457" s="13"/>
      <c r="ER4457" s="13"/>
      <c r="ES4457" s="13"/>
      <c r="ET4457" s="13"/>
      <c r="EU4457" s="13"/>
      <c r="EV4457" s="13"/>
      <c r="EW4457" s="13"/>
      <c r="EX4457" s="13"/>
      <c r="EY4457" s="13"/>
      <c r="EZ4457" s="13"/>
      <c r="FA4457" s="13"/>
      <c r="FB4457" s="13"/>
      <c r="FC4457" s="13"/>
      <c r="FD4457" s="13"/>
      <c r="FE4457" s="13"/>
      <c r="FF4457" s="13"/>
      <c r="FG4457" s="13"/>
      <c r="FH4457" s="13"/>
      <c r="FI4457" s="13"/>
      <c r="FJ4457" s="13"/>
      <c r="FK4457" s="13"/>
      <c r="FL4457" s="13"/>
      <c r="FM4457" s="13"/>
      <c r="FN4457" s="13"/>
      <c r="FO4457" s="13"/>
      <c r="FP4457" s="13"/>
      <c r="FQ4457" s="13"/>
      <c r="FR4457" s="13"/>
      <c r="FS4457" s="13"/>
      <c r="FT4457" s="13"/>
      <c r="FU4457" s="13"/>
      <c r="FV4457" s="13"/>
      <c r="FW4457" s="13"/>
      <c r="FX4457" s="13"/>
      <c r="FY4457" s="13"/>
      <c r="FZ4457" s="13"/>
      <c r="GA4457" s="13"/>
      <c r="GB4457" s="13"/>
      <c r="GC4457" s="13"/>
      <c r="GD4457" s="13"/>
      <c r="GE4457" s="13"/>
      <c r="GF4457" s="13"/>
      <c r="GG4457" s="13"/>
      <c r="GH4457" s="13"/>
      <c r="GI4457" s="13"/>
      <c r="GJ4457" s="13"/>
      <c r="GK4457" s="13"/>
      <c r="GL4457" s="13"/>
      <c r="GM4457" s="13"/>
      <c r="GN4457" s="13"/>
      <c r="GO4457" s="13"/>
      <c r="GP4457" s="13"/>
      <c r="GQ4457" s="13"/>
      <c r="GR4457" s="13"/>
      <c r="GS4457" s="13"/>
      <c r="GT4457" s="13"/>
      <c r="GU4457" s="13"/>
      <c r="GV4457" s="13"/>
      <c r="GW4457" s="13"/>
      <c r="GX4457" s="13"/>
      <c r="GY4457" s="13"/>
      <c r="GZ4457" s="13"/>
      <c r="HA4457" s="13"/>
      <c r="HB4457" s="13"/>
      <c r="HC4457" s="13"/>
      <c r="HD4457" s="13"/>
      <c r="HE4457" s="13"/>
      <c r="HF4457" s="13"/>
      <c r="HG4457" s="13"/>
      <c r="HH4457" s="13"/>
      <c r="HI4457" s="13"/>
      <c r="HJ4457" s="13"/>
      <c r="HK4457" s="13"/>
      <c r="HL4457" s="13"/>
      <c r="HM4457" s="13"/>
      <c r="HN4457" s="13"/>
      <c r="HO4457" s="13"/>
      <c r="HP4457" s="13"/>
      <c r="HQ4457" s="13"/>
      <c r="HR4457" s="13"/>
      <c r="HS4457" s="13"/>
      <c r="HT4457" s="13"/>
      <c r="HU4457" s="13"/>
      <c r="HV4457" s="13"/>
      <c r="HW4457" s="13"/>
      <c r="HX4457" s="13"/>
      <c r="HY4457" s="13"/>
      <c r="HZ4457" s="13"/>
      <c r="IA4457" s="13"/>
      <c r="IB4457" s="13"/>
      <c r="IC4457" s="13"/>
      <c r="ID4457" s="13"/>
      <c r="IE4457" s="13"/>
      <c r="IF4457" s="13"/>
      <c r="IG4457" s="13"/>
    </row>
    <row r="4458" spans="1:241" s="304" customFormat="1">
      <c r="A4458" s="309">
        <v>374</v>
      </c>
      <c r="B4458" s="330" t="s">
        <v>5485</v>
      </c>
      <c r="C4458" s="46" t="s">
        <v>5484</v>
      </c>
      <c r="D4458" s="305" t="s">
        <v>1808</v>
      </c>
      <c r="E4458" s="299">
        <f t="shared" si="259"/>
        <v>5</v>
      </c>
      <c r="F4458" s="305">
        <v>5</v>
      </c>
      <c r="G4458" s="303"/>
      <c r="H4458" s="303"/>
      <c r="I4458" s="13"/>
      <c r="J4458" s="13"/>
      <c r="K4458" s="13"/>
      <c r="L4458" s="13"/>
      <c r="M4458" s="13"/>
      <c r="N4458" s="13"/>
      <c r="O4458" s="13"/>
      <c r="P4458" s="13"/>
      <c r="Q4458" s="13"/>
      <c r="R4458" s="13"/>
      <c r="S4458" s="13"/>
      <c r="T4458" s="13"/>
      <c r="U4458" s="13"/>
      <c r="V4458" s="13"/>
      <c r="W4458" s="13"/>
      <c r="X4458" s="13"/>
      <c r="Y4458" s="13"/>
      <c r="Z4458" s="13"/>
      <c r="AA4458" s="13"/>
      <c r="AB4458" s="13"/>
      <c r="AC4458" s="13"/>
      <c r="AD4458" s="13"/>
      <c r="AE4458" s="13"/>
      <c r="AF4458" s="13"/>
      <c r="AG4458" s="13"/>
      <c r="AH4458" s="13"/>
      <c r="AI4458" s="13"/>
      <c r="AJ4458" s="13"/>
      <c r="AK4458" s="13"/>
      <c r="AL4458" s="13"/>
      <c r="AM4458" s="13"/>
      <c r="AN4458" s="13"/>
      <c r="AO4458" s="13"/>
      <c r="AP4458" s="13"/>
      <c r="AQ4458" s="13"/>
      <c r="AR4458" s="13"/>
      <c r="AS4458" s="13"/>
      <c r="AT4458" s="13"/>
      <c r="AU4458" s="13"/>
      <c r="AV4458" s="13"/>
      <c r="AW4458" s="13"/>
      <c r="AX4458" s="13"/>
      <c r="AY4458" s="13"/>
      <c r="AZ4458" s="13"/>
      <c r="BA4458" s="13"/>
      <c r="BB4458" s="13"/>
      <c r="BC4458" s="13"/>
      <c r="BD4458" s="13"/>
      <c r="BE4458" s="13"/>
      <c r="BF4458" s="13"/>
      <c r="BG4458" s="13"/>
      <c r="BH4458" s="13"/>
      <c r="BI4458" s="13"/>
      <c r="BJ4458" s="13"/>
      <c r="BK4458" s="13"/>
      <c r="BL4458" s="13"/>
      <c r="BM4458" s="13"/>
      <c r="BN4458" s="13"/>
      <c r="BO4458" s="13"/>
      <c r="BP4458" s="13"/>
      <c r="BQ4458" s="13"/>
      <c r="BR4458" s="13"/>
      <c r="BS4458" s="13"/>
      <c r="BT4458" s="13"/>
      <c r="BU4458" s="13"/>
      <c r="BV4458" s="13"/>
      <c r="BW4458" s="13"/>
      <c r="BX4458" s="13"/>
      <c r="BY4458" s="13"/>
      <c r="BZ4458" s="13"/>
      <c r="CA4458" s="13"/>
      <c r="CB4458" s="13"/>
      <c r="CC4458" s="13"/>
      <c r="CD4458" s="13"/>
      <c r="CE4458" s="13"/>
      <c r="CF4458" s="13"/>
      <c r="CG4458" s="13"/>
      <c r="CH4458" s="13"/>
      <c r="CI4458" s="13"/>
      <c r="CJ4458" s="13"/>
      <c r="CK4458" s="13"/>
      <c r="CL4458" s="13"/>
      <c r="CM4458" s="13"/>
      <c r="CN4458" s="13"/>
      <c r="CO4458" s="13"/>
      <c r="CP4458" s="13"/>
      <c r="CQ4458" s="13"/>
      <c r="CR4458" s="13"/>
      <c r="CS4458" s="13"/>
      <c r="CT4458" s="13"/>
      <c r="CU4458" s="13"/>
      <c r="CV4458" s="13"/>
      <c r="CW4458" s="13"/>
      <c r="CX4458" s="13"/>
      <c r="CY4458" s="13"/>
      <c r="CZ4458" s="13"/>
      <c r="DA4458" s="13"/>
      <c r="DB4458" s="13"/>
      <c r="DC4458" s="13"/>
      <c r="DD4458" s="13"/>
      <c r="DE4458" s="13"/>
      <c r="DF4458" s="13"/>
      <c r="DG4458" s="13"/>
      <c r="DH4458" s="13"/>
      <c r="DI4458" s="13"/>
      <c r="DJ4458" s="13"/>
      <c r="DK4458" s="13"/>
      <c r="DL4458" s="13"/>
      <c r="DM4458" s="13"/>
      <c r="DN4458" s="13"/>
      <c r="DO4458" s="13"/>
      <c r="DP4458" s="13"/>
      <c r="DQ4458" s="13"/>
      <c r="DR4458" s="13"/>
      <c r="DS4458" s="13"/>
      <c r="DT4458" s="13"/>
      <c r="DU4458" s="13"/>
      <c r="DV4458" s="13"/>
      <c r="DW4458" s="13"/>
      <c r="DX4458" s="13"/>
      <c r="DY4458" s="13"/>
      <c r="DZ4458" s="13"/>
      <c r="EA4458" s="13"/>
      <c r="EB4458" s="13"/>
      <c r="EC4458" s="13"/>
      <c r="ED4458" s="13"/>
      <c r="EE4458" s="13"/>
      <c r="EF4458" s="13"/>
      <c r="EG4458" s="13"/>
      <c r="EH4458" s="13"/>
      <c r="EI4458" s="13"/>
      <c r="EJ4458" s="13"/>
      <c r="EK4458" s="13"/>
      <c r="EL4458" s="13"/>
      <c r="EM4458" s="13"/>
      <c r="EN4458" s="13"/>
      <c r="EO4458" s="13"/>
      <c r="EP4458" s="13"/>
      <c r="EQ4458" s="13"/>
      <c r="ER4458" s="13"/>
      <c r="ES4458" s="13"/>
      <c r="ET4458" s="13"/>
      <c r="EU4458" s="13"/>
      <c r="EV4458" s="13"/>
      <c r="EW4458" s="13"/>
      <c r="EX4458" s="13"/>
      <c r="EY4458" s="13"/>
      <c r="EZ4458" s="13"/>
      <c r="FA4458" s="13"/>
      <c r="FB4458" s="13"/>
      <c r="FC4458" s="13"/>
      <c r="FD4458" s="13"/>
      <c r="FE4458" s="13"/>
      <c r="FF4458" s="13"/>
      <c r="FG4458" s="13"/>
      <c r="FH4458" s="13"/>
      <c r="FI4458" s="13"/>
      <c r="FJ4458" s="13"/>
      <c r="FK4458" s="13"/>
      <c r="FL4458" s="13"/>
      <c r="FM4458" s="13"/>
      <c r="FN4458" s="13"/>
      <c r="FO4458" s="13"/>
      <c r="FP4458" s="13"/>
      <c r="FQ4458" s="13"/>
      <c r="FR4458" s="13"/>
      <c r="FS4458" s="13"/>
      <c r="FT4458" s="13"/>
      <c r="FU4458" s="13"/>
      <c r="FV4458" s="13"/>
      <c r="FW4458" s="13"/>
      <c r="FX4458" s="13"/>
      <c r="FY4458" s="13"/>
      <c r="FZ4458" s="13"/>
      <c r="GA4458" s="13"/>
      <c r="GB4458" s="13"/>
      <c r="GC4458" s="13"/>
      <c r="GD4458" s="13"/>
      <c r="GE4458" s="13"/>
      <c r="GF4458" s="13"/>
      <c r="GG4458" s="13"/>
      <c r="GH4458" s="13"/>
      <c r="GI4458" s="13"/>
      <c r="GJ4458" s="13"/>
      <c r="GK4458" s="13"/>
      <c r="GL4458" s="13"/>
      <c r="GM4458" s="13"/>
      <c r="GN4458" s="13"/>
      <c r="GO4458" s="13"/>
      <c r="GP4458" s="13"/>
      <c r="GQ4458" s="13"/>
      <c r="GR4458" s="13"/>
      <c r="GS4458" s="13"/>
      <c r="GT4458" s="13"/>
      <c r="GU4458" s="13"/>
      <c r="GV4458" s="13"/>
      <c r="GW4458" s="13"/>
      <c r="GX4458" s="13"/>
      <c r="GY4458" s="13"/>
      <c r="GZ4458" s="13"/>
      <c r="HA4458" s="13"/>
      <c r="HB4458" s="13"/>
      <c r="HC4458" s="13"/>
      <c r="HD4458" s="13"/>
      <c r="HE4458" s="13"/>
      <c r="HF4458" s="13"/>
      <c r="HG4458" s="13"/>
      <c r="HH4458" s="13"/>
      <c r="HI4458" s="13"/>
      <c r="HJ4458" s="13"/>
      <c r="HK4458" s="13"/>
      <c r="HL4458" s="13"/>
      <c r="HM4458" s="13"/>
      <c r="HN4458" s="13"/>
      <c r="HO4458" s="13"/>
      <c r="HP4458" s="13"/>
      <c r="HQ4458" s="13"/>
      <c r="HR4458" s="13"/>
      <c r="HS4458" s="13"/>
      <c r="HT4458" s="13"/>
      <c r="HU4458" s="13"/>
      <c r="HV4458" s="13"/>
      <c r="HW4458" s="13"/>
      <c r="HX4458" s="13"/>
      <c r="HY4458" s="13"/>
      <c r="HZ4458" s="13"/>
      <c r="IA4458" s="13"/>
      <c r="IB4458" s="13"/>
      <c r="IC4458" s="13"/>
      <c r="ID4458" s="13"/>
      <c r="IE4458" s="13"/>
      <c r="IF4458" s="13"/>
      <c r="IG4458" s="13"/>
    </row>
    <row r="4459" spans="1:241" s="304" customFormat="1">
      <c r="A4459" s="309">
        <v>375</v>
      </c>
      <c r="B4459" s="330" t="s">
        <v>5486</v>
      </c>
      <c r="C4459" s="119" t="s">
        <v>5487</v>
      </c>
      <c r="D4459" s="305" t="s">
        <v>1808</v>
      </c>
      <c r="E4459" s="299">
        <f t="shared" si="259"/>
        <v>5</v>
      </c>
      <c r="F4459" s="305">
        <v>5</v>
      </c>
      <c r="G4459" s="303"/>
      <c r="H4459" s="303"/>
      <c r="I4459" s="13"/>
      <c r="J4459" s="13"/>
      <c r="K4459" s="13"/>
      <c r="L4459" s="13"/>
      <c r="M4459" s="13"/>
      <c r="N4459" s="13"/>
      <c r="O4459" s="13"/>
      <c r="P4459" s="13"/>
      <c r="Q4459" s="13"/>
      <c r="R4459" s="13"/>
      <c r="S4459" s="13"/>
      <c r="T4459" s="13"/>
      <c r="U4459" s="13"/>
      <c r="V4459" s="13"/>
      <c r="W4459" s="13"/>
      <c r="X4459" s="13"/>
      <c r="Y4459" s="13"/>
      <c r="Z4459" s="13"/>
      <c r="AA4459" s="13"/>
      <c r="AB4459" s="13"/>
      <c r="AC4459" s="13"/>
      <c r="AD4459" s="13"/>
      <c r="AE4459" s="13"/>
      <c r="AF4459" s="13"/>
      <c r="AG4459" s="13"/>
      <c r="AH4459" s="13"/>
      <c r="AI4459" s="13"/>
      <c r="AJ4459" s="13"/>
      <c r="AK4459" s="13"/>
      <c r="AL4459" s="13"/>
      <c r="AM4459" s="13"/>
      <c r="AN4459" s="13"/>
      <c r="AO4459" s="13"/>
      <c r="AP4459" s="13"/>
      <c r="AQ4459" s="13"/>
      <c r="AR4459" s="13"/>
      <c r="AS4459" s="13"/>
      <c r="AT4459" s="13"/>
      <c r="AU4459" s="13"/>
      <c r="AV4459" s="13"/>
      <c r="AW4459" s="13"/>
      <c r="AX4459" s="13"/>
      <c r="AY4459" s="13"/>
      <c r="AZ4459" s="13"/>
      <c r="BA4459" s="13"/>
      <c r="BB4459" s="13"/>
      <c r="BC4459" s="13"/>
      <c r="BD4459" s="13"/>
      <c r="BE4459" s="13"/>
      <c r="BF4459" s="13"/>
      <c r="BG4459" s="13"/>
      <c r="BH4459" s="13"/>
      <c r="BI4459" s="13"/>
      <c r="BJ4459" s="13"/>
      <c r="BK4459" s="13"/>
      <c r="BL4459" s="13"/>
      <c r="BM4459" s="13"/>
      <c r="BN4459" s="13"/>
      <c r="BO4459" s="13"/>
      <c r="BP4459" s="13"/>
      <c r="BQ4459" s="13"/>
      <c r="BR4459" s="13"/>
      <c r="BS4459" s="13"/>
      <c r="BT4459" s="13"/>
      <c r="BU4459" s="13"/>
      <c r="BV4459" s="13"/>
      <c r="BW4459" s="13"/>
      <c r="BX4459" s="13"/>
      <c r="BY4459" s="13"/>
      <c r="BZ4459" s="13"/>
      <c r="CA4459" s="13"/>
      <c r="CB4459" s="13"/>
      <c r="CC4459" s="13"/>
      <c r="CD4459" s="13"/>
      <c r="CE4459" s="13"/>
      <c r="CF4459" s="13"/>
      <c r="CG4459" s="13"/>
      <c r="CH4459" s="13"/>
      <c r="CI4459" s="13"/>
      <c r="CJ4459" s="13"/>
      <c r="CK4459" s="13"/>
      <c r="CL4459" s="13"/>
      <c r="CM4459" s="13"/>
      <c r="CN4459" s="13"/>
      <c r="CO4459" s="13"/>
      <c r="CP4459" s="13"/>
      <c r="CQ4459" s="13"/>
      <c r="CR4459" s="13"/>
      <c r="CS4459" s="13"/>
      <c r="CT4459" s="13"/>
      <c r="CU4459" s="13"/>
      <c r="CV4459" s="13"/>
      <c r="CW4459" s="13"/>
      <c r="CX4459" s="13"/>
      <c r="CY4459" s="13"/>
      <c r="CZ4459" s="13"/>
      <c r="DA4459" s="13"/>
      <c r="DB4459" s="13"/>
      <c r="DC4459" s="13"/>
      <c r="DD4459" s="13"/>
      <c r="DE4459" s="13"/>
      <c r="DF4459" s="13"/>
      <c r="DG4459" s="13"/>
      <c r="DH4459" s="13"/>
      <c r="DI4459" s="13"/>
      <c r="DJ4459" s="13"/>
      <c r="DK4459" s="13"/>
      <c r="DL4459" s="13"/>
      <c r="DM4459" s="13"/>
      <c r="DN4459" s="13"/>
      <c r="DO4459" s="13"/>
      <c r="DP4459" s="13"/>
      <c r="DQ4459" s="13"/>
      <c r="DR4459" s="13"/>
      <c r="DS4459" s="13"/>
      <c r="DT4459" s="13"/>
      <c r="DU4459" s="13"/>
      <c r="DV4459" s="13"/>
      <c r="DW4459" s="13"/>
      <c r="DX4459" s="13"/>
      <c r="DY4459" s="13"/>
      <c r="DZ4459" s="13"/>
      <c r="EA4459" s="13"/>
      <c r="EB4459" s="13"/>
      <c r="EC4459" s="13"/>
      <c r="ED4459" s="13"/>
      <c r="EE4459" s="13"/>
      <c r="EF4459" s="13"/>
      <c r="EG4459" s="13"/>
      <c r="EH4459" s="13"/>
      <c r="EI4459" s="13"/>
      <c r="EJ4459" s="13"/>
      <c r="EK4459" s="13"/>
      <c r="EL4459" s="13"/>
      <c r="EM4459" s="13"/>
      <c r="EN4459" s="13"/>
      <c r="EO4459" s="13"/>
      <c r="EP4459" s="13"/>
      <c r="EQ4459" s="13"/>
      <c r="ER4459" s="13"/>
      <c r="ES4459" s="13"/>
      <c r="ET4459" s="13"/>
      <c r="EU4459" s="13"/>
      <c r="EV4459" s="13"/>
      <c r="EW4459" s="13"/>
      <c r="EX4459" s="13"/>
      <c r="EY4459" s="13"/>
      <c r="EZ4459" s="13"/>
      <c r="FA4459" s="13"/>
      <c r="FB4459" s="13"/>
      <c r="FC4459" s="13"/>
      <c r="FD4459" s="13"/>
      <c r="FE4459" s="13"/>
      <c r="FF4459" s="13"/>
      <c r="FG4459" s="13"/>
      <c r="FH4459" s="13"/>
      <c r="FI4459" s="13"/>
      <c r="FJ4459" s="13"/>
      <c r="FK4459" s="13"/>
      <c r="FL4459" s="13"/>
      <c r="FM4459" s="13"/>
      <c r="FN4459" s="13"/>
      <c r="FO4459" s="13"/>
      <c r="FP4459" s="13"/>
      <c r="FQ4459" s="13"/>
      <c r="FR4459" s="13"/>
      <c r="FS4459" s="13"/>
      <c r="FT4459" s="13"/>
      <c r="FU4459" s="13"/>
      <c r="FV4459" s="13"/>
      <c r="FW4459" s="13"/>
      <c r="FX4459" s="13"/>
      <c r="FY4459" s="13"/>
      <c r="FZ4459" s="13"/>
      <c r="GA4459" s="13"/>
      <c r="GB4459" s="13"/>
      <c r="GC4459" s="13"/>
      <c r="GD4459" s="13"/>
      <c r="GE4459" s="13"/>
      <c r="GF4459" s="13"/>
      <c r="GG4459" s="13"/>
      <c r="GH4459" s="13"/>
      <c r="GI4459" s="13"/>
      <c r="GJ4459" s="13"/>
      <c r="GK4459" s="13"/>
      <c r="GL4459" s="13"/>
      <c r="GM4459" s="13"/>
      <c r="GN4459" s="13"/>
      <c r="GO4459" s="13"/>
      <c r="GP4459" s="13"/>
      <c r="GQ4459" s="13"/>
      <c r="GR4459" s="13"/>
      <c r="GS4459" s="13"/>
      <c r="GT4459" s="13"/>
      <c r="GU4459" s="13"/>
      <c r="GV4459" s="13"/>
      <c r="GW4459" s="13"/>
      <c r="GX4459" s="13"/>
      <c r="GY4459" s="13"/>
      <c r="GZ4459" s="13"/>
      <c r="HA4459" s="13"/>
      <c r="HB4459" s="13"/>
      <c r="HC4459" s="13"/>
      <c r="HD4459" s="13"/>
      <c r="HE4459" s="13"/>
      <c r="HF4459" s="13"/>
      <c r="HG4459" s="13"/>
      <c r="HH4459" s="13"/>
      <c r="HI4459" s="13"/>
      <c r="HJ4459" s="13"/>
      <c r="HK4459" s="13"/>
      <c r="HL4459" s="13"/>
      <c r="HM4459" s="13"/>
      <c r="HN4459" s="13"/>
      <c r="HO4459" s="13"/>
      <c r="HP4459" s="13"/>
      <c r="HQ4459" s="13"/>
      <c r="HR4459" s="13"/>
      <c r="HS4459" s="13"/>
      <c r="HT4459" s="13"/>
      <c r="HU4459" s="13"/>
      <c r="HV4459" s="13"/>
      <c r="HW4459" s="13"/>
      <c r="HX4459" s="13"/>
      <c r="HY4459" s="13"/>
      <c r="HZ4459" s="13"/>
      <c r="IA4459" s="13"/>
      <c r="IB4459" s="13"/>
      <c r="IC4459" s="13"/>
      <c r="ID4459" s="13"/>
      <c r="IE4459" s="13"/>
      <c r="IF4459" s="13"/>
      <c r="IG4459" s="13"/>
    </row>
    <row r="4460" spans="1:241" s="304" customFormat="1">
      <c r="A4460" s="309">
        <v>376</v>
      </c>
      <c r="B4460" s="330" t="s">
        <v>5488</v>
      </c>
      <c r="C4460" s="119"/>
      <c r="D4460" s="305" t="s">
        <v>1808</v>
      </c>
      <c r="E4460" s="299">
        <f t="shared" si="259"/>
        <v>2</v>
      </c>
      <c r="F4460" s="305">
        <v>2</v>
      </c>
      <c r="G4460" s="303"/>
      <c r="H4460" s="303"/>
      <c r="I4460" s="13"/>
      <c r="J4460" s="13"/>
      <c r="K4460" s="13"/>
      <c r="L4460" s="13"/>
      <c r="M4460" s="13"/>
      <c r="N4460" s="13"/>
      <c r="O4460" s="13"/>
      <c r="P4460" s="13"/>
      <c r="Q4460" s="13"/>
      <c r="R4460" s="13"/>
      <c r="S4460" s="13"/>
      <c r="T4460" s="13"/>
      <c r="U4460" s="13"/>
      <c r="V4460" s="13"/>
      <c r="W4460" s="13"/>
      <c r="X4460" s="13"/>
      <c r="Y4460" s="13"/>
      <c r="Z4460" s="13"/>
      <c r="AA4460" s="13"/>
      <c r="AB4460" s="13"/>
      <c r="AC4460" s="13"/>
      <c r="AD4460" s="13"/>
      <c r="AE4460" s="13"/>
      <c r="AF4460" s="13"/>
      <c r="AG4460" s="13"/>
      <c r="AH4460" s="13"/>
      <c r="AI4460" s="13"/>
      <c r="AJ4460" s="13"/>
      <c r="AK4460" s="13"/>
      <c r="AL4460" s="13"/>
      <c r="AM4460" s="13"/>
      <c r="AN4460" s="13"/>
      <c r="AO4460" s="13"/>
      <c r="AP4460" s="13"/>
      <c r="AQ4460" s="13"/>
      <c r="AR4460" s="13"/>
      <c r="AS4460" s="13"/>
      <c r="AT4460" s="13"/>
      <c r="AU4460" s="13"/>
      <c r="AV4460" s="13"/>
      <c r="AW4460" s="13"/>
      <c r="AX4460" s="13"/>
      <c r="AY4460" s="13"/>
      <c r="AZ4460" s="13"/>
      <c r="BA4460" s="13"/>
      <c r="BB4460" s="13"/>
      <c r="BC4460" s="13"/>
      <c r="BD4460" s="13"/>
      <c r="BE4460" s="13"/>
      <c r="BF4460" s="13"/>
      <c r="BG4460" s="13"/>
      <c r="BH4460" s="13"/>
      <c r="BI4460" s="13"/>
      <c r="BJ4460" s="13"/>
      <c r="BK4460" s="13"/>
      <c r="BL4460" s="13"/>
      <c r="BM4460" s="13"/>
      <c r="BN4460" s="13"/>
      <c r="BO4460" s="13"/>
      <c r="BP4460" s="13"/>
      <c r="BQ4460" s="13"/>
      <c r="BR4460" s="13"/>
      <c r="BS4460" s="13"/>
      <c r="BT4460" s="13"/>
      <c r="BU4460" s="13"/>
      <c r="BV4460" s="13"/>
      <c r="BW4460" s="13"/>
      <c r="BX4460" s="13"/>
      <c r="BY4460" s="13"/>
      <c r="BZ4460" s="13"/>
      <c r="CA4460" s="13"/>
      <c r="CB4460" s="13"/>
      <c r="CC4460" s="13"/>
      <c r="CD4460" s="13"/>
      <c r="CE4460" s="13"/>
      <c r="CF4460" s="13"/>
      <c r="CG4460" s="13"/>
      <c r="CH4460" s="13"/>
      <c r="CI4460" s="13"/>
      <c r="CJ4460" s="13"/>
      <c r="CK4460" s="13"/>
      <c r="CL4460" s="13"/>
      <c r="CM4460" s="13"/>
      <c r="CN4460" s="13"/>
      <c r="CO4460" s="13"/>
      <c r="CP4460" s="13"/>
      <c r="CQ4460" s="13"/>
      <c r="CR4460" s="13"/>
      <c r="CS4460" s="13"/>
      <c r="CT4460" s="13"/>
      <c r="CU4460" s="13"/>
      <c r="CV4460" s="13"/>
      <c r="CW4460" s="13"/>
      <c r="CX4460" s="13"/>
      <c r="CY4460" s="13"/>
      <c r="CZ4460" s="13"/>
      <c r="DA4460" s="13"/>
      <c r="DB4460" s="13"/>
      <c r="DC4460" s="13"/>
      <c r="DD4460" s="13"/>
      <c r="DE4460" s="13"/>
      <c r="DF4460" s="13"/>
      <c r="DG4460" s="13"/>
      <c r="DH4460" s="13"/>
      <c r="DI4460" s="13"/>
      <c r="DJ4460" s="13"/>
      <c r="DK4460" s="13"/>
      <c r="DL4460" s="13"/>
      <c r="DM4460" s="13"/>
      <c r="DN4460" s="13"/>
      <c r="DO4460" s="13"/>
      <c r="DP4460" s="13"/>
      <c r="DQ4460" s="13"/>
      <c r="DR4460" s="13"/>
      <c r="DS4460" s="13"/>
      <c r="DT4460" s="13"/>
      <c r="DU4460" s="13"/>
      <c r="DV4460" s="13"/>
      <c r="DW4460" s="13"/>
      <c r="DX4460" s="13"/>
      <c r="DY4460" s="13"/>
      <c r="DZ4460" s="13"/>
      <c r="EA4460" s="13"/>
      <c r="EB4460" s="13"/>
      <c r="EC4460" s="13"/>
      <c r="ED4460" s="13"/>
      <c r="EE4460" s="13"/>
      <c r="EF4460" s="13"/>
      <c r="EG4460" s="13"/>
      <c r="EH4460" s="13"/>
      <c r="EI4460" s="13"/>
      <c r="EJ4460" s="13"/>
      <c r="EK4460" s="13"/>
      <c r="EL4460" s="13"/>
      <c r="EM4460" s="13"/>
      <c r="EN4460" s="13"/>
      <c r="EO4460" s="13"/>
      <c r="EP4460" s="13"/>
      <c r="EQ4460" s="13"/>
      <c r="ER4460" s="13"/>
      <c r="ES4460" s="13"/>
      <c r="ET4460" s="13"/>
      <c r="EU4460" s="13"/>
      <c r="EV4460" s="13"/>
      <c r="EW4460" s="13"/>
      <c r="EX4460" s="13"/>
      <c r="EY4460" s="13"/>
      <c r="EZ4460" s="13"/>
      <c r="FA4460" s="13"/>
      <c r="FB4460" s="13"/>
      <c r="FC4460" s="13"/>
      <c r="FD4460" s="13"/>
      <c r="FE4460" s="13"/>
      <c r="FF4460" s="13"/>
      <c r="FG4460" s="13"/>
      <c r="FH4460" s="13"/>
      <c r="FI4460" s="13"/>
      <c r="FJ4460" s="13"/>
      <c r="FK4460" s="13"/>
      <c r="FL4460" s="13"/>
      <c r="FM4460" s="13"/>
      <c r="FN4460" s="13"/>
      <c r="FO4460" s="13"/>
      <c r="FP4460" s="13"/>
      <c r="FQ4460" s="13"/>
      <c r="FR4460" s="13"/>
      <c r="FS4460" s="13"/>
      <c r="FT4460" s="13"/>
      <c r="FU4460" s="13"/>
      <c r="FV4460" s="13"/>
      <c r="FW4460" s="13"/>
      <c r="FX4460" s="13"/>
      <c r="FY4460" s="13"/>
      <c r="FZ4460" s="13"/>
      <c r="GA4460" s="13"/>
      <c r="GB4460" s="13"/>
      <c r="GC4460" s="13"/>
      <c r="GD4460" s="13"/>
      <c r="GE4460" s="13"/>
      <c r="GF4460" s="13"/>
      <c r="GG4460" s="13"/>
      <c r="GH4460" s="13"/>
      <c r="GI4460" s="13"/>
      <c r="GJ4460" s="13"/>
      <c r="GK4460" s="13"/>
      <c r="GL4460" s="13"/>
      <c r="GM4460" s="13"/>
      <c r="GN4460" s="13"/>
      <c r="GO4460" s="13"/>
      <c r="GP4460" s="13"/>
      <c r="GQ4460" s="13"/>
      <c r="GR4460" s="13"/>
      <c r="GS4460" s="13"/>
      <c r="GT4460" s="13"/>
      <c r="GU4460" s="13"/>
      <c r="GV4460" s="13"/>
      <c r="GW4460" s="13"/>
      <c r="GX4460" s="13"/>
      <c r="GY4460" s="13"/>
      <c r="GZ4460" s="13"/>
      <c r="HA4460" s="13"/>
      <c r="HB4460" s="13"/>
      <c r="HC4460" s="13"/>
      <c r="HD4460" s="13"/>
      <c r="HE4460" s="13"/>
      <c r="HF4460" s="13"/>
      <c r="HG4460" s="13"/>
      <c r="HH4460" s="13"/>
      <c r="HI4460" s="13"/>
      <c r="HJ4460" s="13"/>
      <c r="HK4460" s="13"/>
      <c r="HL4460" s="13"/>
      <c r="HM4460" s="13"/>
      <c r="HN4460" s="13"/>
      <c r="HO4460" s="13"/>
      <c r="HP4460" s="13"/>
      <c r="HQ4460" s="13"/>
      <c r="HR4460" s="13"/>
      <c r="HS4460" s="13"/>
      <c r="HT4460" s="13"/>
      <c r="HU4460" s="13"/>
      <c r="HV4460" s="13"/>
      <c r="HW4460" s="13"/>
      <c r="HX4460" s="13"/>
      <c r="HY4460" s="13"/>
      <c r="HZ4460" s="13"/>
      <c r="IA4460" s="13"/>
      <c r="IB4460" s="13"/>
      <c r="IC4460" s="13"/>
      <c r="ID4460" s="13"/>
      <c r="IE4460" s="13"/>
      <c r="IF4460" s="13"/>
      <c r="IG4460" s="13"/>
    </row>
    <row r="4461" spans="1:241" s="304" customFormat="1">
      <c r="A4461" s="309">
        <v>377</v>
      </c>
      <c r="B4461" s="330" t="s">
        <v>5489</v>
      </c>
      <c r="C4461" s="119"/>
      <c r="D4461" s="305" t="s">
        <v>1808</v>
      </c>
      <c r="E4461" s="299">
        <f t="shared" si="259"/>
        <v>2</v>
      </c>
      <c r="F4461" s="305">
        <v>2</v>
      </c>
      <c r="G4461" s="303"/>
      <c r="H4461" s="303"/>
      <c r="I4461" s="13"/>
      <c r="J4461" s="13"/>
      <c r="K4461" s="13"/>
      <c r="L4461" s="13"/>
      <c r="M4461" s="13"/>
      <c r="N4461" s="13"/>
      <c r="O4461" s="13"/>
      <c r="P4461" s="13"/>
      <c r="Q4461" s="13"/>
      <c r="R4461" s="13"/>
      <c r="S4461" s="13"/>
      <c r="T4461" s="13"/>
      <c r="U4461" s="13"/>
      <c r="V4461" s="13"/>
      <c r="W4461" s="13"/>
      <c r="X4461" s="13"/>
      <c r="Y4461" s="13"/>
      <c r="Z4461" s="13"/>
      <c r="AA4461" s="13"/>
      <c r="AB4461" s="13"/>
      <c r="AC4461" s="13"/>
      <c r="AD4461" s="13"/>
      <c r="AE4461" s="13"/>
      <c r="AF4461" s="13"/>
      <c r="AG4461" s="13"/>
      <c r="AH4461" s="13"/>
      <c r="AI4461" s="13"/>
      <c r="AJ4461" s="13"/>
      <c r="AK4461" s="13"/>
      <c r="AL4461" s="13"/>
      <c r="AM4461" s="13"/>
      <c r="AN4461" s="13"/>
      <c r="AO4461" s="13"/>
      <c r="AP4461" s="13"/>
      <c r="AQ4461" s="13"/>
      <c r="AR4461" s="13"/>
      <c r="AS4461" s="13"/>
      <c r="AT4461" s="13"/>
      <c r="AU4461" s="13"/>
      <c r="AV4461" s="13"/>
      <c r="AW4461" s="13"/>
      <c r="AX4461" s="13"/>
      <c r="AY4461" s="13"/>
      <c r="AZ4461" s="13"/>
      <c r="BA4461" s="13"/>
      <c r="BB4461" s="13"/>
      <c r="BC4461" s="13"/>
      <c r="BD4461" s="13"/>
      <c r="BE4461" s="13"/>
      <c r="BF4461" s="13"/>
      <c r="BG4461" s="13"/>
      <c r="BH4461" s="13"/>
      <c r="BI4461" s="13"/>
      <c r="BJ4461" s="13"/>
      <c r="BK4461" s="13"/>
      <c r="BL4461" s="13"/>
      <c r="BM4461" s="13"/>
      <c r="BN4461" s="13"/>
      <c r="BO4461" s="13"/>
      <c r="BP4461" s="13"/>
      <c r="BQ4461" s="13"/>
      <c r="BR4461" s="13"/>
      <c r="BS4461" s="13"/>
      <c r="BT4461" s="13"/>
      <c r="BU4461" s="13"/>
      <c r="BV4461" s="13"/>
      <c r="BW4461" s="13"/>
      <c r="BX4461" s="13"/>
      <c r="BY4461" s="13"/>
      <c r="BZ4461" s="13"/>
      <c r="CA4461" s="13"/>
      <c r="CB4461" s="13"/>
      <c r="CC4461" s="13"/>
      <c r="CD4461" s="13"/>
      <c r="CE4461" s="13"/>
      <c r="CF4461" s="13"/>
      <c r="CG4461" s="13"/>
      <c r="CH4461" s="13"/>
      <c r="CI4461" s="13"/>
      <c r="CJ4461" s="13"/>
      <c r="CK4461" s="13"/>
      <c r="CL4461" s="13"/>
      <c r="CM4461" s="13"/>
      <c r="CN4461" s="13"/>
      <c r="CO4461" s="13"/>
      <c r="CP4461" s="13"/>
      <c r="CQ4461" s="13"/>
      <c r="CR4461" s="13"/>
      <c r="CS4461" s="13"/>
      <c r="CT4461" s="13"/>
      <c r="CU4461" s="13"/>
      <c r="CV4461" s="13"/>
      <c r="CW4461" s="13"/>
      <c r="CX4461" s="13"/>
      <c r="CY4461" s="13"/>
      <c r="CZ4461" s="13"/>
      <c r="DA4461" s="13"/>
      <c r="DB4461" s="13"/>
      <c r="DC4461" s="13"/>
      <c r="DD4461" s="13"/>
      <c r="DE4461" s="13"/>
      <c r="DF4461" s="13"/>
      <c r="DG4461" s="13"/>
      <c r="DH4461" s="13"/>
      <c r="DI4461" s="13"/>
      <c r="DJ4461" s="13"/>
      <c r="DK4461" s="13"/>
      <c r="DL4461" s="13"/>
      <c r="DM4461" s="13"/>
      <c r="DN4461" s="13"/>
      <c r="DO4461" s="13"/>
      <c r="DP4461" s="13"/>
      <c r="DQ4461" s="13"/>
      <c r="DR4461" s="13"/>
      <c r="DS4461" s="13"/>
      <c r="DT4461" s="13"/>
      <c r="DU4461" s="13"/>
      <c r="DV4461" s="13"/>
      <c r="DW4461" s="13"/>
      <c r="DX4461" s="13"/>
      <c r="DY4461" s="13"/>
      <c r="DZ4461" s="13"/>
      <c r="EA4461" s="13"/>
      <c r="EB4461" s="13"/>
      <c r="EC4461" s="13"/>
      <c r="ED4461" s="13"/>
      <c r="EE4461" s="13"/>
      <c r="EF4461" s="13"/>
      <c r="EG4461" s="13"/>
      <c r="EH4461" s="13"/>
      <c r="EI4461" s="13"/>
      <c r="EJ4461" s="13"/>
      <c r="EK4461" s="13"/>
      <c r="EL4461" s="13"/>
      <c r="EM4461" s="13"/>
      <c r="EN4461" s="13"/>
      <c r="EO4461" s="13"/>
      <c r="EP4461" s="13"/>
      <c r="EQ4461" s="13"/>
      <c r="ER4461" s="13"/>
      <c r="ES4461" s="13"/>
      <c r="ET4461" s="13"/>
      <c r="EU4461" s="13"/>
      <c r="EV4461" s="13"/>
      <c r="EW4461" s="13"/>
      <c r="EX4461" s="13"/>
      <c r="EY4461" s="13"/>
      <c r="EZ4461" s="13"/>
      <c r="FA4461" s="13"/>
      <c r="FB4461" s="13"/>
      <c r="FC4461" s="13"/>
      <c r="FD4461" s="13"/>
      <c r="FE4461" s="13"/>
      <c r="FF4461" s="13"/>
      <c r="FG4461" s="13"/>
      <c r="FH4461" s="13"/>
      <c r="FI4461" s="13"/>
      <c r="FJ4461" s="13"/>
      <c r="FK4461" s="13"/>
      <c r="FL4461" s="13"/>
      <c r="FM4461" s="13"/>
      <c r="FN4461" s="13"/>
      <c r="FO4461" s="13"/>
      <c r="FP4461" s="13"/>
      <c r="FQ4461" s="13"/>
      <c r="FR4461" s="13"/>
      <c r="FS4461" s="13"/>
      <c r="FT4461" s="13"/>
      <c r="FU4461" s="13"/>
      <c r="FV4461" s="13"/>
      <c r="FW4461" s="13"/>
      <c r="FX4461" s="13"/>
      <c r="FY4461" s="13"/>
      <c r="FZ4461" s="13"/>
      <c r="GA4461" s="13"/>
      <c r="GB4461" s="13"/>
      <c r="GC4461" s="13"/>
      <c r="GD4461" s="13"/>
      <c r="GE4461" s="13"/>
      <c r="GF4461" s="13"/>
      <c r="GG4461" s="13"/>
      <c r="GH4461" s="13"/>
      <c r="GI4461" s="13"/>
      <c r="GJ4461" s="13"/>
      <c r="GK4461" s="13"/>
      <c r="GL4461" s="13"/>
      <c r="GM4461" s="13"/>
      <c r="GN4461" s="13"/>
      <c r="GO4461" s="13"/>
      <c r="GP4461" s="13"/>
      <c r="GQ4461" s="13"/>
      <c r="GR4461" s="13"/>
      <c r="GS4461" s="13"/>
      <c r="GT4461" s="13"/>
      <c r="GU4461" s="13"/>
      <c r="GV4461" s="13"/>
      <c r="GW4461" s="13"/>
      <c r="GX4461" s="13"/>
      <c r="GY4461" s="13"/>
      <c r="GZ4461" s="13"/>
      <c r="HA4461" s="13"/>
      <c r="HB4461" s="13"/>
      <c r="HC4461" s="13"/>
      <c r="HD4461" s="13"/>
      <c r="HE4461" s="13"/>
      <c r="HF4461" s="13"/>
      <c r="HG4461" s="13"/>
      <c r="HH4461" s="13"/>
      <c r="HI4461" s="13"/>
      <c r="HJ4461" s="13"/>
      <c r="HK4461" s="13"/>
      <c r="HL4461" s="13"/>
      <c r="HM4461" s="13"/>
      <c r="HN4461" s="13"/>
      <c r="HO4461" s="13"/>
      <c r="HP4461" s="13"/>
      <c r="HQ4461" s="13"/>
      <c r="HR4461" s="13"/>
      <c r="HS4461" s="13"/>
      <c r="HT4461" s="13"/>
      <c r="HU4461" s="13"/>
      <c r="HV4461" s="13"/>
      <c r="HW4461" s="13"/>
      <c r="HX4461" s="13"/>
      <c r="HY4461" s="13"/>
      <c r="HZ4461" s="13"/>
      <c r="IA4461" s="13"/>
      <c r="IB4461" s="13"/>
      <c r="IC4461" s="13"/>
      <c r="ID4461" s="13"/>
      <c r="IE4461" s="13"/>
      <c r="IF4461" s="13"/>
      <c r="IG4461" s="13"/>
    </row>
    <row r="4462" spans="1:241" s="304" customFormat="1">
      <c r="A4462" s="309">
        <v>378</v>
      </c>
      <c r="B4462" s="331" t="s">
        <v>5490</v>
      </c>
      <c r="C4462" s="119" t="s">
        <v>5491</v>
      </c>
      <c r="D4462" s="305" t="s">
        <v>1808</v>
      </c>
      <c r="E4462" s="299">
        <f t="shared" si="259"/>
        <v>5</v>
      </c>
      <c r="F4462" s="303"/>
      <c r="G4462" s="325">
        <v>5</v>
      </c>
      <c r="H4462" s="320"/>
      <c r="I4462" s="13"/>
      <c r="J4462" s="13"/>
      <c r="K4462" s="13"/>
      <c r="L4462" s="13"/>
      <c r="M4462" s="13"/>
      <c r="N4462" s="13"/>
      <c r="O4462" s="13"/>
      <c r="P4462" s="13"/>
      <c r="Q4462" s="13"/>
      <c r="R4462" s="13"/>
      <c r="S4462" s="13"/>
      <c r="T4462" s="13"/>
      <c r="U4462" s="13"/>
      <c r="V4462" s="13"/>
      <c r="W4462" s="13"/>
      <c r="X4462" s="13"/>
      <c r="Y4462" s="13"/>
      <c r="Z4462" s="13"/>
      <c r="AA4462" s="13"/>
      <c r="AB4462" s="13"/>
      <c r="AC4462" s="13"/>
      <c r="AD4462" s="13"/>
      <c r="AE4462" s="13"/>
      <c r="AF4462" s="13"/>
      <c r="AG4462" s="13"/>
      <c r="AH4462" s="13"/>
      <c r="AI4462" s="13"/>
      <c r="AJ4462" s="13"/>
      <c r="AK4462" s="13"/>
      <c r="AL4462" s="13"/>
      <c r="AM4462" s="13"/>
      <c r="AN4462" s="13"/>
      <c r="AO4462" s="13"/>
      <c r="AP4462" s="13"/>
      <c r="AQ4462" s="13"/>
      <c r="AR4462" s="13"/>
      <c r="AS4462" s="13"/>
      <c r="AT4462" s="13"/>
      <c r="AU4462" s="13"/>
      <c r="AV4462" s="13"/>
      <c r="AW4462" s="13"/>
      <c r="AX4462" s="13"/>
      <c r="AY4462" s="13"/>
      <c r="AZ4462" s="13"/>
      <c r="BA4462" s="13"/>
      <c r="BB4462" s="13"/>
      <c r="BC4462" s="13"/>
      <c r="BD4462" s="13"/>
      <c r="BE4462" s="13"/>
      <c r="BF4462" s="13"/>
      <c r="BG4462" s="13"/>
      <c r="BH4462" s="13"/>
      <c r="BI4462" s="13"/>
      <c r="BJ4462" s="13"/>
      <c r="BK4462" s="13"/>
      <c r="BL4462" s="13"/>
      <c r="BM4462" s="13"/>
      <c r="BN4462" s="13"/>
      <c r="BO4462" s="13"/>
      <c r="BP4462" s="13"/>
      <c r="BQ4462" s="13"/>
      <c r="BR4462" s="13"/>
      <c r="BS4462" s="13"/>
      <c r="BT4462" s="13"/>
      <c r="BU4462" s="13"/>
      <c r="BV4462" s="13"/>
      <c r="BW4462" s="13"/>
      <c r="BX4462" s="13"/>
      <c r="BY4462" s="13"/>
      <c r="BZ4462" s="13"/>
      <c r="CA4462" s="13"/>
      <c r="CB4462" s="13"/>
      <c r="CC4462" s="13"/>
      <c r="CD4462" s="13"/>
      <c r="CE4462" s="13"/>
      <c r="CF4462" s="13"/>
      <c r="CG4462" s="13"/>
      <c r="CH4462" s="13"/>
      <c r="CI4462" s="13"/>
      <c r="CJ4462" s="13"/>
      <c r="CK4462" s="13"/>
      <c r="CL4462" s="13"/>
      <c r="CM4462" s="13"/>
      <c r="CN4462" s="13"/>
      <c r="CO4462" s="13"/>
      <c r="CP4462" s="13"/>
      <c r="CQ4462" s="13"/>
      <c r="CR4462" s="13"/>
      <c r="CS4462" s="13"/>
      <c r="CT4462" s="13"/>
      <c r="CU4462" s="13"/>
      <c r="CV4462" s="13"/>
      <c r="CW4462" s="13"/>
      <c r="CX4462" s="13"/>
      <c r="CY4462" s="13"/>
      <c r="CZ4462" s="13"/>
      <c r="DA4462" s="13"/>
      <c r="DB4462" s="13"/>
      <c r="DC4462" s="13"/>
      <c r="DD4462" s="13"/>
      <c r="DE4462" s="13"/>
      <c r="DF4462" s="13"/>
      <c r="DG4462" s="13"/>
      <c r="DH4462" s="13"/>
      <c r="DI4462" s="13"/>
      <c r="DJ4462" s="13"/>
      <c r="DK4462" s="13"/>
      <c r="DL4462" s="13"/>
      <c r="DM4462" s="13"/>
      <c r="DN4462" s="13"/>
      <c r="DO4462" s="13"/>
      <c r="DP4462" s="13"/>
      <c r="DQ4462" s="13"/>
      <c r="DR4462" s="13"/>
      <c r="DS4462" s="13"/>
      <c r="DT4462" s="13"/>
      <c r="DU4462" s="13"/>
      <c r="DV4462" s="13"/>
      <c r="DW4462" s="13"/>
      <c r="DX4462" s="13"/>
      <c r="DY4462" s="13"/>
      <c r="DZ4462" s="13"/>
      <c r="EA4462" s="13"/>
      <c r="EB4462" s="13"/>
      <c r="EC4462" s="13"/>
      <c r="ED4462" s="13"/>
      <c r="EE4462" s="13"/>
      <c r="EF4462" s="13"/>
      <c r="EG4462" s="13"/>
      <c r="EH4462" s="13"/>
      <c r="EI4462" s="13"/>
      <c r="EJ4462" s="13"/>
      <c r="EK4462" s="13"/>
      <c r="EL4462" s="13"/>
      <c r="EM4462" s="13"/>
      <c r="EN4462" s="13"/>
      <c r="EO4462" s="13"/>
      <c r="EP4462" s="13"/>
      <c r="EQ4462" s="13"/>
      <c r="ER4462" s="13"/>
      <c r="ES4462" s="13"/>
      <c r="ET4462" s="13"/>
      <c r="EU4462" s="13"/>
      <c r="EV4462" s="13"/>
      <c r="EW4462" s="13"/>
      <c r="EX4462" s="13"/>
      <c r="EY4462" s="13"/>
      <c r="EZ4462" s="13"/>
      <c r="FA4462" s="13"/>
      <c r="FB4462" s="13"/>
      <c r="FC4462" s="13"/>
      <c r="FD4462" s="13"/>
      <c r="FE4462" s="13"/>
      <c r="FF4462" s="13"/>
      <c r="FG4462" s="13"/>
      <c r="FH4462" s="13"/>
      <c r="FI4462" s="13"/>
      <c r="FJ4462" s="13"/>
      <c r="FK4462" s="13"/>
      <c r="FL4462" s="13"/>
      <c r="FM4462" s="13"/>
      <c r="FN4462" s="13"/>
      <c r="FO4462" s="13"/>
      <c r="FP4462" s="13"/>
      <c r="FQ4462" s="13"/>
      <c r="FR4462" s="13"/>
      <c r="FS4462" s="13"/>
      <c r="FT4462" s="13"/>
      <c r="FU4462" s="13"/>
      <c r="FV4462" s="13"/>
      <c r="FW4462" s="13"/>
      <c r="FX4462" s="13"/>
      <c r="FY4462" s="13"/>
      <c r="FZ4462" s="13"/>
      <c r="GA4462" s="13"/>
      <c r="GB4462" s="13"/>
      <c r="GC4462" s="13"/>
      <c r="GD4462" s="13"/>
      <c r="GE4462" s="13"/>
      <c r="GF4462" s="13"/>
      <c r="GG4462" s="13"/>
      <c r="GH4462" s="13"/>
      <c r="GI4462" s="13"/>
      <c r="GJ4462" s="13"/>
      <c r="GK4462" s="13"/>
      <c r="GL4462" s="13"/>
      <c r="GM4462" s="13"/>
      <c r="GN4462" s="13"/>
      <c r="GO4462" s="13"/>
      <c r="GP4462" s="13"/>
      <c r="GQ4462" s="13"/>
      <c r="GR4462" s="13"/>
      <c r="GS4462" s="13"/>
      <c r="GT4462" s="13"/>
      <c r="GU4462" s="13"/>
      <c r="GV4462" s="13"/>
      <c r="GW4462" s="13"/>
      <c r="GX4462" s="13"/>
      <c r="GY4462" s="13"/>
      <c r="GZ4462" s="13"/>
      <c r="HA4462" s="13"/>
      <c r="HB4462" s="13"/>
      <c r="HC4462" s="13"/>
      <c r="HD4462" s="13"/>
      <c r="HE4462" s="13"/>
      <c r="HF4462" s="13"/>
      <c r="HG4462" s="13"/>
      <c r="HH4462" s="13"/>
      <c r="HI4462" s="13"/>
      <c r="HJ4462" s="13"/>
      <c r="HK4462" s="13"/>
      <c r="HL4462" s="13"/>
      <c r="HM4462" s="13"/>
      <c r="HN4462" s="13"/>
      <c r="HO4462" s="13"/>
      <c r="HP4462" s="13"/>
      <c r="HQ4462" s="13"/>
      <c r="HR4462" s="13"/>
      <c r="HS4462" s="13"/>
      <c r="HT4462" s="13"/>
      <c r="HU4462" s="13"/>
      <c r="HV4462" s="13"/>
      <c r="HW4462" s="13"/>
      <c r="HX4462" s="13"/>
      <c r="HY4462" s="13"/>
      <c r="HZ4462" s="13"/>
      <c r="IA4462" s="13"/>
      <c r="IB4462" s="13"/>
      <c r="IC4462" s="13"/>
      <c r="ID4462" s="13"/>
      <c r="IE4462" s="13"/>
      <c r="IF4462" s="13"/>
      <c r="IG4462" s="13"/>
    </row>
    <row r="4463" spans="1:241" s="304" customFormat="1">
      <c r="A4463" s="309">
        <v>379</v>
      </c>
      <c r="B4463" s="331" t="s">
        <v>5492</v>
      </c>
      <c r="C4463" s="119" t="s">
        <v>4884</v>
      </c>
      <c r="D4463" s="305" t="s">
        <v>1811</v>
      </c>
      <c r="E4463" s="299">
        <f t="shared" si="259"/>
        <v>5</v>
      </c>
      <c r="F4463" s="303"/>
      <c r="G4463" s="325">
        <v>5</v>
      </c>
      <c r="H4463" s="303"/>
      <c r="I4463" s="13"/>
      <c r="J4463" s="13"/>
      <c r="K4463" s="13"/>
      <c r="L4463" s="13"/>
      <c r="M4463" s="13"/>
      <c r="N4463" s="13"/>
      <c r="O4463" s="13"/>
      <c r="P4463" s="13"/>
      <c r="Q4463" s="13"/>
      <c r="R4463" s="13"/>
      <c r="S4463" s="13"/>
      <c r="T4463" s="13"/>
      <c r="U4463" s="13"/>
      <c r="V4463" s="13"/>
      <c r="W4463" s="13"/>
      <c r="X4463" s="13"/>
      <c r="Y4463" s="13"/>
      <c r="Z4463" s="13"/>
      <c r="AA4463" s="13"/>
      <c r="AB4463" s="13"/>
      <c r="AC4463" s="13"/>
      <c r="AD4463" s="13"/>
      <c r="AE4463" s="13"/>
      <c r="AF4463" s="13"/>
      <c r="AG4463" s="13"/>
      <c r="AH4463" s="13"/>
      <c r="AI4463" s="13"/>
      <c r="AJ4463" s="13"/>
      <c r="AK4463" s="13"/>
      <c r="AL4463" s="13"/>
      <c r="AM4463" s="13"/>
      <c r="AN4463" s="13"/>
      <c r="AO4463" s="13"/>
      <c r="AP4463" s="13"/>
      <c r="AQ4463" s="13"/>
      <c r="AR4463" s="13"/>
      <c r="AS4463" s="13"/>
      <c r="AT4463" s="13"/>
      <c r="AU4463" s="13"/>
      <c r="AV4463" s="13"/>
      <c r="AW4463" s="13"/>
      <c r="AX4463" s="13"/>
      <c r="AY4463" s="13"/>
      <c r="AZ4463" s="13"/>
      <c r="BA4463" s="13"/>
      <c r="BB4463" s="13"/>
      <c r="BC4463" s="13"/>
      <c r="BD4463" s="13"/>
      <c r="BE4463" s="13"/>
      <c r="BF4463" s="13"/>
      <c r="BG4463" s="13"/>
      <c r="BH4463" s="13"/>
      <c r="BI4463" s="13"/>
      <c r="BJ4463" s="13"/>
      <c r="BK4463" s="13"/>
      <c r="BL4463" s="13"/>
      <c r="BM4463" s="13"/>
      <c r="BN4463" s="13"/>
      <c r="BO4463" s="13"/>
      <c r="BP4463" s="13"/>
      <c r="BQ4463" s="13"/>
      <c r="BR4463" s="13"/>
      <c r="BS4463" s="13"/>
      <c r="BT4463" s="13"/>
      <c r="BU4463" s="13"/>
      <c r="BV4463" s="13"/>
      <c r="BW4463" s="13"/>
      <c r="BX4463" s="13"/>
      <c r="BY4463" s="13"/>
      <c r="BZ4463" s="13"/>
      <c r="CA4463" s="13"/>
      <c r="CB4463" s="13"/>
      <c r="CC4463" s="13"/>
      <c r="CD4463" s="13"/>
      <c r="CE4463" s="13"/>
      <c r="CF4463" s="13"/>
      <c r="CG4463" s="13"/>
      <c r="CH4463" s="13"/>
      <c r="CI4463" s="13"/>
      <c r="CJ4463" s="13"/>
      <c r="CK4463" s="13"/>
      <c r="CL4463" s="13"/>
      <c r="CM4463" s="13"/>
      <c r="CN4463" s="13"/>
      <c r="CO4463" s="13"/>
      <c r="CP4463" s="13"/>
      <c r="CQ4463" s="13"/>
      <c r="CR4463" s="13"/>
      <c r="CS4463" s="13"/>
      <c r="CT4463" s="13"/>
      <c r="CU4463" s="13"/>
      <c r="CV4463" s="13"/>
      <c r="CW4463" s="13"/>
      <c r="CX4463" s="13"/>
      <c r="CY4463" s="13"/>
      <c r="CZ4463" s="13"/>
      <c r="DA4463" s="13"/>
      <c r="DB4463" s="13"/>
      <c r="DC4463" s="13"/>
      <c r="DD4463" s="13"/>
      <c r="DE4463" s="13"/>
      <c r="DF4463" s="13"/>
      <c r="DG4463" s="13"/>
      <c r="DH4463" s="13"/>
      <c r="DI4463" s="13"/>
      <c r="DJ4463" s="13"/>
      <c r="DK4463" s="13"/>
      <c r="DL4463" s="13"/>
      <c r="DM4463" s="13"/>
      <c r="DN4463" s="13"/>
      <c r="DO4463" s="13"/>
      <c r="DP4463" s="13"/>
      <c r="DQ4463" s="13"/>
      <c r="DR4463" s="13"/>
      <c r="DS4463" s="13"/>
      <c r="DT4463" s="13"/>
      <c r="DU4463" s="13"/>
      <c r="DV4463" s="13"/>
      <c r="DW4463" s="13"/>
      <c r="DX4463" s="13"/>
      <c r="DY4463" s="13"/>
      <c r="DZ4463" s="13"/>
      <c r="EA4463" s="13"/>
      <c r="EB4463" s="13"/>
      <c r="EC4463" s="13"/>
      <c r="ED4463" s="13"/>
      <c r="EE4463" s="13"/>
      <c r="EF4463" s="13"/>
      <c r="EG4463" s="13"/>
      <c r="EH4463" s="13"/>
      <c r="EI4463" s="13"/>
      <c r="EJ4463" s="13"/>
      <c r="EK4463" s="13"/>
      <c r="EL4463" s="13"/>
      <c r="EM4463" s="13"/>
      <c r="EN4463" s="13"/>
      <c r="EO4463" s="13"/>
      <c r="EP4463" s="13"/>
      <c r="EQ4463" s="13"/>
      <c r="ER4463" s="13"/>
      <c r="ES4463" s="13"/>
      <c r="ET4463" s="13"/>
      <c r="EU4463" s="13"/>
      <c r="EV4463" s="13"/>
      <c r="EW4463" s="13"/>
      <c r="EX4463" s="13"/>
      <c r="EY4463" s="13"/>
      <c r="EZ4463" s="13"/>
      <c r="FA4463" s="13"/>
      <c r="FB4463" s="13"/>
      <c r="FC4463" s="13"/>
      <c r="FD4463" s="13"/>
      <c r="FE4463" s="13"/>
      <c r="FF4463" s="13"/>
      <c r="FG4463" s="13"/>
      <c r="FH4463" s="13"/>
      <c r="FI4463" s="13"/>
      <c r="FJ4463" s="13"/>
      <c r="FK4463" s="13"/>
      <c r="FL4463" s="13"/>
      <c r="FM4463" s="13"/>
      <c r="FN4463" s="13"/>
      <c r="FO4463" s="13"/>
      <c r="FP4463" s="13"/>
      <c r="FQ4463" s="13"/>
      <c r="FR4463" s="13"/>
      <c r="FS4463" s="13"/>
      <c r="FT4463" s="13"/>
      <c r="FU4463" s="13"/>
      <c r="FV4463" s="13"/>
      <c r="FW4463" s="13"/>
      <c r="FX4463" s="13"/>
      <c r="FY4463" s="13"/>
      <c r="FZ4463" s="13"/>
      <c r="GA4463" s="13"/>
      <c r="GB4463" s="13"/>
      <c r="GC4463" s="13"/>
      <c r="GD4463" s="13"/>
      <c r="GE4463" s="13"/>
      <c r="GF4463" s="13"/>
      <c r="GG4463" s="13"/>
      <c r="GH4463" s="13"/>
      <c r="GI4463" s="13"/>
      <c r="GJ4463" s="13"/>
      <c r="GK4463" s="13"/>
      <c r="GL4463" s="13"/>
      <c r="GM4463" s="13"/>
      <c r="GN4463" s="13"/>
      <c r="GO4463" s="13"/>
      <c r="GP4463" s="13"/>
      <c r="GQ4463" s="13"/>
      <c r="GR4463" s="13"/>
      <c r="GS4463" s="13"/>
      <c r="GT4463" s="13"/>
      <c r="GU4463" s="13"/>
      <c r="GV4463" s="13"/>
      <c r="GW4463" s="13"/>
      <c r="GX4463" s="13"/>
      <c r="GY4463" s="13"/>
      <c r="GZ4463" s="13"/>
      <c r="HA4463" s="13"/>
      <c r="HB4463" s="13"/>
      <c r="HC4463" s="13"/>
      <c r="HD4463" s="13"/>
      <c r="HE4463" s="13"/>
      <c r="HF4463" s="13"/>
      <c r="HG4463" s="13"/>
      <c r="HH4463" s="13"/>
      <c r="HI4463" s="13"/>
      <c r="HJ4463" s="13"/>
      <c r="HK4463" s="13"/>
      <c r="HL4463" s="13"/>
      <c r="HM4463" s="13"/>
      <c r="HN4463" s="13"/>
      <c r="HO4463" s="13"/>
      <c r="HP4463" s="13"/>
      <c r="HQ4463" s="13"/>
      <c r="HR4463" s="13"/>
      <c r="HS4463" s="13"/>
      <c r="HT4463" s="13"/>
      <c r="HU4463" s="13"/>
      <c r="HV4463" s="13"/>
      <c r="HW4463" s="13"/>
      <c r="HX4463" s="13"/>
      <c r="HY4463" s="13"/>
      <c r="HZ4463" s="13"/>
      <c r="IA4463" s="13"/>
      <c r="IB4463" s="13"/>
      <c r="IC4463" s="13"/>
      <c r="ID4463" s="13"/>
      <c r="IE4463" s="13"/>
      <c r="IF4463" s="13"/>
      <c r="IG4463" s="13"/>
    </row>
    <row r="4464" spans="1:241" s="304" customFormat="1">
      <c r="A4464" s="309">
        <v>380</v>
      </c>
      <c r="B4464" s="332" t="s">
        <v>5493</v>
      </c>
      <c r="C4464" s="119" t="s">
        <v>5494</v>
      </c>
      <c r="D4464" s="325" t="s">
        <v>1808</v>
      </c>
      <c r="E4464" s="299">
        <f t="shared" si="259"/>
        <v>5</v>
      </c>
      <c r="F4464" s="303"/>
      <c r="G4464" s="325">
        <v>5</v>
      </c>
      <c r="H4464" s="303"/>
      <c r="I4464" s="13"/>
      <c r="J4464" s="13"/>
      <c r="K4464" s="13"/>
      <c r="L4464" s="13"/>
      <c r="M4464" s="13"/>
      <c r="N4464" s="13"/>
      <c r="O4464" s="13"/>
      <c r="P4464" s="13"/>
      <c r="Q4464" s="13"/>
      <c r="R4464" s="13"/>
      <c r="S4464" s="13"/>
      <c r="T4464" s="13"/>
      <c r="U4464" s="13"/>
      <c r="V4464" s="13"/>
      <c r="W4464" s="13"/>
      <c r="X4464" s="13"/>
      <c r="Y4464" s="13"/>
      <c r="Z4464" s="13"/>
      <c r="AA4464" s="13"/>
      <c r="AB4464" s="13"/>
      <c r="AC4464" s="13"/>
      <c r="AD4464" s="13"/>
      <c r="AE4464" s="13"/>
      <c r="AF4464" s="13"/>
      <c r="AG4464" s="13"/>
      <c r="AH4464" s="13"/>
      <c r="AI4464" s="13"/>
      <c r="AJ4464" s="13"/>
      <c r="AK4464" s="13"/>
      <c r="AL4464" s="13"/>
      <c r="AM4464" s="13"/>
      <c r="AN4464" s="13"/>
      <c r="AO4464" s="13"/>
      <c r="AP4464" s="13"/>
      <c r="AQ4464" s="13"/>
      <c r="AR4464" s="13"/>
      <c r="AS4464" s="13"/>
      <c r="AT4464" s="13"/>
      <c r="AU4464" s="13"/>
      <c r="AV4464" s="13"/>
      <c r="AW4464" s="13"/>
      <c r="AX4464" s="13"/>
      <c r="AY4464" s="13"/>
      <c r="AZ4464" s="13"/>
      <c r="BA4464" s="13"/>
      <c r="BB4464" s="13"/>
      <c r="BC4464" s="13"/>
      <c r="BD4464" s="13"/>
      <c r="BE4464" s="13"/>
      <c r="BF4464" s="13"/>
      <c r="BG4464" s="13"/>
      <c r="BH4464" s="13"/>
      <c r="BI4464" s="13"/>
      <c r="BJ4464" s="13"/>
      <c r="BK4464" s="13"/>
      <c r="BL4464" s="13"/>
      <c r="BM4464" s="13"/>
      <c r="BN4464" s="13"/>
      <c r="BO4464" s="13"/>
      <c r="BP4464" s="13"/>
      <c r="BQ4464" s="13"/>
      <c r="BR4464" s="13"/>
      <c r="BS4464" s="13"/>
      <c r="BT4464" s="13"/>
      <c r="BU4464" s="13"/>
      <c r="BV4464" s="13"/>
      <c r="BW4464" s="13"/>
      <c r="BX4464" s="13"/>
      <c r="BY4464" s="13"/>
      <c r="BZ4464" s="13"/>
      <c r="CA4464" s="13"/>
      <c r="CB4464" s="13"/>
      <c r="CC4464" s="13"/>
      <c r="CD4464" s="13"/>
      <c r="CE4464" s="13"/>
      <c r="CF4464" s="13"/>
      <c r="CG4464" s="13"/>
      <c r="CH4464" s="13"/>
      <c r="CI4464" s="13"/>
      <c r="CJ4464" s="13"/>
      <c r="CK4464" s="13"/>
      <c r="CL4464" s="13"/>
      <c r="CM4464" s="13"/>
      <c r="CN4464" s="13"/>
      <c r="CO4464" s="13"/>
      <c r="CP4464" s="13"/>
      <c r="CQ4464" s="13"/>
      <c r="CR4464" s="13"/>
      <c r="CS4464" s="13"/>
      <c r="CT4464" s="13"/>
      <c r="CU4464" s="13"/>
      <c r="CV4464" s="13"/>
      <c r="CW4464" s="13"/>
      <c r="CX4464" s="13"/>
      <c r="CY4464" s="13"/>
      <c r="CZ4464" s="13"/>
      <c r="DA4464" s="13"/>
      <c r="DB4464" s="13"/>
      <c r="DC4464" s="13"/>
      <c r="DD4464" s="13"/>
      <c r="DE4464" s="13"/>
      <c r="DF4464" s="13"/>
      <c r="DG4464" s="13"/>
      <c r="DH4464" s="13"/>
      <c r="DI4464" s="13"/>
      <c r="DJ4464" s="13"/>
      <c r="DK4464" s="13"/>
      <c r="DL4464" s="13"/>
      <c r="DM4464" s="13"/>
      <c r="DN4464" s="13"/>
      <c r="DO4464" s="13"/>
      <c r="DP4464" s="13"/>
      <c r="DQ4464" s="13"/>
      <c r="DR4464" s="13"/>
      <c r="DS4464" s="13"/>
      <c r="DT4464" s="13"/>
      <c r="DU4464" s="13"/>
      <c r="DV4464" s="13"/>
      <c r="DW4464" s="13"/>
      <c r="DX4464" s="13"/>
      <c r="DY4464" s="13"/>
      <c r="DZ4464" s="13"/>
      <c r="EA4464" s="13"/>
      <c r="EB4464" s="13"/>
      <c r="EC4464" s="13"/>
      <c r="ED4464" s="13"/>
      <c r="EE4464" s="13"/>
      <c r="EF4464" s="13"/>
      <c r="EG4464" s="13"/>
      <c r="EH4464" s="13"/>
      <c r="EI4464" s="13"/>
      <c r="EJ4464" s="13"/>
      <c r="EK4464" s="13"/>
      <c r="EL4464" s="13"/>
      <c r="EM4464" s="13"/>
      <c r="EN4464" s="13"/>
      <c r="EO4464" s="13"/>
      <c r="EP4464" s="13"/>
      <c r="EQ4464" s="13"/>
      <c r="ER4464" s="13"/>
      <c r="ES4464" s="13"/>
      <c r="ET4464" s="13"/>
      <c r="EU4464" s="13"/>
      <c r="EV4464" s="13"/>
      <c r="EW4464" s="13"/>
      <c r="EX4464" s="13"/>
      <c r="EY4464" s="13"/>
      <c r="EZ4464" s="13"/>
      <c r="FA4464" s="13"/>
      <c r="FB4464" s="13"/>
      <c r="FC4464" s="13"/>
      <c r="FD4464" s="13"/>
      <c r="FE4464" s="13"/>
      <c r="FF4464" s="13"/>
      <c r="FG4464" s="13"/>
      <c r="FH4464" s="13"/>
      <c r="FI4464" s="13"/>
      <c r="FJ4464" s="13"/>
      <c r="FK4464" s="13"/>
      <c r="FL4464" s="13"/>
      <c r="FM4464" s="13"/>
      <c r="FN4464" s="13"/>
      <c r="FO4464" s="13"/>
      <c r="FP4464" s="13"/>
      <c r="FQ4464" s="13"/>
      <c r="FR4464" s="13"/>
      <c r="FS4464" s="13"/>
      <c r="FT4464" s="13"/>
      <c r="FU4464" s="13"/>
      <c r="FV4464" s="13"/>
      <c r="FW4464" s="13"/>
      <c r="FX4464" s="13"/>
      <c r="FY4464" s="13"/>
      <c r="FZ4464" s="13"/>
      <c r="GA4464" s="13"/>
      <c r="GB4464" s="13"/>
      <c r="GC4464" s="13"/>
      <c r="GD4464" s="13"/>
      <c r="GE4464" s="13"/>
      <c r="GF4464" s="13"/>
      <c r="GG4464" s="13"/>
      <c r="GH4464" s="13"/>
      <c r="GI4464" s="13"/>
      <c r="GJ4464" s="13"/>
      <c r="GK4464" s="13"/>
      <c r="GL4464" s="13"/>
      <c r="GM4464" s="13"/>
      <c r="GN4464" s="13"/>
      <c r="GO4464" s="13"/>
      <c r="GP4464" s="13"/>
      <c r="GQ4464" s="13"/>
      <c r="GR4464" s="13"/>
      <c r="GS4464" s="13"/>
      <c r="GT4464" s="13"/>
      <c r="GU4464" s="13"/>
      <c r="GV4464" s="13"/>
      <c r="GW4464" s="13"/>
      <c r="GX4464" s="13"/>
      <c r="GY4464" s="13"/>
      <c r="GZ4464" s="13"/>
      <c r="HA4464" s="13"/>
      <c r="HB4464" s="13"/>
      <c r="HC4464" s="13"/>
      <c r="HD4464" s="13"/>
      <c r="HE4464" s="13"/>
      <c r="HF4464" s="13"/>
      <c r="HG4464" s="13"/>
      <c r="HH4464" s="13"/>
      <c r="HI4464" s="13"/>
      <c r="HJ4464" s="13"/>
      <c r="HK4464" s="13"/>
      <c r="HL4464" s="13"/>
      <c r="HM4464" s="13"/>
      <c r="HN4464" s="13"/>
      <c r="HO4464" s="13"/>
      <c r="HP4464" s="13"/>
      <c r="HQ4464" s="13"/>
      <c r="HR4464" s="13"/>
      <c r="HS4464" s="13"/>
      <c r="HT4464" s="13"/>
      <c r="HU4464" s="13"/>
      <c r="HV4464" s="13"/>
      <c r="HW4464" s="13"/>
      <c r="HX4464" s="13"/>
      <c r="HY4464" s="13"/>
      <c r="HZ4464" s="13"/>
      <c r="IA4464" s="13"/>
      <c r="IB4464" s="13"/>
      <c r="IC4464" s="13"/>
      <c r="ID4464" s="13"/>
      <c r="IE4464" s="13"/>
      <c r="IF4464" s="13"/>
      <c r="IG4464" s="13"/>
    </row>
    <row r="4465" spans="1:241" s="304" customFormat="1">
      <c r="A4465" s="309">
        <v>381</v>
      </c>
      <c r="B4465" s="333" t="s">
        <v>5495</v>
      </c>
      <c r="C4465" s="119" t="s">
        <v>595</v>
      </c>
      <c r="D4465" s="305" t="s">
        <v>1811</v>
      </c>
      <c r="E4465" s="299">
        <f t="shared" si="259"/>
        <v>25</v>
      </c>
      <c r="F4465" s="305">
        <v>25</v>
      </c>
      <c r="G4465" s="303"/>
      <c r="H4465" s="303"/>
      <c r="I4465" s="13"/>
      <c r="J4465" s="13"/>
      <c r="K4465" s="13"/>
      <c r="L4465" s="13"/>
      <c r="M4465" s="13"/>
      <c r="N4465" s="13"/>
      <c r="O4465" s="13"/>
      <c r="P4465" s="13"/>
      <c r="Q4465" s="13"/>
      <c r="R4465" s="13"/>
      <c r="S4465" s="13"/>
      <c r="T4465" s="13"/>
      <c r="U4465" s="13"/>
      <c r="V4465" s="13"/>
      <c r="W4465" s="13"/>
      <c r="X4465" s="13"/>
      <c r="Y4465" s="13"/>
      <c r="Z4465" s="13"/>
      <c r="AA4465" s="13"/>
      <c r="AB4465" s="13"/>
      <c r="AC4465" s="13"/>
      <c r="AD4465" s="13"/>
      <c r="AE4465" s="13"/>
      <c r="AF4465" s="13"/>
      <c r="AG4465" s="13"/>
      <c r="AH4465" s="13"/>
      <c r="AI4465" s="13"/>
      <c r="AJ4465" s="13"/>
      <c r="AK4465" s="13"/>
      <c r="AL4465" s="13"/>
      <c r="AM4465" s="13"/>
      <c r="AN4465" s="13"/>
      <c r="AO4465" s="13"/>
      <c r="AP4465" s="13"/>
      <c r="AQ4465" s="13"/>
      <c r="AR4465" s="13"/>
      <c r="AS4465" s="13"/>
      <c r="AT4465" s="13"/>
      <c r="AU4465" s="13"/>
      <c r="AV4465" s="13"/>
      <c r="AW4465" s="13"/>
      <c r="AX4465" s="13"/>
      <c r="AY4465" s="13"/>
      <c r="AZ4465" s="13"/>
      <c r="BA4465" s="13"/>
      <c r="BB4465" s="13"/>
      <c r="BC4465" s="13"/>
      <c r="BD4465" s="13"/>
      <c r="BE4465" s="13"/>
      <c r="BF4465" s="13"/>
      <c r="BG4465" s="13"/>
      <c r="BH4465" s="13"/>
      <c r="BI4465" s="13"/>
      <c r="BJ4465" s="13"/>
      <c r="BK4465" s="13"/>
      <c r="BL4465" s="13"/>
      <c r="BM4465" s="13"/>
      <c r="BN4465" s="13"/>
      <c r="BO4465" s="13"/>
      <c r="BP4465" s="13"/>
      <c r="BQ4465" s="13"/>
      <c r="BR4465" s="13"/>
      <c r="BS4465" s="13"/>
      <c r="BT4465" s="13"/>
      <c r="BU4465" s="13"/>
      <c r="BV4465" s="13"/>
      <c r="BW4465" s="13"/>
      <c r="BX4465" s="13"/>
      <c r="BY4465" s="13"/>
      <c r="BZ4465" s="13"/>
      <c r="CA4465" s="13"/>
      <c r="CB4465" s="13"/>
      <c r="CC4465" s="13"/>
      <c r="CD4465" s="13"/>
      <c r="CE4465" s="13"/>
      <c r="CF4465" s="13"/>
      <c r="CG4465" s="13"/>
      <c r="CH4465" s="13"/>
      <c r="CI4465" s="13"/>
      <c r="CJ4465" s="13"/>
      <c r="CK4465" s="13"/>
      <c r="CL4465" s="13"/>
      <c r="CM4465" s="13"/>
      <c r="CN4465" s="13"/>
      <c r="CO4465" s="13"/>
      <c r="CP4465" s="13"/>
      <c r="CQ4465" s="13"/>
      <c r="CR4465" s="13"/>
      <c r="CS4465" s="13"/>
      <c r="CT4465" s="13"/>
      <c r="CU4465" s="13"/>
      <c r="CV4465" s="13"/>
      <c r="CW4465" s="13"/>
      <c r="CX4465" s="13"/>
      <c r="CY4465" s="13"/>
      <c r="CZ4465" s="13"/>
      <c r="DA4465" s="13"/>
      <c r="DB4465" s="13"/>
      <c r="DC4465" s="13"/>
      <c r="DD4465" s="13"/>
      <c r="DE4465" s="13"/>
      <c r="DF4465" s="13"/>
      <c r="DG4465" s="13"/>
      <c r="DH4465" s="13"/>
      <c r="DI4465" s="13"/>
      <c r="DJ4465" s="13"/>
      <c r="DK4465" s="13"/>
      <c r="DL4465" s="13"/>
      <c r="DM4465" s="13"/>
      <c r="DN4465" s="13"/>
      <c r="DO4465" s="13"/>
      <c r="DP4465" s="13"/>
      <c r="DQ4465" s="13"/>
      <c r="DR4465" s="13"/>
      <c r="DS4465" s="13"/>
      <c r="DT4465" s="13"/>
      <c r="DU4465" s="13"/>
      <c r="DV4465" s="13"/>
      <c r="DW4465" s="13"/>
      <c r="DX4465" s="13"/>
      <c r="DY4465" s="13"/>
      <c r="DZ4465" s="13"/>
      <c r="EA4465" s="13"/>
      <c r="EB4465" s="13"/>
      <c r="EC4465" s="13"/>
      <c r="ED4465" s="13"/>
      <c r="EE4465" s="13"/>
      <c r="EF4465" s="13"/>
      <c r="EG4465" s="13"/>
      <c r="EH4465" s="13"/>
      <c r="EI4465" s="13"/>
      <c r="EJ4465" s="13"/>
      <c r="EK4465" s="13"/>
      <c r="EL4465" s="13"/>
      <c r="EM4465" s="13"/>
      <c r="EN4465" s="13"/>
      <c r="EO4465" s="13"/>
      <c r="EP4465" s="13"/>
      <c r="EQ4465" s="13"/>
      <c r="ER4465" s="13"/>
      <c r="ES4465" s="13"/>
      <c r="ET4465" s="13"/>
      <c r="EU4465" s="13"/>
      <c r="EV4465" s="13"/>
      <c r="EW4465" s="13"/>
      <c r="EX4465" s="13"/>
      <c r="EY4465" s="13"/>
      <c r="EZ4465" s="13"/>
      <c r="FA4465" s="13"/>
      <c r="FB4465" s="13"/>
      <c r="FC4465" s="13"/>
      <c r="FD4465" s="13"/>
      <c r="FE4465" s="13"/>
      <c r="FF4465" s="13"/>
      <c r="FG4465" s="13"/>
      <c r="FH4465" s="13"/>
      <c r="FI4465" s="13"/>
      <c r="FJ4465" s="13"/>
      <c r="FK4465" s="13"/>
      <c r="FL4465" s="13"/>
      <c r="FM4465" s="13"/>
      <c r="FN4465" s="13"/>
      <c r="FO4465" s="13"/>
      <c r="FP4465" s="13"/>
      <c r="FQ4465" s="13"/>
      <c r="FR4465" s="13"/>
      <c r="FS4465" s="13"/>
      <c r="FT4465" s="13"/>
      <c r="FU4465" s="13"/>
      <c r="FV4465" s="13"/>
      <c r="FW4465" s="13"/>
      <c r="FX4465" s="13"/>
      <c r="FY4465" s="13"/>
      <c r="FZ4465" s="13"/>
      <c r="GA4465" s="13"/>
      <c r="GB4465" s="13"/>
      <c r="GC4465" s="13"/>
      <c r="GD4465" s="13"/>
      <c r="GE4465" s="13"/>
      <c r="GF4465" s="13"/>
      <c r="GG4465" s="13"/>
      <c r="GH4465" s="13"/>
      <c r="GI4465" s="13"/>
      <c r="GJ4465" s="13"/>
      <c r="GK4465" s="13"/>
      <c r="GL4465" s="13"/>
      <c r="GM4465" s="13"/>
      <c r="GN4465" s="13"/>
      <c r="GO4465" s="13"/>
      <c r="GP4465" s="13"/>
      <c r="GQ4465" s="13"/>
      <c r="GR4465" s="13"/>
      <c r="GS4465" s="13"/>
      <c r="GT4465" s="13"/>
      <c r="GU4465" s="13"/>
      <c r="GV4465" s="13"/>
      <c r="GW4465" s="13"/>
      <c r="GX4465" s="13"/>
      <c r="GY4465" s="13"/>
      <c r="GZ4465" s="13"/>
      <c r="HA4465" s="13"/>
      <c r="HB4465" s="13"/>
      <c r="HC4465" s="13"/>
      <c r="HD4465" s="13"/>
      <c r="HE4465" s="13"/>
      <c r="HF4465" s="13"/>
      <c r="HG4465" s="13"/>
      <c r="HH4465" s="13"/>
      <c r="HI4465" s="13"/>
      <c r="HJ4465" s="13"/>
      <c r="HK4465" s="13"/>
      <c r="HL4465" s="13"/>
      <c r="HM4465" s="13"/>
      <c r="HN4465" s="13"/>
      <c r="HO4465" s="13"/>
      <c r="HP4465" s="13"/>
      <c r="HQ4465" s="13"/>
      <c r="HR4465" s="13"/>
      <c r="HS4465" s="13"/>
      <c r="HT4465" s="13"/>
      <c r="HU4465" s="13"/>
      <c r="HV4465" s="13"/>
      <c r="HW4465" s="13"/>
      <c r="HX4465" s="13"/>
      <c r="HY4465" s="13"/>
      <c r="HZ4465" s="13"/>
      <c r="IA4465" s="13"/>
      <c r="IB4465" s="13"/>
      <c r="IC4465" s="13"/>
      <c r="ID4465" s="13"/>
      <c r="IE4465" s="13"/>
      <c r="IF4465" s="13"/>
      <c r="IG4465" s="13"/>
    </row>
    <row r="4466" spans="1:241" s="304" customFormat="1" ht="31.5" customHeight="1">
      <c r="A4466" s="308"/>
      <c r="B4466" s="910" t="s">
        <v>5496</v>
      </c>
      <c r="C4466" s="911"/>
      <c r="D4466" s="911"/>
      <c r="E4466" s="911"/>
      <c r="F4466" s="911"/>
      <c r="G4466" s="911"/>
      <c r="H4466" s="911"/>
      <c r="I4466" s="13"/>
      <c r="J4466" s="13"/>
      <c r="K4466" s="13"/>
      <c r="L4466" s="13"/>
      <c r="M4466" s="13"/>
      <c r="N4466" s="13"/>
      <c r="O4466" s="13"/>
      <c r="P4466" s="13"/>
      <c r="Q4466" s="13"/>
      <c r="R4466" s="13"/>
      <c r="S4466" s="13"/>
      <c r="T4466" s="13"/>
      <c r="U4466" s="13"/>
      <c r="V4466" s="13"/>
      <c r="W4466" s="13"/>
      <c r="X4466" s="13"/>
      <c r="Y4466" s="13"/>
      <c r="Z4466" s="13"/>
      <c r="AA4466" s="13"/>
      <c r="AB4466" s="13"/>
      <c r="AC4466" s="13"/>
      <c r="AD4466" s="13"/>
      <c r="AE4466" s="13"/>
      <c r="AF4466" s="13"/>
      <c r="AG4466" s="13"/>
      <c r="AH4466" s="13"/>
      <c r="AI4466" s="13"/>
      <c r="AJ4466" s="13"/>
      <c r="AK4466" s="13"/>
      <c r="AL4466" s="13"/>
      <c r="AM4466" s="13"/>
      <c r="AN4466" s="13"/>
      <c r="AO4466" s="13"/>
      <c r="AP4466" s="13"/>
      <c r="AQ4466" s="13"/>
      <c r="AR4466" s="13"/>
      <c r="AS4466" s="13"/>
      <c r="AT4466" s="13"/>
      <c r="AU4466" s="13"/>
      <c r="AV4466" s="13"/>
      <c r="AW4466" s="13"/>
      <c r="AX4466" s="13"/>
      <c r="AY4466" s="13"/>
      <c r="AZ4466" s="13"/>
      <c r="BA4466" s="13"/>
      <c r="BB4466" s="13"/>
      <c r="BC4466" s="13"/>
      <c r="BD4466" s="13"/>
      <c r="BE4466" s="13"/>
      <c r="BF4466" s="13"/>
      <c r="BG4466" s="13"/>
      <c r="BH4466" s="13"/>
      <c r="BI4466" s="13"/>
      <c r="BJ4466" s="13"/>
      <c r="BK4466" s="13"/>
      <c r="BL4466" s="13"/>
      <c r="BM4466" s="13"/>
      <c r="BN4466" s="13"/>
      <c r="BO4466" s="13"/>
      <c r="BP4466" s="13"/>
      <c r="BQ4466" s="13"/>
      <c r="BR4466" s="13"/>
      <c r="BS4466" s="13"/>
      <c r="BT4466" s="13"/>
      <c r="BU4466" s="13"/>
      <c r="BV4466" s="13"/>
      <c r="BW4466" s="13"/>
      <c r="BX4466" s="13"/>
      <c r="BY4466" s="13"/>
      <c r="BZ4466" s="13"/>
      <c r="CA4466" s="13"/>
      <c r="CB4466" s="13"/>
      <c r="CC4466" s="13"/>
      <c r="CD4466" s="13"/>
      <c r="CE4466" s="13"/>
      <c r="CF4466" s="13"/>
      <c r="CG4466" s="13"/>
      <c r="CH4466" s="13"/>
      <c r="CI4466" s="13"/>
      <c r="CJ4466" s="13"/>
      <c r="CK4466" s="13"/>
      <c r="CL4466" s="13"/>
      <c r="CM4466" s="13"/>
      <c r="CN4466" s="13"/>
      <c r="CO4466" s="13"/>
      <c r="CP4466" s="13"/>
      <c r="CQ4466" s="13"/>
      <c r="CR4466" s="13"/>
      <c r="CS4466" s="13"/>
      <c r="CT4466" s="13"/>
      <c r="CU4466" s="13"/>
      <c r="CV4466" s="13"/>
      <c r="CW4466" s="13"/>
      <c r="CX4466" s="13"/>
      <c r="CY4466" s="13"/>
      <c r="CZ4466" s="13"/>
      <c r="DA4466" s="13"/>
      <c r="DB4466" s="13"/>
      <c r="DC4466" s="13"/>
      <c r="DD4466" s="13"/>
      <c r="DE4466" s="13"/>
      <c r="DF4466" s="13"/>
      <c r="DG4466" s="13"/>
      <c r="DH4466" s="13"/>
      <c r="DI4466" s="13"/>
      <c r="DJ4466" s="13"/>
      <c r="DK4466" s="13"/>
      <c r="DL4466" s="13"/>
      <c r="DM4466" s="13"/>
      <c r="DN4466" s="13"/>
      <c r="DO4466" s="13"/>
      <c r="DP4466" s="13"/>
      <c r="DQ4466" s="13"/>
      <c r="DR4466" s="13"/>
      <c r="DS4466" s="13"/>
      <c r="DT4466" s="13"/>
      <c r="DU4466" s="13"/>
      <c r="DV4466" s="13"/>
      <c r="DW4466" s="13"/>
      <c r="DX4466" s="13"/>
      <c r="DY4466" s="13"/>
      <c r="DZ4466" s="13"/>
      <c r="EA4466" s="13"/>
      <c r="EB4466" s="13"/>
      <c r="EC4466" s="13"/>
      <c r="ED4466" s="13"/>
      <c r="EE4466" s="13"/>
      <c r="EF4466" s="13"/>
      <c r="EG4466" s="13"/>
      <c r="EH4466" s="13"/>
      <c r="EI4466" s="13"/>
      <c r="EJ4466" s="13"/>
      <c r="EK4466" s="13"/>
      <c r="EL4466" s="13"/>
      <c r="EM4466" s="13"/>
      <c r="EN4466" s="13"/>
      <c r="EO4466" s="13"/>
      <c r="EP4466" s="13"/>
      <c r="EQ4466" s="13"/>
      <c r="ER4466" s="13"/>
      <c r="ES4466" s="13"/>
      <c r="ET4466" s="13"/>
      <c r="EU4466" s="13"/>
      <c r="EV4466" s="13"/>
      <c r="EW4466" s="13"/>
      <c r="EX4466" s="13"/>
      <c r="EY4466" s="13"/>
      <c r="EZ4466" s="13"/>
      <c r="FA4466" s="13"/>
      <c r="FB4466" s="13"/>
      <c r="FC4466" s="13"/>
      <c r="FD4466" s="13"/>
      <c r="FE4466" s="13"/>
      <c r="FF4466" s="13"/>
      <c r="FG4466" s="13"/>
      <c r="FH4466" s="13"/>
      <c r="FI4466" s="13"/>
      <c r="FJ4466" s="13"/>
      <c r="FK4466" s="13"/>
      <c r="FL4466" s="13"/>
      <c r="FM4466" s="13"/>
      <c r="FN4466" s="13"/>
      <c r="FO4466" s="13"/>
      <c r="FP4466" s="13"/>
      <c r="FQ4466" s="13"/>
      <c r="FR4466" s="13"/>
      <c r="FS4466" s="13"/>
      <c r="FT4466" s="13"/>
      <c r="FU4466" s="13"/>
      <c r="FV4466" s="13"/>
      <c r="FW4466" s="13"/>
      <c r="FX4466" s="13"/>
      <c r="FY4466" s="13"/>
      <c r="FZ4466" s="13"/>
      <c r="GA4466" s="13"/>
      <c r="GB4466" s="13"/>
      <c r="GC4466" s="13"/>
      <c r="GD4466" s="13"/>
      <c r="GE4466" s="13"/>
      <c r="GF4466" s="13"/>
      <c r="GG4466" s="13"/>
      <c r="GH4466" s="13"/>
      <c r="GI4466" s="13"/>
      <c r="GJ4466" s="13"/>
      <c r="GK4466" s="13"/>
      <c r="GL4466" s="13"/>
      <c r="GM4466" s="13"/>
      <c r="GN4466" s="13"/>
      <c r="GO4466" s="13"/>
      <c r="GP4466" s="13"/>
      <c r="GQ4466" s="13"/>
      <c r="GR4466" s="13"/>
      <c r="GS4466" s="13"/>
      <c r="GT4466" s="13"/>
      <c r="GU4466" s="13"/>
      <c r="GV4466" s="13"/>
      <c r="GW4466" s="13"/>
      <c r="GX4466" s="13"/>
      <c r="GY4466" s="13"/>
      <c r="GZ4466" s="13"/>
      <c r="HA4466" s="13"/>
      <c r="HB4466" s="13"/>
      <c r="HC4466" s="13"/>
      <c r="HD4466" s="13"/>
      <c r="HE4466" s="13"/>
      <c r="HF4466" s="13"/>
      <c r="HG4466" s="13"/>
      <c r="HH4466" s="13"/>
      <c r="HI4466" s="13"/>
      <c r="HJ4466" s="13"/>
      <c r="HK4466" s="13"/>
      <c r="HL4466" s="13"/>
      <c r="HM4466" s="13"/>
      <c r="HN4466" s="13"/>
      <c r="HO4466" s="13"/>
      <c r="HP4466" s="13"/>
      <c r="HQ4466" s="13"/>
      <c r="HR4466" s="13"/>
      <c r="HS4466" s="13"/>
      <c r="HT4466" s="13"/>
      <c r="HU4466" s="13"/>
      <c r="HV4466" s="13"/>
      <c r="HW4466" s="13"/>
      <c r="HX4466" s="13"/>
      <c r="HY4466" s="13"/>
      <c r="HZ4466" s="13"/>
      <c r="IA4466" s="13"/>
      <c r="IB4466" s="13"/>
      <c r="IC4466" s="13"/>
      <c r="ID4466" s="13"/>
      <c r="IE4466" s="13"/>
      <c r="IF4466" s="13"/>
      <c r="IG4466" s="13"/>
    </row>
    <row r="4467" spans="1:241" s="304" customFormat="1">
      <c r="A4467" s="309">
        <v>382</v>
      </c>
      <c r="B4467" s="197" t="s">
        <v>5497</v>
      </c>
      <c r="C4467" s="119" t="s">
        <v>348</v>
      </c>
      <c r="D4467" s="305" t="s">
        <v>2034</v>
      </c>
      <c r="E4467" s="312">
        <f>+F4467+G4467+H4467</f>
        <v>0</v>
      </c>
      <c r="F4467" s="303"/>
      <c r="G4467" s="303"/>
      <c r="H4467" s="303"/>
      <c r="I4467" s="13"/>
      <c r="J4467" s="13"/>
      <c r="K4467" s="13"/>
      <c r="L4467" s="13"/>
      <c r="M4467" s="13"/>
      <c r="N4467" s="13"/>
      <c r="O4467" s="13"/>
      <c r="P4467" s="13"/>
      <c r="Q4467" s="13"/>
      <c r="R4467" s="13"/>
      <c r="S4467" s="13"/>
      <c r="T4467" s="13"/>
      <c r="U4467" s="13"/>
      <c r="V4467" s="13"/>
      <c r="W4467" s="13"/>
      <c r="X4467" s="13"/>
      <c r="Y4467" s="13"/>
      <c r="Z4467" s="13"/>
      <c r="AA4467" s="13"/>
      <c r="AB4467" s="13"/>
      <c r="AC4467" s="13"/>
      <c r="AD4467" s="13"/>
      <c r="AE4467" s="13"/>
      <c r="AF4467" s="13"/>
      <c r="AG4467" s="13"/>
      <c r="AH4467" s="13"/>
      <c r="AI4467" s="13"/>
      <c r="AJ4467" s="13"/>
      <c r="AK4467" s="13"/>
      <c r="AL4467" s="13"/>
      <c r="AM4467" s="13"/>
      <c r="AN4467" s="13"/>
      <c r="AO4467" s="13"/>
      <c r="AP4467" s="13"/>
      <c r="AQ4467" s="13"/>
      <c r="AR4467" s="13"/>
      <c r="AS4467" s="13"/>
      <c r="AT4467" s="13"/>
      <c r="AU4467" s="13"/>
      <c r="AV4467" s="13"/>
      <c r="AW4467" s="13"/>
      <c r="AX4467" s="13"/>
      <c r="AY4467" s="13"/>
      <c r="AZ4467" s="13"/>
      <c r="BA4467" s="13"/>
      <c r="BB4467" s="13"/>
      <c r="BC4467" s="13"/>
      <c r="BD4467" s="13"/>
      <c r="BE4467" s="13"/>
      <c r="BF4467" s="13"/>
      <c r="BG4467" s="13"/>
      <c r="BH4467" s="13"/>
      <c r="BI4467" s="13"/>
      <c r="BJ4467" s="13"/>
      <c r="BK4467" s="13"/>
      <c r="BL4467" s="13"/>
      <c r="BM4467" s="13"/>
      <c r="BN4467" s="13"/>
      <c r="BO4467" s="13"/>
      <c r="BP4467" s="13"/>
      <c r="BQ4467" s="13"/>
      <c r="BR4467" s="13"/>
      <c r="BS4467" s="13"/>
      <c r="BT4467" s="13"/>
      <c r="BU4467" s="13"/>
      <c r="BV4467" s="13"/>
      <c r="BW4467" s="13"/>
      <c r="BX4467" s="13"/>
      <c r="BY4467" s="13"/>
      <c r="BZ4467" s="13"/>
      <c r="CA4467" s="13"/>
      <c r="CB4467" s="13"/>
      <c r="CC4467" s="13"/>
      <c r="CD4467" s="13"/>
      <c r="CE4467" s="13"/>
      <c r="CF4467" s="13"/>
      <c r="CG4467" s="13"/>
      <c r="CH4467" s="13"/>
      <c r="CI4467" s="13"/>
      <c r="CJ4467" s="13"/>
      <c r="CK4467" s="13"/>
      <c r="CL4467" s="13"/>
      <c r="CM4467" s="13"/>
      <c r="CN4467" s="13"/>
      <c r="CO4467" s="13"/>
      <c r="CP4467" s="13"/>
      <c r="CQ4467" s="13"/>
      <c r="CR4467" s="13"/>
      <c r="CS4467" s="13"/>
      <c r="CT4467" s="13"/>
      <c r="CU4467" s="13"/>
      <c r="CV4467" s="13"/>
      <c r="CW4467" s="13"/>
      <c r="CX4467" s="13"/>
      <c r="CY4467" s="13"/>
      <c r="CZ4467" s="13"/>
      <c r="DA4467" s="13"/>
      <c r="DB4467" s="13"/>
      <c r="DC4467" s="13"/>
      <c r="DD4467" s="13"/>
      <c r="DE4467" s="13"/>
      <c r="DF4467" s="13"/>
      <c r="DG4467" s="13"/>
      <c r="DH4467" s="13"/>
      <c r="DI4467" s="13"/>
      <c r="DJ4467" s="13"/>
      <c r="DK4467" s="13"/>
      <c r="DL4467" s="13"/>
      <c r="DM4467" s="13"/>
      <c r="DN4467" s="13"/>
      <c r="DO4467" s="13"/>
      <c r="DP4467" s="13"/>
      <c r="DQ4467" s="13"/>
      <c r="DR4467" s="13"/>
      <c r="DS4467" s="13"/>
      <c r="DT4467" s="13"/>
      <c r="DU4467" s="13"/>
      <c r="DV4467" s="13"/>
      <c r="DW4467" s="13"/>
      <c r="DX4467" s="13"/>
      <c r="DY4467" s="13"/>
      <c r="DZ4467" s="13"/>
      <c r="EA4467" s="13"/>
      <c r="EB4467" s="13"/>
      <c r="EC4467" s="13"/>
      <c r="ED4467" s="13"/>
      <c r="EE4467" s="13"/>
      <c r="EF4467" s="13"/>
      <c r="EG4467" s="13"/>
      <c r="EH4467" s="13"/>
      <c r="EI4467" s="13"/>
      <c r="EJ4467" s="13"/>
      <c r="EK4467" s="13"/>
      <c r="EL4467" s="13"/>
      <c r="EM4467" s="13"/>
      <c r="EN4467" s="13"/>
      <c r="EO4467" s="13"/>
      <c r="EP4467" s="13"/>
      <c r="EQ4467" s="13"/>
      <c r="ER4467" s="13"/>
      <c r="ES4467" s="13"/>
      <c r="ET4467" s="13"/>
      <c r="EU4467" s="13"/>
      <c r="EV4467" s="13"/>
      <c r="EW4467" s="13"/>
      <c r="EX4467" s="13"/>
      <c r="EY4467" s="13"/>
      <c r="EZ4467" s="13"/>
      <c r="FA4467" s="13"/>
      <c r="FB4467" s="13"/>
      <c r="FC4467" s="13"/>
      <c r="FD4467" s="13"/>
      <c r="FE4467" s="13"/>
      <c r="FF4467" s="13"/>
      <c r="FG4467" s="13"/>
      <c r="FH4467" s="13"/>
      <c r="FI4467" s="13"/>
      <c r="FJ4467" s="13"/>
      <c r="FK4467" s="13"/>
      <c r="FL4467" s="13"/>
      <c r="FM4467" s="13"/>
      <c r="FN4467" s="13"/>
      <c r="FO4467" s="13"/>
      <c r="FP4467" s="13"/>
      <c r="FQ4467" s="13"/>
      <c r="FR4467" s="13"/>
      <c r="FS4467" s="13"/>
      <c r="FT4467" s="13"/>
      <c r="FU4467" s="13"/>
      <c r="FV4467" s="13"/>
      <c r="FW4467" s="13"/>
      <c r="FX4467" s="13"/>
      <c r="FY4467" s="13"/>
      <c r="FZ4467" s="13"/>
      <c r="GA4467" s="13"/>
      <c r="GB4467" s="13"/>
      <c r="GC4467" s="13"/>
      <c r="GD4467" s="13"/>
      <c r="GE4467" s="13"/>
      <c r="GF4467" s="13"/>
      <c r="GG4467" s="13"/>
      <c r="GH4467" s="13"/>
      <c r="GI4467" s="13"/>
      <c r="GJ4467" s="13"/>
      <c r="GK4467" s="13"/>
      <c r="GL4467" s="13"/>
      <c r="GM4467" s="13"/>
      <c r="GN4467" s="13"/>
      <c r="GO4467" s="13"/>
      <c r="GP4467" s="13"/>
      <c r="GQ4467" s="13"/>
      <c r="GR4467" s="13"/>
      <c r="GS4467" s="13"/>
      <c r="GT4467" s="13"/>
      <c r="GU4467" s="13"/>
      <c r="GV4467" s="13"/>
      <c r="GW4467" s="13"/>
      <c r="GX4467" s="13"/>
      <c r="GY4467" s="13"/>
      <c r="GZ4467" s="13"/>
      <c r="HA4467" s="13"/>
      <c r="HB4467" s="13"/>
      <c r="HC4467" s="13"/>
      <c r="HD4467" s="13"/>
      <c r="HE4467" s="13"/>
      <c r="HF4467" s="13"/>
      <c r="HG4467" s="13"/>
      <c r="HH4467" s="13"/>
      <c r="HI4467" s="13"/>
      <c r="HJ4467" s="13"/>
      <c r="HK4467" s="13"/>
      <c r="HL4467" s="13"/>
      <c r="HM4467" s="13"/>
      <c r="HN4467" s="13"/>
      <c r="HO4467" s="13"/>
      <c r="HP4467" s="13"/>
      <c r="HQ4467" s="13"/>
      <c r="HR4467" s="13"/>
      <c r="HS4467" s="13"/>
      <c r="HT4467" s="13"/>
      <c r="HU4467" s="13"/>
      <c r="HV4467" s="13"/>
      <c r="HW4467" s="13"/>
      <c r="HX4467" s="13"/>
      <c r="HY4467" s="13"/>
      <c r="HZ4467" s="13"/>
      <c r="IA4467" s="13"/>
      <c r="IB4467" s="13"/>
      <c r="IC4467" s="13"/>
      <c r="ID4467" s="13"/>
      <c r="IE4467" s="13"/>
      <c r="IF4467" s="13"/>
      <c r="IG4467" s="13"/>
    </row>
    <row r="4468" spans="1:241" s="304" customFormat="1">
      <c r="A4468" s="309">
        <v>383</v>
      </c>
      <c r="B4468" s="197" t="s">
        <v>5498</v>
      </c>
      <c r="C4468" s="119" t="s">
        <v>348</v>
      </c>
      <c r="D4468" s="305" t="s">
        <v>2034</v>
      </c>
      <c r="E4468" s="312">
        <f>+F4468+G4468+H4468</f>
        <v>0</v>
      </c>
      <c r="F4468" s="303"/>
      <c r="G4468" s="303"/>
      <c r="H4468" s="303"/>
      <c r="I4468" s="13"/>
      <c r="J4468" s="13"/>
      <c r="K4468" s="13"/>
      <c r="L4468" s="13"/>
      <c r="M4468" s="13"/>
      <c r="N4468" s="13"/>
      <c r="O4468" s="13"/>
      <c r="P4468" s="13"/>
      <c r="Q4468" s="13"/>
      <c r="R4468" s="13"/>
      <c r="S4468" s="13"/>
      <c r="T4468" s="13"/>
      <c r="U4468" s="13"/>
      <c r="V4468" s="13"/>
      <c r="W4468" s="13"/>
      <c r="X4468" s="13"/>
      <c r="Y4468" s="13"/>
      <c r="Z4468" s="13"/>
      <c r="AA4468" s="13"/>
      <c r="AB4468" s="13"/>
      <c r="AC4468" s="13"/>
      <c r="AD4468" s="13"/>
      <c r="AE4468" s="13"/>
      <c r="AF4468" s="13"/>
      <c r="AG4468" s="13"/>
      <c r="AH4468" s="13"/>
      <c r="AI4468" s="13"/>
      <c r="AJ4468" s="13"/>
      <c r="AK4468" s="13"/>
      <c r="AL4468" s="13"/>
      <c r="AM4468" s="13"/>
      <c r="AN4468" s="13"/>
      <c r="AO4468" s="13"/>
      <c r="AP4468" s="13"/>
      <c r="AQ4468" s="13"/>
      <c r="AR4468" s="13"/>
      <c r="AS4468" s="13"/>
      <c r="AT4468" s="13"/>
      <c r="AU4468" s="13"/>
      <c r="AV4468" s="13"/>
      <c r="AW4468" s="13"/>
      <c r="AX4468" s="13"/>
      <c r="AY4468" s="13"/>
      <c r="AZ4468" s="13"/>
      <c r="BA4468" s="13"/>
      <c r="BB4468" s="13"/>
      <c r="BC4468" s="13"/>
      <c r="BD4468" s="13"/>
      <c r="BE4468" s="13"/>
      <c r="BF4468" s="13"/>
      <c r="BG4468" s="13"/>
      <c r="BH4468" s="13"/>
      <c r="BI4468" s="13"/>
      <c r="BJ4468" s="13"/>
      <c r="BK4468" s="13"/>
      <c r="BL4468" s="13"/>
      <c r="BM4468" s="13"/>
      <c r="BN4468" s="13"/>
      <c r="BO4468" s="13"/>
      <c r="BP4468" s="13"/>
      <c r="BQ4468" s="13"/>
      <c r="BR4468" s="13"/>
      <c r="BS4468" s="13"/>
      <c r="BT4468" s="13"/>
      <c r="BU4468" s="13"/>
      <c r="BV4468" s="13"/>
      <c r="BW4468" s="13"/>
      <c r="BX4468" s="13"/>
      <c r="BY4468" s="13"/>
      <c r="BZ4468" s="13"/>
      <c r="CA4468" s="13"/>
      <c r="CB4468" s="13"/>
      <c r="CC4468" s="13"/>
      <c r="CD4468" s="13"/>
      <c r="CE4468" s="13"/>
      <c r="CF4468" s="13"/>
      <c r="CG4468" s="13"/>
      <c r="CH4468" s="13"/>
      <c r="CI4468" s="13"/>
      <c r="CJ4468" s="13"/>
      <c r="CK4468" s="13"/>
      <c r="CL4468" s="13"/>
      <c r="CM4468" s="13"/>
      <c r="CN4468" s="13"/>
      <c r="CO4468" s="13"/>
      <c r="CP4468" s="13"/>
      <c r="CQ4468" s="13"/>
      <c r="CR4468" s="13"/>
      <c r="CS4468" s="13"/>
      <c r="CT4468" s="13"/>
      <c r="CU4468" s="13"/>
      <c r="CV4468" s="13"/>
      <c r="CW4468" s="13"/>
      <c r="CX4468" s="13"/>
      <c r="CY4468" s="13"/>
      <c r="CZ4468" s="13"/>
      <c r="DA4468" s="13"/>
      <c r="DB4468" s="13"/>
      <c r="DC4468" s="13"/>
      <c r="DD4468" s="13"/>
      <c r="DE4468" s="13"/>
      <c r="DF4468" s="13"/>
      <c r="DG4468" s="13"/>
      <c r="DH4468" s="13"/>
      <c r="DI4468" s="13"/>
      <c r="DJ4468" s="13"/>
      <c r="DK4468" s="13"/>
      <c r="DL4468" s="13"/>
      <c r="DM4468" s="13"/>
      <c r="DN4468" s="13"/>
      <c r="DO4468" s="13"/>
      <c r="DP4468" s="13"/>
      <c r="DQ4468" s="13"/>
      <c r="DR4468" s="13"/>
      <c r="DS4468" s="13"/>
      <c r="DT4468" s="13"/>
      <c r="DU4468" s="13"/>
      <c r="DV4468" s="13"/>
      <c r="DW4468" s="13"/>
      <c r="DX4468" s="13"/>
      <c r="DY4468" s="13"/>
      <c r="DZ4468" s="13"/>
      <c r="EA4468" s="13"/>
      <c r="EB4468" s="13"/>
      <c r="EC4468" s="13"/>
      <c r="ED4468" s="13"/>
      <c r="EE4468" s="13"/>
      <c r="EF4468" s="13"/>
      <c r="EG4468" s="13"/>
      <c r="EH4468" s="13"/>
      <c r="EI4468" s="13"/>
      <c r="EJ4468" s="13"/>
      <c r="EK4468" s="13"/>
      <c r="EL4468" s="13"/>
      <c r="EM4468" s="13"/>
      <c r="EN4468" s="13"/>
      <c r="EO4468" s="13"/>
      <c r="EP4468" s="13"/>
      <c r="EQ4468" s="13"/>
      <c r="ER4468" s="13"/>
      <c r="ES4468" s="13"/>
      <c r="ET4468" s="13"/>
      <c r="EU4468" s="13"/>
      <c r="EV4468" s="13"/>
      <c r="EW4468" s="13"/>
      <c r="EX4468" s="13"/>
      <c r="EY4468" s="13"/>
      <c r="EZ4468" s="13"/>
      <c r="FA4468" s="13"/>
      <c r="FB4468" s="13"/>
      <c r="FC4468" s="13"/>
      <c r="FD4468" s="13"/>
      <c r="FE4468" s="13"/>
      <c r="FF4468" s="13"/>
      <c r="FG4468" s="13"/>
      <c r="FH4468" s="13"/>
      <c r="FI4468" s="13"/>
      <c r="FJ4468" s="13"/>
      <c r="FK4468" s="13"/>
      <c r="FL4468" s="13"/>
      <c r="FM4468" s="13"/>
      <c r="FN4468" s="13"/>
      <c r="FO4468" s="13"/>
      <c r="FP4468" s="13"/>
      <c r="FQ4468" s="13"/>
      <c r="FR4468" s="13"/>
      <c r="FS4468" s="13"/>
      <c r="FT4468" s="13"/>
      <c r="FU4468" s="13"/>
      <c r="FV4468" s="13"/>
      <c r="FW4468" s="13"/>
      <c r="FX4468" s="13"/>
      <c r="FY4468" s="13"/>
      <c r="FZ4468" s="13"/>
      <c r="GA4468" s="13"/>
      <c r="GB4468" s="13"/>
      <c r="GC4468" s="13"/>
      <c r="GD4468" s="13"/>
      <c r="GE4468" s="13"/>
      <c r="GF4468" s="13"/>
      <c r="GG4468" s="13"/>
      <c r="GH4468" s="13"/>
      <c r="GI4468" s="13"/>
      <c r="GJ4468" s="13"/>
      <c r="GK4468" s="13"/>
      <c r="GL4468" s="13"/>
      <c r="GM4468" s="13"/>
      <c r="GN4468" s="13"/>
      <c r="GO4468" s="13"/>
      <c r="GP4468" s="13"/>
      <c r="GQ4468" s="13"/>
      <c r="GR4468" s="13"/>
      <c r="GS4468" s="13"/>
      <c r="GT4468" s="13"/>
      <c r="GU4468" s="13"/>
      <c r="GV4468" s="13"/>
      <c r="GW4468" s="13"/>
      <c r="GX4468" s="13"/>
      <c r="GY4468" s="13"/>
      <c r="GZ4468" s="13"/>
      <c r="HA4468" s="13"/>
      <c r="HB4468" s="13"/>
      <c r="HC4468" s="13"/>
      <c r="HD4468" s="13"/>
      <c r="HE4468" s="13"/>
      <c r="HF4468" s="13"/>
      <c r="HG4468" s="13"/>
      <c r="HH4468" s="13"/>
      <c r="HI4468" s="13"/>
      <c r="HJ4468" s="13"/>
      <c r="HK4468" s="13"/>
      <c r="HL4468" s="13"/>
      <c r="HM4468" s="13"/>
      <c r="HN4468" s="13"/>
      <c r="HO4468" s="13"/>
      <c r="HP4468" s="13"/>
      <c r="HQ4468" s="13"/>
      <c r="HR4468" s="13"/>
      <c r="HS4468" s="13"/>
      <c r="HT4468" s="13"/>
      <c r="HU4468" s="13"/>
      <c r="HV4468" s="13"/>
      <c r="HW4468" s="13"/>
      <c r="HX4468" s="13"/>
      <c r="HY4468" s="13"/>
      <c r="HZ4468" s="13"/>
      <c r="IA4468" s="13"/>
      <c r="IB4468" s="13"/>
      <c r="IC4468" s="13"/>
      <c r="ID4468" s="13"/>
      <c r="IE4468" s="13"/>
      <c r="IF4468" s="13"/>
      <c r="IG4468" s="13"/>
    </row>
    <row r="4469" spans="1:241" s="304" customFormat="1">
      <c r="A4469" s="309">
        <v>384</v>
      </c>
      <c r="B4469" s="197" t="s">
        <v>5499</v>
      </c>
      <c r="C4469" s="119" t="s">
        <v>348</v>
      </c>
      <c r="D4469" s="305" t="s">
        <v>2034</v>
      </c>
      <c r="E4469" s="312">
        <f>+F4469+G4469+H4469</f>
        <v>0</v>
      </c>
      <c r="F4469" s="303"/>
      <c r="G4469" s="303"/>
      <c r="H4469" s="303"/>
      <c r="I4469" s="13"/>
      <c r="J4469" s="13"/>
      <c r="K4469" s="13"/>
      <c r="L4469" s="13"/>
      <c r="M4469" s="13"/>
      <c r="N4469" s="13"/>
      <c r="O4469" s="13"/>
      <c r="P4469" s="13"/>
      <c r="Q4469" s="13"/>
      <c r="R4469" s="13"/>
      <c r="S4469" s="13"/>
      <c r="T4469" s="13"/>
      <c r="U4469" s="13"/>
      <c r="V4469" s="13"/>
      <c r="W4469" s="13"/>
      <c r="X4469" s="13"/>
      <c r="Y4469" s="13"/>
      <c r="Z4469" s="13"/>
      <c r="AA4469" s="13"/>
      <c r="AB4469" s="13"/>
      <c r="AC4469" s="13"/>
      <c r="AD4469" s="13"/>
      <c r="AE4469" s="13"/>
      <c r="AF4469" s="13"/>
      <c r="AG4469" s="13"/>
      <c r="AH4469" s="13"/>
      <c r="AI4469" s="13"/>
      <c r="AJ4469" s="13"/>
      <c r="AK4469" s="13"/>
      <c r="AL4469" s="13"/>
      <c r="AM4469" s="13"/>
      <c r="AN4469" s="13"/>
      <c r="AO4469" s="13"/>
      <c r="AP4469" s="13"/>
      <c r="AQ4469" s="13"/>
      <c r="AR4469" s="13"/>
      <c r="AS4469" s="13"/>
      <c r="AT4469" s="13"/>
      <c r="AU4469" s="13"/>
      <c r="AV4469" s="13"/>
      <c r="AW4469" s="13"/>
      <c r="AX4469" s="13"/>
      <c r="AY4469" s="13"/>
      <c r="AZ4469" s="13"/>
      <c r="BA4469" s="13"/>
      <c r="BB4469" s="13"/>
      <c r="BC4469" s="13"/>
      <c r="BD4469" s="13"/>
      <c r="BE4469" s="13"/>
      <c r="BF4469" s="13"/>
      <c r="BG4469" s="13"/>
      <c r="BH4469" s="13"/>
      <c r="BI4469" s="13"/>
      <c r="BJ4469" s="13"/>
      <c r="BK4469" s="13"/>
      <c r="BL4469" s="13"/>
      <c r="BM4469" s="13"/>
      <c r="BN4469" s="13"/>
      <c r="BO4469" s="13"/>
      <c r="BP4469" s="13"/>
      <c r="BQ4469" s="13"/>
      <c r="BR4469" s="13"/>
      <c r="BS4469" s="13"/>
      <c r="BT4469" s="13"/>
      <c r="BU4469" s="13"/>
      <c r="BV4469" s="13"/>
      <c r="BW4469" s="13"/>
      <c r="BX4469" s="13"/>
      <c r="BY4469" s="13"/>
      <c r="BZ4469" s="13"/>
      <c r="CA4469" s="13"/>
      <c r="CB4469" s="13"/>
      <c r="CC4469" s="13"/>
      <c r="CD4469" s="13"/>
      <c r="CE4469" s="13"/>
      <c r="CF4469" s="13"/>
      <c r="CG4469" s="13"/>
      <c r="CH4469" s="13"/>
      <c r="CI4469" s="13"/>
      <c r="CJ4469" s="13"/>
      <c r="CK4469" s="13"/>
      <c r="CL4469" s="13"/>
      <c r="CM4469" s="13"/>
      <c r="CN4469" s="13"/>
      <c r="CO4469" s="13"/>
      <c r="CP4469" s="13"/>
      <c r="CQ4469" s="13"/>
      <c r="CR4469" s="13"/>
      <c r="CS4469" s="13"/>
      <c r="CT4469" s="13"/>
      <c r="CU4469" s="13"/>
      <c r="CV4469" s="13"/>
      <c r="CW4469" s="13"/>
      <c r="CX4469" s="13"/>
      <c r="CY4469" s="13"/>
      <c r="CZ4469" s="13"/>
      <c r="DA4469" s="13"/>
      <c r="DB4469" s="13"/>
      <c r="DC4469" s="13"/>
      <c r="DD4469" s="13"/>
      <c r="DE4469" s="13"/>
      <c r="DF4469" s="13"/>
      <c r="DG4469" s="13"/>
      <c r="DH4469" s="13"/>
      <c r="DI4469" s="13"/>
      <c r="DJ4469" s="13"/>
      <c r="DK4469" s="13"/>
      <c r="DL4469" s="13"/>
      <c r="DM4469" s="13"/>
      <c r="DN4469" s="13"/>
      <c r="DO4469" s="13"/>
      <c r="DP4469" s="13"/>
      <c r="DQ4469" s="13"/>
      <c r="DR4469" s="13"/>
      <c r="DS4469" s="13"/>
      <c r="DT4469" s="13"/>
      <c r="DU4469" s="13"/>
      <c r="DV4469" s="13"/>
      <c r="DW4469" s="13"/>
      <c r="DX4469" s="13"/>
      <c r="DY4469" s="13"/>
      <c r="DZ4469" s="13"/>
      <c r="EA4469" s="13"/>
      <c r="EB4469" s="13"/>
      <c r="EC4469" s="13"/>
      <c r="ED4469" s="13"/>
      <c r="EE4469" s="13"/>
      <c r="EF4469" s="13"/>
      <c r="EG4469" s="13"/>
      <c r="EH4469" s="13"/>
      <c r="EI4469" s="13"/>
      <c r="EJ4469" s="13"/>
      <c r="EK4469" s="13"/>
      <c r="EL4469" s="13"/>
      <c r="EM4469" s="13"/>
      <c r="EN4469" s="13"/>
      <c r="EO4469" s="13"/>
      <c r="EP4469" s="13"/>
      <c r="EQ4469" s="13"/>
      <c r="ER4469" s="13"/>
      <c r="ES4469" s="13"/>
      <c r="ET4469" s="13"/>
      <c r="EU4469" s="13"/>
      <c r="EV4469" s="13"/>
      <c r="EW4469" s="13"/>
      <c r="EX4469" s="13"/>
      <c r="EY4469" s="13"/>
      <c r="EZ4469" s="13"/>
      <c r="FA4469" s="13"/>
      <c r="FB4469" s="13"/>
      <c r="FC4469" s="13"/>
      <c r="FD4469" s="13"/>
      <c r="FE4469" s="13"/>
      <c r="FF4469" s="13"/>
      <c r="FG4469" s="13"/>
      <c r="FH4469" s="13"/>
      <c r="FI4469" s="13"/>
      <c r="FJ4469" s="13"/>
      <c r="FK4469" s="13"/>
      <c r="FL4469" s="13"/>
      <c r="FM4469" s="13"/>
      <c r="FN4469" s="13"/>
      <c r="FO4469" s="13"/>
      <c r="FP4469" s="13"/>
      <c r="FQ4469" s="13"/>
      <c r="FR4469" s="13"/>
      <c r="FS4469" s="13"/>
      <c r="FT4469" s="13"/>
      <c r="FU4469" s="13"/>
      <c r="FV4469" s="13"/>
      <c r="FW4469" s="13"/>
      <c r="FX4469" s="13"/>
      <c r="FY4469" s="13"/>
      <c r="FZ4469" s="13"/>
      <c r="GA4469" s="13"/>
      <c r="GB4469" s="13"/>
      <c r="GC4469" s="13"/>
      <c r="GD4469" s="13"/>
      <c r="GE4469" s="13"/>
      <c r="GF4469" s="13"/>
      <c r="GG4469" s="13"/>
      <c r="GH4469" s="13"/>
      <c r="GI4469" s="13"/>
      <c r="GJ4469" s="13"/>
      <c r="GK4469" s="13"/>
      <c r="GL4469" s="13"/>
      <c r="GM4469" s="13"/>
      <c r="GN4469" s="13"/>
      <c r="GO4469" s="13"/>
      <c r="GP4469" s="13"/>
      <c r="GQ4469" s="13"/>
      <c r="GR4469" s="13"/>
      <c r="GS4469" s="13"/>
      <c r="GT4469" s="13"/>
      <c r="GU4469" s="13"/>
      <c r="GV4469" s="13"/>
      <c r="GW4469" s="13"/>
      <c r="GX4469" s="13"/>
      <c r="GY4469" s="13"/>
      <c r="GZ4469" s="13"/>
      <c r="HA4469" s="13"/>
      <c r="HB4469" s="13"/>
      <c r="HC4469" s="13"/>
      <c r="HD4469" s="13"/>
      <c r="HE4469" s="13"/>
      <c r="HF4469" s="13"/>
      <c r="HG4469" s="13"/>
      <c r="HH4469" s="13"/>
      <c r="HI4469" s="13"/>
      <c r="HJ4469" s="13"/>
      <c r="HK4469" s="13"/>
      <c r="HL4469" s="13"/>
      <c r="HM4469" s="13"/>
      <c r="HN4469" s="13"/>
      <c r="HO4469" s="13"/>
      <c r="HP4469" s="13"/>
      <c r="HQ4469" s="13"/>
      <c r="HR4469" s="13"/>
      <c r="HS4469" s="13"/>
      <c r="HT4469" s="13"/>
      <c r="HU4469" s="13"/>
      <c r="HV4469" s="13"/>
      <c r="HW4469" s="13"/>
      <c r="HX4469" s="13"/>
      <c r="HY4469" s="13"/>
      <c r="HZ4469" s="13"/>
      <c r="IA4469" s="13"/>
      <c r="IB4469" s="13"/>
      <c r="IC4469" s="13"/>
      <c r="ID4469" s="13"/>
      <c r="IE4469" s="13"/>
      <c r="IF4469" s="13"/>
      <c r="IG4469" s="13"/>
    </row>
    <row r="4470" spans="1:241" s="304" customFormat="1">
      <c r="A4470" s="309">
        <v>385</v>
      </c>
      <c r="B4470" s="197" t="s">
        <v>5500</v>
      </c>
      <c r="C4470" s="119" t="s">
        <v>348</v>
      </c>
      <c r="D4470" s="305" t="s">
        <v>2034</v>
      </c>
      <c r="E4470" s="312">
        <f>+F4470+G4470+H4470</f>
        <v>0</v>
      </c>
      <c r="F4470" s="303"/>
      <c r="G4470" s="303"/>
      <c r="H4470" s="303"/>
      <c r="I4470" s="13"/>
      <c r="J4470" s="13"/>
      <c r="K4470" s="13"/>
      <c r="L4470" s="13"/>
      <c r="M4470" s="13"/>
      <c r="N4470" s="13"/>
      <c r="O4470" s="13"/>
      <c r="P4470" s="13"/>
      <c r="Q4470" s="13"/>
      <c r="R4470" s="13"/>
      <c r="S4470" s="13"/>
      <c r="T4470" s="13"/>
      <c r="U4470" s="13"/>
      <c r="V4470" s="13"/>
      <c r="W4470" s="13"/>
      <c r="X4470" s="13"/>
      <c r="Y4470" s="13"/>
      <c r="Z4470" s="13"/>
      <c r="AA4470" s="13"/>
      <c r="AB4470" s="13"/>
      <c r="AC4470" s="13"/>
      <c r="AD4470" s="13"/>
      <c r="AE4470" s="13"/>
      <c r="AF4470" s="13"/>
      <c r="AG4470" s="13"/>
      <c r="AH4470" s="13"/>
      <c r="AI4470" s="13"/>
      <c r="AJ4470" s="13"/>
      <c r="AK4470" s="13"/>
      <c r="AL4470" s="13"/>
      <c r="AM4470" s="13"/>
      <c r="AN4470" s="13"/>
      <c r="AO4470" s="13"/>
      <c r="AP4470" s="13"/>
      <c r="AQ4470" s="13"/>
      <c r="AR4470" s="13"/>
      <c r="AS4470" s="13"/>
      <c r="AT4470" s="13"/>
      <c r="AU4470" s="13"/>
      <c r="AV4470" s="13"/>
      <c r="AW4470" s="13"/>
      <c r="AX4470" s="13"/>
      <c r="AY4470" s="13"/>
      <c r="AZ4470" s="13"/>
      <c r="BA4470" s="13"/>
      <c r="BB4470" s="13"/>
      <c r="BC4470" s="13"/>
      <c r="BD4470" s="13"/>
      <c r="BE4470" s="13"/>
      <c r="BF4470" s="13"/>
      <c r="BG4470" s="13"/>
      <c r="BH4470" s="13"/>
      <c r="BI4470" s="13"/>
      <c r="BJ4470" s="13"/>
      <c r="BK4470" s="13"/>
      <c r="BL4470" s="13"/>
      <c r="BM4470" s="13"/>
      <c r="BN4470" s="13"/>
      <c r="BO4470" s="13"/>
      <c r="BP4470" s="13"/>
      <c r="BQ4470" s="13"/>
      <c r="BR4470" s="13"/>
      <c r="BS4470" s="13"/>
      <c r="BT4470" s="13"/>
      <c r="BU4470" s="13"/>
      <c r="BV4470" s="13"/>
      <c r="BW4470" s="13"/>
      <c r="BX4470" s="13"/>
      <c r="BY4470" s="13"/>
      <c r="BZ4470" s="13"/>
      <c r="CA4470" s="13"/>
      <c r="CB4470" s="13"/>
      <c r="CC4470" s="13"/>
      <c r="CD4470" s="13"/>
      <c r="CE4470" s="13"/>
      <c r="CF4470" s="13"/>
      <c r="CG4470" s="13"/>
      <c r="CH4470" s="13"/>
      <c r="CI4470" s="13"/>
      <c r="CJ4470" s="13"/>
      <c r="CK4470" s="13"/>
      <c r="CL4470" s="13"/>
      <c r="CM4470" s="13"/>
      <c r="CN4470" s="13"/>
      <c r="CO4470" s="13"/>
      <c r="CP4470" s="13"/>
      <c r="CQ4470" s="13"/>
      <c r="CR4470" s="13"/>
      <c r="CS4470" s="13"/>
      <c r="CT4470" s="13"/>
      <c r="CU4470" s="13"/>
      <c r="CV4470" s="13"/>
      <c r="CW4470" s="13"/>
      <c r="CX4470" s="13"/>
      <c r="CY4470" s="13"/>
      <c r="CZ4470" s="13"/>
      <c r="DA4470" s="13"/>
      <c r="DB4470" s="13"/>
      <c r="DC4470" s="13"/>
      <c r="DD4470" s="13"/>
      <c r="DE4470" s="13"/>
      <c r="DF4470" s="13"/>
      <c r="DG4470" s="13"/>
      <c r="DH4470" s="13"/>
      <c r="DI4470" s="13"/>
      <c r="DJ4470" s="13"/>
      <c r="DK4470" s="13"/>
      <c r="DL4470" s="13"/>
      <c r="DM4470" s="13"/>
      <c r="DN4470" s="13"/>
      <c r="DO4470" s="13"/>
      <c r="DP4470" s="13"/>
      <c r="DQ4470" s="13"/>
      <c r="DR4470" s="13"/>
      <c r="DS4470" s="13"/>
      <c r="DT4470" s="13"/>
      <c r="DU4470" s="13"/>
      <c r="DV4470" s="13"/>
      <c r="DW4470" s="13"/>
      <c r="DX4470" s="13"/>
      <c r="DY4470" s="13"/>
      <c r="DZ4470" s="13"/>
      <c r="EA4470" s="13"/>
      <c r="EB4470" s="13"/>
      <c r="EC4470" s="13"/>
      <c r="ED4470" s="13"/>
      <c r="EE4470" s="13"/>
      <c r="EF4470" s="13"/>
      <c r="EG4470" s="13"/>
      <c r="EH4470" s="13"/>
      <c r="EI4470" s="13"/>
      <c r="EJ4470" s="13"/>
      <c r="EK4470" s="13"/>
      <c r="EL4470" s="13"/>
      <c r="EM4470" s="13"/>
      <c r="EN4470" s="13"/>
      <c r="EO4470" s="13"/>
      <c r="EP4470" s="13"/>
      <c r="EQ4470" s="13"/>
      <c r="ER4470" s="13"/>
      <c r="ES4470" s="13"/>
      <c r="ET4470" s="13"/>
      <c r="EU4470" s="13"/>
      <c r="EV4470" s="13"/>
      <c r="EW4470" s="13"/>
      <c r="EX4470" s="13"/>
      <c r="EY4470" s="13"/>
      <c r="EZ4470" s="13"/>
      <c r="FA4470" s="13"/>
      <c r="FB4470" s="13"/>
      <c r="FC4470" s="13"/>
      <c r="FD4470" s="13"/>
      <c r="FE4470" s="13"/>
      <c r="FF4470" s="13"/>
      <c r="FG4470" s="13"/>
      <c r="FH4470" s="13"/>
      <c r="FI4470" s="13"/>
      <c r="FJ4470" s="13"/>
      <c r="FK4470" s="13"/>
      <c r="FL4470" s="13"/>
      <c r="FM4470" s="13"/>
      <c r="FN4470" s="13"/>
      <c r="FO4470" s="13"/>
      <c r="FP4470" s="13"/>
      <c r="FQ4470" s="13"/>
      <c r="FR4470" s="13"/>
      <c r="FS4470" s="13"/>
      <c r="FT4470" s="13"/>
      <c r="FU4470" s="13"/>
      <c r="FV4470" s="13"/>
      <c r="FW4470" s="13"/>
      <c r="FX4470" s="13"/>
      <c r="FY4470" s="13"/>
      <c r="FZ4470" s="13"/>
      <c r="GA4470" s="13"/>
      <c r="GB4470" s="13"/>
      <c r="GC4470" s="13"/>
      <c r="GD4470" s="13"/>
      <c r="GE4470" s="13"/>
      <c r="GF4470" s="13"/>
      <c r="GG4470" s="13"/>
      <c r="GH4470" s="13"/>
      <c r="GI4470" s="13"/>
      <c r="GJ4470" s="13"/>
      <c r="GK4470" s="13"/>
      <c r="GL4470" s="13"/>
      <c r="GM4470" s="13"/>
      <c r="GN4470" s="13"/>
      <c r="GO4470" s="13"/>
      <c r="GP4470" s="13"/>
      <c r="GQ4470" s="13"/>
      <c r="GR4470" s="13"/>
      <c r="GS4470" s="13"/>
      <c r="GT4470" s="13"/>
      <c r="GU4470" s="13"/>
      <c r="GV4470" s="13"/>
      <c r="GW4470" s="13"/>
      <c r="GX4470" s="13"/>
      <c r="GY4470" s="13"/>
      <c r="GZ4470" s="13"/>
      <c r="HA4470" s="13"/>
      <c r="HB4470" s="13"/>
      <c r="HC4470" s="13"/>
      <c r="HD4470" s="13"/>
      <c r="HE4470" s="13"/>
      <c r="HF4470" s="13"/>
      <c r="HG4470" s="13"/>
      <c r="HH4470" s="13"/>
      <c r="HI4470" s="13"/>
      <c r="HJ4470" s="13"/>
      <c r="HK4470" s="13"/>
      <c r="HL4470" s="13"/>
      <c r="HM4470" s="13"/>
      <c r="HN4470" s="13"/>
      <c r="HO4470" s="13"/>
      <c r="HP4470" s="13"/>
      <c r="HQ4470" s="13"/>
      <c r="HR4470" s="13"/>
      <c r="HS4470" s="13"/>
      <c r="HT4470" s="13"/>
      <c r="HU4470" s="13"/>
      <c r="HV4470" s="13"/>
      <c r="HW4470" s="13"/>
      <c r="HX4470" s="13"/>
      <c r="HY4470" s="13"/>
      <c r="HZ4470" s="13"/>
      <c r="IA4470" s="13"/>
      <c r="IB4470" s="13"/>
      <c r="IC4470" s="13"/>
      <c r="ID4470" s="13"/>
      <c r="IE4470" s="13"/>
      <c r="IF4470" s="13"/>
      <c r="IG4470" s="13"/>
    </row>
    <row r="4471" spans="1:241" s="304" customFormat="1" ht="31.5" customHeight="1">
      <c r="A4471" s="308"/>
      <c r="B4471" s="910" t="s">
        <v>5501</v>
      </c>
      <c r="C4471" s="911"/>
      <c r="D4471" s="911"/>
      <c r="E4471" s="911"/>
      <c r="F4471" s="911"/>
      <c r="G4471" s="911"/>
      <c r="H4471" s="911"/>
      <c r="I4471" s="13"/>
      <c r="J4471" s="13"/>
      <c r="K4471" s="13"/>
      <c r="L4471" s="13"/>
      <c r="M4471" s="13"/>
      <c r="N4471" s="13"/>
      <c r="O4471" s="13"/>
      <c r="P4471" s="13"/>
      <c r="Q4471" s="13"/>
      <c r="R4471" s="13"/>
      <c r="S4471" s="13"/>
      <c r="T4471" s="13"/>
      <c r="U4471" s="13"/>
      <c r="V4471" s="13"/>
      <c r="W4471" s="13"/>
      <c r="X4471" s="13"/>
      <c r="Y4471" s="13"/>
      <c r="Z4471" s="13"/>
      <c r="AA4471" s="13"/>
      <c r="AB4471" s="13"/>
      <c r="AC4471" s="13"/>
      <c r="AD4471" s="13"/>
      <c r="AE4471" s="13"/>
      <c r="AF4471" s="13"/>
      <c r="AG4471" s="13"/>
      <c r="AH4471" s="13"/>
      <c r="AI4471" s="13"/>
      <c r="AJ4471" s="13"/>
      <c r="AK4471" s="13"/>
      <c r="AL4471" s="13"/>
      <c r="AM4471" s="13"/>
      <c r="AN4471" s="13"/>
      <c r="AO4471" s="13"/>
      <c r="AP4471" s="13"/>
      <c r="AQ4471" s="13"/>
      <c r="AR4471" s="13"/>
      <c r="AS4471" s="13"/>
      <c r="AT4471" s="13"/>
      <c r="AU4471" s="13"/>
      <c r="AV4471" s="13"/>
      <c r="AW4471" s="13"/>
      <c r="AX4471" s="13"/>
      <c r="AY4471" s="13"/>
      <c r="AZ4471" s="13"/>
      <c r="BA4471" s="13"/>
      <c r="BB4471" s="13"/>
      <c r="BC4471" s="13"/>
      <c r="BD4471" s="13"/>
      <c r="BE4471" s="13"/>
      <c r="BF4471" s="13"/>
      <c r="BG4471" s="13"/>
      <c r="BH4471" s="13"/>
      <c r="BI4471" s="13"/>
      <c r="BJ4471" s="13"/>
      <c r="BK4471" s="13"/>
      <c r="BL4471" s="13"/>
      <c r="BM4471" s="13"/>
      <c r="BN4471" s="13"/>
      <c r="BO4471" s="13"/>
      <c r="BP4471" s="13"/>
      <c r="BQ4471" s="13"/>
      <c r="BR4471" s="13"/>
      <c r="BS4471" s="13"/>
      <c r="BT4471" s="13"/>
      <c r="BU4471" s="13"/>
      <c r="BV4471" s="13"/>
      <c r="BW4471" s="13"/>
      <c r="BX4471" s="13"/>
      <c r="BY4471" s="13"/>
      <c r="BZ4471" s="13"/>
      <c r="CA4471" s="13"/>
      <c r="CB4471" s="13"/>
      <c r="CC4471" s="13"/>
      <c r="CD4471" s="13"/>
      <c r="CE4471" s="13"/>
      <c r="CF4471" s="13"/>
      <c r="CG4471" s="13"/>
      <c r="CH4471" s="13"/>
      <c r="CI4471" s="13"/>
      <c r="CJ4471" s="13"/>
      <c r="CK4471" s="13"/>
      <c r="CL4471" s="13"/>
      <c r="CM4471" s="13"/>
      <c r="CN4471" s="13"/>
      <c r="CO4471" s="13"/>
      <c r="CP4471" s="13"/>
      <c r="CQ4471" s="13"/>
      <c r="CR4471" s="13"/>
      <c r="CS4471" s="13"/>
      <c r="CT4471" s="13"/>
      <c r="CU4471" s="13"/>
      <c r="CV4471" s="13"/>
      <c r="CW4471" s="13"/>
      <c r="CX4471" s="13"/>
      <c r="CY4471" s="13"/>
      <c r="CZ4471" s="13"/>
      <c r="DA4471" s="13"/>
      <c r="DB4471" s="13"/>
      <c r="DC4471" s="13"/>
      <c r="DD4471" s="13"/>
      <c r="DE4471" s="13"/>
      <c r="DF4471" s="13"/>
      <c r="DG4471" s="13"/>
      <c r="DH4471" s="13"/>
      <c r="DI4471" s="13"/>
      <c r="DJ4471" s="13"/>
      <c r="DK4471" s="13"/>
      <c r="DL4471" s="13"/>
      <c r="DM4471" s="13"/>
      <c r="DN4471" s="13"/>
      <c r="DO4471" s="13"/>
      <c r="DP4471" s="13"/>
      <c r="DQ4471" s="13"/>
      <c r="DR4471" s="13"/>
      <c r="DS4471" s="13"/>
      <c r="DT4471" s="13"/>
      <c r="DU4471" s="13"/>
      <c r="DV4471" s="13"/>
      <c r="DW4471" s="13"/>
      <c r="DX4471" s="13"/>
      <c r="DY4471" s="13"/>
      <c r="DZ4471" s="13"/>
      <c r="EA4471" s="13"/>
      <c r="EB4471" s="13"/>
      <c r="EC4471" s="13"/>
      <c r="ED4471" s="13"/>
      <c r="EE4471" s="13"/>
      <c r="EF4471" s="13"/>
      <c r="EG4471" s="13"/>
      <c r="EH4471" s="13"/>
      <c r="EI4471" s="13"/>
      <c r="EJ4471" s="13"/>
      <c r="EK4471" s="13"/>
      <c r="EL4471" s="13"/>
      <c r="EM4471" s="13"/>
      <c r="EN4471" s="13"/>
      <c r="EO4471" s="13"/>
      <c r="EP4471" s="13"/>
      <c r="EQ4471" s="13"/>
      <c r="ER4471" s="13"/>
      <c r="ES4471" s="13"/>
      <c r="ET4471" s="13"/>
      <c r="EU4471" s="13"/>
      <c r="EV4471" s="13"/>
      <c r="EW4471" s="13"/>
      <c r="EX4471" s="13"/>
      <c r="EY4471" s="13"/>
      <c r="EZ4471" s="13"/>
      <c r="FA4471" s="13"/>
      <c r="FB4471" s="13"/>
      <c r="FC4471" s="13"/>
      <c r="FD4471" s="13"/>
      <c r="FE4471" s="13"/>
      <c r="FF4471" s="13"/>
      <c r="FG4471" s="13"/>
      <c r="FH4471" s="13"/>
      <c r="FI4471" s="13"/>
      <c r="FJ4471" s="13"/>
      <c r="FK4471" s="13"/>
      <c r="FL4471" s="13"/>
      <c r="FM4471" s="13"/>
      <c r="FN4471" s="13"/>
      <c r="FO4471" s="13"/>
      <c r="FP4471" s="13"/>
      <c r="FQ4471" s="13"/>
      <c r="FR4471" s="13"/>
      <c r="FS4471" s="13"/>
      <c r="FT4471" s="13"/>
      <c r="FU4471" s="13"/>
      <c r="FV4471" s="13"/>
      <c r="FW4471" s="13"/>
      <c r="FX4471" s="13"/>
      <c r="FY4471" s="13"/>
      <c r="FZ4471" s="13"/>
      <c r="GA4471" s="13"/>
      <c r="GB4471" s="13"/>
      <c r="GC4471" s="13"/>
      <c r="GD4471" s="13"/>
      <c r="GE4471" s="13"/>
      <c r="GF4471" s="13"/>
      <c r="GG4471" s="13"/>
      <c r="GH4471" s="13"/>
      <c r="GI4471" s="13"/>
      <c r="GJ4471" s="13"/>
      <c r="GK4471" s="13"/>
      <c r="GL4471" s="13"/>
      <c r="GM4471" s="13"/>
      <c r="GN4471" s="13"/>
      <c r="GO4471" s="13"/>
      <c r="GP4471" s="13"/>
      <c r="GQ4471" s="13"/>
      <c r="GR4471" s="13"/>
      <c r="GS4471" s="13"/>
      <c r="GT4471" s="13"/>
      <c r="GU4471" s="13"/>
      <c r="GV4471" s="13"/>
      <c r="GW4471" s="13"/>
      <c r="GX4471" s="13"/>
      <c r="GY4471" s="13"/>
      <c r="GZ4471" s="13"/>
      <c r="HA4471" s="13"/>
      <c r="HB4471" s="13"/>
      <c r="HC4471" s="13"/>
      <c r="HD4471" s="13"/>
      <c r="HE4471" s="13"/>
      <c r="HF4471" s="13"/>
      <c r="HG4471" s="13"/>
      <c r="HH4471" s="13"/>
      <c r="HI4471" s="13"/>
      <c r="HJ4471" s="13"/>
      <c r="HK4471" s="13"/>
      <c r="HL4471" s="13"/>
      <c r="HM4471" s="13"/>
      <c r="HN4471" s="13"/>
      <c r="HO4471" s="13"/>
      <c r="HP4471" s="13"/>
      <c r="HQ4471" s="13"/>
      <c r="HR4471" s="13"/>
      <c r="HS4471" s="13"/>
      <c r="HT4471" s="13"/>
      <c r="HU4471" s="13"/>
      <c r="HV4471" s="13"/>
      <c r="HW4471" s="13"/>
      <c r="HX4471" s="13"/>
      <c r="HY4471" s="13"/>
      <c r="HZ4471" s="13"/>
      <c r="IA4471" s="13"/>
      <c r="IB4471" s="13"/>
      <c r="IC4471" s="13"/>
      <c r="ID4471" s="13"/>
      <c r="IE4471" s="13"/>
      <c r="IF4471" s="13"/>
      <c r="IG4471" s="13"/>
    </row>
    <row r="4472" spans="1:241" s="304" customFormat="1">
      <c r="A4472" s="309">
        <v>386</v>
      </c>
      <c r="B4472" s="197" t="s">
        <v>5502</v>
      </c>
      <c r="C4472" s="46" t="s">
        <v>5503</v>
      </c>
      <c r="D4472" s="298" t="s">
        <v>1808</v>
      </c>
      <c r="E4472" s="299">
        <f>+F4472+G4472+H4472</f>
        <v>20</v>
      </c>
      <c r="F4472" s="303">
        <v>10</v>
      </c>
      <c r="G4472" s="303">
        <v>5</v>
      </c>
      <c r="H4472" s="303">
        <v>5</v>
      </c>
      <c r="I4472" s="13"/>
      <c r="J4472" s="13"/>
      <c r="K4472" s="13"/>
      <c r="L4472" s="13"/>
      <c r="M4472" s="13"/>
      <c r="N4472" s="13"/>
      <c r="O4472" s="13"/>
      <c r="P4472" s="13"/>
      <c r="Q4472" s="13"/>
      <c r="R4472" s="13"/>
      <c r="S4472" s="13"/>
      <c r="T4472" s="13"/>
      <c r="U4472" s="13"/>
      <c r="V4472" s="13"/>
      <c r="W4472" s="13"/>
      <c r="X4472" s="13"/>
      <c r="Y4472" s="13"/>
      <c r="Z4472" s="13"/>
      <c r="AA4472" s="13"/>
      <c r="AB4472" s="13"/>
      <c r="AC4472" s="13"/>
      <c r="AD4472" s="13"/>
      <c r="AE4472" s="13"/>
      <c r="AF4472" s="13"/>
      <c r="AG4472" s="13"/>
      <c r="AH4472" s="13"/>
      <c r="AI4472" s="13"/>
      <c r="AJ4472" s="13"/>
      <c r="AK4472" s="13"/>
      <c r="AL4472" s="13"/>
      <c r="AM4472" s="13"/>
      <c r="AN4472" s="13"/>
      <c r="AO4472" s="13"/>
      <c r="AP4472" s="13"/>
      <c r="AQ4472" s="13"/>
      <c r="AR4472" s="13"/>
      <c r="AS4472" s="13"/>
      <c r="AT4472" s="13"/>
      <c r="AU4472" s="13"/>
      <c r="AV4472" s="13"/>
      <c r="AW4472" s="13"/>
      <c r="AX4472" s="13"/>
      <c r="AY4472" s="13"/>
      <c r="AZ4472" s="13"/>
      <c r="BA4472" s="13"/>
      <c r="BB4472" s="13"/>
      <c r="BC4472" s="13"/>
      <c r="BD4472" s="13"/>
      <c r="BE4472" s="13"/>
      <c r="BF4472" s="13"/>
      <c r="BG4472" s="13"/>
      <c r="BH4472" s="13"/>
      <c r="BI4472" s="13"/>
      <c r="BJ4472" s="13"/>
      <c r="BK4472" s="13"/>
      <c r="BL4472" s="13"/>
      <c r="BM4472" s="13"/>
      <c r="BN4472" s="13"/>
      <c r="BO4472" s="13"/>
      <c r="BP4472" s="13"/>
      <c r="BQ4472" s="13"/>
      <c r="BR4472" s="13"/>
      <c r="BS4472" s="13"/>
      <c r="BT4472" s="13"/>
      <c r="BU4472" s="13"/>
      <c r="BV4472" s="13"/>
      <c r="BW4472" s="13"/>
      <c r="BX4472" s="13"/>
      <c r="BY4472" s="13"/>
      <c r="BZ4472" s="13"/>
      <c r="CA4472" s="13"/>
      <c r="CB4472" s="13"/>
      <c r="CC4472" s="13"/>
      <c r="CD4472" s="13"/>
      <c r="CE4472" s="13"/>
      <c r="CF4472" s="13"/>
      <c r="CG4472" s="13"/>
      <c r="CH4472" s="13"/>
      <c r="CI4472" s="13"/>
      <c r="CJ4472" s="13"/>
      <c r="CK4472" s="13"/>
      <c r="CL4472" s="13"/>
      <c r="CM4472" s="13"/>
      <c r="CN4472" s="13"/>
      <c r="CO4472" s="13"/>
      <c r="CP4472" s="13"/>
      <c r="CQ4472" s="13"/>
      <c r="CR4472" s="13"/>
      <c r="CS4472" s="13"/>
      <c r="CT4472" s="13"/>
      <c r="CU4472" s="13"/>
      <c r="CV4472" s="13"/>
      <c r="CW4472" s="13"/>
      <c r="CX4472" s="13"/>
      <c r="CY4472" s="13"/>
      <c r="CZ4472" s="13"/>
      <c r="DA4472" s="13"/>
      <c r="DB4472" s="13"/>
      <c r="DC4472" s="13"/>
      <c r="DD4472" s="13"/>
      <c r="DE4472" s="13"/>
      <c r="DF4472" s="13"/>
      <c r="DG4472" s="13"/>
      <c r="DH4472" s="13"/>
      <c r="DI4472" s="13"/>
      <c r="DJ4472" s="13"/>
      <c r="DK4472" s="13"/>
      <c r="DL4472" s="13"/>
      <c r="DM4472" s="13"/>
      <c r="DN4472" s="13"/>
      <c r="DO4472" s="13"/>
      <c r="DP4472" s="13"/>
      <c r="DQ4472" s="13"/>
      <c r="DR4472" s="13"/>
      <c r="DS4472" s="13"/>
      <c r="DT4472" s="13"/>
      <c r="DU4472" s="13"/>
      <c r="DV4472" s="13"/>
      <c r="DW4472" s="13"/>
      <c r="DX4472" s="13"/>
      <c r="DY4472" s="13"/>
      <c r="DZ4472" s="13"/>
      <c r="EA4472" s="13"/>
      <c r="EB4472" s="13"/>
      <c r="EC4472" s="13"/>
      <c r="ED4472" s="13"/>
      <c r="EE4472" s="13"/>
      <c r="EF4472" s="13"/>
      <c r="EG4472" s="13"/>
      <c r="EH4472" s="13"/>
      <c r="EI4472" s="13"/>
      <c r="EJ4472" s="13"/>
      <c r="EK4472" s="13"/>
      <c r="EL4472" s="13"/>
      <c r="EM4472" s="13"/>
      <c r="EN4472" s="13"/>
      <c r="EO4472" s="13"/>
      <c r="EP4472" s="13"/>
      <c r="EQ4472" s="13"/>
      <c r="ER4472" s="13"/>
      <c r="ES4472" s="13"/>
      <c r="ET4472" s="13"/>
      <c r="EU4472" s="13"/>
      <c r="EV4472" s="13"/>
      <c r="EW4472" s="13"/>
      <c r="EX4472" s="13"/>
      <c r="EY4472" s="13"/>
      <c r="EZ4472" s="13"/>
      <c r="FA4472" s="13"/>
      <c r="FB4472" s="13"/>
      <c r="FC4472" s="13"/>
      <c r="FD4472" s="13"/>
      <c r="FE4472" s="13"/>
      <c r="FF4472" s="13"/>
      <c r="FG4472" s="13"/>
      <c r="FH4472" s="13"/>
      <c r="FI4472" s="13"/>
      <c r="FJ4472" s="13"/>
      <c r="FK4472" s="13"/>
      <c r="FL4472" s="13"/>
      <c r="FM4472" s="13"/>
      <c r="FN4472" s="13"/>
      <c r="FO4472" s="13"/>
      <c r="FP4472" s="13"/>
      <c r="FQ4472" s="13"/>
      <c r="FR4472" s="13"/>
      <c r="FS4472" s="13"/>
      <c r="FT4472" s="13"/>
      <c r="FU4472" s="13"/>
      <c r="FV4472" s="13"/>
      <c r="FW4472" s="13"/>
      <c r="FX4472" s="13"/>
      <c r="FY4472" s="13"/>
      <c r="FZ4472" s="13"/>
      <c r="GA4472" s="13"/>
      <c r="GB4472" s="13"/>
      <c r="GC4472" s="13"/>
      <c r="GD4472" s="13"/>
      <c r="GE4472" s="13"/>
      <c r="GF4472" s="13"/>
      <c r="GG4472" s="13"/>
      <c r="GH4472" s="13"/>
      <c r="GI4472" s="13"/>
      <c r="GJ4472" s="13"/>
      <c r="GK4472" s="13"/>
      <c r="GL4472" s="13"/>
      <c r="GM4472" s="13"/>
      <c r="GN4472" s="13"/>
      <c r="GO4472" s="13"/>
      <c r="GP4472" s="13"/>
      <c r="GQ4472" s="13"/>
      <c r="GR4472" s="13"/>
      <c r="GS4472" s="13"/>
      <c r="GT4472" s="13"/>
      <c r="GU4472" s="13"/>
      <c r="GV4472" s="13"/>
      <c r="GW4472" s="13"/>
      <c r="GX4472" s="13"/>
      <c r="GY4472" s="13"/>
      <c r="GZ4472" s="13"/>
      <c r="HA4472" s="13"/>
      <c r="HB4472" s="13"/>
      <c r="HC4472" s="13"/>
      <c r="HD4472" s="13"/>
      <c r="HE4472" s="13"/>
      <c r="HF4472" s="13"/>
      <c r="HG4472" s="13"/>
      <c r="HH4472" s="13"/>
      <c r="HI4472" s="13"/>
      <c r="HJ4472" s="13"/>
      <c r="HK4472" s="13"/>
      <c r="HL4472" s="13"/>
      <c r="HM4472" s="13"/>
      <c r="HN4472" s="13"/>
      <c r="HO4472" s="13"/>
      <c r="HP4472" s="13"/>
      <c r="HQ4472" s="13"/>
      <c r="HR4472" s="13"/>
      <c r="HS4472" s="13"/>
      <c r="HT4472" s="13"/>
      <c r="HU4472" s="13"/>
      <c r="HV4472" s="13"/>
      <c r="HW4472" s="13"/>
      <c r="HX4472" s="13"/>
      <c r="HY4472" s="13"/>
      <c r="HZ4472" s="13"/>
      <c r="IA4472" s="13"/>
      <c r="IB4472" s="13"/>
      <c r="IC4472" s="13"/>
      <c r="ID4472" s="13"/>
      <c r="IE4472" s="13"/>
      <c r="IF4472" s="13"/>
      <c r="IG4472" s="13"/>
    </row>
    <row r="4473" spans="1:241" s="304" customFormat="1">
      <c r="A4473" s="309">
        <v>387</v>
      </c>
      <c r="B4473" s="197" t="s">
        <v>5504</v>
      </c>
      <c r="C4473" s="46" t="s">
        <v>5503</v>
      </c>
      <c r="D4473" s="298" t="s">
        <v>1808</v>
      </c>
      <c r="E4473" s="299">
        <f>+F4473+G4473+H4473</f>
        <v>5</v>
      </c>
      <c r="F4473" s="303">
        <v>5</v>
      </c>
      <c r="G4473" s="303"/>
      <c r="H4473" s="303"/>
      <c r="I4473" s="13"/>
      <c r="J4473" s="13"/>
      <c r="K4473" s="13"/>
      <c r="L4473" s="13"/>
      <c r="M4473" s="13"/>
      <c r="N4473" s="13"/>
      <c r="O4473" s="13"/>
      <c r="P4473" s="13"/>
      <c r="Q4473" s="13"/>
      <c r="R4473" s="13"/>
      <c r="S4473" s="13"/>
      <c r="T4473" s="13"/>
      <c r="U4473" s="13"/>
      <c r="V4473" s="13"/>
      <c r="W4473" s="13"/>
      <c r="X4473" s="13"/>
      <c r="Y4473" s="13"/>
      <c r="Z4473" s="13"/>
      <c r="AA4473" s="13"/>
      <c r="AB4473" s="13"/>
      <c r="AC4473" s="13"/>
      <c r="AD4473" s="13"/>
      <c r="AE4473" s="13"/>
      <c r="AF4473" s="13"/>
      <c r="AG4473" s="13"/>
      <c r="AH4473" s="13"/>
      <c r="AI4473" s="13"/>
      <c r="AJ4473" s="13"/>
      <c r="AK4473" s="13"/>
      <c r="AL4473" s="13"/>
      <c r="AM4473" s="13"/>
      <c r="AN4473" s="13"/>
      <c r="AO4473" s="13"/>
      <c r="AP4473" s="13"/>
      <c r="AQ4473" s="13"/>
      <c r="AR4473" s="13"/>
      <c r="AS4473" s="13"/>
      <c r="AT4473" s="13"/>
      <c r="AU4473" s="13"/>
      <c r="AV4473" s="13"/>
      <c r="AW4473" s="13"/>
      <c r="AX4473" s="13"/>
      <c r="AY4473" s="13"/>
      <c r="AZ4473" s="13"/>
      <c r="BA4473" s="13"/>
      <c r="BB4473" s="13"/>
      <c r="BC4473" s="13"/>
      <c r="BD4473" s="13"/>
      <c r="BE4473" s="13"/>
      <c r="BF4473" s="13"/>
      <c r="BG4473" s="13"/>
      <c r="BH4473" s="13"/>
      <c r="BI4473" s="13"/>
      <c r="BJ4473" s="13"/>
      <c r="BK4473" s="13"/>
      <c r="BL4473" s="13"/>
      <c r="BM4473" s="13"/>
      <c r="BN4473" s="13"/>
      <c r="BO4473" s="13"/>
      <c r="BP4473" s="13"/>
      <c r="BQ4473" s="13"/>
      <c r="BR4473" s="13"/>
      <c r="BS4473" s="13"/>
      <c r="BT4473" s="13"/>
      <c r="BU4473" s="13"/>
      <c r="BV4473" s="13"/>
      <c r="BW4473" s="13"/>
      <c r="BX4473" s="13"/>
      <c r="BY4473" s="13"/>
      <c r="BZ4473" s="13"/>
      <c r="CA4473" s="13"/>
      <c r="CB4473" s="13"/>
      <c r="CC4473" s="13"/>
      <c r="CD4473" s="13"/>
      <c r="CE4473" s="13"/>
      <c r="CF4473" s="13"/>
      <c r="CG4473" s="13"/>
      <c r="CH4473" s="13"/>
      <c r="CI4473" s="13"/>
      <c r="CJ4473" s="13"/>
      <c r="CK4473" s="13"/>
      <c r="CL4473" s="13"/>
      <c r="CM4473" s="13"/>
      <c r="CN4473" s="13"/>
      <c r="CO4473" s="13"/>
      <c r="CP4473" s="13"/>
      <c r="CQ4473" s="13"/>
      <c r="CR4473" s="13"/>
      <c r="CS4473" s="13"/>
      <c r="CT4473" s="13"/>
      <c r="CU4473" s="13"/>
      <c r="CV4473" s="13"/>
      <c r="CW4473" s="13"/>
      <c r="CX4473" s="13"/>
      <c r="CY4473" s="13"/>
      <c r="CZ4473" s="13"/>
      <c r="DA4473" s="13"/>
      <c r="DB4473" s="13"/>
      <c r="DC4473" s="13"/>
      <c r="DD4473" s="13"/>
      <c r="DE4473" s="13"/>
      <c r="DF4473" s="13"/>
      <c r="DG4473" s="13"/>
      <c r="DH4473" s="13"/>
      <c r="DI4473" s="13"/>
      <c r="DJ4473" s="13"/>
      <c r="DK4473" s="13"/>
      <c r="DL4473" s="13"/>
      <c r="DM4473" s="13"/>
      <c r="DN4473" s="13"/>
      <c r="DO4473" s="13"/>
      <c r="DP4473" s="13"/>
      <c r="DQ4473" s="13"/>
      <c r="DR4473" s="13"/>
      <c r="DS4473" s="13"/>
      <c r="DT4473" s="13"/>
      <c r="DU4473" s="13"/>
      <c r="DV4473" s="13"/>
      <c r="DW4473" s="13"/>
      <c r="DX4473" s="13"/>
      <c r="DY4473" s="13"/>
      <c r="DZ4473" s="13"/>
      <c r="EA4473" s="13"/>
      <c r="EB4473" s="13"/>
      <c r="EC4473" s="13"/>
      <c r="ED4473" s="13"/>
      <c r="EE4473" s="13"/>
      <c r="EF4473" s="13"/>
      <c r="EG4473" s="13"/>
      <c r="EH4473" s="13"/>
      <c r="EI4473" s="13"/>
      <c r="EJ4473" s="13"/>
      <c r="EK4473" s="13"/>
      <c r="EL4473" s="13"/>
      <c r="EM4473" s="13"/>
      <c r="EN4473" s="13"/>
      <c r="EO4473" s="13"/>
      <c r="EP4473" s="13"/>
      <c r="EQ4473" s="13"/>
      <c r="ER4473" s="13"/>
      <c r="ES4473" s="13"/>
      <c r="ET4473" s="13"/>
      <c r="EU4473" s="13"/>
      <c r="EV4473" s="13"/>
      <c r="EW4473" s="13"/>
      <c r="EX4473" s="13"/>
      <c r="EY4473" s="13"/>
      <c r="EZ4473" s="13"/>
      <c r="FA4473" s="13"/>
      <c r="FB4473" s="13"/>
      <c r="FC4473" s="13"/>
      <c r="FD4473" s="13"/>
      <c r="FE4473" s="13"/>
      <c r="FF4473" s="13"/>
      <c r="FG4473" s="13"/>
      <c r="FH4473" s="13"/>
      <c r="FI4473" s="13"/>
      <c r="FJ4473" s="13"/>
      <c r="FK4473" s="13"/>
      <c r="FL4473" s="13"/>
      <c r="FM4473" s="13"/>
      <c r="FN4473" s="13"/>
      <c r="FO4473" s="13"/>
      <c r="FP4473" s="13"/>
      <c r="FQ4473" s="13"/>
      <c r="FR4473" s="13"/>
      <c r="FS4473" s="13"/>
      <c r="FT4473" s="13"/>
      <c r="FU4473" s="13"/>
      <c r="FV4473" s="13"/>
      <c r="FW4473" s="13"/>
      <c r="FX4473" s="13"/>
      <c r="FY4473" s="13"/>
      <c r="FZ4473" s="13"/>
      <c r="GA4473" s="13"/>
      <c r="GB4473" s="13"/>
      <c r="GC4473" s="13"/>
      <c r="GD4473" s="13"/>
      <c r="GE4473" s="13"/>
      <c r="GF4473" s="13"/>
      <c r="GG4473" s="13"/>
      <c r="GH4473" s="13"/>
      <c r="GI4473" s="13"/>
      <c r="GJ4473" s="13"/>
      <c r="GK4473" s="13"/>
      <c r="GL4473" s="13"/>
      <c r="GM4473" s="13"/>
      <c r="GN4473" s="13"/>
      <c r="GO4473" s="13"/>
      <c r="GP4473" s="13"/>
      <c r="GQ4473" s="13"/>
      <c r="GR4473" s="13"/>
      <c r="GS4473" s="13"/>
      <c r="GT4473" s="13"/>
      <c r="GU4473" s="13"/>
      <c r="GV4473" s="13"/>
      <c r="GW4473" s="13"/>
      <c r="GX4473" s="13"/>
      <c r="GY4473" s="13"/>
      <c r="GZ4473" s="13"/>
      <c r="HA4473" s="13"/>
      <c r="HB4473" s="13"/>
      <c r="HC4473" s="13"/>
      <c r="HD4473" s="13"/>
      <c r="HE4473" s="13"/>
      <c r="HF4473" s="13"/>
      <c r="HG4473" s="13"/>
      <c r="HH4473" s="13"/>
      <c r="HI4473" s="13"/>
      <c r="HJ4473" s="13"/>
      <c r="HK4473" s="13"/>
      <c r="HL4473" s="13"/>
      <c r="HM4473" s="13"/>
      <c r="HN4473" s="13"/>
      <c r="HO4473" s="13"/>
      <c r="HP4473" s="13"/>
      <c r="HQ4473" s="13"/>
      <c r="HR4473" s="13"/>
      <c r="HS4473" s="13"/>
      <c r="HT4473" s="13"/>
      <c r="HU4473" s="13"/>
      <c r="HV4473" s="13"/>
      <c r="HW4473" s="13"/>
      <c r="HX4473" s="13"/>
      <c r="HY4473" s="13"/>
      <c r="HZ4473" s="13"/>
      <c r="IA4473" s="13"/>
      <c r="IB4473" s="13"/>
      <c r="IC4473" s="13"/>
      <c r="ID4473" s="13"/>
      <c r="IE4473" s="13"/>
      <c r="IF4473" s="13"/>
      <c r="IG4473" s="13"/>
    </row>
    <row r="4474" spans="1:241" s="304" customFormat="1" ht="31.5" customHeight="1">
      <c r="A4474" s="308"/>
      <c r="B4474" s="910" t="s">
        <v>5505</v>
      </c>
      <c r="C4474" s="911"/>
      <c r="D4474" s="911"/>
      <c r="E4474" s="911"/>
      <c r="F4474" s="911"/>
      <c r="G4474" s="911"/>
      <c r="H4474" s="911"/>
      <c r="I4474" s="13"/>
      <c r="J4474" s="13"/>
      <c r="K4474" s="13"/>
      <c r="L4474" s="13"/>
      <c r="M4474" s="13"/>
      <c r="N4474" s="13"/>
      <c r="O4474" s="13"/>
      <c r="P4474" s="13"/>
      <c r="Q4474" s="13"/>
      <c r="R4474" s="13"/>
      <c r="S4474" s="13"/>
      <c r="T4474" s="13"/>
      <c r="U4474" s="13"/>
      <c r="V4474" s="13"/>
      <c r="W4474" s="13"/>
      <c r="X4474" s="13"/>
      <c r="Y4474" s="13"/>
      <c r="Z4474" s="13"/>
      <c r="AA4474" s="13"/>
      <c r="AB4474" s="13"/>
      <c r="AC4474" s="13"/>
      <c r="AD4474" s="13"/>
      <c r="AE4474" s="13"/>
      <c r="AF4474" s="13"/>
      <c r="AG4474" s="13"/>
      <c r="AH4474" s="13"/>
      <c r="AI4474" s="13"/>
      <c r="AJ4474" s="13"/>
      <c r="AK4474" s="13"/>
      <c r="AL4474" s="13"/>
      <c r="AM4474" s="13"/>
      <c r="AN4474" s="13"/>
      <c r="AO4474" s="13"/>
      <c r="AP4474" s="13"/>
      <c r="AQ4474" s="13"/>
      <c r="AR4474" s="13"/>
      <c r="AS4474" s="13"/>
      <c r="AT4474" s="13"/>
      <c r="AU4474" s="13"/>
      <c r="AV4474" s="13"/>
      <c r="AW4474" s="13"/>
      <c r="AX4474" s="13"/>
      <c r="AY4474" s="13"/>
      <c r="AZ4474" s="13"/>
      <c r="BA4474" s="13"/>
      <c r="BB4474" s="13"/>
      <c r="BC4474" s="13"/>
      <c r="BD4474" s="13"/>
      <c r="BE4474" s="13"/>
      <c r="BF4474" s="13"/>
      <c r="BG4474" s="13"/>
      <c r="BH4474" s="13"/>
      <c r="BI4474" s="13"/>
      <c r="BJ4474" s="13"/>
      <c r="BK4474" s="13"/>
      <c r="BL4474" s="13"/>
      <c r="BM4474" s="13"/>
      <c r="BN4474" s="13"/>
      <c r="BO4474" s="13"/>
      <c r="BP4474" s="13"/>
      <c r="BQ4474" s="13"/>
      <c r="BR4474" s="13"/>
      <c r="BS4474" s="13"/>
      <c r="BT4474" s="13"/>
      <c r="BU4474" s="13"/>
      <c r="BV4474" s="13"/>
      <c r="BW4474" s="13"/>
      <c r="BX4474" s="13"/>
      <c r="BY4474" s="13"/>
      <c r="BZ4474" s="13"/>
      <c r="CA4474" s="13"/>
      <c r="CB4474" s="13"/>
      <c r="CC4474" s="13"/>
      <c r="CD4474" s="13"/>
      <c r="CE4474" s="13"/>
      <c r="CF4474" s="13"/>
      <c r="CG4474" s="13"/>
      <c r="CH4474" s="13"/>
      <c r="CI4474" s="13"/>
      <c r="CJ4474" s="13"/>
      <c r="CK4474" s="13"/>
      <c r="CL4474" s="13"/>
      <c r="CM4474" s="13"/>
      <c r="CN4474" s="13"/>
      <c r="CO4474" s="13"/>
      <c r="CP4474" s="13"/>
      <c r="CQ4474" s="13"/>
      <c r="CR4474" s="13"/>
      <c r="CS4474" s="13"/>
      <c r="CT4474" s="13"/>
      <c r="CU4474" s="13"/>
      <c r="CV4474" s="13"/>
      <c r="CW4474" s="13"/>
      <c r="CX4474" s="13"/>
      <c r="CY4474" s="13"/>
      <c r="CZ4474" s="13"/>
      <c r="DA4474" s="13"/>
      <c r="DB4474" s="13"/>
      <c r="DC4474" s="13"/>
      <c r="DD4474" s="13"/>
      <c r="DE4474" s="13"/>
      <c r="DF4474" s="13"/>
      <c r="DG4474" s="13"/>
      <c r="DH4474" s="13"/>
      <c r="DI4474" s="13"/>
      <c r="DJ4474" s="13"/>
      <c r="DK4474" s="13"/>
      <c r="DL4474" s="13"/>
      <c r="DM4474" s="13"/>
      <c r="DN4474" s="13"/>
      <c r="DO4474" s="13"/>
      <c r="DP4474" s="13"/>
      <c r="DQ4474" s="13"/>
      <c r="DR4474" s="13"/>
      <c r="DS4474" s="13"/>
      <c r="DT4474" s="13"/>
      <c r="DU4474" s="13"/>
      <c r="DV4474" s="13"/>
      <c r="DW4474" s="13"/>
      <c r="DX4474" s="13"/>
      <c r="DY4474" s="13"/>
      <c r="DZ4474" s="13"/>
      <c r="EA4474" s="13"/>
      <c r="EB4474" s="13"/>
      <c r="EC4474" s="13"/>
      <c r="ED4474" s="13"/>
      <c r="EE4474" s="13"/>
      <c r="EF4474" s="13"/>
      <c r="EG4474" s="13"/>
      <c r="EH4474" s="13"/>
      <c r="EI4474" s="13"/>
      <c r="EJ4474" s="13"/>
      <c r="EK4474" s="13"/>
      <c r="EL4474" s="13"/>
      <c r="EM4474" s="13"/>
      <c r="EN4474" s="13"/>
      <c r="EO4474" s="13"/>
      <c r="EP4474" s="13"/>
      <c r="EQ4474" s="13"/>
      <c r="ER4474" s="13"/>
      <c r="ES4474" s="13"/>
      <c r="ET4474" s="13"/>
      <c r="EU4474" s="13"/>
      <c r="EV4474" s="13"/>
      <c r="EW4474" s="13"/>
      <c r="EX4474" s="13"/>
      <c r="EY4474" s="13"/>
      <c r="EZ4474" s="13"/>
      <c r="FA4474" s="13"/>
      <c r="FB4474" s="13"/>
      <c r="FC4474" s="13"/>
      <c r="FD4474" s="13"/>
      <c r="FE4474" s="13"/>
      <c r="FF4474" s="13"/>
      <c r="FG4474" s="13"/>
      <c r="FH4474" s="13"/>
      <c r="FI4474" s="13"/>
      <c r="FJ4474" s="13"/>
      <c r="FK4474" s="13"/>
      <c r="FL4474" s="13"/>
      <c r="FM4474" s="13"/>
      <c r="FN4474" s="13"/>
      <c r="FO4474" s="13"/>
      <c r="FP4474" s="13"/>
      <c r="FQ4474" s="13"/>
      <c r="FR4474" s="13"/>
      <c r="FS4474" s="13"/>
      <c r="FT4474" s="13"/>
      <c r="FU4474" s="13"/>
      <c r="FV4474" s="13"/>
      <c r="FW4474" s="13"/>
      <c r="FX4474" s="13"/>
      <c r="FY4474" s="13"/>
      <c r="FZ4474" s="13"/>
      <c r="GA4474" s="13"/>
      <c r="GB4474" s="13"/>
      <c r="GC4474" s="13"/>
      <c r="GD4474" s="13"/>
      <c r="GE4474" s="13"/>
      <c r="GF4474" s="13"/>
      <c r="GG4474" s="13"/>
      <c r="GH4474" s="13"/>
      <c r="GI4474" s="13"/>
      <c r="GJ4474" s="13"/>
      <c r="GK4474" s="13"/>
      <c r="GL4474" s="13"/>
      <c r="GM4474" s="13"/>
      <c r="GN4474" s="13"/>
      <c r="GO4474" s="13"/>
      <c r="GP4474" s="13"/>
      <c r="GQ4474" s="13"/>
      <c r="GR4474" s="13"/>
      <c r="GS4474" s="13"/>
      <c r="GT4474" s="13"/>
      <c r="GU4474" s="13"/>
      <c r="GV4474" s="13"/>
      <c r="GW4474" s="13"/>
      <c r="GX4474" s="13"/>
      <c r="GY4474" s="13"/>
      <c r="GZ4474" s="13"/>
      <c r="HA4474" s="13"/>
      <c r="HB4474" s="13"/>
      <c r="HC4474" s="13"/>
      <c r="HD4474" s="13"/>
      <c r="HE4474" s="13"/>
      <c r="HF4474" s="13"/>
      <c r="HG4474" s="13"/>
      <c r="HH4474" s="13"/>
      <c r="HI4474" s="13"/>
      <c r="HJ4474" s="13"/>
      <c r="HK4474" s="13"/>
      <c r="HL4474" s="13"/>
      <c r="HM4474" s="13"/>
      <c r="HN4474" s="13"/>
      <c r="HO4474" s="13"/>
      <c r="HP4474" s="13"/>
      <c r="HQ4474" s="13"/>
      <c r="HR4474" s="13"/>
      <c r="HS4474" s="13"/>
      <c r="HT4474" s="13"/>
      <c r="HU4474" s="13"/>
      <c r="HV4474" s="13"/>
      <c r="HW4474" s="13"/>
      <c r="HX4474" s="13"/>
      <c r="HY4474" s="13"/>
      <c r="HZ4474" s="13"/>
      <c r="IA4474" s="13"/>
      <c r="IB4474" s="13"/>
      <c r="IC4474" s="13"/>
      <c r="ID4474" s="13"/>
      <c r="IE4474" s="13"/>
      <c r="IF4474" s="13"/>
      <c r="IG4474" s="13"/>
    </row>
    <row r="4475" spans="1:241" s="304" customFormat="1">
      <c r="A4475" s="309">
        <v>388</v>
      </c>
      <c r="B4475" s="331" t="s">
        <v>5506</v>
      </c>
      <c r="C4475" s="66" t="s">
        <v>354</v>
      </c>
      <c r="D4475" s="334" t="s">
        <v>1811</v>
      </c>
      <c r="E4475" s="299">
        <f>+F4475+G4475+H4475</f>
        <v>0</v>
      </c>
      <c r="F4475" s="303"/>
      <c r="G4475" s="303"/>
      <c r="H4475" s="303"/>
      <c r="I4475" s="13"/>
      <c r="J4475" s="13"/>
      <c r="K4475" s="13"/>
      <c r="L4475" s="13"/>
      <c r="M4475" s="13"/>
      <c r="N4475" s="13"/>
      <c r="O4475" s="13"/>
      <c r="P4475" s="13"/>
      <c r="Q4475" s="13"/>
      <c r="R4475" s="13"/>
      <c r="S4475" s="13"/>
      <c r="T4475" s="13"/>
      <c r="U4475" s="13"/>
      <c r="V4475" s="13"/>
      <c r="W4475" s="13"/>
      <c r="X4475" s="13"/>
      <c r="Y4475" s="13"/>
      <c r="Z4475" s="13"/>
      <c r="AA4475" s="13"/>
      <c r="AB4475" s="13"/>
      <c r="AC4475" s="13"/>
      <c r="AD4475" s="13"/>
      <c r="AE4475" s="13"/>
      <c r="AF4475" s="13"/>
      <c r="AG4475" s="13"/>
      <c r="AH4475" s="13"/>
      <c r="AI4475" s="13"/>
      <c r="AJ4475" s="13"/>
      <c r="AK4475" s="13"/>
      <c r="AL4475" s="13"/>
      <c r="AM4475" s="13"/>
      <c r="AN4475" s="13"/>
      <c r="AO4475" s="13"/>
      <c r="AP4475" s="13"/>
      <c r="AQ4475" s="13"/>
      <c r="AR4475" s="13"/>
      <c r="AS4475" s="13"/>
      <c r="AT4475" s="13"/>
      <c r="AU4475" s="13"/>
      <c r="AV4475" s="13"/>
      <c r="AW4475" s="13"/>
      <c r="AX4475" s="13"/>
      <c r="AY4475" s="13"/>
      <c r="AZ4475" s="13"/>
      <c r="BA4475" s="13"/>
      <c r="BB4475" s="13"/>
      <c r="BC4475" s="13"/>
      <c r="BD4475" s="13"/>
      <c r="BE4475" s="13"/>
      <c r="BF4475" s="13"/>
      <c r="BG4475" s="13"/>
      <c r="BH4475" s="13"/>
      <c r="BI4475" s="13"/>
      <c r="BJ4475" s="13"/>
      <c r="BK4475" s="13"/>
      <c r="BL4475" s="13"/>
      <c r="BM4475" s="13"/>
      <c r="BN4475" s="13"/>
      <c r="BO4475" s="13"/>
      <c r="BP4475" s="13"/>
      <c r="BQ4475" s="13"/>
      <c r="BR4475" s="13"/>
      <c r="BS4475" s="13"/>
      <c r="BT4475" s="13"/>
      <c r="BU4475" s="13"/>
      <c r="BV4475" s="13"/>
      <c r="BW4475" s="13"/>
      <c r="BX4475" s="13"/>
      <c r="BY4475" s="13"/>
      <c r="BZ4475" s="13"/>
      <c r="CA4475" s="13"/>
      <c r="CB4475" s="13"/>
      <c r="CC4475" s="13"/>
      <c r="CD4475" s="13"/>
      <c r="CE4475" s="13"/>
      <c r="CF4475" s="13"/>
      <c r="CG4475" s="13"/>
      <c r="CH4475" s="13"/>
      <c r="CI4475" s="13"/>
      <c r="CJ4475" s="13"/>
      <c r="CK4475" s="13"/>
      <c r="CL4475" s="13"/>
      <c r="CM4475" s="13"/>
      <c r="CN4475" s="13"/>
      <c r="CO4475" s="13"/>
      <c r="CP4475" s="13"/>
      <c r="CQ4475" s="13"/>
      <c r="CR4475" s="13"/>
      <c r="CS4475" s="13"/>
      <c r="CT4475" s="13"/>
      <c r="CU4475" s="13"/>
      <c r="CV4475" s="13"/>
      <c r="CW4475" s="13"/>
      <c r="CX4475" s="13"/>
      <c r="CY4475" s="13"/>
      <c r="CZ4475" s="13"/>
      <c r="DA4475" s="13"/>
      <c r="DB4475" s="13"/>
      <c r="DC4475" s="13"/>
      <c r="DD4475" s="13"/>
      <c r="DE4475" s="13"/>
      <c r="DF4475" s="13"/>
      <c r="DG4475" s="13"/>
      <c r="DH4475" s="13"/>
      <c r="DI4475" s="13"/>
      <c r="DJ4475" s="13"/>
      <c r="DK4475" s="13"/>
      <c r="DL4475" s="13"/>
      <c r="DM4475" s="13"/>
      <c r="DN4475" s="13"/>
      <c r="DO4475" s="13"/>
      <c r="DP4475" s="13"/>
      <c r="DQ4475" s="13"/>
      <c r="DR4475" s="13"/>
      <c r="DS4475" s="13"/>
      <c r="DT4475" s="13"/>
      <c r="DU4475" s="13"/>
      <c r="DV4475" s="13"/>
      <c r="DW4475" s="13"/>
      <c r="DX4475" s="13"/>
      <c r="DY4475" s="13"/>
      <c r="DZ4475" s="13"/>
      <c r="EA4475" s="13"/>
      <c r="EB4475" s="13"/>
      <c r="EC4475" s="13"/>
      <c r="ED4475" s="13"/>
      <c r="EE4475" s="13"/>
      <c r="EF4475" s="13"/>
      <c r="EG4475" s="13"/>
      <c r="EH4475" s="13"/>
      <c r="EI4475" s="13"/>
      <c r="EJ4475" s="13"/>
      <c r="EK4475" s="13"/>
      <c r="EL4475" s="13"/>
      <c r="EM4475" s="13"/>
      <c r="EN4475" s="13"/>
      <c r="EO4475" s="13"/>
      <c r="EP4475" s="13"/>
      <c r="EQ4475" s="13"/>
      <c r="ER4475" s="13"/>
      <c r="ES4475" s="13"/>
      <c r="ET4475" s="13"/>
      <c r="EU4475" s="13"/>
      <c r="EV4475" s="13"/>
      <c r="EW4475" s="13"/>
      <c r="EX4475" s="13"/>
      <c r="EY4475" s="13"/>
      <c r="EZ4475" s="13"/>
      <c r="FA4475" s="13"/>
      <c r="FB4475" s="13"/>
      <c r="FC4475" s="13"/>
      <c r="FD4475" s="13"/>
      <c r="FE4475" s="13"/>
      <c r="FF4475" s="13"/>
      <c r="FG4475" s="13"/>
      <c r="FH4475" s="13"/>
      <c r="FI4475" s="13"/>
      <c r="FJ4475" s="13"/>
      <c r="FK4475" s="13"/>
      <c r="FL4475" s="13"/>
      <c r="FM4475" s="13"/>
      <c r="FN4475" s="13"/>
      <c r="FO4475" s="13"/>
      <c r="FP4475" s="13"/>
      <c r="FQ4475" s="13"/>
      <c r="FR4475" s="13"/>
      <c r="FS4475" s="13"/>
      <c r="FT4475" s="13"/>
      <c r="FU4475" s="13"/>
      <c r="FV4475" s="13"/>
      <c r="FW4475" s="13"/>
      <c r="FX4475" s="13"/>
      <c r="FY4475" s="13"/>
      <c r="FZ4475" s="13"/>
      <c r="GA4475" s="13"/>
      <c r="GB4475" s="13"/>
      <c r="GC4475" s="13"/>
      <c r="GD4475" s="13"/>
      <c r="GE4475" s="13"/>
      <c r="GF4475" s="13"/>
      <c r="GG4475" s="13"/>
      <c r="GH4475" s="13"/>
      <c r="GI4475" s="13"/>
      <c r="GJ4475" s="13"/>
      <c r="GK4475" s="13"/>
      <c r="GL4475" s="13"/>
      <c r="GM4475" s="13"/>
      <c r="GN4475" s="13"/>
      <c r="GO4475" s="13"/>
      <c r="GP4475" s="13"/>
      <c r="GQ4475" s="13"/>
      <c r="GR4475" s="13"/>
      <c r="GS4475" s="13"/>
      <c r="GT4475" s="13"/>
      <c r="GU4475" s="13"/>
      <c r="GV4475" s="13"/>
      <c r="GW4475" s="13"/>
      <c r="GX4475" s="13"/>
      <c r="GY4475" s="13"/>
      <c r="GZ4475" s="13"/>
      <c r="HA4475" s="13"/>
      <c r="HB4475" s="13"/>
      <c r="HC4475" s="13"/>
      <c r="HD4475" s="13"/>
      <c r="HE4475" s="13"/>
      <c r="HF4475" s="13"/>
      <c r="HG4475" s="13"/>
      <c r="HH4475" s="13"/>
      <c r="HI4475" s="13"/>
      <c r="HJ4475" s="13"/>
      <c r="HK4475" s="13"/>
      <c r="HL4475" s="13"/>
      <c r="HM4475" s="13"/>
      <c r="HN4475" s="13"/>
      <c r="HO4475" s="13"/>
      <c r="HP4475" s="13"/>
      <c r="HQ4475" s="13"/>
      <c r="HR4475" s="13"/>
      <c r="HS4475" s="13"/>
      <c r="HT4475" s="13"/>
      <c r="HU4475" s="13"/>
      <c r="HV4475" s="13"/>
      <c r="HW4475" s="13"/>
      <c r="HX4475" s="13"/>
      <c r="HY4475" s="13"/>
      <c r="HZ4475" s="13"/>
      <c r="IA4475" s="13"/>
      <c r="IB4475" s="13"/>
      <c r="IC4475" s="13"/>
      <c r="ID4475" s="13"/>
      <c r="IE4475" s="13"/>
      <c r="IF4475" s="13"/>
      <c r="IG4475" s="13"/>
    </row>
    <row r="4476" spans="1:241" s="304" customFormat="1">
      <c r="A4476" s="309">
        <v>389</v>
      </c>
      <c r="B4476" s="331" t="s">
        <v>5507</v>
      </c>
      <c r="C4476" s="66" t="s">
        <v>354</v>
      </c>
      <c r="D4476" s="334" t="s">
        <v>1811</v>
      </c>
      <c r="E4476" s="299">
        <f>+F4476+G4476+H4476</f>
        <v>0</v>
      </c>
      <c r="F4476" s="303"/>
      <c r="G4476" s="303"/>
      <c r="H4476" s="303"/>
      <c r="I4476" s="13"/>
      <c r="J4476" s="13"/>
      <c r="K4476" s="13"/>
      <c r="L4476" s="13"/>
      <c r="M4476" s="13"/>
      <c r="N4476" s="13"/>
      <c r="O4476" s="13"/>
      <c r="P4476" s="13"/>
      <c r="Q4476" s="13"/>
      <c r="R4476" s="13"/>
      <c r="S4476" s="13"/>
      <c r="T4476" s="13"/>
      <c r="U4476" s="13"/>
      <c r="V4476" s="13"/>
      <c r="W4476" s="13"/>
      <c r="X4476" s="13"/>
      <c r="Y4476" s="13"/>
      <c r="Z4476" s="13"/>
      <c r="AA4476" s="13"/>
      <c r="AB4476" s="13"/>
      <c r="AC4476" s="13"/>
      <c r="AD4476" s="13"/>
      <c r="AE4476" s="13"/>
      <c r="AF4476" s="13"/>
      <c r="AG4476" s="13"/>
      <c r="AH4476" s="13"/>
      <c r="AI4476" s="13"/>
      <c r="AJ4476" s="13"/>
      <c r="AK4476" s="13"/>
      <c r="AL4476" s="13"/>
      <c r="AM4476" s="13"/>
      <c r="AN4476" s="13"/>
      <c r="AO4476" s="13"/>
      <c r="AP4476" s="13"/>
      <c r="AQ4476" s="13"/>
      <c r="AR4476" s="13"/>
      <c r="AS4476" s="13"/>
      <c r="AT4476" s="13"/>
      <c r="AU4476" s="13"/>
      <c r="AV4476" s="13"/>
      <c r="AW4476" s="13"/>
      <c r="AX4476" s="13"/>
      <c r="AY4476" s="13"/>
      <c r="AZ4476" s="13"/>
      <c r="BA4476" s="13"/>
      <c r="BB4476" s="13"/>
      <c r="BC4476" s="13"/>
      <c r="BD4476" s="13"/>
      <c r="BE4476" s="13"/>
      <c r="BF4476" s="13"/>
      <c r="BG4476" s="13"/>
      <c r="BH4476" s="13"/>
      <c r="BI4476" s="13"/>
      <c r="BJ4476" s="13"/>
      <c r="BK4476" s="13"/>
      <c r="BL4476" s="13"/>
      <c r="BM4476" s="13"/>
      <c r="BN4476" s="13"/>
      <c r="BO4476" s="13"/>
      <c r="BP4476" s="13"/>
      <c r="BQ4476" s="13"/>
      <c r="BR4476" s="13"/>
      <c r="BS4476" s="13"/>
      <c r="BT4476" s="13"/>
      <c r="BU4476" s="13"/>
      <c r="BV4476" s="13"/>
      <c r="BW4476" s="13"/>
      <c r="BX4476" s="13"/>
      <c r="BY4476" s="13"/>
      <c r="BZ4476" s="13"/>
      <c r="CA4476" s="13"/>
      <c r="CB4476" s="13"/>
      <c r="CC4476" s="13"/>
      <c r="CD4476" s="13"/>
      <c r="CE4476" s="13"/>
      <c r="CF4476" s="13"/>
      <c r="CG4476" s="13"/>
      <c r="CH4476" s="13"/>
      <c r="CI4476" s="13"/>
      <c r="CJ4476" s="13"/>
      <c r="CK4476" s="13"/>
      <c r="CL4476" s="13"/>
      <c r="CM4476" s="13"/>
      <c r="CN4476" s="13"/>
      <c r="CO4476" s="13"/>
      <c r="CP4476" s="13"/>
      <c r="CQ4476" s="13"/>
      <c r="CR4476" s="13"/>
      <c r="CS4476" s="13"/>
      <c r="CT4476" s="13"/>
      <c r="CU4476" s="13"/>
      <c r="CV4476" s="13"/>
      <c r="CW4476" s="13"/>
      <c r="CX4476" s="13"/>
      <c r="CY4476" s="13"/>
      <c r="CZ4476" s="13"/>
      <c r="DA4476" s="13"/>
      <c r="DB4476" s="13"/>
      <c r="DC4476" s="13"/>
      <c r="DD4476" s="13"/>
      <c r="DE4476" s="13"/>
      <c r="DF4476" s="13"/>
      <c r="DG4476" s="13"/>
      <c r="DH4476" s="13"/>
      <c r="DI4476" s="13"/>
      <c r="DJ4476" s="13"/>
      <c r="DK4476" s="13"/>
      <c r="DL4476" s="13"/>
      <c r="DM4476" s="13"/>
      <c r="DN4476" s="13"/>
      <c r="DO4476" s="13"/>
      <c r="DP4476" s="13"/>
      <c r="DQ4476" s="13"/>
      <c r="DR4476" s="13"/>
      <c r="DS4476" s="13"/>
      <c r="DT4476" s="13"/>
      <c r="DU4476" s="13"/>
      <c r="DV4476" s="13"/>
      <c r="DW4476" s="13"/>
      <c r="DX4476" s="13"/>
      <c r="DY4476" s="13"/>
      <c r="DZ4476" s="13"/>
      <c r="EA4476" s="13"/>
      <c r="EB4476" s="13"/>
      <c r="EC4476" s="13"/>
      <c r="ED4476" s="13"/>
      <c r="EE4476" s="13"/>
      <c r="EF4476" s="13"/>
      <c r="EG4476" s="13"/>
      <c r="EH4476" s="13"/>
      <c r="EI4476" s="13"/>
      <c r="EJ4476" s="13"/>
      <c r="EK4476" s="13"/>
      <c r="EL4476" s="13"/>
      <c r="EM4476" s="13"/>
      <c r="EN4476" s="13"/>
      <c r="EO4476" s="13"/>
      <c r="EP4476" s="13"/>
      <c r="EQ4476" s="13"/>
      <c r="ER4476" s="13"/>
      <c r="ES4476" s="13"/>
      <c r="ET4476" s="13"/>
      <c r="EU4476" s="13"/>
      <c r="EV4476" s="13"/>
      <c r="EW4476" s="13"/>
      <c r="EX4476" s="13"/>
      <c r="EY4476" s="13"/>
      <c r="EZ4476" s="13"/>
      <c r="FA4476" s="13"/>
      <c r="FB4476" s="13"/>
      <c r="FC4476" s="13"/>
      <c r="FD4476" s="13"/>
      <c r="FE4476" s="13"/>
      <c r="FF4476" s="13"/>
      <c r="FG4476" s="13"/>
      <c r="FH4476" s="13"/>
      <c r="FI4476" s="13"/>
      <c r="FJ4476" s="13"/>
      <c r="FK4476" s="13"/>
      <c r="FL4476" s="13"/>
      <c r="FM4476" s="13"/>
      <c r="FN4476" s="13"/>
      <c r="FO4476" s="13"/>
      <c r="FP4476" s="13"/>
      <c r="FQ4476" s="13"/>
      <c r="FR4476" s="13"/>
      <c r="FS4476" s="13"/>
      <c r="FT4476" s="13"/>
      <c r="FU4476" s="13"/>
      <c r="FV4476" s="13"/>
      <c r="FW4476" s="13"/>
      <c r="FX4476" s="13"/>
      <c r="FY4476" s="13"/>
      <c r="FZ4476" s="13"/>
      <c r="GA4476" s="13"/>
      <c r="GB4476" s="13"/>
      <c r="GC4476" s="13"/>
      <c r="GD4476" s="13"/>
      <c r="GE4476" s="13"/>
      <c r="GF4476" s="13"/>
      <c r="GG4476" s="13"/>
      <c r="GH4476" s="13"/>
      <c r="GI4476" s="13"/>
      <c r="GJ4476" s="13"/>
      <c r="GK4476" s="13"/>
      <c r="GL4476" s="13"/>
      <c r="GM4476" s="13"/>
      <c r="GN4476" s="13"/>
      <c r="GO4476" s="13"/>
      <c r="GP4476" s="13"/>
      <c r="GQ4476" s="13"/>
      <c r="GR4476" s="13"/>
      <c r="GS4476" s="13"/>
      <c r="GT4476" s="13"/>
      <c r="GU4476" s="13"/>
      <c r="GV4476" s="13"/>
      <c r="GW4476" s="13"/>
      <c r="GX4476" s="13"/>
      <c r="GY4476" s="13"/>
      <c r="GZ4476" s="13"/>
      <c r="HA4476" s="13"/>
      <c r="HB4476" s="13"/>
      <c r="HC4476" s="13"/>
      <c r="HD4476" s="13"/>
      <c r="HE4476" s="13"/>
      <c r="HF4476" s="13"/>
      <c r="HG4476" s="13"/>
      <c r="HH4476" s="13"/>
      <c r="HI4476" s="13"/>
      <c r="HJ4476" s="13"/>
      <c r="HK4476" s="13"/>
      <c r="HL4476" s="13"/>
      <c r="HM4476" s="13"/>
      <c r="HN4476" s="13"/>
      <c r="HO4476" s="13"/>
      <c r="HP4476" s="13"/>
      <c r="HQ4476" s="13"/>
      <c r="HR4476" s="13"/>
      <c r="HS4476" s="13"/>
      <c r="HT4476" s="13"/>
      <c r="HU4476" s="13"/>
      <c r="HV4476" s="13"/>
      <c r="HW4476" s="13"/>
      <c r="HX4476" s="13"/>
      <c r="HY4476" s="13"/>
      <c r="HZ4476" s="13"/>
      <c r="IA4476" s="13"/>
      <c r="IB4476" s="13"/>
      <c r="IC4476" s="13"/>
      <c r="ID4476" s="13"/>
      <c r="IE4476" s="13"/>
      <c r="IF4476" s="13"/>
      <c r="IG4476" s="13"/>
    </row>
    <row r="4477" spans="1:241" s="304" customFormat="1">
      <c r="A4477" s="309">
        <v>390</v>
      </c>
      <c r="B4477" s="335" t="s">
        <v>5508</v>
      </c>
      <c r="C4477" s="66"/>
      <c r="D4477" s="334" t="s">
        <v>1808</v>
      </c>
      <c r="E4477" s="299">
        <f>+F4477+G4477+H4477</f>
        <v>30</v>
      </c>
      <c r="F4477" s="303">
        <v>30</v>
      </c>
      <c r="G4477" s="303"/>
      <c r="H4477" s="303"/>
      <c r="I4477" s="13"/>
      <c r="J4477" s="13"/>
      <c r="K4477" s="13"/>
      <c r="L4477" s="13"/>
      <c r="M4477" s="13"/>
      <c r="N4477" s="13"/>
      <c r="O4477" s="13"/>
      <c r="P4477" s="13"/>
      <c r="Q4477" s="13"/>
      <c r="R4477" s="13"/>
      <c r="S4477" s="13"/>
      <c r="T4477" s="13"/>
      <c r="U4477" s="13"/>
      <c r="V4477" s="13"/>
      <c r="W4477" s="13"/>
      <c r="X4477" s="13"/>
      <c r="Y4477" s="13"/>
      <c r="Z4477" s="13"/>
      <c r="AA4477" s="13"/>
      <c r="AB4477" s="13"/>
      <c r="AC4477" s="13"/>
      <c r="AD4477" s="13"/>
      <c r="AE4477" s="13"/>
      <c r="AF4477" s="13"/>
      <c r="AG4477" s="13"/>
      <c r="AH4477" s="13"/>
      <c r="AI4477" s="13"/>
      <c r="AJ4477" s="13"/>
      <c r="AK4477" s="13"/>
      <c r="AL4477" s="13"/>
      <c r="AM4477" s="13"/>
      <c r="AN4477" s="13"/>
      <c r="AO4477" s="13"/>
      <c r="AP4477" s="13"/>
      <c r="AQ4477" s="13"/>
      <c r="AR4477" s="13"/>
      <c r="AS4477" s="13"/>
      <c r="AT4477" s="13"/>
      <c r="AU4477" s="13"/>
      <c r="AV4477" s="13"/>
      <c r="AW4477" s="13"/>
      <c r="AX4477" s="13"/>
      <c r="AY4477" s="13"/>
      <c r="AZ4477" s="13"/>
      <c r="BA4477" s="13"/>
      <c r="BB4477" s="13"/>
      <c r="BC4477" s="13"/>
      <c r="BD4477" s="13"/>
      <c r="BE4477" s="13"/>
      <c r="BF4477" s="13"/>
      <c r="BG4477" s="13"/>
      <c r="BH4477" s="13"/>
      <c r="BI4477" s="13"/>
      <c r="BJ4477" s="13"/>
      <c r="BK4477" s="13"/>
      <c r="BL4477" s="13"/>
      <c r="BM4477" s="13"/>
      <c r="BN4477" s="13"/>
      <c r="BO4477" s="13"/>
      <c r="BP4477" s="13"/>
      <c r="BQ4477" s="13"/>
      <c r="BR4477" s="13"/>
      <c r="BS4477" s="13"/>
      <c r="BT4477" s="13"/>
      <c r="BU4477" s="13"/>
      <c r="BV4477" s="13"/>
      <c r="BW4477" s="13"/>
      <c r="BX4477" s="13"/>
      <c r="BY4477" s="13"/>
      <c r="BZ4477" s="13"/>
      <c r="CA4477" s="13"/>
      <c r="CB4477" s="13"/>
      <c r="CC4477" s="13"/>
      <c r="CD4477" s="13"/>
      <c r="CE4477" s="13"/>
      <c r="CF4477" s="13"/>
      <c r="CG4477" s="13"/>
      <c r="CH4477" s="13"/>
      <c r="CI4477" s="13"/>
      <c r="CJ4477" s="13"/>
      <c r="CK4477" s="13"/>
      <c r="CL4477" s="13"/>
      <c r="CM4477" s="13"/>
      <c r="CN4477" s="13"/>
      <c r="CO4477" s="13"/>
      <c r="CP4477" s="13"/>
      <c r="CQ4477" s="13"/>
      <c r="CR4477" s="13"/>
      <c r="CS4477" s="13"/>
      <c r="CT4477" s="13"/>
      <c r="CU4477" s="13"/>
      <c r="CV4477" s="13"/>
      <c r="CW4477" s="13"/>
      <c r="CX4477" s="13"/>
      <c r="CY4477" s="13"/>
      <c r="CZ4477" s="13"/>
      <c r="DA4477" s="13"/>
      <c r="DB4477" s="13"/>
      <c r="DC4477" s="13"/>
      <c r="DD4477" s="13"/>
      <c r="DE4477" s="13"/>
      <c r="DF4477" s="13"/>
      <c r="DG4477" s="13"/>
      <c r="DH4477" s="13"/>
      <c r="DI4477" s="13"/>
      <c r="DJ4477" s="13"/>
      <c r="DK4477" s="13"/>
      <c r="DL4477" s="13"/>
      <c r="DM4477" s="13"/>
      <c r="DN4477" s="13"/>
      <c r="DO4477" s="13"/>
      <c r="DP4477" s="13"/>
      <c r="DQ4477" s="13"/>
      <c r="DR4477" s="13"/>
      <c r="DS4477" s="13"/>
      <c r="DT4477" s="13"/>
      <c r="DU4477" s="13"/>
      <c r="DV4477" s="13"/>
      <c r="DW4477" s="13"/>
      <c r="DX4477" s="13"/>
      <c r="DY4477" s="13"/>
      <c r="DZ4477" s="13"/>
      <c r="EA4477" s="13"/>
      <c r="EB4477" s="13"/>
      <c r="EC4477" s="13"/>
      <c r="ED4477" s="13"/>
      <c r="EE4477" s="13"/>
      <c r="EF4477" s="13"/>
      <c r="EG4477" s="13"/>
      <c r="EH4477" s="13"/>
      <c r="EI4477" s="13"/>
      <c r="EJ4477" s="13"/>
      <c r="EK4477" s="13"/>
      <c r="EL4477" s="13"/>
      <c r="EM4477" s="13"/>
      <c r="EN4477" s="13"/>
      <c r="EO4477" s="13"/>
      <c r="EP4477" s="13"/>
      <c r="EQ4477" s="13"/>
      <c r="ER4477" s="13"/>
      <c r="ES4477" s="13"/>
      <c r="ET4477" s="13"/>
      <c r="EU4477" s="13"/>
      <c r="EV4477" s="13"/>
      <c r="EW4477" s="13"/>
      <c r="EX4477" s="13"/>
      <c r="EY4477" s="13"/>
      <c r="EZ4477" s="13"/>
      <c r="FA4477" s="13"/>
      <c r="FB4477" s="13"/>
      <c r="FC4477" s="13"/>
      <c r="FD4477" s="13"/>
      <c r="FE4477" s="13"/>
      <c r="FF4477" s="13"/>
      <c r="FG4477" s="13"/>
      <c r="FH4477" s="13"/>
      <c r="FI4477" s="13"/>
      <c r="FJ4477" s="13"/>
      <c r="FK4477" s="13"/>
      <c r="FL4477" s="13"/>
      <c r="FM4477" s="13"/>
      <c r="FN4477" s="13"/>
      <c r="FO4477" s="13"/>
      <c r="FP4477" s="13"/>
      <c r="FQ4477" s="13"/>
      <c r="FR4477" s="13"/>
      <c r="FS4477" s="13"/>
      <c r="FT4477" s="13"/>
      <c r="FU4477" s="13"/>
      <c r="FV4477" s="13"/>
      <c r="FW4477" s="13"/>
      <c r="FX4477" s="13"/>
      <c r="FY4477" s="13"/>
      <c r="FZ4477" s="13"/>
      <c r="GA4477" s="13"/>
      <c r="GB4477" s="13"/>
      <c r="GC4477" s="13"/>
      <c r="GD4477" s="13"/>
      <c r="GE4477" s="13"/>
      <c r="GF4477" s="13"/>
      <c r="GG4477" s="13"/>
      <c r="GH4477" s="13"/>
      <c r="GI4477" s="13"/>
      <c r="GJ4477" s="13"/>
      <c r="GK4477" s="13"/>
      <c r="GL4477" s="13"/>
      <c r="GM4477" s="13"/>
      <c r="GN4477" s="13"/>
      <c r="GO4477" s="13"/>
      <c r="GP4477" s="13"/>
      <c r="GQ4477" s="13"/>
      <c r="GR4477" s="13"/>
      <c r="GS4477" s="13"/>
      <c r="GT4477" s="13"/>
      <c r="GU4477" s="13"/>
      <c r="GV4477" s="13"/>
      <c r="GW4477" s="13"/>
      <c r="GX4477" s="13"/>
      <c r="GY4477" s="13"/>
      <c r="GZ4477" s="13"/>
      <c r="HA4477" s="13"/>
      <c r="HB4477" s="13"/>
      <c r="HC4477" s="13"/>
      <c r="HD4477" s="13"/>
      <c r="HE4477" s="13"/>
      <c r="HF4477" s="13"/>
      <c r="HG4477" s="13"/>
      <c r="HH4477" s="13"/>
      <c r="HI4477" s="13"/>
      <c r="HJ4477" s="13"/>
      <c r="HK4477" s="13"/>
      <c r="HL4477" s="13"/>
      <c r="HM4477" s="13"/>
      <c r="HN4477" s="13"/>
      <c r="HO4477" s="13"/>
      <c r="HP4477" s="13"/>
      <c r="HQ4477" s="13"/>
      <c r="HR4477" s="13"/>
      <c r="HS4477" s="13"/>
      <c r="HT4477" s="13"/>
      <c r="HU4477" s="13"/>
      <c r="HV4477" s="13"/>
      <c r="HW4477" s="13"/>
      <c r="HX4477" s="13"/>
      <c r="HY4477" s="13"/>
      <c r="HZ4477" s="13"/>
      <c r="IA4477" s="13"/>
      <c r="IB4477" s="13"/>
      <c r="IC4477" s="13"/>
      <c r="ID4477" s="13"/>
      <c r="IE4477" s="13"/>
      <c r="IF4477" s="13"/>
      <c r="IG4477" s="13"/>
    </row>
    <row r="4478" spans="1:241" s="304" customFormat="1" ht="31.5" customHeight="1">
      <c r="A4478" s="308"/>
      <c r="B4478" s="910" t="s">
        <v>5509</v>
      </c>
      <c r="C4478" s="911"/>
      <c r="D4478" s="911"/>
      <c r="E4478" s="911"/>
      <c r="F4478" s="911"/>
      <c r="G4478" s="911"/>
      <c r="H4478" s="911"/>
      <c r="I4478" s="13"/>
      <c r="J4478" s="13"/>
      <c r="K4478" s="13"/>
      <c r="L4478" s="13"/>
      <c r="M4478" s="13"/>
      <c r="N4478" s="13"/>
      <c r="O4478" s="13"/>
      <c r="P4478" s="13"/>
      <c r="Q4478" s="13"/>
      <c r="R4478" s="13"/>
      <c r="S4478" s="13"/>
      <c r="T4478" s="13"/>
      <c r="U4478" s="13"/>
      <c r="V4478" s="13"/>
      <c r="W4478" s="13"/>
      <c r="X4478" s="13"/>
      <c r="Y4478" s="13"/>
      <c r="Z4478" s="13"/>
      <c r="AA4478" s="13"/>
      <c r="AB4478" s="13"/>
      <c r="AC4478" s="13"/>
      <c r="AD4478" s="13"/>
      <c r="AE4478" s="13"/>
      <c r="AF4478" s="13"/>
      <c r="AG4478" s="13"/>
      <c r="AH4478" s="13"/>
      <c r="AI4478" s="13"/>
      <c r="AJ4478" s="13"/>
      <c r="AK4478" s="13"/>
      <c r="AL4478" s="13"/>
      <c r="AM4478" s="13"/>
      <c r="AN4478" s="13"/>
      <c r="AO4478" s="13"/>
      <c r="AP4478" s="13"/>
      <c r="AQ4478" s="13"/>
      <c r="AR4478" s="13"/>
      <c r="AS4478" s="13"/>
      <c r="AT4478" s="13"/>
      <c r="AU4478" s="13"/>
      <c r="AV4478" s="13"/>
      <c r="AW4478" s="13"/>
      <c r="AX4478" s="13"/>
      <c r="AY4478" s="13"/>
      <c r="AZ4478" s="13"/>
      <c r="BA4478" s="13"/>
      <c r="BB4478" s="13"/>
      <c r="BC4478" s="13"/>
      <c r="BD4478" s="13"/>
      <c r="BE4478" s="13"/>
      <c r="BF4478" s="13"/>
      <c r="BG4478" s="13"/>
      <c r="BH4478" s="13"/>
      <c r="BI4478" s="13"/>
      <c r="BJ4478" s="13"/>
      <c r="BK4478" s="13"/>
      <c r="BL4478" s="13"/>
      <c r="BM4478" s="13"/>
      <c r="BN4478" s="13"/>
      <c r="BO4478" s="13"/>
      <c r="BP4478" s="13"/>
      <c r="BQ4478" s="13"/>
      <c r="BR4478" s="13"/>
      <c r="BS4478" s="13"/>
      <c r="BT4478" s="13"/>
      <c r="BU4478" s="13"/>
      <c r="BV4478" s="13"/>
      <c r="BW4478" s="13"/>
      <c r="BX4478" s="13"/>
      <c r="BY4478" s="13"/>
      <c r="BZ4478" s="13"/>
      <c r="CA4478" s="13"/>
      <c r="CB4478" s="13"/>
      <c r="CC4478" s="13"/>
      <c r="CD4478" s="13"/>
      <c r="CE4478" s="13"/>
      <c r="CF4478" s="13"/>
      <c r="CG4478" s="13"/>
      <c r="CH4478" s="13"/>
      <c r="CI4478" s="13"/>
      <c r="CJ4478" s="13"/>
      <c r="CK4478" s="13"/>
      <c r="CL4478" s="13"/>
      <c r="CM4478" s="13"/>
      <c r="CN4478" s="13"/>
      <c r="CO4478" s="13"/>
      <c r="CP4478" s="13"/>
      <c r="CQ4478" s="13"/>
      <c r="CR4478" s="13"/>
      <c r="CS4478" s="13"/>
      <c r="CT4478" s="13"/>
      <c r="CU4478" s="13"/>
      <c r="CV4478" s="13"/>
      <c r="CW4478" s="13"/>
      <c r="CX4478" s="13"/>
      <c r="CY4478" s="13"/>
      <c r="CZ4478" s="13"/>
      <c r="DA4478" s="13"/>
      <c r="DB4478" s="13"/>
      <c r="DC4478" s="13"/>
      <c r="DD4478" s="13"/>
      <c r="DE4478" s="13"/>
      <c r="DF4478" s="13"/>
      <c r="DG4478" s="13"/>
      <c r="DH4478" s="13"/>
      <c r="DI4478" s="13"/>
      <c r="DJ4478" s="13"/>
      <c r="DK4478" s="13"/>
      <c r="DL4478" s="13"/>
      <c r="DM4478" s="13"/>
      <c r="DN4478" s="13"/>
      <c r="DO4478" s="13"/>
      <c r="DP4478" s="13"/>
      <c r="DQ4478" s="13"/>
      <c r="DR4478" s="13"/>
      <c r="DS4478" s="13"/>
      <c r="DT4478" s="13"/>
      <c r="DU4478" s="13"/>
      <c r="DV4478" s="13"/>
      <c r="DW4478" s="13"/>
      <c r="DX4478" s="13"/>
      <c r="DY4478" s="13"/>
      <c r="DZ4478" s="13"/>
      <c r="EA4478" s="13"/>
      <c r="EB4478" s="13"/>
      <c r="EC4478" s="13"/>
      <c r="ED4478" s="13"/>
      <c r="EE4478" s="13"/>
      <c r="EF4478" s="13"/>
      <c r="EG4478" s="13"/>
      <c r="EH4478" s="13"/>
      <c r="EI4478" s="13"/>
      <c r="EJ4478" s="13"/>
      <c r="EK4478" s="13"/>
      <c r="EL4478" s="13"/>
      <c r="EM4478" s="13"/>
      <c r="EN4478" s="13"/>
      <c r="EO4478" s="13"/>
      <c r="EP4478" s="13"/>
      <c r="EQ4478" s="13"/>
      <c r="ER4478" s="13"/>
      <c r="ES4478" s="13"/>
      <c r="ET4478" s="13"/>
      <c r="EU4478" s="13"/>
      <c r="EV4478" s="13"/>
      <c r="EW4478" s="13"/>
      <c r="EX4478" s="13"/>
      <c r="EY4478" s="13"/>
      <c r="EZ4478" s="13"/>
      <c r="FA4478" s="13"/>
      <c r="FB4478" s="13"/>
      <c r="FC4478" s="13"/>
      <c r="FD4478" s="13"/>
      <c r="FE4478" s="13"/>
      <c r="FF4478" s="13"/>
      <c r="FG4478" s="13"/>
      <c r="FH4478" s="13"/>
      <c r="FI4478" s="13"/>
      <c r="FJ4478" s="13"/>
      <c r="FK4478" s="13"/>
      <c r="FL4478" s="13"/>
      <c r="FM4478" s="13"/>
      <c r="FN4478" s="13"/>
      <c r="FO4478" s="13"/>
      <c r="FP4478" s="13"/>
      <c r="FQ4478" s="13"/>
      <c r="FR4478" s="13"/>
      <c r="FS4478" s="13"/>
      <c r="FT4478" s="13"/>
      <c r="FU4478" s="13"/>
      <c r="FV4478" s="13"/>
      <c r="FW4478" s="13"/>
      <c r="FX4478" s="13"/>
      <c r="FY4478" s="13"/>
      <c r="FZ4478" s="13"/>
      <c r="GA4478" s="13"/>
      <c r="GB4478" s="13"/>
      <c r="GC4478" s="13"/>
      <c r="GD4478" s="13"/>
      <c r="GE4478" s="13"/>
      <c r="GF4478" s="13"/>
      <c r="GG4478" s="13"/>
      <c r="GH4478" s="13"/>
      <c r="GI4478" s="13"/>
      <c r="GJ4478" s="13"/>
      <c r="GK4478" s="13"/>
      <c r="GL4478" s="13"/>
      <c r="GM4478" s="13"/>
      <c r="GN4478" s="13"/>
      <c r="GO4478" s="13"/>
      <c r="GP4478" s="13"/>
      <c r="GQ4478" s="13"/>
      <c r="GR4478" s="13"/>
      <c r="GS4478" s="13"/>
      <c r="GT4478" s="13"/>
      <c r="GU4478" s="13"/>
      <c r="GV4478" s="13"/>
      <c r="GW4478" s="13"/>
      <c r="GX4478" s="13"/>
      <c r="GY4478" s="13"/>
      <c r="GZ4478" s="13"/>
      <c r="HA4478" s="13"/>
      <c r="HB4478" s="13"/>
      <c r="HC4478" s="13"/>
      <c r="HD4478" s="13"/>
      <c r="HE4478" s="13"/>
      <c r="HF4478" s="13"/>
      <c r="HG4478" s="13"/>
      <c r="HH4478" s="13"/>
      <c r="HI4478" s="13"/>
      <c r="HJ4478" s="13"/>
      <c r="HK4478" s="13"/>
      <c r="HL4478" s="13"/>
      <c r="HM4478" s="13"/>
      <c r="HN4478" s="13"/>
      <c r="HO4478" s="13"/>
      <c r="HP4478" s="13"/>
      <c r="HQ4478" s="13"/>
      <c r="HR4478" s="13"/>
      <c r="HS4478" s="13"/>
      <c r="HT4478" s="13"/>
      <c r="HU4478" s="13"/>
      <c r="HV4478" s="13"/>
      <c r="HW4478" s="13"/>
      <c r="HX4478" s="13"/>
      <c r="HY4478" s="13"/>
      <c r="HZ4478" s="13"/>
      <c r="IA4478" s="13"/>
      <c r="IB4478" s="13"/>
      <c r="IC4478" s="13"/>
      <c r="ID4478" s="13"/>
      <c r="IE4478" s="13"/>
      <c r="IF4478" s="13"/>
      <c r="IG4478" s="13"/>
    </row>
    <row r="4479" spans="1:241" s="304" customFormat="1" ht="31.5" customHeight="1">
      <c r="A4479" s="309">
        <v>391</v>
      </c>
      <c r="B4479" s="197" t="s">
        <v>5510</v>
      </c>
      <c r="C4479" s="151" t="s">
        <v>5511</v>
      </c>
      <c r="D4479" s="309" t="s">
        <v>1808</v>
      </c>
      <c r="E4479" s="299">
        <f>+F4479+G4479+H4479</f>
        <v>4</v>
      </c>
      <c r="F4479" s="303">
        <v>4</v>
      </c>
      <c r="G4479" s="303"/>
      <c r="H4479" s="303"/>
      <c r="I4479" s="13"/>
      <c r="J4479" s="13"/>
      <c r="K4479" s="13"/>
      <c r="L4479" s="13"/>
      <c r="M4479" s="13"/>
      <c r="N4479" s="13"/>
      <c r="O4479" s="13"/>
      <c r="P4479" s="13"/>
      <c r="Q4479" s="13"/>
      <c r="R4479" s="13"/>
      <c r="S4479" s="13"/>
      <c r="T4479" s="13"/>
      <c r="U4479" s="13"/>
      <c r="V4479" s="13"/>
      <c r="W4479" s="13"/>
      <c r="X4479" s="13"/>
      <c r="Y4479" s="13"/>
      <c r="Z4479" s="13"/>
      <c r="AA4479" s="13"/>
      <c r="AB4479" s="13"/>
      <c r="AC4479" s="13"/>
      <c r="AD4479" s="13"/>
      <c r="AE4479" s="13"/>
      <c r="AF4479" s="13"/>
      <c r="AG4479" s="13"/>
      <c r="AH4479" s="13"/>
      <c r="AI4479" s="13"/>
      <c r="AJ4479" s="13"/>
      <c r="AK4479" s="13"/>
      <c r="AL4479" s="13"/>
      <c r="AM4479" s="13"/>
      <c r="AN4479" s="13"/>
      <c r="AO4479" s="13"/>
      <c r="AP4479" s="13"/>
      <c r="AQ4479" s="13"/>
      <c r="AR4479" s="13"/>
      <c r="AS4479" s="13"/>
      <c r="AT4479" s="13"/>
      <c r="AU4479" s="13"/>
      <c r="AV4479" s="13"/>
      <c r="AW4479" s="13"/>
      <c r="AX4479" s="13"/>
      <c r="AY4479" s="13"/>
      <c r="AZ4479" s="13"/>
      <c r="BA4479" s="13"/>
      <c r="BB4479" s="13"/>
      <c r="BC4479" s="13"/>
      <c r="BD4479" s="13"/>
      <c r="BE4479" s="13"/>
      <c r="BF4479" s="13"/>
      <c r="BG4479" s="13"/>
      <c r="BH4479" s="13"/>
      <c r="BI4479" s="13"/>
      <c r="BJ4479" s="13"/>
      <c r="BK4479" s="13"/>
      <c r="BL4479" s="13"/>
      <c r="BM4479" s="13"/>
      <c r="BN4479" s="13"/>
      <c r="BO4479" s="13"/>
      <c r="BP4479" s="13"/>
      <c r="BQ4479" s="13"/>
      <c r="BR4479" s="13"/>
      <c r="BS4479" s="13"/>
      <c r="BT4479" s="13"/>
      <c r="BU4479" s="13"/>
      <c r="BV4479" s="13"/>
      <c r="BW4479" s="13"/>
      <c r="BX4479" s="13"/>
      <c r="BY4479" s="13"/>
      <c r="BZ4479" s="13"/>
      <c r="CA4479" s="13"/>
      <c r="CB4479" s="13"/>
      <c r="CC4479" s="13"/>
      <c r="CD4479" s="13"/>
      <c r="CE4479" s="13"/>
      <c r="CF4479" s="13"/>
      <c r="CG4479" s="13"/>
      <c r="CH4479" s="13"/>
      <c r="CI4479" s="13"/>
      <c r="CJ4479" s="13"/>
      <c r="CK4479" s="13"/>
      <c r="CL4479" s="13"/>
      <c r="CM4479" s="13"/>
      <c r="CN4479" s="13"/>
      <c r="CO4479" s="13"/>
      <c r="CP4479" s="13"/>
      <c r="CQ4479" s="13"/>
      <c r="CR4479" s="13"/>
      <c r="CS4479" s="13"/>
      <c r="CT4479" s="13"/>
      <c r="CU4479" s="13"/>
      <c r="CV4479" s="13"/>
      <c r="CW4479" s="13"/>
      <c r="CX4479" s="13"/>
      <c r="CY4479" s="13"/>
      <c r="CZ4479" s="13"/>
      <c r="DA4479" s="13"/>
      <c r="DB4479" s="13"/>
      <c r="DC4479" s="13"/>
      <c r="DD4479" s="13"/>
      <c r="DE4479" s="13"/>
      <c r="DF4479" s="13"/>
      <c r="DG4479" s="13"/>
      <c r="DH4479" s="13"/>
      <c r="DI4479" s="13"/>
      <c r="DJ4479" s="13"/>
      <c r="DK4479" s="13"/>
      <c r="DL4479" s="13"/>
      <c r="DM4479" s="13"/>
      <c r="DN4479" s="13"/>
      <c r="DO4479" s="13"/>
      <c r="DP4479" s="13"/>
      <c r="DQ4479" s="13"/>
      <c r="DR4479" s="13"/>
      <c r="DS4479" s="13"/>
      <c r="DT4479" s="13"/>
      <c r="DU4479" s="13"/>
      <c r="DV4479" s="13"/>
      <c r="DW4479" s="13"/>
      <c r="DX4479" s="13"/>
      <c r="DY4479" s="13"/>
      <c r="DZ4479" s="13"/>
      <c r="EA4479" s="13"/>
      <c r="EB4479" s="13"/>
      <c r="EC4479" s="13"/>
      <c r="ED4479" s="13"/>
      <c r="EE4479" s="13"/>
      <c r="EF4479" s="13"/>
      <c r="EG4479" s="13"/>
      <c r="EH4479" s="13"/>
      <c r="EI4479" s="13"/>
      <c r="EJ4479" s="13"/>
      <c r="EK4479" s="13"/>
      <c r="EL4479" s="13"/>
      <c r="EM4479" s="13"/>
      <c r="EN4479" s="13"/>
      <c r="EO4479" s="13"/>
      <c r="EP4479" s="13"/>
      <c r="EQ4479" s="13"/>
      <c r="ER4479" s="13"/>
      <c r="ES4479" s="13"/>
      <c r="ET4479" s="13"/>
      <c r="EU4479" s="13"/>
      <c r="EV4479" s="13"/>
      <c r="EW4479" s="13"/>
      <c r="EX4479" s="13"/>
      <c r="EY4479" s="13"/>
      <c r="EZ4479" s="13"/>
      <c r="FA4479" s="13"/>
      <c r="FB4479" s="13"/>
      <c r="FC4479" s="13"/>
      <c r="FD4479" s="13"/>
      <c r="FE4479" s="13"/>
      <c r="FF4479" s="13"/>
      <c r="FG4479" s="13"/>
      <c r="FH4479" s="13"/>
      <c r="FI4479" s="13"/>
      <c r="FJ4479" s="13"/>
      <c r="FK4479" s="13"/>
      <c r="FL4479" s="13"/>
      <c r="FM4479" s="13"/>
      <c r="FN4479" s="13"/>
      <c r="FO4479" s="13"/>
      <c r="FP4479" s="13"/>
      <c r="FQ4479" s="13"/>
      <c r="FR4479" s="13"/>
      <c r="FS4479" s="13"/>
      <c r="FT4479" s="13"/>
      <c r="FU4479" s="13"/>
      <c r="FV4479" s="13"/>
      <c r="FW4479" s="13"/>
      <c r="FX4479" s="13"/>
      <c r="FY4479" s="13"/>
      <c r="FZ4479" s="13"/>
      <c r="GA4479" s="13"/>
      <c r="GB4479" s="13"/>
      <c r="GC4479" s="13"/>
      <c r="GD4479" s="13"/>
      <c r="GE4479" s="13"/>
      <c r="GF4479" s="13"/>
      <c r="GG4479" s="13"/>
      <c r="GH4479" s="13"/>
      <c r="GI4479" s="13"/>
      <c r="GJ4479" s="13"/>
      <c r="GK4479" s="13"/>
      <c r="GL4479" s="13"/>
      <c r="GM4479" s="13"/>
      <c r="GN4479" s="13"/>
      <c r="GO4479" s="13"/>
      <c r="GP4479" s="13"/>
      <c r="GQ4479" s="13"/>
      <c r="GR4479" s="13"/>
      <c r="GS4479" s="13"/>
      <c r="GT4479" s="13"/>
      <c r="GU4479" s="13"/>
      <c r="GV4479" s="13"/>
      <c r="GW4479" s="13"/>
      <c r="GX4479" s="13"/>
      <c r="GY4479" s="13"/>
      <c r="GZ4479" s="13"/>
      <c r="HA4479" s="13"/>
      <c r="HB4479" s="13"/>
      <c r="HC4479" s="13"/>
      <c r="HD4479" s="13"/>
      <c r="HE4479" s="13"/>
      <c r="HF4479" s="13"/>
      <c r="HG4479" s="13"/>
      <c r="HH4479" s="13"/>
      <c r="HI4479" s="13"/>
      <c r="HJ4479" s="13"/>
      <c r="HK4479" s="13"/>
      <c r="HL4479" s="13"/>
      <c r="HM4479" s="13"/>
      <c r="HN4479" s="13"/>
      <c r="HO4479" s="13"/>
      <c r="HP4479" s="13"/>
      <c r="HQ4479" s="13"/>
      <c r="HR4479" s="13"/>
      <c r="HS4479" s="13"/>
      <c r="HT4479" s="13"/>
      <c r="HU4479" s="13"/>
      <c r="HV4479" s="13"/>
      <c r="HW4479" s="13"/>
      <c r="HX4479" s="13"/>
      <c r="HY4479" s="13"/>
      <c r="HZ4479" s="13"/>
      <c r="IA4479" s="13"/>
      <c r="IB4479" s="13"/>
      <c r="IC4479" s="13"/>
      <c r="ID4479" s="13"/>
      <c r="IE4479" s="13"/>
      <c r="IF4479" s="13"/>
      <c r="IG4479" s="13"/>
    </row>
    <row r="4480" spans="1:241" s="304" customFormat="1" ht="31.5" customHeight="1">
      <c r="A4480" s="308"/>
      <c r="B4480" s="910" t="s">
        <v>5512</v>
      </c>
      <c r="C4480" s="911"/>
      <c r="D4480" s="911"/>
      <c r="E4480" s="911"/>
      <c r="F4480" s="911"/>
      <c r="G4480" s="911"/>
      <c r="H4480" s="911"/>
      <c r="I4480" s="13"/>
      <c r="J4480" s="13"/>
      <c r="K4480" s="13"/>
      <c r="L4480" s="13"/>
      <c r="M4480" s="13"/>
      <c r="N4480" s="13"/>
      <c r="O4480" s="13"/>
      <c r="P4480" s="13"/>
      <c r="Q4480" s="13"/>
      <c r="R4480" s="13"/>
      <c r="S4480" s="13"/>
      <c r="T4480" s="13"/>
      <c r="U4480" s="13"/>
      <c r="V4480" s="13"/>
      <c r="W4480" s="13"/>
      <c r="X4480" s="13"/>
      <c r="Y4480" s="13"/>
      <c r="Z4480" s="13"/>
      <c r="AA4480" s="13"/>
      <c r="AB4480" s="13"/>
      <c r="AC4480" s="13"/>
      <c r="AD4480" s="13"/>
      <c r="AE4480" s="13"/>
      <c r="AF4480" s="13"/>
      <c r="AG4480" s="13"/>
      <c r="AH4480" s="13"/>
      <c r="AI4480" s="13"/>
      <c r="AJ4480" s="13"/>
      <c r="AK4480" s="13"/>
      <c r="AL4480" s="13"/>
      <c r="AM4480" s="13"/>
      <c r="AN4480" s="13"/>
      <c r="AO4480" s="13"/>
      <c r="AP4480" s="13"/>
      <c r="AQ4480" s="13"/>
      <c r="AR4480" s="13"/>
      <c r="AS4480" s="13"/>
      <c r="AT4480" s="13"/>
      <c r="AU4480" s="13"/>
      <c r="AV4480" s="13"/>
      <c r="AW4480" s="13"/>
      <c r="AX4480" s="13"/>
      <c r="AY4480" s="13"/>
      <c r="AZ4480" s="13"/>
      <c r="BA4480" s="13"/>
      <c r="BB4480" s="13"/>
      <c r="BC4480" s="13"/>
      <c r="BD4480" s="13"/>
      <c r="BE4480" s="13"/>
      <c r="BF4480" s="13"/>
      <c r="BG4480" s="13"/>
      <c r="BH4480" s="13"/>
      <c r="BI4480" s="13"/>
      <c r="BJ4480" s="13"/>
      <c r="BK4480" s="13"/>
      <c r="BL4480" s="13"/>
      <c r="BM4480" s="13"/>
      <c r="BN4480" s="13"/>
      <c r="BO4480" s="13"/>
      <c r="BP4480" s="13"/>
      <c r="BQ4480" s="13"/>
      <c r="BR4480" s="13"/>
      <c r="BS4480" s="13"/>
      <c r="BT4480" s="13"/>
      <c r="BU4480" s="13"/>
      <c r="BV4480" s="13"/>
      <c r="BW4480" s="13"/>
      <c r="BX4480" s="13"/>
      <c r="BY4480" s="13"/>
      <c r="BZ4480" s="13"/>
      <c r="CA4480" s="13"/>
      <c r="CB4480" s="13"/>
      <c r="CC4480" s="13"/>
      <c r="CD4480" s="13"/>
      <c r="CE4480" s="13"/>
      <c r="CF4480" s="13"/>
      <c r="CG4480" s="13"/>
      <c r="CH4480" s="13"/>
      <c r="CI4480" s="13"/>
      <c r="CJ4480" s="13"/>
      <c r="CK4480" s="13"/>
      <c r="CL4480" s="13"/>
      <c r="CM4480" s="13"/>
      <c r="CN4480" s="13"/>
      <c r="CO4480" s="13"/>
      <c r="CP4480" s="13"/>
      <c r="CQ4480" s="13"/>
      <c r="CR4480" s="13"/>
      <c r="CS4480" s="13"/>
      <c r="CT4480" s="13"/>
      <c r="CU4480" s="13"/>
      <c r="CV4480" s="13"/>
      <c r="CW4480" s="13"/>
      <c r="CX4480" s="13"/>
      <c r="CY4480" s="13"/>
      <c r="CZ4480" s="13"/>
      <c r="DA4480" s="13"/>
      <c r="DB4480" s="13"/>
      <c r="DC4480" s="13"/>
      <c r="DD4480" s="13"/>
      <c r="DE4480" s="13"/>
      <c r="DF4480" s="13"/>
      <c r="DG4480" s="13"/>
      <c r="DH4480" s="13"/>
      <c r="DI4480" s="13"/>
      <c r="DJ4480" s="13"/>
      <c r="DK4480" s="13"/>
      <c r="DL4480" s="13"/>
      <c r="DM4480" s="13"/>
      <c r="DN4480" s="13"/>
      <c r="DO4480" s="13"/>
      <c r="DP4480" s="13"/>
      <c r="DQ4480" s="13"/>
      <c r="DR4480" s="13"/>
      <c r="DS4480" s="13"/>
      <c r="DT4480" s="13"/>
      <c r="DU4480" s="13"/>
      <c r="DV4480" s="13"/>
      <c r="DW4480" s="13"/>
      <c r="DX4480" s="13"/>
      <c r="DY4480" s="13"/>
      <c r="DZ4480" s="13"/>
      <c r="EA4480" s="13"/>
      <c r="EB4480" s="13"/>
      <c r="EC4480" s="13"/>
      <c r="ED4480" s="13"/>
      <c r="EE4480" s="13"/>
      <c r="EF4480" s="13"/>
      <c r="EG4480" s="13"/>
      <c r="EH4480" s="13"/>
      <c r="EI4480" s="13"/>
      <c r="EJ4480" s="13"/>
      <c r="EK4480" s="13"/>
      <c r="EL4480" s="13"/>
      <c r="EM4480" s="13"/>
      <c r="EN4480" s="13"/>
      <c r="EO4480" s="13"/>
      <c r="EP4480" s="13"/>
      <c r="EQ4480" s="13"/>
      <c r="ER4480" s="13"/>
      <c r="ES4480" s="13"/>
      <c r="ET4480" s="13"/>
      <c r="EU4480" s="13"/>
      <c r="EV4480" s="13"/>
      <c r="EW4480" s="13"/>
      <c r="EX4480" s="13"/>
      <c r="EY4480" s="13"/>
      <c r="EZ4480" s="13"/>
      <c r="FA4480" s="13"/>
      <c r="FB4480" s="13"/>
      <c r="FC4480" s="13"/>
      <c r="FD4480" s="13"/>
      <c r="FE4480" s="13"/>
      <c r="FF4480" s="13"/>
      <c r="FG4480" s="13"/>
      <c r="FH4480" s="13"/>
      <c r="FI4480" s="13"/>
      <c r="FJ4480" s="13"/>
      <c r="FK4480" s="13"/>
      <c r="FL4480" s="13"/>
      <c r="FM4480" s="13"/>
      <c r="FN4480" s="13"/>
      <c r="FO4480" s="13"/>
      <c r="FP4480" s="13"/>
      <c r="FQ4480" s="13"/>
      <c r="FR4480" s="13"/>
      <c r="FS4480" s="13"/>
      <c r="FT4480" s="13"/>
      <c r="FU4480" s="13"/>
      <c r="FV4480" s="13"/>
      <c r="FW4480" s="13"/>
      <c r="FX4480" s="13"/>
      <c r="FY4480" s="13"/>
      <c r="FZ4480" s="13"/>
      <c r="GA4480" s="13"/>
      <c r="GB4480" s="13"/>
      <c r="GC4480" s="13"/>
      <c r="GD4480" s="13"/>
      <c r="GE4480" s="13"/>
      <c r="GF4480" s="13"/>
      <c r="GG4480" s="13"/>
      <c r="GH4480" s="13"/>
      <c r="GI4480" s="13"/>
      <c r="GJ4480" s="13"/>
      <c r="GK4480" s="13"/>
      <c r="GL4480" s="13"/>
      <c r="GM4480" s="13"/>
      <c r="GN4480" s="13"/>
      <c r="GO4480" s="13"/>
      <c r="GP4480" s="13"/>
      <c r="GQ4480" s="13"/>
      <c r="GR4480" s="13"/>
      <c r="GS4480" s="13"/>
      <c r="GT4480" s="13"/>
      <c r="GU4480" s="13"/>
      <c r="GV4480" s="13"/>
      <c r="GW4480" s="13"/>
      <c r="GX4480" s="13"/>
      <c r="GY4480" s="13"/>
      <c r="GZ4480" s="13"/>
      <c r="HA4480" s="13"/>
      <c r="HB4480" s="13"/>
      <c r="HC4480" s="13"/>
      <c r="HD4480" s="13"/>
      <c r="HE4480" s="13"/>
      <c r="HF4480" s="13"/>
      <c r="HG4480" s="13"/>
      <c r="HH4480" s="13"/>
      <c r="HI4480" s="13"/>
      <c r="HJ4480" s="13"/>
      <c r="HK4480" s="13"/>
      <c r="HL4480" s="13"/>
      <c r="HM4480" s="13"/>
      <c r="HN4480" s="13"/>
      <c r="HO4480" s="13"/>
      <c r="HP4480" s="13"/>
      <c r="HQ4480" s="13"/>
      <c r="HR4480" s="13"/>
      <c r="HS4480" s="13"/>
      <c r="HT4480" s="13"/>
      <c r="HU4480" s="13"/>
      <c r="HV4480" s="13"/>
      <c r="HW4480" s="13"/>
      <c r="HX4480" s="13"/>
      <c r="HY4480" s="13"/>
      <c r="HZ4480" s="13"/>
      <c r="IA4480" s="13"/>
      <c r="IB4480" s="13"/>
      <c r="IC4480" s="13"/>
      <c r="ID4480" s="13"/>
      <c r="IE4480" s="13"/>
      <c r="IF4480" s="13"/>
      <c r="IG4480" s="13"/>
    </row>
    <row r="4481" spans="1:241" s="304" customFormat="1" ht="31.5" customHeight="1">
      <c r="A4481" s="309">
        <v>392</v>
      </c>
      <c r="B4481" s="197" t="s">
        <v>5510</v>
      </c>
      <c r="C4481" s="151" t="s">
        <v>5513</v>
      </c>
      <c r="D4481" s="309" t="s">
        <v>1808</v>
      </c>
      <c r="E4481" s="312">
        <f>+F4481+G4481+H4481</f>
        <v>0</v>
      </c>
      <c r="F4481" s="303"/>
      <c r="G4481" s="303"/>
      <c r="H4481" s="303"/>
      <c r="I4481" s="13"/>
      <c r="J4481" s="13"/>
      <c r="K4481" s="13"/>
      <c r="L4481" s="13"/>
      <c r="M4481" s="13"/>
      <c r="N4481" s="13"/>
      <c r="O4481" s="13"/>
      <c r="P4481" s="13"/>
      <c r="Q4481" s="13"/>
      <c r="R4481" s="13"/>
      <c r="S4481" s="13"/>
      <c r="T4481" s="13"/>
      <c r="U4481" s="13"/>
      <c r="V4481" s="13"/>
      <c r="W4481" s="13"/>
      <c r="X4481" s="13"/>
      <c r="Y4481" s="13"/>
      <c r="Z4481" s="13"/>
      <c r="AA4481" s="13"/>
      <c r="AB4481" s="13"/>
      <c r="AC4481" s="13"/>
      <c r="AD4481" s="13"/>
      <c r="AE4481" s="13"/>
      <c r="AF4481" s="13"/>
      <c r="AG4481" s="13"/>
      <c r="AH4481" s="13"/>
      <c r="AI4481" s="13"/>
      <c r="AJ4481" s="13"/>
      <c r="AK4481" s="13"/>
      <c r="AL4481" s="13"/>
      <c r="AM4481" s="13"/>
      <c r="AN4481" s="13"/>
      <c r="AO4481" s="13"/>
      <c r="AP4481" s="13"/>
      <c r="AQ4481" s="13"/>
      <c r="AR4481" s="13"/>
      <c r="AS4481" s="13"/>
      <c r="AT4481" s="13"/>
      <c r="AU4481" s="13"/>
      <c r="AV4481" s="13"/>
      <c r="AW4481" s="13"/>
      <c r="AX4481" s="13"/>
      <c r="AY4481" s="13"/>
      <c r="AZ4481" s="13"/>
      <c r="BA4481" s="13"/>
      <c r="BB4481" s="13"/>
      <c r="BC4481" s="13"/>
      <c r="BD4481" s="13"/>
      <c r="BE4481" s="13"/>
      <c r="BF4481" s="13"/>
      <c r="BG4481" s="13"/>
      <c r="BH4481" s="13"/>
      <c r="BI4481" s="13"/>
      <c r="BJ4481" s="13"/>
      <c r="BK4481" s="13"/>
      <c r="BL4481" s="13"/>
      <c r="BM4481" s="13"/>
      <c r="BN4481" s="13"/>
      <c r="BO4481" s="13"/>
      <c r="BP4481" s="13"/>
      <c r="BQ4481" s="13"/>
      <c r="BR4481" s="13"/>
      <c r="BS4481" s="13"/>
      <c r="BT4481" s="13"/>
      <c r="BU4481" s="13"/>
      <c r="BV4481" s="13"/>
      <c r="BW4481" s="13"/>
      <c r="BX4481" s="13"/>
      <c r="BY4481" s="13"/>
      <c r="BZ4481" s="13"/>
      <c r="CA4481" s="13"/>
      <c r="CB4481" s="13"/>
      <c r="CC4481" s="13"/>
      <c r="CD4481" s="13"/>
      <c r="CE4481" s="13"/>
      <c r="CF4481" s="13"/>
      <c r="CG4481" s="13"/>
      <c r="CH4481" s="13"/>
      <c r="CI4481" s="13"/>
      <c r="CJ4481" s="13"/>
      <c r="CK4481" s="13"/>
      <c r="CL4481" s="13"/>
      <c r="CM4481" s="13"/>
      <c r="CN4481" s="13"/>
      <c r="CO4481" s="13"/>
      <c r="CP4481" s="13"/>
      <c r="CQ4481" s="13"/>
      <c r="CR4481" s="13"/>
      <c r="CS4481" s="13"/>
      <c r="CT4481" s="13"/>
      <c r="CU4481" s="13"/>
      <c r="CV4481" s="13"/>
      <c r="CW4481" s="13"/>
      <c r="CX4481" s="13"/>
      <c r="CY4481" s="13"/>
      <c r="CZ4481" s="13"/>
      <c r="DA4481" s="13"/>
      <c r="DB4481" s="13"/>
      <c r="DC4481" s="13"/>
      <c r="DD4481" s="13"/>
      <c r="DE4481" s="13"/>
      <c r="DF4481" s="13"/>
      <c r="DG4481" s="13"/>
      <c r="DH4481" s="13"/>
      <c r="DI4481" s="13"/>
      <c r="DJ4481" s="13"/>
      <c r="DK4481" s="13"/>
      <c r="DL4481" s="13"/>
      <c r="DM4481" s="13"/>
      <c r="DN4481" s="13"/>
      <c r="DO4481" s="13"/>
      <c r="DP4481" s="13"/>
      <c r="DQ4481" s="13"/>
      <c r="DR4481" s="13"/>
      <c r="DS4481" s="13"/>
      <c r="DT4481" s="13"/>
      <c r="DU4481" s="13"/>
      <c r="DV4481" s="13"/>
      <c r="DW4481" s="13"/>
      <c r="DX4481" s="13"/>
      <c r="DY4481" s="13"/>
      <c r="DZ4481" s="13"/>
      <c r="EA4481" s="13"/>
      <c r="EB4481" s="13"/>
      <c r="EC4481" s="13"/>
      <c r="ED4481" s="13"/>
      <c r="EE4481" s="13"/>
      <c r="EF4481" s="13"/>
      <c r="EG4481" s="13"/>
      <c r="EH4481" s="13"/>
      <c r="EI4481" s="13"/>
      <c r="EJ4481" s="13"/>
      <c r="EK4481" s="13"/>
      <c r="EL4481" s="13"/>
      <c r="EM4481" s="13"/>
      <c r="EN4481" s="13"/>
      <c r="EO4481" s="13"/>
      <c r="EP4481" s="13"/>
      <c r="EQ4481" s="13"/>
      <c r="ER4481" s="13"/>
      <c r="ES4481" s="13"/>
      <c r="ET4481" s="13"/>
      <c r="EU4481" s="13"/>
      <c r="EV4481" s="13"/>
      <c r="EW4481" s="13"/>
      <c r="EX4481" s="13"/>
      <c r="EY4481" s="13"/>
      <c r="EZ4481" s="13"/>
      <c r="FA4481" s="13"/>
      <c r="FB4481" s="13"/>
      <c r="FC4481" s="13"/>
      <c r="FD4481" s="13"/>
      <c r="FE4481" s="13"/>
      <c r="FF4481" s="13"/>
      <c r="FG4481" s="13"/>
      <c r="FH4481" s="13"/>
      <c r="FI4481" s="13"/>
      <c r="FJ4481" s="13"/>
      <c r="FK4481" s="13"/>
      <c r="FL4481" s="13"/>
      <c r="FM4481" s="13"/>
      <c r="FN4481" s="13"/>
      <c r="FO4481" s="13"/>
      <c r="FP4481" s="13"/>
      <c r="FQ4481" s="13"/>
      <c r="FR4481" s="13"/>
      <c r="FS4481" s="13"/>
      <c r="FT4481" s="13"/>
      <c r="FU4481" s="13"/>
      <c r="FV4481" s="13"/>
      <c r="FW4481" s="13"/>
      <c r="FX4481" s="13"/>
      <c r="FY4481" s="13"/>
      <c r="FZ4481" s="13"/>
      <c r="GA4481" s="13"/>
      <c r="GB4481" s="13"/>
      <c r="GC4481" s="13"/>
      <c r="GD4481" s="13"/>
      <c r="GE4481" s="13"/>
      <c r="GF4481" s="13"/>
      <c r="GG4481" s="13"/>
      <c r="GH4481" s="13"/>
      <c r="GI4481" s="13"/>
      <c r="GJ4481" s="13"/>
      <c r="GK4481" s="13"/>
      <c r="GL4481" s="13"/>
      <c r="GM4481" s="13"/>
      <c r="GN4481" s="13"/>
      <c r="GO4481" s="13"/>
      <c r="GP4481" s="13"/>
      <c r="GQ4481" s="13"/>
      <c r="GR4481" s="13"/>
      <c r="GS4481" s="13"/>
      <c r="GT4481" s="13"/>
      <c r="GU4481" s="13"/>
      <c r="GV4481" s="13"/>
      <c r="GW4481" s="13"/>
      <c r="GX4481" s="13"/>
      <c r="GY4481" s="13"/>
      <c r="GZ4481" s="13"/>
      <c r="HA4481" s="13"/>
      <c r="HB4481" s="13"/>
      <c r="HC4481" s="13"/>
      <c r="HD4481" s="13"/>
      <c r="HE4481" s="13"/>
      <c r="HF4481" s="13"/>
      <c r="HG4481" s="13"/>
      <c r="HH4481" s="13"/>
      <c r="HI4481" s="13"/>
      <c r="HJ4481" s="13"/>
      <c r="HK4481" s="13"/>
      <c r="HL4481" s="13"/>
      <c r="HM4481" s="13"/>
      <c r="HN4481" s="13"/>
      <c r="HO4481" s="13"/>
      <c r="HP4481" s="13"/>
      <c r="HQ4481" s="13"/>
      <c r="HR4481" s="13"/>
      <c r="HS4481" s="13"/>
      <c r="HT4481" s="13"/>
      <c r="HU4481" s="13"/>
      <c r="HV4481" s="13"/>
      <c r="HW4481" s="13"/>
      <c r="HX4481" s="13"/>
      <c r="HY4481" s="13"/>
      <c r="HZ4481" s="13"/>
      <c r="IA4481" s="13"/>
      <c r="IB4481" s="13"/>
      <c r="IC4481" s="13"/>
      <c r="ID4481" s="13"/>
      <c r="IE4481" s="13"/>
      <c r="IF4481" s="13"/>
      <c r="IG4481" s="13"/>
    </row>
    <row r="4482" spans="1:241" s="304" customFormat="1" ht="31.5" customHeight="1">
      <c r="A4482" s="308"/>
      <c r="B4482" s="910" t="s">
        <v>5514</v>
      </c>
      <c r="C4482" s="911"/>
      <c r="D4482" s="911"/>
      <c r="E4482" s="911"/>
      <c r="F4482" s="911"/>
      <c r="G4482" s="911"/>
      <c r="H4482" s="911"/>
      <c r="I4482" s="13"/>
      <c r="J4482" s="13"/>
      <c r="K4482" s="13"/>
      <c r="L4482" s="13"/>
      <c r="M4482" s="13"/>
      <c r="N4482" s="13"/>
      <c r="O4482" s="13"/>
      <c r="P4482" s="13"/>
      <c r="Q4482" s="13"/>
      <c r="R4482" s="13"/>
      <c r="S4482" s="13"/>
      <c r="T4482" s="13"/>
      <c r="U4482" s="13"/>
      <c r="V4482" s="13"/>
      <c r="W4482" s="13"/>
      <c r="X4482" s="13"/>
      <c r="Y4482" s="13"/>
      <c r="Z4482" s="13"/>
      <c r="AA4482" s="13"/>
      <c r="AB4482" s="13"/>
      <c r="AC4482" s="13"/>
      <c r="AD4482" s="13"/>
      <c r="AE4482" s="13"/>
      <c r="AF4482" s="13"/>
      <c r="AG4482" s="13"/>
      <c r="AH4482" s="13"/>
      <c r="AI4482" s="13"/>
      <c r="AJ4482" s="13"/>
      <c r="AK4482" s="13"/>
      <c r="AL4482" s="13"/>
      <c r="AM4482" s="13"/>
      <c r="AN4482" s="13"/>
      <c r="AO4482" s="13"/>
      <c r="AP4482" s="13"/>
      <c r="AQ4482" s="13"/>
      <c r="AR4482" s="13"/>
      <c r="AS4482" s="13"/>
      <c r="AT4482" s="13"/>
      <c r="AU4482" s="13"/>
      <c r="AV4482" s="13"/>
      <c r="AW4482" s="13"/>
      <c r="AX4482" s="13"/>
      <c r="AY4482" s="13"/>
      <c r="AZ4482" s="13"/>
      <c r="BA4482" s="13"/>
      <c r="BB4482" s="13"/>
      <c r="BC4482" s="13"/>
      <c r="BD4482" s="13"/>
      <c r="BE4482" s="13"/>
      <c r="BF4482" s="13"/>
      <c r="BG4482" s="13"/>
      <c r="BH4482" s="13"/>
      <c r="BI4482" s="13"/>
      <c r="BJ4482" s="13"/>
      <c r="BK4482" s="13"/>
      <c r="BL4482" s="13"/>
      <c r="BM4482" s="13"/>
      <c r="BN4482" s="13"/>
      <c r="BO4482" s="13"/>
      <c r="BP4482" s="13"/>
      <c r="BQ4482" s="13"/>
      <c r="BR4482" s="13"/>
      <c r="BS4482" s="13"/>
      <c r="BT4482" s="13"/>
      <c r="BU4482" s="13"/>
      <c r="BV4482" s="13"/>
      <c r="BW4482" s="13"/>
      <c r="BX4482" s="13"/>
      <c r="BY4482" s="13"/>
      <c r="BZ4482" s="13"/>
      <c r="CA4482" s="13"/>
      <c r="CB4482" s="13"/>
      <c r="CC4482" s="13"/>
      <c r="CD4482" s="13"/>
      <c r="CE4482" s="13"/>
      <c r="CF4482" s="13"/>
      <c r="CG4482" s="13"/>
      <c r="CH4482" s="13"/>
      <c r="CI4482" s="13"/>
      <c r="CJ4482" s="13"/>
      <c r="CK4482" s="13"/>
      <c r="CL4482" s="13"/>
      <c r="CM4482" s="13"/>
      <c r="CN4482" s="13"/>
      <c r="CO4482" s="13"/>
      <c r="CP4482" s="13"/>
      <c r="CQ4482" s="13"/>
      <c r="CR4482" s="13"/>
      <c r="CS4482" s="13"/>
      <c r="CT4482" s="13"/>
      <c r="CU4482" s="13"/>
      <c r="CV4482" s="13"/>
      <c r="CW4482" s="13"/>
      <c r="CX4482" s="13"/>
      <c r="CY4482" s="13"/>
      <c r="CZ4482" s="13"/>
      <c r="DA4482" s="13"/>
      <c r="DB4482" s="13"/>
      <c r="DC4482" s="13"/>
      <c r="DD4482" s="13"/>
      <c r="DE4482" s="13"/>
      <c r="DF4482" s="13"/>
      <c r="DG4482" s="13"/>
      <c r="DH4482" s="13"/>
      <c r="DI4482" s="13"/>
      <c r="DJ4482" s="13"/>
      <c r="DK4482" s="13"/>
      <c r="DL4482" s="13"/>
      <c r="DM4482" s="13"/>
      <c r="DN4482" s="13"/>
      <c r="DO4482" s="13"/>
      <c r="DP4482" s="13"/>
      <c r="DQ4482" s="13"/>
      <c r="DR4482" s="13"/>
      <c r="DS4482" s="13"/>
      <c r="DT4482" s="13"/>
      <c r="DU4482" s="13"/>
      <c r="DV4482" s="13"/>
      <c r="DW4482" s="13"/>
      <c r="DX4482" s="13"/>
      <c r="DY4482" s="13"/>
      <c r="DZ4482" s="13"/>
      <c r="EA4482" s="13"/>
      <c r="EB4482" s="13"/>
      <c r="EC4482" s="13"/>
      <c r="ED4482" s="13"/>
      <c r="EE4482" s="13"/>
      <c r="EF4482" s="13"/>
      <c r="EG4482" s="13"/>
      <c r="EH4482" s="13"/>
      <c r="EI4482" s="13"/>
      <c r="EJ4482" s="13"/>
      <c r="EK4482" s="13"/>
      <c r="EL4482" s="13"/>
      <c r="EM4482" s="13"/>
      <c r="EN4482" s="13"/>
      <c r="EO4482" s="13"/>
      <c r="EP4482" s="13"/>
      <c r="EQ4482" s="13"/>
      <c r="ER4482" s="13"/>
      <c r="ES4482" s="13"/>
      <c r="ET4482" s="13"/>
      <c r="EU4482" s="13"/>
      <c r="EV4482" s="13"/>
      <c r="EW4482" s="13"/>
      <c r="EX4482" s="13"/>
      <c r="EY4482" s="13"/>
      <c r="EZ4482" s="13"/>
      <c r="FA4482" s="13"/>
      <c r="FB4482" s="13"/>
      <c r="FC4482" s="13"/>
      <c r="FD4482" s="13"/>
      <c r="FE4482" s="13"/>
      <c r="FF4482" s="13"/>
      <c r="FG4482" s="13"/>
      <c r="FH4482" s="13"/>
      <c r="FI4482" s="13"/>
      <c r="FJ4482" s="13"/>
      <c r="FK4482" s="13"/>
      <c r="FL4482" s="13"/>
      <c r="FM4482" s="13"/>
      <c r="FN4482" s="13"/>
      <c r="FO4482" s="13"/>
      <c r="FP4482" s="13"/>
      <c r="FQ4482" s="13"/>
      <c r="FR4482" s="13"/>
      <c r="FS4482" s="13"/>
      <c r="FT4482" s="13"/>
      <c r="FU4482" s="13"/>
      <c r="FV4482" s="13"/>
      <c r="FW4482" s="13"/>
      <c r="FX4482" s="13"/>
      <c r="FY4482" s="13"/>
      <c r="FZ4482" s="13"/>
      <c r="GA4482" s="13"/>
      <c r="GB4482" s="13"/>
      <c r="GC4482" s="13"/>
      <c r="GD4482" s="13"/>
      <c r="GE4482" s="13"/>
      <c r="GF4482" s="13"/>
      <c r="GG4482" s="13"/>
      <c r="GH4482" s="13"/>
      <c r="GI4482" s="13"/>
      <c r="GJ4482" s="13"/>
      <c r="GK4482" s="13"/>
      <c r="GL4482" s="13"/>
      <c r="GM4482" s="13"/>
      <c r="GN4482" s="13"/>
      <c r="GO4482" s="13"/>
      <c r="GP4482" s="13"/>
      <c r="GQ4482" s="13"/>
      <c r="GR4482" s="13"/>
      <c r="GS4482" s="13"/>
      <c r="GT4482" s="13"/>
      <c r="GU4482" s="13"/>
      <c r="GV4482" s="13"/>
      <c r="GW4482" s="13"/>
      <c r="GX4482" s="13"/>
      <c r="GY4482" s="13"/>
      <c r="GZ4482" s="13"/>
      <c r="HA4482" s="13"/>
      <c r="HB4482" s="13"/>
      <c r="HC4482" s="13"/>
      <c r="HD4482" s="13"/>
      <c r="HE4482" s="13"/>
      <c r="HF4482" s="13"/>
      <c r="HG4482" s="13"/>
      <c r="HH4482" s="13"/>
      <c r="HI4482" s="13"/>
      <c r="HJ4482" s="13"/>
      <c r="HK4482" s="13"/>
      <c r="HL4482" s="13"/>
      <c r="HM4482" s="13"/>
      <c r="HN4482" s="13"/>
      <c r="HO4482" s="13"/>
      <c r="HP4482" s="13"/>
      <c r="HQ4482" s="13"/>
      <c r="HR4482" s="13"/>
      <c r="HS4482" s="13"/>
      <c r="HT4482" s="13"/>
      <c r="HU4482" s="13"/>
      <c r="HV4482" s="13"/>
      <c r="HW4482" s="13"/>
      <c r="HX4482" s="13"/>
      <c r="HY4482" s="13"/>
      <c r="HZ4482" s="13"/>
      <c r="IA4482" s="13"/>
      <c r="IB4482" s="13"/>
      <c r="IC4482" s="13"/>
      <c r="ID4482" s="13"/>
      <c r="IE4482" s="13"/>
      <c r="IF4482" s="13"/>
      <c r="IG4482" s="13"/>
    </row>
    <row r="4483" spans="1:241" s="304" customFormat="1" ht="31.5" customHeight="1">
      <c r="A4483" s="309">
        <v>393</v>
      </c>
      <c r="B4483" s="336" t="s">
        <v>5510</v>
      </c>
      <c r="C4483" s="151" t="s">
        <v>5515</v>
      </c>
      <c r="D4483" s="309" t="s">
        <v>1808</v>
      </c>
      <c r="E4483" s="299">
        <f>+F4483+G4483+H4483</f>
        <v>2</v>
      </c>
      <c r="F4483" s="303"/>
      <c r="G4483" s="303">
        <v>2</v>
      </c>
      <c r="H4483" s="303"/>
      <c r="I4483" s="13"/>
      <c r="J4483" s="13"/>
      <c r="K4483" s="13"/>
      <c r="L4483" s="13"/>
      <c r="M4483" s="13"/>
      <c r="N4483" s="13"/>
      <c r="O4483" s="13"/>
      <c r="P4483" s="13"/>
      <c r="Q4483" s="13"/>
      <c r="R4483" s="13"/>
      <c r="S4483" s="13"/>
      <c r="T4483" s="13"/>
      <c r="U4483" s="13"/>
      <c r="V4483" s="13"/>
      <c r="W4483" s="13"/>
      <c r="X4483" s="13"/>
      <c r="Y4483" s="13"/>
      <c r="Z4483" s="13"/>
      <c r="AA4483" s="13"/>
      <c r="AB4483" s="13"/>
      <c r="AC4483" s="13"/>
      <c r="AD4483" s="13"/>
      <c r="AE4483" s="13"/>
      <c r="AF4483" s="13"/>
      <c r="AG4483" s="13"/>
      <c r="AH4483" s="13"/>
      <c r="AI4483" s="13"/>
      <c r="AJ4483" s="13"/>
      <c r="AK4483" s="13"/>
      <c r="AL4483" s="13"/>
      <c r="AM4483" s="13"/>
      <c r="AN4483" s="13"/>
      <c r="AO4483" s="13"/>
      <c r="AP4483" s="13"/>
      <c r="AQ4483" s="13"/>
      <c r="AR4483" s="13"/>
      <c r="AS4483" s="13"/>
      <c r="AT4483" s="13"/>
      <c r="AU4483" s="13"/>
      <c r="AV4483" s="13"/>
      <c r="AW4483" s="13"/>
      <c r="AX4483" s="13"/>
      <c r="AY4483" s="13"/>
      <c r="AZ4483" s="13"/>
      <c r="BA4483" s="13"/>
      <c r="BB4483" s="13"/>
      <c r="BC4483" s="13"/>
      <c r="BD4483" s="13"/>
      <c r="BE4483" s="13"/>
      <c r="BF4483" s="13"/>
      <c r="BG4483" s="13"/>
      <c r="BH4483" s="13"/>
      <c r="BI4483" s="13"/>
      <c r="BJ4483" s="13"/>
      <c r="BK4483" s="13"/>
      <c r="BL4483" s="13"/>
      <c r="BM4483" s="13"/>
      <c r="BN4483" s="13"/>
      <c r="BO4483" s="13"/>
      <c r="BP4483" s="13"/>
      <c r="BQ4483" s="13"/>
      <c r="BR4483" s="13"/>
      <c r="BS4483" s="13"/>
      <c r="BT4483" s="13"/>
      <c r="BU4483" s="13"/>
      <c r="BV4483" s="13"/>
      <c r="BW4483" s="13"/>
      <c r="BX4483" s="13"/>
      <c r="BY4483" s="13"/>
      <c r="BZ4483" s="13"/>
      <c r="CA4483" s="13"/>
      <c r="CB4483" s="13"/>
      <c r="CC4483" s="13"/>
      <c r="CD4483" s="13"/>
      <c r="CE4483" s="13"/>
      <c r="CF4483" s="13"/>
      <c r="CG4483" s="13"/>
      <c r="CH4483" s="13"/>
      <c r="CI4483" s="13"/>
      <c r="CJ4483" s="13"/>
      <c r="CK4483" s="13"/>
      <c r="CL4483" s="13"/>
      <c r="CM4483" s="13"/>
      <c r="CN4483" s="13"/>
      <c r="CO4483" s="13"/>
      <c r="CP4483" s="13"/>
      <c r="CQ4483" s="13"/>
      <c r="CR4483" s="13"/>
      <c r="CS4483" s="13"/>
      <c r="CT4483" s="13"/>
      <c r="CU4483" s="13"/>
      <c r="CV4483" s="13"/>
      <c r="CW4483" s="13"/>
      <c r="CX4483" s="13"/>
      <c r="CY4483" s="13"/>
      <c r="CZ4483" s="13"/>
      <c r="DA4483" s="13"/>
      <c r="DB4483" s="13"/>
      <c r="DC4483" s="13"/>
      <c r="DD4483" s="13"/>
      <c r="DE4483" s="13"/>
      <c r="DF4483" s="13"/>
      <c r="DG4483" s="13"/>
      <c r="DH4483" s="13"/>
      <c r="DI4483" s="13"/>
      <c r="DJ4483" s="13"/>
      <c r="DK4483" s="13"/>
      <c r="DL4483" s="13"/>
      <c r="DM4483" s="13"/>
      <c r="DN4483" s="13"/>
      <c r="DO4483" s="13"/>
      <c r="DP4483" s="13"/>
      <c r="DQ4483" s="13"/>
      <c r="DR4483" s="13"/>
      <c r="DS4483" s="13"/>
      <c r="DT4483" s="13"/>
      <c r="DU4483" s="13"/>
      <c r="DV4483" s="13"/>
      <c r="DW4483" s="13"/>
      <c r="DX4483" s="13"/>
      <c r="DY4483" s="13"/>
      <c r="DZ4483" s="13"/>
      <c r="EA4483" s="13"/>
      <c r="EB4483" s="13"/>
      <c r="EC4483" s="13"/>
      <c r="ED4483" s="13"/>
      <c r="EE4483" s="13"/>
      <c r="EF4483" s="13"/>
      <c r="EG4483" s="13"/>
      <c r="EH4483" s="13"/>
      <c r="EI4483" s="13"/>
      <c r="EJ4483" s="13"/>
      <c r="EK4483" s="13"/>
      <c r="EL4483" s="13"/>
      <c r="EM4483" s="13"/>
      <c r="EN4483" s="13"/>
      <c r="EO4483" s="13"/>
      <c r="EP4483" s="13"/>
      <c r="EQ4483" s="13"/>
      <c r="ER4483" s="13"/>
      <c r="ES4483" s="13"/>
      <c r="ET4483" s="13"/>
      <c r="EU4483" s="13"/>
      <c r="EV4483" s="13"/>
      <c r="EW4483" s="13"/>
      <c r="EX4483" s="13"/>
      <c r="EY4483" s="13"/>
      <c r="EZ4483" s="13"/>
      <c r="FA4483" s="13"/>
      <c r="FB4483" s="13"/>
      <c r="FC4483" s="13"/>
      <c r="FD4483" s="13"/>
      <c r="FE4483" s="13"/>
      <c r="FF4483" s="13"/>
      <c r="FG4483" s="13"/>
      <c r="FH4483" s="13"/>
      <c r="FI4483" s="13"/>
      <c r="FJ4483" s="13"/>
      <c r="FK4483" s="13"/>
      <c r="FL4483" s="13"/>
      <c r="FM4483" s="13"/>
      <c r="FN4483" s="13"/>
      <c r="FO4483" s="13"/>
      <c r="FP4483" s="13"/>
      <c r="FQ4483" s="13"/>
      <c r="FR4483" s="13"/>
      <c r="FS4483" s="13"/>
      <c r="FT4483" s="13"/>
      <c r="FU4483" s="13"/>
      <c r="FV4483" s="13"/>
      <c r="FW4483" s="13"/>
      <c r="FX4483" s="13"/>
      <c r="FY4483" s="13"/>
      <c r="FZ4483" s="13"/>
      <c r="GA4483" s="13"/>
      <c r="GB4483" s="13"/>
      <c r="GC4483" s="13"/>
      <c r="GD4483" s="13"/>
      <c r="GE4483" s="13"/>
      <c r="GF4483" s="13"/>
      <c r="GG4483" s="13"/>
      <c r="GH4483" s="13"/>
      <c r="GI4483" s="13"/>
      <c r="GJ4483" s="13"/>
      <c r="GK4483" s="13"/>
      <c r="GL4483" s="13"/>
      <c r="GM4483" s="13"/>
      <c r="GN4483" s="13"/>
      <c r="GO4483" s="13"/>
      <c r="GP4483" s="13"/>
      <c r="GQ4483" s="13"/>
      <c r="GR4483" s="13"/>
      <c r="GS4483" s="13"/>
      <c r="GT4483" s="13"/>
      <c r="GU4483" s="13"/>
      <c r="GV4483" s="13"/>
      <c r="GW4483" s="13"/>
      <c r="GX4483" s="13"/>
      <c r="GY4483" s="13"/>
      <c r="GZ4483" s="13"/>
      <c r="HA4483" s="13"/>
      <c r="HB4483" s="13"/>
      <c r="HC4483" s="13"/>
      <c r="HD4483" s="13"/>
      <c r="HE4483" s="13"/>
      <c r="HF4483" s="13"/>
      <c r="HG4483" s="13"/>
      <c r="HH4483" s="13"/>
      <c r="HI4483" s="13"/>
      <c r="HJ4483" s="13"/>
      <c r="HK4483" s="13"/>
      <c r="HL4483" s="13"/>
      <c r="HM4483" s="13"/>
      <c r="HN4483" s="13"/>
      <c r="HO4483" s="13"/>
      <c r="HP4483" s="13"/>
      <c r="HQ4483" s="13"/>
      <c r="HR4483" s="13"/>
      <c r="HS4483" s="13"/>
      <c r="HT4483" s="13"/>
      <c r="HU4483" s="13"/>
      <c r="HV4483" s="13"/>
      <c r="HW4483" s="13"/>
      <c r="HX4483" s="13"/>
      <c r="HY4483" s="13"/>
      <c r="HZ4483" s="13"/>
      <c r="IA4483" s="13"/>
      <c r="IB4483" s="13"/>
      <c r="IC4483" s="13"/>
      <c r="ID4483" s="13"/>
      <c r="IE4483" s="13"/>
      <c r="IF4483" s="13"/>
      <c r="IG4483" s="13"/>
    </row>
    <row r="4484" spans="1:241" s="304" customFormat="1" ht="31.5" customHeight="1">
      <c r="A4484" s="308"/>
      <c r="B4484" s="910" t="s">
        <v>5516</v>
      </c>
      <c r="C4484" s="911"/>
      <c r="D4484" s="911"/>
      <c r="E4484" s="911"/>
      <c r="F4484" s="911"/>
      <c r="G4484" s="911"/>
      <c r="H4484" s="911"/>
      <c r="I4484" s="13"/>
      <c r="J4484" s="13"/>
      <c r="K4484" s="13"/>
      <c r="L4484" s="13"/>
      <c r="M4484" s="13"/>
      <c r="N4484" s="13"/>
      <c r="O4484" s="13"/>
      <c r="P4484" s="13"/>
      <c r="Q4484" s="13"/>
      <c r="R4484" s="13"/>
      <c r="S4484" s="13"/>
      <c r="T4484" s="13"/>
      <c r="U4484" s="13"/>
      <c r="V4484" s="13"/>
      <c r="W4484" s="13"/>
      <c r="X4484" s="13"/>
      <c r="Y4484" s="13"/>
      <c r="Z4484" s="13"/>
      <c r="AA4484" s="13"/>
      <c r="AB4484" s="13"/>
      <c r="AC4484" s="13"/>
      <c r="AD4484" s="13"/>
      <c r="AE4484" s="13"/>
      <c r="AF4484" s="13"/>
      <c r="AG4484" s="13"/>
      <c r="AH4484" s="13"/>
      <c r="AI4484" s="13"/>
      <c r="AJ4484" s="13"/>
      <c r="AK4484" s="13"/>
      <c r="AL4484" s="13"/>
      <c r="AM4484" s="13"/>
      <c r="AN4484" s="13"/>
      <c r="AO4484" s="13"/>
      <c r="AP4484" s="13"/>
      <c r="AQ4484" s="13"/>
      <c r="AR4484" s="13"/>
      <c r="AS4484" s="13"/>
      <c r="AT4484" s="13"/>
      <c r="AU4484" s="13"/>
      <c r="AV4484" s="13"/>
      <c r="AW4484" s="13"/>
      <c r="AX4484" s="13"/>
      <c r="AY4484" s="13"/>
      <c r="AZ4484" s="13"/>
      <c r="BA4484" s="13"/>
      <c r="BB4484" s="13"/>
      <c r="BC4484" s="13"/>
      <c r="BD4484" s="13"/>
      <c r="BE4484" s="13"/>
      <c r="BF4484" s="13"/>
      <c r="BG4484" s="13"/>
      <c r="BH4484" s="13"/>
      <c r="BI4484" s="13"/>
      <c r="BJ4484" s="13"/>
      <c r="BK4484" s="13"/>
      <c r="BL4484" s="13"/>
      <c r="BM4484" s="13"/>
      <c r="BN4484" s="13"/>
      <c r="BO4484" s="13"/>
      <c r="BP4484" s="13"/>
      <c r="BQ4484" s="13"/>
      <c r="BR4484" s="13"/>
      <c r="BS4484" s="13"/>
      <c r="BT4484" s="13"/>
      <c r="BU4484" s="13"/>
      <c r="BV4484" s="13"/>
      <c r="BW4484" s="13"/>
      <c r="BX4484" s="13"/>
      <c r="BY4484" s="13"/>
      <c r="BZ4484" s="13"/>
      <c r="CA4484" s="13"/>
      <c r="CB4484" s="13"/>
      <c r="CC4484" s="13"/>
      <c r="CD4484" s="13"/>
      <c r="CE4484" s="13"/>
      <c r="CF4484" s="13"/>
      <c r="CG4484" s="13"/>
      <c r="CH4484" s="13"/>
      <c r="CI4484" s="13"/>
      <c r="CJ4484" s="13"/>
      <c r="CK4484" s="13"/>
      <c r="CL4484" s="13"/>
      <c r="CM4484" s="13"/>
      <c r="CN4484" s="13"/>
      <c r="CO4484" s="13"/>
      <c r="CP4484" s="13"/>
      <c r="CQ4484" s="13"/>
      <c r="CR4484" s="13"/>
      <c r="CS4484" s="13"/>
      <c r="CT4484" s="13"/>
      <c r="CU4484" s="13"/>
      <c r="CV4484" s="13"/>
      <c r="CW4484" s="13"/>
      <c r="CX4484" s="13"/>
      <c r="CY4484" s="13"/>
      <c r="CZ4484" s="13"/>
      <c r="DA4484" s="13"/>
      <c r="DB4484" s="13"/>
      <c r="DC4484" s="13"/>
      <c r="DD4484" s="13"/>
      <c r="DE4484" s="13"/>
      <c r="DF4484" s="13"/>
      <c r="DG4484" s="13"/>
      <c r="DH4484" s="13"/>
      <c r="DI4484" s="13"/>
      <c r="DJ4484" s="13"/>
      <c r="DK4484" s="13"/>
      <c r="DL4484" s="13"/>
      <c r="DM4484" s="13"/>
      <c r="DN4484" s="13"/>
      <c r="DO4484" s="13"/>
      <c r="DP4484" s="13"/>
      <c r="DQ4484" s="13"/>
      <c r="DR4484" s="13"/>
      <c r="DS4484" s="13"/>
      <c r="DT4484" s="13"/>
      <c r="DU4484" s="13"/>
      <c r="DV4484" s="13"/>
      <c r="DW4484" s="13"/>
      <c r="DX4484" s="13"/>
      <c r="DY4484" s="13"/>
      <c r="DZ4484" s="13"/>
      <c r="EA4484" s="13"/>
      <c r="EB4484" s="13"/>
      <c r="EC4484" s="13"/>
      <c r="ED4484" s="13"/>
      <c r="EE4484" s="13"/>
      <c r="EF4484" s="13"/>
      <c r="EG4484" s="13"/>
      <c r="EH4484" s="13"/>
      <c r="EI4484" s="13"/>
      <c r="EJ4484" s="13"/>
      <c r="EK4484" s="13"/>
      <c r="EL4484" s="13"/>
      <c r="EM4484" s="13"/>
      <c r="EN4484" s="13"/>
      <c r="EO4484" s="13"/>
      <c r="EP4484" s="13"/>
      <c r="EQ4484" s="13"/>
      <c r="ER4484" s="13"/>
      <c r="ES4484" s="13"/>
      <c r="ET4484" s="13"/>
      <c r="EU4484" s="13"/>
      <c r="EV4484" s="13"/>
      <c r="EW4484" s="13"/>
      <c r="EX4484" s="13"/>
      <c r="EY4484" s="13"/>
      <c r="EZ4484" s="13"/>
      <c r="FA4484" s="13"/>
      <c r="FB4484" s="13"/>
      <c r="FC4484" s="13"/>
      <c r="FD4484" s="13"/>
      <c r="FE4484" s="13"/>
      <c r="FF4484" s="13"/>
      <c r="FG4484" s="13"/>
      <c r="FH4484" s="13"/>
      <c r="FI4484" s="13"/>
      <c r="FJ4484" s="13"/>
      <c r="FK4484" s="13"/>
      <c r="FL4484" s="13"/>
      <c r="FM4484" s="13"/>
      <c r="FN4484" s="13"/>
      <c r="FO4484" s="13"/>
      <c r="FP4484" s="13"/>
      <c r="FQ4484" s="13"/>
      <c r="FR4484" s="13"/>
      <c r="FS4484" s="13"/>
      <c r="FT4484" s="13"/>
      <c r="FU4484" s="13"/>
      <c r="FV4484" s="13"/>
      <c r="FW4484" s="13"/>
      <c r="FX4484" s="13"/>
      <c r="FY4484" s="13"/>
      <c r="FZ4484" s="13"/>
      <c r="GA4484" s="13"/>
      <c r="GB4484" s="13"/>
      <c r="GC4484" s="13"/>
      <c r="GD4484" s="13"/>
      <c r="GE4484" s="13"/>
      <c r="GF4484" s="13"/>
      <c r="GG4484" s="13"/>
      <c r="GH4484" s="13"/>
      <c r="GI4484" s="13"/>
      <c r="GJ4484" s="13"/>
      <c r="GK4484" s="13"/>
      <c r="GL4484" s="13"/>
      <c r="GM4484" s="13"/>
      <c r="GN4484" s="13"/>
      <c r="GO4484" s="13"/>
      <c r="GP4484" s="13"/>
      <c r="GQ4484" s="13"/>
      <c r="GR4484" s="13"/>
      <c r="GS4484" s="13"/>
      <c r="GT4484" s="13"/>
      <c r="GU4484" s="13"/>
      <c r="GV4484" s="13"/>
      <c r="GW4484" s="13"/>
      <c r="GX4484" s="13"/>
      <c r="GY4484" s="13"/>
      <c r="GZ4484" s="13"/>
      <c r="HA4484" s="13"/>
      <c r="HB4484" s="13"/>
      <c r="HC4484" s="13"/>
      <c r="HD4484" s="13"/>
      <c r="HE4484" s="13"/>
      <c r="HF4484" s="13"/>
      <c r="HG4484" s="13"/>
      <c r="HH4484" s="13"/>
      <c r="HI4484" s="13"/>
      <c r="HJ4484" s="13"/>
      <c r="HK4484" s="13"/>
      <c r="HL4484" s="13"/>
      <c r="HM4484" s="13"/>
      <c r="HN4484" s="13"/>
      <c r="HO4484" s="13"/>
      <c r="HP4484" s="13"/>
      <c r="HQ4484" s="13"/>
      <c r="HR4484" s="13"/>
      <c r="HS4484" s="13"/>
      <c r="HT4484" s="13"/>
      <c r="HU4484" s="13"/>
      <c r="HV4484" s="13"/>
      <c r="HW4484" s="13"/>
      <c r="HX4484" s="13"/>
      <c r="HY4484" s="13"/>
      <c r="HZ4484" s="13"/>
      <c r="IA4484" s="13"/>
      <c r="IB4484" s="13"/>
      <c r="IC4484" s="13"/>
      <c r="ID4484" s="13"/>
      <c r="IE4484" s="13"/>
      <c r="IF4484" s="13"/>
    </row>
    <row r="4485" spans="1:241" s="304" customFormat="1">
      <c r="A4485" s="309">
        <v>394</v>
      </c>
      <c r="B4485" s="337" t="s">
        <v>4429</v>
      </c>
      <c r="C4485" s="59">
        <v>5367</v>
      </c>
      <c r="D4485" s="309" t="s">
        <v>1808</v>
      </c>
      <c r="E4485" s="299">
        <f t="shared" ref="E4485:E4491" si="260">+F4485+G4485+H4485</f>
        <v>24</v>
      </c>
      <c r="F4485" s="320">
        <v>24</v>
      </c>
      <c r="G4485" s="320"/>
      <c r="H4485" s="303"/>
      <c r="I4485" s="13"/>
      <c r="J4485" s="13"/>
      <c r="K4485" s="13"/>
      <c r="L4485" s="13"/>
      <c r="M4485" s="13"/>
      <c r="N4485" s="13"/>
      <c r="O4485" s="13"/>
      <c r="P4485" s="13"/>
      <c r="Q4485" s="13"/>
      <c r="R4485" s="13"/>
      <c r="S4485" s="13"/>
      <c r="T4485" s="13"/>
      <c r="U4485" s="13"/>
      <c r="V4485" s="13"/>
      <c r="W4485" s="13"/>
      <c r="X4485" s="13"/>
      <c r="Y4485" s="13"/>
      <c r="Z4485" s="13"/>
      <c r="AA4485" s="13"/>
      <c r="AB4485" s="13"/>
      <c r="AC4485" s="13"/>
      <c r="AD4485" s="13"/>
      <c r="AE4485" s="13"/>
      <c r="AF4485" s="13"/>
      <c r="AG4485" s="13"/>
      <c r="AH4485" s="13"/>
      <c r="AI4485" s="13"/>
      <c r="AJ4485" s="13"/>
      <c r="AK4485" s="13"/>
      <c r="AL4485" s="13"/>
      <c r="AM4485" s="13"/>
      <c r="AN4485" s="13"/>
      <c r="AO4485" s="13"/>
      <c r="AP4485" s="13"/>
      <c r="AQ4485" s="13"/>
      <c r="AR4485" s="13"/>
      <c r="AS4485" s="13"/>
      <c r="AT4485" s="13"/>
      <c r="AU4485" s="13"/>
      <c r="AV4485" s="13"/>
      <c r="AW4485" s="13"/>
      <c r="AX4485" s="13"/>
      <c r="AY4485" s="13"/>
      <c r="AZ4485" s="13"/>
      <c r="BA4485" s="13"/>
      <c r="BB4485" s="13"/>
      <c r="BC4485" s="13"/>
      <c r="BD4485" s="13"/>
      <c r="BE4485" s="13"/>
      <c r="BF4485" s="13"/>
      <c r="BG4485" s="13"/>
      <c r="BH4485" s="13"/>
      <c r="BI4485" s="13"/>
      <c r="BJ4485" s="13"/>
      <c r="BK4485" s="13"/>
      <c r="BL4485" s="13"/>
      <c r="BM4485" s="13"/>
      <c r="BN4485" s="13"/>
      <c r="BO4485" s="13"/>
      <c r="BP4485" s="13"/>
      <c r="BQ4485" s="13"/>
      <c r="BR4485" s="13"/>
      <c r="BS4485" s="13"/>
      <c r="BT4485" s="13"/>
      <c r="BU4485" s="13"/>
      <c r="BV4485" s="13"/>
      <c r="BW4485" s="13"/>
      <c r="BX4485" s="13"/>
      <c r="BY4485" s="13"/>
      <c r="BZ4485" s="13"/>
      <c r="CA4485" s="13"/>
      <c r="CB4485" s="13"/>
      <c r="CC4485" s="13"/>
      <c r="CD4485" s="13"/>
      <c r="CE4485" s="13"/>
      <c r="CF4485" s="13"/>
      <c r="CG4485" s="13"/>
      <c r="CH4485" s="13"/>
      <c r="CI4485" s="13"/>
      <c r="CJ4485" s="13"/>
      <c r="CK4485" s="13"/>
      <c r="CL4485" s="13"/>
      <c r="CM4485" s="13"/>
      <c r="CN4485" s="13"/>
      <c r="CO4485" s="13"/>
      <c r="CP4485" s="13"/>
      <c r="CQ4485" s="13"/>
      <c r="CR4485" s="13"/>
      <c r="CS4485" s="13"/>
      <c r="CT4485" s="13"/>
      <c r="CU4485" s="13"/>
      <c r="CV4485" s="13"/>
      <c r="CW4485" s="13"/>
      <c r="CX4485" s="13"/>
      <c r="CY4485" s="13"/>
      <c r="CZ4485" s="13"/>
      <c r="DA4485" s="13"/>
      <c r="DB4485" s="13"/>
      <c r="DC4485" s="13"/>
      <c r="DD4485" s="13"/>
      <c r="DE4485" s="13"/>
      <c r="DF4485" s="13"/>
      <c r="DG4485" s="13"/>
      <c r="DH4485" s="13"/>
      <c r="DI4485" s="13"/>
      <c r="DJ4485" s="13"/>
      <c r="DK4485" s="13"/>
      <c r="DL4485" s="13"/>
      <c r="DM4485" s="13"/>
      <c r="DN4485" s="13"/>
      <c r="DO4485" s="13"/>
      <c r="DP4485" s="13"/>
      <c r="DQ4485" s="13"/>
      <c r="DR4485" s="13"/>
      <c r="DS4485" s="13"/>
      <c r="DT4485" s="13"/>
      <c r="DU4485" s="13"/>
      <c r="DV4485" s="13"/>
      <c r="DW4485" s="13"/>
      <c r="DX4485" s="13"/>
      <c r="DY4485" s="13"/>
      <c r="DZ4485" s="13"/>
      <c r="EA4485" s="13"/>
      <c r="EB4485" s="13"/>
      <c r="EC4485" s="13"/>
      <c r="ED4485" s="13"/>
      <c r="EE4485" s="13"/>
      <c r="EF4485" s="13"/>
      <c r="EG4485" s="13"/>
      <c r="EH4485" s="13"/>
      <c r="EI4485" s="13"/>
      <c r="EJ4485" s="13"/>
      <c r="EK4485" s="13"/>
      <c r="EL4485" s="13"/>
      <c r="EM4485" s="13"/>
      <c r="EN4485" s="13"/>
      <c r="EO4485" s="13"/>
      <c r="EP4485" s="13"/>
      <c r="EQ4485" s="13"/>
      <c r="ER4485" s="13"/>
      <c r="ES4485" s="13"/>
      <c r="ET4485" s="13"/>
      <c r="EU4485" s="13"/>
      <c r="EV4485" s="13"/>
      <c r="EW4485" s="13"/>
      <c r="EX4485" s="13"/>
      <c r="EY4485" s="13"/>
      <c r="EZ4485" s="13"/>
      <c r="FA4485" s="13"/>
      <c r="FB4485" s="13"/>
      <c r="FC4485" s="13"/>
      <c r="FD4485" s="13"/>
      <c r="FE4485" s="13"/>
      <c r="FF4485" s="13"/>
      <c r="FG4485" s="13"/>
      <c r="FH4485" s="13"/>
      <c r="FI4485" s="13"/>
      <c r="FJ4485" s="13"/>
      <c r="FK4485" s="13"/>
      <c r="FL4485" s="13"/>
      <c r="FM4485" s="13"/>
      <c r="FN4485" s="13"/>
      <c r="FO4485" s="13"/>
      <c r="FP4485" s="13"/>
      <c r="FQ4485" s="13"/>
      <c r="FR4485" s="13"/>
      <c r="FS4485" s="13"/>
      <c r="FT4485" s="13"/>
      <c r="FU4485" s="13"/>
      <c r="FV4485" s="13"/>
      <c r="FW4485" s="13"/>
      <c r="FX4485" s="13"/>
      <c r="FY4485" s="13"/>
      <c r="FZ4485" s="13"/>
      <c r="GA4485" s="13"/>
      <c r="GB4485" s="13"/>
      <c r="GC4485" s="13"/>
      <c r="GD4485" s="13"/>
      <c r="GE4485" s="13"/>
      <c r="GF4485" s="13"/>
      <c r="GG4485" s="13"/>
      <c r="GH4485" s="13"/>
      <c r="GI4485" s="13"/>
      <c r="GJ4485" s="13"/>
      <c r="GK4485" s="13"/>
      <c r="GL4485" s="13"/>
      <c r="GM4485" s="13"/>
      <c r="GN4485" s="13"/>
      <c r="GO4485" s="13"/>
      <c r="GP4485" s="13"/>
      <c r="GQ4485" s="13"/>
      <c r="GR4485" s="13"/>
      <c r="GS4485" s="13"/>
      <c r="GT4485" s="13"/>
      <c r="GU4485" s="13"/>
      <c r="GV4485" s="13"/>
      <c r="GW4485" s="13"/>
      <c r="GX4485" s="13"/>
      <c r="GY4485" s="13"/>
      <c r="GZ4485" s="13"/>
      <c r="HA4485" s="13"/>
      <c r="HB4485" s="13"/>
      <c r="HC4485" s="13"/>
      <c r="HD4485" s="13"/>
      <c r="HE4485" s="13"/>
      <c r="HF4485" s="13"/>
      <c r="HG4485" s="13"/>
      <c r="HH4485" s="13"/>
      <c r="HI4485" s="13"/>
      <c r="HJ4485" s="13"/>
      <c r="HK4485" s="13"/>
      <c r="HL4485" s="13"/>
      <c r="HM4485" s="13"/>
      <c r="HN4485" s="13"/>
      <c r="HO4485" s="13"/>
      <c r="HP4485" s="13"/>
      <c r="HQ4485" s="13"/>
      <c r="HR4485" s="13"/>
      <c r="HS4485" s="13"/>
      <c r="HT4485" s="13"/>
      <c r="HU4485" s="13"/>
      <c r="HV4485" s="13"/>
      <c r="HW4485" s="13"/>
      <c r="HX4485" s="13"/>
      <c r="HY4485" s="13"/>
      <c r="HZ4485" s="13"/>
      <c r="IA4485" s="13"/>
      <c r="IB4485" s="13"/>
      <c r="IC4485" s="13"/>
      <c r="ID4485" s="13"/>
      <c r="IE4485" s="13"/>
      <c r="IF4485" s="13"/>
    </row>
    <row r="4486" spans="1:241" s="304" customFormat="1">
      <c r="A4486" s="309">
        <v>395</v>
      </c>
      <c r="B4486" s="337" t="s">
        <v>4430</v>
      </c>
      <c r="C4486" s="59">
        <v>232</v>
      </c>
      <c r="D4486" s="309" t="s">
        <v>1808</v>
      </c>
      <c r="E4486" s="299">
        <f t="shared" si="260"/>
        <v>12</v>
      </c>
      <c r="F4486" s="320">
        <v>12</v>
      </c>
      <c r="G4486" s="320"/>
      <c r="H4486" s="303"/>
      <c r="I4486" s="13"/>
      <c r="J4486" s="13"/>
      <c r="K4486" s="13"/>
      <c r="L4486" s="13"/>
      <c r="M4486" s="13"/>
      <c r="N4486" s="13"/>
      <c r="O4486" s="13"/>
      <c r="P4486" s="13"/>
      <c r="Q4486" s="13"/>
      <c r="R4486" s="13"/>
      <c r="S4486" s="13"/>
      <c r="T4486" s="13"/>
      <c r="U4486" s="13"/>
      <c r="V4486" s="13"/>
      <c r="W4486" s="13"/>
      <c r="X4486" s="13"/>
      <c r="Y4486" s="13"/>
      <c r="Z4486" s="13"/>
      <c r="AA4486" s="13"/>
      <c r="AB4486" s="13"/>
      <c r="AC4486" s="13"/>
      <c r="AD4486" s="13"/>
      <c r="AE4486" s="13"/>
      <c r="AF4486" s="13"/>
      <c r="AG4486" s="13"/>
      <c r="AH4486" s="13"/>
      <c r="AI4486" s="13"/>
      <c r="AJ4486" s="13"/>
      <c r="AK4486" s="13"/>
      <c r="AL4486" s="13"/>
      <c r="AM4486" s="13"/>
      <c r="AN4486" s="13"/>
      <c r="AO4486" s="13"/>
      <c r="AP4486" s="13"/>
      <c r="AQ4486" s="13"/>
      <c r="AR4486" s="13"/>
      <c r="AS4486" s="13"/>
      <c r="AT4486" s="13"/>
      <c r="AU4486" s="13"/>
      <c r="AV4486" s="13"/>
      <c r="AW4486" s="13"/>
      <c r="AX4486" s="13"/>
      <c r="AY4486" s="13"/>
      <c r="AZ4486" s="13"/>
      <c r="BA4486" s="13"/>
      <c r="BB4486" s="13"/>
      <c r="BC4486" s="13"/>
      <c r="BD4486" s="13"/>
      <c r="BE4486" s="13"/>
      <c r="BF4486" s="13"/>
      <c r="BG4486" s="13"/>
      <c r="BH4486" s="13"/>
      <c r="BI4486" s="13"/>
      <c r="BJ4486" s="13"/>
      <c r="BK4486" s="13"/>
      <c r="BL4486" s="13"/>
      <c r="BM4486" s="13"/>
      <c r="BN4486" s="13"/>
      <c r="BO4486" s="13"/>
      <c r="BP4486" s="13"/>
      <c r="BQ4486" s="13"/>
      <c r="BR4486" s="13"/>
      <c r="BS4486" s="13"/>
      <c r="BT4486" s="13"/>
      <c r="BU4486" s="13"/>
      <c r="BV4486" s="13"/>
      <c r="BW4486" s="13"/>
      <c r="BX4486" s="13"/>
      <c r="BY4486" s="13"/>
      <c r="BZ4486" s="13"/>
      <c r="CA4486" s="13"/>
      <c r="CB4486" s="13"/>
      <c r="CC4486" s="13"/>
      <c r="CD4486" s="13"/>
      <c r="CE4486" s="13"/>
      <c r="CF4486" s="13"/>
      <c r="CG4486" s="13"/>
      <c r="CH4486" s="13"/>
      <c r="CI4486" s="13"/>
      <c r="CJ4486" s="13"/>
      <c r="CK4486" s="13"/>
      <c r="CL4486" s="13"/>
      <c r="CM4486" s="13"/>
      <c r="CN4486" s="13"/>
      <c r="CO4486" s="13"/>
      <c r="CP4486" s="13"/>
      <c r="CQ4486" s="13"/>
      <c r="CR4486" s="13"/>
      <c r="CS4486" s="13"/>
      <c r="CT4486" s="13"/>
      <c r="CU4486" s="13"/>
      <c r="CV4486" s="13"/>
      <c r="CW4486" s="13"/>
      <c r="CX4486" s="13"/>
      <c r="CY4486" s="13"/>
      <c r="CZ4486" s="13"/>
      <c r="DA4486" s="13"/>
      <c r="DB4486" s="13"/>
      <c r="DC4486" s="13"/>
      <c r="DD4486" s="13"/>
      <c r="DE4486" s="13"/>
      <c r="DF4486" s="13"/>
      <c r="DG4486" s="13"/>
      <c r="DH4486" s="13"/>
      <c r="DI4486" s="13"/>
      <c r="DJ4486" s="13"/>
      <c r="DK4486" s="13"/>
      <c r="DL4486" s="13"/>
      <c r="DM4486" s="13"/>
      <c r="DN4486" s="13"/>
      <c r="DO4486" s="13"/>
      <c r="DP4486" s="13"/>
      <c r="DQ4486" s="13"/>
      <c r="DR4486" s="13"/>
      <c r="DS4486" s="13"/>
      <c r="DT4486" s="13"/>
      <c r="DU4486" s="13"/>
      <c r="DV4486" s="13"/>
      <c r="DW4486" s="13"/>
      <c r="DX4486" s="13"/>
      <c r="DY4486" s="13"/>
      <c r="DZ4486" s="13"/>
      <c r="EA4486" s="13"/>
      <c r="EB4486" s="13"/>
      <c r="EC4486" s="13"/>
      <c r="ED4486" s="13"/>
      <c r="EE4486" s="13"/>
      <c r="EF4486" s="13"/>
      <c r="EG4486" s="13"/>
      <c r="EH4486" s="13"/>
      <c r="EI4486" s="13"/>
      <c r="EJ4486" s="13"/>
      <c r="EK4486" s="13"/>
      <c r="EL4486" s="13"/>
      <c r="EM4486" s="13"/>
      <c r="EN4486" s="13"/>
      <c r="EO4486" s="13"/>
      <c r="EP4486" s="13"/>
      <c r="EQ4486" s="13"/>
      <c r="ER4486" s="13"/>
      <c r="ES4486" s="13"/>
      <c r="ET4486" s="13"/>
      <c r="EU4486" s="13"/>
      <c r="EV4486" s="13"/>
      <c r="EW4486" s="13"/>
      <c r="EX4486" s="13"/>
      <c r="EY4486" s="13"/>
      <c r="EZ4486" s="13"/>
      <c r="FA4486" s="13"/>
      <c r="FB4486" s="13"/>
      <c r="FC4486" s="13"/>
      <c r="FD4486" s="13"/>
      <c r="FE4486" s="13"/>
      <c r="FF4486" s="13"/>
      <c r="FG4486" s="13"/>
      <c r="FH4486" s="13"/>
      <c r="FI4486" s="13"/>
      <c r="FJ4486" s="13"/>
      <c r="FK4486" s="13"/>
      <c r="FL4486" s="13"/>
      <c r="FM4486" s="13"/>
      <c r="FN4486" s="13"/>
      <c r="FO4486" s="13"/>
      <c r="FP4486" s="13"/>
      <c r="FQ4486" s="13"/>
      <c r="FR4486" s="13"/>
      <c r="FS4486" s="13"/>
      <c r="FT4486" s="13"/>
      <c r="FU4486" s="13"/>
      <c r="FV4486" s="13"/>
      <c r="FW4486" s="13"/>
      <c r="FX4486" s="13"/>
      <c r="FY4486" s="13"/>
      <c r="FZ4486" s="13"/>
      <c r="GA4486" s="13"/>
      <c r="GB4486" s="13"/>
      <c r="GC4486" s="13"/>
      <c r="GD4486" s="13"/>
      <c r="GE4486" s="13"/>
      <c r="GF4486" s="13"/>
      <c r="GG4486" s="13"/>
      <c r="GH4486" s="13"/>
      <c r="GI4486" s="13"/>
      <c r="GJ4486" s="13"/>
      <c r="GK4486" s="13"/>
      <c r="GL4486" s="13"/>
      <c r="GM4486" s="13"/>
      <c r="GN4486" s="13"/>
      <c r="GO4486" s="13"/>
      <c r="GP4486" s="13"/>
      <c r="GQ4486" s="13"/>
      <c r="GR4486" s="13"/>
      <c r="GS4486" s="13"/>
      <c r="GT4486" s="13"/>
      <c r="GU4486" s="13"/>
      <c r="GV4486" s="13"/>
      <c r="GW4486" s="13"/>
      <c r="GX4486" s="13"/>
      <c r="GY4486" s="13"/>
      <c r="GZ4486" s="13"/>
      <c r="HA4486" s="13"/>
      <c r="HB4486" s="13"/>
      <c r="HC4486" s="13"/>
      <c r="HD4486" s="13"/>
      <c r="HE4486" s="13"/>
      <c r="HF4486" s="13"/>
      <c r="HG4486" s="13"/>
      <c r="HH4486" s="13"/>
      <c r="HI4486" s="13"/>
      <c r="HJ4486" s="13"/>
      <c r="HK4486" s="13"/>
      <c r="HL4486" s="13"/>
      <c r="HM4486" s="13"/>
      <c r="HN4486" s="13"/>
      <c r="HO4486" s="13"/>
      <c r="HP4486" s="13"/>
      <c r="HQ4486" s="13"/>
      <c r="HR4486" s="13"/>
      <c r="HS4486" s="13"/>
      <c r="HT4486" s="13"/>
      <c r="HU4486" s="13"/>
      <c r="HV4486" s="13"/>
      <c r="HW4486" s="13"/>
      <c r="HX4486" s="13"/>
      <c r="HY4486" s="13"/>
      <c r="HZ4486" s="13"/>
      <c r="IA4486" s="13"/>
      <c r="IB4486" s="13"/>
      <c r="IC4486" s="13"/>
      <c r="ID4486" s="13"/>
      <c r="IE4486" s="13"/>
      <c r="IF4486" s="13"/>
      <c r="IG4486" s="13"/>
    </row>
    <row r="4487" spans="1:241" s="304" customFormat="1">
      <c r="A4487" s="309">
        <v>396</v>
      </c>
      <c r="B4487" s="337" t="s">
        <v>4427</v>
      </c>
      <c r="C4487" s="59">
        <v>16045</v>
      </c>
      <c r="D4487" s="309" t="s">
        <v>1808</v>
      </c>
      <c r="E4487" s="299">
        <f t="shared" si="260"/>
        <v>12</v>
      </c>
      <c r="F4487" s="320">
        <v>12</v>
      </c>
      <c r="G4487" s="320"/>
      <c r="H4487" s="303"/>
      <c r="I4487" s="13"/>
      <c r="J4487" s="13"/>
      <c r="K4487" s="13"/>
      <c r="L4487" s="13"/>
      <c r="M4487" s="13"/>
      <c r="N4487" s="13"/>
      <c r="O4487" s="13"/>
      <c r="P4487" s="13"/>
      <c r="Q4487" s="13"/>
      <c r="R4487" s="13"/>
      <c r="S4487" s="13"/>
      <c r="T4487" s="13"/>
      <c r="U4487" s="13"/>
      <c r="V4487" s="13"/>
      <c r="W4487" s="13"/>
      <c r="X4487" s="13"/>
      <c r="Y4487" s="13"/>
      <c r="Z4487" s="13"/>
      <c r="AA4487" s="13"/>
      <c r="AB4487" s="13"/>
      <c r="AC4487" s="13"/>
      <c r="AD4487" s="13"/>
      <c r="AE4487" s="13"/>
      <c r="AF4487" s="13"/>
      <c r="AG4487" s="13"/>
      <c r="AH4487" s="13"/>
      <c r="AI4487" s="13"/>
      <c r="AJ4487" s="13"/>
      <c r="AK4487" s="13"/>
      <c r="AL4487" s="13"/>
      <c r="AM4487" s="13"/>
      <c r="AN4487" s="13"/>
      <c r="AO4487" s="13"/>
      <c r="AP4487" s="13"/>
      <c r="AQ4487" s="13"/>
      <c r="AR4487" s="13"/>
      <c r="AS4487" s="13"/>
      <c r="AT4487" s="13"/>
      <c r="AU4487" s="13"/>
      <c r="AV4487" s="13"/>
      <c r="AW4487" s="13"/>
      <c r="AX4487" s="13"/>
      <c r="AY4487" s="13"/>
      <c r="AZ4487" s="13"/>
      <c r="BA4487" s="13"/>
      <c r="BB4487" s="13"/>
      <c r="BC4487" s="13"/>
      <c r="BD4487" s="13"/>
      <c r="BE4487" s="13"/>
      <c r="BF4487" s="13"/>
      <c r="BG4487" s="13"/>
      <c r="BH4487" s="13"/>
      <c r="BI4487" s="13"/>
      <c r="BJ4487" s="13"/>
      <c r="BK4487" s="13"/>
      <c r="BL4487" s="13"/>
      <c r="BM4487" s="13"/>
      <c r="BN4487" s="13"/>
      <c r="BO4487" s="13"/>
      <c r="BP4487" s="13"/>
      <c r="BQ4487" s="13"/>
      <c r="BR4487" s="13"/>
      <c r="BS4487" s="13"/>
      <c r="BT4487" s="13"/>
      <c r="BU4487" s="13"/>
      <c r="BV4487" s="13"/>
      <c r="BW4487" s="13"/>
      <c r="BX4487" s="13"/>
      <c r="BY4487" s="13"/>
      <c r="BZ4487" s="13"/>
      <c r="CA4487" s="13"/>
      <c r="CB4487" s="13"/>
      <c r="CC4487" s="13"/>
      <c r="CD4487" s="13"/>
      <c r="CE4487" s="13"/>
      <c r="CF4487" s="13"/>
      <c r="CG4487" s="13"/>
      <c r="CH4487" s="13"/>
      <c r="CI4487" s="13"/>
      <c r="CJ4487" s="13"/>
      <c r="CK4487" s="13"/>
      <c r="CL4487" s="13"/>
      <c r="CM4487" s="13"/>
      <c r="CN4487" s="13"/>
      <c r="CO4487" s="13"/>
      <c r="CP4487" s="13"/>
      <c r="CQ4487" s="13"/>
      <c r="CR4487" s="13"/>
      <c r="CS4487" s="13"/>
      <c r="CT4487" s="13"/>
      <c r="CU4487" s="13"/>
      <c r="CV4487" s="13"/>
      <c r="CW4487" s="13"/>
      <c r="CX4487" s="13"/>
      <c r="CY4487" s="13"/>
      <c r="CZ4487" s="13"/>
      <c r="DA4487" s="13"/>
      <c r="DB4487" s="13"/>
      <c r="DC4487" s="13"/>
      <c r="DD4487" s="13"/>
      <c r="DE4487" s="13"/>
      <c r="DF4487" s="13"/>
      <c r="DG4487" s="13"/>
      <c r="DH4487" s="13"/>
      <c r="DI4487" s="13"/>
      <c r="DJ4487" s="13"/>
      <c r="DK4487" s="13"/>
      <c r="DL4487" s="13"/>
      <c r="DM4487" s="13"/>
      <c r="DN4487" s="13"/>
      <c r="DO4487" s="13"/>
      <c r="DP4487" s="13"/>
      <c r="DQ4487" s="13"/>
      <c r="DR4487" s="13"/>
      <c r="DS4487" s="13"/>
      <c r="DT4487" s="13"/>
      <c r="DU4487" s="13"/>
      <c r="DV4487" s="13"/>
      <c r="DW4487" s="13"/>
      <c r="DX4487" s="13"/>
      <c r="DY4487" s="13"/>
      <c r="DZ4487" s="13"/>
      <c r="EA4487" s="13"/>
      <c r="EB4487" s="13"/>
      <c r="EC4487" s="13"/>
      <c r="ED4487" s="13"/>
      <c r="EE4487" s="13"/>
      <c r="EF4487" s="13"/>
      <c r="EG4487" s="13"/>
      <c r="EH4487" s="13"/>
      <c r="EI4487" s="13"/>
      <c r="EJ4487" s="13"/>
      <c r="EK4487" s="13"/>
      <c r="EL4487" s="13"/>
      <c r="EM4487" s="13"/>
      <c r="EN4487" s="13"/>
      <c r="EO4487" s="13"/>
      <c r="EP4487" s="13"/>
      <c r="EQ4487" s="13"/>
      <c r="ER4487" s="13"/>
      <c r="ES4487" s="13"/>
      <c r="ET4487" s="13"/>
      <c r="EU4487" s="13"/>
      <c r="EV4487" s="13"/>
      <c r="EW4487" s="13"/>
      <c r="EX4487" s="13"/>
      <c r="EY4487" s="13"/>
      <c r="EZ4487" s="13"/>
      <c r="FA4487" s="13"/>
      <c r="FB4487" s="13"/>
      <c r="FC4487" s="13"/>
      <c r="FD4487" s="13"/>
      <c r="FE4487" s="13"/>
      <c r="FF4487" s="13"/>
      <c r="FG4487" s="13"/>
      <c r="FH4487" s="13"/>
      <c r="FI4487" s="13"/>
      <c r="FJ4487" s="13"/>
      <c r="FK4487" s="13"/>
      <c r="FL4487" s="13"/>
      <c r="FM4487" s="13"/>
      <c r="FN4487" s="13"/>
      <c r="FO4487" s="13"/>
      <c r="FP4487" s="13"/>
      <c r="FQ4487" s="13"/>
      <c r="FR4487" s="13"/>
      <c r="FS4487" s="13"/>
      <c r="FT4487" s="13"/>
      <c r="FU4487" s="13"/>
      <c r="FV4487" s="13"/>
      <c r="FW4487" s="13"/>
      <c r="FX4487" s="13"/>
      <c r="FY4487" s="13"/>
      <c r="FZ4487" s="13"/>
      <c r="GA4487" s="13"/>
      <c r="GB4487" s="13"/>
      <c r="GC4487" s="13"/>
      <c r="GD4487" s="13"/>
      <c r="GE4487" s="13"/>
      <c r="GF4487" s="13"/>
      <c r="GG4487" s="13"/>
      <c r="GH4487" s="13"/>
      <c r="GI4487" s="13"/>
      <c r="GJ4487" s="13"/>
      <c r="GK4487" s="13"/>
      <c r="GL4487" s="13"/>
      <c r="GM4487" s="13"/>
      <c r="GN4487" s="13"/>
      <c r="GO4487" s="13"/>
      <c r="GP4487" s="13"/>
      <c r="GQ4487" s="13"/>
      <c r="GR4487" s="13"/>
      <c r="GS4487" s="13"/>
      <c r="GT4487" s="13"/>
      <c r="GU4487" s="13"/>
      <c r="GV4487" s="13"/>
      <c r="GW4487" s="13"/>
      <c r="GX4487" s="13"/>
      <c r="GY4487" s="13"/>
      <c r="GZ4487" s="13"/>
      <c r="HA4487" s="13"/>
      <c r="HB4487" s="13"/>
      <c r="HC4487" s="13"/>
      <c r="HD4487" s="13"/>
      <c r="HE4487" s="13"/>
      <c r="HF4487" s="13"/>
      <c r="HG4487" s="13"/>
      <c r="HH4487" s="13"/>
      <c r="HI4487" s="13"/>
      <c r="HJ4487" s="13"/>
      <c r="HK4487" s="13"/>
      <c r="HL4487" s="13"/>
      <c r="HM4487" s="13"/>
      <c r="HN4487" s="13"/>
      <c r="HO4487" s="13"/>
      <c r="HP4487" s="13"/>
      <c r="HQ4487" s="13"/>
      <c r="HR4487" s="13"/>
      <c r="HS4487" s="13"/>
      <c r="HT4487" s="13"/>
      <c r="HU4487" s="13"/>
      <c r="HV4487" s="13"/>
      <c r="HW4487" s="13"/>
      <c r="HX4487" s="13"/>
      <c r="HY4487" s="13"/>
      <c r="HZ4487" s="13"/>
      <c r="IA4487" s="13"/>
      <c r="IB4487" s="13"/>
      <c r="IC4487" s="13"/>
      <c r="ID4487" s="13"/>
      <c r="IE4487" s="13"/>
      <c r="IF4487" s="13"/>
      <c r="IG4487" s="13"/>
    </row>
    <row r="4488" spans="1:241" s="304" customFormat="1">
      <c r="A4488" s="309">
        <v>397</v>
      </c>
      <c r="B4488" s="337" t="s">
        <v>5517</v>
      </c>
      <c r="C4488" s="59">
        <v>6664</v>
      </c>
      <c r="D4488" s="309" t="s">
        <v>1808</v>
      </c>
      <c r="E4488" s="299">
        <f t="shared" si="260"/>
        <v>12</v>
      </c>
      <c r="F4488" s="320">
        <v>12</v>
      </c>
      <c r="G4488" s="320"/>
      <c r="H4488" s="303"/>
      <c r="I4488" s="13"/>
      <c r="J4488" s="13"/>
      <c r="K4488" s="13"/>
      <c r="L4488" s="13"/>
      <c r="M4488" s="13"/>
      <c r="N4488" s="13"/>
      <c r="O4488" s="13"/>
      <c r="P4488" s="13"/>
      <c r="Q4488" s="13"/>
      <c r="R4488" s="13"/>
      <c r="S4488" s="13"/>
      <c r="T4488" s="13"/>
      <c r="U4488" s="13"/>
      <c r="V4488" s="13"/>
      <c r="W4488" s="13"/>
      <c r="X4488" s="13"/>
      <c r="Y4488" s="13"/>
      <c r="Z4488" s="13"/>
      <c r="AA4488" s="13"/>
      <c r="AB4488" s="13"/>
      <c r="AC4488" s="13"/>
      <c r="AD4488" s="13"/>
      <c r="AE4488" s="13"/>
      <c r="AF4488" s="13"/>
      <c r="AG4488" s="13"/>
      <c r="AH4488" s="13"/>
      <c r="AI4488" s="13"/>
      <c r="AJ4488" s="13"/>
      <c r="AK4488" s="13"/>
      <c r="AL4488" s="13"/>
      <c r="AM4488" s="13"/>
      <c r="AN4488" s="13"/>
      <c r="AO4488" s="13"/>
      <c r="AP4488" s="13"/>
      <c r="AQ4488" s="13"/>
      <c r="AR4488" s="13"/>
      <c r="AS4488" s="13"/>
      <c r="AT4488" s="13"/>
      <c r="AU4488" s="13"/>
      <c r="AV4488" s="13"/>
      <c r="AW4488" s="13"/>
      <c r="AX4488" s="13"/>
      <c r="AY4488" s="13"/>
      <c r="AZ4488" s="13"/>
      <c r="BA4488" s="13"/>
      <c r="BB4488" s="13"/>
      <c r="BC4488" s="13"/>
      <c r="BD4488" s="13"/>
      <c r="BE4488" s="13"/>
      <c r="BF4488" s="13"/>
      <c r="BG4488" s="13"/>
      <c r="BH4488" s="13"/>
      <c r="BI4488" s="13"/>
      <c r="BJ4488" s="13"/>
      <c r="BK4488" s="13"/>
      <c r="BL4488" s="13"/>
      <c r="BM4488" s="13"/>
      <c r="BN4488" s="13"/>
      <c r="BO4488" s="13"/>
      <c r="BP4488" s="13"/>
      <c r="BQ4488" s="13"/>
      <c r="BR4488" s="13"/>
      <c r="BS4488" s="13"/>
      <c r="BT4488" s="13"/>
      <c r="BU4488" s="13"/>
      <c r="BV4488" s="13"/>
      <c r="BW4488" s="13"/>
      <c r="BX4488" s="13"/>
      <c r="BY4488" s="13"/>
      <c r="BZ4488" s="13"/>
      <c r="CA4488" s="13"/>
      <c r="CB4488" s="13"/>
      <c r="CC4488" s="13"/>
      <c r="CD4488" s="13"/>
      <c r="CE4488" s="13"/>
      <c r="CF4488" s="13"/>
      <c r="CG4488" s="13"/>
      <c r="CH4488" s="13"/>
      <c r="CI4488" s="13"/>
      <c r="CJ4488" s="13"/>
      <c r="CK4488" s="13"/>
      <c r="CL4488" s="13"/>
      <c r="CM4488" s="13"/>
      <c r="CN4488" s="13"/>
      <c r="CO4488" s="13"/>
      <c r="CP4488" s="13"/>
      <c r="CQ4488" s="13"/>
      <c r="CR4488" s="13"/>
      <c r="CS4488" s="13"/>
      <c r="CT4488" s="13"/>
      <c r="CU4488" s="13"/>
      <c r="CV4488" s="13"/>
      <c r="CW4488" s="13"/>
      <c r="CX4488" s="13"/>
      <c r="CY4488" s="13"/>
      <c r="CZ4488" s="13"/>
      <c r="DA4488" s="13"/>
      <c r="DB4488" s="13"/>
      <c r="DC4488" s="13"/>
      <c r="DD4488" s="13"/>
      <c r="DE4488" s="13"/>
      <c r="DF4488" s="13"/>
      <c r="DG4488" s="13"/>
      <c r="DH4488" s="13"/>
      <c r="DI4488" s="13"/>
      <c r="DJ4488" s="13"/>
      <c r="DK4488" s="13"/>
      <c r="DL4488" s="13"/>
      <c r="DM4488" s="13"/>
      <c r="DN4488" s="13"/>
      <c r="DO4488" s="13"/>
      <c r="DP4488" s="13"/>
      <c r="DQ4488" s="13"/>
      <c r="DR4488" s="13"/>
      <c r="DS4488" s="13"/>
      <c r="DT4488" s="13"/>
      <c r="DU4488" s="13"/>
      <c r="DV4488" s="13"/>
      <c r="DW4488" s="13"/>
      <c r="DX4488" s="13"/>
      <c r="DY4488" s="13"/>
      <c r="DZ4488" s="13"/>
      <c r="EA4488" s="13"/>
      <c r="EB4488" s="13"/>
      <c r="EC4488" s="13"/>
      <c r="ED4488" s="13"/>
      <c r="EE4488" s="13"/>
      <c r="EF4488" s="13"/>
      <c r="EG4488" s="13"/>
      <c r="EH4488" s="13"/>
      <c r="EI4488" s="13"/>
      <c r="EJ4488" s="13"/>
      <c r="EK4488" s="13"/>
      <c r="EL4488" s="13"/>
      <c r="EM4488" s="13"/>
      <c r="EN4488" s="13"/>
      <c r="EO4488" s="13"/>
      <c r="EP4488" s="13"/>
      <c r="EQ4488" s="13"/>
      <c r="ER4488" s="13"/>
      <c r="ES4488" s="13"/>
      <c r="ET4488" s="13"/>
      <c r="EU4488" s="13"/>
      <c r="EV4488" s="13"/>
      <c r="EW4488" s="13"/>
      <c r="EX4488" s="13"/>
      <c r="EY4488" s="13"/>
      <c r="EZ4488" s="13"/>
      <c r="FA4488" s="13"/>
      <c r="FB4488" s="13"/>
      <c r="FC4488" s="13"/>
      <c r="FD4488" s="13"/>
      <c r="FE4488" s="13"/>
      <c r="FF4488" s="13"/>
      <c r="FG4488" s="13"/>
      <c r="FH4488" s="13"/>
      <c r="FI4488" s="13"/>
      <c r="FJ4488" s="13"/>
      <c r="FK4488" s="13"/>
      <c r="FL4488" s="13"/>
      <c r="FM4488" s="13"/>
      <c r="FN4488" s="13"/>
      <c r="FO4488" s="13"/>
      <c r="FP4488" s="13"/>
      <c r="FQ4488" s="13"/>
      <c r="FR4488" s="13"/>
      <c r="FS4488" s="13"/>
      <c r="FT4488" s="13"/>
      <c r="FU4488" s="13"/>
      <c r="FV4488" s="13"/>
      <c r="FW4488" s="13"/>
      <c r="FX4488" s="13"/>
      <c r="FY4488" s="13"/>
      <c r="FZ4488" s="13"/>
      <c r="GA4488" s="13"/>
      <c r="GB4488" s="13"/>
      <c r="GC4488" s="13"/>
      <c r="GD4488" s="13"/>
      <c r="GE4488" s="13"/>
      <c r="GF4488" s="13"/>
      <c r="GG4488" s="13"/>
      <c r="GH4488" s="13"/>
      <c r="GI4488" s="13"/>
      <c r="GJ4488" s="13"/>
      <c r="GK4488" s="13"/>
      <c r="GL4488" s="13"/>
      <c r="GM4488" s="13"/>
      <c r="GN4488" s="13"/>
      <c r="GO4488" s="13"/>
      <c r="GP4488" s="13"/>
      <c r="GQ4488" s="13"/>
      <c r="GR4488" s="13"/>
      <c r="GS4488" s="13"/>
      <c r="GT4488" s="13"/>
      <c r="GU4488" s="13"/>
      <c r="GV4488" s="13"/>
      <c r="GW4488" s="13"/>
      <c r="GX4488" s="13"/>
      <c r="GY4488" s="13"/>
      <c r="GZ4488" s="13"/>
      <c r="HA4488" s="13"/>
      <c r="HB4488" s="13"/>
      <c r="HC4488" s="13"/>
      <c r="HD4488" s="13"/>
      <c r="HE4488" s="13"/>
      <c r="HF4488" s="13"/>
      <c r="HG4488" s="13"/>
      <c r="HH4488" s="13"/>
      <c r="HI4488" s="13"/>
      <c r="HJ4488" s="13"/>
      <c r="HK4488" s="13"/>
      <c r="HL4488" s="13"/>
      <c r="HM4488" s="13"/>
      <c r="HN4488" s="13"/>
      <c r="HO4488" s="13"/>
      <c r="HP4488" s="13"/>
      <c r="HQ4488" s="13"/>
      <c r="HR4488" s="13"/>
      <c r="HS4488" s="13"/>
      <c r="HT4488" s="13"/>
      <c r="HU4488" s="13"/>
      <c r="HV4488" s="13"/>
      <c r="HW4488" s="13"/>
      <c r="HX4488" s="13"/>
      <c r="HY4488" s="13"/>
      <c r="HZ4488" s="13"/>
      <c r="IA4488" s="13"/>
      <c r="IB4488" s="13"/>
      <c r="IC4488" s="13"/>
      <c r="ID4488" s="13"/>
      <c r="IE4488" s="13"/>
      <c r="IF4488" s="13"/>
      <c r="IG4488" s="13"/>
    </row>
    <row r="4489" spans="1:241" s="304" customFormat="1">
      <c r="A4489" s="309">
        <v>398</v>
      </c>
      <c r="B4489" s="337" t="s">
        <v>5518</v>
      </c>
      <c r="C4489" s="59" t="s">
        <v>4497</v>
      </c>
      <c r="D4489" s="309" t="s">
        <v>1808</v>
      </c>
      <c r="E4489" s="299">
        <f t="shared" si="260"/>
        <v>12</v>
      </c>
      <c r="F4489" s="320">
        <v>12</v>
      </c>
      <c r="G4489" s="320"/>
      <c r="H4489" s="303"/>
      <c r="I4489" s="13"/>
      <c r="J4489" s="13"/>
      <c r="K4489" s="13"/>
      <c r="L4489" s="13"/>
      <c r="M4489" s="13"/>
      <c r="N4489" s="13"/>
      <c r="O4489" s="13"/>
      <c r="P4489" s="13"/>
      <c r="Q4489" s="13"/>
      <c r="R4489" s="13"/>
      <c r="S4489" s="13"/>
      <c r="T4489" s="13"/>
      <c r="U4489" s="13"/>
      <c r="V4489" s="13"/>
      <c r="W4489" s="13"/>
      <c r="X4489" s="13"/>
      <c r="Y4489" s="13"/>
      <c r="Z4489" s="13"/>
      <c r="AA4489" s="13"/>
      <c r="AB4489" s="13"/>
      <c r="AC4489" s="13"/>
      <c r="AD4489" s="13"/>
      <c r="AE4489" s="13"/>
      <c r="AF4489" s="13"/>
      <c r="AG4489" s="13"/>
      <c r="AH4489" s="13"/>
      <c r="AI4489" s="13"/>
      <c r="AJ4489" s="13"/>
      <c r="AK4489" s="13"/>
      <c r="AL4489" s="13"/>
      <c r="AM4489" s="13"/>
      <c r="AN4489" s="13"/>
      <c r="AO4489" s="13"/>
      <c r="AP4489" s="13"/>
      <c r="AQ4489" s="13"/>
      <c r="AR4489" s="13"/>
      <c r="AS4489" s="13"/>
      <c r="AT4489" s="13"/>
      <c r="AU4489" s="13"/>
      <c r="AV4489" s="13"/>
      <c r="AW4489" s="13"/>
      <c r="AX4489" s="13"/>
      <c r="AY4489" s="13"/>
      <c r="AZ4489" s="13"/>
      <c r="BA4489" s="13"/>
      <c r="BB4489" s="13"/>
      <c r="BC4489" s="13"/>
      <c r="BD4489" s="13"/>
      <c r="BE4489" s="13"/>
      <c r="BF4489" s="13"/>
      <c r="BG4489" s="13"/>
      <c r="BH4489" s="13"/>
      <c r="BI4489" s="13"/>
      <c r="BJ4489" s="13"/>
      <c r="BK4489" s="13"/>
      <c r="BL4489" s="13"/>
      <c r="BM4489" s="13"/>
      <c r="BN4489" s="13"/>
      <c r="BO4489" s="13"/>
      <c r="BP4489" s="13"/>
      <c r="BQ4489" s="13"/>
      <c r="BR4489" s="13"/>
      <c r="BS4489" s="13"/>
      <c r="BT4489" s="13"/>
      <c r="BU4489" s="13"/>
      <c r="BV4489" s="13"/>
      <c r="BW4489" s="13"/>
      <c r="BX4489" s="13"/>
      <c r="BY4489" s="13"/>
      <c r="BZ4489" s="13"/>
      <c r="CA4489" s="13"/>
      <c r="CB4489" s="13"/>
      <c r="CC4489" s="13"/>
      <c r="CD4489" s="13"/>
      <c r="CE4489" s="13"/>
      <c r="CF4489" s="13"/>
      <c r="CG4489" s="13"/>
      <c r="CH4489" s="13"/>
      <c r="CI4489" s="13"/>
      <c r="CJ4489" s="13"/>
      <c r="CK4489" s="13"/>
      <c r="CL4489" s="13"/>
      <c r="CM4489" s="13"/>
      <c r="CN4489" s="13"/>
      <c r="CO4489" s="13"/>
      <c r="CP4489" s="13"/>
      <c r="CQ4489" s="13"/>
      <c r="CR4489" s="13"/>
      <c r="CS4489" s="13"/>
      <c r="CT4489" s="13"/>
      <c r="CU4489" s="13"/>
      <c r="CV4489" s="13"/>
      <c r="CW4489" s="13"/>
      <c r="CX4489" s="13"/>
      <c r="CY4489" s="13"/>
      <c r="CZ4489" s="13"/>
      <c r="DA4489" s="13"/>
      <c r="DB4489" s="13"/>
      <c r="DC4489" s="13"/>
      <c r="DD4489" s="13"/>
      <c r="DE4489" s="13"/>
      <c r="DF4489" s="13"/>
      <c r="DG4489" s="13"/>
      <c r="DH4489" s="13"/>
      <c r="DI4489" s="13"/>
      <c r="DJ4489" s="13"/>
      <c r="DK4489" s="13"/>
      <c r="DL4489" s="13"/>
      <c r="DM4489" s="13"/>
      <c r="DN4489" s="13"/>
      <c r="DO4489" s="13"/>
      <c r="DP4489" s="13"/>
      <c r="DQ4489" s="13"/>
      <c r="DR4489" s="13"/>
      <c r="DS4489" s="13"/>
      <c r="DT4489" s="13"/>
      <c r="DU4489" s="13"/>
      <c r="DV4489" s="13"/>
      <c r="DW4489" s="13"/>
      <c r="DX4489" s="13"/>
      <c r="DY4489" s="13"/>
      <c r="DZ4489" s="13"/>
      <c r="EA4489" s="13"/>
      <c r="EB4489" s="13"/>
      <c r="EC4489" s="13"/>
      <c r="ED4489" s="13"/>
      <c r="EE4489" s="13"/>
      <c r="EF4489" s="13"/>
      <c r="EG4489" s="13"/>
      <c r="EH4489" s="13"/>
      <c r="EI4489" s="13"/>
      <c r="EJ4489" s="13"/>
      <c r="EK4489" s="13"/>
      <c r="EL4489" s="13"/>
      <c r="EM4489" s="13"/>
      <c r="EN4489" s="13"/>
      <c r="EO4489" s="13"/>
      <c r="EP4489" s="13"/>
      <c r="EQ4489" s="13"/>
      <c r="ER4489" s="13"/>
      <c r="ES4489" s="13"/>
      <c r="ET4489" s="13"/>
      <c r="EU4489" s="13"/>
      <c r="EV4489" s="13"/>
      <c r="EW4489" s="13"/>
      <c r="EX4489" s="13"/>
      <c r="EY4489" s="13"/>
      <c r="EZ4489" s="13"/>
      <c r="FA4489" s="13"/>
      <c r="FB4489" s="13"/>
      <c r="FC4489" s="13"/>
      <c r="FD4489" s="13"/>
      <c r="FE4489" s="13"/>
      <c r="FF4489" s="13"/>
      <c r="FG4489" s="13"/>
      <c r="FH4489" s="13"/>
      <c r="FI4489" s="13"/>
      <c r="FJ4489" s="13"/>
      <c r="FK4489" s="13"/>
      <c r="FL4489" s="13"/>
      <c r="FM4489" s="13"/>
      <c r="FN4489" s="13"/>
      <c r="FO4489" s="13"/>
      <c r="FP4489" s="13"/>
      <c r="FQ4489" s="13"/>
      <c r="FR4489" s="13"/>
      <c r="FS4489" s="13"/>
      <c r="FT4489" s="13"/>
      <c r="FU4489" s="13"/>
      <c r="FV4489" s="13"/>
      <c r="FW4489" s="13"/>
      <c r="FX4489" s="13"/>
      <c r="FY4489" s="13"/>
      <c r="FZ4489" s="13"/>
      <c r="GA4489" s="13"/>
      <c r="GB4489" s="13"/>
      <c r="GC4489" s="13"/>
      <c r="GD4489" s="13"/>
      <c r="GE4489" s="13"/>
      <c r="GF4489" s="13"/>
      <c r="GG4489" s="13"/>
      <c r="GH4489" s="13"/>
      <c r="GI4489" s="13"/>
      <c r="GJ4489" s="13"/>
      <c r="GK4489" s="13"/>
      <c r="GL4489" s="13"/>
      <c r="GM4489" s="13"/>
      <c r="GN4489" s="13"/>
      <c r="GO4489" s="13"/>
      <c r="GP4489" s="13"/>
      <c r="GQ4489" s="13"/>
      <c r="GR4489" s="13"/>
      <c r="GS4489" s="13"/>
      <c r="GT4489" s="13"/>
      <c r="GU4489" s="13"/>
      <c r="GV4489" s="13"/>
      <c r="GW4489" s="13"/>
      <c r="GX4489" s="13"/>
      <c r="GY4489" s="13"/>
      <c r="GZ4489" s="13"/>
      <c r="HA4489" s="13"/>
      <c r="HB4489" s="13"/>
      <c r="HC4489" s="13"/>
      <c r="HD4489" s="13"/>
      <c r="HE4489" s="13"/>
      <c r="HF4489" s="13"/>
      <c r="HG4489" s="13"/>
      <c r="HH4489" s="13"/>
      <c r="HI4489" s="13"/>
      <c r="HJ4489" s="13"/>
      <c r="HK4489" s="13"/>
      <c r="HL4489" s="13"/>
      <c r="HM4489" s="13"/>
      <c r="HN4489" s="13"/>
      <c r="HO4489" s="13"/>
      <c r="HP4489" s="13"/>
      <c r="HQ4489" s="13"/>
      <c r="HR4489" s="13"/>
      <c r="HS4489" s="13"/>
      <c r="HT4489" s="13"/>
      <c r="HU4489" s="13"/>
      <c r="HV4489" s="13"/>
      <c r="HW4489" s="13"/>
      <c r="HX4489" s="13"/>
      <c r="HY4489" s="13"/>
      <c r="HZ4489" s="13"/>
      <c r="IA4489" s="13"/>
      <c r="IB4489" s="13"/>
      <c r="IC4489" s="13"/>
      <c r="ID4489" s="13"/>
      <c r="IE4489" s="13"/>
      <c r="IF4489" s="13"/>
      <c r="IG4489" s="13"/>
    </row>
    <row r="4490" spans="1:241" s="304" customFormat="1">
      <c r="A4490" s="309">
        <v>399</v>
      </c>
      <c r="B4490" s="337" t="s">
        <v>4443</v>
      </c>
      <c r="C4490" s="59" t="s">
        <v>5519</v>
      </c>
      <c r="D4490" s="309" t="s">
        <v>1808</v>
      </c>
      <c r="E4490" s="299">
        <f t="shared" si="260"/>
        <v>3</v>
      </c>
      <c r="F4490" s="320">
        <v>3</v>
      </c>
      <c r="G4490" s="320"/>
      <c r="H4490" s="303"/>
      <c r="I4490" s="13"/>
      <c r="J4490" s="13"/>
      <c r="K4490" s="13"/>
      <c r="L4490" s="13"/>
      <c r="M4490" s="13"/>
      <c r="N4490" s="13"/>
      <c r="O4490" s="13"/>
      <c r="P4490" s="13"/>
      <c r="Q4490" s="13"/>
      <c r="R4490" s="13"/>
      <c r="S4490" s="13"/>
      <c r="T4490" s="13"/>
      <c r="U4490" s="13"/>
      <c r="V4490" s="13"/>
      <c r="W4490" s="13"/>
      <c r="X4490" s="13"/>
      <c r="Y4490" s="13"/>
      <c r="Z4490" s="13"/>
      <c r="AA4490" s="13"/>
      <c r="AB4490" s="13"/>
      <c r="AC4490" s="13"/>
      <c r="AD4490" s="13"/>
      <c r="AE4490" s="13"/>
      <c r="AF4490" s="13"/>
      <c r="AG4490" s="13"/>
      <c r="AH4490" s="13"/>
      <c r="AI4490" s="13"/>
      <c r="AJ4490" s="13"/>
      <c r="AK4490" s="13"/>
      <c r="AL4490" s="13"/>
      <c r="AM4490" s="13"/>
      <c r="AN4490" s="13"/>
      <c r="AO4490" s="13"/>
      <c r="AP4490" s="13"/>
      <c r="AQ4490" s="13"/>
      <c r="AR4490" s="13"/>
      <c r="AS4490" s="13"/>
      <c r="AT4490" s="13"/>
      <c r="AU4490" s="13"/>
      <c r="AV4490" s="13"/>
      <c r="AW4490" s="13"/>
      <c r="AX4490" s="13"/>
      <c r="AY4490" s="13"/>
      <c r="AZ4490" s="13"/>
      <c r="BA4490" s="13"/>
      <c r="BB4490" s="13"/>
      <c r="BC4490" s="13"/>
      <c r="BD4490" s="13"/>
      <c r="BE4490" s="13"/>
      <c r="BF4490" s="13"/>
      <c r="BG4490" s="13"/>
      <c r="BH4490" s="13"/>
      <c r="BI4490" s="13"/>
      <c r="BJ4490" s="13"/>
      <c r="BK4490" s="13"/>
      <c r="BL4490" s="13"/>
      <c r="BM4490" s="13"/>
      <c r="BN4490" s="13"/>
      <c r="BO4490" s="13"/>
      <c r="BP4490" s="13"/>
      <c r="BQ4490" s="13"/>
      <c r="BR4490" s="13"/>
      <c r="BS4490" s="13"/>
      <c r="BT4490" s="13"/>
      <c r="BU4490" s="13"/>
      <c r="BV4490" s="13"/>
      <c r="BW4490" s="13"/>
      <c r="BX4490" s="13"/>
      <c r="BY4490" s="13"/>
      <c r="BZ4490" s="13"/>
      <c r="CA4490" s="13"/>
      <c r="CB4490" s="13"/>
      <c r="CC4490" s="13"/>
      <c r="CD4490" s="13"/>
      <c r="CE4490" s="13"/>
      <c r="CF4490" s="13"/>
      <c r="CG4490" s="13"/>
      <c r="CH4490" s="13"/>
      <c r="CI4490" s="13"/>
      <c r="CJ4490" s="13"/>
      <c r="CK4490" s="13"/>
      <c r="CL4490" s="13"/>
      <c r="CM4490" s="13"/>
      <c r="CN4490" s="13"/>
      <c r="CO4490" s="13"/>
      <c r="CP4490" s="13"/>
      <c r="CQ4490" s="13"/>
      <c r="CR4490" s="13"/>
      <c r="CS4490" s="13"/>
      <c r="CT4490" s="13"/>
      <c r="CU4490" s="13"/>
      <c r="CV4490" s="13"/>
      <c r="CW4490" s="13"/>
      <c r="CX4490" s="13"/>
      <c r="CY4490" s="13"/>
      <c r="CZ4490" s="13"/>
      <c r="DA4490" s="13"/>
      <c r="DB4490" s="13"/>
      <c r="DC4490" s="13"/>
      <c r="DD4490" s="13"/>
      <c r="DE4490" s="13"/>
      <c r="DF4490" s="13"/>
      <c r="DG4490" s="13"/>
      <c r="DH4490" s="13"/>
      <c r="DI4490" s="13"/>
      <c r="DJ4490" s="13"/>
      <c r="DK4490" s="13"/>
      <c r="DL4490" s="13"/>
      <c r="DM4490" s="13"/>
      <c r="DN4490" s="13"/>
      <c r="DO4490" s="13"/>
      <c r="DP4490" s="13"/>
      <c r="DQ4490" s="13"/>
      <c r="DR4490" s="13"/>
      <c r="DS4490" s="13"/>
      <c r="DT4490" s="13"/>
      <c r="DU4490" s="13"/>
      <c r="DV4490" s="13"/>
      <c r="DW4490" s="13"/>
      <c r="DX4490" s="13"/>
      <c r="DY4490" s="13"/>
      <c r="DZ4490" s="13"/>
      <c r="EA4490" s="13"/>
      <c r="EB4490" s="13"/>
      <c r="EC4490" s="13"/>
      <c r="ED4490" s="13"/>
      <c r="EE4490" s="13"/>
      <c r="EF4490" s="13"/>
      <c r="EG4490" s="13"/>
      <c r="EH4490" s="13"/>
      <c r="EI4490" s="13"/>
      <c r="EJ4490" s="13"/>
      <c r="EK4490" s="13"/>
      <c r="EL4490" s="13"/>
      <c r="EM4490" s="13"/>
      <c r="EN4490" s="13"/>
      <c r="EO4490" s="13"/>
      <c r="EP4490" s="13"/>
      <c r="EQ4490" s="13"/>
      <c r="ER4490" s="13"/>
      <c r="ES4490" s="13"/>
      <c r="ET4490" s="13"/>
      <c r="EU4490" s="13"/>
      <c r="EV4490" s="13"/>
      <c r="EW4490" s="13"/>
      <c r="EX4490" s="13"/>
      <c r="EY4490" s="13"/>
      <c r="EZ4490" s="13"/>
      <c r="FA4490" s="13"/>
      <c r="FB4490" s="13"/>
      <c r="FC4490" s="13"/>
      <c r="FD4490" s="13"/>
      <c r="FE4490" s="13"/>
      <c r="FF4490" s="13"/>
      <c r="FG4490" s="13"/>
      <c r="FH4490" s="13"/>
      <c r="FI4490" s="13"/>
      <c r="FJ4490" s="13"/>
      <c r="FK4490" s="13"/>
      <c r="FL4490" s="13"/>
      <c r="FM4490" s="13"/>
      <c r="FN4490" s="13"/>
      <c r="FO4490" s="13"/>
      <c r="FP4490" s="13"/>
      <c r="FQ4490" s="13"/>
      <c r="FR4490" s="13"/>
      <c r="FS4490" s="13"/>
      <c r="FT4490" s="13"/>
      <c r="FU4490" s="13"/>
      <c r="FV4490" s="13"/>
      <c r="FW4490" s="13"/>
      <c r="FX4490" s="13"/>
      <c r="FY4490" s="13"/>
      <c r="FZ4490" s="13"/>
      <c r="GA4490" s="13"/>
      <c r="GB4490" s="13"/>
      <c r="GC4490" s="13"/>
      <c r="GD4490" s="13"/>
      <c r="GE4490" s="13"/>
      <c r="GF4490" s="13"/>
      <c r="GG4490" s="13"/>
      <c r="GH4490" s="13"/>
      <c r="GI4490" s="13"/>
      <c r="GJ4490" s="13"/>
      <c r="GK4490" s="13"/>
      <c r="GL4490" s="13"/>
      <c r="GM4490" s="13"/>
      <c r="GN4490" s="13"/>
      <c r="GO4490" s="13"/>
      <c r="GP4490" s="13"/>
      <c r="GQ4490" s="13"/>
      <c r="GR4490" s="13"/>
      <c r="GS4490" s="13"/>
      <c r="GT4490" s="13"/>
      <c r="GU4490" s="13"/>
      <c r="GV4490" s="13"/>
      <c r="GW4490" s="13"/>
      <c r="GX4490" s="13"/>
      <c r="GY4490" s="13"/>
      <c r="GZ4490" s="13"/>
      <c r="HA4490" s="13"/>
      <c r="HB4490" s="13"/>
      <c r="HC4490" s="13"/>
      <c r="HD4490" s="13"/>
      <c r="HE4490" s="13"/>
      <c r="HF4490" s="13"/>
      <c r="HG4490" s="13"/>
      <c r="HH4490" s="13"/>
      <c r="HI4490" s="13"/>
      <c r="HJ4490" s="13"/>
      <c r="HK4490" s="13"/>
      <c r="HL4490" s="13"/>
      <c r="HM4490" s="13"/>
      <c r="HN4490" s="13"/>
      <c r="HO4490" s="13"/>
      <c r="HP4490" s="13"/>
      <c r="HQ4490" s="13"/>
      <c r="HR4490" s="13"/>
      <c r="HS4490" s="13"/>
      <c r="HT4490" s="13"/>
      <c r="HU4490" s="13"/>
      <c r="HV4490" s="13"/>
      <c r="HW4490" s="13"/>
      <c r="HX4490" s="13"/>
      <c r="HY4490" s="13"/>
      <c r="HZ4490" s="13"/>
      <c r="IA4490" s="13"/>
      <c r="IB4490" s="13"/>
      <c r="IC4490" s="13"/>
      <c r="ID4490" s="13"/>
      <c r="IE4490" s="13"/>
      <c r="IF4490" s="13"/>
      <c r="IG4490" s="13"/>
    </row>
    <row r="4491" spans="1:241" s="304" customFormat="1">
      <c r="A4491" s="309">
        <v>400</v>
      </c>
      <c r="B4491" s="337" t="s">
        <v>1907</v>
      </c>
      <c r="C4491" s="59">
        <v>25756</v>
      </c>
      <c r="D4491" s="309" t="s">
        <v>1808</v>
      </c>
      <c r="E4491" s="299">
        <f t="shared" si="260"/>
        <v>3</v>
      </c>
      <c r="F4491" s="320">
        <v>3</v>
      </c>
      <c r="G4491" s="320"/>
      <c r="H4491" s="303"/>
      <c r="I4491" s="13"/>
      <c r="J4491" s="13"/>
      <c r="K4491" s="13"/>
      <c r="L4491" s="13"/>
      <c r="M4491" s="13"/>
      <c r="N4491" s="13"/>
      <c r="O4491" s="13"/>
      <c r="P4491" s="13"/>
      <c r="Q4491" s="13"/>
      <c r="R4491" s="13"/>
      <c r="S4491" s="13"/>
      <c r="T4491" s="13"/>
      <c r="U4491" s="13"/>
      <c r="V4491" s="13"/>
      <c r="W4491" s="13"/>
      <c r="X4491" s="13"/>
      <c r="Y4491" s="13"/>
      <c r="Z4491" s="13"/>
      <c r="AA4491" s="13"/>
      <c r="AB4491" s="13"/>
      <c r="AC4491" s="13"/>
      <c r="AD4491" s="13"/>
      <c r="AE4491" s="13"/>
      <c r="AF4491" s="13"/>
      <c r="AG4491" s="13"/>
      <c r="AH4491" s="13"/>
      <c r="AI4491" s="13"/>
      <c r="AJ4491" s="13"/>
      <c r="AK4491" s="13"/>
      <c r="AL4491" s="13"/>
      <c r="AM4491" s="13"/>
      <c r="AN4491" s="13"/>
      <c r="AO4491" s="13"/>
      <c r="AP4491" s="13"/>
      <c r="AQ4491" s="13"/>
      <c r="AR4491" s="13"/>
      <c r="AS4491" s="13"/>
      <c r="AT4491" s="13"/>
      <c r="AU4491" s="13"/>
      <c r="AV4491" s="13"/>
      <c r="AW4491" s="13"/>
      <c r="AX4491" s="13"/>
      <c r="AY4491" s="13"/>
      <c r="AZ4491" s="13"/>
      <c r="BA4491" s="13"/>
      <c r="BB4491" s="13"/>
      <c r="BC4491" s="13"/>
      <c r="BD4491" s="13"/>
      <c r="BE4491" s="13"/>
      <c r="BF4491" s="13"/>
      <c r="BG4491" s="13"/>
      <c r="BH4491" s="13"/>
      <c r="BI4491" s="13"/>
      <c r="BJ4491" s="13"/>
      <c r="BK4491" s="13"/>
      <c r="BL4491" s="13"/>
      <c r="BM4491" s="13"/>
      <c r="BN4491" s="13"/>
      <c r="BO4491" s="13"/>
      <c r="BP4491" s="13"/>
      <c r="BQ4491" s="13"/>
      <c r="BR4491" s="13"/>
      <c r="BS4491" s="13"/>
      <c r="BT4491" s="13"/>
      <c r="BU4491" s="13"/>
      <c r="BV4491" s="13"/>
      <c r="BW4491" s="13"/>
      <c r="BX4491" s="13"/>
      <c r="BY4491" s="13"/>
      <c r="BZ4491" s="13"/>
      <c r="CA4491" s="13"/>
      <c r="CB4491" s="13"/>
      <c r="CC4491" s="13"/>
      <c r="CD4491" s="13"/>
      <c r="CE4491" s="13"/>
      <c r="CF4491" s="13"/>
      <c r="CG4491" s="13"/>
      <c r="CH4491" s="13"/>
      <c r="CI4491" s="13"/>
      <c r="CJ4491" s="13"/>
      <c r="CK4491" s="13"/>
      <c r="CL4491" s="13"/>
      <c r="CM4491" s="13"/>
      <c r="CN4491" s="13"/>
      <c r="CO4491" s="13"/>
      <c r="CP4491" s="13"/>
      <c r="CQ4491" s="13"/>
      <c r="CR4491" s="13"/>
      <c r="CS4491" s="13"/>
      <c r="CT4491" s="13"/>
      <c r="CU4491" s="13"/>
      <c r="CV4491" s="13"/>
      <c r="CW4491" s="13"/>
      <c r="CX4491" s="13"/>
      <c r="CY4491" s="13"/>
      <c r="CZ4491" s="13"/>
      <c r="DA4491" s="13"/>
      <c r="DB4491" s="13"/>
      <c r="DC4491" s="13"/>
      <c r="DD4491" s="13"/>
      <c r="DE4491" s="13"/>
      <c r="DF4491" s="13"/>
      <c r="DG4491" s="13"/>
      <c r="DH4491" s="13"/>
      <c r="DI4491" s="13"/>
      <c r="DJ4491" s="13"/>
      <c r="DK4491" s="13"/>
      <c r="DL4491" s="13"/>
      <c r="DM4491" s="13"/>
      <c r="DN4491" s="13"/>
      <c r="DO4491" s="13"/>
      <c r="DP4491" s="13"/>
      <c r="DQ4491" s="13"/>
      <c r="DR4491" s="13"/>
      <c r="DS4491" s="13"/>
      <c r="DT4491" s="13"/>
      <c r="DU4491" s="13"/>
      <c r="DV4491" s="13"/>
      <c r="DW4491" s="13"/>
      <c r="DX4491" s="13"/>
      <c r="DY4491" s="13"/>
      <c r="DZ4491" s="13"/>
      <c r="EA4491" s="13"/>
      <c r="EB4491" s="13"/>
      <c r="EC4491" s="13"/>
      <c r="ED4491" s="13"/>
      <c r="EE4491" s="13"/>
      <c r="EF4491" s="13"/>
      <c r="EG4491" s="13"/>
      <c r="EH4491" s="13"/>
      <c r="EI4491" s="13"/>
      <c r="EJ4491" s="13"/>
      <c r="EK4491" s="13"/>
      <c r="EL4491" s="13"/>
      <c r="EM4491" s="13"/>
      <c r="EN4491" s="13"/>
      <c r="EO4491" s="13"/>
      <c r="EP4491" s="13"/>
      <c r="EQ4491" s="13"/>
      <c r="ER4491" s="13"/>
      <c r="ES4491" s="13"/>
      <c r="ET4491" s="13"/>
      <c r="EU4491" s="13"/>
      <c r="EV4491" s="13"/>
      <c r="EW4491" s="13"/>
      <c r="EX4491" s="13"/>
      <c r="EY4491" s="13"/>
      <c r="EZ4491" s="13"/>
      <c r="FA4491" s="13"/>
      <c r="FB4491" s="13"/>
      <c r="FC4491" s="13"/>
      <c r="FD4491" s="13"/>
      <c r="FE4491" s="13"/>
      <c r="FF4491" s="13"/>
      <c r="FG4491" s="13"/>
      <c r="FH4491" s="13"/>
      <c r="FI4491" s="13"/>
      <c r="FJ4491" s="13"/>
      <c r="FK4491" s="13"/>
      <c r="FL4491" s="13"/>
      <c r="FM4491" s="13"/>
      <c r="FN4491" s="13"/>
      <c r="FO4491" s="13"/>
      <c r="FP4491" s="13"/>
      <c r="FQ4491" s="13"/>
      <c r="FR4491" s="13"/>
      <c r="FS4491" s="13"/>
      <c r="FT4491" s="13"/>
      <c r="FU4491" s="13"/>
      <c r="FV4491" s="13"/>
      <c r="FW4491" s="13"/>
      <c r="FX4491" s="13"/>
      <c r="FY4491" s="13"/>
      <c r="FZ4491" s="13"/>
      <c r="GA4491" s="13"/>
      <c r="GB4491" s="13"/>
      <c r="GC4491" s="13"/>
      <c r="GD4491" s="13"/>
      <c r="GE4491" s="13"/>
      <c r="GF4491" s="13"/>
      <c r="GG4491" s="13"/>
      <c r="GH4491" s="13"/>
      <c r="GI4491" s="13"/>
      <c r="GJ4491" s="13"/>
      <c r="GK4491" s="13"/>
      <c r="GL4491" s="13"/>
      <c r="GM4491" s="13"/>
      <c r="GN4491" s="13"/>
      <c r="GO4491" s="13"/>
      <c r="GP4491" s="13"/>
      <c r="GQ4491" s="13"/>
      <c r="GR4491" s="13"/>
      <c r="GS4491" s="13"/>
      <c r="GT4491" s="13"/>
      <c r="GU4491" s="13"/>
      <c r="GV4491" s="13"/>
      <c r="GW4491" s="13"/>
      <c r="GX4491" s="13"/>
      <c r="GY4491" s="13"/>
      <c r="GZ4491" s="13"/>
      <c r="HA4491" s="13"/>
      <c r="HB4491" s="13"/>
      <c r="HC4491" s="13"/>
      <c r="HD4491" s="13"/>
      <c r="HE4491" s="13"/>
      <c r="HF4491" s="13"/>
      <c r="HG4491" s="13"/>
      <c r="HH4491" s="13"/>
      <c r="HI4491" s="13"/>
      <c r="HJ4491" s="13"/>
      <c r="HK4491" s="13"/>
      <c r="HL4491" s="13"/>
      <c r="HM4491" s="13"/>
      <c r="HN4491" s="13"/>
      <c r="HO4491" s="13"/>
      <c r="HP4491" s="13"/>
      <c r="HQ4491" s="13"/>
      <c r="HR4491" s="13"/>
      <c r="HS4491" s="13"/>
      <c r="HT4491" s="13"/>
      <c r="HU4491" s="13"/>
      <c r="HV4491" s="13"/>
      <c r="HW4491" s="13"/>
      <c r="HX4491" s="13"/>
      <c r="HY4491" s="13"/>
      <c r="HZ4491" s="13"/>
      <c r="IA4491" s="13"/>
      <c r="IB4491" s="13"/>
      <c r="IC4491" s="13"/>
      <c r="ID4491" s="13"/>
      <c r="IE4491" s="13"/>
      <c r="IF4491" s="13"/>
      <c r="IG4491" s="13"/>
    </row>
    <row r="4492" spans="1:241" s="304" customFormat="1" ht="31.5" customHeight="1">
      <c r="A4492" s="308"/>
      <c r="B4492" s="910" t="s">
        <v>5520</v>
      </c>
      <c r="C4492" s="911"/>
      <c r="D4492" s="911"/>
      <c r="E4492" s="911"/>
      <c r="F4492" s="911"/>
      <c r="G4492" s="911"/>
      <c r="H4492" s="911"/>
      <c r="I4492" s="13"/>
      <c r="J4492" s="13"/>
      <c r="K4492" s="13"/>
      <c r="L4492" s="13"/>
      <c r="M4492" s="13"/>
      <c r="N4492" s="13"/>
      <c r="O4492" s="13"/>
      <c r="P4492" s="13"/>
      <c r="Q4492" s="13"/>
      <c r="R4492" s="13"/>
      <c r="S4492" s="13"/>
      <c r="T4492" s="13"/>
      <c r="U4492" s="13"/>
      <c r="V4492" s="13"/>
      <c r="W4492" s="13"/>
      <c r="X4492" s="13"/>
      <c r="Y4492" s="13"/>
      <c r="Z4492" s="13"/>
      <c r="AA4492" s="13"/>
      <c r="AB4492" s="13"/>
      <c r="AC4492" s="13"/>
      <c r="AD4492" s="13"/>
      <c r="AE4492" s="13"/>
      <c r="AF4492" s="13"/>
      <c r="AG4492" s="13"/>
      <c r="AH4492" s="13"/>
      <c r="AI4492" s="13"/>
      <c r="AJ4492" s="13"/>
      <c r="AK4492" s="13"/>
      <c r="AL4492" s="13"/>
      <c r="AM4492" s="13"/>
      <c r="AN4492" s="13"/>
      <c r="AO4492" s="13"/>
      <c r="AP4492" s="13"/>
      <c r="AQ4492" s="13"/>
      <c r="AR4492" s="13"/>
      <c r="AS4492" s="13"/>
      <c r="AT4492" s="13"/>
      <c r="AU4492" s="13"/>
      <c r="AV4492" s="13"/>
      <c r="AW4492" s="13"/>
      <c r="AX4492" s="13"/>
      <c r="AY4492" s="13"/>
      <c r="AZ4492" s="13"/>
      <c r="BA4492" s="13"/>
      <c r="BB4492" s="13"/>
      <c r="BC4492" s="13"/>
      <c r="BD4492" s="13"/>
      <c r="BE4492" s="13"/>
      <c r="BF4492" s="13"/>
      <c r="BG4492" s="13"/>
      <c r="BH4492" s="13"/>
      <c r="BI4492" s="13"/>
      <c r="BJ4492" s="13"/>
      <c r="BK4492" s="13"/>
      <c r="BL4492" s="13"/>
      <c r="BM4492" s="13"/>
      <c r="BN4492" s="13"/>
      <c r="BO4492" s="13"/>
      <c r="BP4492" s="13"/>
      <c r="BQ4492" s="13"/>
      <c r="BR4492" s="13"/>
      <c r="BS4492" s="13"/>
      <c r="BT4492" s="13"/>
      <c r="BU4492" s="13"/>
      <c r="BV4492" s="13"/>
      <c r="BW4492" s="13"/>
      <c r="BX4492" s="13"/>
      <c r="BY4492" s="13"/>
      <c r="BZ4492" s="13"/>
      <c r="CA4492" s="13"/>
      <c r="CB4492" s="13"/>
      <c r="CC4492" s="13"/>
      <c r="CD4492" s="13"/>
      <c r="CE4492" s="13"/>
      <c r="CF4492" s="13"/>
      <c r="CG4492" s="13"/>
      <c r="CH4492" s="13"/>
      <c r="CI4492" s="13"/>
      <c r="CJ4492" s="13"/>
      <c r="CK4492" s="13"/>
      <c r="CL4492" s="13"/>
      <c r="CM4492" s="13"/>
      <c r="CN4492" s="13"/>
      <c r="CO4492" s="13"/>
      <c r="CP4492" s="13"/>
      <c r="CQ4492" s="13"/>
      <c r="CR4492" s="13"/>
      <c r="CS4492" s="13"/>
      <c r="CT4492" s="13"/>
      <c r="CU4492" s="13"/>
      <c r="CV4492" s="13"/>
      <c r="CW4492" s="13"/>
      <c r="CX4492" s="13"/>
      <c r="CY4492" s="13"/>
      <c r="CZ4492" s="13"/>
      <c r="DA4492" s="13"/>
      <c r="DB4492" s="13"/>
      <c r="DC4492" s="13"/>
      <c r="DD4492" s="13"/>
      <c r="DE4492" s="13"/>
      <c r="DF4492" s="13"/>
      <c r="DG4492" s="13"/>
      <c r="DH4492" s="13"/>
      <c r="DI4492" s="13"/>
      <c r="DJ4492" s="13"/>
      <c r="DK4492" s="13"/>
      <c r="DL4492" s="13"/>
      <c r="DM4492" s="13"/>
      <c r="DN4492" s="13"/>
      <c r="DO4492" s="13"/>
      <c r="DP4492" s="13"/>
      <c r="DQ4492" s="13"/>
      <c r="DR4492" s="13"/>
      <c r="DS4492" s="13"/>
      <c r="DT4492" s="13"/>
      <c r="DU4492" s="13"/>
      <c r="DV4492" s="13"/>
      <c r="DW4492" s="13"/>
      <c r="DX4492" s="13"/>
      <c r="DY4492" s="13"/>
      <c r="DZ4492" s="13"/>
      <c r="EA4492" s="13"/>
      <c r="EB4492" s="13"/>
      <c r="EC4492" s="13"/>
      <c r="ED4492" s="13"/>
      <c r="EE4492" s="13"/>
      <c r="EF4492" s="13"/>
      <c r="EG4492" s="13"/>
      <c r="EH4492" s="13"/>
      <c r="EI4492" s="13"/>
      <c r="EJ4492" s="13"/>
      <c r="EK4492" s="13"/>
      <c r="EL4492" s="13"/>
      <c r="EM4492" s="13"/>
      <c r="EN4492" s="13"/>
      <c r="EO4492" s="13"/>
      <c r="EP4492" s="13"/>
      <c r="EQ4492" s="13"/>
      <c r="ER4492" s="13"/>
      <c r="ES4492" s="13"/>
      <c r="ET4492" s="13"/>
      <c r="EU4492" s="13"/>
      <c r="EV4492" s="13"/>
      <c r="EW4492" s="13"/>
      <c r="EX4492" s="13"/>
      <c r="EY4492" s="13"/>
      <c r="EZ4492" s="13"/>
      <c r="FA4492" s="13"/>
      <c r="FB4492" s="13"/>
      <c r="FC4492" s="13"/>
      <c r="FD4492" s="13"/>
      <c r="FE4492" s="13"/>
      <c r="FF4492" s="13"/>
      <c r="FG4492" s="13"/>
      <c r="FH4492" s="13"/>
      <c r="FI4492" s="13"/>
      <c r="FJ4492" s="13"/>
      <c r="FK4492" s="13"/>
      <c r="FL4492" s="13"/>
      <c r="FM4492" s="13"/>
      <c r="FN4492" s="13"/>
      <c r="FO4492" s="13"/>
      <c r="FP4492" s="13"/>
      <c r="FQ4492" s="13"/>
      <c r="FR4492" s="13"/>
      <c r="FS4492" s="13"/>
      <c r="FT4492" s="13"/>
      <c r="FU4492" s="13"/>
      <c r="FV4492" s="13"/>
      <c r="FW4492" s="13"/>
      <c r="FX4492" s="13"/>
      <c r="FY4492" s="13"/>
      <c r="FZ4492" s="13"/>
      <c r="GA4492" s="13"/>
      <c r="GB4492" s="13"/>
      <c r="GC4492" s="13"/>
      <c r="GD4492" s="13"/>
      <c r="GE4492" s="13"/>
      <c r="GF4492" s="13"/>
      <c r="GG4492" s="13"/>
      <c r="GH4492" s="13"/>
      <c r="GI4492" s="13"/>
      <c r="GJ4492" s="13"/>
      <c r="GK4492" s="13"/>
      <c r="GL4492" s="13"/>
      <c r="GM4492" s="13"/>
      <c r="GN4492" s="13"/>
      <c r="GO4492" s="13"/>
      <c r="GP4492" s="13"/>
      <c r="GQ4492" s="13"/>
      <c r="GR4492" s="13"/>
      <c r="GS4492" s="13"/>
      <c r="GT4492" s="13"/>
      <c r="GU4492" s="13"/>
      <c r="GV4492" s="13"/>
      <c r="GW4492" s="13"/>
      <c r="GX4492" s="13"/>
      <c r="GY4492" s="13"/>
      <c r="GZ4492" s="13"/>
      <c r="HA4492" s="13"/>
      <c r="HB4492" s="13"/>
      <c r="HC4492" s="13"/>
      <c r="HD4492" s="13"/>
      <c r="HE4492" s="13"/>
      <c r="HF4492" s="13"/>
      <c r="HG4492" s="13"/>
      <c r="HH4492" s="13"/>
      <c r="HI4492" s="13"/>
      <c r="HJ4492" s="13"/>
      <c r="HK4492" s="13"/>
      <c r="HL4492" s="13"/>
      <c r="HM4492" s="13"/>
      <c r="HN4492" s="13"/>
      <c r="HO4492" s="13"/>
      <c r="HP4492" s="13"/>
      <c r="HQ4492" s="13"/>
      <c r="HR4492" s="13"/>
      <c r="HS4492" s="13"/>
      <c r="HT4492" s="13"/>
      <c r="HU4492" s="13"/>
      <c r="HV4492" s="13"/>
      <c r="HW4492" s="13"/>
      <c r="HX4492" s="13"/>
      <c r="HY4492" s="13"/>
      <c r="HZ4492" s="13"/>
      <c r="IA4492" s="13"/>
      <c r="IB4492" s="13"/>
      <c r="IC4492" s="13"/>
      <c r="ID4492" s="13"/>
      <c r="IE4492" s="13"/>
      <c r="IF4492" s="13"/>
      <c r="IG4492" s="13"/>
    </row>
    <row r="4493" spans="1:241" s="304" customFormat="1">
      <c r="A4493" s="309">
        <v>401</v>
      </c>
      <c r="B4493" s="337" t="s">
        <v>4448</v>
      </c>
      <c r="C4493" s="59" t="s">
        <v>5521</v>
      </c>
      <c r="D4493" s="309" t="s">
        <v>1808</v>
      </c>
      <c r="E4493" s="299">
        <f t="shared" ref="E4493:E4498" si="261">+F4493+G4493+H4493</f>
        <v>12</v>
      </c>
      <c r="F4493" s="303"/>
      <c r="G4493" s="320">
        <v>12</v>
      </c>
      <c r="H4493" s="320"/>
      <c r="I4493" s="13"/>
      <c r="J4493" s="13"/>
      <c r="K4493" s="13"/>
      <c r="L4493" s="13"/>
      <c r="M4493" s="13"/>
      <c r="N4493" s="13"/>
      <c r="O4493" s="13"/>
      <c r="P4493" s="13"/>
      <c r="Q4493" s="13"/>
      <c r="R4493" s="13"/>
      <c r="S4493" s="13"/>
      <c r="T4493" s="13"/>
      <c r="U4493" s="13"/>
      <c r="V4493" s="13"/>
      <c r="W4493" s="13"/>
      <c r="X4493" s="13"/>
      <c r="Y4493" s="13"/>
      <c r="Z4493" s="13"/>
      <c r="AA4493" s="13"/>
      <c r="AB4493" s="13"/>
      <c r="AC4493" s="13"/>
      <c r="AD4493" s="13"/>
      <c r="AE4493" s="13"/>
      <c r="AF4493" s="13"/>
      <c r="AG4493" s="13"/>
      <c r="AH4493" s="13"/>
      <c r="AI4493" s="13"/>
      <c r="AJ4493" s="13"/>
      <c r="AK4493" s="13"/>
      <c r="AL4493" s="13"/>
      <c r="AM4493" s="13"/>
      <c r="AN4493" s="13"/>
      <c r="AO4493" s="13"/>
      <c r="AP4493" s="13"/>
      <c r="AQ4493" s="13"/>
      <c r="AR4493" s="13"/>
      <c r="AS4493" s="13"/>
      <c r="AT4493" s="13"/>
      <c r="AU4493" s="13"/>
      <c r="AV4493" s="13"/>
      <c r="AW4493" s="13"/>
      <c r="AX4493" s="13"/>
      <c r="AY4493" s="13"/>
      <c r="AZ4493" s="13"/>
      <c r="BA4493" s="13"/>
      <c r="BB4493" s="13"/>
      <c r="BC4493" s="13"/>
      <c r="BD4493" s="13"/>
      <c r="BE4493" s="13"/>
      <c r="BF4493" s="13"/>
      <c r="BG4493" s="13"/>
      <c r="BH4493" s="13"/>
      <c r="BI4493" s="13"/>
      <c r="BJ4493" s="13"/>
      <c r="BK4493" s="13"/>
      <c r="BL4493" s="13"/>
      <c r="BM4493" s="13"/>
      <c r="BN4493" s="13"/>
      <c r="BO4493" s="13"/>
      <c r="BP4493" s="13"/>
      <c r="BQ4493" s="13"/>
      <c r="BR4493" s="13"/>
      <c r="BS4493" s="13"/>
      <c r="BT4493" s="13"/>
      <c r="BU4493" s="13"/>
      <c r="BV4493" s="13"/>
      <c r="BW4493" s="13"/>
      <c r="BX4493" s="13"/>
      <c r="BY4493" s="13"/>
      <c r="BZ4493" s="13"/>
      <c r="CA4493" s="13"/>
      <c r="CB4493" s="13"/>
      <c r="CC4493" s="13"/>
      <c r="CD4493" s="13"/>
      <c r="CE4493" s="13"/>
      <c r="CF4493" s="13"/>
      <c r="CG4493" s="13"/>
      <c r="CH4493" s="13"/>
      <c r="CI4493" s="13"/>
      <c r="CJ4493" s="13"/>
      <c r="CK4493" s="13"/>
      <c r="CL4493" s="13"/>
      <c r="CM4493" s="13"/>
      <c r="CN4493" s="13"/>
      <c r="CO4493" s="13"/>
      <c r="CP4493" s="13"/>
      <c r="CQ4493" s="13"/>
      <c r="CR4493" s="13"/>
      <c r="CS4493" s="13"/>
      <c r="CT4493" s="13"/>
      <c r="CU4493" s="13"/>
      <c r="CV4493" s="13"/>
      <c r="CW4493" s="13"/>
      <c r="CX4493" s="13"/>
      <c r="CY4493" s="13"/>
      <c r="CZ4493" s="13"/>
      <c r="DA4493" s="13"/>
      <c r="DB4493" s="13"/>
      <c r="DC4493" s="13"/>
      <c r="DD4493" s="13"/>
      <c r="DE4493" s="13"/>
      <c r="DF4493" s="13"/>
      <c r="DG4493" s="13"/>
      <c r="DH4493" s="13"/>
      <c r="DI4493" s="13"/>
      <c r="DJ4493" s="13"/>
      <c r="DK4493" s="13"/>
      <c r="DL4493" s="13"/>
      <c r="DM4493" s="13"/>
      <c r="DN4493" s="13"/>
      <c r="DO4493" s="13"/>
      <c r="DP4493" s="13"/>
      <c r="DQ4493" s="13"/>
      <c r="DR4493" s="13"/>
      <c r="DS4493" s="13"/>
      <c r="DT4493" s="13"/>
      <c r="DU4493" s="13"/>
      <c r="DV4493" s="13"/>
      <c r="DW4493" s="13"/>
      <c r="DX4493" s="13"/>
      <c r="DY4493" s="13"/>
      <c r="DZ4493" s="13"/>
      <c r="EA4493" s="13"/>
      <c r="EB4493" s="13"/>
      <c r="EC4493" s="13"/>
      <c r="ED4493" s="13"/>
      <c r="EE4493" s="13"/>
      <c r="EF4493" s="13"/>
      <c r="EG4493" s="13"/>
      <c r="EH4493" s="13"/>
      <c r="EI4493" s="13"/>
      <c r="EJ4493" s="13"/>
      <c r="EK4493" s="13"/>
      <c r="EL4493" s="13"/>
      <c r="EM4493" s="13"/>
      <c r="EN4493" s="13"/>
      <c r="EO4493" s="13"/>
      <c r="EP4493" s="13"/>
      <c r="EQ4493" s="13"/>
      <c r="ER4493" s="13"/>
      <c r="ES4493" s="13"/>
      <c r="ET4493" s="13"/>
      <c r="EU4493" s="13"/>
      <c r="EV4493" s="13"/>
      <c r="EW4493" s="13"/>
      <c r="EX4493" s="13"/>
      <c r="EY4493" s="13"/>
      <c r="EZ4493" s="13"/>
      <c r="FA4493" s="13"/>
      <c r="FB4493" s="13"/>
      <c r="FC4493" s="13"/>
      <c r="FD4493" s="13"/>
      <c r="FE4493" s="13"/>
      <c r="FF4493" s="13"/>
      <c r="FG4493" s="13"/>
      <c r="FH4493" s="13"/>
      <c r="FI4493" s="13"/>
      <c r="FJ4493" s="13"/>
      <c r="FK4493" s="13"/>
      <c r="FL4493" s="13"/>
      <c r="FM4493" s="13"/>
      <c r="FN4493" s="13"/>
      <c r="FO4493" s="13"/>
      <c r="FP4493" s="13"/>
      <c r="FQ4493" s="13"/>
      <c r="FR4493" s="13"/>
      <c r="FS4493" s="13"/>
      <c r="FT4493" s="13"/>
      <c r="FU4493" s="13"/>
      <c r="FV4493" s="13"/>
      <c r="FW4493" s="13"/>
      <c r="FX4493" s="13"/>
      <c r="FY4493" s="13"/>
      <c r="FZ4493" s="13"/>
      <c r="GA4493" s="13"/>
      <c r="GB4493" s="13"/>
      <c r="GC4493" s="13"/>
      <c r="GD4493" s="13"/>
      <c r="GE4493" s="13"/>
      <c r="GF4493" s="13"/>
      <c r="GG4493" s="13"/>
      <c r="GH4493" s="13"/>
      <c r="GI4493" s="13"/>
      <c r="GJ4493" s="13"/>
      <c r="GK4493" s="13"/>
      <c r="GL4493" s="13"/>
      <c r="GM4493" s="13"/>
      <c r="GN4493" s="13"/>
      <c r="GO4493" s="13"/>
      <c r="GP4493" s="13"/>
      <c r="GQ4493" s="13"/>
      <c r="GR4493" s="13"/>
      <c r="GS4493" s="13"/>
      <c r="GT4493" s="13"/>
      <c r="GU4493" s="13"/>
      <c r="GV4493" s="13"/>
      <c r="GW4493" s="13"/>
      <c r="GX4493" s="13"/>
      <c r="GY4493" s="13"/>
      <c r="GZ4493" s="13"/>
      <c r="HA4493" s="13"/>
      <c r="HB4493" s="13"/>
      <c r="HC4493" s="13"/>
      <c r="HD4493" s="13"/>
      <c r="HE4493" s="13"/>
      <c r="HF4493" s="13"/>
      <c r="HG4493" s="13"/>
      <c r="HH4493" s="13"/>
      <c r="HI4493" s="13"/>
      <c r="HJ4493" s="13"/>
      <c r="HK4493" s="13"/>
      <c r="HL4493" s="13"/>
      <c r="HM4493" s="13"/>
      <c r="HN4493" s="13"/>
      <c r="HO4493" s="13"/>
      <c r="HP4493" s="13"/>
      <c r="HQ4493" s="13"/>
      <c r="HR4493" s="13"/>
      <c r="HS4493" s="13"/>
      <c r="HT4493" s="13"/>
      <c r="HU4493" s="13"/>
      <c r="HV4493" s="13"/>
      <c r="HW4493" s="13"/>
      <c r="HX4493" s="13"/>
      <c r="HY4493" s="13"/>
      <c r="HZ4493" s="13"/>
      <c r="IA4493" s="13"/>
      <c r="IB4493" s="13"/>
      <c r="IC4493" s="13"/>
      <c r="ID4493" s="13"/>
      <c r="IE4493" s="13"/>
      <c r="IF4493" s="13"/>
      <c r="IG4493" s="13"/>
    </row>
    <row r="4494" spans="1:241" s="304" customFormat="1">
      <c r="A4494" s="309">
        <v>402</v>
      </c>
      <c r="B4494" s="337" t="s">
        <v>5522</v>
      </c>
      <c r="C4494" s="59">
        <v>4630525</v>
      </c>
      <c r="D4494" s="309" t="s">
        <v>1808</v>
      </c>
      <c r="E4494" s="299">
        <f t="shared" si="261"/>
        <v>6</v>
      </c>
      <c r="F4494" s="303"/>
      <c r="G4494" s="320">
        <v>6</v>
      </c>
      <c r="H4494" s="320"/>
      <c r="I4494" s="13"/>
      <c r="J4494" s="13"/>
      <c r="K4494" s="13"/>
      <c r="L4494" s="13"/>
      <c r="M4494" s="13"/>
      <c r="N4494" s="13"/>
      <c r="O4494" s="13"/>
      <c r="P4494" s="13"/>
      <c r="Q4494" s="13"/>
      <c r="R4494" s="13"/>
      <c r="S4494" s="13"/>
      <c r="T4494" s="13"/>
      <c r="U4494" s="13"/>
      <c r="V4494" s="13"/>
      <c r="W4494" s="13"/>
      <c r="X4494" s="13"/>
      <c r="Y4494" s="13"/>
      <c r="Z4494" s="13"/>
      <c r="AA4494" s="13"/>
      <c r="AB4494" s="13"/>
      <c r="AC4494" s="13"/>
      <c r="AD4494" s="13"/>
      <c r="AE4494" s="13"/>
      <c r="AF4494" s="13"/>
      <c r="AG4494" s="13"/>
      <c r="AH4494" s="13"/>
      <c r="AI4494" s="13"/>
      <c r="AJ4494" s="13"/>
      <c r="AK4494" s="13"/>
      <c r="AL4494" s="13"/>
      <c r="AM4494" s="13"/>
      <c r="AN4494" s="13"/>
      <c r="AO4494" s="13"/>
      <c r="AP4494" s="13"/>
      <c r="AQ4494" s="13"/>
      <c r="AR4494" s="13"/>
      <c r="AS4494" s="13"/>
      <c r="AT4494" s="13"/>
      <c r="AU4494" s="13"/>
      <c r="AV4494" s="13"/>
      <c r="AW4494" s="13"/>
      <c r="AX4494" s="13"/>
      <c r="AY4494" s="13"/>
      <c r="AZ4494" s="13"/>
      <c r="BA4494" s="13"/>
      <c r="BB4494" s="13"/>
      <c r="BC4494" s="13"/>
      <c r="BD4494" s="13"/>
      <c r="BE4494" s="13"/>
      <c r="BF4494" s="13"/>
      <c r="BG4494" s="13"/>
      <c r="BH4494" s="13"/>
      <c r="BI4494" s="13"/>
      <c r="BJ4494" s="13"/>
      <c r="BK4494" s="13"/>
      <c r="BL4494" s="13"/>
      <c r="BM4494" s="13"/>
      <c r="BN4494" s="13"/>
      <c r="BO4494" s="13"/>
      <c r="BP4494" s="13"/>
      <c r="BQ4494" s="13"/>
      <c r="BR4494" s="13"/>
      <c r="BS4494" s="13"/>
      <c r="BT4494" s="13"/>
      <c r="BU4494" s="13"/>
      <c r="BV4494" s="13"/>
      <c r="BW4494" s="13"/>
      <c r="BX4494" s="13"/>
      <c r="BY4494" s="13"/>
      <c r="BZ4494" s="13"/>
      <c r="CA4494" s="13"/>
      <c r="CB4494" s="13"/>
      <c r="CC4494" s="13"/>
      <c r="CD4494" s="13"/>
      <c r="CE4494" s="13"/>
      <c r="CF4494" s="13"/>
      <c r="CG4494" s="13"/>
      <c r="CH4494" s="13"/>
      <c r="CI4494" s="13"/>
      <c r="CJ4494" s="13"/>
      <c r="CK4494" s="13"/>
      <c r="CL4494" s="13"/>
      <c r="CM4494" s="13"/>
      <c r="CN4494" s="13"/>
      <c r="CO4494" s="13"/>
      <c r="CP4494" s="13"/>
      <c r="CQ4494" s="13"/>
      <c r="CR4494" s="13"/>
      <c r="CS4494" s="13"/>
      <c r="CT4494" s="13"/>
      <c r="CU4494" s="13"/>
      <c r="CV4494" s="13"/>
      <c r="CW4494" s="13"/>
      <c r="CX4494" s="13"/>
      <c r="CY4494" s="13"/>
      <c r="CZ4494" s="13"/>
      <c r="DA4494" s="13"/>
      <c r="DB4494" s="13"/>
      <c r="DC4494" s="13"/>
      <c r="DD4494" s="13"/>
      <c r="DE4494" s="13"/>
      <c r="DF4494" s="13"/>
      <c r="DG4494" s="13"/>
      <c r="DH4494" s="13"/>
      <c r="DI4494" s="13"/>
      <c r="DJ4494" s="13"/>
      <c r="DK4494" s="13"/>
      <c r="DL4494" s="13"/>
      <c r="DM4494" s="13"/>
      <c r="DN4494" s="13"/>
      <c r="DO4494" s="13"/>
      <c r="DP4494" s="13"/>
      <c r="DQ4494" s="13"/>
      <c r="DR4494" s="13"/>
      <c r="DS4494" s="13"/>
      <c r="DT4494" s="13"/>
      <c r="DU4494" s="13"/>
      <c r="DV4494" s="13"/>
      <c r="DW4494" s="13"/>
      <c r="DX4494" s="13"/>
      <c r="DY4494" s="13"/>
      <c r="DZ4494" s="13"/>
      <c r="EA4494" s="13"/>
      <c r="EB4494" s="13"/>
      <c r="EC4494" s="13"/>
      <c r="ED4494" s="13"/>
      <c r="EE4494" s="13"/>
      <c r="EF4494" s="13"/>
      <c r="EG4494" s="13"/>
      <c r="EH4494" s="13"/>
      <c r="EI4494" s="13"/>
      <c r="EJ4494" s="13"/>
      <c r="EK4494" s="13"/>
      <c r="EL4494" s="13"/>
      <c r="EM4494" s="13"/>
      <c r="EN4494" s="13"/>
      <c r="EO4494" s="13"/>
      <c r="EP4494" s="13"/>
      <c r="EQ4494" s="13"/>
      <c r="ER4494" s="13"/>
      <c r="ES4494" s="13"/>
      <c r="ET4494" s="13"/>
      <c r="EU4494" s="13"/>
      <c r="EV4494" s="13"/>
      <c r="EW4494" s="13"/>
      <c r="EX4494" s="13"/>
      <c r="EY4494" s="13"/>
      <c r="EZ4494" s="13"/>
      <c r="FA4494" s="13"/>
      <c r="FB4494" s="13"/>
      <c r="FC4494" s="13"/>
      <c r="FD4494" s="13"/>
      <c r="FE4494" s="13"/>
      <c r="FF4494" s="13"/>
      <c r="FG4494" s="13"/>
      <c r="FH4494" s="13"/>
      <c r="FI4494" s="13"/>
      <c r="FJ4494" s="13"/>
      <c r="FK4494" s="13"/>
      <c r="FL4494" s="13"/>
      <c r="FM4494" s="13"/>
      <c r="FN4494" s="13"/>
      <c r="FO4494" s="13"/>
      <c r="FP4494" s="13"/>
      <c r="FQ4494" s="13"/>
      <c r="FR4494" s="13"/>
      <c r="FS4494" s="13"/>
      <c r="FT4494" s="13"/>
      <c r="FU4494" s="13"/>
      <c r="FV4494" s="13"/>
      <c r="FW4494" s="13"/>
      <c r="FX4494" s="13"/>
      <c r="FY4494" s="13"/>
      <c r="FZ4494" s="13"/>
      <c r="GA4494" s="13"/>
      <c r="GB4494" s="13"/>
      <c r="GC4494" s="13"/>
      <c r="GD4494" s="13"/>
      <c r="GE4494" s="13"/>
      <c r="GF4494" s="13"/>
      <c r="GG4494" s="13"/>
      <c r="GH4494" s="13"/>
      <c r="GI4494" s="13"/>
      <c r="GJ4494" s="13"/>
      <c r="GK4494" s="13"/>
      <c r="GL4494" s="13"/>
      <c r="GM4494" s="13"/>
      <c r="GN4494" s="13"/>
      <c r="GO4494" s="13"/>
      <c r="GP4494" s="13"/>
      <c r="GQ4494" s="13"/>
      <c r="GR4494" s="13"/>
      <c r="GS4494" s="13"/>
      <c r="GT4494" s="13"/>
      <c r="GU4494" s="13"/>
      <c r="GV4494" s="13"/>
      <c r="GW4494" s="13"/>
      <c r="GX4494" s="13"/>
      <c r="GY4494" s="13"/>
      <c r="GZ4494" s="13"/>
      <c r="HA4494" s="13"/>
      <c r="HB4494" s="13"/>
      <c r="HC4494" s="13"/>
      <c r="HD4494" s="13"/>
      <c r="HE4494" s="13"/>
      <c r="HF4494" s="13"/>
      <c r="HG4494" s="13"/>
      <c r="HH4494" s="13"/>
      <c r="HI4494" s="13"/>
      <c r="HJ4494" s="13"/>
      <c r="HK4494" s="13"/>
      <c r="HL4494" s="13"/>
      <c r="HM4494" s="13"/>
      <c r="HN4494" s="13"/>
      <c r="HO4494" s="13"/>
      <c r="HP4494" s="13"/>
      <c r="HQ4494" s="13"/>
      <c r="HR4494" s="13"/>
      <c r="HS4494" s="13"/>
      <c r="HT4494" s="13"/>
      <c r="HU4494" s="13"/>
      <c r="HV4494" s="13"/>
      <c r="HW4494" s="13"/>
      <c r="HX4494" s="13"/>
      <c r="HY4494" s="13"/>
      <c r="HZ4494" s="13"/>
      <c r="IA4494" s="13"/>
      <c r="IB4494" s="13"/>
      <c r="IC4494" s="13"/>
      <c r="ID4494" s="13"/>
      <c r="IE4494" s="13"/>
      <c r="IF4494" s="13"/>
      <c r="IG4494" s="13"/>
    </row>
    <row r="4495" spans="1:241" s="304" customFormat="1">
      <c r="A4495" s="309">
        <v>403</v>
      </c>
      <c r="B4495" s="337" t="s">
        <v>5523</v>
      </c>
      <c r="C4495" s="59" t="s">
        <v>4462</v>
      </c>
      <c r="D4495" s="309" t="s">
        <v>1808</v>
      </c>
      <c r="E4495" s="299">
        <f t="shared" si="261"/>
        <v>12</v>
      </c>
      <c r="F4495" s="303"/>
      <c r="G4495" s="320">
        <v>12</v>
      </c>
      <c r="H4495" s="320"/>
      <c r="I4495" s="13"/>
      <c r="J4495" s="13"/>
      <c r="K4495" s="13"/>
      <c r="L4495" s="13"/>
      <c r="M4495" s="13"/>
      <c r="N4495" s="13"/>
      <c r="O4495" s="13"/>
      <c r="P4495" s="13"/>
      <c r="Q4495" s="13"/>
      <c r="R4495" s="13"/>
      <c r="S4495" s="13"/>
      <c r="T4495" s="13"/>
      <c r="U4495" s="13"/>
      <c r="V4495" s="13"/>
      <c r="W4495" s="13"/>
      <c r="X4495" s="13"/>
      <c r="Y4495" s="13"/>
      <c r="Z4495" s="13"/>
      <c r="AA4495" s="13"/>
      <c r="AB4495" s="13"/>
      <c r="AC4495" s="13"/>
      <c r="AD4495" s="13"/>
      <c r="AE4495" s="13"/>
      <c r="AF4495" s="13"/>
      <c r="AG4495" s="13"/>
      <c r="AH4495" s="13"/>
      <c r="AI4495" s="13"/>
      <c r="AJ4495" s="13"/>
      <c r="AK4495" s="13"/>
      <c r="AL4495" s="13"/>
      <c r="AM4495" s="13"/>
      <c r="AN4495" s="13"/>
      <c r="AO4495" s="13"/>
      <c r="AP4495" s="13"/>
      <c r="AQ4495" s="13"/>
      <c r="AR4495" s="13"/>
      <c r="AS4495" s="13"/>
      <c r="AT4495" s="13"/>
      <c r="AU4495" s="13"/>
      <c r="AV4495" s="13"/>
      <c r="AW4495" s="13"/>
      <c r="AX4495" s="13"/>
      <c r="AY4495" s="13"/>
      <c r="AZ4495" s="13"/>
      <c r="BA4495" s="13"/>
      <c r="BB4495" s="13"/>
      <c r="BC4495" s="13"/>
      <c r="BD4495" s="13"/>
      <c r="BE4495" s="13"/>
      <c r="BF4495" s="13"/>
      <c r="BG4495" s="13"/>
      <c r="BH4495" s="13"/>
      <c r="BI4495" s="13"/>
      <c r="BJ4495" s="13"/>
      <c r="BK4495" s="13"/>
      <c r="BL4495" s="13"/>
      <c r="BM4495" s="13"/>
      <c r="BN4495" s="13"/>
      <c r="BO4495" s="13"/>
      <c r="BP4495" s="13"/>
      <c r="BQ4495" s="13"/>
      <c r="BR4495" s="13"/>
      <c r="BS4495" s="13"/>
      <c r="BT4495" s="13"/>
      <c r="BU4495" s="13"/>
      <c r="BV4495" s="13"/>
      <c r="BW4495" s="13"/>
      <c r="BX4495" s="13"/>
      <c r="BY4495" s="13"/>
      <c r="BZ4495" s="13"/>
      <c r="CA4495" s="13"/>
      <c r="CB4495" s="13"/>
      <c r="CC4495" s="13"/>
      <c r="CD4495" s="13"/>
      <c r="CE4495" s="13"/>
      <c r="CF4495" s="13"/>
      <c r="CG4495" s="13"/>
      <c r="CH4495" s="13"/>
      <c r="CI4495" s="13"/>
      <c r="CJ4495" s="13"/>
      <c r="CK4495" s="13"/>
      <c r="CL4495" s="13"/>
      <c r="CM4495" s="13"/>
      <c r="CN4495" s="13"/>
      <c r="CO4495" s="13"/>
      <c r="CP4495" s="13"/>
      <c r="CQ4495" s="13"/>
      <c r="CR4495" s="13"/>
      <c r="CS4495" s="13"/>
      <c r="CT4495" s="13"/>
      <c r="CU4495" s="13"/>
      <c r="CV4495" s="13"/>
      <c r="CW4495" s="13"/>
      <c r="CX4495" s="13"/>
      <c r="CY4495" s="13"/>
      <c r="CZ4495" s="13"/>
      <c r="DA4495" s="13"/>
      <c r="DB4495" s="13"/>
      <c r="DC4495" s="13"/>
      <c r="DD4495" s="13"/>
      <c r="DE4495" s="13"/>
      <c r="DF4495" s="13"/>
      <c r="DG4495" s="13"/>
      <c r="DH4495" s="13"/>
      <c r="DI4495" s="13"/>
      <c r="DJ4495" s="13"/>
      <c r="DK4495" s="13"/>
      <c r="DL4495" s="13"/>
      <c r="DM4495" s="13"/>
      <c r="DN4495" s="13"/>
      <c r="DO4495" s="13"/>
      <c r="DP4495" s="13"/>
      <c r="DQ4495" s="13"/>
      <c r="DR4495" s="13"/>
      <c r="DS4495" s="13"/>
      <c r="DT4495" s="13"/>
      <c r="DU4495" s="13"/>
      <c r="DV4495" s="13"/>
      <c r="DW4495" s="13"/>
      <c r="DX4495" s="13"/>
      <c r="DY4495" s="13"/>
      <c r="DZ4495" s="13"/>
      <c r="EA4495" s="13"/>
      <c r="EB4495" s="13"/>
      <c r="EC4495" s="13"/>
      <c r="ED4495" s="13"/>
      <c r="EE4495" s="13"/>
      <c r="EF4495" s="13"/>
      <c r="EG4495" s="13"/>
      <c r="EH4495" s="13"/>
      <c r="EI4495" s="13"/>
      <c r="EJ4495" s="13"/>
      <c r="EK4495" s="13"/>
      <c r="EL4495" s="13"/>
      <c r="EM4495" s="13"/>
      <c r="EN4495" s="13"/>
      <c r="EO4495" s="13"/>
      <c r="EP4495" s="13"/>
      <c r="EQ4495" s="13"/>
      <c r="ER4495" s="13"/>
      <c r="ES4495" s="13"/>
      <c r="ET4495" s="13"/>
      <c r="EU4495" s="13"/>
      <c r="EV4495" s="13"/>
      <c r="EW4495" s="13"/>
      <c r="EX4495" s="13"/>
      <c r="EY4495" s="13"/>
      <c r="EZ4495" s="13"/>
      <c r="FA4495" s="13"/>
      <c r="FB4495" s="13"/>
      <c r="FC4495" s="13"/>
      <c r="FD4495" s="13"/>
      <c r="FE4495" s="13"/>
      <c r="FF4495" s="13"/>
      <c r="FG4495" s="13"/>
      <c r="FH4495" s="13"/>
      <c r="FI4495" s="13"/>
      <c r="FJ4495" s="13"/>
      <c r="FK4495" s="13"/>
      <c r="FL4495" s="13"/>
      <c r="FM4495" s="13"/>
      <c r="FN4495" s="13"/>
      <c r="FO4495" s="13"/>
      <c r="FP4495" s="13"/>
      <c r="FQ4495" s="13"/>
      <c r="FR4495" s="13"/>
      <c r="FS4495" s="13"/>
      <c r="FT4495" s="13"/>
      <c r="FU4495" s="13"/>
      <c r="FV4495" s="13"/>
      <c r="FW4495" s="13"/>
      <c r="FX4495" s="13"/>
      <c r="FY4495" s="13"/>
      <c r="FZ4495" s="13"/>
      <c r="GA4495" s="13"/>
      <c r="GB4495" s="13"/>
      <c r="GC4495" s="13"/>
      <c r="GD4495" s="13"/>
      <c r="GE4495" s="13"/>
      <c r="GF4495" s="13"/>
      <c r="GG4495" s="13"/>
      <c r="GH4495" s="13"/>
      <c r="GI4495" s="13"/>
      <c r="GJ4495" s="13"/>
      <c r="GK4495" s="13"/>
      <c r="GL4495" s="13"/>
      <c r="GM4495" s="13"/>
      <c r="GN4495" s="13"/>
      <c r="GO4495" s="13"/>
      <c r="GP4495" s="13"/>
      <c r="GQ4495" s="13"/>
      <c r="GR4495" s="13"/>
      <c r="GS4495" s="13"/>
      <c r="GT4495" s="13"/>
      <c r="GU4495" s="13"/>
      <c r="GV4495" s="13"/>
      <c r="GW4495" s="13"/>
      <c r="GX4495" s="13"/>
      <c r="GY4495" s="13"/>
      <c r="GZ4495" s="13"/>
      <c r="HA4495" s="13"/>
      <c r="HB4495" s="13"/>
      <c r="HC4495" s="13"/>
      <c r="HD4495" s="13"/>
      <c r="HE4495" s="13"/>
      <c r="HF4495" s="13"/>
      <c r="HG4495" s="13"/>
      <c r="HH4495" s="13"/>
      <c r="HI4495" s="13"/>
      <c r="HJ4495" s="13"/>
      <c r="HK4495" s="13"/>
      <c r="HL4495" s="13"/>
      <c r="HM4495" s="13"/>
      <c r="HN4495" s="13"/>
      <c r="HO4495" s="13"/>
      <c r="HP4495" s="13"/>
      <c r="HQ4495" s="13"/>
      <c r="HR4495" s="13"/>
      <c r="HS4495" s="13"/>
      <c r="HT4495" s="13"/>
      <c r="HU4495" s="13"/>
      <c r="HV4495" s="13"/>
      <c r="HW4495" s="13"/>
      <c r="HX4495" s="13"/>
      <c r="HY4495" s="13"/>
      <c r="HZ4495" s="13"/>
      <c r="IA4495" s="13"/>
      <c r="IB4495" s="13"/>
      <c r="IC4495" s="13"/>
      <c r="ID4495" s="13"/>
      <c r="IE4495" s="13"/>
      <c r="IF4495" s="13"/>
      <c r="IG4495" s="13"/>
    </row>
    <row r="4496" spans="1:241" s="304" customFormat="1">
      <c r="A4496" s="309">
        <v>404</v>
      </c>
      <c r="B4496" s="337" t="s">
        <v>5524</v>
      </c>
      <c r="C4496" s="59" t="s">
        <v>5525</v>
      </c>
      <c r="D4496" s="309" t="s">
        <v>1808</v>
      </c>
      <c r="E4496" s="299">
        <f t="shared" si="261"/>
        <v>3</v>
      </c>
      <c r="F4496" s="303"/>
      <c r="G4496" s="320">
        <v>3</v>
      </c>
      <c r="H4496" s="320"/>
      <c r="I4496" s="13"/>
      <c r="J4496" s="13"/>
      <c r="K4496" s="13"/>
      <c r="L4496" s="13"/>
      <c r="M4496" s="13"/>
      <c r="N4496" s="13"/>
      <c r="O4496" s="13"/>
      <c r="P4496" s="13"/>
      <c r="Q4496" s="13"/>
      <c r="R4496" s="13"/>
      <c r="S4496" s="13"/>
      <c r="T4496" s="13"/>
      <c r="U4496" s="13"/>
      <c r="V4496" s="13"/>
      <c r="W4496" s="13"/>
      <c r="X4496" s="13"/>
      <c r="Y4496" s="13"/>
      <c r="Z4496" s="13"/>
      <c r="AA4496" s="13"/>
      <c r="AB4496" s="13"/>
      <c r="AC4496" s="13"/>
      <c r="AD4496" s="13"/>
      <c r="AE4496" s="13"/>
      <c r="AF4496" s="13"/>
      <c r="AG4496" s="13"/>
      <c r="AH4496" s="13"/>
      <c r="AI4496" s="13"/>
      <c r="AJ4496" s="13"/>
      <c r="AK4496" s="13"/>
      <c r="AL4496" s="13"/>
      <c r="AM4496" s="13"/>
      <c r="AN4496" s="13"/>
      <c r="AO4496" s="13"/>
      <c r="AP4496" s="13"/>
      <c r="AQ4496" s="13"/>
      <c r="AR4496" s="13"/>
      <c r="AS4496" s="13"/>
      <c r="AT4496" s="13"/>
      <c r="AU4496" s="13"/>
      <c r="AV4496" s="13"/>
      <c r="AW4496" s="13"/>
      <c r="AX4496" s="13"/>
      <c r="AY4496" s="13"/>
      <c r="AZ4496" s="13"/>
      <c r="BA4496" s="13"/>
      <c r="BB4496" s="13"/>
      <c r="BC4496" s="13"/>
      <c r="BD4496" s="13"/>
      <c r="BE4496" s="13"/>
      <c r="BF4496" s="13"/>
      <c r="BG4496" s="13"/>
      <c r="BH4496" s="13"/>
      <c r="BI4496" s="13"/>
      <c r="BJ4496" s="13"/>
      <c r="BK4496" s="13"/>
      <c r="BL4496" s="13"/>
      <c r="BM4496" s="13"/>
      <c r="BN4496" s="13"/>
      <c r="BO4496" s="13"/>
      <c r="BP4496" s="13"/>
      <c r="BQ4496" s="13"/>
      <c r="BR4496" s="13"/>
      <c r="BS4496" s="13"/>
      <c r="BT4496" s="13"/>
      <c r="BU4496" s="13"/>
      <c r="BV4496" s="13"/>
      <c r="BW4496" s="13"/>
      <c r="BX4496" s="13"/>
      <c r="BY4496" s="13"/>
      <c r="BZ4496" s="13"/>
      <c r="CA4496" s="13"/>
      <c r="CB4496" s="13"/>
      <c r="CC4496" s="13"/>
      <c r="CD4496" s="13"/>
      <c r="CE4496" s="13"/>
      <c r="CF4496" s="13"/>
      <c r="CG4496" s="13"/>
      <c r="CH4496" s="13"/>
      <c r="CI4496" s="13"/>
      <c r="CJ4496" s="13"/>
      <c r="CK4496" s="13"/>
      <c r="CL4496" s="13"/>
      <c r="CM4496" s="13"/>
      <c r="CN4496" s="13"/>
      <c r="CO4496" s="13"/>
      <c r="CP4496" s="13"/>
      <c r="CQ4496" s="13"/>
      <c r="CR4496" s="13"/>
      <c r="CS4496" s="13"/>
      <c r="CT4496" s="13"/>
      <c r="CU4496" s="13"/>
      <c r="CV4496" s="13"/>
      <c r="CW4496" s="13"/>
      <c r="CX4496" s="13"/>
      <c r="CY4496" s="13"/>
      <c r="CZ4496" s="13"/>
      <c r="DA4496" s="13"/>
      <c r="DB4496" s="13"/>
      <c r="DC4496" s="13"/>
      <c r="DD4496" s="13"/>
      <c r="DE4496" s="13"/>
      <c r="DF4496" s="13"/>
      <c r="DG4496" s="13"/>
      <c r="DH4496" s="13"/>
      <c r="DI4496" s="13"/>
      <c r="DJ4496" s="13"/>
      <c r="DK4496" s="13"/>
      <c r="DL4496" s="13"/>
      <c r="DM4496" s="13"/>
      <c r="DN4496" s="13"/>
      <c r="DO4496" s="13"/>
      <c r="DP4496" s="13"/>
      <c r="DQ4496" s="13"/>
      <c r="DR4496" s="13"/>
      <c r="DS4496" s="13"/>
      <c r="DT4496" s="13"/>
      <c r="DU4496" s="13"/>
      <c r="DV4496" s="13"/>
      <c r="DW4496" s="13"/>
      <c r="DX4496" s="13"/>
      <c r="DY4496" s="13"/>
      <c r="DZ4496" s="13"/>
      <c r="EA4496" s="13"/>
      <c r="EB4496" s="13"/>
      <c r="EC4496" s="13"/>
      <c r="ED4496" s="13"/>
      <c r="EE4496" s="13"/>
      <c r="EF4496" s="13"/>
      <c r="EG4496" s="13"/>
      <c r="EH4496" s="13"/>
      <c r="EI4496" s="13"/>
      <c r="EJ4496" s="13"/>
      <c r="EK4496" s="13"/>
      <c r="EL4496" s="13"/>
      <c r="EM4496" s="13"/>
      <c r="EN4496" s="13"/>
      <c r="EO4496" s="13"/>
      <c r="EP4496" s="13"/>
      <c r="EQ4496" s="13"/>
      <c r="ER4496" s="13"/>
      <c r="ES4496" s="13"/>
      <c r="ET4496" s="13"/>
      <c r="EU4496" s="13"/>
      <c r="EV4496" s="13"/>
      <c r="EW4496" s="13"/>
      <c r="EX4496" s="13"/>
      <c r="EY4496" s="13"/>
      <c r="EZ4496" s="13"/>
      <c r="FA4496" s="13"/>
      <c r="FB4496" s="13"/>
      <c r="FC4496" s="13"/>
      <c r="FD4496" s="13"/>
      <c r="FE4496" s="13"/>
      <c r="FF4496" s="13"/>
      <c r="FG4496" s="13"/>
      <c r="FH4496" s="13"/>
      <c r="FI4496" s="13"/>
      <c r="FJ4496" s="13"/>
      <c r="FK4496" s="13"/>
      <c r="FL4496" s="13"/>
      <c r="FM4496" s="13"/>
      <c r="FN4496" s="13"/>
      <c r="FO4496" s="13"/>
      <c r="FP4496" s="13"/>
      <c r="FQ4496" s="13"/>
      <c r="FR4496" s="13"/>
      <c r="FS4496" s="13"/>
      <c r="FT4496" s="13"/>
      <c r="FU4496" s="13"/>
      <c r="FV4496" s="13"/>
      <c r="FW4496" s="13"/>
      <c r="FX4496" s="13"/>
      <c r="FY4496" s="13"/>
      <c r="FZ4496" s="13"/>
      <c r="GA4496" s="13"/>
      <c r="GB4496" s="13"/>
      <c r="GC4496" s="13"/>
      <c r="GD4496" s="13"/>
      <c r="GE4496" s="13"/>
      <c r="GF4496" s="13"/>
      <c r="GG4496" s="13"/>
      <c r="GH4496" s="13"/>
      <c r="GI4496" s="13"/>
      <c r="GJ4496" s="13"/>
      <c r="GK4496" s="13"/>
      <c r="GL4496" s="13"/>
      <c r="GM4496" s="13"/>
      <c r="GN4496" s="13"/>
      <c r="GO4496" s="13"/>
      <c r="GP4496" s="13"/>
      <c r="GQ4496" s="13"/>
      <c r="GR4496" s="13"/>
      <c r="GS4496" s="13"/>
      <c r="GT4496" s="13"/>
      <c r="GU4496" s="13"/>
      <c r="GV4496" s="13"/>
      <c r="GW4496" s="13"/>
      <c r="GX4496" s="13"/>
      <c r="GY4496" s="13"/>
      <c r="GZ4496" s="13"/>
      <c r="HA4496" s="13"/>
      <c r="HB4496" s="13"/>
      <c r="HC4496" s="13"/>
      <c r="HD4496" s="13"/>
      <c r="HE4496" s="13"/>
      <c r="HF4496" s="13"/>
      <c r="HG4496" s="13"/>
      <c r="HH4496" s="13"/>
      <c r="HI4496" s="13"/>
      <c r="HJ4496" s="13"/>
      <c r="HK4496" s="13"/>
      <c r="HL4496" s="13"/>
      <c r="HM4496" s="13"/>
      <c r="HN4496" s="13"/>
      <c r="HO4496" s="13"/>
      <c r="HP4496" s="13"/>
      <c r="HQ4496" s="13"/>
      <c r="HR4496" s="13"/>
      <c r="HS4496" s="13"/>
      <c r="HT4496" s="13"/>
      <c r="HU4496" s="13"/>
      <c r="HV4496" s="13"/>
      <c r="HW4496" s="13"/>
      <c r="HX4496" s="13"/>
      <c r="HY4496" s="13"/>
      <c r="HZ4496" s="13"/>
      <c r="IA4496" s="13"/>
      <c r="IB4496" s="13"/>
      <c r="IC4496" s="13"/>
      <c r="ID4496" s="13"/>
      <c r="IE4496" s="13"/>
      <c r="IF4496" s="13"/>
      <c r="IG4496" s="13"/>
    </row>
    <row r="4497" spans="1:241" s="304" customFormat="1">
      <c r="A4497" s="309">
        <v>405</v>
      </c>
      <c r="B4497" s="337" t="s">
        <v>4435</v>
      </c>
      <c r="C4497" s="59" t="s">
        <v>5526</v>
      </c>
      <c r="D4497" s="309" t="s">
        <v>1808</v>
      </c>
      <c r="E4497" s="299">
        <f t="shared" si="261"/>
        <v>3</v>
      </c>
      <c r="F4497" s="303"/>
      <c r="G4497" s="320">
        <v>3</v>
      </c>
      <c r="H4497" s="320"/>
      <c r="I4497" s="13"/>
      <c r="J4497" s="13"/>
      <c r="K4497" s="13"/>
      <c r="L4497" s="13"/>
      <c r="M4497" s="13"/>
      <c r="N4497" s="13"/>
      <c r="O4497" s="13"/>
      <c r="P4497" s="13"/>
      <c r="Q4497" s="13"/>
      <c r="R4497" s="13"/>
      <c r="S4497" s="13"/>
      <c r="T4497" s="13"/>
      <c r="U4497" s="13"/>
      <c r="V4497" s="13"/>
      <c r="W4497" s="13"/>
      <c r="X4497" s="13"/>
      <c r="Y4497" s="13"/>
      <c r="Z4497" s="13"/>
      <c r="AA4497" s="13"/>
      <c r="AB4497" s="13"/>
      <c r="AC4497" s="13"/>
      <c r="AD4497" s="13"/>
      <c r="AE4497" s="13"/>
      <c r="AF4497" s="13"/>
      <c r="AG4497" s="13"/>
      <c r="AH4497" s="13"/>
      <c r="AI4497" s="13"/>
      <c r="AJ4497" s="13"/>
      <c r="AK4497" s="13"/>
      <c r="AL4497" s="13"/>
      <c r="AM4497" s="13"/>
      <c r="AN4497" s="13"/>
      <c r="AO4497" s="13"/>
      <c r="AP4497" s="13"/>
      <c r="AQ4497" s="13"/>
      <c r="AR4497" s="13"/>
      <c r="AS4497" s="13"/>
      <c r="AT4497" s="13"/>
      <c r="AU4497" s="13"/>
      <c r="AV4497" s="13"/>
      <c r="AW4497" s="13"/>
      <c r="AX4497" s="13"/>
      <c r="AY4497" s="13"/>
      <c r="AZ4497" s="13"/>
      <c r="BA4497" s="13"/>
      <c r="BB4497" s="13"/>
      <c r="BC4497" s="13"/>
      <c r="BD4497" s="13"/>
      <c r="BE4497" s="13"/>
      <c r="BF4497" s="13"/>
      <c r="BG4497" s="13"/>
      <c r="BH4497" s="13"/>
      <c r="BI4497" s="13"/>
      <c r="BJ4497" s="13"/>
      <c r="BK4497" s="13"/>
      <c r="BL4497" s="13"/>
      <c r="BM4497" s="13"/>
      <c r="BN4497" s="13"/>
      <c r="BO4497" s="13"/>
      <c r="BP4497" s="13"/>
      <c r="BQ4497" s="13"/>
      <c r="BR4497" s="13"/>
      <c r="BS4497" s="13"/>
      <c r="BT4497" s="13"/>
      <c r="BU4497" s="13"/>
      <c r="BV4497" s="13"/>
      <c r="BW4497" s="13"/>
      <c r="BX4497" s="13"/>
      <c r="BY4497" s="13"/>
      <c r="BZ4497" s="13"/>
      <c r="CA4497" s="13"/>
      <c r="CB4497" s="13"/>
      <c r="CC4497" s="13"/>
      <c r="CD4497" s="13"/>
      <c r="CE4497" s="13"/>
      <c r="CF4497" s="13"/>
      <c r="CG4497" s="13"/>
      <c r="CH4497" s="13"/>
      <c r="CI4497" s="13"/>
      <c r="CJ4497" s="13"/>
      <c r="CK4497" s="13"/>
      <c r="CL4497" s="13"/>
      <c r="CM4497" s="13"/>
      <c r="CN4497" s="13"/>
      <c r="CO4497" s="13"/>
      <c r="CP4497" s="13"/>
      <c r="CQ4497" s="13"/>
      <c r="CR4497" s="13"/>
      <c r="CS4497" s="13"/>
      <c r="CT4497" s="13"/>
      <c r="CU4497" s="13"/>
      <c r="CV4497" s="13"/>
      <c r="CW4497" s="13"/>
      <c r="CX4497" s="13"/>
      <c r="CY4497" s="13"/>
      <c r="CZ4497" s="13"/>
      <c r="DA4497" s="13"/>
      <c r="DB4497" s="13"/>
      <c r="DC4497" s="13"/>
      <c r="DD4497" s="13"/>
      <c r="DE4497" s="13"/>
      <c r="DF4497" s="13"/>
      <c r="DG4497" s="13"/>
      <c r="DH4497" s="13"/>
      <c r="DI4497" s="13"/>
      <c r="DJ4497" s="13"/>
      <c r="DK4497" s="13"/>
      <c r="DL4497" s="13"/>
      <c r="DM4497" s="13"/>
      <c r="DN4497" s="13"/>
      <c r="DO4497" s="13"/>
      <c r="DP4497" s="13"/>
      <c r="DQ4497" s="13"/>
      <c r="DR4497" s="13"/>
      <c r="DS4497" s="13"/>
      <c r="DT4497" s="13"/>
      <c r="DU4497" s="13"/>
      <c r="DV4497" s="13"/>
      <c r="DW4497" s="13"/>
      <c r="DX4497" s="13"/>
      <c r="DY4497" s="13"/>
      <c r="DZ4497" s="13"/>
      <c r="EA4497" s="13"/>
      <c r="EB4497" s="13"/>
      <c r="EC4497" s="13"/>
      <c r="ED4497" s="13"/>
      <c r="EE4497" s="13"/>
      <c r="EF4497" s="13"/>
      <c r="EG4497" s="13"/>
      <c r="EH4497" s="13"/>
      <c r="EI4497" s="13"/>
      <c r="EJ4497" s="13"/>
      <c r="EK4497" s="13"/>
      <c r="EL4497" s="13"/>
      <c r="EM4497" s="13"/>
      <c r="EN4497" s="13"/>
      <c r="EO4497" s="13"/>
      <c r="EP4497" s="13"/>
      <c r="EQ4497" s="13"/>
      <c r="ER4497" s="13"/>
      <c r="ES4497" s="13"/>
      <c r="ET4497" s="13"/>
      <c r="EU4497" s="13"/>
      <c r="EV4497" s="13"/>
      <c r="EW4497" s="13"/>
      <c r="EX4497" s="13"/>
      <c r="EY4497" s="13"/>
      <c r="EZ4497" s="13"/>
      <c r="FA4497" s="13"/>
      <c r="FB4497" s="13"/>
      <c r="FC4497" s="13"/>
      <c r="FD4497" s="13"/>
      <c r="FE4497" s="13"/>
      <c r="FF4497" s="13"/>
      <c r="FG4497" s="13"/>
      <c r="FH4497" s="13"/>
      <c r="FI4497" s="13"/>
      <c r="FJ4497" s="13"/>
      <c r="FK4497" s="13"/>
      <c r="FL4497" s="13"/>
      <c r="FM4497" s="13"/>
      <c r="FN4497" s="13"/>
      <c r="FO4497" s="13"/>
      <c r="FP4497" s="13"/>
      <c r="FQ4497" s="13"/>
      <c r="FR4497" s="13"/>
      <c r="FS4497" s="13"/>
      <c r="FT4497" s="13"/>
      <c r="FU4497" s="13"/>
      <c r="FV4497" s="13"/>
      <c r="FW4497" s="13"/>
      <c r="FX4497" s="13"/>
      <c r="FY4497" s="13"/>
      <c r="FZ4497" s="13"/>
      <c r="GA4497" s="13"/>
      <c r="GB4497" s="13"/>
      <c r="GC4497" s="13"/>
      <c r="GD4497" s="13"/>
      <c r="GE4497" s="13"/>
      <c r="GF4497" s="13"/>
      <c r="GG4497" s="13"/>
      <c r="GH4497" s="13"/>
      <c r="GI4497" s="13"/>
      <c r="GJ4497" s="13"/>
      <c r="GK4497" s="13"/>
      <c r="GL4497" s="13"/>
      <c r="GM4497" s="13"/>
      <c r="GN4497" s="13"/>
      <c r="GO4497" s="13"/>
      <c r="GP4497" s="13"/>
      <c r="GQ4497" s="13"/>
      <c r="GR4497" s="13"/>
      <c r="GS4497" s="13"/>
      <c r="GT4497" s="13"/>
      <c r="GU4497" s="13"/>
      <c r="GV4497" s="13"/>
      <c r="GW4497" s="13"/>
      <c r="GX4497" s="13"/>
      <c r="GY4497" s="13"/>
      <c r="GZ4497" s="13"/>
      <c r="HA4497" s="13"/>
      <c r="HB4497" s="13"/>
      <c r="HC4497" s="13"/>
      <c r="HD4497" s="13"/>
      <c r="HE4497" s="13"/>
      <c r="HF4497" s="13"/>
      <c r="HG4497" s="13"/>
      <c r="HH4497" s="13"/>
      <c r="HI4497" s="13"/>
      <c r="HJ4497" s="13"/>
      <c r="HK4497" s="13"/>
      <c r="HL4497" s="13"/>
      <c r="HM4497" s="13"/>
      <c r="HN4497" s="13"/>
      <c r="HO4497" s="13"/>
      <c r="HP4497" s="13"/>
      <c r="HQ4497" s="13"/>
      <c r="HR4497" s="13"/>
      <c r="HS4497" s="13"/>
      <c r="HT4497" s="13"/>
      <c r="HU4497" s="13"/>
      <c r="HV4497" s="13"/>
      <c r="HW4497" s="13"/>
      <c r="HX4497" s="13"/>
      <c r="HY4497" s="13"/>
      <c r="HZ4497" s="13"/>
      <c r="IA4497" s="13"/>
      <c r="IB4497" s="13"/>
      <c r="IC4497" s="13"/>
      <c r="ID4497" s="13"/>
      <c r="IE4497" s="13"/>
      <c r="IF4497" s="13"/>
      <c r="IG4497" s="13"/>
    </row>
    <row r="4498" spans="1:241" s="304" customFormat="1">
      <c r="A4498" s="309">
        <v>406</v>
      </c>
      <c r="B4498" s="337" t="s">
        <v>933</v>
      </c>
      <c r="C4498" s="59">
        <v>4654745</v>
      </c>
      <c r="D4498" s="309" t="s">
        <v>1808</v>
      </c>
      <c r="E4498" s="299">
        <f t="shared" si="261"/>
        <v>1</v>
      </c>
      <c r="F4498" s="303"/>
      <c r="G4498" s="320">
        <v>1</v>
      </c>
      <c r="H4498" s="320"/>
      <c r="I4498" s="13"/>
      <c r="J4498" s="13"/>
      <c r="K4498" s="13"/>
      <c r="L4498" s="13"/>
      <c r="M4498" s="13"/>
      <c r="N4498" s="13"/>
      <c r="O4498" s="13"/>
      <c r="P4498" s="13"/>
      <c r="Q4498" s="13"/>
      <c r="R4498" s="13"/>
      <c r="S4498" s="13"/>
      <c r="T4498" s="13"/>
      <c r="U4498" s="13"/>
      <c r="V4498" s="13"/>
      <c r="W4498" s="13"/>
      <c r="X4498" s="13"/>
      <c r="Y4498" s="13"/>
      <c r="Z4498" s="13"/>
      <c r="AA4498" s="13"/>
      <c r="AB4498" s="13"/>
      <c r="AC4498" s="13"/>
      <c r="AD4498" s="13"/>
      <c r="AE4498" s="13"/>
      <c r="AF4498" s="13"/>
      <c r="AG4498" s="13"/>
      <c r="AH4498" s="13"/>
      <c r="AI4498" s="13"/>
      <c r="AJ4498" s="13"/>
      <c r="AK4498" s="13"/>
      <c r="AL4498" s="13"/>
      <c r="AM4498" s="13"/>
      <c r="AN4498" s="13"/>
      <c r="AO4498" s="13"/>
      <c r="AP4498" s="13"/>
      <c r="AQ4498" s="13"/>
      <c r="AR4498" s="13"/>
      <c r="AS4498" s="13"/>
      <c r="AT4498" s="13"/>
      <c r="AU4498" s="13"/>
      <c r="AV4498" s="13"/>
      <c r="AW4498" s="13"/>
      <c r="AX4498" s="13"/>
      <c r="AY4498" s="13"/>
      <c r="AZ4498" s="13"/>
      <c r="BA4498" s="13"/>
      <c r="BB4498" s="13"/>
      <c r="BC4498" s="13"/>
      <c r="BD4498" s="13"/>
      <c r="BE4498" s="13"/>
      <c r="BF4498" s="13"/>
      <c r="BG4498" s="13"/>
      <c r="BH4498" s="13"/>
      <c r="BI4498" s="13"/>
      <c r="BJ4498" s="13"/>
      <c r="BK4498" s="13"/>
      <c r="BL4498" s="13"/>
      <c r="BM4498" s="13"/>
      <c r="BN4498" s="13"/>
      <c r="BO4498" s="13"/>
      <c r="BP4498" s="13"/>
      <c r="BQ4498" s="13"/>
      <c r="BR4498" s="13"/>
      <c r="BS4498" s="13"/>
      <c r="BT4498" s="13"/>
      <c r="BU4498" s="13"/>
      <c r="BV4498" s="13"/>
      <c r="BW4498" s="13"/>
      <c r="BX4498" s="13"/>
      <c r="BY4498" s="13"/>
      <c r="BZ4498" s="13"/>
      <c r="CA4498" s="13"/>
      <c r="CB4498" s="13"/>
      <c r="CC4498" s="13"/>
      <c r="CD4498" s="13"/>
      <c r="CE4498" s="13"/>
      <c r="CF4498" s="13"/>
      <c r="CG4498" s="13"/>
      <c r="CH4498" s="13"/>
      <c r="CI4498" s="13"/>
      <c r="CJ4498" s="13"/>
      <c r="CK4498" s="13"/>
      <c r="CL4498" s="13"/>
      <c r="CM4498" s="13"/>
      <c r="CN4498" s="13"/>
      <c r="CO4498" s="13"/>
      <c r="CP4498" s="13"/>
      <c r="CQ4498" s="13"/>
      <c r="CR4498" s="13"/>
      <c r="CS4498" s="13"/>
      <c r="CT4498" s="13"/>
      <c r="CU4498" s="13"/>
      <c r="CV4498" s="13"/>
      <c r="CW4498" s="13"/>
      <c r="CX4498" s="13"/>
      <c r="CY4498" s="13"/>
      <c r="CZ4498" s="13"/>
      <c r="DA4498" s="13"/>
      <c r="DB4498" s="13"/>
      <c r="DC4498" s="13"/>
      <c r="DD4498" s="13"/>
      <c r="DE4498" s="13"/>
      <c r="DF4498" s="13"/>
      <c r="DG4498" s="13"/>
      <c r="DH4498" s="13"/>
      <c r="DI4498" s="13"/>
      <c r="DJ4498" s="13"/>
      <c r="DK4498" s="13"/>
      <c r="DL4498" s="13"/>
      <c r="DM4498" s="13"/>
      <c r="DN4498" s="13"/>
      <c r="DO4498" s="13"/>
      <c r="DP4498" s="13"/>
      <c r="DQ4498" s="13"/>
      <c r="DR4498" s="13"/>
      <c r="DS4498" s="13"/>
      <c r="DT4498" s="13"/>
      <c r="DU4498" s="13"/>
      <c r="DV4498" s="13"/>
      <c r="DW4498" s="13"/>
      <c r="DX4498" s="13"/>
      <c r="DY4498" s="13"/>
      <c r="DZ4498" s="13"/>
      <c r="EA4498" s="13"/>
      <c r="EB4498" s="13"/>
      <c r="EC4498" s="13"/>
      <c r="ED4498" s="13"/>
      <c r="EE4498" s="13"/>
      <c r="EF4498" s="13"/>
      <c r="EG4498" s="13"/>
      <c r="EH4498" s="13"/>
      <c r="EI4498" s="13"/>
      <c r="EJ4498" s="13"/>
      <c r="EK4498" s="13"/>
      <c r="EL4498" s="13"/>
      <c r="EM4498" s="13"/>
      <c r="EN4498" s="13"/>
      <c r="EO4498" s="13"/>
      <c r="EP4498" s="13"/>
      <c r="EQ4498" s="13"/>
      <c r="ER4498" s="13"/>
      <c r="ES4498" s="13"/>
      <c r="ET4498" s="13"/>
      <c r="EU4498" s="13"/>
      <c r="EV4498" s="13"/>
      <c r="EW4498" s="13"/>
      <c r="EX4498" s="13"/>
      <c r="EY4498" s="13"/>
      <c r="EZ4498" s="13"/>
      <c r="FA4498" s="13"/>
      <c r="FB4498" s="13"/>
      <c r="FC4498" s="13"/>
      <c r="FD4498" s="13"/>
      <c r="FE4498" s="13"/>
      <c r="FF4498" s="13"/>
      <c r="FG4498" s="13"/>
      <c r="FH4498" s="13"/>
      <c r="FI4498" s="13"/>
      <c r="FJ4498" s="13"/>
      <c r="FK4498" s="13"/>
      <c r="FL4498" s="13"/>
      <c r="FM4498" s="13"/>
      <c r="FN4498" s="13"/>
      <c r="FO4498" s="13"/>
      <c r="FP4498" s="13"/>
      <c r="FQ4498" s="13"/>
      <c r="FR4498" s="13"/>
      <c r="FS4498" s="13"/>
      <c r="FT4498" s="13"/>
      <c r="FU4498" s="13"/>
      <c r="FV4498" s="13"/>
      <c r="FW4498" s="13"/>
      <c r="FX4498" s="13"/>
      <c r="FY4498" s="13"/>
      <c r="FZ4498" s="13"/>
      <c r="GA4498" s="13"/>
      <c r="GB4498" s="13"/>
      <c r="GC4498" s="13"/>
      <c r="GD4498" s="13"/>
      <c r="GE4498" s="13"/>
      <c r="GF4498" s="13"/>
      <c r="GG4498" s="13"/>
      <c r="GH4498" s="13"/>
      <c r="GI4498" s="13"/>
      <c r="GJ4498" s="13"/>
      <c r="GK4498" s="13"/>
      <c r="GL4498" s="13"/>
      <c r="GM4498" s="13"/>
      <c r="GN4498" s="13"/>
      <c r="GO4498" s="13"/>
      <c r="GP4498" s="13"/>
      <c r="GQ4498" s="13"/>
      <c r="GR4498" s="13"/>
      <c r="GS4498" s="13"/>
      <c r="GT4498" s="13"/>
      <c r="GU4498" s="13"/>
      <c r="GV4498" s="13"/>
      <c r="GW4498" s="13"/>
      <c r="GX4498" s="13"/>
      <c r="GY4498" s="13"/>
      <c r="GZ4498" s="13"/>
      <c r="HA4498" s="13"/>
      <c r="HB4498" s="13"/>
      <c r="HC4498" s="13"/>
      <c r="HD4498" s="13"/>
      <c r="HE4498" s="13"/>
      <c r="HF4498" s="13"/>
      <c r="HG4498" s="13"/>
      <c r="HH4498" s="13"/>
      <c r="HI4498" s="13"/>
      <c r="HJ4498" s="13"/>
      <c r="HK4498" s="13"/>
      <c r="HL4498" s="13"/>
      <c r="HM4498" s="13"/>
      <c r="HN4498" s="13"/>
      <c r="HO4498" s="13"/>
      <c r="HP4498" s="13"/>
      <c r="HQ4498" s="13"/>
      <c r="HR4498" s="13"/>
      <c r="HS4498" s="13"/>
      <c r="HT4498" s="13"/>
      <c r="HU4498" s="13"/>
      <c r="HV4498" s="13"/>
      <c r="HW4498" s="13"/>
      <c r="HX4498" s="13"/>
      <c r="HY4498" s="13"/>
      <c r="HZ4498" s="13"/>
      <c r="IA4498" s="13"/>
      <c r="IB4498" s="13"/>
      <c r="IC4498" s="13"/>
      <c r="ID4498" s="13"/>
      <c r="IE4498" s="13"/>
      <c r="IF4498" s="13"/>
      <c r="IG4498" s="13"/>
    </row>
    <row r="4499" spans="1:241" s="304" customFormat="1" ht="31.5" customHeight="1">
      <c r="A4499" s="308"/>
      <c r="B4499" s="910" t="s">
        <v>5527</v>
      </c>
      <c r="C4499" s="911"/>
      <c r="D4499" s="911"/>
      <c r="E4499" s="911"/>
      <c r="F4499" s="911"/>
      <c r="G4499" s="911"/>
      <c r="H4499" s="911"/>
      <c r="I4499" s="13"/>
      <c r="J4499" s="13"/>
      <c r="K4499" s="13"/>
      <c r="L4499" s="13"/>
      <c r="M4499" s="13"/>
      <c r="N4499" s="13"/>
      <c r="O4499" s="13"/>
      <c r="P4499" s="13"/>
      <c r="Q4499" s="13"/>
      <c r="R4499" s="13"/>
      <c r="S4499" s="13"/>
      <c r="T4499" s="13"/>
      <c r="U4499" s="13"/>
      <c r="V4499" s="13"/>
      <c r="W4499" s="13"/>
      <c r="X4499" s="13"/>
      <c r="Y4499" s="13"/>
      <c r="Z4499" s="13"/>
      <c r="AA4499" s="13"/>
      <c r="AB4499" s="13"/>
      <c r="AC4499" s="13"/>
      <c r="AD4499" s="13"/>
      <c r="AE4499" s="13"/>
      <c r="AF4499" s="13"/>
      <c r="AG4499" s="13"/>
      <c r="AH4499" s="13"/>
      <c r="AI4499" s="13"/>
      <c r="AJ4499" s="13"/>
      <c r="AK4499" s="13"/>
      <c r="AL4499" s="13"/>
      <c r="AM4499" s="13"/>
      <c r="AN4499" s="13"/>
      <c r="AO4499" s="13"/>
      <c r="AP4499" s="13"/>
      <c r="AQ4499" s="13"/>
      <c r="AR4499" s="13"/>
      <c r="AS4499" s="13"/>
      <c r="AT4499" s="13"/>
      <c r="AU4499" s="13"/>
      <c r="AV4499" s="13"/>
      <c r="AW4499" s="13"/>
      <c r="AX4499" s="13"/>
      <c r="AY4499" s="13"/>
      <c r="AZ4499" s="13"/>
      <c r="BA4499" s="13"/>
      <c r="BB4499" s="13"/>
      <c r="BC4499" s="13"/>
      <c r="BD4499" s="13"/>
      <c r="BE4499" s="13"/>
      <c r="BF4499" s="13"/>
      <c r="BG4499" s="13"/>
      <c r="BH4499" s="13"/>
      <c r="BI4499" s="13"/>
      <c r="BJ4499" s="13"/>
      <c r="BK4499" s="13"/>
      <c r="BL4499" s="13"/>
      <c r="BM4499" s="13"/>
      <c r="BN4499" s="13"/>
      <c r="BO4499" s="13"/>
      <c r="BP4499" s="13"/>
      <c r="BQ4499" s="13"/>
      <c r="BR4499" s="13"/>
      <c r="BS4499" s="13"/>
      <c r="BT4499" s="13"/>
      <c r="BU4499" s="13"/>
      <c r="BV4499" s="13"/>
      <c r="BW4499" s="13"/>
      <c r="BX4499" s="13"/>
      <c r="BY4499" s="13"/>
      <c r="BZ4499" s="13"/>
      <c r="CA4499" s="13"/>
      <c r="CB4499" s="13"/>
      <c r="CC4499" s="13"/>
      <c r="CD4499" s="13"/>
      <c r="CE4499" s="13"/>
      <c r="CF4499" s="13"/>
      <c r="CG4499" s="13"/>
      <c r="CH4499" s="13"/>
      <c r="CI4499" s="13"/>
      <c r="CJ4499" s="13"/>
      <c r="CK4499" s="13"/>
      <c r="CL4499" s="13"/>
      <c r="CM4499" s="13"/>
      <c r="CN4499" s="13"/>
      <c r="CO4499" s="13"/>
      <c r="CP4499" s="13"/>
      <c r="CQ4499" s="13"/>
      <c r="CR4499" s="13"/>
      <c r="CS4499" s="13"/>
      <c r="CT4499" s="13"/>
      <c r="CU4499" s="13"/>
      <c r="CV4499" s="13"/>
      <c r="CW4499" s="13"/>
      <c r="CX4499" s="13"/>
      <c r="CY4499" s="13"/>
      <c r="CZ4499" s="13"/>
      <c r="DA4499" s="13"/>
      <c r="DB4499" s="13"/>
      <c r="DC4499" s="13"/>
      <c r="DD4499" s="13"/>
      <c r="DE4499" s="13"/>
      <c r="DF4499" s="13"/>
      <c r="DG4499" s="13"/>
      <c r="DH4499" s="13"/>
      <c r="DI4499" s="13"/>
      <c r="DJ4499" s="13"/>
      <c r="DK4499" s="13"/>
      <c r="DL4499" s="13"/>
      <c r="DM4499" s="13"/>
      <c r="DN4499" s="13"/>
      <c r="DO4499" s="13"/>
      <c r="DP4499" s="13"/>
      <c r="DQ4499" s="13"/>
      <c r="DR4499" s="13"/>
      <c r="DS4499" s="13"/>
      <c r="DT4499" s="13"/>
      <c r="DU4499" s="13"/>
      <c r="DV4499" s="13"/>
      <c r="DW4499" s="13"/>
      <c r="DX4499" s="13"/>
      <c r="DY4499" s="13"/>
      <c r="DZ4499" s="13"/>
      <c r="EA4499" s="13"/>
      <c r="EB4499" s="13"/>
      <c r="EC4499" s="13"/>
      <c r="ED4499" s="13"/>
      <c r="EE4499" s="13"/>
      <c r="EF4499" s="13"/>
      <c r="EG4499" s="13"/>
      <c r="EH4499" s="13"/>
      <c r="EI4499" s="13"/>
      <c r="EJ4499" s="13"/>
      <c r="EK4499" s="13"/>
      <c r="EL4499" s="13"/>
      <c r="EM4499" s="13"/>
      <c r="EN4499" s="13"/>
      <c r="EO4499" s="13"/>
      <c r="EP4499" s="13"/>
      <c r="EQ4499" s="13"/>
      <c r="ER4499" s="13"/>
      <c r="ES4499" s="13"/>
      <c r="ET4499" s="13"/>
      <c r="EU4499" s="13"/>
      <c r="EV4499" s="13"/>
      <c r="EW4499" s="13"/>
      <c r="EX4499" s="13"/>
      <c r="EY4499" s="13"/>
      <c r="EZ4499" s="13"/>
      <c r="FA4499" s="13"/>
      <c r="FB4499" s="13"/>
      <c r="FC4499" s="13"/>
      <c r="FD4499" s="13"/>
      <c r="FE4499" s="13"/>
      <c r="FF4499" s="13"/>
      <c r="FG4499" s="13"/>
      <c r="FH4499" s="13"/>
      <c r="FI4499" s="13"/>
      <c r="FJ4499" s="13"/>
      <c r="FK4499" s="13"/>
      <c r="FL4499" s="13"/>
      <c r="FM4499" s="13"/>
      <c r="FN4499" s="13"/>
      <c r="FO4499" s="13"/>
      <c r="FP4499" s="13"/>
      <c r="FQ4499" s="13"/>
      <c r="FR4499" s="13"/>
      <c r="FS4499" s="13"/>
      <c r="FT4499" s="13"/>
      <c r="FU4499" s="13"/>
      <c r="FV4499" s="13"/>
      <c r="FW4499" s="13"/>
      <c r="FX4499" s="13"/>
      <c r="FY4499" s="13"/>
      <c r="FZ4499" s="13"/>
      <c r="GA4499" s="13"/>
      <c r="GB4499" s="13"/>
      <c r="GC4499" s="13"/>
      <c r="GD4499" s="13"/>
      <c r="GE4499" s="13"/>
      <c r="GF4499" s="13"/>
      <c r="GG4499" s="13"/>
      <c r="GH4499" s="13"/>
      <c r="GI4499" s="13"/>
      <c r="GJ4499" s="13"/>
      <c r="GK4499" s="13"/>
      <c r="GL4499" s="13"/>
      <c r="GM4499" s="13"/>
      <c r="GN4499" s="13"/>
      <c r="GO4499" s="13"/>
      <c r="GP4499" s="13"/>
      <c r="GQ4499" s="13"/>
      <c r="GR4499" s="13"/>
      <c r="GS4499" s="13"/>
      <c r="GT4499" s="13"/>
      <c r="GU4499" s="13"/>
      <c r="GV4499" s="13"/>
      <c r="GW4499" s="13"/>
      <c r="GX4499" s="13"/>
      <c r="GY4499" s="13"/>
      <c r="GZ4499" s="13"/>
      <c r="HA4499" s="13"/>
      <c r="HB4499" s="13"/>
      <c r="HC4499" s="13"/>
      <c r="HD4499" s="13"/>
      <c r="HE4499" s="13"/>
      <c r="HF4499" s="13"/>
      <c r="HG4499" s="13"/>
      <c r="HH4499" s="13"/>
      <c r="HI4499" s="13"/>
      <c r="HJ4499" s="13"/>
      <c r="HK4499" s="13"/>
      <c r="HL4499" s="13"/>
      <c r="HM4499" s="13"/>
      <c r="HN4499" s="13"/>
      <c r="HO4499" s="13"/>
      <c r="HP4499" s="13"/>
      <c r="HQ4499" s="13"/>
      <c r="HR4499" s="13"/>
      <c r="HS4499" s="13"/>
      <c r="HT4499" s="13"/>
      <c r="HU4499" s="13"/>
      <c r="HV4499" s="13"/>
      <c r="HW4499" s="13"/>
      <c r="HX4499" s="13"/>
      <c r="HY4499" s="13"/>
      <c r="HZ4499" s="13"/>
      <c r="IA4499" s="13"/>
      <c r="IB4499" s="13"/>
      <c r="IC4499" s="13"/>
      <c r="ID4499" s="13"/>
      <c r="IE4499" s="13"/>
      <c r="IF4499" s="13"/>
      <c r="IG4499" s="13"/>
    </row>
    <row r="4500" spans="1:241" s="304" customFormat="1">
      <c r="A4500" s="309">
        <v>407</v>
      </c>
      <c r="B4500" s="337" t="s">
        <v>5528</v>
      </c>
      <c r="C4500" s="59" t="s">
        <v>5529</v>
      </c>
      <c r="D4500" s="309" t="s">
        <v>1808</v>
      </c>
      <c r="E4500" s="299">
        <f t="shared" ref="E4500:E4510" si="262">+F4500+G4500+H4500</f>
        <v>4</v>
      </c>
      <c r="F4500" s="323">
        <v>4</v>
      </c>
      <c r="G4500" s="320"/>
      <c r="H4500" s="320"/>
      <c r="I4500" s="13"/>
      <c r="J4500" s="13"/>
      <c r="K4500" s="13"/>
      <c r="L4500" s="13"/>
      <c r="M4500" s="13"/>
      <c r="N4500" s="13"/>
      <c r="O4500" s="13"/>
      <c r="P4500" s="13"/>
      <c r="Q4500" s="13"/>
      <c r="R4500" s="13"/>
      <c r="S4500" s="13"/>
      <c r="T4500" s="13"/>
      <c r="U4500" s="13"/>
      <c r="V4500" s="13"/>
      <c r="W4500" s="13"/>
      <c r="X4500" s="13"/>
      <c r="Y4500" s="13"/>
      <c r="Z4500" s="13"/>
      <c r="AA4500" s="13"/>
      <c r="AB4500" s="13"/>
      <c r="AC4500" s="13"/>
      <c r="AD4500" s="13"/>
      <c r="AE4500" s="13"/>
      <c r="AF4500" s="13"/>
      <c r="AG4500" s="13"/>
      <c r="AH4500" s="13"/>
      <c r="AI4500" s="13"/>
      <c r="AJ4500" s="13"/>
      <c r="AK4500" s="13"/>
      <c r="AL4500" s="13"/>
      <c r="AM4500" s="13"/>
      <c r="AN4500" s="13"/>
      <c r="AO4500" s="13"/>
      <c r="AP4500" s="13"/>
      <c r="AQ4500" s="13"/>
      <c r="AR4500" s="13"/>
      <c r="AS4500" s="13"/>
      <c r="AT4500" s="13"/>
      <c r="AU4500" s="13"/>
      <c r="AV4500" s="13"/>
      <c r="AW4500" s="13"/>
      <c r="AX4500" s="13"/>
      <c r="AY4500" s="13"/>
      <c r="AZ4500" s="13"/>
      <c r="BA4500" s="13"/>
      <c r="BB4500" s="13"/>
      <c r="BC4500" s="13"/>
      <c r="BD4500" s="13"/>
      <c r="BE4500" s="13"/>
      <c r="BF4500" s="13"/>
      <c r="BG4500" s="13"/>
      <c r="BH4500" s="13"/>
      <c r="BI4500" s="13"/>
      <c r="BJ4500" s="13"/>
      <c r="BK4500" s="13"/>
      <c r="BL4500" s="13"/>
      <c r="BM4500" s="13"/>
      <c r="BN4500" s="13"/>
      <c r="BO4500" s="13"/>
      <c r="BP4500" s="13"/>
      <c r="BQ4500" s="13"/>
      <c r="BR4500" s="13"/>
      <c r="BS4500" s="13"/>
      <c r="BT4500" s="13"/>
      <c r="BU4500" s="13"/>
      <c r="BV4500" s="13"/>
      <c r="BW4500" s="13"/>
      <c r="BX4500" s="13"/>
      <c r="BY4500" s="13"/>
      <c r="BZ4500" s="13"/>
      <c r="CA4500" s="13"/>
      <c r="CB4500" s="13"/>
      <c r="CC4500" s="13"/>
      <c r="CD4500" s="13"/>
      <c r="CE4500" s="13"/>
      <c r="CF4500" s="13"/>
      <c r="CG4500" s="13"/>
      <c r="CH4500" s="13"/>
      <c r="CI4500" s="13"/>
      <c r="CJ4500" s="13"/>
      <c r="CK4500" s="13"/>
      <c r="CL4500" s="13"/>
      <c r="CM4500" s="13"/>
      <c r="CN4500" s="13"/>
      <c r="CO4500" s="13"/>
      <c r="CP4500" s="13"/>
      <c r="CQ4500" s="13"/>
      <c r="CR4500" s="13"/>
      <c r="CS4500" s="13"/>
      <c r="CT4500" s="13"/>
      <c r="CU4500" s="13"/>
      <c r="CV4500" s="13"/>
      <c r="CW4500" s="13"/>
      <c r="CX4500" s="13"/>
      <c r="CY4500" s="13"/>
      <c r="CZ4500" s="13"/>
      <c r="DA4500" s="13"/>
      <c r="DB4500" s="13"/>
      <c r="DC4500" s="13"/>
      <c r="DD4500" s="13"/>
      <c r="DE4500" s="13"/>
      <c r="DF4500" s="13"/>
      <c r="DG4500" s="13"/>
      <c r="DH4500" s="13"/>
      <c r="DI4500" s="13"/>
      <c r="DJ4500" s="13"/>
      <c r="DK4500" s="13"/>
      <c r="DL4500" s="13"/>
      <c r="DM4500" s="13"/>
      <c r="DN4500" s="13"/>
      <c r="DO4500" s="13"/>
      <c r="DP4500" s="13"/>
      <c r="DQ4500" s="13"/>
      <c r="DR4500" s="13"/>
      <c r="DS4500" s="13"/>
      <c r="DT4500" s="13"/>
      <c r="DU4500" s="13"/>
      <c r="DV4500" s="13"/>
      <c r="DW4500" s="13"/>
      <c r="DX4500" s="13"/>
      <c r="DY4500" s="13"/>
      <c r="DZ4500" s="13"/>
      <c r="EA4500" s="13"/>
      <c r="EB4500" s="13"/>
      <c r="EC4500" s="13"/>
      <c r="ED4500" s="13"/>
      <c r="EE4500" s="13"/>
      <c r="EF4500" s="13"/>
      <c r="EG4500" s="13"/>
      <c r="EH4500" s="13"/>
      <c r="EI4500" s="13"/>
      <c r="EJ4500" s="13"/>
      <c r="EK4500" s="13"/>
      <c r="EL4500" s="13"/>
      <c r="EM4500" s="13"/>
      <c r="EN4500" s="13"/>
      <c r="EO4500" s="13"/>
      <c r="EP4500" s="13"/>
      <c r="EQ4500" s="13"/>
      <c r="ER4500" s="13"/>
      <c r="ES4500" s="13"/>
      <c r="ET4500" s="13"/>
      <c r="EU4500" s="13"/>
      <c r="EV4500" s="13"/>
      <c r="EW4500" s="13"/>
      <c r="EX4500" s="13"/>
      <c r="EY4500" s="13"/>
      <c r="EZ4500" s="13"/>
      <c r="FA4500" s="13"/>
      <c r="FB4500" s="13"/>
      <c r="FC4500" s="13"/>
      <c r="FD4500" s="13"/>
      <c r="FE4500" s="13"/>
      <c r="FF4500" s="13"/>
      <c r="FG4500" s="13"/>
      <c r="FH4500" s="13"/>
      <c r="FI4500" s="13"/>
      <c r="FJ4500" s="13"/>
      <c r="FK4500" s="13"/>
      <c r="FL4500" s="13"/>
      <c r="FM4500" s="13"/>
      <c r="FN4500" s="13"/>
      <c r="FO4500" s="13"/>
      <c r="FP4500" s="13"/>
      <c r="FQ4500" s="13"/>
      <c r="FR4500" s="13"/>
      <c r="FS4500" s="13"/>
      <c r="FT4500" s="13"/>
      <c r="FU4500" s="13"/>
      <c r="FV4500" s="13"/>
      <c r="FW4500" s="13"/>
      <c r="FX4500" s="13"/>
      <c r="FY4500" s="13"/>
      <c r="FZ4500" s="13"/>
      <c r="GA4500" s="13"/>
      <c r="GB4500" s="13"/>
      <c r="GC4500" s="13"/>
      <c r="GD4500" s="13"/>
      <c r="GE4500" s="13"/>
      <c r="GF4500" s="13"/>
      <c r="GG4500" s="13"/>
      <c r="GH4500" s="13"/>
      <c r="GI4500" s="13"/>
      <c r="GJ4500" s="13"/>
      <c r="GK4500" s="13"/>
      <c r="GL4500" s="13"/>
      <c r="GM4500" s="13"/>
      <c r="GN4500" s="13"/>
      <c r="GO4500" s="13"/>
      <c r="GP4500" s="13"/>
      <c r="GQ4500" s="13"/>
      <c r="GR4500" s="13"/>
      <c r="GS4500" s="13"/>
      <c r="GT4500" s="13"/>
      <c r="GU4500" s="13"/>
      <c r="GV4500" s="13"/>
      <c r="GW4500" s="13"/>
      <c r="GX4500" s="13"/>
      <c r="GY4500" s="13"/>
      <c r="GZ4500" s="13"/>
      <c r="HA4500" s="13"/>
      <c r="HB4500" s="13"/>
      <c r="HC4500" s="13"/>
      <c r="HD4500" s="13"/>
      <c r="HE4500" s="13"/>
      <c r="HF4500" s="13"/>
      <c r="HG4500" s="13"/>
      <c r="HH4500" s="13"/>
      <c r="HI4500" s="13"/>
      <c r="HJ4500" s="13"/>
      <c r="HK4500" s="13"/>
      <c r="HL4500" s="13"/>
      <c r="HM4500" s="13"/>
      <c r="HN4500" s="13"/>
      <c r="HO4500" s="13"/>
      <c r="HP4500" s="13"/>
      <c r="HQ4500" s="13"/>
      <c r="HR4500" s="13"/>
      <c r="HS4500" s="13"/>
      <c r="HT4500" s="13"/>
      <c r="HU4500" s="13"/>
      <c r="HV4500" s="13"/>
      <c r="HW4500" s="13"/>
      <c r="HX4500" s="13"/>
      <c r="HY4500" s="13"/>
      <c r="HZ4500" s="13"/>
      <c r="IA4500" s="13"/>
      <c r="IB4500" s="13"/>
      <c r="IC4500" s="13"/>
      <c r="ID4500" s="13"/>
      <c r="IE4500" s="13"/>
      <c r="IF4500" s="13"/>
      <c r="IG4500" s="13"/>
    </row>
    <row r="4501" spans="1:241" s="304" customFormat="1">
      <c r="A4501" s="309">
        <v>408</v>
      </c>
      <c r="B4501" s="337" t="s">
        <v>4430</v>
      </c>
      <c r="C4501" s="59" t="s">
        <v>5530</v>
      </c>
      <c r="D4501" s="309" t="s">
        <v>1808</v>
      </c>
      <c r="E4501" s="299">
        <f t="shared" si="262"/>
        <v>8</v>
      </c>
      <c r="F4501" s="323">
        <v>8</v>
      </c>
      <c r="G4501" s="320"/>
      <c r="H4501" s="303"/>
      <c r="I4501" s="13"/>
      <c r="J4501" s="13"/>
      <c r="K4501" s="13"/>
      <c r="L4501" s="13"/>
      <c r="M4501" s="13"/>
      <c r="N4501" s="13"/>
      <c r="O4501" s="13"/>
      <c r="P4501" s="13"/>
      <c r="Q4501" s="13"/>
      <c r="R4501" s="13"/>
      <c r="S4501" s="13"/>
      <c r="T4501" s="13"/>
      <c r="U4501" s="13"/>
      <c r="V4501" s="13"/>
      <c r="W4501" s="13"/>
      <c r="X4501" s="13"/>
      <c r="Y4501" s="13"/>
      <c r="Z4501" s="13"/>
      <c r="AA4501" s="13"/>
      <c r="AB4501" s="13"/>
      <c r="AC4501" s="13"/>
      <c r="AD4501" s="13"/>
      <c r="AE4501" s="13"/>
      <c r="AF4501" s="13"/>
      <c r="AG4501" s="13"/>
      <c r="AH4501" s="13"/>
      <c r="AI4501" s="13"/>
      <c r="AJ4501" s="13"/>
      <c r="AK4501" s="13"/>
      <c r="AL4501" s="13"/>
      <c r="AM4501" s="13"/>
      <c r="AN4501" s="13"/>
      <c r="AO4501" s="13"/>
      <c r="AP4501" s="13"/>
      <c r="AQ4501" s="13"/>
      <c r="AR4501" s="13"/>
      <c r="AS4501" s="13"/>
      <c r="AT4501" s="13"/>
      <c r="AU4501" s="13"/>
      <c r="AV4501" s="13"/>
      <c r="AW4501" s="13"/>
      <c r="AX4501" s="13"/>
      <c r="AY4501" s="13"/>
      <c r="AZ4501" s="13"/>
      <c r="BA4501" s="13"/>
      <c r="BB4501" s="13"/>
      <c r="BC4501" s="13"/>
      <c r="BD4501" s="13"/>
      <c r="BE4501" s="13"/>
      <c r="BF4501" s="13"/>
      <c r="BG4501" s="13"/>
      <c r="BH4501" s="13"/>
      <c r="BI4501" s="13"/>
      <c r="BJ4501" s="13"/>
      <c r="BK4501" s="13"/>
      <c r="BL4501" s="13"/>
      <c r="BM4501" s="13"/>
      <c r="BN4501" s="13"/>
      <c r="BO4501" s="13"/>
      <c r="BP4501" s="13"/>
      <c r="BQ4501" s="13"/>
      <c r="BR4501" s="13"/>
      <c r="BS4501" s="13"/>
      <c r="BT4501" s="13"/>
      <c r="BU4501" s="13"/>
      <c r="BV4501" s="13"/>
      <c r="BW4501" s="13"/>
      <c r="BX4501" s="13"/>
      <c r="BY4501" s="13"/>
      <c r="BZ4501" s="13"/>
      <c r="CA4501" s="13"/>
      <c r="CB4501" s="13"/>
      <c r="CC4501" s="13"/>
      <c r="CD4501" s="13"/>
      <c r="CE4501" s="13"/>
      <c r="CF4501" s="13"/>
      <c r="CG4501" s="13"/>
      <c r="CH4501" s="13"/>
      <c r="CI4501" s="13"/>
      <c r="CJ4501" s="13"/>
      <c r="CK4501" s="13"/>
      <c r="CL4501" s="13"/>
      <c r="CM4501" s="13"/>
      <c r="CN4501" s="13"/>
      <c r="CO4501" s="13"/>
      <c r="CP4501" s="13"/>
      <c r="CQ4501" s="13"/>
      <c r="CR4501" s="13"/>
      <c r="CS4501" s="13"/>
      <c r="CT4501" s="13"/>
      <c r="CU4501" s="13"/>
      <c r="CV4501" s="13"/>
      <c r="CW4501" s="13"/>
      <c r="CX4501" s="13"/>
      <c r="CY4501" s="13"/>
      <c r="CZ4501" s="13"/>
      <c r="DA4501" s="13"/>
      <c r="DB4501" s="13"/>
      <c r="DC4501" s="13"/>
      <c r="DD4501" s="13"/>
      <c r="DE4501" s="13"/>
      <c r="DF4501" s="13"/>
      <c r="DG4501" s="13"/>
      <c r="DH4501" s="13"/>
      <c r="DI4501" s="13"/>
      <c r="DJ4501" s="13"/>
      <c r="DK4501" s="13"/>
      <c r="DL4501" s="13"/>
      <c r="DM4501" s="13"/>
      <c r="DN4501" s="13"/>
      <c r="DO4501" s="13"/>
      <c r="DP4501" s="13"/>
      <c r="DQ4501" s="13"/>
      <c r="DR4501" s="13"/>
      <c r="DS4501" s="13"/>
      <c r="DT4501" s="13"/>
      <c r="DU4501" s="13"/>
      <c r="DV4501" s="13"/>
      <c r="DW4501" s="13"/>
      <c r="DX4501" s="13"/>
      <c r="DY4501" s="13"/>
      <c r="DZ4501" s="13"/>
      <c r="EA4501" s="13"/>
      <c r="EB4501" s="13"/>
      <c r="EC4501" s="13"/>
      <c r="ED4501" s="13"/>
      <c r="EE4501" s="13"/>
      <c r="EF4501" s="13"/>
      <c r="EG4501" s="13"/>
      <c r="EH4501" s="13"/>
      <c r="EI4501" s="13"/>
      <c r="EJ4501" s="13"/>
      <c r="EK4501" s="13"/>
      <c r="EL4501" s="13"/>
      <c r="EM4501" s="13"/>
      <c r="EN4501" s="13"/>
      <c r="EO4501" s="13"/>
      <c r="EP4501" s="13"/>
      <c r="EQ4501" s="13"/>
      <c r="ER4501" s="13"/>
      <c r="ES4501" s="13"/>
      <c r="ET4501" s="13"/>
      <c r="EU4501" s="13"/>
      <c r="EV4501" s="13"/>
      <c r="EW4501" s="13"/>
      <c r="EX4501" s="13"/>
      <c r="EY4501" s="13"/>
      <c r="EZ4501" s="13"/>
      <c r="FA4501" s="13"/>
      <c r="FB4501" s="13"/>
      <c r="FC4501" s="13"/>
      <c r="FD4501" s="13"/>
      <c r="FE4501" s="13"/>
      <c r="FF4501" s="13"/>
      <c r="FG4501" s="13"/>
      <c r="FH4501" s="13"/>
      <c r="FI4501" s="13"/>
      <c r="FJ4501" s="13"/>
      <c r="FK4501" s="13"/>
      <c r="FL4501" s="13"/>
      <c r="FM4501" s="13"/>
      <c r="FN4501" s="13"/>
      <c r="FO4501" s="13"/>
      <c r="FP4501" s="13"/>
      <c r="FQ4501" s="13"/>
      <c r="FR4501" s="13"/>
      <c r="FS4501" s="13"/>
      <c r="FT4501" s="13"/>
      <c r="FU4501" s="13"/>
      <c r="FV4501" s="13"/>
      <c r="FW4501" s="13"/>
      <c r="FX4501" s="13"/>
      <c r="FY4501" s="13"/>
      <c r="FZ4501" s="13"/>
      <c r="GA4501" s="13"/>
      <c r="GB4501" s="13"/>
      <c r="GC4501" s="13"/>
      <c r="GD4501" s="13"/>
      <c r="GE4501" s="13"/>
      <c r="GF4501" s="13"/>
      <c r="GG4501" s="13"/>
      <c r="GH4501" s="13"/>
      <c r="GI4501" s="13"/>
      <c r="GJ4501" s="13"/>
      <c r="GK4501" s="13"/>
      <c r="GL4501" s="13"/>
      <c r="GM4501" s="13"/>
      <c r="GN4501" s="13"/>
      <c r="GO4501" s="13"/>
      <c r="GP4501" s="13"/>
      <c r="GQ4501" s="13"/>
      <c r="GR4501" s="13"/>
      <c r="GS4501" s="13"/>
      <c r="GT4501" s="13"/>
      <c r="GU4501" s="13"/>
      <c r="GV4501" s="13"/>
      <c r="GW4501" s="13"/>
      <c r="GX4501" s="13"/>
      <c r="GY4501" s="13"/>
      <c r="GZ4501" s="13"/>
      <c r="HA4501" s="13"/>
      <c r="HB4501" s="13"/>
      <c r="HC4501" s="13"/>
      <c r="HD4501" s="13"/>
      <c r="HE4501" s="13"/>
      <c r="HF4501" s="13"/>
      <c r="HG4501" s="13"/>
      <c r="HH4501" s="13"/>
      <c r="HI4501" s="13"/>
      <c r="HJ4501" s="13"/>
      <c r="HK4501" s="13"/>
      <c r="HL4501" s="13"/>
      <c r="HM4501" s="13"/>
      <c r="HN4501" s="13"/>
      <c r="HO4501" s="13"/>
      <c r="HP4501" s="13"/>
      <c r="HQ4501" s="13"/>
      <c r="HR4501" s="13"/>
      <c r="HS4501" s="13"/>
      <c r="HT4501" s="13"/>
      <c r="HU4501" s="13"/>
      <c r="HV4501" s="13"/>
      <c r="HW4501" s="13"/>
      <c r="HX4501" s="13"/>
      <c r="HY4501" s="13"/>
      <c r="HZ4501" s="13"/>
      <c r="IA4501" s="13"/>
      <c r="IB4501" s="13"/>
      <c r="IC4501" s="13"/>
      <c r="ID4501" s="13"/>
      <c r="IE4501" s="13"/>
      <c r="IF4501" s="13"/>
      <c r="IG4501" s="13"/>
    </row>
    <row r="4502" spans="1:241" s="304" customFormat="1">
      <c r="A4502" s="309">
        <v>409</v>
      </c>
      <c r="B4502" s="337" t="s">
        <v>4448</v>
      </c>
      <c r="C4502" s="59" t="s">
        <v>5531</v>
      </c>
      <c r="D4502" s="309" t="s">
        <v>1808</v>
      </c>
      <c r="E4502" s="299">
        <f t="shared" si="262"/>
        <v>8</v>
      </c>
      <c r="F4502" s="323">
        <v>8</v>
      </c>
      <c r="G4502" s="320"/>
      <c r="H4502" s="303"/>
      <c r="I4502" s="13"/>
      <c r="J4502" s="13"/>
      <c r="K4502" s="13"/>
      <c r="L4502" s="13"/>
      <c r="M4502" s="13"/>
      <c r="N4502" s="13"/>
      <c r="O4502" s="13"/>
      <c r="P4502" s="13"/>
      <c r="Q4502" s="13"/>
      <c r="R4502" s="13"/>
      <c r="S4502" s="13"/>
      <c r="T4502" s="13"/>
      <c r="U4502" s="13"/>
      <c r="V4502" s="13"/>
      <c r="W4502" s="13"/>
      <c r="X4502" s="13"/>
      <c r="Y4502" s="13"/>
      <c r="Z4502" s="13"/>
      <c r="AA4502" s="13"/>
      <c r="AB4502" s="13"/>
      <c r="AC4502" s="13"/>
      <c r="AD4502" s="13"/>
      <c r="AE4502" s="13"/>
      <c r="AF4502" s="13"/>
      <c r="AG4502" s="13"/>
      <c r="AH4502" s="13"/>
      <c r="AI4502" s="13"/>
      <c r="AJ4502" s="13"/>
      <c r="AK4502" s="13"/>
      <c r="AL4502" s="13"/>
      <c r="AM4502" s="13"/>
      <c r="AN4502" s="13"/>
      <c r="AO4502" s="13"/>
      <c r="AP4502" s="13"/>
      <c r="AQ4502" s="13"/>
      <c r="AR4502" s="13"/>
      <c r="AS4502" s="13"/>
      <c r="AT4502" s="13"/>
      <c r="AU4502" s="13"/>
      <c r="AV4502" s="13"/>
      <c r="AW4502" s="13"/>
      <c r="AX4502" s="13"/>
      <c r="AY4502" s="13"/>
      <c r="AZ4502" s="13"/>
      <c r="BA4502" s="13"/>
      <c r="BB4502" s="13"/>
      <c r="BC4502" s="13"/>
      <c r="BD4502" s="13"/>
      <c r="BE4502" s="13"/>
      <c r="BF4502" s="13"/>
      <c r="BG4502" s="13"/>
      <c r="BH4502" s="13"/>
      <c r="BI4502" s="13"/>
      <c r="BJ4502" s="13"/>
      <c r="BK4502" s="13"/>
      <c r="BL4502" s="13"/>
      <c r="BM4502" s="13"/>
      <c r="BN4502" s="13"/>
      <c r="BO4502" s="13"/>
      <c r="BP4502" s="13"/>
      <c r="BQ4502" s="13"/>
      <c r="BR4502" s="13"/>
      <c r="BS4502" s="13"/>
      <c r="BT4502" s="13"/>
      <c r="BU4502" s="13"/>
      <c r="BV4502" s="13"/>
      <c r="BW4502" s="13"/>
      <c r="BX4502" s="13"/>
      <c r="BY4502" s="13"/>
      <c r="BZ4502" s="13"/>
      <c r="CA4502" s="13"/>
      <c r="CB4502" s="13"/>
      <c r="CC4502" s="13"/>
      <c r="CD4502" s="13"/>
      <c r="CE4502" s="13"/>
      <c r="CF4502" s="13"/>
      <c r="CG4502" s="13"/>
      <c r="CH4502" s="13"/>
      <c r="CI4502" s="13"/>
      <c r="CJ4502" s="13"/>
      <c r="CK4502" s="13"/>
      <c r="CL4502" s="13"/>
      <c r="CM4502" s="13"/>
      <c r="CN4502" s="13"/>
      <c r="CO4502" s="13"/>
      <c r="CP4502" s="13"/>
      <c r="CQ4502" s="13"/>
      <c r="CR4502" s="13"/>
      <c r="CS4502" s="13"/>
      <c r="CT4502" s="13"/>
      <c r="CU4502" s="13"/>
      <c r="CV4502" s="13"/>
      <c r="CW4502" s="13"/>
      <c r="CX4502" s="13"/>
      <c r="CY4502" s="13"/>
      <c r="CZ4502" s="13"/>
      <c r="DA4502" s="13"/>
      <c r="DB4502" s="13"/>
      <c r="DC4502" s="13"/>
      <c r="DD4502" s="13"/>
      <c r="DE4502" s="13"/>
      <c r="DF4502" s="13"/>
      <c r="DG4502" s="13"/>
      <c r="DH4502" s="13"/>
      <c r="DI4502" s="13"/>
      <c r="DJ4502" s="13"/>
      <c r="DK4502" s="13"/>
      <c r="DL4502" s="13"/>
      <c r="DM4502" s="13"/>
      <c r="DN4502" s="13"/>
      <c r="DO4502" s="13"/>
      <c r="DP4502" s="13"/>
      <c r="DQ4502" s="13"/>
      <c r="DR4502" s="13"/>
      <c r="DS4502" s="13"/>
      <c r="DT4502" s="13"/>
      <c r="DU4502" s="13"/>
      <c r="DV4502" s="13"/>
      <c r="DW4502" s="13"/>
      <c r="DX4502" s="13"/>
      <c r="DY4502" s="13"/>
      <c r="DZ4502" s="13"/>
      <c r="EA4502" s="13"/>
      <c r="EB4502" s="13"/>
      <c r="EC4502" s="13"/>
      <c r="ED4502" s="13"/>
      <c r="EE4502" s="13"/>
      <c r="EF4502" s="13"/>
      <c r="EG4502" s="13"/>
      <c r="EH4502" s="13"/>
      <c r="EI4502" s="13"/>
      <c r="EJ4502" s="13"/>
      <c r="EK4502" s="13"/>
      <c r="EL4502" s="13"/>
      <c r="EM4502" s="13"/>
      <c r="EN4502" s="13"/>
      <c r="EO4502" s="13"/>
      <c r="EP4502" s="13"/>
      <c r="EQ4502" s="13"/>
      <c r="ER4502" s="13"/>
      <c r="ES4502" s="13"/>
      <c r="ET4502" s="13"/>
      <c r="EU4502" s="13"/>
      <c r="EV4502" s="13"/>
      <c r="EW4502" s="13"/>
      <c r="EX4502" s="13"/>
      <c r="EY4502" s="13"/>
      <c r="EZ4502" s="13"/>
      <c r="FA4502" s="13"/>
      <c r="FB4502" s="13"/>
      <c r="FC4502" s="13"/>
      <c r="FD4502" s="13"/>
      <c r="FE4502" s="13"/>
      <c r="FF4502" s="13"/>
      <c r="FG4502" s="13"/>
      <c r="FH4502" s="13"/>
      <c r="FI4502" s="13"/>
      <c r="FJ4502" s="13"/>
      <c r="FK4502" s="13"/>
      <c r="FL4502" s="13"/>
      <c r="FM4502" s="13"/>
      <c r="FN4502" s="13"/>
      <c r="FO4502" s="13"/>
      <c r="FP4502" s="13"/>
      <c r="FQ4502" s="13"/>
      <c r="FR4502" s="13"/>
      <c r="FS4502" s="13"/>
      <c r="FT4502" s="13"/>
      <c r="FU4502" s="13"/>
      <c r="FV4502" s="13"/>
      <c r="FW4502" s="13"/>
      <c r="FX4502" s="13"/>
      <c r="FY4502" s="13"/>
      <c r="FZ4502" s="13"/>
      <c r="GA4502" s="13"/>
      <c r="GB4502" s="13"/>
      <c r="GC4502" s="13"/>
      <c r="GD4502" s="13"/>
      <c r="GE4502" s="13"/>
      <c r="GF4502" s="13"/>
      <c r="GG4502" s="13"/>
      <c r="GH4502" s="13"/>
      <c r="GI4502" s="13"/>
      <c r="GJ4502" s="13"/>
      <c r="GK4502" s="13"/>
      <c r="GL4502" s="13"/>
      <c r="GM4502" s="13"/>
      <c r="GN4502" s="13"/>
      <c r="GO4502" s="13"/>
      <c r="GP4502" s="13"/>
      <c r="GQ4502" s="13"/>
      <c r="GR4502" s="13"/>
      <c r="GS4502" s="13"/>
      <c r="GT4502" s="13"/>
      <c r="GU4502" s="13"/>
      <c r="GV4502" s="13"/>
      <c r="GW4502" s="13"/>
      <c r="GX4502" s="13"/>
      <c r="GY4502" s="13"/>
      <c r="GZ4502" s="13"/>
      <c r="HA4502" s="13"/>
      <c r="HB4502" s="13"/>
      <c r="HC4502" s="13"/>
      <c r="HD4502" s="13"/>
      <c r="HE4502" s="13"/>
      <c r="HF4502" s="13"/>
      <c r="HG4502" s="13"/>
      <c r="HH4502" s="13"/>
      <c r="HI4502" s="13"/>
      <c r="HJ4502" s="13"/>
      <c r="HK4502" s="13"/>
      <c r="HL4502" s="13"/>
      <c r="HM4502" s="13"/>
      <c r="HN4502" s="13"/>
      <c r="HO4502" s="13"/>
      <c r="HP4502" s="13"/>
      <c r="HQ4502" s="13"/>
      <c r="HR4502" s="13"/>
      <c r="HS4502" s="13"/>
      <c r="HT4502" s="13"/>
      <c r="HU4502" s="13"/>
      <c r="HV4502" s="13"/>
      <c r="HW4502" s="13"/>
      <c r="HX4502" s="13"/>
      <c r="HY4502" s="13"/>
      <c r="HZ4502" s="13"/>
      <c r="IA4502" s="13"/>
      <c r="IB4502" s="13"/>
      <c r="IC4502" s="13"/>
      <c r="ID4502" s="13"/>
      <c r="IE4502" s="13"/>
      <c r="IF4502" s="13"/>
      <c r="IG4502" s="13"/>
    </row>
    <row r="4503" spans="1:241" s="304" customFormat="1">
      <c r="A4503" s="309">
        <v>410</v>
      </c>
      <c r="B4503" s="337" t="s">
        <v>4427</v>
      </c>
      <c r="C4503" s="59" t="s">
        <v>4462</v>
      </c>
      <c r="D4503" s="309" t="s">
        <v>1808</v>
      </c>
      <c r="E4503" s="299">
        <f t="shared" si="262"/>
        <v>4</v>
      </c>
      <c r="F4503" s="323">
        <v>4</v>
      </c>
      <c r="G4503" s="320"/>
      <c r="H4503" s="303"/>
      <c r="I4503" s="13"/>
      <c r="J4503" s="13"/>
      <c r="K4503" s="13"/>
      <c r="L4503" s="13"/>
      <c r="M4503" s="13"/>
      <c r="N4503" s="13"/>
      <c r="O4503" s="13"/>
      <c r="P4503" s="13"/>
      <c r="Q4503" s="13"/>
      <c r="R4503" s="13"/>
      <c r="S4503" s="13"/>
      <c r="T4503" s="13"/>
      <c r="U4503" s="13"/>
      <c r="V4503" s="13"/>
      <c r="W4503" s="13"/>
      <c r="X4503" s="13"/>
      <c r="Y4503" s="13"/>
      <c r="Z4503" s="13"/>
      <c r="AA4503" s="13"/>
      <c r="AB4503" s="13"/>
      <c r="AC4503" s="13"/>
      <c r="AD4503" s="13"/>
      <c r="AE4503" s="13"/>
      <c r="AF4503" s="13"/>
      <c r="AG4503" s="13"/>
      <c r="AH4503" s="13"/>
      <c r="AI4503" s="13"/>
      <c r="AJ4503" s="13"/>
      <c r="AK4503" s="13"/>
      <c r="AL4503" s="13"/>
      <c r="AM4503" s="13"/>
      <c r="AN4503" s="13"/>
      <c r="AO4503" s="13"/>
      <c r="AP4503" s="13"/>
      <c r="AQ4503" s="13"/>
      <c r="AR4503" s="13"/>
      <c r="AS4503" s="13"/>
      <c r="AT4503" s="13"/>
      <c r="AU4503" s="13"/>
      <c r="AV4503" s="13"/>
      <c r="AW4503" s="13"/>
      <c r="AX4503" s="13"/>
      <c r="AY4503" s="13"/>
      <c r="AZ4503" s="13"/>
      <c r="BA4503" s="13"/>
      <c r="BB4503" s="13"/>
      <c r="BC4503" s="13"/>
      <c r="BD4503" s="13"/>
      <c r="BE4503" s="13"/>
      <c r="BF4503" s="13"/>
      <c r="BG4503" s="13"/>
      <c r="BH4503" s="13"/>
      <c r="BI4503" s="13"/>
      <c r="BJ4503" s="13"/>
      <c r="BK4503" s="13"/>
      <c r="BL4503" s="13"/>
      <c r="BM4503" s="13"/>
      <c r="BN4503" s="13"/>
      <c r="BO4503" s="13"/>
      <c r="BP4503" s="13"/>
      <c r="BQ4503" s="13"/>
      <c r="BR4503" s="13"/>
      <c r="BS4503" s="13"/>
      <c r="BT4503" s="13"/>
      <c r="BU4503" s="13"/>
      <c r="BV4503" s="13"/>
      <c r="BW4503" s="13"/>
      <c r="BX4503" s="13"/>
      <c r="BY4503" s="13"/>
      <c r="BZ4503" s="13"/>
      <c r="CA4503" s="13"/>
      <c r="CB4503" s="13"/>
      <c r="CC4503" s="13"/>
      <c r="CD4503" s="13"/>
      <c r="CE4503" s="13"/>
      <c r="CF4503" s="13"/>
      <c r="CG4503" s="13"/>
      <c r="CH4503" s="13"/>
      <c r="CI4503" s="13"/>
      <c r="CJ4503" s="13"/>
      <c r="CK4503" s="13"/>
      <c r="CL4503" s="13"/>
      <c r="CM4503" s="13"/>
      <c r="CN4503" s="13"/>
      <c r="CO4503" s="13"/>
      <c r="CP4503" s="13"/>
      <c r="CQ4503" s="13"/>
      <c r="CR4503" s="13"/>
      <c r="CS4503" s="13"/>
      <c r="CT4503" s="13"/>
      <c r="CU4503" s="13"/>
      <c r="CV4503" s="13"/>
      <c r="CW4503" s="13"/>
      <c r="CX4503" s="13"/>
      <c r="CY4503" s="13"/>
      <c r="CZ4503" s="13"/>
      <c r="DA4503" s="13"/>
      <c r="DB4503" s="13"/>
      <c r="DC4503" s="13"/>
      <c r="DD4503" s="13"/>
      <c r="DE4503" s="13"/>
      <c r="DF4503" s="13"/>
      <c r="DG4503" s="13"/>
      <c r="DH4503" s="13"/>
      <c r="DI4503" s="13"/>
      <c r="DJ4503" s="13"/>
      <c r="DK4503" s="13"/>
      <c r="DL4503" s="13"/>
      <c r="DM4503" s="13"/>
      <c r="DN4503" s="13"/>
      <c r="DO4503" s="13"/>
      <c r="DP4503" s="13"/>
      <c r="DQ4503" s="13"/>
      <c r="DR4503" s="13"/>
      <c r="DS4503" s="13"/>
      <c r="DT4503" s="13"/>
      <c r="DU4503" s="13"/>
      <c r="DV4503" s="13"/>
      <c r="DW4503" s="13"/>
      <c r="DX4503" s="13"/>
      <c r="DY4503" s="13"/>
      <c r="DZ4503" s="13"/>
      <c r="EA4503" s="13"/>
      <c r="EB4503" s="13"/>
      <c r="EC4503" s="13"/>
      <c r="ED4503" s="13"/>
      <c r="EE4503" s="13"/>
      <c r="EF4503" s="13"/>
      <c r="EG4503" s="13"/>
      <c r="EH4503" s="13"/>
      <c r="EI4503" s="13"/>
      <c r="EJ4503" s="13"/>
      <c r="EK4503" s="13"/>
      <c r="EL4503" s="13"/>
      <c r="EM4503" s="13"/>
      <c r="EN4503" s="13"/>
      <c r="EO4503" s="13"/>
      <c r="EP4503" s="13"/>
      <c r="EQ4503" s="13"/>
      <c r="ER4503" s="13"/>
      <c r="ES4503" s="13"/>
      <c r="ET4503" s="13"/>
      <c r="EU4503" s="13"/>
      <c r="EV4503" s="13"/>
      <c r="EW4503" s="13"/>
      <c r="EX4503" s="13"/>
      <c r="EY4503" s="13"/>
      <c r="EZ4503" s="13"/>
      <c r="FA4503" s="13"/>
      <c r="FB4503" s="13"/>
      <c r="FC4503" s="13"/>
      <c r="FD4503" s="13"/>
      <c r="FE4503" s="13"/>
      <c r="FF4503" s="13"/>
      <c r="FG4503" s="13"/>
      <c r="FH4503" s="13"/>
      <c r="FI4503" s="13"/>
      <c r="FJ4503" s="13"/>
      <c r="FK4503" s="13"/>
      <c r="FL4503" s="13"/>
      <c r="FM4503" s="13"/>
      <c r="FN4503" s="13"/>
      <c r="FO4503" s="13"/>
      <c r="FP4503" s="13"/>
      <c r="FQ4503" s="13"/>
      <c r="FR4503" s="13"/>
      <c r="FS4503" s="13"/>
      <c r="FT4503" s="13"/>
      <c r="FU4503" s="13"/>
      <c r="FV4503" s="13"/>
      <c r="FW4503" s="13"/>
      <c r="FX4503" s="13"/>
      <c r="FY4503" s="13"/>
      <c r="FZ4503" s="13"/>
      <c r="GA4503" s="13"/>
      <c r="GB4503" s="13"/>
      <c r="GC4503" s="13"/>
      <c r="GD4503" s="13"/>
      <c r="GE4503" s="13"/>
      <c r="GF4503" s="13"/>
      <c r="GG4503" s="13"/>
      <c r="GH4503" s="13"/>
      <c r="GI4503" s="13"/>
      <c r="GJ4503" s="13"/>
      <c r="GK4503" s="13"/>
      <c r="GL4503" s="13"/>
      <c r="GM4503" s="13"/>
      <c r="GN4503" s="13"/>
      <c r="GO4503" s="13"/>
      <c r="GP4503" s="13"/>
      <c r="GQ4503" s="13"/>
      <c r="GR4503" s="13"/>
      <c r="GS4503" s="13"/>
      <c r="GT4503" s="13"/>
      <c r="GU4503" s="13"/>
      <c r="GV4503" s="13"/>
      <c r="GW4503" s="13"/>
      <c r="GX4503" s="13"/>
      <c r="GY4503" s="13"/>
      <c r="GZ4503" s="13"/>
      <c r="HA4503" s="13"/>
      <c r="HB4503" s="13"/>
      <c r="HC4503" s="13"/>
      <c r="HD4503" s="13"/>
      <c r="HE4503" s="13"/>
      <c r="HF4503" s="13"/>
      <c r="HG4503" s="13"/>
      <c r="HH4503" s="13"/>
      <c r="HI4503" s="13"/>
      <c r="HJ4503" s="13"/>
      <c r="HK4503" s="13"/>
      <c r="HL4503" s="13"/>
      <c r="HM4503" s="13"/>
      <c r="HN4503" s="13"/>
      <c r="HO4503" s="13"/>
      <c r="HP4503" s="13"/>
      <c r="HQ4503" s="13"/>
      <c r="HR4503" s="13"/>
      <c r="HS4503" s="13"/>
      <c r="HT4503" s="13"/>
      <c r="HU4503" s="13"/>
      <c r="HV4503" s="13"/>
      <c r="HW4503" s="13"/>
      <c r="HX4503" s="13"/>
      <c r="HY4503" s="13"/>
      <c r="HZ4503" s="13"/>
      <c r="IA4503" s="13"/>
      <c r="IB4503" s="13"/>
      <c r="IC4503" s="13"/>
      <c r="ID4503" s="13"/>
      <c r="IE4503" s="13"/>
      <c r="IF4503" s="13"/>
      <c r="IG4503" s="13"/>
    </row>
    <row r="4504" spans="1:241" s="304" customFormat="1">
      <c r="A4504" s="309">
        <v>411</v>
      </c>
      <c r="B4504" s="337" t="s">
        <v>4427</v>
      </c>
      <c r="C4504" s="59" t="s">
        <v>4463</v>
      </c>
      <c r="D4504" s="309" t="s">
        <v>1808</v>
      </c>
      <c r="E4504" s="299">
        <f t="shared" si="262"/>
        <v>4</v>
      </c>
      <c r="F4504" s="323">
        <v>4</v>
      </c>
      <c r="G4504" s="323"/>
      <c r="H4504" s="303"/>
      <c r="I4504" s="13"/>
      <c r="J4504" s="13"/>
      <c r="K4504" s="13"/>
      <c r="L4504" s="13"/>
      <c r="M4504" s="13"/>
      <c r="N4504" s="13"/>
      <c r="O4504" s="13"/>
      <c r="P4504" s="13"/>
      <c r="Q4504" s="13"/>
      <c r="R4504" s="13"/>
      <c r="S4504" s="13"/>
      <c r="T4504" s="13"/>
      <c r="U4504" s="13"/>
      <c r="V4504" s="13"/>
      <c r="W4504" s="13"/>
      <c r="X4504" s="13"/>
      <c r="Y4504" s="13"/>
      <c r="Z4504" s="13"/>
      <c r="AA4504" s="13"/>
      <c r="AB4504" s="13"/>
      <c r="AC4504" s="13"/>
      <c r="AD4504" s="13"/>
      <c r="AE4504" s="13"/>
      <c r="AF4504" s="13"/>
      <c r="AG4504" s="13"/>
      <c r="AH4504" s="13"/>
      <c r="AI4504" s="13"/>
      <c r="AJ4504" s="13"/>
      <c r="AK4504" s="13"/>
      <c r="AL4504" s="13"/>
      <c r="AM4504" s="13"/>
      <c r="AN4504" s="13"/>
      <c r="AO4504" s="13"/>
      <c r="AP4504" s="13"/>
      <c r="AQ4504" s="13"/>
      <c r="AR4504" s="13"/>
      <c r="AS4504" s="13"/>
      <c r="AT4504" s="13"/>
      <c r="AU4504" s="13"/>
      <c r="AV4504" s="13"/>
      <c r="AW4504" s="13"/>
      <c r="AX4504" s="13"/>
      <c r="AY4504" s="13"/>
      <c r="AZ4504" s="13"/>
      <c r="BA4504" s="13"/>
      <c r="BB4504" s="13"/>
      <c r="BC4504" s="13"/>
      <c r="BD4504" s="13"/>
      <c r="BE4504" s="13"/>
      <c r="BF4504" s="13"/>
      <c r="BG4504" s="13"/>
      <c r="BH4504" s="13"/>
      <c r="BI4504" s="13"/>
      <c r="BJ4504" s="13"/>
      <c r="BK4504" s="13"/>
      <c r="BL4504" s="13"/>
      <c r="BM4504" s="13"/>
      <c r="BN4504" s="13"/>
      <c r="BO4504" s="13"/>
      <c r="BP4504" s="13"/>
      <c r="BQ4504" s="13"/>
      <c r="BR4504" s="13"/>
      <c r="BS4504" s="13"/>
      <c r="BT4504" s="13"/>
      <c r="BU4504" s="13"/>
      <c r="BV4504" s="13"/>
      <c r="BW4504" s="13"/>
      <c r="BX4504" s="13"/>
      <c r="BY4504" s="13"/>
      <c r="BZ4504" s="13"/>
      <c r="CA4504" s="13"/>
      <c r="CB4504" s="13"/>
      <c r="CC4504" s="13"/>
      <c r="CD4504" s="13"/>
      <c r="CE4504" s="13"/>
      <c r="CF4504" s="13"/>
      <c r="CG4504" s="13"/>
      <c r="CH4504" s="13"/>
      <c r="CI4504" s="13"/>
      <c r="CJ4504" s="13"/>
      <c r="CK4504" s="13"/>
      <c r="CL4504" s="13"/>
      <c r="CM4504" s="13"/>
      <c r="CN4504" s="13"/>
      <c r="CO4504" s="13"/>
      <c r="CP4504" s="13"/>
      <c r="CQ4504" s="13"/>
      <c r="CR4504" s="13"/>
      <c r="CS4504" s="13"/>
      <c r="CT4504" s="13"/>
      <c r="CU4504" s="13"/>
      <c r="CV4504" s="13"/>
      <c r="CW4504" s="13"/>
      <c r="CX4504" s="13"/>
      <c r="CY4504" s="13"/>
      <c r="CZ4504" s="13"/>
      <c r="DA4504" s="13"/>
      <c r="DB4504" s="13"/>
      <c r="DC4504" s="13"/>
      <c r="DD4504" s="13"/>
      <c r="DE4504" s="13"/>
      <c r="DF4504" s="13"/>
      <c r="DG4504" s="13"/>
      <c r="DH4504" s="13"/>
      <c r="DI4504" s="13"/>
      <c r="DJ4504" s="13"/>
      <c r="DK4504" s="13"/>
      <c r="DL4504" s="13"/>
      <c r="DM4504" s="13"/>
      <c r="DN4504" s="13"/>
      <c r="DO4504" s="13"/>
      <c r="DP4504" s="13"/>
      <c r="DQ4504" s="13"/>
      <c r="DR4504" s="13"/>
      <c r="DS4504" s="13"/>
      <c r="DT4504" s="13"/>
      <c r="DU4504" s="13"/>
      <c r="DV4504" s="13"/>
      <c r="DW4504" s="13"/>
      <c r="DX4504" s="13"/>
      <c r="DY4504" s="13"/>
      <c r="DZ4504" s="13"/>
      <c r="EA4504" s="13"/>
      <c r="EB4504" s="13"/>
      <c r="EC4504" s="13"/>
      <c r="ED4504" s="13"/>
      <c r="EE4504" s="13"/>
      <c r="EF4504" s="13"/>
      <c r="EG4504" s="13"/>
      <c r="EH4504" s="13"/>
      <c r="EI4504" s="13"/>
      <c r="EJ4504" s="13"/>
      <c r="EK4504" s="13"/>
      <c r="EL4504" s="13"/>
      <c r="EM4504" s="13"/>
      <c r="EN4504" s="13"/>
      <c r="EO4504" s="13"/>
      <c r="EP4504" s="13"/>
      <c r="EQ4504" s="13"/>
      <c r="ER4504" s="13"/>
      <c r="ES4504" s="13"/>
      <c r="ET4504" s="13"/>
      <c r="EU4504" s="13"/>
      <c r="EV4504" s="13"/>
      <c r="EW4504" s="13"/>
      <c r="EX4504" s="13"/>
      <c r="EY4504" s="13"/>
      <c r="EZ4504" s="13"/>
      <c r="FA4504" s="13"/>
      <c r="FB4504" s="13"/>
      <c r="FC4504" s="13"/>
      <c r="FD4504" s="13"/>
      <c r="FE4504" s="13"/>
      <c r="FF4504" s="13"/>
      <c r="FG4504" s="13"/>
      <c r="FH4504" s="13"/>
      <c r="FI4504" s="13"/>
      <c r="FJ4504" s="13"/>
      <c r="FK4504" s="13"/>
      <c r="FL4504" s="13"/>
      <c r="FM4504" s="13"/>
      <c r="FN4504" s="13"/>
      <c r="FO4504" s="13"/>
      <c r="FP4504" s="13"/>
      <c r="FQ4504" s="13"/>
      <c r="FR4504" s="13"/>
      <c r="FS4504" s="13"/>
      <c r="FT4504" s="13"/>
      <c r="FU4504" s="13"/>
      <c r="FV4504" s="13"/>
      <c r="FW4504" s="13"/>
      <c r="FX4504" s="13"/>
      <c r="FY4504" s="13"/>
      <c r="FZ4504" s="13"/>
      <c r="GA4504" s="13"/>
      <c r="GB4504" s="13"/>
      <c r="GC4504" s="13"/>
      <c r="GD4504" s="13"/>
      <c r="GE4504" s="13"/>
      <c r="GF4504" s="13"/>
      <c r="GG4504" s="13"/>
      <c r="GH4504" s="13"/>
      <c r="GI4504" s="13"/>
      <c r="GJ4504" s="13"/>
      <c r="GK4504" s="13"/>
      <c r="GL4504" s="13"/>
      <c r="GM4504" s="13"/>
      <c r="GN4504" s="13"/>
      <c r="GO4504" s="13"/>
      <c r="GP4504" s="13"/>
      <c r="GQ4504" s="13"/>
      <c r="GR4504" s="13"/>
      <c r="GS4504" s="13"/>
      <c r="GT4504" s="13"/>
      <c r="GU4504" s="13"/>
      <c r="GV4504" s="13"/>
      <c r="GW4504" s="13"/>
      <c r="GX4504" s="13"/>
      <c r="GY4504" s="13"/>
      <c r="GZ4504" s="13"/>
      <c r="HA4504" s="13"/>
      <c r="HB4504" s="13"/>
      <c r="HC4504" s="13"/>
      <c r="HD4504" s="13"/>
      <c r="HE4504" s="13"/>
      <c r="HF4504" s="13"/>
      <c r="HG4504" s="13"/>
      <c r="HH4504" s="13"/>
      <c r="HI4504" s="13"/>
      <c r="HJ4504" s="13"/>
      <c r="HK4504" s="13"/>
      <c r="HL4504" s="13"/>
      <c r="HM4504" s="13"/>
      <c r="HN4504" s="13"/>
      <c r="HO4504" s="13"/>
      <c r="HP4504" s="13"/>
      <c r="HQ4504" s="13"/>
      <c r="HR4504" s="13"/>
      <c r="HS4504" s="13"/>
      <c r="HT4504" s="13"/>
      <c r="HU4504" s="13"/>
      <c r="HV4504" s="13"/>
      <c r="HW4504" s="13"/>
      <c r="HX4504" s="13"/>
      <c r="HY4504" s="13"/>
      <c r="HZ4504" s="13"/>
      <c r="IA4504" s="13"/>
      <c r="IB4504" s="13"/>
      <c r="IC4504" s="13"/>
      <c r="ID4504" s="13"/>
      <c r="IE4504" s="13"/>
      <c r="IF4504" s="13"/>
      <c r="IG4504" s="13"/>
    </row>
    <row r="4505" spans="1:241" s="304" customFormat="1">
      <c r="A4505" s="309">
        <v>412</v>
      </c>
      <c r="B4505" s="337" t="s">
        <v>4427</v>
      </c>
      <c r="C4505" s="59" t="s">
        <v>5532</v>
      </c>
      <c r="D4505" s="309" t="s">
        <v>1808</v>
      </c>
      <c r="E4505" s="299">
        <f t="shared" si="262"/>
        <v>8</v>
      </c>
      <c r="F4505" s="323">
        <v>8</v>
      </c>
      <c r="G4505" s="323"/>
      <c r="H4505" s="303"/>
      <c r="I4505" s="13"/>
      <c r="J4505" s="13"/>
      <c r="K4505" s="13"/>
      <c r="L4505" s="13"/>
      <c r="M4505" s="13"/>
      <c r="N4505" s="13"/>
      <c r="O4505" s="13"/>
      <c r="P4505" s="13"/>
      <c r="Q4505" s="13"/>
      <c r="R4505" s="13"/>
      <c r="S4505" s="13"/>
      <c r="T4505" s="13"/>
      <c r="U4505" s="13"/>
      <c r="V4505" s="13"/>
      <c r="W4505" s="13"/>
      <c r="X4505" s="13"/>
      <c r="Y4505" s="13"/>
      <c r="Z4505" s="13"/>
      <c r="AA4505" s="13"/>
      <c r="AB4505" s="13"/>
      <c r="AC4505" s="13"/>
      <c r="AD4505" s="13"/>
      <c r="AE4505" s="13"/>
      <c r="AF4505" s="13"/>
      <c r="AG4505" s="13"/>
      <c r="AH4505" s="13"/>
      <c r="AI4505" s="13"/>
      <c r="AJ4505" s="13"/>
      <c r="AK4505" s="13"/>
      <c r="AL4505" s="13"/>
      <c r="AM4505" s="13"/>
      <c r="AN4505" s="13"/>
      <c r="AO4505" s="13"/>
      <c r="AP4505" s="13"/>
      <c r="AQ4505" s="13"/>
      <c r="AR4505" s="13"/>
      <c r="AS4505" s="13"/>
      <c r="AT4505" s="13"/>
      <c r="AU4505" s="13"/>
      <c r="AV4505" s="13"/>
      <c r="AW4505" s="13"/>
      <c r="AX4505" s="13"/>
      <c r="AY4505" s="13"/>
      <c r="AZ4505" s="13"/>
      <c r="BA4505" s="13"/>
      <c r="BB4505" s="13"/>
      <c r="BC4505" s="13"/>
      <c r="BD4505" s="13"/>
      <c r="BE4505" s="13"/>
      <c r="BF4505" s="13"/>
      <c r="BG4505" s="13"/>
      <c r="BH4505" s="13"/>
      <c r="BI4505" s="13"/>
      <c r="BJ4505" s="13"/>
      <c r="BK4505" s="13"/>
      <c r="BL4505" s="13"/>
      <c r="BM4505" s="13"/>
      <c r="BN4505" s="13"/>
      <c r="BO4505" s="13"/>
      <c r="BP4505" s="13"/>
      <c r="BQ4505" s="13"/>
      <c r="BR4505" s="13"/>
      <c r="BS4505" s="13"/>
      <c r="BT4505" s="13"/>
      <c r="BU4505" s="13"/>
      <c r="BV4505" s="13"/>
      <c r="BW4505" s="13"/>
      <c r="BX4505" s="13"/>
      <c r="BY4505" s="13"/>
      <c r="BZ4505" s="13"/>
      <c r="CA4505" s="13"/>
      <c r="CB4505" s="13"/>
      <c r="CC4505" s="13"/>
      <c r="CD4505" s="13"/>
      <c r="CE4505" s="13"/>
      <c r="CF4505" s="13"/>
      <c r="CG4505" s="13"/>
      <c r="CH4505" s="13"/>
      <c r="CI4505" s="13"/>
      <c r="CJ4505" s="13"/>
      <c r="CK4505" s="13"/>
      <c r="CL4505" s="13"/>
      <c r="CM4505" s="13"/>
      <c r="CN4505" s="13"/>
      <c r="CO4505" s="13"/>
      <c r="CP4505" s="13"/>
      <c r="CQ4505" s="13"/>
      <c r="CR4505" s="13"/>
      <c r="CS4505" s="13"/>
      <c r="CT4505" s="13"/>
      <c r="CU4505" s="13"/>
      <c r="CV4505" s="13"/>
      <c r="CW4505" s="13"/>
      <c r="CX4505" s="13"/>
      <c r="CY4505" s="13"/>
      <c r="CZ4505" s="13"/>
      <c r="DA4505" s="13"/>
      <c r="DB4505" s="13"/>
      <c r="DC4505" s="13"/>
      <c r="DD4505" s="13"/>
      <c r="DE4505" s="13"/>
      <c r="DF4505" s="13"/>
      <c r="DG4505" s="13"/>
      <c r="DH4505" s="13"/>
      <c r="DI4505" s="13"/>
      <c r="DJ4505" s="13"/>
      <c r="DK4505" s="13"/>
      <c r="DL4505" s="13"/>
      <c r="DM4505" s="13"/>
      <c r="DN4505" s="13"/>
      <c r="DO4505" s="13"/>
      <c r="DP4505" s="13"/>
      <c r="DQ4505" s="13"/>
      <c r="DR4505" s="13"/>
      <c r="DS4505" s="13"/>
      <c r="DT4505" s="13"/>
      <c r="DU4505" s="13"/>
      <c r="DV4505" s="13"/>
      <c r="DW4505" s="13"/>
      <c r="DX4505" s="13"/>
      <c r="DY4505" s="13"/>
      <c r="DZ4505" s="13"/>
      <c r="EA4505" s="13"/>
      <c r="EB4505" s="13"/>
      <c r="EC4505" s="13"/>
      <c r="ED4505" s="13"/>
      <c r="EE4505" s="13"/>
      <c r="EF4505" s="13"/>
      <c r="EG4505" s="13"/>
      <c r="EH4505" s="13"/>
      <c r="EI4505" s="13"/>
      <c r="EJ4505" s="13"/>
      <c r="EK4505" s="13"/>
      <c r="EL4505" s="13"/>
      <c r="EM4505" s="13"/>
      <c r="EN4505" s="13"/>
      <c r="EO4505" s="13"/>
      <c r="EP4505" s="13"/>
      <c r="EQ4505" s="13"/>
      <c r="ER4505" s="13"/>
      <c r="ES4505" s="13"/>
      <c r="ET4505" s="13"/>
      <c r="EU4505" s="13"/>
      <c r="EV4505" s="13"/>
      <c r="EW4505" s="13"/>
      <c r="EX4505" s="13"/>
      <c r="EY4505" s="13"/>
      <c r="EZ4505" s="13"/>
      <c r="FA4505" s="13"/>
      <c r="FB4505" s="13"/>
      <c r="FC4505" s="13"/>
      <c r="FD4505" s="13"/>
      <c r="FE4505" s="13"/>
      <c r="FF4505" s="13"/>
      <c r="FG4505" s="13"/>
      <c r="FH4505" s="13"/>
      <c r="FI4505" s="13"/>
      <c r="FJ4505" s="13"/>
      <c r="FK4505" s="13"/>
      <c r="FL4505" s="13"/>
      <c r="FM4505" s="13"/>
      <c r="FN4505" s="13"/>
      <c r="FO4505" s="13"/>
      <c r="FP4505" s="13"/>
      <c r="FQ4505" s="13"/>
      <c r="FR4505" s="13"/>
      <c r="FS4505" s="13"/>
      <c r="FT4505" s="13"/>
      <c r="FU4505" s="13"/>
      <c r="FV4505" s="13"/>
      <c r="FW4505" s="13"/>
      <c r="FX4505" s="13"/>
      <c r="FY4505" s="13"/>
      <c r="FZ4505" s="13"/>
      <c r="GA4505" s="13"/>
      <c r="GB4505" s="13"/>
      <c r="GC4505" s="13"/>
      <c r="GD4505" s="13"/>
      <c r="GE4505" s="13"/>
      <c r="GF4505" s="13"/>
      <c r="GG4505" s="13"/>
      <c r="GH4505" s="13"/>
      <c r="GI4505" s="13"/>
      <c r="GJ4505" s="13"/>
      <c r="GK4505" s="13"/>
      <c r="GL4505" s="13"/>
      <c r="GM4505" s="13"/>
      <c r="GN4505" s="13"/>
      <c r="GO4505" s="13"/>
      <c r="GP4505" s="13"/>
      <c r="GQ4505" s="13"/>
      <c r="GR4505" s="13"/>
      <c r="GS4505" s="13"/>
      <c r="GT4505" s="13"/>
      <c r="GU4505" s="13"/>
      <c r="GV4505" s="13"/>
      <c r="GW4505" s="13"/>
      <c r="GX4505" s="13"/>
      <c r="GY4505" s="13"/>
      <c r="GZ4505" s="13"/>
      <c r="HA4505" s="13"/>
      <c r="HB4505" s="13"/>
      <c r="HC4505" s="13"/>
      <c r="HD4505" s="13"/>
      <c r="HE4505" s="13"/>
      <c r="HF4505" s="13"/>
      <c r="HG4505" s="13"/>
      <c r="HH4505" s="13"/>
      <c r="HI4505" s="13"/>
      <c r="HJ4505" s="13"/>
      <c r="HK4505" s="13"/>
      <c r="HL4505" s="13"/>
      <c r="HM4505" s="13"/>
      <c r="HN4505" s="13"/>
      <c r="HO4505" s="13"/>
      <c r="HP4505" s="13"/>
      <c r="HQ4505" s="13"/>
      <c r="HR4505" s="13"/>
      <c r="HS4505" s="13"/>
      <c r="HT4505" s="13"/>
      <c r="HU4505" s="13"/>
      <c r="HV4505" s="13"/>
      <c r="HW4505" s="13"/>
      <c r="HX4505" s="13"/>
      <c r="HY4505" s="13"/>
      <c r="HZ4505" s="13"/>
      <c r="IA4505" s="13"/>
      <c r="IB4505" s="13"/>
      <c r="IC4505" s="13"/>
      <c r="ID4505" s="13"/>
      <c r="IE4505" s="13"/>
      <c r="IF4505" s="13"/>
      <c r="IG4505" s="13"/>
    </row>
    <row r="4506" spans="1:241" s="304" customFormat="1">
      <c r="A4506" s="309">
        <v>413</v>
      </c>
      <c r="B4506" s="337" t="s">
        <v>1907</v>
      </c>
      <c r="C4506" s="59" t="s">
        <v>5533</v>
      </c>
      <c r="D4506" s="309" t="s">
        <v>1808</v>
      </c>
      <c r="E4506" s="299">
        <f t="shared" si="262"/>
        <v>2</v>
      </c>
      <c r="F4506" s="323">
        <v>2</v>
      </c>
      <c r="G4506" s="320"/>
      <c r="H4506" s="303"/>
      <c r="I4506" s="13"/>
      <c r="J4506" s="13"/>
      <c r="K4506" s="13"/>
      <c r="L4506" s="13"/>
      <c r="M4506" s="13"/>
      <c r="N4506" s="13"/>
      <c r="O4506" s="13"/>
      <c r="P4506" s="13"/>
      <c r="Q4506" s="13"/>
      <c r="R4506" s="13"/>
      <c r="S4506" s="13"/>
      <c r="T4506" s="13"/>
      <c r="U4506" s="13"/>
      <c r="V4506" s="13"/>
      <c r="W4506" s="13"/>
      <c r="X4506" s="13"/>
      <c r="Y4506" s="13"/>
      <c r="Z4506" s="13"/>
      <c r="AA4506" s="13"/>
      <c r="AB4506" s="13"/>
      <c r="AC4506" s="13"/>
      <c r="AD4506" s="13"/>
      <c r="AE4506" s="13"/>
      <c r="AF4506" s="13"/>
      <c r="AG4506" s="13"/>
      <c r="AH4506" s="13"/>
      <c r="AI4506" s="13"/>
      <c r="AJ4506" s="13"/>
      <c r="AK4506" s="13"/>
      <c r="AL4506" s="13"/>
      <c r="AM4506" s="13"/>
      <c r="AN4506" s="13"/>
      <c r="AO4506" s="13"/>
      <c r="AP4506" s="13"/>
      <c r="AQ4506" s="13"/>
      <c r="AR4506" s="13"/>
      <c r="AS4506" s="13"/>
      <c r="AT4506" s="13"/>
      <c r="AU4506" s="13"/>
      <c r="AV4506" s="13"/>
      <c r="AW4506" s="13"/>
      <c r="AX4506" s="13"/>
      <c r="AY4506" s="13"/>
      <c r="AZ4506" s="13"/>
      <c r="BA4506" s="13"/>
      <c r="BB4506" s="13"/>
      <c r="BC4506" s="13"/>
      <c r="BD4506" s="13"/>
      <c r="BE4506" s="13"/>
      <c r="BF4506" s="13"/>
      <c r="BG4506" s="13"/>
      <c r="BH4506" s="13"/>
      <c r="BI4506" s="13"/>
      <c r="BJ4506" s="13"/>
      <c r="BK4506" s="13"/>
      <c r="BL4506" s="13"/>
      <c r="BM4506" s="13"/>
      <c r="BN4506" s="13"/>
      <c r="BO4506" s="13"/>
      <c r="BP4506" s="13"/>
      <c r="BQ4506" s="13"/>
      <c r="BR4506" s="13"/>
      <c r="BS4506" s="13"/>
      <c r="BT4506" s="13"/>
      <c r="BU4506" s="13"/>
      <c r="BV4506" s="13"/>
      <c r="BW4506" s="13"/>
      <c r="BX4506" s="13"/>
      <c r="BY4506" s="13"/>
      <c r="BZ4506" s="13"/>
      <c r="CA4506" s="13"/>
      <c r="CB4506" s="13"/>
      <c r="CC4506" s="13"/>
      <c r="CD4506" s="13"/>
      <c r="CE4506" s="13"/>
      <c r="CF4506" s="13"/>
      <c r="CG4506" s="13"/>
      <c r="CH4506" s="13"/>
      <c r="CI4506" s="13"/>
      <c r="CJ4506" s="13"/>
      <c r="CK4506" s="13"/>
      <c r="CL4506" s="13"/>
      <c r="CM4506" s="13"/>
      <c r="CN4506" s="13"/>
      <c r="CO4506" s="13"/>
      <c r="CP4506" s="13"/>
      <c r="CQ4506" s="13"/>
      <c r="CR4506" s="13"/>
      <c r="CS4506" s="13"/>
      <c r="CT4506" s="13"/>
      <c r="CU4506" s="13"/>
      <c r="CV4506" s="13"/>
      <c r="CW4506" s="13"/>
      <c r="CX4506" s="13"/>
      <c r="CY4506" s="13"/>
      <c r="CZ4506" s="13"/>
      <c r="DA4506" s="13"/>
      <c r="DB4506" s="13"/>
      <c r="DC4506" s="13"/>
      <c r="DD4506" s="13"/>
      <c r="DE4506" s="13"/>
      <c r="DF4506" s="13"/>
      <c r="DG4506" s="13"/>
      <c r="DH4506" s="13"/>
      <c r="DI4506" s="13"/>
      <c r="DJ4506" s="13"/>
      <c r="DK4506" s="13"/>
      <c r="DL4506" s="13"/>
      <c r="DM4506" s="13"/>
      <c r="DN4506" s="13"/>
      <c r="DO4506" s="13"/>
      <c r="DP4506" s="13"/>
      <c r="DQ4506" s="13"/>
      <c r="DR4506" s="13"/>
      <c r="DS4506" s="13"/>
      <c r="DT4506" s="13"/>
      <c r="DU4506" s="13"/>
      <c r="DV4506" s="13"/>
      <c r="DW4506" s="13"/>
      <c r="DX4506" s="13"/>
      <c r="DY4506" s="13"/>
      <c r="DZ4506" s="13"/>
      <c r="EA4506" s="13"/>
      <c r="EB4506" s="13"/>
      <c r="EC4506" s="13"/>
      <c r="ED4506" s="13"/>
      <c r="EE4506" s="13"/>
      <c r="EF4506" s="13"/>
      <c r="EG4506" s="13"/>
      <c r="EH4506" s="13"/>
      <c r="EI4506" s="13"/>
      <c r="EJ4506" s="13"/>
      <c r="EK4506" s="13"/>
      <c r="EL4506" s="13"/>
      <c r="EM4506" s="13"/>
      <c r="EN4506" s="13"/>
      <c r="EO4506" s="13"/>
      <c r="EP4506" s="13"/>
      <c r="EQ4506" s="13"/>
      <c r="ER4506" s="13"/>
      <c r="ES4506" s="13"/>
      <c r="ET4506" s="13"/>
      <c r="EU4506" s="13"/>
      <c r="EV4506" s="13"/>
      <c r="EW4506" s="13"/>
      <c r="EX4506" s="13"/>
      <c r="EY4506" s="13"/>
      <c r="EZ4506" s="13"/>
      <c r="FA4506" s="13"/>
      <c r="FB4506" s="13"/>
      <c r="FC4506" s="13"/>
      <c r="FD4506" s="13"/>
      <c r="FE4506" s="13"/>
      <c r="FF4506" s="13"/>
      <c r="FG4506" s="13"/>
      <c r="FH4506" s="13"/>
      <c r="FI4506" s="13"/>
      <c r="FJ4506" s="13"/>
      <c r="FK4506" s="13"/>
      <c r="FL4506" s="13"/>
      <c r="FM4506" s="13"/>
      <c r="FN4506" s="13"/>
      <c r="FO4506" s="13"/>
      <c r="FP4506" s="13"/>
      <c r="FQ4506" s="13"/>
      <c r="FR4506" s="13"/>
      <c r="FS4506" s="13"/>
      <c r="FT4506" s="13"/>
      <c r="FU4506" s="13"/>
      <c r="FV4506" s="13"/>
      <c r="FW4506" s="13"/>
      <c r="FX4506" s="13"/>
      <c r="FY4506" s="13"/>
      <c r="FZ4506" s="13"/>
      <c r="GA4506" s="13"/>
      <c r="GB4506" s="13"/>
      <c r="GC4506" s="13"/>
      <c r="GD4506" s="13"/>
      <c r="GE4506" s="13"/>
      <c r="GF4506" s="13"/>
      <c r="GG4506" s="13"/>
      <c r="GH4506" s="13"/>
      <c r="GI4506" s="13"/>
      <c r="GJ4506" s="13"/>
      <c r="GK4506" s="13"/>
      <c r="GL4506" s="13"/>
      <c r="GM4506" s="13"/>
      <c r="GN4506" s="13"/>
      <c r="GO4506" s="13"/>
      <c r="GP4506" s="13"/>
      <c r="GQ4506" s="13"/>
      <c r="GR4506" s="13"/>
      <c r="GS4506" s="13"/>
      <c r="GT4506" s="13"/>
      <c r="GU4506" s="13"/>
      <c r="GV4506" s="13"/>
      <c r="GW4506" s="13"/>
      <c r="GX4506" s="13"/>
      <c r="GY4506" s="13"/>
      <c r="GZ4506" s="13"/>
      <c r="HA4506" s="13"/>
      <c r="HB4506" s="13"/>
      <c r="HC4506" s="13"/>
      <c r="HD4506" s="13"/>
      <c r="HE4506" s="13"/>
      <c r="HF4506" s="13"/>
      <c r="HG4506" s="13"/>
      <c r="HH4506" s="13"/>
      <c r="HI4506" s="13"/>
      <c r="HJ4506" s="13"/>
      <c r="HK4506" s="13"/>
      <c r="HL4506" s="13"/>
      <c r="HM4506" s="13"/>
      <c r="HN4506" s="13"/>
      <c r="HO4506" s="13"/>
      <c r="HP4506" s="13"/>
      <c r="HQ4506" s="13"/>
      <c r="HR4506" s="13"/>
      <c r="HS4506" s="13"/>
      <c r="HT4506" s="13"/>
      <c r="HU4506" s="13"/>
      <c r="HV4506" s="13"/>
      <c r="HW4506" s="13"/>
      <c r="HX4506" s="13"/>
      <c r="HY4506" s="13"/>
      <c r="HZ4506" s="13"/>
      <c r="IA4506" s="13"/>
      <c r="IB4506" s="13"/>
      <c r="IC4506" s="13"/>
      <c r="ID4506" s="13"/>
      <c r="IE4506" s="13"/>
      <c r="IF4506" s="13"/>
      <c r="IG4506" s="13"/>
    </row>
    <row r="4507" spans="1:241" s="304" customFormat="1">
      <c r="A4507" s="309">
        <v>414</v>
      </c>
      <c r="B4507" s="337" t="s">
        <v>1907</v>
      </c>
      <c r="C4507" s="59" t="s">
        <v>4467</v>
      </c>
      <c r="D4507" s="309" t="s">
        <v>1808</v>
      </c>
      <c r="E4507" s="299">
        <f t="shared" si="262"/>
        <v>2</v>
      </c>
      <c r="F4507" s="323">
        <v>2</v>
      </c>
      <c r="G4507" s="320"/>
      <c r="H4507" s="303"/>
      <c r="I4507" s="13"/>
      <c r="J4507" s="13"/>
      <c r="K4507" s="13"/>
      <c r="L4507" s="13"/>
      <c r="M4507" s="13"/>
      <c r="N4507" s="13"/>
      <c r="O4507" s="13"/>
      <c r="P4507" s="13"/>
      <c r="Q4507" s="13"/>
      <c r="R4507" s="13"/>
      <c r="S4507" s="13"/>
      <c r="T4507" s="13"/>
      <c r="U4507" s="13"/>
      <c r="V4507" s="13"/>
      <c r="W4507" s="13"/>
      <c r="X4507" s="13"/>
      <c r="Y4507" s="13"/>
      <c r="Z4507" s="13"/>
      <c r="AA4507" s="13"/>
      <c r="AB4507" s="13"/>
      <c r="AC4507" s="13"/>
      <c r="AD4507" s="13"/>
      <c r="AE4507" s="13"/>
      <c r="AF4507" s="13"/>
      <c r="AG4507" s="13"/>
      <c r="AH4507" s="13"/>
      <c r="AI4507" s="13"/>
      <c r="AJ4507" s="13"/>
      <c r="AK4507" s="13"/>
      <c r="AL4507" s="13"/>
      <c r="AM4507" s="13"/>
      <c r="AN4507" s="13"/>
      <c r="AO4507" s="13"/>
      <c r="AP4507" s="13"/>
      <c r="AQ4507" s="13"/>
      <c r="AR4507" s="13"/>
      <c r="AS4507" s="13"/>
      <c r="AT4507" s="13"/>
      <c r="AU4507" s="13"/>
      <c r="AV4507" s="13"/>
      <c r="AW4507" s="13"/>
      <c r="AX4507" s="13"/>
      <c r="AY4507" s="13"/>
      <c r="AZ4507" s="13"/>
      <c r="BA4507" s="13"/>
      <c r="BB4507" s="13"/>
      <c r="BC4507" s="13"/>
      <c r="BD4507" s="13"/>
      <c r="BE4507" s="13"/>
      <c r="BF4507" s="13"/>
      <c r="BG4507" s="13"/>
      <c r="BH4507" s="13"/>
      <c r="BI4507" s="13"/>
      <c r="BJ4507" s="13"/>
      <c r="BK4507" s="13"/>
      <c r="BL4507" s="13"/>
      <c r="BM4507" s="13"/>
      <c r="BN4507" s="13"/>
      <c r="BO4507" s="13"/>
      <c r="BP4507" s="13"/>
      <c r="BQ4507" s="13"/>
      <c r="BR4507" s="13"/>
      <c r="BS4507" s="13"/>
      <c r="BT4507" s="13"/>
      <c r="BU4507" s="13"/>
      <c r="BV4507" s="13"/>
      <c r="BW4507" s="13"/>
      <c r="BX4507" s="13"/>
      <c r="BY4507" s="13"/>
      <c r="BZ4507" s="13"/>
      <c r="CA4507" s="13"/>
      <c r="CB4507" s="13"/>
      <c r="CC4507" s="13"/>
      <c r="CD4507" s="13"/>
      <c r="CE4507" s="13"/>
      <c r="CF4507" s="13"/>
      <c r="CG4507" s="13"/>
      <c r="CH4507" s="13"/>
      <c r="CI4507" s="13"/>
      <c r="CJ4507" s="13"/>
      <c r="CK4507" s="13"/>
      <c r="CL4507" s="13"/>
      <c r="CM4507" s="13"/>
      <c r="CN4507" s="13"/>
      <c r="CO4507" s="13"/>
      <c r="CP4507" s="13"/>
      <c r="CQ4507" s="13"/>
      <c r="CR4507" s="13"/>
      <c r="CS4507" s="13"/>
      <c r="CT4507" s="13"/>
      <c r="CU4507" s="13"/>
      <c r="CV4507" s="13"/>
      <c r="CW4507" s="13"/>
      <c r="CX4507" s="13"/>
      <c r="CY4507" s="13"/>
      <c r="CZ4507" s="13"/>
      <c r="DA4507" s="13"/>
      <c r="DB4507" s="13"/>
      <c r="DC4507" s="13"/>
      <c r="DD4507" s="13"/>
      <c r="DE4507" s="13"/>
      <c r="DF4507" s="13"/>
      <c r="DG4507" s="13"/>
      <c r="DH4507" s="13"/>
      <c r="DI4507" s="13"/>
      <c r="DJ4507" s="13"/>
      <c r="DK4507" s="13"/>
      <c r="DL4507" s="13"/>
      <c r="DM4507" s="13"/>
      <c r="DN4507" s="13"/>
      <c r="DO4507" s="13"/>
      <c r="DP4507" s="13"/>
      <c r="DQ4507" s="13"/>
      <c r="DR4507" s="13"/>
      <c r="DS4507" s="13"/>
      <c r="DT4507" s="13"/>
      <c r="DU4507" s="13"/>
      <c r="DV4507" s="13"/>
      <c r="DW4507" s="13"/>
      <c r="DX4507" s="13"/>
      <c r="DY4507" s="13"/>
      <c r="DZ4507" s="13"/>
      <c r="EA4507" s="13"/>
      <c r="EB4507" s="13"/>
      <c r="EC4507" s="13"/>
      <c r="ED4507" s="13"/>
      <c r="EE4507" s="13"/>
      <c r="EF4507" s="13"/>
      <c r="EG4507" s="13"/>
      <c r="EH4507" s="13"/>
      <c r="EI4507" s="13"/>
      <c r="EJ4507" s="13"/>
      <c r="EK4507" s="13"/>
      <c r="EL4507" s="13"/>
      <c r="EM4507" s="13"/>
      <c r="EN4507" s="13"/>
      <c r="EO4507" s="13"/>
      <c r="EP4507" s="13"/>
      <c r="EQ4507" s="13"/>
      <c r="ER4507" s="13"/>
      <c r="ES4507" s="13"/>
      <c r="ET4507" s="13"/>
      <c r="EU4507" s="13"/>
      <c r="EV4507" s="13"/>
      <c r="EW4507" s="13"/>
      <c r="EX4507" s="13"/>
      <c r="EY4507" s="13"/>
      <c r="EZ4507" s="13"/>
      <c r="FA4507" s="13"/>
      <c r="FB4507" s="13"/>
      <c r="FC4507" s="13"/>
      <c r="FD4507" s="13"/>
      <c r="FE4507" s="13"/>
      <c r="FF4507" s="13"/>
      <c r="FG4507" s="13"/>
      <c r="FH4507" s="13"/>
      <c r="FI4507" s="13"/>
      <c r="FJ4507" s="13"/>
      <c r="FK4507" s="13"/>
      <c r="FL4507" s="13"/>
      <c r="FM4507" s="13"/>
      <c r="FN4507" s="13"/>
      <c r="FO4507" s="13"/>
      <c r="FP4507" s="13"/>
      <c r="FQ4507" s="13"/>
      <c r="FR4507" s="13"/>
      <c r="FS4507" s="13"/>
      <c r="FT4507" s="13"/>
      <c r="FU4507" s="13"/>
      <c r="FV4507" s="13"/>
      <c r="FW4507" s="13"/>
      <c r="FX4507" s="13"/>
      <c r="FY4507" s="13"/>
      <c r="FZ4507" s="13"/>
      <c r="GA4507" s="13"/>
      <c r="GB4507" s="13"/>
      <c r="GC4507" s="13"/>
      <c r="GD4507" s="13"/>
      <c r="GE4507" s="13"/>
      <c r="GF4507" s="13"/>
      <c r="GG4507" s="13"/>
      <c r="GH4507" s="13"/>
      <c r="GI4507" s="13"/>
      <c r="GJ4507" s="13"/>
      <c r="GK4507" s="13"/>
      <c r="GL4507" s="13"/>
      <c r="GM4507" s="13"/>
      <c r="GN4507" s="13"/>
      <c r="GO4507" s="13"/>
      <c r="GP4507" s="13"/>
      <c r="GQ4507" s="13"/>
      <c r="GR4507" s="13"/>
      <c r="GS4507" s="13"/>
      <c r="GT4507" s="13"/>
      <c r="GU4507" s="13"/>
      <c r="GV4507" s="13"/>
      <c r="GW4507" s="13"/>
      <c r="GX4507" s="13"/>
      <c r="GY4507" s="13"/>
      <c r="GZ4507" s="13"/>
      <c r="HA4507" s="13"/>
      <c r="HB4507" s="13"/>
      <c r="HC4507" s="13"/>
      <c r="HD4507" s="13"/>
      <c r="HE4507" s="13"/>
      <c r="HF4507" s="13"/>
      <c r="HG4507" s="13"/>
      <c r="HH4507" s="13"/>
      <c r="HI4507" s="13"/>
      <c r="HJ4507" s="13"/>
      <c r="HK4507" s="13"/>
      <c r="HL4507" s="13"/>
      <c r="HM4507" s="13"/>
      <c r="HN4507" s="13"/>
      <c r="HO4507" s="13"/>
      <c r="HP4507" s="13"/>
      <c r="HQ4507" s="13"/>
      <c r="HR4507" s="13"/>
      <c r="HS4507" s="13"/>
      <c r="HT4507" s="13"/>
      <c r="HU4507" s="13"/>
      <c r="HV4507" s="13"/>
      <c r="HW4507" s="13"/>
      <c r="HX4507" s="13"/>
      <c r="HY4507" s="13"/>
      <c r="HZ4507" s="13"/>
      <c r="IA4507" s="13"/>
      <c r="IB4507" s="13"/>
      <c r="IC4507" s="13"/>
      <c r="ID4507" s="13"/>
      <c r="IE4507" s="13"/>
      <c r="IF4507" s="13"/>
      <c r="IG4507" s="13"/>
    </row>
    <row r="4508" spans="1:241" s="304" customFormat="1">
      <c r="A4508" s="309">
        <v>415</v>
      </c>
      <c r="B4508" s="337" t="s">
        <v>4468</v>
      </c>
      <c r="C4508" s="59" t="s">
        <v>4469</v>
      </c>
      <c r="D4508" s="309" t="s">
        <v>1808</v>
      </c>
      <c r="E4508" s="299">
        <f t="shared" si="262"/>
        <v>2</v>
      </c>
      <c r="F4508" s="323">
        <v>2</v>
      </c>
      <c r="G4508" s="320"/>
      <c r="H4508" s="303"/>
      <c r="I4508" s="13"/>
      <c r="J4508" s="13"/>
      <c r="K4508" s="13"/>
      <c r="L4508" s="13"/>
      <c r="M4508" s="13"/>
      <c r="N4508" s="13"/>
      <c r="O4508" s="13"/>
      <c r="P4508" s="13"/>
      <c r="Q4508" s="13"/>
      <c r="R4508" s="13"/>
      <c r="S4508" s="13"/>
      <c r="T4508" s="13"/>
      <c r="U4508" s="13"/>
      <c r="V4508" s="13"/>
      <c r="W4508" s="13"/>
      <c r="X4508" s="13"/>
      <c r="Y4508" s="13"/>
      <c r="Z4508" s="13"/>
      <c r="AA4508" s="13"/>
      <c r="AB4508" s="13"/>
      <c r="AC4508" s="13"/>
      <c r="AD4508" s="13"/>
      <c r="AE4508" s="13"/>
      <c r="AF4508" s="13"/>
      <c r="AG4508" s="13"/>
      <c r="AH4508" s="13"/>
      <c r="AI4508" s="13"/>
      <c r="AJ4508" s="13"/>
      <c r="AK4508" s="13"/>
      <c r="AL4508" s="13"/>
      <c r="AM4508" s="13"/>
      <c r="AN4508" s="13"/>
      <c r="AO4508" s="13"/>
      <c r="AP4508" s="13"/>
      <c r="AQ4508" s="13"/>
      <c r="AR4508" s="13"/>
      <c r="AS4508" s="13"/>
      <c r="AT4508" s="13"/>
      <c r="AU4508" s="13"/>
      <c r="AV4508" s="13"/>
      <c r="AW4508" s="13"/>
      <c r="AX4508" s="13"/>
      <c r="AY4508" s="13"/>
      <c r="AZ4508" s="13"/>
      <c r="BA4508" s="13"/>
      <c r="BB4508" s="13"/>
      <c r="BC4508" s="13"/>
      <c r="BD4508" s="13"/>
      <c r="BE4508" s="13"/>
      <c r="BF4508" s="13"/>
      <c r="BG4508" s="13"/>
      <c r="BH4508" s="13"/>
      <c r="BI4508" s="13"/>
      <c r="BJ4508" s="13"/>
      <c r="BK4508" s="13"/>
      <c r="BL4508" s="13"/>
      <c r="BM4508" s="13"/>
      <c r="BN4508" s="13"/>
      <c r="BO4508" s="13"/>
      <c r="BP4508" s="13"/>
      <c r="BQ4508" s="13"/>
      <c r="BR4508" s="13"/>
      <c r="BS4508" s="13"/>
      <c r="BT4508" s="13"/>
      <c r="BU4508" s="13"/>
      <c r="BV4508" s="13"/>
      <c r="BW4508" s="13"/>
      <c r="BX4508" s="13"/>
      <c r="BY4508" s="13"/>
      <c r="BZ4508" s="13"/>
      <c r="CA4508" s="13"/>
      <c r="CB4508" s="13"/>
      <c r="CC4508" s="13"/>
      <c r="CD4508" s="13"/>
      <c r="CE4508" s="13"/>
      <c r="CF4508" s="13"/>
      <c r="CG4508" s="13"/>
      <c r="CH4508" s="13"/>
      <c r="CI4508" s="13"/>
      <c r="CJ4508" s="13"/>
      <c r="CK4508" s="13"/>
      <c r="CL4508" s="13"/>
      <c r="CM4508" s="13"/>
      <c r="CN4508" s="13"/>
      <c r="CO4508" s="13"/>
      <c r="CP4508" s="13"/>
      <c r="CQ4508" s="13"/>
      <c r="CR4508" s="13"/>
      <c r="CS4508" s="13"/>
      <c r="CT4508" s="13"/>
      <c r="CU4508" s="13"/>
      <c r="CV4508" s="13"/>
      <c r="CW4508" s="13"/>
      <c r="CX4508" s="13"/>
      <c r="CY4508" s="13"/>
      <c r="CZ4508" s="13"/>
      <c r="DA4508" s="13"/>
      <c r="DB4508" s="13"/>
      <c r="DC4508" s="13"/>
      <c r="DD4508" s="13"/>
      <c r="DE4508" s="13"/>
      <c r="DF4508" s="13"/>
      <c r="DG4508" s="13"/>
      <c r="DH4508" s="13"/>
      <c r="DI4508" s="13"/>
      <c r="DJ4508" s="13"/>
      <c r="DK4508" s="13"/>
      <c r="DL4508" s="13"/>
      <c r="DM4508" s="13"/>
      <c r="DN4508" s="13"/>
      <c r="DO4508" s="13"/>
      <c r="DP4508" s="13"/>
      <c r="DQ4508" s="13"/>
      <c r="DR4508" s="13"/>
      <c r="DS4508" s="13"/>
      <c r="DT4508" s="13"/>
      <c r="DU4508" s="13"/>
      <c r="DV4508" s="13"/>
      <c r="DW4508" s="13"/>
      <c r="DX4508" s="13"/>
      <c r="DY4508" s="13"/>
      <c r="DZ4508" s="13"/>
      <c r="EA4508" s="13"/>
      <c r="EB4508" s="13"/>
      <c r="EC4508" s="13"/>
      <c r="ED4508" s="13"/>
      <c r="EE4508" s="13"/>
      <c r="EF4508" s="13"/>
      <c r="EG4508" s="13"/>
      <c r="EH4508" s="13"/>
      <c r="EI4508" s="13"/>
      <c r="EJ4508" s="13"/>
      <c r="EK4508" s="13"/>
      <c r="EL4508" s="13"/>
      <c r="EM4508" s="13"/>
      <c r="EN4508" s="13"/>
      <c r="EO4508" s="13"/>
      <c r="EP4508" s="13"/>
      <c r="EQ4508" s="13"/>
      <c r="ER4508" s="13"/>
      <c r="ES4508" s="13"/>
      <c r="ET4508" s="13"/>
      <c r="EU4508" s="13"/>
      <c r="EV4508" s="13"/>
      <c r="EW4508" s="13"/>
      <c r="EX4508" s="13"/>
      <c r="EY4508" s="13"/>
      <c r="EZ4508" s="13"/>
      <c r="FA4508" s="13"/>
      <c r="FB4508" s="13"/>
      <c r="FC4508" s="13"/>
      <c r="FD4508" s="13"/>
      <c r="FE4508" s="13"/>
      <c r="FF4508" s="13"/>
      <c r="FG4508" s="13"/>
      <c r="FH4508" s="13"/>
      <c r="FI4508" s="13"/>
      <c r="FJ4508" s="13"/>
      <c r="FK4508" s="13"/>
      <c r="FL4508" s="13"/>
      <c r="FM4508" s="13"/>
      <c r="FN4508" s="13"/>
      <c r="FO4508" s="13"/>
      <c r="FP4508" s="13"/>
      <c r="FQ4508" s="13"/>
      <c r="FR4508" s="13"/>
      <c r="FS4508" s="13"/>
      <c r="FT4508" s="13"/>
      <c r="FU4508" s="13"/>
      <c r="FV4508" s="13"/>
      <c r="FW4508" s="13"/>
      <c r="FX4508" s="13"/>
      <c r="FY4508" s="13"/>
      <c r="FZ4508" s="13"/>
      <c r="GA4508" s="13"/>
      <c r="GB4508" s="13"/>
      <c r="GC4508" s="13"/>
      <c r="GD4508" s="13"/>
      <c r="GE4508" s="13"/>
      <c r="GF4508" s="13"/>
      <c r="GG4508" s="13"/>
      <c r="GH4508" s="13"/>
      <c r="GI4508" s="13"/>
      <c r="GJ4508" s="13"/>
      <c r="GK4508" s="13"/>
      <c r="GL4508" s="13"/>
      <c r="GM4508" s="13"/>
      <c r="GN4508" s="13"/>
      <c r="GO4508" s="13"/>
      <c r="GP4508" s="13"/>
      <c r="GQ4508" s="13"/>
      <c r="GR4508" s="13"/>
      <c r="GS4508" s="13"/>
      <c r="GT4508" s="13"/>
      <c r="GU4508" s="13"/>
      <c r="GV4508" s="13"/>
      <c r="GW4508" s="13"/>
      <c r="GX4508" s="13"/>
      <c r="GY4508" s="13"/>
      <c r="GZ4508" s="13"/>
      <c r="HA4508" s="13"/>
      <c r="HB4508" s="13"/>
      <c r="HC4508" s="13"/>
      <c r="HD4508" s="13"/>
      <c r="HE4508" s="13"/>
      <c r="HF4508" s="13"/>
      <c r="HG4508" s="13"/>
      <c r="HH4508" s="13"/>
      <c r="HI4508" s="13"/>
      <c r="HJ4508" s="13"/>
      <c r="HK4508" s="13"/>
      <c r="HL4508" s="13"/>
      <c r="HM4508" s="13"/>
      <c r="HN4508" s="13"/>
      <c r="HO4508" s="13"/>
      <c r="HP4508" s="13"/>
      <c r="HQ4508" s="13"/>
      <c r="HR4508" s="13"/>
      <c r="HS4508" s="13"/>
      <c r="HT4508" s="13"/>
      <c r="HU4508" s="13"/>
      <c r="HV4508" s="13"/>
      <c r="HW4508" s="13"/>
      <c r="HX4508" s="13"/>
      <c r="HY4508" s="13"/>
      <c r="HZ4508" s="13"/>
      <c r="IA4508" s="13"/>
      <c r="IB4508" s="13"/>
      <c r="IC4508" s="13"/>
      <c r="ID4508" s="13"/>
      <c r="IE4508" s="13"/>
      <c r="IF4508" s="13"/>
      <c r="IG4508" s="13"/>
    </row>
    <row r="4509" spans="1:241" s="304" customFormat="1">
      <c r="A4509" s="309">
        <v>416</v>
      </c>
      <c r="B4509" s="337" t="s">
        <v>4453</v>
      </c>
      <c r="C4509" s="59" t="s">
        <v>5534</v>
      </c>
      <c r="D4509" s="309" t="s">
        <v>1808</v>
      </c>
      <c r="E4509" s="299">
        <f t="shared" si="262"/>
        <v>2</v>
      </c>
      <c r="F4509" s="323">
        <v>2</v>
      </c>
      <c r="G4509" s="320"/>
      <c r="H4509" s="303"/>
      <c r="I4509" s="13"/>
      <c r="J4509" s="13"/>
      <c r="K4509" s="13"/>
      <c r="L4509" s="13"/>
      <c r="M4509" s="13"/>
      <c r="N4509" s="13"/>
      <c r="O4509" s="13"/>
      <c r="P4509" s="13"/>
      <c r="Q4509" s="13"/>
      <c r="R4509" s="13"/>
      <c r="S4509" s="13"/>
      <c r="T4509" s="13"/>
      <c r="U4509" s="13"/>
      <c r="V4509" s="13"/>
      <c r="W4509" s="13"/>
      <c r="X4509" s="13"/>
      <c r="Y4509" s="13"/>
      <c r="Z4509" s="13"/>
      <c r="AA4509" s="13"/>
      <c r="AB4509" s="13"/>
      <c r="AC4509" s="13"/>
      <c r="AD4509" s="13"/>
      <c r="AE4509" s="13"/>
      <c r="AF4509" s="13"/>
      <c r="AG4509" s="13"/>
      <c r="AH4509" s="13"/>
      <c r="AI4509" s="13"/>
      <c r="AJ4509" s="13"/>
      <c r="AK4509" s="13"/>
      <c r="AL4509" s="13"/>
      <c r="AM4509" s="13"/>
      <c r="AN4509" s="13"/>
      <c r="AO4509" s="13"/>
      <c r="AP4509" s="13"/>
      <c r="AQ4509" s="13"/>
      <c r="AR4509" s="13"/>
      <c r="AS4509" s="13"/>
      <c r="AT4509" s="13"/>
      <c r="AU4509" s="13"/>
      <c r="AV4509" s="13"/>
      <c r="AW4509" s="13"/>
      <c r="AX4509" s="13"/>
      <c r="AY4509" s="13"/>
      <c r="AZ4509" s="13"/>
      <c r="BA4509" s="13"/>
      <c r="BB4509" s="13"/>
      <c r="BC4509" s="13"/>
      <c r="BD4509" s="13"/>
      <c r="BE4509" s="13"/>
      <c r="BF4509" s="13"/>
      <c r="BG4509" s="13"/>
      <c r="BH4509" s="13"/>
      <c r="BI4509" s="13"/>
      <c r="BJ4509" s="13"/>
      <c r="BK4509" s="13"/>
      <c r="BL4509" s="13"/>
      <c r="BM4509" s="13"/>
      <c r="BN4509" s="13"/>
      <c r="BO4509" s="13"/>
      <c r="BP4509" s="13"/>
      <c r="BQ4509" s="13"/>
      <c r="BR4509" s="13"/>
      <c r="BS4509" s="13"/>
      <c r="BT4509" s="13"/>
      <c r="BU4509" s="13"/>
      <c r="BV4509" s="13"/>
      <c r="BW4509" s="13"/>
      <c r="BX4509" s="13"/>
      <c r="BY4509" s="13"/>
      <c r="BZ4509" s="13"/>
      <c r="CA4509" s="13"/>
      <c r="CB4509" s="13"/>
      <c r="CC4509" s="13"/>
      <c r="CD4509" s="13"/>
      <c r="CE4509" s="13"/>
      <c r="CF4509" s="13"/>
      <c r="CG4509" s="13"/>
      <c r="CH4509" s="13"/>
      <c r="CI4509" s="13"/>
      <c r="CJ4509" s="13"/>
      <c r="CK4509" s="13"/>
      <c r="CL4509" s="13"/>
      <c r="CM4509" s="13"/>
      <c r="CN4509" s="13"/>
      <c r="CO4509" s="13"/>
      <c r="CP4509" s="13"/>
      <c r="CQ4509" s="13"/>
      <c r="CR4509" s="13"/>
      <c r="CS4509" s="13"/>
      <c r="CT4509" s="13"/>
      <c r="CU4509" s="13"/>
      <c r="CV4509" s="13"/>
      <c r="CW4509" s="13"/>
      <c r="CX4509" s="13"/>
      <c r="CY4509" s="13"/>
      <c r="CZ4509" s="13"/>
      <c r="DA4509" s="13"/>
      <c r="DB4509" s="13"/>
      <c r="DC4509" s="13"/>
      <c r="DD4509" s="13"/>
      <c r="DE4509" s="13"/>
      <c r="DF4509" s="13"/>
      <c r="DG4509" s="13"/>
      <c r="DH4509" s="13"/>
      <c r="DI4509" s="13"/>
      <c r="DJ4509" s="13"/>
      <c r="DK4509" s="13"/>
      <c r="DL4509" s="13"/>
      <c r="DM4509" s="13"/>
      <c r="DN4509" s="13"/>
      <c r="DO4509" s="13"/>
      <c r="DP4509" s="13"/>
      <c r="DQ4509" s="13"/>
      <c r="DR4509" s="13"/>
      <c r="DS4509" s="13"/>
      <c r="DT4509" s="13"/>
      <c r="DU4509" s="13"/>
      <c r="DV4509" s="13"/>
      <c r="DW4509" s="13"/>
      <c r="DX4509" s="13"/>
      <c r="DY4509" s="13"/>
      <c r="DZ4509" s="13"/>
      <c r="EA4509" s="13"/>
      <c r="EB4509" s="13"/>
      <c r="EC4509" s="13"/>
      <c r="ED4509" s="13"/>
      <c r="EE4509" s="13"/>
      <c r="EF4509" s="13"/>
      <c r="EG4509" s="13"/>
      <c r="EH4509" s="13"/>
      <c r="EI4509" s="13"/>
      <c r="EJ4509" s="13"/>
      <c r="EK4509" s="13"/>
      <c r="EL4509" s="13"/>
      <c r="EM4509" s="13"/>
      <c r="EN4509" s="13"/>
      <c r="EO4509" s="13"/>
      <c r="EP4509" s="13"/>
      <c r="EQ4509" s="13"/>
      <c r="ER4509" s="13"/>
      <c r="ES4509" s="13"/>
      <c r="ET4509" s="13"/>
      <c r="EU4509" s="13"/>
      <c r="EV4509" s="13"/>
      <c r="EW4509" s="13"/>
      <c r="EX4509" s="13"/>
      <c r="EY4509" s="13"/>
      <c r="EZ4509" s="13"/>
      <c r="FA4509" s="13"/>
      <c r="FB4509" s="13"/>
      <c r="FC4509" s="13"/>
      <c r="FD4509" s="13"/>
      <c r="FE4509" s="13"/>
      <c r="FF4509" s="13"/>
      <c r="FG4509" s="13"/>
      <c r="FH4509" s="13"/>
      <c r="FI4509" s="13"/>
      <c r="FJ4509" s="13"/>
      <c r="FK4509" s="13"/>
      <c r="FL4509" s="13"/>
      <c r="FM4509" s="13"/>
      <c r="FN4509" s="13"/>
      <c r="FO4509" s="13"/>
      <c r="FP4509" s="13"/>
      <c r="FQ4509" s="13"/>
      <c r="FR4509" s="13"/>
      <c r="FS4509" s="13"/>
      <c r="FT4509" s="13"/>
      <c r="FU4509" s="13"/>
      <c r="FV4509" s="13"/>
      <c r="FW4509" s="13"/>
      <c r="FX4509" s="13"/>
      <c r="FY4509" s="13"/>
      <c r="FZ4509" s="13"/>
      <c r="GA4509" s="13"/>
      <c r="GB4509" s="13"/>
      <c r="GC4509" s="13"/>
      <c r="GD4509" s="13"/>
      <c r="GE4509" s="13"/>
      <c r="GF4509" s="13"/>
      <c r="GG4509" s="13"/>
      <c r="GH4509" s="13"/>
      <c r="GI4509" s="13"/>
      <c r="GJ4509" s="13"/>
      <c r="GK4509" s="13"/>
      <c r="GL4509" s="13"/>
      <c r="GM4509" s="13"/>
      <c r="GN4509" s="13"/>
      <c r="GO4509" s="13"/>
      <c r="GP4509" s="13"/>
      <c r="GQ4509" s="13"/>
      <c r="GR4509" s="13"/>
      <c r="GS4509" s="13"/>
      <c r="GT4509" s="13"/>
      <c r="GU4509" s="13"/>
      <c r="GV4509" s="13"/>
      <c r="GW4509" s="13"/>
      <c r="GX4509" s="13"/>
      <c r="GY4509" s="13"/>
      <c r="GZ4509" s="13"/>
      <c r="HA4509" s="13"/>
      <c r="HB4509" s="13"/>
      <c r="HC4509" s="13"/>
      <c r="HD4509" s="13"/>
      <c r="HE4509" s="13"/>
      <c r="HF4509" s="13"/>
      <c r="HG4509" s="13"/>
      <c r="HH4509" s="13"/>
      <c r="HI4509" s="13"/>
      <c r="HJ4509" s="13"/>
      <c r="HK4509" s="13"/>
      <c r="HL4509" s="13"/>
      <c r="HM4509" s="13"/>
      <c r="HN4509" s="13"/>
      <c r="HO4509" s="13"/>
      <c r="HP4509" s="13"/>
      <c r="HQ4509" s="13"/>
      <c r="HR4509" s="13"/>
      <c r="HS4509" s="13"/>
      <c r="HT4509" s="13"/>
      <c r="HU4509" s="13"/>
      <c r="HV4509" s="13"/>
      <c r="HW4509" s="13"/>
      <c r="HX4509" s="13"/>
      <c r="HY4509" s="13"/>
      <c r="HZ4509" s="13"/>
      <c r="IA4509" s="13"/>
      <c r="IB4509" s="13"/>
      <c r="IC4509" s="13"/>
      <c r="ID4509" s="13"/>
      <c r="IE4509" s="13"/>
      <c r="IF4509" s="13"/>
      <c r="IG4509" s="13"/>
    </row>
    <row r="4510" spans="1:241" s="304" customFormat="1">
      <c r="A4510" s="309">
        <v>417</v>
      </c>
      <c r="B4510" s="337" t="s">
        <v>4443</v>
      </c>
      <c r="C4510" s="59" t="s">
        <v>5535</v>
      </c>
      <c r="D4510" s="309" t="s">
        <v>1808</v>
      </c>
      <c r="E4510" s="299">
        <f t="shared" si="262"/>
        <v>2</v>
      </c>
      <c r="F4510" s="323">
        <v>2</v>
      </c>
      <c r="G4510" s="320"/>
      <c r="H4510" s="303"/>
      <c r="I4510" s="13"/>
      <c r="J4510" s="13"/>
      <c r="K4510" s="13"/>
      <c r="L4510" s="13"/>
      <c r="M4510" s="13"/>
      <c r="N4510" s="13"/>
      <c r="O4510" s="13"/>
      <c r="P4510" s="13"/>
      <c r="Q4510" s="13"/>
      <c r="R4510" s="13"/>
      <c r="S4510" s="13"/>
      <c r="T4510" s="13"/>
      <c r="U4510" s="13"/>
      <c r="V4510" s="13"/>
      <c r="W4510" s="13"/>
      <c r="X4510" s="13"/>
      <c r="Y4510" s="13"/>
      <c r="Z4510" s="13"/>
      <c r="AA4510" s="13"/>
      <c r="AB4510" s="13"/>
      <c r="AC4510" s="13"/>
      <c r="AD4510" s="13"/>
      <c r="AE4510" s="13"/>
      <c r="AF4510" s="13"/>
      <c r="AG4510" s="13"/>
      <c r="AH4510" s="13"/>
      <c r="AI4510" s="13"/>
      <c r="AJ4510" s="13"/>
      <c r="AK4510" s="13"/>
      <c r="AL4510" s="13"/>
      <c r="AM4510" s="13"/>
      <c r="AN4510" s="13"/>
      <c r="AO4510" s="13"/>
      <c r="AP4510" s="13"/>
      <c r="AQ4510" s="13"/>
      <c r="AR4510" s="13"/>
      <c r="AS4510" s="13"/>
      <c r="AT4510" s="13"/>
      <c r="AU4510" s="13"/>
      <c r="AV4510" s="13"/>
      <c r="AW4510" s="13"/>
      <c r="AX4510" s="13"/>
      <c r="AY4510" s="13"/>
      <c r="AZ4510" s="13"/>
      <c r="BA4510" s="13"/>
      <c r="BB4510" s="13"/>
      <c r="BC4510" s="13"/>
      <c r="BD4510" s="13"/>
      <c r="BE4510" s="13"/>
      <c r="BF4510" s="13"/>
      <c r="BG4510" s="13"/>
      <c r="BH4510" s="13"/>
      <c r="BI4510" s="13"/>
      <c r="BJ4510" s="13"/>
      <c r="BK4510" s="13"/>
      <c r="BL4510" s="13"/>
      <c r="BM4510" s="13"/>
      <c r="BN4510" s="13"/>
      <c r="BO4510" s="13"/>
      <c r="BP4510" s="13"/>
      <c r="BQ4510" s="13"/>
      <c r="BR4510" s="13"/>
      <c r="BS4510" s="13"/>
      <c r="BT4510" s="13"/>
      <c r="BU4510" s="13"/>
      <c r="BV4510" s="13"/>
      <c r="BW4510" s="13"/>
      <c r="BX4510" s="13"/>
      <c r="BY4510" s="13"/>
      <c r="BZ4510" s="13"/>
      <c r="CA4510" s="13"/>
      <c r="CB4510" s="13"/>
      <c r="CC4510" s="13"/>
      <c r="CD4510" s="13"/>
      <c r="CE4510" s="13"/>
      <c r="CF4510" s="13"/>
      <c r="CG4510" s="13"/>
      <c r="CH4510" s="13"/>
      <c r="CI4510" s="13"/>
      <c r="CJ4510" s="13"/>
      <c r="CK4510" s="13"/>
      <c r="CL4510" s="13"/>
      <c r="CM4510" s="13"/>
      <c r="CN4510" s="13"/>
      <c r="CO4510" s="13"/>
      <c r="CP4510" s="13"/>
      <c r="CQ4510" s="13"/>
      <c r="CR4510" s="13"/>
      <c r="CS4510" s="13"/>
      <c r="CT4510" s="13"/>
      <c r="CU4510" s="13"/>
      <c r="CV4510" s="13"/>
      <c r="CW4510" s="13"/>
      <c r="CX4510" s="13"/>
      <c r="CY4510" s="13"/>
      <c r="CZ4510" s="13"/>
      <c r="DA4510" s="13"/>
      <c r="DB4510" s="13"/>
      <c r="DC4510" s="13"/>
      <c r="DD4510" s="13"/>
      <c r="DE4510" s="13"/>
      <c r="DF4510" s="13"/>
      <c r="DG4510" s="13"/>
      <c r="DH4510" s="13"/>
      <c r="DI4510" s="13"/>
      <c r="DJ4510" s="13"/>
      <c r="DK4510" s="13"/>
      <c r="DL4510" s="13"/>
      <c r="DM4510" s="13"/>
      <c r="DN4510" s="13"/>
      <c r="DO4510" s="13"/>
      <c r="DP4510" s="13"/>
      <c r="DQ4510" s="13"/>
      <c r="DR4510" s="13"/>
      <c r="DS4510" s="13"/>
      <c r="DT4510" s="13"/>
      <c r="DU4510" s="13"/>
      <c r="DV4510" s="13"/>
      <c r="DW4510" s="13"/>
      <c r="DX4510" s="13"/>
      <c r="DY4510" s="13"/>
      <c r="DZ4510" s="13"/>
      <c r="EA4510" s="13"/>
      <c r="EB4510" s="13"/>
      <c r="EC4510" s="13"/>
      <c r="ED4510" s="13"/>
      <c r="EE4510" s="13"/>
      <c r="EF4510" s="13"/>
      <c r="EG4510" s="13"/>
      <c r="EH4510" s="13"/>
      <c r="EI4510" s="13"/>
      <c r="EJ4510" s="13"/>
      <c r="EK4510" s="13"/>
      <c r="EL4510" s="13"/>
      <c r="EM4510" s="13"/>
      <c r="EN4510" s="13"/>
      <c r="EO4510" s="13"/>
      <c r="EP4510" s="13"/>
      <c r="EQ4510" s="13"/>
      <c r="ER4510" s="13"/>
      <c r="ES4510" s="13"/>
      <c r="ET4510" s="13"/>
      <c r="EU4510" s="13"/>
      <c r="EV4510" s="13"/>
      <c r="EW4510" s="13"/>
      <c r="EX4510" s="13"/>
      <c r="EY4510" s="13"/>
      <c r="EZ4510" s="13"/>
      <c r="FA4510" s="13"/>
      <c r="FB4510" s="13"/>
      <c r="FC4510" s="13"/>
      <c r="FD4510" s="13"/>
      <c r="FE4510" s="13"/>
      <c r="FF4510" s="13"/>
      <c r="FG4510" s="13"/>
      <c r="FH4510" s="13"/>
      <c r="FI4510" s="13"/>
      <c r="FJ4510" s="13"/>
      <c r="FK4510" s="13"/>
      <c r="FL4510" s="13"/>
      <c r="FM4510" s="13"/>
      <c r="FN4510" s="13"/>
      <c r="FO4510" s="13"/>
      <c r="FP4510" s="13"/>
      <c r="FQ4510" s="13"/>
      <c r="FR4510" s="13"/>
      <c r="FS4510" s="13"/>
      <c r="FT4510" s="13"/>
      <c r="FU4510" s="13"/>
      <c r="FV4510" s="13"/>
      <c r="FW4510" s="13"/>
      <c r="FX4510" s="13"/>
      <c r="FY4510" s="13"/>
      <c r="FZ4510" s="13"/>
      <c r="GA4510" s="13"/>
      <c r="GB4510" s="13"/>
      <c r="GC4510" s="13"/>
      <c r="GD4510" s="13"/>
      <c r="GE4510" s="13"/>
      <c r="GF4510" s="13"/>
      <c r="GG4510" s="13"/>
      <c r="GH4510" s="13"/>
      <c r="GI4510" s="13"/>
      <c r="GJ4510" s="13"/>
      <c r="GK4510" s="13"/>
      <c r="GL4510" s="13"/>
      <c r="GM4510" s="13"/>
      <c r="GN4510" s="13"/>
      <c r="GO4510" s="13"/>
      <c r="GP4510" s="13"/>
      <c r="GQ4510" s="13"/>
      <c r="GR4510" s="13"/>
      <c r="GS4510" s="13"/>
      <c r="GT4510" s="13"/>
      <c r="GU4510" s="13"/>
      <c r="GV4510" s="13"/>
      <c r="GW4510" s="13"/>
      <c r="GX4510" s="13"/>
      <c r="GY4510" s="13"/>
      <c r="GZ4510" s="13"/>
      <c r="HA4510" s="13"/>
      <c r="HB4510" s="13"/>
      <c r="HC4510" s="13"/>
      <c r="HD4510" s="13"/>
      <c r="HE4510" s="13"/>
      <c r="HF4510" s="13"/>
      <c r="HG4510" s="13"/>
      <c r="HH4510" s="13"/>
      <c r="HI4510" s="13"/>
      <c r="HJ4510" s="13"/>
      <c r="HK4510" s="13"/>
      <c r="HL4510" s="13"/>
      <c r="HM4510" s="13"/>
      <c r="HN4510" s="13"/>
      <c r="HO4510" s="13"/>
      <c r="HP4510" s="13"/>
      <c r="HQ4510" s="13"/>
      <c r="HR4510" s="13"/>
      <c r="HS4510" s="13"/>
      <c r="HT4510" s="13"/>
      <c r="HU4510" s="13"/>
      <c r="HV4510" s="13"/>
      <c r="HW4510" s="13"/>
      <c r="HX4510" s="13"/>
      <c r="HY4510" s="13"/>
      <c r="HZ4510" s="13"/>
      <c r="IA4510" s="13"/>
      <c r="IB4510" s="13"/>
      <c r="IC4510" s="13"/>
      <c r="ID4510" s="13"/>
      <c r="IE4510" s="13"/>
      <c r="IF4510" s="13"/>
      <c r="IG4510" s="13"/>
    </row>
    <row r="4511" spans="1:241" s="304" customFormat="1" ht="31.5" customHeight="1">
      <c r="A4511" s="308"/>
      <c r="B4511" s="910" t="s">
        <v>5536</v>
      </c>
      <c r="C4511" s="911"/>
      <c r="D4511" s="911"/>
      <c r="E4511" s="911"/>
      <c r="F4511" s="911"/>
      <c r="G4511" s="911"/>
      <c r="H4511" s="911"/>
      <c r="I4511" s="13"/>
      <c r="J4511" s="13"/>
      <c r="K4511" s="13"/>
      <c r="L4511" s="13"/>
      <c r="M4511" s="13"/>
      <c r="N4511" s="13"/>
      <c r="O4511" s="13"/>
      <c r="P4511" s="13"/>
      <c r="Q4511" s="13"/>
      <c r="R4511" s="13"/>
      <c r="S4511" s="13"/>
      <c r="T4511" s="13"/>
      <c r="U4511" s="13"/>
      <c r="V4511" s="13"/>
      <c r="W4511" s="13"/>
      <c r="X4511" s="13"/>
      <c r="Y4511" s="13"/>
      <c r="Z4511" s="13"/>
      <c r="AA4511" s="13"/>
      <c r="AB4511" s="13"/>
      <c r="AC4511" s="13"/>
      <c r="AD4511" s="13"/>
      <c r="AE4511" s="13"/>
      <c r="AF4511" s="13"/>
      <c r="AG4511" s="13"/>
      <c r="AH4511" s="13"/>
      <c r="AI4511" s="13"/>
      <c r="AJ4511" s="13"/>
      <c r="AK4511" s="13"/>
      <c r="AL4511" s="13"/>
      <c r="AM4511" s="13"/>
      <c r="AN4511" s="13"/>
      <c r="AO4511" s="13"/>
      <c r="AP4511" s="13"/>
      <c r="AQ4511" s="13"/>
      <c r="AR4511" s="13"/>
      <c r="AS4511" s="13"/>
      <c r="AT4511" s="13"/>
      <c r="AU4511" s="13"/>
      <c r="AV4511" s="13"/>
      <c r="AW4511" s="13"/>
      <c r="AX4511" s="13"/>
      <c r="AY4511" s="13"/>
      <c r="AZ4511" s="13"/>
      <c r="BA4511" s="13"/>
      <c r="BB4511" s="13"/>
      <c r="BC4511" s="13"/>
      <c r="BD4511" s="13"/>
      <c r="BE4511" s="13"/>
      <c r="BF4511" s="13"/>
      <c r="BG4511" s="13"/>
      <c r="BH4511" s="13"/>
      <c r="BI4511" s="13"/>
      <c r="BJ4511" s="13"/>
      <c r="BK4511" s="13"/>
      <c r="BL4511" s="13"/>
      <c r="BM4511" s="13"/>
      <c r="BN4511" s="13"/>
      <c r="BO4511" s="13"/>
      <c r="BP4511" s="13"/>
      <c r="BQ4511" s="13"/>
      <c r="BR4511" s="13"/>
      <c r="BS4511" s="13"/>
      <c r="BT4511" s="13"/>
      <c r="BU4511" s="13"/>
      <c r="BV4511" s="13"/>
      <c r="BW4511" s="13"/>
      <c r="BX4511" s="13"/>
      <c r="BY4511" s="13"/>
      <c r="BZ4511" s="13"/>
      <c r="CA4511" s="13"/>
      <c r="CB4511" s="13"/>
      <c r="CC4511" s="13"/>
      <c r="CD4511" s="13"/>
      <c r="CE4511" s="13"/>
      <c r="CF4511" s="13"/>
      <c r="CG4511" s="13"/>
      <c r="CH4511" s="13"/>
      <c r="CI4511" s="13"/>
      <c r="CJ4511" s="13"/>
      <c r="CK4511" s="13"/>
      <c r="CL4511" s="13"/>
      <c r="CM4511" s="13"/>
      <c r="CN4511" s="13"/>
      <c r="CO4511" s="13"/>
      <c r="CP4511" s="13"/>
      <c r="CQ4511" s="13"/>
      <c r="CR4511" s="13"/>
      <c r="CS4511" s="13"/>
      <c r="CT4511" s="13"/>
      <c r="CU4511" s="13"/>
      <c r="CV4511" s="13"/>
      <c r="CW4511" s="13"/>
      <c r="CX4511" s="13"/>
      <c r="CY4511" s="13"/>
      <c r="CZ4511" s="13"/>
      <c r="DA4511" s="13"/>
      <c r="DB4511" s="13"/>
      <c r="DC4511" s="13"/>
      <c r="DD4511" s="13"/>
      <c r="DE4511" s="13"/>
      <c r="DF4511" s="13"/>
      <c r="DG4511" s="13"/>
      <c r="DH4511" s="13"/>
      <c r="DI4511" s="13"/>
      <c r="DJ4511" s="13"/>
      <c r="DK4511" s="13"/>
      <c r="DL4511" s="13"/>
      <c r="DM4511" s="13"/>
      <c r="DN4511" s="13"/>
      <c r="DO4511" s="13"/>
      <c r="DP4511" s="13"/>
      <c r="DQ4511" s="13"/>
      <c r="DR4511" s="13"/>
      <c r="DS4511" s="13"/>
      <c r="DT4511" s="13"/>
      <c r="DU4511" s="13"/>
      <c r="DV4511" s="13"/>
      <c r="DW4511" s="13"/>
      <c r="DX4511" s="13"/>
      <c r="DY4511" s="13"/>
      <c r="DZ4511" s="13"/>
      <c r="EA4511" s="13"/>
      <c r="EB4511" s="13"/>
      <c r="EC4511" s="13"/>
      <c r="ED4511" s="13"/>
      <c r="EE4511" s="13"/>
      <c r="EF4511" s="13"/>
      <c r="EG4511" s="13"/>
      <c r="EH4511" s="13"/>
      <c r="EI4511" s="13"/>
      <c r="EJ4511" s="13"/>
      <c r="EK4511" s="13"/>
      <c r="EL4511" s="13"/>
      <c r="EM4511" s="13"/>
      <c r="EN4511" s="13"/>
      <c r="EO4511" s="13"/>
      <c r="EP4511" s="13"/>
      <c r="EQ4511" s="13"/>
      <c r="ER4511" s="13"/>
      <c r="ES4511" s="13"/>
      <c r="ET4511" s="13"/>
      <c r="EU4511" s="13"/>
      <c r="EV4511" s="13"/>
      <c r="EW4511" s="13"/>
      <c r="EX4511" s="13"/>
      <c r="EY4511" s="13"/>
      <c r="EZ4511" s="13"/>
      <c r="FA4511" s="13"/>
      <c r="FB4511" s="13"/>
      <c r="FC4511" s="13"/>
      <c r="FD4511" s="13"/>
      <c r="FE4511" s="13"/>
      <c r="FF4511" s="13"/>
      <c r="FG4511" s="13"/>
      <c r="FH4511" s="13"/>
      <c r="FI4511" s="13"/>
      <c r="FJ4511" s="13"/>
      <c r="FK4511" s="13"/>
      <c r="FL4511" s="13"/>
      <c r="FM4511" s="13"/>
      <c r="FN4511" s="13"/>
      <c r="FO4511" s="13"/>
      <c r="FP4511" s="13"/>
      <c r="FQ4511" s="13"/>
      <c r="FR4511" s="13"/>
      <c r="FS4511" s="13"/>
      <c r="FT4511" s="13"/>
      <c r="FU4511" s="13"/>
      <c r="FV4511" s="13"/>
      <c r="FW4511" s="13"/>
      <c r="FX4511" s="13"/>
      <c r="FY4511" s="13"/>
      <c r="FZ4511" s="13"/>
      <c r="GA4511" s="13"/>
      <c r="GB4511" s="13"/>
      <c r="GC4511" s="13"/>
      <c r="GD4511" s="13"/>
      <c r="GE4511" s="13"/>
      <c r="GF4511" s="13"/>
      <c r="GG4511" s="13"/>
      <c r="GH4511" s="13"/>
      <c r="GI4511" s="13"/>
      <c r="GJ4511" s="13"/>
      <c r="GK4511" s="13"/>
      <c r="GL4511" s="13"/>
      <c r="GM4511" s="13"/>
      <c r="GN4511" s="13"/>
      <c r="GO4511" s="13"/>
      <c r="GP4511" s="13"/>
      <c r="GQ4511" s="13"/>
      <c r="GR4511" s="13"/>
      <c r="GS4511" s="13"/>
      <c r="GT4511" s="13"/>
      <c r="GU4511" s="13"/>
      <c r="GV4511" s="13"/>
      <c r="GW4511" s="13"/>
      <c r="GX4511" s="13"/>
      <c r="GY4511" s="13"/>
      <c r="GZ4511" s="13"/>
      <c r="HA4511" s="13"/>
      <c r="HB4511" s="13"/>
      <c r="HC4511" s="13"/>
      <c r="HD4511" s="13"/>
      <c r="HE4511" s="13"/>
      <c r="HF4511" s="13"/>
      <c r="HG4511" s="13"/>
      <c r="HH4511" s="13"/>
      <c r="HI4511" s="13"/>
      <c r="HJ4511" s="13"/>
      <c r="HK4511" s="13"/>
      <c r="HL4511" s="13"/>
      <c r="HM4511" s="13"/>
      <c r="HN4511" s="13"/>
      <c r="HO4511" s="13"/>
      <c r="HP4511" s="13"/>
      <c r="HQ4511" s="13"/>
      <c r="HR4511" s="13"/>
      <c r="HS4511" s="13"/>
      <c r="HT4511" s="13"/>
      <c r="HU4511" s="13"/>
      <c r="HV4511" s="13"/>
      <c r="HW4511" s="13"/>
      <c r="HX4511" s="13"/>
      <c r="HY4511" s="13"/>
      <c r="HZ4511" s="13"/>
      <c r="IA4511" s="13"/>
      <c r="IB4511" s="13"/>
      <c r="IC4511" s="13"/>
      <c r="ID4511" s="13"/>
      <c r="IE4511" s="13"/>
      <c r="IF4511" s="13"/>
      <c r="IG4511" s="13"/>
    </row>
    <row r="4512" spans="1:241" s="304" customFormat="1">
      <c r="A4512" s="309">
        <v>418</v>
      </c>
      <c r="B4512" s="337" t="s">
        <v>4429</v>
      </c>
      <c r="C4512" s="59" t="s">
        <v>918</v>
      </c>
      <c r="D4512" s="309" t="s">
        <v>1808</v>
      </c>
      <c r="E4512" s="299">
        <f>+F4512+G4512+H4512</f>
        <v>2</v>
      </c>
      <c r="F4512" s="303"/>
      <c r="G4512" s="303"/>
      <c r="H4512" s="320">
        <v>2</v>
      </c>
      <c r="I4512" s="13"/>
      <c r="J4512" s="13"/>
      <c r="K4512" s="13"/>
      <c r="L4512" s="13"/>
      <c r="M4512" s="13"/>
      <c r="N4512" s="13"/>
      <c r="O4512" s="13"/>
      <c r="P4512" s="13"/>
      <c r="Q4512" s="13"/>
      <c r="R4512" s="13"/>
      <c r="S4512" s="13"/>
      <c r="T4512" s="13"/>
      <c r="U4512" s="13"/>
      <c r="V4512" s="13"/>
      <c r="W4512" s="13"/>
      <c r="X4512" s="13"/>
      <c r="Y4512" s="13"/>
      <c r="Z4512" s="13"/>
      <c r="AA4512" s="13"/>
      <c r="AB4512" s="13"/>
      <c r="AC4512" s="13"/>
      <c r="AD4512" s="13"/>
      <c r="AE4512" s="13"/>
      <c r="AF4512" s="13"/>
      <c r="AG4512" s="13"/>
      <c r="AH4512" s="13"/>
      <c r="AI4512" s="13"/>
      <c r="AJ4512" s="13"/>
      <c r="AK4512" s="13"/>
      <c r="AL4512" s="13"/>
      <c r="AM4512" s="13"/>
      <c r="AN4512" s="13"/>
      <c r="AO4512" s="13"/>
      <c r="AP4512" s="13"/>
      <c r="AQ4512" s="13"/>
      <c r="AR4512" s="13"/>
      <c r="AS4512" s="13"/>
      <c r="AT4512" s="13"/>
      <c r="AU4512" s="13"/>
      <c r="AV4512" s="13"/>
      <c r="AW4512" s="13"/>
      <c r="AX4512" s="13"/>
      <c r="AY4512" s="13"/>
      <c r="AZ4512" s="13"/>
      <c r="BA4512" s="13"/>
      <c r="BB4512" s="13"/>
      <c r="BC4512" s="13"/>
      <c r="BD4512" s="13"/>
      <c r="BE4512" s="13"/>
      <c r="BF4512" s="13"/>
      <c r="BG4512" s="13"/>
      <c r="BH4512" s="13"/>
      <c r="BI4512" s="13"/>
      <c r="BJ4512" s="13"/>
      <c r="BK4512" s="13"/>
      <c r="BL4512" s="13"/>
      <c r="BM4512" s="13"/>
      <c r="BN4512" s="13"/>
      <c r="BO4512" s="13"/>
      <c r="BP4512" s="13"/>
      <c r="BQ4512" s="13"/>
      <c r="BR4512" s="13"/>
      <c r="BS4512" s="13"/>
      <c r="BT4512" s="13"/>
      <c r="BU4512" s="13"/>
      <c r="BV4512" s="13"/>
      <c r="BW4512" s="13"/>
      <c r="BX4512" s="13"/>
      <c r="BY4512" s="13"/>
      <c r="BZ4512" s="13"/>
      <c r="CA4512" s="13"/>
      <c r="CB4512" s="13"/>
      <c r="CC4512" s="13"/>
      <c r="CD4512" s="13"/>
      <c r="CE4512" s="13"/>
      <c r="CF4512" s="13"/>
      <c r="CG4512" s="13"/>
      <c r="CH4512" s="13"/>
      <c r="CI4512" s="13"/>
      <c r="CJ4512" s="13"/>
      <c r="CK4512" s="13"/>
      <c r="CL4512" s="13"/>
      <c r="CM4512" s="13"/>
      <c r="CN4512" s="13"/>
      <c r="CO4512" s="13"/>
      <c r="CP4512" s="13"/>
      <c r="CQ4512" s="13"/>
      <c r="CR4512" s="13"/>
      <c r="CS4512" s="13"/>
      <c r="CT4512" s="13"/>
      <c r="CU4512" s="13"/>
      <c r="CV4512" s="13"/>
      <c r="CW4512" s="13"/>
      <c r="CX4512" s="13"/>
      <c r="CY4512" s="13"/>
      <c r="CZ4512" s="13"/>
      <c r="DA4512" s="13"/>
      <c r="DB4512" s="13"/>
      <c r="DC4512" s="13"/>
      <c r="DD4512" s="13"/>
      <c r="DE4512" s="13"/>
      <c r="DF4512" s="13"/>
      <c r="DG4512" s="13"/>
      <c r="DH4512" s="13"/>
      <c r="DI4512" s="13"/>
      <c r="DJ4512" s="13"/>
      <c r="DK4512" s="13"/>
      <c r="DL4512" s="13"/>
      <c r="DM4512" s="13"/>
      <c r="DN4512" s="13"/>
      <c r="DO4512" s="13"/>
      <c r="DP4512" s="13"/>
      <c r="DQ4512" s="13"/>
      <c r="DR4512" s="13"/>
      <c r="DS4512" s="13"/>
      <c r="DT4512" s="13"/>
      <c r="DU4512" s="13"/>
      <c r="DV4512" s="13"/>
      <c r="DW4512" s="13"/>
      <c r="DX4512" s="13"/>
      <c r="DY4512" s="13"/>
      <c r="DZ4512" s="13"/>
      <c r="EA4512" s="13"/>
      <c r="EB4512" s="13"/>
      <c r="EC4512" s="13"/>
      <c r="ED4512" s="13"/>
      <c r="EE4512" s="13"/>
      <c r="EF4512" s="13"/>
      <c r="EG4512" s="13"/>
      <c r="EH4512" s="13"/>
      <c r="EI4512" s="13"/>
      <c r="EJ4512" s="13"/>
      <c r="EK4512" s="13"/>
      <c r="EL4512" s="13"/>
      <c r="EM4512" s="13"/>
      <c r="EN4512" s="13"/>
      <c r="EO4512" s="13"/>
      <c r="EP4512" s="13"/>
      <c r="EQ4512" s="13"/>
      <c r="ER4512" s="13"/>
      <c r="ES4512" s="13"/>
      <c r="ET4512" s="13"/>
      <c r="EU4512" s="13"/>
      <c r="EV4512" s="13"/>
      <c r="EW4512" s="13"/>
      <c r="EX4512" s="13"/>
      <c r="EY4512" s="13"/>
      <c r="EZ4512" s="13"/>
      <c r="FA4512" s="13"/>
      <c r="FB4512" s="13"/>
      <c r="FC4512" s="13"/>
      <c r="FD4512" s="13"/>
      <c r="FE4512" s="13"/>
      <c r="FF4512" s="13"/>
      <c r="FG4512" s="13"/>
      <c r="FH4512" s="13"/>
      <c r="FI4512" s="13"/>
      <c r="FJ4512" s="13"/>
      <c r="FK4512" s="13"/>
      <c r="FL4512" s="13"/>
      <c r="FM4512" s="13"/>
      <c r="FN4512" s="13"/>
      <c r="FO4512" s="13"/>
      <c r="FP4512" s="13"/>
      <c r="FQ4512" s="13"/>
      <c r="FR4512" s="13"/>
      <c r="FS4512" s="13"/>
      <c r="FT4512" s="13"/>
      <c r="FU4512" s="13"/>
      <c r="FV4512" s="13"/>
      <c r="FW4512" s="13"/>
      <c r="FX4512" s="13"/>
      <c r="FY4512" s="13"/>
      <c r="FZ4512" s="13"/>
      <c r="GA4512" s="13"/>
      <c r="GB4512" s="13"/>
      <c r="GC4512" s="13"/>
      <c r="GD4512" s="13"/>
      <c r="GE4512" s="13"/>
      <c r="GF4512" s="13"/>
      <c r="GG4512" s="13"/>
      <c r="GH4512" s="13"/>
      <c r="GI4512" s="13"/>
      <c r="GJ4512" s="13"/>
      <c r="GK4512" s="13"/>
      <c r="GL4512" s="13"/>
      <c r="GM4512" s="13"/>
      <c r="GN4512" s="13"/>
      <c r="GO4512" s="13"/>
      <c r="GP4512" s="13"/>
      <c r="GQ4512" s="13"/>
      <c r="GR4512" s="13"/>
      <c r="GS4512" s="13"/>
      <c r="GT4512" s="13"/>
      <c r="GU4512" s="13"/>
      <c r="GV4512" s="13"/>
      <c r="GW4512" s="13"/>
      <c r="GX4512" s="13"/>
      <c r="GY4512" s="13"/>
      <c r="GZ4512" s="13"/>
      <c r="HA4512" s="13"/>
      <c r="HB4512" s="13"/>
      <c r="HC4512" s="13"/>
      <c r="HD4512" s="13"/>
      <c r="HE4512" s="13"/>
      <c r="HF4512" s="13"/>
      <c r="HG4512" s="13"/>
      <c r="HH4512" s="13"/>
      <c r="HI4512" s="13"/>
      <c r="HJ4512" s="13"/>
      <c r="HK4512" s="13"/>
      <c r="HL4512" s="13"/>
      <c r="HM4512" s="13"/>
      <c r="HN4512" s="13"/>
      <c r="HO4512" s="13"/>
      <c r="HP4512" s="13"/>
      <c r="HQ4512" s="13"/>
      <c r="HR4512" s="13"/>
      <c r="HS4512" s="13"/>
      <c r="HT4512" s="13"/>
      <c r="HU4512" s="13"/>
      <c r="HV4512" s="13"/>
      <c r="HW4512" s="13"/>
      <c r="HX4512" s="13"/>
      <c r="HY4512" s="13"/>
      <c r="HZ4512" s="13"/>
      <c r="IA4512" s="13"/>
      <c r="IB4512" s="13"/>
      <c r="IC4512" s="13"/>
      <c r="ID4512" s="13"/>
      <c r="IE4512" s="13"/>
      <c r="IF4512" s="13"/>
      <c r="IG4512" s="13"/>
    </row>
    <row r="4513" spans="1:241" s="304" customFormat="1">
      <c r="A4513" s="309">
        <v>419</v>
      </c>
      <c r="B4513" s="337" t="s">
        <v>4430</v>
      </c>
      <c r="C4513" s="59" t="s">
        <v>917</v>
      </c>
      <c r="D4513" s="309" t="s">
        <v>1808</v>
      </c>
      <c r="E4513" s="299">
        <f>+F4513+G4513+H4513</f>
        <v>3</v>
      </c>
      <c r="F4513" s="303"/>
      <c r="G4513" s="303"/>
      <c r="H4513" s="320">
        <v>3</v>
      </c>
      <c r="I4513" s="13"/>
      <c r="J4513" s="13"/>
      <c r="K4513" s="13"/>
      <c r="L4513" s="13"/>
      <c r="M4513" s="13"/>
      <c r="N4513" s="13"/>
      <c r="O4513" s="13"/>
      <c r="P4513" s="13"/>
      <c r="Q4513" s="13"/>
      <c r="R4513" s="13"/>
      <c r="S4513" s="13"/>
      <c r="T4513" s="13"/>
      <c r="U4513" s="13"/>
      <c r="V4513" s="13"/>
      <c r="W4513" s="13"/>
      <c r="X4513" s="13"/>
      <c r="Y4513" s="13"/>
      <c r="Z4513" s="13"/>
      <c r="AA4513" s="13"/>
      <c r="AB4513" s="13"/>
      <c r="AC4513" s="13"/>
      <c r="AD4513" s="13"/>
      <c r="AE4513" s="13"/>
      <c r="AF4513" s="13"/>
      <c r="AG4513" s="13"/>
      <c r="AH4513" s="13"/>
      <c r="AI4513" s="13"/>
      <c r="AJ4513" s="13"/>
      <c r="AK4513" s="13"/>
      <c r="AL4513" s="13"/>
      <c r="AM4513" s="13"/>
      <c r="AN4513" s="13"/>
      <c r="AO4513" s="13"/>
      <c r="AP4513" s="13"/>
      <c r="AQ4513" s="13"/>
      <c r="AR4513" s="13"/>
      <c r="AS4513" s="13"/>
      <c r="AT4513" s="13"/>
      <c r="AU4513" s="13"/>
      <c r="AV4513" s="13"/>
      <c r="AW4513" s="13"/>
      <c r="AX4513" s="13"/>
      <c r="AY4513" s="13"/>
      <c r="AZ4513" s="13"/>
      <c r="BA4513" s="13"/>
      <c r="BB4513" s="13"/>
      <c r="BC4513" s="13"/>
      <c r="BD4513" s="13"/>
      <c r="BE4513" s="13"/>
      <c r="BF4513" s="13"/>
      <c r="BG4513" s="13"/>
      <c r="BH4513" s="13"/>
      <c r="BI4513" s="13"/>
      <c r="BJ4513" s="13"/>
      <c r="BK4513" s="13"/>
      <c r="BL4513" s="13"/>
      <c r="BM4513" s="13"/>
      <c r="BN4513" s="13"/>
      <c r="BO4513" s="13"/>
      <c r="BP4513" s="13"/>
      <c r="BQ4513" s="13"/>
      <c r="BR4513" s="13"/>
      <c r="BS4513" s="13"/>
      <c r="BT4513" s="13"/>
      <c r="BU4513" s="13"/>
      <c r="BV4513" s="13"/>
      <c r="BW4513" s="13"/>
      <c r="BX4513" s="13"/>
      <c r="BY4513" s="13"/>
      <c r="BZ4513" s="13"/>
      <c r="CA4513" s="13"/>
      <c r="CB4513" s="13"/>
      <c r="CC4513" s="13"/>
      <c r="CD4513" s="13"/>
      <c r="CE4513" s="13"/>
      <c r="CF4513" s="13"/>
      <c r="CG4513" s="13"/>
      <c r="CH4513" s="13"/>
      <c r="CI4513" s="13"/>
      <c r="CJ4513" s="13"/>
      <c r="CK4513" s="13"/>
      <c r="CL4513" s="13"/>
      <c r="CM4513" s="13"/>
      <c r="CN4513" s="13"/>
      <c r="CO4513" s="13"/>
      <c r="CP4513" s="13"/>
      <c r="CQ4513" s="13"/>
      <c r="CR4513" s="13"/>
      <c r="CS4513" s="13"/>
      <c r="CT4513" s="13"/>
      <c r="CU4513" s="13"/>
      <c r="CV4513" s="13"/>
      <c r="CW4513" s="13"/>
      <c r="CX4513" s="13"/>
      <c r="CY4513" s="13"/>
      <c r="CZ4513" s="13"/>
      <c r="DA4513" s="13"/>
      <c r="DB4513" s="13"/>
      <c r="DC4513" s="13"/>
      <c r="DD4513" s="13"/>
      <c r="DE4513" s="13"/>
      <c r="DF4513" s="13"/>
      <c r="DG4513" s="13"/>
      <c r="DH4513" s="13"/>
      <c r="DI4513" s="13"/>
      <c r="DJ4513" s="13"/>
      <c r="DK4513" s="13"/>
      <c r="DL4513" s="13"/>
      <c r="DM4513" s="13"/>
      <c r="DN4513" s="13"/>
      <c r="DO4513" s="13"/>
      <c r="DP4513" s="13"/>
      <c r="DQ4513" s="13"/>
      <c r="DR4513" s="13"/>
      <c r="DS4513" s="13"/>
      <c r="DT4513" s="13"/>
      <c r="DU4513" s="13"/>
      <c r="DV4513" s="13"/>
      <c r="DW4513" s="13"/>
      <c r="DX4513" s="13"/>
      <c r="DY4513" s="13"/>
      <c r="DZ4513" s="13"/>
      <c r="EA4513" s="13"/>
      <c r="EB4513" s="13"/>
      <c r="EC4513" s="13"/>
      <c r="ED4513" s="13"/>
      <c r="EE4513" s="13"/>
      <c r="EF4513" s="13"/>
      <c r="EG4513" s="13"/>
      <c r="EH4513" s="13"/>
      <c r="EI4513" s="13"/>
      <c r="EJ4513" s="13"/>
      <c r="EK4513" s="13"/>
      <c r="EL4513" s="13"/>
      <c r="EM4513" s="13"/>
      <c r="EN4513" s="13"/>
      <c r="EO4513" s="13"/>
      <c r="EP4513" s="13"/>
      <c r="EQ4513" s="13"/>
      <c r="ER4513" s="13"/>
      <c r="ES4513" s="13"/>
      <c r="ET4513" s="13"/>
      <c r="EU4513" s="13"/>
      <c r="EV4513" s="13"/>
      <c r="EW4513" s="13"/>
      <c r="EX4513" s="13"/>
      <c r="EY4513" s="13"/>
      <c r="EZ4513" s="13"/>
      <c r="FA4513" s="13"/>
      <c r="FB4513" s="13"/>
      <c r="FC4513" s="13"/>
      <c r="FD4513" s="13"/>
      <c r="FE4513" s="13"/>
      <c r="FF4513" s="13"/>
      <c r="FG4513" s="13"/>
      <c r="FH4513" s="13"/>
      <c r="FI4513" s="13"/>
      <c r="FJ4513" s="13"/>
      <c r="FK4513" s="13"/>
      <c r="FL4513" s="13"/>
      <c r="FM4513" s="13"/>
      <c r="FN4513" s="13"/>
      <c r="FO4513" s="13"/>
      <c r="FP4513" s="13"/>
      <c r="FQ4513" s="13"/>
      <c r="FR4513" s="13"/>
      <c r="FS4513" s="13"/>
      <c r="FT4513" s="13"/>
      <c r="FU4513" s="13"/>
      <c r="FV4513" s="13"/>
      <c r="FW4513" s="13"/>
      <c r="FX4513" s="13"/>
      <c r="FY4513" s="13"/>
      <c r="FZ4513" s="13"/>
      <c r="GA4513" s="13"/>
      <c r="GB4513" s="13"/>
      <c r="GC4513" s="13"/>
      <c r="GD4513" s="13"/>
      <c r="GE4513" s="13"/>
      <c r="GF4513" s="13"/>
      <c r="GG4513" s="13"/>
      <c r="GH4513" s="13"/>
      <c r="GI4513" s="13"/>
      <c r="GJ4513" s="13"/>
      <c r="GK4513" s="13"/>
      <c r="GL4513" s="13"/>
      <c r="GM4513" s="13"/>
      <c r="GN4513" s="13"/>
      <c r="GO4513" s="13"/>
      <c r="GP4513" s="13"/>
      <c r="GQ4513" s="13"/>
      <c r="GR4513" s="13"/>
      <c r="GS4513" s="13"/>
      <c r="GT4513" s="13"/>
      <c r="GU4513" s="13"/>
      <c r="GV4513" s="13"/>
      <c r="GW4513" s="13"/>
      <c r="GX4513" s="13"/>
      <c r="GY4513" s="13"/>
      <c r="GZ4513" s="13"/>
      <c r="HA4513" s="13"/>
      <c r="HB4513" s="13"/>
      <c r="HC4513" s="13"/>
      <c r="HD4513" s="13"/>
      <c r="HE4513" s="13"/>
      <c r="HF4513" s="13"/>
      <c r="HG4513" s="13"/>
      <c r="HH4513" s="13"/>
      <c r="HI4513" s="13"/>
      <c r="HJ4513" s="13"/>
      <c r="HK4513" s="13"/>
      <c r="HL4513" s="13"/>
      <c r="HM4513" s="13"/>
      <c r="HN4513" s="13"/>
      <c r="HO4513" s="13"/>
      <c r="HP4513" s="13"/>
      <c r="HQ4513" s="13"/>
      <c r="HR4513" s="13"/>
      <c r="HS4513" s="13"/>
      <c r="HT4513" s="13"/>
      <c r="HU4513" s="13"/>
      <c r="HV4513" s="13"/>
      <c r="HW4513" s="13"/>
      <c r="HX4513" s="13"/>
      <c r="HY4513" s="13"/>
      <c r="HZ4513" s="13"/>
      <c r="IA4513" s="13"/>
      <c r="IB4513" s="13"/>
      <c r="IC4513" s="13"/>
      <c r="ID4513" s="13"/>
      <c r="IE4513" s="13"/>
      <c r="IF4513" s="13"/>
      <c r="IG4513" s="13"/>
    </row>
    <row r="4514" spans="1:241" s="304" customFormat="1">
      <c r="A4514" s="309">
        <v>420</v>
      </c>
      <c r="B4514" s="337" t="s">
        <v>1906</v>
      </c>
      <c r="C4514" s="59" t="s">
        <v>919</v>
      </c>
      <c r="D4514" s="309" t="s">
        <v>1808</v>
      </c>
      <c r="E4514" s="299">
        <f>+F4514+G4514+H4514</f>
        <v>3</v>
      </c>
      <c r="F4514" s="303"/>
      <c r="G4514" s="303"/>
      <c r="H4514" s="320">
        <v>3</v>
      </c>
      <c r="I4514" s="13"/>
      <c r="J4514" s="13"/>
      <c r="K4514" s="13"/>
      <c r="L4514" s="13"/>
      <c r="M4514" s="13"/>
      <c r="N4514" s="13"/>
      <c r="O4514" s="13"/>
      <c r="P4514" s="13"/>
      <c r="Q4514" s="13"/>
      <c r="R4514" s="13"/>
      <c r="S4514" s="13"/>
      <c r="T4514" s="13"/>
      <c r="U4514" s="13"/>
      <c r="V4514" s="13"/>
      <c r="W4514" s="13"/>
      <c r="X4514" s="13"/>
      <c r="Y4514" s="13"/>
      <c r="Z4514" s="13"/>
      <c r="AA4514" s="13"/>
      <c r="AB4514" s="13"/>
      <c r="AC4514" s="13"/>
      <c r="AD4514" s="13"/>
      <c r="AE4514" s="13"/>
      <c r="AF4514" s="13"/>
      <c r="AG4514" s="13"/>
      <c r="AH4514" s="13"/>
      <c r="AI4514" s="13"/>
      <c r="AJ4514" s="13"/>
      <c r="AK4514" s="13"/>
      <c r="AL4514" s="13"/>
      <c r="AM4514" s="13"/>
      <c r="AN4514" s="13"/>
      <c r="AO4514" s="13"/>
      <c r="AP4514" s="13"/>
      <c r="AQ4514" s="13"/>
      <c r="AR4514" s="13"/>
      <c r="AS4514" s="13"/>
      <c r="AT4514" s="13"/>
      <c r="AU4514" s="13"/>
      <c r="AV4514" s="13"/>
      <c r="AW4514" s="13"/>
      <c r="AX4514" s="13"/>
      <c r="AY4514" s="13"/>
      <c r="AZ4514" s="13"/>
      <c r="BA4514" s="13"/>
      <c r="BB4514" s="13"/>
      <c r="BC4514" s="13"/>
      <c r="BD4514" s="13"/>
      <c r="BE4514" s="13"/>
      <c r="BF4514" s="13"/>
      <c r="BG4514" s="13"/>
      <c r="BH4514" s="13"/>
      <c r="BI4514" s="13"/>
      <c r="BJ4514" s="13"/>
      <c r="BK4514" s="13"/>
      <c r="BL4514" s="13"/>
      <c r="BM4514" s="13"/>
      <c r="BN4514" s="13"/>
      <c r="BO4514" s="13"/>
      <c r="BP4514" s="13"/>
      <c r="BQ4514" s="13"/>
      <c r="BR4514" s="13"/>
      <c r="BS4514" s="13"/>
      <c r="BT4514" s="13"/>
      <c r="BU4514" s="13"/>
      <c r="BV4514" s="13"/>
      <c r="BW4514" s="13"/>
      <c r="BX4514" s="13"/>
      <c r="BY4514" s="13"/>
      <c r="BZ4514" s="13"/>
      <c r="CA4514" s="13"/>
      <c r="CB4514" s="13"/>
      <c r="CC4514" s="13"/>
      <c r="CD4514" s="13"/>
      <c r="CE4514" s="13"/>
      <c r="CF4514" s="13"/>
      <c r="CG4514" s="13"/>
      <c r="CH4514" s="13"/>
      <c r="CI4514" s="13"/>
      <c r="CJ4514" s="13"/>
      <c r="CK4514" s="13"/>
      <c r="CL4514" s="13"/>
      <c r="CM4514" s="13"/>
      <c r="CN4514" s="13"/>
      <c r="CO4514" s="13"/>
      <c r="CP4514" s="13"/>
      <c r="CQ4514" s="13"/>
      <c r="CR4514" s="13"/>
      <c r="CS4514" s="13"/>
      <c r="CT4514" s="13"/>
      <c r="CU4514" s="13"/>
      <c r="CV4514" s="13"/>
      <c r="CW4514" s="13"/>
      <c r="CX4514" s="13"/>
      <c r="CY4514" s="13"/>
      <c r="CZ4514" s="13"/>
      <c r="DA4514" s="13"/>
      <c r="DB4514" s="13"/>
      <c r="DC4514" s="13"/>
      <c r="DD4514" s="13"/>
      <c r="DE4514" s="13"/>
      <c r="DF4514" s="13"/>
      <c r="DG4514" s="13"/>
      <c r="DH4514" s="13"/>
      <c r="DI4514" s="13"/>
      <c r="DJ4514" s="13"/>
      <c r="DK4514" s="13"/>
      <c r="DL4514" s="13"/>
      <c r="DM4514" s="13"/>
      <c r="DN4514" s="13"/>
      <c r="DO4514" s="13"/>
      <c r="DP4514" s="13"/>
      <c r="DQ4514" s="13"/>
      <c r="DR4514" s="13"/>
      <c r="DS4514" s="13"/>
      <c r="DT4514" s="13"/>
      <c r="DU4514" s="13"/>
      <c r="DV4514" s="13"/>
      <c r="DW4514" s="13"/>
      <c r="DX4514" s="13"/>
      <c r="DY4514" s="13"/>
      <c r="DZ4514" s="13"/>
      <c r="EA4514" s="13"/>
      <c r="EB4514" s="13"/>
      <c r="EC4514" s="13"/>
      <c r="ED4514" s="13"/>
      <c r="EE4514" s="13"/>
      <c r="EF4514" s="13"/>
      <c r="EG4514" s="13"/>
      <c r="EH4514" s="13"/>
      <c r="EI4514" s="13"/>
      <c r="EJ4514" s="13"/>
      <c r="EK4514" s="13"/>
      <c r="EL4514" s="13"/>
      <c r="EM4514" s="13"/>
      <c r="EN4514" s="13"/>
      <c r="EO4514" s="13"/>
      <c r="EP4514" s="13"/>
      <c r="EQ4514" s="13"/>
      <c r="ER4514" s="13"/>
      <c r="ES4514" s="13"/>
      <c r="ET4514" s="13"/>
      <c r="EU4514" s="13"/>
      <c r="EV4514" s="13"/>
      <c r="EW4514" s="13"/>
      <c r="EX4514" s="13"/>
      <c r="EY4514" s="13"/>
      <c r="EZ4514" s="13"/>
      <c r="FA4514" s="13"/>
      <c r="FB4514" s="13"/>
      <c r="FC4514" s="13"/>
      <c r="FD4514" s="13"/>
      <c r="FE4514" s="13"/>
      <c r="FF4514" s="13"/>
      <c r="FG4514" s="13"/>
      <c r="FH4514" s="13"/>
      <c r="FI4514" s="13"/>
      <c r="FJ4514" s="13"/>
      <c r="FK4514" s="13"/>
      <c r="FL4514" s="13"/>
      <c r="FM4514" s="13"/>
      <c r="FN4514" s="13"/>
      <c r="FO4514" s="13"/>
      <c r="FP4514" s="13"/>
      <c r="FQ4514" s="13"/>
      <c r="FR4514" s="13"/>
      <c r="FS4514" s="13"/>
      <c r="FT4514" s="13"/>
      <c r="FU4514" s="13"/>
      <c r="FV4514" s="13"/>
      <c r="FW4514" s="13"/>
      <c r="FX4514" s="13"/>
      <c r="FY4514" s="13"/>
      <c r="FZ4514" s="13"/>
      <c r="GA4514" s="13"/>
      <c r="GB4514" s="13"/>
      <c r="GC4514" s="13"/>
      <c r="GD4514" s="13"/>
      <c r="GE4514" s="13"/>
      <c r="GF4514" s="13"/>
      <c r="GG4514" s="13"/>
      <c r="GH4514" s="13"/>
      <c r="GI4514" s="13"/>
      <c r="GJ4514" s="13"/>
      <c r="GK4514" s="13"/>
      <c r="GL4514" s="13"/>
      <c r="GM4514" s="13"/>
      <c r="GN4514" s="13"/>
      <c r="GO4514" s="13"/>
      <c r="GP4514" s="13"/>
      <c r="GQ4514" s="13"/>
      <c r="GR4514" s="13"/>
      <c r="GS4514" s="13"/>
      <c r="GT4514" s="13"/>
      <c r="GU4514" s="13"/>
      <c r="GV4514" s="13"/>
      <c r="GW4514" s="13"/>
      <c r="GX4514" s="13"/>
      <c r="GY4514" s="13"/>
      <c r="GZ4514" s="13"/>
      <c r="HA4514" s="13"/>
      <c r="HB4514" s="13"/>
      <c r="HC4514" s="13"/>
      <c r="HD4514" s="13"/>
      <c r="HE4514" s="13"/>
      <c r="HF4514" s="13"/>
      <c r="HG4514" s="13"/>
      <c r="HH4514" s="13"/>
      <c r="HI4514" s="13"/>
      <c r="HJ4514" s="13"/>
      <c r="HK4514" s="13"/>
      <c r="HL4514" s="13"/>
      <c r="HM4514" s="13"/>
      <c r="HN4514" s="13"/>
      <c r="HO4514" s="13"/>
      <c r="HP4514" s="13"/>
      <c r="HQ4514" s="13"/>
      <c r="HR4514" s="13"/>
      <c r="HS4514" s="13"/>
      <c r="HT4514" s="13"/>
      <c r="HU4514" s="13"/>
      <c r="HV4514" s="13"/>
      <c r="HW4514" s="13"/>
      <c r="HX4514" s="13"/>
      <c r="HY4514" s="13"/>
      <c r="HZ4514" s="13"/>
      <c r="IA4514" s="13"/>
      <c r="IB4514" s="13"/>
      <c r="IC4514" s="13"/>
      <c r="ID4514" s="13"/>
      <c r="IE4514" s="13"/>
      <c r="IF4514" s="13"/>
      <c r="IG4514" s="13"/>
    </row>
    <row r="4515" spans="1:241" s="304" customFormat="1">
      <c r="A4515" s="309">
        <v>421</v>
      </c>
      <c r="B4515" s="337" t="s">
        <v>4435</v>
      </c>
      <c r="C4515" s="59" t="s">
        <v>4542</v>
      </c>
      <c r="D4515" s="309" t="s">
        <v>1808</v>
      </c>
      <c r="E4515" s="299">
        <f>+F4515+G4515+H4515</f>
        <v>2</v>
      </c>
      <c r="F4515" s="303"/>
      <c r="G4515" s="303"/>
      <c r="H4515" s="320">
        <v>2</v>
      </c>
      <c r="I4515" s="13"/>
      <c r="J4515" s="13"/>
      <c r="K4515" s="13"/>
      <c r="L4515" s="13"/>
      <c r="M4515" s="13"/>
      <c r="N4515" s="13"/>
      <c r="O4515" s="13"/>
      <c r="P4515" s="13"/>
      <c r="Q4515" s="13"/>
      <c r="R4515" s="13"/>
      <c r="S4515" s="13"/>
      <c r="T4515" s="13"/>
      <c r="U4515" s="13"/>
      <c r="V4515" s="13"/>
      <c r="W4515" s="13"/>
      <c r="X4515" s="13"/>
      <c r="Y4515" s="13"/>
      <c r="Z4515" s="13"/>
      <c r="AA4515" s="13"/>
      <c r="AB4515" s="13"/>
      <c r="AC4515" s="13"/>
      <c r="AD4515" s="13"/>
      <c r="AE4515" s="13"/>
      <c r="AF4515" s="13"/>
      <c r="AG4515" s="13"/>
      <c r="AH4515" s="13"/>
      <c r="AI4515" s="13"/>
      <c r="AJ4515" s="13"/>
      <c r="AK4515" s="13"/>
      <c r="AL4515" s="13"/>
      <c r="AM4515" s="13"/>
      <c r="AN4515" s="13"/>
      <c r="AO4515" s="13"/>
      <c r="AP4515" s="13"/>
      <c r="AQ4515" s="13"/>
      <c r="AR4515" s="13"/>
      <c r="AS4515" s="13"/>
      <c r="AT4515" s="13"/>
      <c r="AU4515" s="13"/>
      <c r="AV4515" s="13"/>
      <c r="AW4515" s="13"/>
      <c r="AX4515" s="13"/>
      <c r="AY4515" s="13"/>
      <c r="AZ4515" s="13"/>
      <c r="BA4515" s="13"/>
      <c r="BB4515" s="13"/>
      <c r="BC4515" s="13"/>
      <c r="BD4515" s="13"/>
      <c r="BE4515" s="13"/>
      <c r="BF4515" s="13"/>
      <c r="BG4515" s="13"/>
      <c r="BH4515" s="13"/>
      <c r="BI4515" s="13"/>
      <c r="BJ4515" s="13"/>
      <c r="BK4515" s="13"/>
      <c r="BL4515" s="13"/>
      <c r="BM4515" s="13"/>
      <c r="BN4515" s="13"/>
      <c r="BO4515" s="13"/>
      <c r="BP4515" s="13"/>
      <c r="BQ4515" s="13"/>
      <c r="BR4515" s="13"/>
      <c r="BS4515" s="13"/>
      <c r="BT4515" s="13"/>
      <c r="BU4515" s="13"/>
      <c r="BV4515" s="13"/>
      <c r="BW4515" s="13"/>
      <c r="BX4515" s="13"/>
      <c r="BY4515" s="13"/>
      <c r="BZ4515" s="13"/>
      <c r="CA4515" s="13"/>
      <c r="CB4515" s="13"/>
      <c r="CC4515" s="13"/>
      <c r="CD4515" s="13"/>
      <c r="CE4515" s="13"/>
      <c r="CF4515" s="13"/>
      <c r="CG4515" s="13"/>
      <c r="CH4515" s="13"/>
      <c r="CI4515" s="13"/>
      <c r="CJ4515" s="13"/>
      <c r="CK4515" s="13"/>
      <c r="CL4515" s="13"/>
      <c r="CM4515" s="13"/>
      <c r="CN4515" s="13"/>
      <c r="CO4515" s="13"/>
      <c r="CP4515" s="13"/>
      <c r="CQ4515" s="13"/>
      <c r="CR4515" s="13"/>
      <c r="CS4515" s="13"/>
      <c r="CT4515" s="13"/>
      <c r="CU4515" s="13"/>
      <c r="CV4515" s="13"/>
      <c r="CW4515" s="13"/>
      <c r="CX4515" s="13"/>
      <c r="CY4515" s="13"/>
      <c r="CZ4515" s="13"/>
      <c r="DA4515" s="13"/>
      <c r="DB4515" s="13"/>
      <c r="DC4515" s="13"/>
      <c r="DD4515" s="13"/>
      <c r="DE4515" s="13"/>
      <c r="DF4515" s="13"/>
      <c r="DG4515" s="13"/>
      <c r="DH4515" s="13"/>
      <c r="DI4515" s="13"/>
      <c r="DJ4515" s="13"/>
      <c r="DK4515" s="13"/>
      <c r="DL4515" s="13"/>
      <c r="DM4515" s="13"/>
      <c r="DN4515" s="13"/>
      <c r="DO4515" s="13"/>
      <c r="DP4515" s="13"/>
      <c r="DQ4515" s="13"/>
      <c r="DR4515" s="13"/>
      <c r="DS4515" s="13"/>
      <c r="DT4515" s="13"/>
      <c r="DU4515" s="13"/>
      <c r="DV4515" s="13"/>
      <c r="DW4515" s="13"/>
      <c r="DX4515" s="13"/>
      <c r="DY4515" s="13"/>
      <c r="DZ4515" s="13"/>
      <c r="EA4515" s="13"/>
      <c r="EB4515" s="13"/>
      <c r="EC4515" s="13"/>
      <c r="ED4515" s="13"/>
      <c r="EE4515" s="13"/>
      <c r="EF4515" s="13"/>
      <c r="EG4515" s="13"/>
      <c r="EH4515" s="13"/>
      <c r="EI4515" s="13"/>
      <c r="EJ4515" s="13"/>
      <c r="EK4515" s="13"/>
      <c r="EL4515" s="13"/>
      <c r="EM4515" s="13"/>
      <c r="EN4515" s="13"/>
      <c r="EO4515" s="13"/>
      <c r="EP4515" s="13"/>
      <c r="EQ4515" s="13"/>
      <c r="ER4515" s="13"/>
      <c r="ES4515" s="13"/>
      <c r="ET4515" s="13"/>
      <c r="EU4515" s="13"/>
      <c r="EV4515" s="13"/>
      <c r="EW4515" s="13"/>
      <c r="EX4515" s="13"/>
      <c r="EY4515" s="13"/>
      <c r="EZ4515" s="13"/>
      <c r="FA4515" s="13"/>
      <c r="FB4515" s="13"/>
      <c r="FC4515" s="13"/>
      <c r="FD4515" s="13"/>
      <c r="FE4515" s="13"/>
      <c r="FF4515" s="13"/>
      <c r="FG4515" s="13"/>
      <c r="FH4515" s="13"/>
      <c r="FI4515" s="13"/>
      <c r="FJ4515" s="13"/>
      <c r="FK4515" s="13"/>
      <c r="FL4515" s="13"/>
      <c r="FM4515" s="13"/>
      <c r="FN4515" s="13"/>
      <c r="FO4515" s="13"/>
      <c r="FP4515" s="13"/>
      <c r="FQ4515" s="13"/>
      <c r="FR4515" s="13"/>
      <c r="FS4515" s="13"/>
      <c r="FT4515" s="13"/>
      <c r="FU4515" s="13"/>
      <c r="FV4515" s="13"/>
      <c r="FW4515" s="13"/>
      <c r="FX4515" s="13"/>
      <c r="FY4515" s="13"/>
      <c r="FZ4515" s="13"/>
      <c r="GA4515" s="13"/>
      <c r="GB4515" s="13"/>
      <c r="GC4515" s="13"/>
      <c r="GD4515" s="13"/>
      <c r="GE4515" s="13"/>
      <c r="GF4515" s="13"/>
      <c r="GG4515" s="13"/>
      <c r="GH4515" s="13"/>
      <c r="GI4515" s="13"/>
      <c r="GJ4515" s="13"/>
      <c r="GK4515" s="13"/>
      <c r="GL4515" s="13"/>
      <c r="GM4515" s="13"/>
      <c r="GN4515" s="13"/>
      <c r="GO4515" s="13"/>
      <c r="GP4515" s="13"/>
      <c r="GQ4515" s="13"/>
      <c r="GR4515" s="13"/>
      <c r="GS4515" s="13"/>
      <c r="GT4515" s="13"/>
      <c r="GU4515" s="13"/>
      <c r="GV4515" s="13"/>
      <c r="GW4515" s="13"/>
      <c r="GX4515" s="13"/>
      <c r="GY4515" s="13"/>
      <c r="GZ4515" s="13"/>
      <c r="HA4515" s="13"/>
      <c r="HB4515" s="13"/>
      <c r="HC4515" s="13"/>
      <c r="HD4515" s="13"/>
      <c r="HE4515" s="13"/>
      <c r="HF4515" s="13"/>
      <c r="HG4515" s="13"/>
      <c r="HH4515" s="13"/>
      <c r="HI4515" s="13"/>
      <c r="HJ4515" s="13"/>
      <c r="HK4515" s="13"/>
      <c r="HL4515" s="13"/>
      <c r="HM4515" s="13"/>
      <c r="HN4515" s="13"/>
      <c r="HO4515" s="13"/>
      <c r="HP4515" s="13"/>
      <c r="HQ4515" s="13"/>
      <c r="HR4515" s="13"/>
      <c r="HS4515" s="13"/>
      <c r="HT4515" s="13"/>
      <c r="HU4515" s="13"/>
      <c r="HV4515" s="13"/>
      <c r="HW4515" s="13"/>
      <c r="HX4515" s="13"/>
      <c r="HY4515" s="13"/>
      <c r="HZ4515" s="13"/>
      <c r="IA4515" s="13"/>
      <c r="IB4515" s="13"/>
      <c r="IC4515" s="13"/>
      <c r="ID4515" s="13"/>
      <c r="IE4515" s="13"/>
      <c r="IF4515" s="13"/>
      <c r="IG4515" s="13"/>
    </row>
    <row r="4516" spans="1:241" s="304" customFormat="1">
      <c r="A4516" s="309">
        <v>422</v>
      </c>
      <c r="B4516" s="337" t="s">
        <v>933</v>
      </c>
      <c r="C4516" s="59" t="s">
        <v>4543</v>
      </c>
      <c r="D4516" s="309" t="s">
        <v>1808</v>
      </c>
      <c r="E4516" s="299">
        <f>+F4516+G4516+H4516</f>
        <v>0</v>
      </c>
      <c r="F4516" s="303"/>
      <c r="G4516" s="303"/>
      <c r="H4516" s="320"/>
      <c r="I4516" s="13"/>
      <c r="J4516" s="13"/>
      <c r="K4516" s="13"/>
      <c r="L4516" s="13"/>
      <c r="M4516" s="13"/>
      <c r="N4516" s="13"/>
      <c r="O4516" s="13"/>
      <c r="P4516" s="13"/>
      <c r="Q4516" s="13"/>
      <c r="R4516" s="13"/>
      <c r="S4516" s="13"/>
      <c r="T4516" s="13"/>
      <c r="U4516" s="13"/>
      <c r="V4516" s="13"/>
      <c r="W4516" s="13"/>
      <c r="X4516" s="13"/>
      <c r="Y4516" s="13"/>
      <c r="Z4516" s="13"/>
      <c r="AA4516" s="13"/>
      <c r="AB4516" s="13"/>
      <c r="AC4516" s="13"/>
      <c r="AD4516" s="13"/>
      <c r="AE4516" s="13"/>
      <c r="AF4516" s="13"/>
      <c r="AG4516" s="13"/>
      <c r="AH4516" s="13"/>
      <c r="AI4516" s="13"/>
      <c r="AJ4516" s="13"/>
      <c r="AK4516" s="13"/>
      <c r="AL4516" s="13"/>
      <c r="AM4516" s="13"/>
      <c r="AN4516" s="13"/>
      <c r="AO4516" s="13"/>
      <c r="AP4516" s="13"/>
      <c r="AQ4516" s="13"/>
      <c r="AR4516" s="13"/>
      <c r="AS4516" s="13"/>
      <c r="AT4516" s="13"/>
      <c r="AU4516" s="13"/>
      <c r="AV4516" s="13"/>
      <c r="AW4516" s="13"/>
      <c r="AX4516" s="13"/>
      <c r="AY4516" s="13"/>
      <c r="AZ4516" s="13"/>
      <c r="BA4516" s="13"/>
      <c r="BB4516" s="13"/>
      <c r="BC4516" s="13"/>
      <c r="BD4516" s="13"/>
      <c r="BE4516" s="13"/>
      <c r="BF4516" s="13"/>
      <c r="BG4516" s="13"/>
      <c r="BH4516" s="13"/>
      <c r="BI4516" s="13"/>
      <c r="BJ4516" s="13"/>
      <c r="BK4516" s="13"/>
      <c r="BL4516" s="13"/>
      <c r="BM4516" s="13"/>
      <c r="BN4516" s="13"/>
      <c r="BO4516" s="13"/>
      <c r="BP4516" s="13"/>
      <c r="BQ4516" s="13"/>
      <c r="BR4516" s="13"/>
      <c r="BS4516" s="13"/>
      <c r="BT4516" s="13"/>
      <c r="BU4516" s="13"/>
      <c r="BV4516" s="13"/>
      <c r="BW4516" s="13"/>
      <c r="BX4516" s="13"/>
      <c r="BY4516" s="13"/>
      <c r="BZ4516" s="13"/>
      <c r="CA4516" s="13"/>
      <c r="CB4516" s="13"/>
      <c r="CC4516" s="13"/>
      <c r="CD4516" s="13"/>
      <c r="CE4516" s="13"/>
      <c r="CF4516" s="13"/>
      <c r="CG4516" s="13"/>
      <c r="CH4516" s="13"/>
      <c r="CI4516" s="13"/>
      <c r="CJ4516" s="13"/>
      <c r="CK4516" s="13"/>
      <c r="CL4516" s="13"/>
      <c r="CM4516" s="13"/>
      <c r="CN4516" s="13"/>
      <c r="CO4516" s="13"/>
      <c r="CP4516" s="13"/>
      <c r="CQ4516" s="13"/>
      <c r="CR4516" s="13"/>
      <c r="CS4516" s="13"/>
      <c r="CT4516" s="13"/>
      <c r="CU4516" s="13"/>
      <c r="CV4516" s="13"/>
      <c r="CW4516" s="13"/>
      <c r="CX4516" s="13"/>
      <c r="CY4516" s="13"/>
      <c r="CZ4516" s="13"/>
      <c r="DA4516" s="13"/>
      <c r="DB4516" s="13"/>
      <c r="DC4516" s="13"/>
      <c r="DD4516" s="13"/>
      <c r="DE4516" s="13"/>
      <c r="DF4516" s="13"/>
      <c r="DG4516" s="13"/>
      <c r="DH4516" s="13"/>
      <c r="DI4516" s="13"/>
      <c r="DJ4516" s="13"/>
      <c r="DK4516" s="13"/>
      <c r="DL4516" s="13"/>
      <c r="DM4516" s="13"/>
      <c r="DN4516" s="13"/>
      <c r="DO4516" s="13"/>
      <c r="DP4516" s="13"/>
      <c r="DQ4516" s="13"/>
      <c r="DR4516" s="13"/>
      <c r="DS4516" s="13"/>
      <c r="DT4516" s="13"/>
      <c r="DU4516" s="13"/>
      <c r="DV4516" s="13"/>
      <c r="DW4516" s="13"/>
      <c r="DX4516" s="13"/>
      <c r="DY4516" s="13"/>
      <c r="DZ4516" s="13"/>
      <c r="EA4516" s="13"/>
      <c r="EB4516" s="13"/>
      <c r="EC4516" s="13"/>
      <c r="ED4516" s="13"/>
      <c r="EE4516" s="13"/>
      <c r="EF4516" s="13"/>
      <c r="EG4516" s="13"/>
      <c r="EH4516" s="13"/>
      <c r="EI4516" s="13"/>
      <c r="EJ4516" s="13"/>
      <c r="EK4516" s="13"/>
      <c r="EL4516" s="13"/>
      <c r="EM4516" s="13"/>
      <c r="EN4516" s="13"/>
      <c r="EO4516" s="13"/>
      <c r="EP4516" s="13"/>
      <c r="EQ4516" s="13"/>
      <c r="ER4516" s="13"/>
      <c r="ES4516" s="13"/>
      <c r="ET4516" s="13"/>
      <c r="EU4516" s="13"/>
      <c r="EV4516" s="13"/>
      <c r="EW4516" s="13"/>
      <c r="EX4516" s="13"/>
      <c r="EY4516" s="13"/>
      <c r="EZ4516" s="13"/>
      <c r="FA4516" s="13"/>
      <c r="FB4516" s="13"/>
      <c r="FC4516" s="13"/>
      <c r="FD4516" s="13"/>
      <c r="FE4516" s="13"/>
      <c r="FF4516" s="13"/>
      <c r="FG4516" s="13"/>
      <c r="FH4516" s="13"/>
      <c r="FI4516" s="13"/>
      <c r="FJ4516" s="13"/>
      <c r="FK4516" s="13"/>
      <c r="FL4516" s="13"/>
      <c r="FM4516" s="13"/>
      <c r="FN4516" s="13"/>
      <c r="FO4516" s="13"/>
      <c r="FP4516" s="13"/>
      <c r="FQ4516" s="13"/>
      <c r="FR4516" s="13"/>
      <c r="FS4516" s="13"/>
      <c r="FT4516" s="13"/>
      <c r="FU4516" s="13"/>
      <c r="FV4516" s="13"/>
      <c r="FW4516" s="13"/>
      <c r="FX4516" s="13"/>
      <c r="FY4516" s="13"/>
      <c r="FZ4516" s="13"/>
      <c r="GA4516" s="13"/>
      <c r="GB4516" s="13"/>
      <c r="GC4516" s="13"/>
      <c r="GD4516" s="13"/>
      <c r="GE4516" s="13"/>
      <c r="GF4516" s="13"/>
      <c r="GG4516" s="13"/>
      <c r="GH4516" s="13"/>
      <c r="GI4516" s="13"/>
      <c r="GJ4516" s="13"/>
      <c r="GK4516" s="13"/>
      <c r="GL4516" s="13"/>
      <c r="GM4516" s="13"/>
      <c r="GN4516" s="13"/>
      <c r="GO4516" s="13"/>
      <c r="GP4516" s="13"/>
      <c r="GQ4516" s="13"/>
      <c r="GR4516" s="13"/>
      <c r="GS4516" s="13"/>
      <c r="GT4516" s="13"/>
      <c r="GU4516" s="13"/>
      <c r="GV4516" s="13"/>
      <c r="GW4516" s="13"/>
      <c r="GX4516" s="13"/>
      <c r="GY4516" s="13"/>
      <c r="GZ4516" s="13"/>
      <c r="HA4516" s="13"/>
      <c r="HB4516" s="13"/>
      <c r="HC4516" s="13"/>
      <c r="HD4516" s="13"/>
      <c r="HE4516" s="13"/>
      <c r="HF4516" s="13"/>
      <c r="HG4516" s="13"/>
      <c r="HH4516" s="13"/>
      <c r="HI4516" s="13"/>
      <c r="HJ4516" s="13"/>
      <c r="HK4516" s="13"/>
      <c r="HL4516" s="13"/>
      <c r="HM4516" s="13"/>
      <c r="HN4516" s="13"/>
      <c r="HO4516" s="13"/>
      <c r="HP4516" s="13"/>
      <c r="HQ4516" s="13"/>
      <c r="HR4516" s="13"/>
      <c r="HS4516" s="13"/>
      <c r="HT4516" s="13"/>
      <c r="HU4516" s="13"/>
      <c r="HV4516" s="13"/>
      <c r="HW4516" s="13"/>
      <c r="HX4516" s="13"/>
      <c r="HY4516" s="13"/>
      <c r="HZ4516" s="13"/>
      <c r="IA4516" s="13"/>
      <c r="IB4516" s="13"/>
      <c r="IC4516" s="13"/>
      <c r="ID4516" s="13"/>
      <c r="IE4516" s="13"/>
      <c r="IF4516" s="13"/>
      <c r="IG4516" s="13"/>
    </row>
    <row r="4517" spans="1:241" s="307" customFormat="1" ht="31.5" customHeight="1">
      <c r="A4517" s="308"/>
      <c r="B4517" s="910" t="s">
        <v>5537</v>
      </c>
      <c r="C4517" s="911"/>
      <c r="D4517" s="911"/>
      <c r="E4517" s="911"/>
      <c r="F4517" s="911"/>
      <c r="G4517" s="911"/>
      <c r="H4517" s="911"/>
      <c r="I4517" s="306"/>
      <c r="J4517" s="306"/>
      <c r="K4517" s="306"/>
      <c r="L4517" s="306"/>
      <c r="M4517" s="306"/>
      <c r="N4517" s="306"/>
      <c r="O4517" s="306"/>
      <c r="P4517" s="306"/>
      <c r="Q4517" s="306"/>
      <c r="R4517" s="306"/>
      <c r="S4517" s="306"/>
      <c r="T4517" s="306"/>
      <c r="U4517" s="306"/>
      <c r="V4517" s="306"/>
      <c r="W4517" s="306"/>
      <c r="X4517" s="306"/>
      <c r="Y4517" s="306"/>
      <c r="Z4517" s="306"/>
      <c r="AA4517" s="306"/>
      <c r="AB4517" s="306"/>
      <c r="AC4517" s="306"/>
      <c r="AD4517" s="306"/>
      <c r="AE4517" s="306"/>
      <c r="AF4517" s="306"/>
      <c r="AG4517" s="306"/>
      <c r="AH4517" s="306"/>
      <c r="AI4517" s="306"/>
      <c r="AJ4517" s="306"/>
      <c r="AK4517" s="306"/>
      <c r="AL4517" s="306"/>
      <c r="AM4517" s="306"/>
      <c r="AN4517" s="306"/>
      <c r="AO4517" s="306"/>
      <c r="AP4517" s="306"/>
      <c r="AQ4517" s="306"/>
      <c r="AR4517" s="306"/>
      <c r="AS4517" s="306"/>
      <c r="AT4517" s="306"/>
      <c r="AU4517" s="306"/>
      <c r="AV4517" s="306"/>
      <c r="AW4517" s="306"/>
      <c r="AX4517" s="306"/>
      <c r="AY4517" s="306"/>
      <c r="AZ4517" s="306"/>
      <c r="BA4517" s="306"/>
      <c r="BB4517" s="306"/>
      <c r="BC4517" s="306"/>
      <c r="BD4517" s="306"/>
      <c r="BE4517" s="306"/>
      <c r="BF4517" s="306"/>
      <c r="BG4517" s="306"/>
      <c r="BH4517" s="306"/>
      <c r="BI4517" s="306"/>
      <c r="BJ4517" s="306"/>
      <c r="BK4517" s="306"/>
      <c r="BL4517" s="306"/>
      <c r="BM4517" s="306"/>
      <c r="BN4517" s="306"/>
      <c r="BO4517" s="306"/>
      <c r="BP4517" s="306"/>
      <c r="BQ4517" s="306"/>
      <c r="BR4517" s="306"/>
      <c r="BS4517" s="306"/>
      <c r="BT4517" s="306"/>
      <c r="BU4517" s="306"/>
      <c r="BV4517" s="306"/>
      <c r="BW4517" s="306"/>
      <c r="BX4517" s="306"/>
      <c r="BY4517" s="306"/>
      <c r="BZ4517" s="306"/>
      <c r="CA4517" s="306"/>
      <c r="CB4517" s="306"/>
      <c r="CC4517" s="306"/>
      <c r="CD4517" s="306"/>
      <c r="CE4517" s="306"/>
      <c r="CF4517" s="306"/>
      <c r="CG4517" s="306"/>
      <c r="CH4517" s="306"/>
      <c r="CI4517" s="306"/>
      <c r="CJ4517" s="306"/>
      <c r="CK4517" s="306"/>
      <c r="CL4517" s="306"/>
      <c r="CM4517" s="306"/>
      <c r="CN4517" s="306"/>
      <c r="CO4517" s="306"/>
      <c r="CP4517" s="306"/>
      <c r="CQ4517" s="306"/>
      <c r="CR4517" s="306"/>
      <c r="CS4517" s="306"/>
      <c r="CT4517" s="306"/>
      <c r="CU4517" s="306"/>
      <c r="CV4517" s="306"/>
      <c r="CW4517" s="306"/>
      <c r="CX4517" s="306"/>
      <c r="CY4517" s="306"/>
      <c r="CZ4517" s="306"/>
      <c r="DA4517" s="306"/>
      <c r="DB4517" s="306"/>
      <c r="DC4517" s="306"/>
      <c r="DD4517" s="306"/>
      <c r="DE4517" s="306"/>
      <c r="DF4517" s="306"/>
      <c r="DG4517" s="306"/>
      <c r="DH4517" s="306"/>
      <c r="DI4517" s="306"/>
      <c r="DJ4517" s="306"/>
      <c r="DK4517" s="306"/>
      <c r="DL4517" s="306"/>
      <c r="DM4517" s="306"/>
      <c r="DN4517" s="306"/>
      <c r="DO4517" s="306"/>
      <c r="DP4517" s="306"/>
      <c r="DQ4517" s="306"/>
      <c r="DR4517" s="306"/>
      <c r="DS4517" s="306"/>
      <c r="DT4517" s="306"/>
      <c r="DU4517" s="306"/>
      <c r="DV4517" s="306"/>
      <c r="DW4517" s="306"/>
      <c r="DX4517" s="306"/>
      <c r="DY4517" s="306"/>
      <c r="DZ4517" s="306"/>
      <c r="EA4517" s="306"/>
      <c r="EB4517" s="306"/>
      <c r="EC4517" s="306"/>
      <c r="ED4517" s="306"/>
      <c r="EE4517" s="306"/>
      <c r="EF4517" s="306"/>
      <c r="EG4517" s="306"/>
      <c r="EH4517" s="306"/>
      <c r="EI4517" s="306"/>
      <c r="EJ4517" s="306"/>
      <c r="EK4517" s="306"/>
      <c r="EL4517" s="306"/>
      <c r="EM4517" s="306"/>
      <c r="EN4517" s="306"/>
      <c r="EO4517" s="306"/>
      <c r="EP4517" s="306"/>
      <c r="EQ4517" s="306"/>
      <c r="ER4517" s="306"/>
      <c r="ES4517" s="306"/>
      <c r="ET4517" s="306"/>
      <c r="EU4517" s="306"/>
      <c r="EV4517" s="306"/>
      <c r="EW4517" s="306"/>
      <c r="EX4517" s="306"/>
      <c r="EY4517" s="306"/>
      <c r="EZ4517" s="306"/>
      <c r="FA4517" s="306"/>
      <c r="FB4517" s="306"/>
      <c r="FC4517" s="306"/>
      <c r="FD4517" s="306"/>
      <c r="FE4517" s="306"/>
      <c r="FF4517" s="306"/>
      <c r="FG4517" s="306"/>
      <c r="FH4517" s="306"/>
      <c r="FI4517" s="306"/>
      <c r="FJ4517" s="306"/>
      <c r="FK4517" s="306"/>
      <c r="FL4517" s="306"/>
      <c r="FM4517" s="306"/>
      <c r="FN4517" s="306"/>
      <c r="FO4517" s="306"/>
      <c r="FP4517" s="306"/>
      <c r="FQ4517" s="306"/>
      <c r="FR4517" s="306"/>
      <c r="FS4517" s="306"/>
      <c r="FT4517" s="306"/>
      <c r="FU4517" s="306"/>
      <c r="FV4517" s="306"/>
      <c r="FW4517" s="306"/>
      <c r="FX4517" s="306"/>
      <c r="FY4517" s="306"/>
      <c r="FZ4517" s="306"/>
      <c r="GA4517" s="306"/>
      <c r="GB4517" s="306"/>
      <c r="GC4517" s="306"/>
      <c r="GD4517" s="306"/>
      <c r="GE4517" s="306"/>
      <c r="GF4517" s="306"/>
      <c r="GG4517" s="306"/>
      <c r="GH4517" s="306"/>
      <c r="GI4517" s="306"/>
      <c r="GJ4517" s="306"/>
      <c r="GK4517" s="306"/>
      <c r="GL4517" s="306"/>
      <c r="GM4517" s="306"/>
      <c r="GN4517" s="306"/>
      <c r="GO4517" s="306"/>
      <c r="GP4517" s="306"/>
      <c r="GQ4517" s="306"/>
      <c r="GR4517" s="306"/>
      <c r="GS4517" s="306"/>
      <c r="GT4517" s="306"/>
      <c r="GU4517" s="306"/>
      <c r="GV4517" s="306"/>
      <c r="GW4517" s="306"/>
      <c r="GX4517" s="306"/>
      <c r="GY4517" s="306"/>
      <c r="GZ4517" s="306"/>
      <c r="HA4517" s="306"/>
      <c r="HB4517" s="306"/>
      <c r="HC4517" s="306"/>
      <c r="HD4517" s="306"/>
      <c r="HE4517" s="306"/>
      <c r="HF4517" s="306"/>
      <c r="HG4517" s="306"/>
      <c r="HH4517" s="306"/>
      <c r="HI4517" s="306"/>
      <c r="HJ4517" s="306"/>
      <c r="HK4517" s="306"/>
      <c r="HL4517" s="306"/>
      <c r="HM4517" s="306"/>
      <c r="HN4517" s="306"/>
      <c r="HO4517" s="306"/>
      <c r="HP4517" s="306"/>
      <c r="HQ4517" s="306"/>
      <c r="HR4517" s="306"/>
      <c r="HS4517" s="306"/>
      <c r="HT4517" s="306"/>
      <c r="HU4517" s="306"/>
      <c r="HV4517" s="306"/>
      <c r="HW4517" s="306"/>
      <c r="HX4517" s="306"/>
      <c r="HY4517" s="306"/>
      <c r="HZ4517" s="306"/>
      <c r="IA4517" s="306"/>
      <c r="IB4517" s="306"/>
      <c r="IC4517" s="306"/>
      <c r="ID4517" s="306"/>
      <c r="IE4517" s="306"/>
      <c r="IF4517" s="306"/>
      <c r="IG4517" s="306"/>
    </row>
    <row r="4518" spans="1:241" s="304" customFormat="1">
      <c r="A4518" s="309">
        <v>423</v>
      </c>
      <c r="B4518" s="337" t="s">
        <v>4448</v>
      </c>
      <c r="C4518" s="46" t="s">
        <v>5538</v>
      </c>
      <c r="D4518" s="309" t="s">
        <v>1808</v>
      </c>
      <c r="E4518" s="299">
        <f>+F4518+G4518+H4518</f>
        <v>6</v>
      </c>
      <c r="F4518" s="298">
        <v>6</v>
      </c>
      <c r="G4518" s="303"/>
      <c r="H4518" s="303"/>
      <c r="I4518" s="13"/>
      <c r="J4518" s="13"/>
      <c r="K4518" s="13"/>
      <c r="L4518" s="13"/>
      <c r="M4518" s="13"/>
      <c r="N4518" s="13"/>
      <c r="O4518" s="13"/>
      <c r="P4518" s="13"/>
      <c r="Q4518" s="13"/>
      <c r="R4518" s="13"/>
      <c r="S4518" s="13"/>
      <c r="T4518" s="13"/>
      <c r="U4518" s="13"/>
      <c r="V4518" s="13"/>
      <c r="W4518" s="13"/>
      <c r="X4518" s="13"/>
      <c r="Y4518" s="13"/>
      <c r="Z4518" s="13"/>
      <c r="AA4518" s="13"/>
      <c r="AB4518" s="13"/>
      <c r="AC4518" s="13"/>
      <c r="AD4518" s="13"/>
      <c r="AE4518" s="13"/>
      <c r="AF4518" s="13"/>
      <c r="AG4518" s="13"/>
      <c r="AH4518" s="13"/>
      <c r="AI4518" s="13"/>
      <c r="AJ4518" s="13"/>
      <c r="AK4518" s="13"/>
      <c r="AL4518" s="13"/>
      <c r="AM4518" s="13"/>
      <c r="AN4518" s="13"/>
      <c r="AO4518" s="13"/>
      <c r="AP4518" s="13"/>
      <c r="AQ4518" s="13"/>
      <c r="AR4518" s="13"/>
      <c r="AS4518" s="13"/>
      <c r="AT4518" s="13"/>
      <c r="AU4518" s="13"/>
      <c r="AV4518" s="13"/>
      <c r="AW4518" s="13"/>
      <c r="AX4518" s="13"/>
      <c r="AY4518" s="13"/>
      <c r="AZ4518" s="13"/>
      <c r="BA4518" s="13"/>
      <c r="BB4518" s="13"/>
      <c r="BC4518" s="13"/>
      <c r="BD4518" s="13"/>
      <c r="BE4518" s="13"/>
      <c r="BF4518" s="13"/>
      <c r="BG4518" s="13"/>
      <c r="BH4518" s="13"/>
      <c r="BI4518" s="13"/>
      <c r="BJ4518" s="13"/>
      <c r="BK4518" s="13"/>
      <c r="BL4518" s="13"/>
      <c r="BM4518" s="13"/>
      <c r="BN4518" s="13"/>
      <c r="BO4518" s="13"/>
      <c r="BP4518" s="13"/>
      <c r="BQ4518" s="13"/>
      <c r="BR4518" s="13"/>
      <c r="BS4518" s="13"/>
      <c r="BT4518" s="13"/>
      <c r="BU4518" s="13"/>
      <c r="BV4518" s="13"/>
      <c r="BW4518" s="13"/>
      <c r="BX4518" s="13"/>
      <c r="BY4518" s="13"/>
      <c r="BZ4518" s="13"/>
      <c r="CA4518" s="13"/>
      <c r="CB4518" s="13"/>
      <c r="CC4518" s="13"/>
      <c r="CD4518" s="13"/>
      <c r="CE4518" s="13"/>
      <c r="CF4518" s="13"/>
      <c r="CG4518" s="13"/>
      <c r="CH4518" s="13"/>
      <c r="CI4518" s="13"/>
      <c r="CJ4518" s="13"/>
      <c r="CK4518" s="13"/>
      <c r="CL4518" s="13"/>
      <c r="CM4518" s="13"/>
      <c r="CN4518" s="13"/>
      <c r="CO4518" s="13"/>
      <c r="CP4518" s="13"/>
      <c r="CQ4518" s="13"/>
      <c r="CR4518" s="13"/>
      <c r="CS4518" s="13"/>
      <c r="CT4518" s="13"/>
      <c r="CU4518" s="13"/>
      <c r="CV4518" s="13"/>
      <c r="CW4518" s="13"/>
      <c r="CX4518" s="13"/>
      <c r="CY4518" s="13"/>
      <c r="CZ4518" s="13"/>
      <c r="DA4518" s="13"/>
      <c r="DB4518" s="13"/>
      <c r="DC4518" s="13"/>
      <c r="DD4518" s="13"/>
      <c r="DE4518" s="13"/>
      <c r="DF4518" s="13"/>
      <c r="DG4518" s="13"/>
      <c r="DH4518" s="13"/>
      <c r="DI4518" s="13"/>
      <c r="DJ4518" s="13"/>
      <c r="DK4518" s="13"/>
      <c r="DL4518" s="13"/>
      <c r="DM4518" s="13"/>
      <c r="DN4518" s="13"/>
      <c r="DO4518" s="13"/>
      <c r="DP4518" s="13"/>
      <c r="DQ4518" s="13"/>
      <c r="DR4518" s="13"/>
      <c r="DS4518" s="13"/>
      <c r="DT4518" s="13"/>
      <c r="DU4518" s="13"/>
      <c r="DV4518" s="13"/>
      <c r="DW4518" s="13"/>
      <c r="DX4518" s="13"/>
      <c r="DY4518" s="13"/>
      <c r="DZ4518" s="13"/>
      <c r="EA4518" s="13"/>
      <c r="EB4518" s="13"/>
      <c r="EC4518" s="13"/>
      <c r="ED4518" s="13"/>
      <c r="EE4518" s="13"/>
      <c r="EF4518" s="13"/>
      <c r="EG4518" s="13"/>
      <c r="EH4518" s="13"/>
      <c r="EI4518" s="13"/>
      <c r="EJ4518" s="13"/>
      <c r="EK4518" s="13"/>
      <c r="EL4518" s="13"/>
      <c r="EM4518" s="13"/>
      <c r="EN4518" s="13"/>
      <c r="EO4518" s="13"/>
      <c r="EP4518" s="13"/>
      <c r="EQ4518" s="13"/>
      <c r="ER4518" s="13"/>
      <c r="ES4518" s="13"/>
      <c r="ET4518" s="13"/>
      <c r="EU4518" s="13"/>
      <c r="EV4518" s="13"/>
      <c r="EW4518" s="13"/>
      <c r="EX4518" s="13"/>
      <c r="EY4518" s="13"/>
      <c r="EZ4518" s="13"/>
      <c r="FA4518" s="13"/>
      <c r="FB4518" s="13"/>
      <c r="FC4518" s="13"/>
      <c r="FD4518" s="13"/>
      <c r="FE4518" s="13"/>
      <c r="FF4518" s="13"/>
      <c r="FG4518" s="13"/>
      <c r="FH4518" s="13"/>
      <c r="FI4518" s="13"/>
      <c r="FJ4518" s="13"/>
      <c r="FK4518" s="13"/>
      <c r="FL4518" s="13"/>
      <c r="FM4518" s="13"/>
      <c r="FN4518" s="13"/>
      <c r="FO4518" s="13"/>
      <c r="FP4518" s="13"/>
      <c r="FQ4518" s="13"/>
      <c r="FR4518" s="13"/>
      <c r="FS4518" s="13"/>
      <c r="FT4518" s="13"/>
      <c r="FU4518" s="13"/>
      <c r="FV4518" s="13"/>
      <c r="FW4518" s="13"/>
      <c r="FX4518" s="13"/>
      <c r="FY4518" s="13"/>
      <c r="FZ4518" s="13"/>
      <c r="GA4518" s="13"/>
      <c r="GB4518" s="13"/>
      <c r="GC4518" s="13"/>
      <c r="GD4518" s="13"/>
      <c r="GE4518" s="13"/>
      <c r="GF4518" s="13"/>
      <c r="GG4518" s="13"/>
      <c r="GH4518" s="13"/>
      <c r="GI4518" s="13"/>
      <c r="GJ4518" s="13"/>
      <c r="GK4518" s="13"/>
      <c r="GL4518" s="13"/>
      <c r="GM4518" s="13"/>
      <c r="GN4518" s="13"/>
      <c r="GO4518" s="13"/>
      <c r="GP4518" s="13"/>
      <c r="GQ4518" s="13"/>
      <c r="GR4518" s="13"/>
      <c r="GS4518" s="13"/>
      <c r="GT4518" s="13"/>
      <c r="GU4518" s="13"/>
      <c r="GV4518" s="13"/>
      <c r="GW4518" s="13"/>
      <c r="GX4518" s="13"/>
      <c r="GY4518" s="13"/>
      <c r="GZ4518" s="13"/>
      <c r="HA4518" s="13"/>
      <c r="HB4518" s="13"/>
      <c r="HC4518" s="13"/>
      <c r="HD4518" s="13"/>
      <c r="HE4518" s="13"/>
      <c r="HF4518" s="13"/>
      <c r="HG4518" s="13"/>
      <c r="HH4518" s="13"/>
      <c r="HI4518" s="13"/>
      <c r="HJ4518" s="13"/>
      <c r="HK4518" s="13"/>
      <c r="HL4518" s="13"/>
      <c r="HM4518" s="13"/>
      <c r="HN4518" s="13"/>
      <c r="HO4518" s="13"/>
      <c r="HP4518" s="13"/>
      <c r="HQ4518" s="13"/>
      <c r="HR4518" s="13"/>
      <c r="HS4518" s="13"/>
      <c r="HT4518" s="13"/>
      <c r="HU4518" s="13"/>
      <c r="HV4518" s="13"/>
      <c r="HW4518" s="13"/>
      <c r="HX4518" s="13"/>
      <c r="HY4518" s="13"/>
      <c r="HZ4518" s="13"/>
      <c r="IA4518" s="13"/>
      <c r="IB4518" s="13"/>
      <c r="IC4518" s="13"/>
      <c r="ID4518" s="13"/>
      <c r="IE4518" s="13"/>
      <c r="IF4518" s="13"/>
      <c r="IG4518" s="13"/>
    </row>
    <row r="4519" spans="1:241" s="304" customFormat="1">
      <c r="A4519" s="309">
        <v>424</v>
      </c>
      <c r="B4519" s="337" t="s">
        <v>1906</v>
      </c>
      <c r="C4519" s="46" t="s">
        <v>5539</v>
      </c>
      <c r="D4519" s="309" t="s">
        <v>1808</v>
      </c>
      <c r="E4519" s="299">
        <f>+F4519+G4519+H4519</f>
        <v>6</v>
      </c>
      <c r="F4519" s="298">
        <v>6</v>
      </c>
      <c r="G4519" s="303"/>
      <c r="H4519" s="303"/>
      <c r="I4519" s="13"/>
      <c r="J4519" s="13"/>
      <c r="K4519" s="13"/>
      <c r="L4519" s="13"/>
      <c r="M4519" s="13"/>
      <c r="N4519" s="13"/>
      <c r="O4519" s="13"/>
      <c r="P4519" s="13"/>
      <c r="Q4519" s="13"/>
      <c r="R4519" s="13"/>
      <c r="S4519" s="13"/>
      <c r="T4519" s="13"/>
      <c r="U4519" s="13"/>
      <c r="V4519" s="13"/>
      <c r="W4519" s="13"/>
      <c r="X4519" s="13"/>
      <c r="Y4519" s="13"/>
      <c r="Z4519" s="13"/>
      <c r="AA4519" s="13"/>
      <c r="AB4519" s="13"/>
      <c r="AC4519" s="13"/>
      <c r="AD4519" s="13"/>
      <c r="AE4519" s="13"/>
      <c r="AF4519" s="13"/>
      <c r="AG4519" s="13"/>
      <c r="AH4519" s="13"/>
      <c r="AI4519" s="13"/>
      <c r="AJ4519" s="13"/>
      <c r="AK4519" s="13"/>
      <c r="AL4519" s="13"/>
      <c r="AM4519" s="13"/>
      <c r="AN4519" s="13"/>
      <c r="AO4519" s="13"/>
      <c r="AP4519" s="13"/>
      <c r="AQ4519" s="13"/>
      <c r="AR4519" s="13"/>
      <c r="AS4519" s="13"/>
      <c r="AT4519" s="13"/>
      <c r="AU4519" s="13"/>
      <c r="AV4519" s="13"/>
      <c r="AW4519" s="13"/>
      <c r="AX4519" s="13"/>
      <c r="AY4519" s="13"/>
      <c r="AZ4519" s="13"/>
      <c r="BA4519" s="13"/>
      <c r="BB4519" s="13"/>
      <c r="BC4519" s="13"/>
      <c r="BD4519" s="13"/>
      <c r="BE4519" s="13"/>
      <c r="BF4519" s="13"/>
      <c r="BG4519" s="13"/>
      <c r="BH4519" s="13"/>
      <c r="BI4519" s="13"/>
      <c r="BJ4519" s="13"/>
      <c r="BK4519" s="13"/>
      <c r="BL4519" s="13"/>
      <c r="BM4519" s="13"/>
      <c r="BN4519" s="13"/>
      <c r="BO4519" s="13"/>
      <c r="BP4519" s="13"/>
      <c r="BQ4519" s="13"/>
      <c r="BR4519" s="13"/>
      <c r="BS4519" s="13"/>
      <c r="BT4519" s="13"/>
      <c r="BU4519" s="13"/>
      <c r="BV4519" s="13"/>
      <c r="BW4519" s="13"/>
      <c r="BX4519" s="13"/>
      <c r="BY4519" s="13"/>
      <c r="BZ4519" s="13"/>
      <c r="CA4519" s="13"/>
      <c r="CB4519" s="13"/>
      <c r="CC4519" s="13"/>
      <c r="CD4519" s="13"/>
      <c r="CE4519" s="13"/>
      <c r="CF4519" s="13"/>
      <c r="CG4519" s="13"/>
      <c r="CH4519" s="13"/>
      <c r="CI4519" s="13"/>
      <c r="CJ4519" s="13"/>
      <c r="CK4519" s="13"/>
      <c r="CL4519" s="13"/>
      <c r="CM4519" s="13"/>
      <c r="CN4519" s="13"/>
      <c r="CO4519" s="13"/>
      <c r="CP4519" s="13"/>
      <c r="CQ4519" s="13"/>
      <c r="CR4519" s="13"/>
      <c r="CS4519" s="13"/>
      <c r="CT4519" s="13"/>
      <c r="CU4519" s="13"/>
      <c r="CV4519" s="13"/>
      <c r="CW4519" s="13"/>
      <c r="CX4519" s="13"/>
      <c r="CY4519" s="13"/>
      <c r="CZ4519" s="13"/>
      <c r="DA4519" s="13"/>
      <c r="DB4519" s="13"/>
      <c r="DC4519" s="13"/>
      <c r="DD4519" s="13"/>
      <c r="DE4519" s="13"/>
      <c r="DF4519" s="13"/>
      <c r="DG4519" s="13"/>
      <c r="DH4519" s="13"/>
      <c r="DI4519" s="13"/>
      <c r="DJ4519" s="13"/>
      <c r="DK4519" s="13"/>
      <c r="DL4519" s="13"/>
      <c r="DM4519" s="13"/>
      <c r="DN4519" s="13"/>
      <c r="DO4519" s="13"/>
      <c r="DP4519" s="13"/>
      <c r="DQ4519" s="13"/>
      <c r="DR4519" s="13"/>
      <c r="DS4519" s="13"/>
      <c r="DT4519" s="13"/>
      <c r="DU4519" s="13"/>
      <c r="DV4519" s="13"/>
      <c r="DW4519" s="13"/>
      <c r="DX4519" s="13"/>
      <c r="DY4519" s="13"/>
      <c r="DZ4519" s="13"/>
      <c r="EA4519" s="13"/>
      <c r="EB4519" s="13"/>
      <c r="EC4519" s="13"/>
      <c r="ED4519" s="13"/>
      <c r="EE4519" s="13"/>
      <c r="EF4519" s="13"/>
      <c r="EG4519" s="13"/>
      <c r="EH4519" s="13"/>
      <c r="EI4519" s="13"/>
      <c r="EJ4519" s="13"/>
      <c r="EK4519" s="13"/>
      <c r="EL4519" s="13"/>
      <c r="EM4519" s="13"/>
      <c r="EN4519" s="13"/>
      <c r="EO4519" s="13"/>
      <c r="EP4519" s="13"/>
      <c r="EQ4519" s="13"/>
      <c r="ER4519" s="13"/>
      <c r="ES4519" s="13"/>
      <c r="ET4519" s="13"/>
      <c r="EU4519" s="13"/>
      <c r="EV4519" s="13"/>
      <c r="EW4519" s="13"/>
      <c r="EX4519" s="13"/>
      <c r="EY4519" s="13"/>
      <c r="EZ4519" s="13"/>
      <c r="FA4519" s="13"/>
      <c r="FB4519" s="13"/>
      <c r="FC4519" s="13"/>
      <c r="FD4519" s="13"/>
      <c r="FE4519" s="13"/>
      <c r="FF4519" s="13"/>
      <c r="FG4519" s="13"/>
      <c r="FH4519" s="13"/>
      <c r="FI4519" s="13"/>
      <c r="FJ4519" s="13"/>
      <c r="FK4519" s="13"/>
      <c r="FL4519" s="13"/>
      <c r="FM4519" s="13"/>
      <c r="FN4519" s="13"/>
      <c r="FO4519" s="13"/>
      <c r="FP4519" s="13"/>
      <c r="FQ4519" s="13"/>
      <c r="FR4519" s="13"/>
      <c r="FS4519" s="13"/>
      <c r="FT4519" s="13"/>
      <c r="FU4519" s="13"/>
      <c r="FV4519" s="13"/>
      <c r="FW4519" s="13"/>
      <c r="FX4519" s="13"/>
      <c r="FY4519" s="13"/>
      <c r="FZ4519" s="13"/>
      <c r="GA4519" s="13"/>
      <c r="GB4519" s="13"/>
      <c r="GC4519" s="13"/>
      <c r="GD4519" s="13"/>
      <c r="GE4519" s="13"/>
      <c r="GF4519" s="13"/>
      <c r="GG4519" s="13"/>
      <c r="GH4519" s="13"/>
      <c r="GI4519" s="13"/>
      <c r="GJ4519" s="13"/>
      <c r="GK4519" s="13"/>
      <c r="GL4519" s="13"/>
      <c r="GM4519" s="13"/>
      <c r="GN4519" s="13"/>
      <c r="GO4519" s="13"/>
      <c r="GP4519" s="13"/>
      <c r="GQ4519" s="13"/>
      <c r="GR4519" s="13"/>
      <c r="GS4519" s="13"/>
      <c r="GT4519" s="13"/>
      <c r="GU4519" s="13"/>
      <c r="GV4519" s="13"/>
      <c r="GW4519" s="13"/>
      <c r="GX4519" s="13"/>
      <c r="GY4519" s="13"/>
      <c r="GZ4519" s="13"/>
      <c r="HA4519" s="13"/>
      <c r="HB4519" s="13"/>
      <c r="HC4519" s="13"/>
      <c r="HD4519" s="13"/>
      <c r="HE4519" s="13"/>
      <c r="HF4519" s="13"/>
      <c r="HG4519" s="13"/>
      <c r="HH4519" s="13"/>
      <c r="HI4519" s="13"/>
      <c r="HJ4519" s="13"/>
      <c r="HK4519" s="13"/>
      <c r="HL4519" s="13"/>
      <c r="HM4519" s="13"/>
      <c r="HN4519" s="13"/>
      <c r="HO4519" s="13"/>
      <c r="HP4519" s="13"/>
      <c r="HQ4519" s="13"/>
      <c r="HR4519" s="13"/>
      <c r="HS4519" s="13"/>
      <c r="HT4519" s="13"/>
      <c r="HU4519" s="13"/>
      <c r="HV4519" s="13"/>
      <c r="HW4519" s="13"/>
      <c r="HX4519" s="13"/>
      <c r="HY4519" s="13"/>
      <c r="HZ4519" s="13"/>
      <c r="IA4519" s="13"/>
      <c r="IB4519" s="13"/>
      <c r="IC4519" s="13"/>
      <c r="ID4519" s="13"/>
      <c r="IE4519" s="13"/>
      <c r="IF4519" s="13"/>
      <c r="IG4519" s="13"/>
    </row>
    <row r="4520" spans="1:241" s="304" customFormat="1">
      <c r="A4520" s="309">
        <v>425</v>
      </c>
      <c r="B4520" s="337" t="s">
        <v>5540</v>
      </c>
      <c r="C4520" s="46" t="s">
        <v>5541</v>
      </c>
      <c r="D4520" s="309" t="s">
        <v>1808</v>
      </c>
      <c r="E4520" s="299">
        <f>+F4520+G4520+H4520</f>
        <v>6</v>
      </c>
      <c r="F4520" s="298">
        <v>6</v>
      </c>
      <c r="G4520" s="303"/>
      <c r="H4520" s="303"/>
      <c r="I4520" s="13"/>
      <c r="J4520" s="13"/>
      <c r="K4520" s="13"/>
      <c r="L4520" s="13"/>
      <c r="M4520" s="13"/>
      <c r="N4520" s="13"/>
      <c r="O4520" s="13"/>
      <c r="P4520" s="13"/>
      <c r="Q4520" s="13"/>
      <c r="R4520" s="13"/>
      <c r="S4520" s="13"/>
      <c r="T4520" s="13"/>
      <c r="U4520" s="13"/>
      <c r="V4520" s="13"/>
      <c r="W4520" s="13"/>
      <c r="X4520" s="13"/>
      <c r="Y4520" s="13"/>
      <c r="Z4520" s="13"/>
      <c r="AA4520" s="13"/>
      <c r="AB4520" s="13"/>
      <c r="AC4520" s="13"/>
      <c r="AD4520" s="13"/>
      <c r="AE4520" s="13"/>
      <c r="AF4520" s="13"/>
      <c r="AG4520" s="13"/>
      <c r="AH4520" s="13"/>
      <c r="AI4520" s="13"/>
      <c r="AJ4520" s="13"/>
      <c r="AK4520" s="13"/>
      <c r="AL4520" s="13"/>
      <c r="AM4520" s="13"/>
      <c r="AN4520" s="13"/>
      <c r="AO4520" s="13"/>
      <c r="AP4520" s="13"/>
      <c r="AQ4520" s="13"/>
      <c r="AR4520" s="13"/>
      <c r="AS4520" s="13"/>
      <c r="AT4520" s="13"/>
      <c r="AU4520" s="13"/>
      <c r="AV4520" s="13"/>
      <c r="AW4520" s="13"/>
      <c r="AX4520" s="13"/>
      <c r="AY4520" s="13"/>
      <c r="AZ4520" s="13"/>
      <c r="BA4520" s="13"/>
      <c r="BB4520" s="13"/>
      <c r="BC4520" s="13"/>
      <c r="BD4520" s="13"/>
      <c r="BE4520" s="13"/>
      <c r="BF4520" s="13"/>
      <c r="BG4520" s="13"/>
      <c r="BH4520" s="13"/>
      <c r="BI4520" s="13"/>
      <c r="BJ4520" s="13"/>
      <c r="BK4520" s="13"/>
      <c r="BL4520" s="13"/>
      <c r="BM4520" s="13"/>
      <c r="BN4520" s="13"/>
      <c r="BO4520" s="13"/>
      <c r="BP4520" s="13"/>
      <c r="BQ4520" s="13"/>
      <c r="BR4520" s="13"/>
      <c r="BS4520" s="13"/>
      <c r="BT4520" s="13"/>
      <c r="BU4520" s="13"/>
      <c r="BV4520" s="13"/>
      <c r="BW4520" s="13"/>
      <c r="BX4520" s="13"/>
      <c r="BY4520" s="13"/>
      <c r="BZ4520" s="13"/>
      <c r="CA4520" s="13"/>
      <c r="CB4520" s="13"/>
      <c r="CC4520" s="13"/>
      <c r="CD4520" s="13"/>
      <c r="CE4520" s="13"/>
      <c r="CF4520" s="13"/>
      <c r="CG4520" s="13"/>
      <c r="CH4520" s="13"/>
      <c r="CI4520" s="13"/>
      <c r="CJ4520" s="13"/>
      <c r="CK4520" s="13"/>
      <c r="CL4520" s="13"/>
      <c r="CM4520" s="13"/>
      <c r="CN4520" s="13"/>
      <c r="CO4520" s="13"/>
      <c r="CP4520" s="13"/>
      <c r="CQ4520" s="13"/>
      <c r="CR4520" s="13"/>
      <c r="CS4520" s="13"/>
      <c r="CT4520" s="13"/>
      <c r="CU4520" s="13"/>
      <c r="CV4520" s="13"/>
      <c r="CW4520" s="13"/>
      <c r="CX4520" s="13"/>
      <c r="CY4520" s="13"/>
      <c r="CZ4520" s="13"/>
      <c r="DA4520" s="13"/>
      <c r="DB4520" s="13"/>
      <c r="DC4520" s="13"/>
      <c r="DD4520" s="13"/>
      <c r="DE4520" s="13"/>
      <c r="DF4520" s="13"/>
      <c r="DG4520" s="13"/>
      <c r="DH4520" s="13"/>
      <c r="DI4520" s="13"/>
      <c r="DJ4520" s="13"/>
      <c r="DK4520" s="13"/>
      <c r="DL4520" s="13"/>
      <c r="DM4520" s="13"/>
      <c r="DN4520" s="13"/>
      <c r="DO4520" s="13"/>
      <c r="DP4520" s="13"/>
      <c r="DQ4520" s="13"/>
      <c r="DR4520" s="13"/>
      <c r="DS4520" s="13"/>
      <c r="DT4520" s="13"/>
      <c r="DU4520" s="13"/>
      <c r="DV4520" s="13"/>
      <c r="DW4520" s="13"/>
      <c r="DX4520" s="13"/>
      <c r="DY4520" s="13"/>
      <c r="DZ4520" s="13"/>
      <c r="EA4520" s="13"/>
      <c r="EB4520" s="13"/>
      <c r="EC4520" s="13"/>
      <c r="ED4520" s="13"/>
      <c r="EE4520" s="13"/>
      <c r="EF4520" s="13"/>
      <c r="EG4520" s="13"/>
      <c r="EH4520" s="13"/>
      <c r="EI4520" s="13"/>
      <c r="EJ4520" s="13"/>
      <c r="EK4520" s="13"/>
      <c r="EL4520" s="13"/>
      <c r="EM4520" s="13"/>
      <c r="EN4520" s="13"/>
      <c r="EO4520" s="13"/>
      <c r="EP4520" s="13"/>
      <c r="EQ4520" s="13"/>
      <c r="ER4520" s="13"/>
      <c r="ES4520" s="13"/>
      <c r="ET4520" s="13"/>
      <c r="EU4520" s="13"/>
      <c r="EV4520" s="13"/>
      <c r="EW4520" s="13"/>
      <c r="EX4520" s="13"/>
      <c r="EY4520" s="13"/>
      <c r="EZ4520" s="13"/>
      <c r="FA4520" s="13"/>
      <c r="FB4520" s="13"/>
      <c r="FC4520" s="13"/>
      <c r="FD4520" s="13"/>
      <c r="FE4520" s="13"/>
      <c r="FF4520" s="13"/>
      <c r="FG4520" s="13"/>
      <c r="FH4520" s="13"/>
      <c r="FI4520" s="13"/>
      <c r="FJ4520" s="13"/>
      <c r="FK4520" s="13"/>
      <c r="FL4520" s="13"/>
      <c r="FM4520" s="13"/>
      <c r="FN4520" s="13"/>
      <c r="FO4520" s="13"/>
      <c r="FP4520" s="13"/>
      <c r="FQ4520" s="13"/>
      <c r="FR4520" s="13"/>
      <c r="FS4520" s="13"/>
      <c r="FT4520" s="13"/>
      <c r="FU4520" s="13"/>
      <c r="FV4520" s="13"/>
      <c r="FW4520" s="13"/>
      <c r="FX4520" s="13"/>
      <c r="FY4520" s="13"/>
      <c r="FZ4520" s="13"/>
      <c r="GA4520" s="13"/>
      <c r="GB4520" s="13"/>
      <c r="GC4520" s="13"/>
      <c r="GD4520" s="13"/>
      <c r="GE4520" s="13"/>
      <c r="GF4520" s="13"/>
      <c r="GG4520" s="13"/>
      <c r="GH4520" s="13"/>
      <c r="GI4520" s="13"/>
      <c r="GJ4520" s="13"/>
      <c r="GK4520" s="13"/>
      <c r="GL4520" s="13"/>
      <c r="GM4520" s="13"/>
      <c r="GN4520" s="13"/>
      <c r="GO4520" s="13"/>
      <c r="GP4520" s="13"/>
      <c r="GQ4520" s="13"/>
      <c r="GR4520" s="13"/>
      <c r="GS4520" s="13"/>
      <c r="GT4520" s="13"/>
      <c r="GU4520" s="13"/>
      <c r="GV4520" s="13"/>
      <c r="GW4520" s="13"/>
      <c r="GX4520" s="13"/>
      <c r="GY4520" s="13"/>
      <c r="GZ4520" s="13"/>
      <c r="HA4520" s="13"/>
      <c r="HB4520" s="13"/>
      <c r="HC4520" s="13"/>
      <c r="HD4520" s="13"/>
      <c r="HE4520" s="13"/>
      <c r="HF4520" s="13"/>
      <c r="HG4520" s="13"/>
      <c r="HH4520" s="13"/>
      <c r="HI4520" s="13"/>
      <c r="HJ4520" s="13"/>
      <c r="HK4520" s="13"/>
      <c r="HL4520" s="13"/>
      <c r="HM4520" s="13"/>
      <c r="HN4520" s="13"/>
      <c r="HO4520" s="13"/>
      <c r="HP4520" s="13"/>
      <c r="HQ4520" s="13"/>
      <c r="HR4520" s="13"/>
      <c r="HS4520" s="13"/>
      <c r="HT4520" s="13"/>
      <c r="HU4520" s="13"/>
      <c r="HV4520" s="13"/>
      <c r="HW4520" s="13"/>
      <c r="HX4520" s="13"/>
      <c r="HY4520" s="13"/>
      <c r="HZ4520" s="13"/>
      <c r="IA4520" s="13"/>
      <c r="IB4520" s="13"/>
      <c r="IC4520" s="13"/>
      <c r="ID4520" s="13"/>
      <c r="IE4520" s="13"/>
      <c r="IF4520" s="13"/>
      <c r="IG4520" s="13"/>
    </row>
    <row r="4521" spans="1:241" s="304" customFormat="1" ht="31.5" customHeight="1">
      <c r="A4521" s="308"/>
      <c r="B4521" s="910" t="s">
        <v>5542</v>
      </c>
      <c r="C4521" s="911"/>
      <c r="D4521" s="911"/>
      <c r="E4521" s="911"/>
      <c r="F4521" s="911"/>
      <c r="G4521" s="911"/>
      <c r="H4521" s="911"/>
      <c r="I4521" s="13"/>
      <c r="J4521" s="13"/>
      <c r="K4521" s="13"/>
      <c r="L4521" s="13"/>
      <c r="M4521" s="13"/>
      <c r="N4521" s="13"/>
      <c r="O4521" s="13"/>
      <c r="P4521" s="13"/>
      <c r="Q4521" s="13"/>
      <c r="R4521" s="13"/>
      <c r="S4521" s="13"/>
      <c r="T4521" s="13"/>
      <c r="U4521" s="13"/>
      <c r="V4521" s="13"/>
      <c r="W4521" s="13"/>
      <c r="X4521" s="13"/>
      <c r="Y4521" s="13"/>
      <c r="Z4521" s="13"/>
      <c r="AA4521" s="13"/>
      <c r="AB4521" s="13"/>
      <c r="AC4521" s="13"/>
      <c r="AD4521" s="13"/>
      <c r="AE4521" s="13"/>
      <c r="AF4521" s="13"/>
      <c r="AG4521" s="13"/>
      <c r="AH4521" s="13"/>
      <c r="AI4521" s="13"/>
      <c r="AJ4521" s="13"/>
      <c r="AK4521" s="13"/>
      <c r="AL4521" s="13"/>
      <c r="AM4521" s="13"/>
      <c r="AN4521" s="13"/>
      <c r="AO4521" s="13"/>
      <c r="AP4521" s="13"/>
      <c r="AQ4521" s="13"/>
      <c r="AR4521" s="13"/>
      <c r="AS4521" s="13"/>
      <c r="AT4521" s="13"/>
      <c r="AU4521" s="13"/>
      <c r="AV4521" s="13"/>
      <c r="AW4521" s="13"/>
      <c r="AX4521" s="13"/>
      <c r="AY4521" s="13"/>
      <c r="AZ4521" s="13"/>
      <c r="BA4521" s="13"/>
      <c r="BB4521" s="13"/>
      <c r="BC4521" s="13"/>
      <c r="BD4521" s="13"/>
      <c r="BE4521" s="13"/>
      <c r="BF4521" s="13"/>
      <c r="BG4521" s="13"/>
      <c r="BH4521" s="13"/>
      <c r="BI4521" s="13"/>
      <c r="BJ4521" s="13"/>
      <c r="BK4521" s="13"/>
      <c r="BL4521" s="13"/>
      <c r="BM4521" s="13"/>
      <c r="BN4521" s="13"/>
      <c r="BO4521" s="13"/>
      <c r="BP4521" s="13"/>
      <c r="BQ4521" s="13"/>
      <c r="BR4521" s="13"/>
      <c r="BS4521" s="13"/>
      <c r="BT4521" s="13"/>
      <c r="BU4521" s="13"/>
      <c r="BV4521" s="13"/>
      <c r="BW4521" s="13"/>
      <c r="BX4521" s="13"/>
      <c r="BY4521" s="13"/>
      <c r="BZ4521" s="13"/>
      <c r="CA4521" s="13"/>
      <c r="CB4521" s="13"/>
      <c r="CC4521" s="13"/>
      <c r="CD4521" s="13"/>
      <c r="CE4521" s="13"/>
      <c r="CF4521" s="13"/>
      <c r="CG4521" s="13"/>
      <c r="CH4521" s="13"/>
      <c r="CI4521" s="13"/>
      <c r="CJ4521" s="13"/>
      <c r="CK4521" s="13"/>
      <c r="CL4521" s="13"/>
      <c r="CM4521" s="13"/>
      <c r="CN4521" s="13"/>
      <c r="CO4521" s="13"/>
      <c r="CP4521" s="13"/>
      <c r="CQ4521" s="13"/>
      <c r="CR4521" s="13"/>
      <c r="CS4521" s="13"/>
      <c r="CT4521" s="13"/>
      <c r="CU4521" s="13"/>
      <c r="CV4521" s="13"/>
      <c r="CW4521" s="13"/>
      <c r="CX4521" s="13"/>
      <c r="CY4521" s="13"/>
      <c r="CZ4521" s="13"/>
      <c r="DA4521" s="13"/>
      <c r="DB4521" s="13"/>
      <c r="DC4521" s="13"/>
      <c r="DD4521" s="13"/>
      <c r="DE4521" s="13"/>
      <c r="DF4521" s="13"/>
      <c r="DG4521" s="13"/>
      <c r="DH4521" s="13"/>
      <c r="DI4521" s="13"/>
      <c r="DJ4521" s="13"/>
      <c r="DK4521" s="13"/>
      <c r="DL4521" s="13"/>
      <c r="DM4521" s="13"/>
      <c r="DN4521" s="13"/>
      <c r="DO4521" s="13"/>
      <c r="DP4521" s="13"/>
      <c r="DQ4521" s="13"/>
      <c r="DR4521" s="13"/>
      <c r="DS4521" s="13"/>
      <c r="DT4521" s="13"/>
      <c r="DU4521" s="13"/>
      <c r="DV4521" s="13"/>
      <c r="DW4521" s="13"/>
      <c r="DX4521" s="13"/>
      <c r="DY4521" s="13"/>
      <c r="DZ4521" s="13"/>
      <c r="EA4521" s="13"/>
      <c r="EB4521" s="13"/>
      <c r="EC4521" s="13"/>
      <c r="ED4521" s="13"/>
      <c r="EE4521" s="13"/>
      <c r="EF4521" s="13"/>
      <c r="EG4521" s="13"/>
      <c r="EH4521" s="13"/>
      <c r="EI4521" s="13"/>
      <c r="EJ4521" s="13"/>
      <c r="EK4521" s="13"/>
      <c r="EL4521" s="13"/>
      <c r="EM4521" s="13"/>
      <c r="EN4521" s="13"/>
      <c r="EO4521" s="13"/>
      <c r="EP4521" s="13"/>
      <c r="EQ4521" s="13"/>
      <c r="ER4521" s="13"/>
      <c r="ES4521" s="13"/>
      <c r="ET4521" s="13"/>
      <c r="EU4521" s="13"/>
      <c r="EV4521" s="13"/>
      <c r="EW4521" s="13"/>
      <c r="EX4521" s="13"/>
      <c r="EY4521" s="13"/>
      <c r="EZ4521" s="13"/>
      <c r="FA4521" s="13"/>
      <c r="FB4521" s="13"/>
      <c r="FC4521" s="13"/>
      <c r="FD4521" s="13"/>
      <c r="FE4521" s="13"/>
      <c r="FF4521" s="13"/>
      <c r="FG4521" s="13"/>
      <c r="FH4521" s="13"/>
      <c r="FI4521" s="13"/>
      <c r="FJ4521" s="13"/>
      <c r="FK4521" s="13"/>
      <c r="FL4521" s="13"/>
      <c r="FM4521" s="13"/>
      <c r="FN4521" s="13"/>
      <c r="FO4521" s="13"/>
      <c r="FP4521" s="13"/>
      <c r="FQ4521" s="13"/>
      <c r="FR4521" s="13"/>
      <c r="FS4521" s="13"/>
      <c r="FT4521" s="13"/>
      <c r="FU4521" s="13"/>
      <c r="FV4521" s="13"/>
      <c r="FW4521" s="13"/>
      <c r="FX4521" s="13"/>
      <c r="FY4521" s="13"/>
      <c r="FZ4521" s="13"/>
      <c r="GA4521" s="13"/>
      <c r="GB4521" s="13"/>
      <c r="GC4521" s="13"/>
      <c r="GD4521" s="13"/>
      <c r="GE4521" s="13"/>
      <c r="GF4521" s="13"/>
      <c r="GG4521" s="13"/>
      <c r="GH4521" s="13"/>
      <c r="GI4521" s="13"/>
      <c r="GJ4521" s="13"/>
      <c r="GK4521" s="13"/>
      <c r="GL4521" s="13"/>
      <c r="GM4521" s="13"/>
      <c r="GN4521" s="13"/>
      <c r="GO4521" s="13"/>
      <c r="GP4521" s="13"/>
      <c r="GQ4521" s="13"/>
      <c r="GR4521" s="13"/>
      <c r="GS4521" s="13"/>
      <c r="GT4521" s="13"/>
      <c r="GU4521" s="13"/>
      <c r="GV4521" s="13"/>
      <c r="GW4521" s="13"/>
      <c r="GX4521" s="13"/>
      <c r="GY4521" s="13"/>
      <c r="GZ4521" s="13"/>
      <c r="HA4521" s="13"/>
      <c r="HB4521" s="13"/>
      <c r="HC4521" s="13"/>
      <c r="HD4521" s="13"/>
      <c r="HE4521" s="13"/>
      <c r="HF4521" s="13"/>
      <c r="HG4521" s="13"/>
      <c r="HH4521" s="13"/>
      <c r="HI4521" s="13"/>
      <c r="HJ4521" s="13"/>
      <c r="HK4521" s="13"/>
      <c r="HL4521" s="13"/>
      <c r="HM4521" s="13"/>
      <c r="HN4521" s="13"/>
      <c r="HO4521" s="13"/>
      <c r="HP4521" s="13"/>
      <c r="HQ4521" s="13"/>
      <c r="HR4521" s="13"/>
      <c r="HS4521" s="13"/>
      <c r="HT4521" s="13"/>
      <c r="HU4521" s="13"/>
      <c r="HV4521" s="13"/>
      <c r="HW4521" s="13"/>
      <c r="HX4521" s="13"/>
      <c r="HY4521" s="13"/>
      <c r="HZ4521" s="13"/>
      <c r="IA4521" s="13"/>
      <c r="IB4521" s="13"/>
      <c r="IC4521" s="13"/>
      <c r="ID4521" s="13"/>
      <c r="IE4521" s="13"/>
      <c r="IF4521" s="13"/>
      <c r="IG4521" s="13"/>
    </row>
    <row r="4522" spans="1:241" s="304" customFormat="1" ht="31.5" customHeight="1">
      <c r="A4522" s="309">
        <v>426</v>
      </c>
      <c r="B4522" s="197" t="s">
        <v>5543</v>
      </c>
      <c r="C4522" s="151" t="s">
        <v>5544</v>
      </c>
      <c r="D4522" s="309" t="s">
        <v>1808</v>
      </c>
      <c r="E4522" s="299">
        <f>+F4522+G4522+H4522</f>
        <v>6</v>
      </c>
      <c r="F4522" s="303"/>
      <c r="G4522" s="303">
        <v>6</v>
      </c>
      <c r="H4522" s="303"/>
      <c r="I4522" s="13"/>
      <c r="J4522" s="13"/>
      <c r="K4522" s="13"/>
      <c r="L4522" s="13"/>
      <c r="M4522" s="13"/>
      <c r="N4522" s="13"/>
      <c r="O4522" s="13"/>
      <c r="P4522" s="13"/>
      <c r="Q4522" s="13"/>
      <c r="R4522" s="13"/>
      <c r="S4522" s="13"/>
      <c r="T4522" s="13"/>
      <c r="U4522" s="13"/>
      <c r="V4522" s="13"/>
      <c r="W4522" s="13"/>
      <c r="X4522" s="13"/>
      <c r="Y4522" s="13"/>
      <c r="Z4522" s="13"/>
      <c r="AA4522" s="13"/>
      <c r="AB4522" s="13"/>
      <c r="AC4522" s="13"/>
      <c r="AD4522" s="13"/>
      <c r="AE4522" s="13"/>
      <c r="AF4522" s="13"/>
      <c r="AG4522" s="13"/>
      <c r="AH4522" s="13"/>
      <c r="AI4522" s="13"/>
      <c r="AJ4522" s="13"/>
      <c r="AK4522" s="13"/>
      <c r="AL4522" s="13"/>
      <c r="AM4522" s="13"/>
      <c r="AN4522" s="13"/>
      <c r="AO4522" s="13"/>
      <c r="AP4522" s="13"/>
      <c r="AQ4522" s="13"/>
      <c r="AR4522" s="13"/>
      <c r="AS4522" s="13"/>
      <c r="AT4522" s="13"/>
      <c r="AU4522" s="13"/>
      <c r="AV4522" s="13"/>
      <c r="AW4522" s="13"/>
      <c r="AX4522" s="13"/>
      <c r="AY4522" s="13"/>
      <c r="AZ4522" s="13"/>
      <c r="BA4522" s="13"/>
      <c r="BB4522" s="13"/>
      <c r="BC4522" s="13"/>
      <c r="BD4522" s="13"/>
      <c r="BE4522" s="13"/>
      <c r="BF4522" s="13"/>
      <c r="BG4522" s="13"/>
      <c r="BH4522" s="13"/>
      <c r="BI4522" s="13"/>
      <c r="BJ4522" s="13"/>
      <c r="BK4522" s="13"/>
      <c r="BL4522" s="13"/>
      <c r="BM4522" s="13"/>
      <c r="BN4522" s="13"/>
      <c r="BO4522" s="13"/>
      <c r="BP4522" s="13"/>
      <c r="BQ4522" s="13"/>
      <c r="BR4522" s="13"/>
      <c r="BS4522" s="13"/>
      <c r="BT4522" s="13"/>
      <c r="BU4522" s="13"/>
      <c r="BV4522" s="13"/>
      <c r="BW4522" s="13"/>
      <c r="BX4522" s="13"/>
      <c r="BY4522" s="13"/>
      <c r="BZ4522" s="13"/>
      <c r="CA4522" s="13"/>
      <c r="CB4522" s="13"/>
      <c r="CC4522" s="13"/>
      <c r="CD4522" s="13"/>
      <c r="CE4522" s="13"/>
      <c r="CF4522" s="13"/>
      <c r="CG4522" s="13"/>
      <c r="CH4522" s="13"/>
      <c r="CI4522" s="13"/>
      <c r="CJ4522" s="13"/>
      <c r="CK4522" s="13"/>
      <c r="CL4522" s="13"/>
      <c r="CM4522" s="13"/>
      <c r="CN4522" s="13"/>
      <c r="CO4522" s="13"/>
      <c r="CP4522" s="13"/>
      <c r="CQ4522" s="13"/>
      <c r="CR4522" s="13"/>
      <c r="CS4522" s="13"/>
      <c r="CT4522" s="13"/>
      <c r="CU4522" s="13"/>
      <c r="CV4522" s="13"/>
      <c r="CW4522" s="13"/>
      <c r="CX4522" s="13"/>
      <c r="CY4522" s="13"/>
      <c r="CZ4522" s="13"/>
      <c r="DA4522" s="13"/>
      <c r="DB4522" s="13"/>
      <c r="DC4522" s="13"/>
      <c r="DD4522" s="13"/>
      <c r="DE4522" s="13"/>
      <c r="DF4522" s="13"/>
      <c r="DG4522" s="13"/>
      <c r="DH4522" s="13"/>
      <c r="DI4522" s="13"/>
      <c r="DJ4522" s="13"/>
      <c r="DK4522" s="13"/>
      <c r="DL4522" s="13"/>
      <c r="DM4522" s="13"/>
      <c r="DN4522" s="13"/>
      <c r="DO4522" s="13"/>
      <c r="DP4522" s="13"/>
      <c r="DQ4522" s="13"/>
      <c r="DR4522" s="13"/>
      <c r="DS4522" s="13"/>
      <c r="DT4522" s="13"/>
      <c r="DU4522" s="13"/>
      <c r="DV4522" s="13"/>
      <c r="DW4522" s="13"/>
      <c r="DX4522" s="13"/>
      <c r="DY4522" s="13"/>
      <c r="DZ4522" s="13"/>
      <c r="EA4522" s="13"/>
      <c r="EB4522" s="13"/>
      <c r="EC4522" s="13"/>
      <c r="ED4522" s="13"/>
      <c r="EE4522" s="13"/>
      <c r="EF4522" s="13"/>
      <c r="EG4522" s="13"/>
      <c r="EH4522" s="13"/>
      <c r="EI4522" s="13"/>
      <c r="EJ4522" s="13"/>
      <c r="EK4522" s="13"/>
      <c r="EL4522" s="13"/>
      <c r="EM4522" s="13"/>
      <c r="EN4522" s="13"/>
      <c r="EO4522" s="13"/>
      <c r="EP4522" s="13"/>
      <c r="EQ4522" s="13"/>
      <c r="ER4522" s="13"/>
      <c r="ES4522" s="13"/>
      <c r="ET4522" s="13"/>
      <c r="EU4522" s="13"/>
      <c r="EV4522" s="13"/>
      <c r="EW4522" s="13"/>
      <c r="EX4522" s="13"/>
      <c r="EY4522" s="13"/>
      <c r="EZ4522" s="13"/>
      <c r="FA4522" s="13"/>
      <c r="FB4522" s="13"/>
      <c r="FC4522" s="13"/>
      <c r="FD4522" s="13"/>
      <c r="FE4522" s="13"/>
      <c r="FF4522" s="13"/>
      <c r="FG4522" s="13"/>
      <c r="FH4522" s="13"/>
      <c r="FI4522" s="13"/>
      <c r="FJ4522" s="13"/>
      <c r="FK4522" s="13"/>
      <c r="FL4522" s="13"/>
      <c r="FM4522" s="13"/>
      <c r="FN4522" s="13"/>
      <c r="FO4522" s="13"/>
      <c r="FP4522" s="13"/>
      <c r="FQ4522" s="13"/>
      <c r="FR4522" s="13"/>
      <c r="FS4522" s="13"/>
      <c r="FT4522" s="13"/>
      <c r="FU4522" s="13"/>
      <c r="FV4522" s="13"/>
      <c r="FW4522" s="13"/>
      <c r="FX4522" s="13"/>
      <c r="FY4522" s="13"/>
      <c r="FZ4522" s="13"/>
      <c r="GA4522" s="13"/>
      <c r="GB4522" s="13"/>
      <c r="GC4522" s="13"/>
      <c r="GD4522" s="13"/>
      <c r="GE4522" s="13"/>
      <c r="GF4522" s="13"/>
      <c r="GG4522" s="13"/>
      <c r="GH4522" s="13"/>
      <c r="GI4522" s="13"/>
      <c r="GJ4522" s="13"/>
      <c r="GK4522" s="13"/>
      <c r="GL4522" s="13"/>
      <c r="GM4522" s="13"/>
      <c r="GN4522" s="13"/>
      <c r="GO4522" s="13"/>
      <c r="GP4522" s="13"/>
      <c r="GQ4522" s="13"/>
      <c r="GR4522" s="13"/>
      <c r="GS4522" s="13"/>
      <c r="GT4522" s="13"/>
      <c r="GU4522" s="13"/>
      <c r="GV4522" s="13"/>
      <c r="GW4522" s="13"/>
      <c r="GX4522" s="13"/>
      <c r="GY4522" s="13"/>
      <c r="GZ4522" s="13"/>
      <c r="HA4522" s="13"/>
      <c r="HB4522" s="13"/>
      <c r="HC4522" s="13"/>
      <c r="HD4522" s="13"/>
      <c r="HE4522" s="13"/>
      <c r="HF4522" s="13"/>
      <c r="HG4522" s="13"/>
      <c r="HH4522" s="13"/>
      <c r="HI4522" s="13"/>
      <c r="HJ4522" s="13"/>
      <c r="HK4522" s="13"/>
      <c r="HL4522" s="13"/>
      <c r="HM4522" s="13"/>
      <c r="HN4522" s="13"/>
      <c r="HO4522" s="13"/>
      <c r="HP4522" s="13"/>
      <c r="HQ4522" s="13"/>
      <c r="HR4522" s="13"/>
      <c r="HS4522" s="13"/>
      <c r="HT4522" s="13"/>
      <c r="HU4522" s="13"/>
      <c r="HV4522" s="13"/>
      <c r="HW4522" s="13"/>
      <c r="HX4522" s="13"/>
      <c r="HY4522" s="13"/>
      <c r="HZ4522" s="13"/>
      <c r="IA4522" s="13"/>
      <c r="IB4522" s="13"/>
      <c r="IC4522" s="13"/>
      <c r="ID4522" s="13"/>
      <c r="IE4522" s="13"/>
      <c r="IF4522" s="13"/>
      <c r="IG4522" s="13"/>
    </row>
    <row r="4523" spans="1:241" s="304" customFormat="1" ht="31.5" customHeight="1">
      <c r="A4523" s="308"/>
      <c r="B4523" s="910" t="s">
        <v>5545</v>
      </c>
      <c r="C4523" s="911"/>
      <c r="D4523" s="911"/>
      <c r="E4523" s="911"/>
      <c r="F4523" s="911"/>
      <c r="G4523" s="911"/>
      <c r="H4523" s="911"/>
      <c r="I4523" s="13"/>
      <c r="J4523" s="13"/>
      <c r="K4523" s="13"/>
      <c r="L4523" s="13"/>
      <c r="M4523" s="13"/>
      <c r="N4523" s="13"/>
      <c r="O4523" s="13"/>
      <c r="P4523" s="13"/>
      <c r="Q4523" s="13"/>
      <c r="R4523" s="13"/>
      <c r="S4523" s="13"/>
      <c r="T4523" s="13"/>
      <c r="U4523" s="13"/>
      <c r="V4523" s="13"/>
      <c r="W4523" s="13"/>
      <c r="X4523" s="13"/>
      <c r="Y4523" s="13"/>
      <c r="Z4523" s="13"/>
      <c r="AA4523" s="13"/>
      <c r="AB4523" s="13"/>
      <c r="AC4523" s="13"/>
      <c r="AD4523" s="13"/>
      <c r="AE4523" s="13"/>
      <c r="AF4523" s="13"/>
      <c r="AG4523" s="13"/>
      <c r="AH4523" s="13"/>
      <c r="AI4523" s="13"/>
      <c r="AJ4523" s="13"/>
      <c r="AK4523" s="13"/>
      <c r="AL4523" s="13"/>
      <c r="AM4523" s="13"/>
      <c r="AN4523" s="13"/>
      <c r="AO4523" s="13"/>
      <c r="AP4523" s="13"/>
      <c r="AQ4523" s="13"/>
      <c r="AR4523" s="13"/>
      <c r="AS4523" s="13"/>
      <c r="AT4523" s="13"/>
      <c r="AU4523" s="13"/>
      <c r="AV4523" s="13"/>
      <c r="AW4523" s="13"/>
      <c r="AX4523" s="13"/>
      <c r="AY4523" s="13"/>
      <c r="AZ4523" s="13"/>
      <c r="BA4523" s="13"/>
      <c r="BB4523" s="13"/>
      <c r="BC4523" s="13"/>
      <c r="BD4523" s="13"/>
      <c r="BE4523" s="13"/>
      <c r="BF4523" s="13"/>
      <c r="BG4523" s="13"/>
      <c r="BH4523" s="13"/>
      <c r="BI4523" s="13"/>
      <c r="BJ4523" s="13"/>
      <c r="BK4523" s="13"/>
      <c r="BL4523" s="13"/>
      <c r="BM4523" s="13"/>
      <c r="BN4523" s="13"/>
      <c r="BO4523" s="13"/>
      <c r="BP4523" s="13"/>
      <c r="BQ4523" s="13"/>
      <c r="BR4523" s="13"/>
      <c r="BS4523" s="13"/>
      <c r="BT4523" s="13"/>
      <c r="BU4523" s="13"/>
      <c r="BV4523" s="13"/>
      <c r="BW4523" s="13"/>
      <c r="BX4523" s="13"/>
      <c r="BY4523" s="13"/>
      <c r="BZ4523" s="13"/>
      <c r="CA4523" s="13"/>
      <c r="CB4523" s="13"/>
      <c r="CC4523" s="13"/>
      <c r="CD4523" s="13"/>
      <c r="CE4523" s="13"/>
      <c r="CF4523" s="13"/>
      <c r="CG4523" s="13"/>
      <c r="CH4523" s="13"/>
      <c r="CI4523" s="13"/>
      <c r="CJ4523" s="13"/>
      <c r="CK4523" s="13"/>
      <c r="CL4523" s="13"/>
      <c r="CM4523" s="13"/>
      <c r="CN4523" s="13"/>
      <c r="CO4523" s="13"/>
      <c r="CP4523" s="13"/>
      <c r="CQ4523" s="13"/>
      <c r="CR4523" s="13"/>
      <c r="CS4523" s="13"/>
      <c r="CT4523" s="13"/>
      <c r="CU4523" s="13"/>
      <c r="CV4523" s="13"/>
      <c r="CW4523" s="13"/>
      <c r="CX4523" s="13"/>
      <c r="CY4523" s="13"/>
      <c r="CZ4523" s="13"/>
      <c r="DA4523" s="13"/>
      <c r="DB4523" s="13"/>
      <c r="DC4523" s="13"/>
      <c r="DD4523" s="13"/>
      <c r="DE4523" s="13"/>
      <c r="DF4523" s="13"/>
      <c r="DG4523" s="13"/>
      <c r="DH4523" s="13"/>
      <c r="DI4523" s="13"/>
      <c r="DJ4523" s="13"/>
      <c r="DK4523" s="13"/>
      <c r="DL4523" s="13"/>
      <c r="DM4523" s="13"/>
      <c r="DN4523" s="13"/>
      <c r="DO4523" s="13"/>
      <c r="DP4523" s="13"/>
      <c r="DQ4523" s="13"/>
      <c r="DR4523" s="13"/>
      <c r="DS4523" s="13"/>
      <c r="DT4523" s="13"/>
      <c r="DU4523" s="13"/>
      <c r="DV4523" s="13"/>
      <c r="DW4523" s="13"/>
      <c r="DX4523" s="13"/>
      <c r="DY4523" s="13"/>
      <c r="DZ4523" s="13"/>
      <c r="EA4523" s="13"/>
      <c r="EB4523" s="13"/>
      <c r="EC4523" s="13"/>
      <c r="ED4523" s="13"/>
      <c r="EE4523" s="13"/>
      <c r="EF4523" s="13"/>
      <c r="EG4523" s="13"/>
      <c r="EH4523" s="13"/>
      <c r="EI4523" s="13"/>
      <c r="EJ4523" s="13"/>
      <c r="EK4523" s="13"/>
      <c r="EL4523" s="13"/>
      <c r="EM4523" s="13"/>
      <c r="EN4523" s="13"/>
      <c r="EO4523" s="13"/>
      <c r="EP4523" s="13"/>
      <c r="EQ4523" s="13"/>
      <c r="ER4523" s="13"/>
      <c r="ES4523" s="13"/>
      <c r="ET4523" s="13"/>
      <c r="EU4523" s="13"/>
      <c r="EV4523" s="13"/>
      <c r="EW4523" s="13"/>
      <c r="EX4523" s="13"/>
      <c r="EY4523" s="13"/>
      <c r="EZ4523" s="13"/>
      <c r="FA4523" s="13"/>
      <c r="FB4523" s="13"/>
      <c r="FC4523" s="13"/>
      <c r="FD4523" s="13"/>
      <c r="FE4523" s="13"/>
      <c r="FF4523" s="13"/>
      <c r="FG4523" s="13"/>
      <c r="FH4523" s="13"/>
      <c r="FI4523" s="13"/>
      <c r="FJ4523" s="13"/>
      <c r="FK4523" s="13"/>
      <c r="FL4523" s="13"/>
      <c r="FM4523" s="13"/>
      <c r="FN4523" s="13"/>
      <c r="FO4523" s="13"/>
      <c r="FP4523" s="13"/>
      <c r="FQ4523" s="13"/>
      <c r="FR4523" s="13"/>
      <c r="FS4523" s="13"/>
      <c r="FT4523" s="13"/>
      <c r="FU4523" s="13"/>
      <c r="FV4523" s="13"/>
      <c r="FW4523" s="13"/>
      <c r="FX4523" s="13"/>
      <c r="FY4523" s="13"/>
      <c r="FZ4523" s="13"/>
      <c r="GA4523" s="13"/>
      <c r="GB4523" s="13"/>
      <c r="GC4523" s="13"/>
      <c r="GD4523" s="13"/>
      <c r="GE4523" s="13"/>
      <c r="GF4523" s="13"/>
      <c r="GG4523" s="13"/>
      <c r="GH4523" s="13"/>
      <c r="GI4523" s="13"/>
      <c r="GJ4523" s="13"/>
      <c r="GK4523" s="13"/>
      <c r="GL4523" s="13"/>
      <c r="GM4523" s="13"/>
      <c r="GN4523" s="13"/>
      <c r="GO4523" s="13"/>
      <c r="GP4523" s="13"/>
      <c r="GQ4523" s="13"/>
      <c r="GR4523" s="13"/>
      <c r="GS4523" s="13"/>
      <c r="GT4523" s="13"/>
      <c r="GU4523" s="13"/>
      <c r="GV4523" s="13"/>
      <c r="GW4523" s="13"/>
      <c r="GX4523" s="13"/>
      <c r="GY4523" s="13"/>
      <c r="GZ4523" s="13"/>
      <c r="HA4523" s="13"/>
      <c r="HB4523" s="13"/>
      <c r="HC4523" s="13"/>
      <c r="HD4523" s="13"/>
      <c r="HE4523" s="13"/>
      <c r="HF4523" s="13"/>
      <c r="HG4523" s="13"/>
      <c r="HH4523" s="13"/>
      <c r="HI4523" s="13"/>
      <c r="HJ4523" s="13"/>
      <c r="HK4523" s="13"/>
      <c r="HL4523" s="13"/>
      <c r="HM4523" s="13"/>
      <c r="HN4523" s="13"/>
      <c r="HO4523" s="13"/>
      <c r="HP4523" s="13"/>
      <c r="HQ4523" s="13"/>
      <c r="HR4523" s="13"/>
      <c r="HS4523" s="13"/>
      <c r="HT4523" s="13"/>
      <c r="HU4523" s="13"/>
      <c r="HV4523" s="13"/>
      <c r="HW4523" s="13"/>
      <c r="HX4523" s="13"/>
      <c r="HY4523" s="13"/>
      <c r="HZ4523" s="13"/>
      <c r="IA4523" s="13"/>
      <c r="IB4523" s="13"/>
      <c r="IC4523" s="13"/>
      <c r="ID4523" s="13"/>
      <c r="IE4523" s="13"/>
      <c r="IF4523" s="13"/>
      <c r="IG4523" s="13"/>
    </row>
    <row r="4524" spans="1:241" s="304" customFormat="1" ht="31.5" customHeight="1">
      <c r="A4524" s="309">
        <v>427</v>
      </c>
      <c r="B4524" s="197" t="s">
        <v>5543</v>
      </c>
      <c r="C4524" s="338">
        <v>14015</v>
      </c>
      <c r="D4524" s="309" t="s">
        <v>1808</v>
      </c>
      <c r="E4524" s="312">
        <f>+F4524+G4524+H4524</f>
        <v>0</v>
      </c>
      <c r="F4524" s="303"/>
      <c r="G4524" s="303"/>
      <c r="H4524" s="303"/>
      <c r="I4524" s="13"/>
      <c r="J4524" s="13"/>
      <c r="K4524" s="13"/>
      <c r="L4524" s="13"/>
      <c r="M4524" s="13"/>
      <c r="N4524" s="13"/>
      <c r="O4524" s="13"/>
      <c r="P4524" s="13"/>
      <c r="Q4524" s="13"/>
      <c r="R4524" s="13"/>
      <c r="S4524" s="13"/>
      <c r="T4524" s="13"/>
      <c r="U4524" s="13"/>
      <c r="V4524" s="13"/>
      <c r="W4524" s="13"/>
      <c r="X4524" s="13"/>
      <c r="Y4524" s="13"/>
      <c r="Z4524" s="13"/>
      <c r="AA4524" s="13"/>
      <c r="AB4524" s="13"/>
      <c r="AC4524" s="13"/>
      <c r="AD4524" s="13"/>
      <c r="AE4524" s="13"/>
      <c r="AF4524" s="13"/>
      <c r="AG4524" s="13"/>
      <c r="AH4524" s="13"/>
      <c r="AI4524" s="13"/>
      <c r="AJ4524" s="13"/>
      <c r="AK4524" s="13"/>
      <c r="AL4524" s="13"/>
      <c r="AM4524" s="13"/>
      <c r="AN4524" s="13"/>
      <c r="AO4524" s="13"/>
      <c r="AP4524" s="13"/>
      <c r="AQ4524" s="13"/>
      <c r="AR4524" s="13"/>
      <c r="AS4524" s="13"/>
      <c r="AT4524" s="13"/>
      <c r="AU4524" s="13"/>
      <c r="AV4524" s="13"/>
      <c r="AW4524" s="13"/>
      <c r="AX4524" s="13"/>
      <c r="AY4524" s="13"/>
      <c r="AZ4524" s="13"/>
      <c r="BA4524" s="13"/>
      <c r="BB4524" s="13"/>
      <c r="BC4524" s="13"/>
      <c r="BD4524" s="13"/>
      <c r="BE4524" s="13"/>
      <c r="BF4524" s="13"/>
      <c r="BG4524" s="13"/>
      <c r="BH4524" s="13"/>
      <c r="BI4524" s="13"/>
      <c r="BJ4524" s="13"/>
      <c r="BK4524" s="13"/>
      <c r="BL4524" s="13"/>
      <c r="BM4524" s="13"/>
      <c r="BN4524" s="13"/>
      <c r="BO4524" s="13"/>
      <c r="BP4524" s="13"/>
      <c r="BQ4524" s="13"/>
      <c r="BR4524" s="13"/>
      <c r="BS4524" s="13"/>
      <c r="BT4524" s="13"/>
      <c r="BU4524" s="13"/>
      <c r="BV4524" s="13"/>
      <c r="BW4524" s="13"/>
      <c r="BX4524" s="13"/>
      <c r="BY4524" s="13"/>
      <c r="BZ4524" s="13"/>
      <c r="CA4524" s="13"/>
      <c r="CB4524" s="13"/>
      <c r="CC4524" s="13"/>
      <c r="CD4524" s="13"/>
      <c r="CE4524" s="13"/>
      <c r="CF4524" s="13"/>
      <c r="CG4524" s="13"/>
      <c r="CH4524" s="13"/>
      <c r="CI4524" s="13"/>
      <c r="CJ4524" s="13"/>
      <c r="CK4524" s="13"/>
      <c r="CL4524" s="13"/>
      <c r="CM4524" s="13"/>
      <c r="CN4524" s="13"/>
      <c r="CO4524" s="13"/>
      <c r="CP4524" s="13"/>
      <c r="CQ4524" s="13"/>
      <c r="CR4524" s="13"/>
      <c r="CS4524" s="13"/>
      <c r="CT4524" s="13"/>
      <c r="CU4524" s="13"/>
      <c r="CV4524" s="13"/>
      <c r="CW4524" s="13"/>
      <c r="CX4524" s="13"/>
      <c r="CY4524" s="13"/>
      <c r="CZ4524" s="13"/>
      <c r="DA4524" s="13"/>
      <c r="DB4524" s="13"/>
      <c r="DC4524" s="13"/>
      <c r="DD4524" s="13"/>
      <c r="DE4524" s="13"/>
      <c r="DF4524" s="13"/>
      <c r="DG4524" s="13"/>
      <c r="DH4524" s="13"/>
      <c r="DI4524" s="13"/>
      <c r="DJ4524" s="13"/>
      <c r="DK4524" s="13"/>
      <c r="DL4524" s="13"/>
      <c r="DM4524" s="13"/>
      <c r="DN4524" s="13"/>
      <c r="DO4524" s="13"/>
      <c r="DP4524" s="13"/>
      <c r="DQ4524" s="13"/>
      <c r="DR4524" s="13"/>
      <c r="DS4524" s="13"/>
      <c r="DT4524" s="13"/>
      <c r="DU4524" s="13"/>
      <c r="DV4524" s="13"/>
      <c r="DW4524" s="13"/>
      <c r="DX4524" s="13"/>
      <c r="DY4524" s="13"/>
      <c r="DZ4524" s="13"/>
      <c r="EA4524" s="13"/>
      <c r="EB4524" s="13"/>
      <c r="EC4524" s="13"/>
      <c r="ED4524" s="13"/>
      <c r="EE4524" s="13"/>
      <c r="EF4524" s="13"/>
      <c r="EG4524" s="13"/>
      <c r="EH4524" s="13"/>
      <c r="EI4524" s="13"/>
      <c r="EJ4524" s="13"/>
      <c r="EK4524" s="13"/>
      <c r="EL4524" s="13"/>
      <c r="EM4524" s="13"/>
      <c r="EN4524" s="13"/>
      <c r="EO4524" s="13"/>
      <c r="EP4524" s="13"/>
      <c r="EQ4524" s="13"/>
      <c r="ER4524" s="13"/>
      <c r="ES4524" s="13"/>
      <c r="ET4524" s="13"/>
      <c r="EU4524" s="13"/>
      <c r="EV4524" s="13"/>
      <c r="EW4524" s="13"/>
      <c r="EX4524" s="13"/>
      <c r="EY4524" s="13"/>
      <c r="EZ4524" s="13"/>
      <c r="FA4524" s="13"/>
      <c r="FB4524" s="13"/>
      <c r="FC4524" s="13"/>
      <c r="FD4524" s="13"/>
      <c r="FE4524" s="13"/>
      <c r="FF4524" s="13"/>
      <c r="FG4524" s="13"/>
      <c r="FH4524" s="13"/>
      <c r="FI4524" s="13"/>
      <c r="FJ4524" s="13"/>
      <c r="FK4524" s="13"/>
      <c r="FL4524" s="13"/>
      <c r="FM4524" s="13"/>
      <c r="FN4524" s="13"/>
      <c r="FO4524" s="13"/>
      <c r="FP4524" s="13"/>
      <c r="FQ4524" s="13"/>
      <c r="FR4524" s="13"/>
      <c r="FS4524" s="13"/>
      <c r="FT4524" s="13"/>
      <c r="FU4524" s="13"/>
      <c r="FV4524" s="13"/>
      <c r="FW4524" s="13"/>
      <c r="FX4524" s="13"/>
      <c r="FY4524" s="13"/>
      <c r="FZ4524" s="13"/>
      <c r="GA4524" s="13"/>
      <c r="GB4524" s="13"/>
      <c r="GC4524" s="13"/>
      <c r="GD4524" s="13"/>
      <c r="GE4524" s="13"/>
      <c r="GF4524" s="13"/>
      <c r="GG4524" s="13"/>
      <c r="GH4524" s="13"/>
      <c r="GI4524" s="13"/>
      <c r="GJ4524" s="13"/>
      <c r="GK4524" s="13"/>
      <c r="GL4524" s="13"/>
      <c r="GM4524" s="13"/>
      <c r="GN4524" s="13"/>
      <c r="GO4524" s="13"/>
      <c r="GP4524" s="13"/>
      <c r="GQ4524" s="13"/>
      <c r="GR4524" s="13"/>
      <c r="GS4524" s="13"/>
      <c r="GT4524" s="13"/>
      <c r="GU4524" s="13"/>
      <c r="GV4524" s="13"/>
      <c r="GW4524" s="13"/>
      <c r="GX4524" s="13"/>
      <c r="GY4524" s="13"/>
      <c r="GZ4524" s="13"/>
      <c r="HA4524" s="13"/>
      <c r="HB4524" s="13"/>
      <c r="HC4524" s="13"/>
      <c r="HD4524" s="13"/>
      <c r="HE4524" s="13"/>
      <c r="HF4524" s="13"/>
      <c r="HG4524" s="13"/>
      <c r="HH4524" s="13"/>
      <c r="HI4524" s="13"/>
      <c r="HJ4524" s="13"/>
      <c r="HK4524" s="13"/>
      <c r="HL4524" s="13"/>
      <c r="HM4524" s="13"/>
      <c r="HN4524" s="13"/>
      <c r="HO4524" s="13"/>
      <c r="HP4524" s="13"/>
      <c r="HQ4524" s="13"/>
      <c r="HR4524" s="13"/>
      <c r="HS4524" s="13"/>
      <c r="HT4524" s="13"/>
      <c r="HU4524" s="13"/>
      <c r="HV4524" s="13"/>
      <c r="HW4524" s="13"/>
      <c r="HX4524" s="13"/>
      <c r="HY4524" s="13"/>
      <c r="HZ4524" s="13"/>
      <c r="IA4524" s="13"/>
      <c r="IB4524" s="13"/>
      <c r="IC4524" s="13"/>
      <c r="ID4524" s="13"/>
      <c r="IE4524" s="13"/>
      <c r="IF4524" s="13"/>
      <c r="IG4524" s="13"/>
    </row>
    <row r="4525" spans="1:241" s="304" customFormat="1" ht="31.5" customHeight="1">
      <c r="A4525" s="309">
        <v>428</v>
      </c>
      <c r="B4525" s="197" t="s">
        <v>5543</v>
      </c>
      <c r="C4525" s="151" t="s">
        <v>5546</v>
      </c>
      <c r="D4525" s="309" t="s">
        <v>1808</v>
      </c>
      <c r="E4525" s="312">
        <f>+F4525+G4525+H4525</f>
        <v>0</v>
      </c>
      <c r="F4525" s="303"/>
      <c r="G4525" s="303"/>
      <c r="H4525" s="303"/>
      <c r="I4525" s="13"/>
      <c r="J4525" s="13"/>
      <c r="K4525" s="13"/>
      <c r="L4525" s="13"/>
      <c r="M4525" s="13"/>
      <c r="N4525" s="13"/>
      <c r="O4525" s="13"/>
      <c r="P4525" s="13"/>
      <c r="Q4525" s="13"/>
      <c r="R4525" s="13"/>
      <c r="S4525" s="13"/>
      <c r="T4525" s="13"/>
      <c r="U4525" s="13"/>
      <c r="V4525" s="13"/>
      <c r="W4525" s="13"/>
      <c r="X4525" s="13"/>
      <c r="Y4525" s="13"/>
      <c r="Z4525" s="13"/>
      <c r="AA4525" s="13"/>
      <c r="AB4525" s="13"/>
      <c r="AC4525" s="13"/>
      <c r="AD4525" s="13"/>
      <c r="AE4525" s="13"/>
      <c r="AF4525" s="13"/>
      <c r="AG4525" s="13"/>
      <c r="AH4525" s="13"/>
      <c r="AI4525" s="13"/>
      <c r="AJ4525" s="13"/>
      <c r="AK4525" s="13"/>
      <c r="AL4525" s="13"/>
      <c r="AM4525" s="13"/>
      <c r="AN4525" s="13"/>
      <c r="AO4525" s="13"/>
      <c r="AP4525" s="13"/>
      <c r="AQ4525" s="13"/>
      <c r="AR4525" s="13"/>
      <c r="AS4525" s="13"/>
      <c r="AT4525" s="13"/>
      <c r="AU4525" s="13"/>
      <c r="AV4525" s="13"/>
      <c r="AW4525" s="13"/>
      <c r="AX4525" s="13"/>
      <c r="AY4525" s="13"/>
      <c r="AZ4525" s="13"/>
      <c r="BA4525" s="13"/>
      <c r="BB4525" s="13"/>
      <c r="BC4525" s="13"/>
      <c r="BD4525" s="13"/>
      <c r="BE4525" s="13"/>
      <c r="BF4525" s="13"/>
      <c r="BG4525" s="13"/>
      <c r="BH4525" s="13"/>
      <c r="BI4525" s="13"/>
      <c r="BJ4525" s="13"/>
      <c r="BK4525" s="13"/>
      <c r="BL4525" s="13"/>
      <c r="BM4525" s="13"/>
      <c r="BN4525" s="13"/>
      <c r="BO4525" s="13"/>
      <c r="BP4525" s="13"/>
      <c r="BQ4525" s="13"/>
      <c r="BR4525" s="13"/>
      <c r="BS4525" s="13"/>
      <c r="BT4525" s="13"/>
      <c r="BU4525" s="13"/>
      <c r="BV4525" s="13"/>
      <c r="BW4525" s="13"/>
      <c r="BX4525" s="13"/>
      <c r="BY4525" s="13"/>
      <c r="BZ4525" s="13"/>
      <c r="CA4525" s="13"/>
      <c r="CB4525" s="13"/>
      <c r="CC4525" s="13"/>
      <c r="CD4525" s="13"/>
      <c r="CE4525" s="13"/>
      <c r="CF4525" s="13"/>
      <c r="CG4525" s="13"/>
      <c r="CH4525" s="13"/>
      <c r="CI4525" s="13"/>
      <c r="CJ4525" s="13"/>
      <c r="CK4525" s="13"/>
      <c r="CL4525" s="13"/>
      <c r="CM4525" s="13"/>
      <c r="CN4525" s="13"/>
      <c r="CO4525" s="13"/>
      <c r="CP4525" s="13"/>
      <c r="CQ4525" s="13"/>
      <c r="CR4525" s="13"/>
      <c r="CS4525" s="13"/>
      <c r="CT4525" s="13"/>
      <c r="CU4525" s="13"/>
      <c r="CV4525" s="13"/>
      <c r="CW4525" s="13"/>
      <c r="CX4525" s="13"/>
      <c r="CY4525" s="13"/>
      <c r="CZ4525" s="13"/>
      <c r="DA4525" s="13"/>
      <c r="DB4525" s="13"/>
      <c r="DC4525" s="13"/>
      <c r="DD4525" s="13"/>
      <c r="DE4525" s="13"/>
      <c r="DF4525" s="13"/>
      <c r="DG4525" s="13"/>
      <c r="DH4525" s="13"/>
      <c r="DI4525" s="13"/>
      <c r="DJ4525" s="13"/>
      <c r="DK4525" s="13"/>
      <c r="DL4525" s="13"/>
      <c r="DM4525" s="13"/>
      <c r="DN4525" s="13"/>
      <c r="DO4525" s="13"/>
      <c r="DP4525" s="13"/>
      <c r="DQ4525" s="13"/>
      <c r="DR4525" s="13"/>
      <c r="DS4525" s="13"/>
      <c r="DT4525" s="13"/>
      <c r="DU4525" s="13"/>
      <c r="DV4525" s="13"/>
      <c r="DW4525" s="13"/>
      <c r="DX4525" s="13"/>
      <c r="DY4525" s="13"/>
      <c r="DZ4525" s="13"/>
      <c r="EA4525" s="13"/>
      <c r="EB4525" s="13"/>
      <c r="EC4525" s="13"/>
      <c r="ED4525" s="13"/>
      <c r="EE4525" s="13"/>
      <c r="EF4525" s="13"/>
      <c r="EG4525" s="13"/>
      <c r="EH4525" s="13"/>
      <c r="EI4525" s="13"/>
      <c r="EJ4525" s="13"/>
      <c r="EK4525" s="13"/>
      <c r="EL4525" s="13"/>
      <c r="EM4525" s="13"/>
      <c r="EN4525" s="13"/>
      <c r="EO4525" s="13"/>
      <c r="EP4525" s="13"/>
      <c r="EQ4525" s="13"/>
      <c r="ER4525" s="13"/>
      <c r="ES4525" s="13"/>
      <c r="ET4525" s="13"/>
      <c r="EU4525" s="13"/>
      <c r="EV4525" s="13"/>
      <c r="EW4525" s="13"/>
      <c r="EX4525" s="13"/>
      <c r="EY4525" s="13"/>
      <c r="EZ4525" s="13"/>
      <c r="FA4525" s="13"/>
      <c r="FB4525" s="13"/>
      <c r="FC4525" s="13"/>
      <c r="FD4525" s="13"/>
      <c r="FE4525" s="13"/>
      <c r="FF4525" s="13"/>
      <c r="FG4525" s="13"/>
      <c r="FH4525" s="13"/>
      <c r="FI4525" s="13"/>
      <c r="FJ4525" s="13"/>
      <c r="FK4525" s="13"/>
      <c r="FL4525" s="13"/>
      <c r="FM4525" s="13"/>
      <c r="FN4525" s="13"/>
      <c r="FO4525" s="13"/>
      <c r="FP4525" s="13"/>
      <c r="FQ4525" s="13"/>
      <c r="FR4525" s="13"/>
      <c r="FS4525" s="13"/>
      <c r="FT4525" s="13"/>
      <c r="FU4525" s="13"/>
      <c r="FV4525" s="13"/>
      <c r="FW4525" s="13"/>
      <c r="FX4525" s="13"/>
      <c r="FY4525" s="13"/>
      <c r="FZ4525" s="13"/>
      <c r="GA4525" s="13"/>
      <c r="GB4525" s="13"/>
      <c r="GC4525" s="13"/>
      <c r="GD4525" s="13"/>
      <c r="GE4525" s="13"/>
      <c r="GF4525" s="13"/>
      <c r="GG4525" s="13"/>
      <c r="GH4525" s="13"/>
      <c r="GI4525" s="13"/>
      <c r="GJ4525" s="13"/>
      <c r="GK4525" s="13"/>
      <c r="GL4525" s="13"/>
      <c r="GM4525" s="13"/>
      <c r="GN4525" s="13"/>
      <c r="GO4525" s="13"/>
      <c r="GP4525" s="13"/>
      <c r="GQ4525" s="13"/>
      <c r="GR4525" s="13"/>
      <c r="GS4525" s="13"/>
      <c r="GT4525" s="13"/>
      <c r="GU4525" s="13"/>
      <c r="GV4525" s="13"/>
      <c r="GW4525" s="13"/>
      <c r="GX4525" s="13"/>
      <c r="GY4525" s="13"/>
      <c r="GZ4525" s="13"/>
      <c r="HA4525" s="13"/>
      <c r="HB4525" s="13"/>
      <c r="HC4525" s="13"/>
      <c r="HD4525" s="13"/>
      <c r="HE4525" s="13"/>
      <c r="HF4525" s="13"/>
      <c r="HG4525" s="13"/>
      <c r="HH4525" s="13"/>
      <c r="HI4525" s="13"/>
      <c r="HJ4525" s="13"/>
      <c r="HK4525" s="13"/>
      <c r="HL4525" s="13"/>
      <c r="HM4525" s="13"/>
      <c r="HN4525" s="13"/>
      <c r="HO4525" s="13"/>
      <c r="HP4525" s="13"/>
      <c r="HQ4525" s="13"/>
      <c r="HR4525" s="13"/>
      <c r="HS4525" s="13"/>
      <c r="HT4525" s="13"/>
      <c r="HU4525" s="13"/>
      <c r="HV4525" s="13"/>
      <c r="HW4525" s="13"/>
      <c r="HX4525" s="13"/>
      <c r="HY4525" s="13"/>
      <c r="HZ4525" s="13"/>
      <c r="IA4525" s="13"/>
      <c r="IB4525" s="13"/>
      <c r="IC4525" s="13"/>
      <c r="ID4525" s="13"/>
      <c r="IE4525" s="13"/>
      <c r="IF4525" s="13"/>
      <c r="IG4525" s="13"/>
    </row>
    <row r="4526" spans="1:241" s="304" customFormat="1" ht="31.5" customHeight="1">
      <c r="A4526" s="308"/>
      <c r="B4526" s="910" t="s">
        <v>5547</v>
      </c>
      <c r="C4526" s="911"/>
      <c r="D4526" s="911"/>
      <c r="E4526" s="911"/>
      <c r="F4526" s="911"/>
      <c r="G4526" s="911"/>
      <c r="H4526" s="911"/>
      <c r="I4526" s="13"/>
      <c r="J4526" s="13"/>
      <c r="K4526" s="13"/>
      <c r="L4526" s="13"/>
      <c r="M4526" s="13"/>
      <c r="N4526" s="13"/>
      <c r="O4526" s="13"/>
      <c r="P4526" s="13"/>
      <c r="Q4526" s="13"/>
      <c r="R4526" s="13"/>
      <c r="S4526" s="13"/>
      <c r="T4526" s="13"/>
      <c r="U4526" s="13"/>
      <c r="V4526" s="13"/>
      <c r="W4526" s="13"/>
      <c r="X4526" s="13"/>
      <c r="Y4526" s="13"/>
      <c r="Z4526" s="13"/>
      <c r="AA4526" s="13"/>
      <c r="AB4526" s="13"/>
      <c r="AC4526" s="13"/>
      <c r="AD4526" s="13"/>
      <c r="AE4526" s="13"/>
      <c r="AF4526" s="13"/>
      <c r="AG4526" s="13"/>
      <c r="AH4526" s="13"/>
      <c r="AI4526" s="13"/>
      <c r="AJ4526" s="13"/>
      <c r="AK4526" s="13"/>
      <c r="AL4526" s="13"/>
      <c r="AM4526" s="13"/>
      <c r="AN4526" s="13"/>
      <c r="AO4526" s="13"/>
      <c r="AP4526" s="13"/>
      <c r="AQ4526" s="13"/>
      <c r="AR4526" s="13"/>
      <c r="AS4526" s="13"/>
      <c r="AT4526" s="13"/>
      <c r="AU4526" s="13"/>
      <c r="AV4526" s="13"/>
      <c r="AW4526" s="13"/>
      <c r="AX4526" s="13"/>
      <c r="AY4526" s="13"/>
      <c r="AZ4526" s="13"/>
      <c r="BA4526" s="13"/>
      <c r="BB4526" s="13"/>
      <c r="BC4526" s="13"/>
      <c r="BD4526" s="13"/>
      <c r="BE4526" s="13"/>
      <c r="BF4526" s="13"/>
      <c r="BG4526" s="13"/>
      <c r="BH4526" s="13"/>
      <c r="BI4526" s="13"/>
      <c r="BJ4526" s="13"/>
      <c r="BK4526" s="13"/>
      <c r="BL4526" s="13"/>
      <c r="BM4526" s="13"/>
      <c r="BN4526" s="13"/>
      <c r="BO4526" s="13"/>
      <c r="BP4526" s="13"/>
      <c r="BQ4526" s="13"/>
      <c r="BR4526" s="13"/>
      <c r="BS4526" s="13"/>
      <c r="BT4526" s="13"/>
      <c r="BU4526" s="13"/>
      <c r="BV4526" s="13"/>
      <c r="BW4526" s="13"/>
      <c r="BX4526" s="13"/>
      <c r="BY4526" s="13"/>
      <c r="BZ4526" s="13"/>
      <c r="CA4526" s="13"/>
      <c r="CB4526" s="13"/>
      <c r="CC4526" s="13"/>
      <c r="CD4526" s="13"/>
      <c r="CE4526" s="13"/>
      <c r="CF4526" s="13"/>
      <c r="CG4526" s="13"/>
      <c r="CH4526" s="13"/>
      <c r="CI4526" s="13"/>
      <c r="CJ4526" s="13"/>
      <c r="CK4526" s="13"/>
      <c r="CL4526" s="13"/>
      <c r="CM4526" s="13"/>
      <c r="CN4526" s="13"/>
      <c r="CO4526" s="13"/>
      <c r="CP4526" s="13"/>
      <c r="CQ4526" s="13"/>
      <c r="CR4526" s="13"/>
      <c r="CS4526" s="13"/>
      <c r="CT4526" s="13"/>
      <c r="CU4526" s="13"/>
      <c r="CV4526" s="13"/>
      <c r="CW4526" s="13"/>
      <c r="CX4526" s="13"/>
      <c r="CY4526" s="13"/>
      <c r="CZ4526" s="13"/>
      <c r="DA4526" s="13"/>
      <c r="DB4526" s="13"/>
      <c r="DC4526" s="13"/>
      <c r="DD4526" s="13"/>
      <c r="DE4526" s="13"/>
      <c r="DF4526" s="13"/>
      <c r="DG4526" s="13"/>
      <c r="DH4526" s="13"/>
      <c r="DI4526" s="13"/>
      <c r="DJ4526" s="13"/>
      <c r="DK4526" s="13"/>
      <c r="DL4526" s="13"/>
      <c r="DM4526" s="13"/>
      <c r="DN4526" s="13"/>
      <c r="DO4526" s="13"/>
      <c r="DP4526" s="13"/>
      <c r="DQ4526" s="13"/>
      <c r="DR4526" s="13"/>
      <c r="DS4526" s="13"/>
      <c r="DT4526" s="13"/>
      <c r="DU4526" s="13"/>
      <c r="DV4526" s="13"/>
      <c r="DW4526" s="13"/>
      <c r="DX4526" s="13"/>
      <c r="DY4526" s="13"/>
      <c r="DZ4526" s="13"/>
      <c r="EA4526" s="13"/>
      <c r="EB4526" s="13"/>
      <c r="EC4526" s="13"/>
      <c r="ED4526" s="13"/>
      <c r="EE4526" s="13"/>
      <c r="EF4526" s="13"/>
      <c r="EG4526" s="13"/>
      <c r="EH4526" s="13"/>
      <c r="EI4526" s="13"/>
      <c r="EJ4526" s="13"/>
      <c r="EK4526" s="13"/>
      <c r="EL4526" s="13"/>
      <c r="EM4526" s="13"/>
      <c r="EN4526" s="13"/>
      <c r="EO4526" s="13"/>
      <c r="EP4526" s="13"/>
      <c r="EQ4526" s="13"/>
      <c r="ER4526" s="13"/>
      <c r="ES4526" s="13"/>
      <c r="ET4526" s="13"/>
      <c r="EU4526" s="13"/>
      <c r="EV4526" s="13"/>
      <c r="EW4526" s="13"/>
      <c r="EX4526" s="13"/>
      <c r="EY4526" s="13"/>
      <c r="EZ4526" s="13"/>
      <c r="FA4526" s="13"/>
      <c r="FB4526" s="13"/>
      <c r="FC4526" s="13"/>
      <c r="FD4526" s="13"/>
      <c r="FE4526" s="13"/>
      <c r="FF4526" s="13"/>
      <c r="FG4526" s="13"/>
      <c r="FH4526" s="13"/>
      <c r="FI4526" s="13"/>
      <c r="FJ4526" s="13"/>
      <c r="FK4526" s="13"/>
      <c r="FL4526" s="13"/>
      <c r="FM4526" s="13"/>
      <c r="FN4526" s="13"/>
      <c r="FO4526" s="13"/>
      <c r="FP4526" s="13"/>
      <c r="FQ4526" s="13"/>
      <c r="FR4526" s="13"/>
      <c r="FS4526" s="13"/>
      <c r="FT4526" s="13"/>
      <c r="FU4526" s="13"/>
      <c r="FV4526" s="13"/>
      <c r="FW4526" s="13"/>
      <c r="FX4526" s="13"/>
      <c r="FY4526" s="13"/>
      <c r="FZ4526" s="13"/>
      <c r="GA4526" s="13"/>
      <c r="GB4526" s="13"/>
      <c r="GC4526" s="13"/>
      <c r="GD4526" s="13"/>
      <c r="GE4526" s="13"/>
      <c r="GF4526" s="13"/>
      <c r="GG4526" s="13"/>
      <c r="GH4526" s="13"/>
      <c r="GI4526" s="13"/>
      <c r="GJ4526" s="13"/>
      <c r="GK4526" s="13"/>
      <c r="GL4526" s="13"/>
      <c r="GM4526" s="13"/>
      <c r="GN4526" s="13"/>
      <c r="GO4526" s="13"/>
      <c r="GP4526" s="13"/>
      <c r="GQ4526" s="13"/>
      <c r="GR4526" s="13"/>
      <c r="GS4526" s="13"/>
      <c r="GT4526" s="13"/>
      <c r="GU4526" s="13"/>
      <c r="GV4526" s="13"/>
      <c r="GW4526" s="13"/>
      <c r="GX4526" s="13"/>
      <c r="GY4526" s="13"/>
      <c r="GZ4526" s="13"/>
      <c r="HA4526" s="13"/>
      <c r="HB4526" s="13"/>
      <c r="HC4526" s="13"/>
      <c r="HD4526" s="13"/>
      <c r="HE4526" s="13"/>
      <c r="HF4526" s="13"/>
      <c r="HG4526" s="13"/>
      <c r="HH4526" s="13"/>
      <c r="HI4526" s="13"/>
      <c r="HJ4526" s="13"/>
      <c r="HK4526" s="13"/>
      <c r="HL4526" s="13"/>
      <c r="HM4526" s="13"/>
      <c r="HN4526" s="13"/>
      <c r="HO4526" s="13"/>
      <c r="HP4526" s="13"/>
      <c r="HQ4526" s="13"/>
      <c r="HR4526" s="13"/>
      <c r="HS4526" s="13"/>
      <c r="HT4526" s="13"/>
      <c r="HU4526" s="13"/>
      <c r="HV4526" s="13"/>
      <c r="HW4526" s="13"/>
      <c r="HX4526" s="13"/>
      <c r="HY4526" s="13"/>
      <c r="HZ4526" s="13"/>
      <c r="IA4526" s="13"/>
      <c r="IB4526" s="13"/>
      <c r="IC4526" s="13"/>
      <c r="ID4526" s="13"/>
      <c r="IE4526" s="13"/>
      <c r="IF4526" s="13"/>
      <c r="IG4526" s="13"/>
    </row>
    <row r="4527" spans="1:241" s="304" customFormat="1" ht="31.5" customHeight="1">
      <c r="A4527" s="309">
        <v>429</v>
      </c>
      <c r="B4527" s="197" t="s">
        <v>5543</v>
      </c>
      <c r="C4527" s="46" t="s">
        <v>5548</v>
      </c>
      <c r="D4527" s="309" t="s">
        <v>1808</v>
      </c>
      <c r="E4527" s="299">
        <f>+F4527+G4527+H4527</f>
        <v>6</v>
      </c>
      <c r="F4527" s="303">
        <v>6</v>
      </c>
      <c r="G4527" s="303"/>
      <c r="H4527" s="303"/>
      <c r="I4527" s="13"/>
      <c r="J4527" s="13"/>
      <c r="K4527" s="13"/>
      <c r="L4527" s="13"/>
      <c r="M4527" s="13"/>
      <c r="N4527" s="13"/>
      <c r="O4527" s="13"/>
      <c r="P4527" s="13"/>
      <c r="Q4527" s="13"/>
      <c r="R4527" s="13"/>
      <c r="S4527" s="13"/>
      <c r="T4527" s="13"/>
      <c r="U4527" s="13"/>
      <c r="V4527" s="13"/>
      <c r="W4527" s="13"/>
      <c r="X4527" s="13"/>
      <c r="Y4527" s="13"/>
      <c r="Z4527" s="13"/>
      <c r="AA4527" s="13"/>
      <c r="AB4527" s="13"/>
      <c r="AC4527" s="13"/>
      <c r="AD4527" s="13"/>
      <c r="AE4527" s="13"/>
      <c r="AF4527" s="13"/>
      <c r="AG4527" s="13"/>
      <c r="AH4527" s="13"/>
      <c r="AI4527" s="13"/>
      <c r="AJ4527" s="13"/>
      <c r="AK4527" s="13"/>
      <c r="AL4527" s="13"/>
      <c r="AM4527" s="13"/>
      <c r="AN4527" s="13"/>
      <c r="AO4527" s="13"/>
      <c r="AP4527" s="13"/>
      <c r="AQ4527" s="13"/>
      <c r="AR4527" s="13"/>
      <c r="AS4527" s="13"/>
      <c r="AT4527" s="13"/>
      <c r="AU4527" s="13"/>
      <c r="AV4527" s="13"/>
      <c r="AW4527" s="13"/>
      <c r="AX4527" s="13"/>
      <c r="AY4527" s="13"/>
      <c r="AZ4527" s="13"/>
      <c r="BA4527" s="13"/>
      <c r="BB4527" s="13"/>
      <c r="BC4527" s="13"/>
      <c r="BD4527" s="13"/>
      <c r="BE4527" s="13"/>
      <c r="BF4527" s="13"/>
      <c r="BG4527" s="13"/>
      <c r="BH4527" s="13"/>
      <c r="BI4527" s="13"/>
      <c r="BJ4527" s="13"/>
      <c r="BK4527" s="13"/>
      <c r="BL4527" s="13"/>
      <c r="BM4527" s="13"/>
      <c r="BN4527" s="13"/>
      <c r="BO4527" s="13"/>
      <c r="BP4527" s="13"/>
      <c r="BQ4527" s="13"/>
      <c r="BR4527" s="13"/>
      <c r="BS4527" s="13"/>
      <c r="BT4527" s="13"/>
      <c r="BU4527" s="13"/>
      <c r="BV4527" s="13"/>
      <c r="BW4527" s="13"/>
      <c r="BX4527" s="13"/>
      <c r="BY4527" s="13"/>
      <c r="BZ4527" s="13"/>
      <c r="CA4527" s="13"/>
      <c r="CB4527" s="13"/>
      <c r="CC4527" s="13"/>
      <c r="CD4527" s="13"/>
      <c r="CE4527" s="13"/>
      <c r="CF4527" s="13"/>
      <c r="CG4527" s="13"/>
      <c r="CH4527" s="13"/>
      <c r="CI4527" s="13"/>
      <c r="CJ4527" s="13"/>
      <c r="CK4527" s="13"/>
      <c r="CL4527" s="13"/>
      <c r="CM4527" s="13"/>
      <c r="CN4527" s="13"/>
      <c r="CO4527" s="13"/>
      <c r="CP4527" s="13"/>
      <c r="CQ4527" s="13"/>
      <c r="CR4527" s="13"/>
      <c r="CS4527" s="13"/>
      <c r="CT4527" s="13"/>
      <c r="CU4527" s="13"/>
      <c r="CV4527" s="13"/>
      <c r="CW4527" s="13"/>
      <c r="CX4527" s="13"/>
      <c r="CY4527" s="13"/>
      <c r="CZ4527" s="13"/>
      <c r="DA4527" s="13"/>
      <c r="DB4527" s="13"/>
      <c r="DC4527" s="13"/>
      <c r="DD4527" s="13"/>
      <c r="DE4527" s="13"/>
      <c r="DF4527" s="13"/>
      <c r="DG4527" s="13"/>
      <c r="DH4527" s="13"/>
      <c r="DI4527" s="13"/>
      <c r="DJ4527" s="13"/>
      <c r="DK4527" s="13"/>
      <c r="DL4527" s="13"/>
      <c r="DM4527" s="13"/>
      <c r="DN4527" s="13"/>
      <c r="DO4527" s="13"/>
      <c r="DP4527" s="13"/>
      <c r="DQ4527" s="13"/>
      <c r="DR4527" s="13"/>
      <c r="DS4527" s="13"/>
      <c r="DT4527" s="13"/>
      <c r="DU4527" s="13"/>
      <c r="DV4527" s="13"/>
      <c r="DW4527" s="13"/>
      <c r="DX4527" s="13"/>
      <c r="DY4527" s="13"/>
      <c r="DZ4527" s="13"/>
      <c r="EA4527" s="13"/>
      <c r="EB4527" s="13"/>
      <c r="EC4527" s="13"/>
      <c r="ED4527" s="13"/>
      <c r="EE4527" s="13"/>
      <c r="EF4527" s="13"/>
      <c r="EG4527" s="13"/>
      <c r="EH4527" s="13"/>
      <c r="EI4527" s="13"/>
      <c r="EJ4527" s="13"/>
      <c r="EK4527" s="13"/>
      <c r="EL4527" s="13"/>
      <c r="EM4527" s="13"/>
      <c r="EN4527" s="13"/>
      <c r="EO4527" s="13"/>
      <c r="EP4527" s="13"/>
      <c r="EQ4527" s="13"/>
      <c r="ER4527" s="13"/>
      <c r="ES4527" s="13"/>
      <c r="ET4527" s="13"/>
      <c r="EU4527" s="13"/>
      <c r="EV4527" s="13"/>
      <c r="EW4527" s="13"/>
      <c r="EX4527" s="13"/>
      <c r="EY4527" s="13"/>
      <c r="EZ4527" s="13"/>
      <c r="FA4527" s="13"/>
      <c r="FB4527" s="13"/>
      <c r="FC4527" s="13"/>
      <c r="FD4527" s="13"/>
      <c r="FE4527" s="13"/>
      <c r="FF4527" s="13"/>
      <c r="FG4527" s="13"/>
      <c r="FH4527" s="13"/>
      <c r="FI4527" s="13"/>
      <c r="FJ4527" s="13"/>
      <c r="FK4527" s="13"/>
      <c r="FL4527" s="13"/>
      <c r="FM4527" s="13"/>
      <c r="FN4527" s="13"/>
      <c r="FO4527" s="13"/>
      <c r="FP4527" s="13"/>
      <c r="FQ4527" s="13"/>
      <c r="FR4527" s="13"/>
      <c r="FS4527" s="13"/>
      <c r="FT4527" s="13"/>
      <c r="FU4527" s="13"/>
      <c r="FV4527" s="13"/>
      <c r="FW4527" s="13"/>
      <c r="FX4527" s="13"/>
      <c r="FY4527" s="13"/>
      <c r="FZ4527" s="13"/>
      <c r="GA4527" s="13"/>
      <c r="GB4527" s="13"/>
      <c r="GC4527" s="13"/>
      <c r="GD4527" s="13"/>
      <c r="GE4527" s="13"/>
      <c r="GF4527" s="13"/>
      <c r="GG4527" s="13"/>
      <c r="GH4527" s="13"/>
      <c r="GI4527" s="13"/>
      <c r="GJ4527" s="13"/>
      <c r="GK4527" s="13"/>
      <c r="GL4527" s="13"/>
      <c r="GM4527" s="13"/>
      <c r="GN4527" s="13"/>
      <c r="GO4527" s="13"/>
      <c r="GP4527" s="13"/>
      <c r="GQ4527" s="13"/>
      <c r="GR4527" s="13"/>
      <c r="GS4527" s="13"/>
      <c r="GT4527" s="13"/>
      <c r="GU4527" s="13"/>
      <c r="GV4527" s="13"/>
      <c r="GW4527" s="13"/>
      <c r="GX4527" s="13"/>
      <c r="GY4527" s="13"/>
      <c r="GZ4527" s="13"/>
      <c r="HA4527" s="13"/>
      <c r="HB4527" s="13"/>
      <c r="HC4527" s="13"/>
      <c r="HD4527" s="13"/>
      <c r="HE4527" s="13"/>
      <c r="HF4527" s="13"/>
      <c r="HG4527" s="13"/>
      <c r="HH4527" s="13"/>
      <c r="HI4527" s="13"/>
      <c r="HJ4527" s="13"/>
      <c r="HK4527" s="13"/>
      <c r="HL4527" s="13"/>
      <c r="HM4527" s="13"/>
      <c r="HN4527" s="13"/>
      <c r="HO4527" s="13"/>
      <c r="HP4527" s="13"/>
      <c r="HQ4527" s="13"/>
      <c r="HR4527" s="13"/>
      <c r="HS4527" s="13"/>
      <c r="HT4527" s="13"/>
      <c r="HU4527" s="13"/>
      <c r="HV4527" s="13"/>
      <c r="HW4527" s="13"/>
      <c r="HX4527" s="13"/>
      <c r="HY4527" s="13"/>
      <c r="HZ4527" s="13"/>
      <c r="IA4527" s="13"/>
      <c r="IB4527" s="13"/>
      <c r="IC4527" s="13"/>
      <c r="ID4527" s="13"/>
      <c r="IE4527" s="13"/>
      <c r="IF4527" s="13"/>
      <c r="IG4527" s="13"/>
    </row>
    <row r="4528" spans="1:241" s="304" customFormat="1" ht="31.5" customHeight="1">
      <c r="A4528" s="308"/>
      <c r="B4528" s="910" t="s">
        <v>5549</v>
      </c>
      <c r="C4528" s="911"/>
      <c r="D4528" s="911"/>
      <c r="E4528" s="911"/>
      <c r="F4528" s="911"/>
      <c r="G4528" s="911"/>
      <c r="H4528" s="911"/>
      <c r="I4528" s="13"/>
      <c r="J4528" s="13"/>
      <c r="K4528" s="13"/>
      <c r="L4528" s="13"/>
      <c r="M4528" s="13"/>
      <c r="N4528" s="13"/>
      <c r="O4528" s="13"/>
      <c r="P4528" s="13"/>
      <c r="Q4528" s="13"/>
      <c r="R4528" s="13"/>
      <c r="S4528" s="13"/>
      <c r="T4528" s="13"/>
      <c r="U4528" s="13"/>
      <c r="V4528" s="13"/>
      <c r="W4528" s="13"/>
      <c r="X4528" s="13"/>
      <c r="Y4528" s="13"/>
      <c r="Z4528" s="13"/>
      <c r="AA4528" s="13"/>
      <c r="AB4528" s="13"/>
      <c r="AC4528" s="13"/>
      <c r="AD4528" s="13"/>
      <c r="AE4528" s="13"/>
      <c r="AF4528" s="13"/>
      <c r="AG4528" s="13"/>
      <c r="AH4528" s="13"/>
      <c r="AI4528" s="13"/>
      <c r="AJ4528" s="13"/>
      <c r="AK4528" s="13"/>
      <c r="AL4528" s="13"/>
      <c r="AM4528" s="13"/>
      <c r="AN4528" s="13"/>
      <c r="AO4528" s="13"/>
      <c r="AP4528" s="13"/>
      <c r="AQ4528" s="13"/>
      <c r="AR4528" s="13"/>
      <c r="AS4528" s="13"/>
      <c r="AT4528" s="13"/>
      <c r="AU4528" s="13"/>
      <c r="AV4528" s="13"/>
      <c r="AW4528" s="13"/>
      <c r="AX4528" s="13"/>
      <c r="AY4528" s="13"/>
      <c r="AZ4528" s="13"/>
      <c r="BA4528" s="13"/>
      <c r="BB4528" s="13"/>
      <c r="BC4528" s="13"/>
      <c r="BD4528" s="13"/>
      <c r="BE4528" s="13"/>
      <c r="BF4528" s="13"/>
      <c r="BG4528" s="13"/>
      <c r="BH4528" s="13"/>
      <c r="BI4528" s="13"/>
      <c r="BJ4528" s="13"/>
      <c r="BK4528" s="13"/>
      <c r="BL4528" s="13"/>
      <c r="BM4528" s="13"/>
      <c r="BN4528" s="13"/>
      <c r="BO4528" s="13"/>
      <c r="BP4528" s="13"/>
      <c r="BQ4528" s="13"/>
      <c r="BR4528" s="13"/>
      <c r="BS4528" s="13"/>
      <c r="BT4528" s="13"/>
      <c r="BU4528" s="13"/>
      <c r="BV4528" s="13"/>
      <c r="BW4528" s="13"/>
      <c r="BX4528" s="13"/>
      <c r="BY4528" s="13"/>
      <c r="BZ4528" s="13"/>
      <c r="CA4528" s="13"/>
      <c r="CB4528" s="13"/>
      <c r="CC4528" s="13"/>
      <c r="CD4528" s="13"/>
      <c r="CE4528" s="13"/>
      <c r="CF4528" s="13"/>
      <c r="CG4528" s="13"/>
      <c r="CH4528" s="13"/>
      <c r="CI4528" s="13"/>
      <c r="CJ4528" s="13"/>
      <c r="CK4528" s="13"/>
      <c r="CL4528" s="13"/>
      <c r="CM4528" s="13"/>
      <c r="CN4528" s="13"/>
      <c r="CO4528" s="13"/>
      <c r="CP4528" s="13"/>
      <c r="CQ4528" s="13"/>
      <c r="CR4528" s="13"/>
      <c r="CS4528" s="13"/>
      <c r="CT4528" s="13"/>
      <c r="CU4528" s="13"/>
      <c r="CV4528" s="13"/>
      <c r="CW4528" s="13"/>
      <c r="CX4528" s="13"/>
      <c r="CY4528" s="13"/>
      <c r="CZ4528" s="13"/>
      <c r="DA4528" s="13"/>
      <c r="DB4528" s="13"/>
      <c r="DC4528" s="13"/>
      <c r="DD4528" s="13"/>
      <c r="DE4528" s="13"/>
      <c r="DF4528" s="13"/>
      <c r="DG4528" s="13"/>
      <c r="DH4528" s="13"/>
      <c r="DI4528" s="13"/>
      <c r="DJ4528" s="13"/>
      <c r="DK4528" s="13"/>
      <c r="DL4528" s="13"/>
      <c r="DM4528" s="13"/>
      <c r="DN4528" s="13"/>
      <c r="DO4528" s="13"/>
      <c r="DP4528" s="13"/>
      <c r="DQ4528" s="13"/>
      <c r="DR4528" s="13"/>
      <c r="DS4528" s="13"/>
      <c r="DT4528" s="13"/>
      <c r="DU4528" s="13"/>
      <c r="DV4528" s="13"/>
      <c r="DW4528" s="13"/>
      <c r="DX4528" s="13"/>
      <c r="DY4528" s="13"/>
      <c r="DZ4528" s="13"/>
      <c r="EA4528" s="13"/>
      <c r="EB4528" s="13"/>
      <c r="EC4528" s="13"/>
      <c r="ED4528" s="13"/>
      <c r="EE4528" s="13"/>
      <c r="EF4528" s="13"/>
      <c r="EG4528" s="13"/>
      <c r="EH4528" s="13"/>
      <c r="EI4528" s="13"/>
      <c r="EJ4528" s="13"/>
      <c r="EK4528" s="13"/>
      <c r="EL4528" s="13"/>
      <c r="EM4528" s="13"/>
      <c r="EN4528" s="13"/>
      <c r="EO4528" s="13"/>
      <c r="EP4528" s="13"/>
      <c r="EQ4528" s="13"/>
      <c r="ER4528" s="13"/>
      <c r="ES4528" s="13"/>
      <c r="ET4528" s="13"/>
      <c r="EU4528" s="13"/>
      <c r="EV4528" s="13"/>
      <c r="EW4528" s="13"/>
      <c r="EX4528" s="13"/>
      <c r="EY4528" s="13"/>
      <c r="EZ4528" s="13"/>
      <c r="FA4528" s="13"/>
      <c r="FB4528" s="13"/>
      <c r="FC4528" s="13"/>
      <c r="FD4528" s="13"/>
      <c r="FE4528" s="13"/>
      <c r="FF4528" s="13"/>
      <c r="FG4528" s="13"/>
      <c r="FH4528" s="13"/>
      <c r="FI4528" s="13"/>
      <c r="FJ4528" s="13"/>
      <c r="FK4528" s="13"/>
      <c r="FL4528" s="13"/>
      <c r="FM4528" s="13"/>
      <c r="FN4528" s="13"/>
      <c r="FO4528" s="13"/>
      <c r="FP4528" s="13"/>
      <c r="FQ4528" s="13"/>
      <c r="FR4528" s="13"/>
      <c r="FS4528" s="13"/>
      <c r="FT4528" s="13"/>
      <c r="FU4528" s="13"/>
      <c r="FV4528" s="13"/>
      <c r="FW4528" s="13"/>
      <c r="FX4528" s="13"/>
      <c r="FY4528" s="13"/>
      <c r="FZ4528" s="13"/>
      <c r="GA4528" s="13"/>
      <c r="GB4528" s="13"/>
      <c r="GC4528" s="13"/>
      <c r="GD4528" s="13"/>
      <c r="GE4528" s="13"/>
      <c r="GF4528" s="13"/>
      <c r="GG4528" s="13"/>
      <c r="GH4528" s="13"/>
      <c r="GI4528" s="13"/>
      <c r="GJ4528" s="13"/>
      <c r="GK4528" s="13"/>
      <c r="GL4528" s="13"/>
      <c r="GM4528" s="13"/>
      <c r="GN4528" s="13"/>
      <c r="GO4528" s="13"/>
      <c r="GP4528" s="13"/>
      <c r="GQ4528" s="13"/>
      <c r="GR4528" s="13"/>
      <c r="GS4528" s="13"/>
      <c r="GT4528" s="13"/>
      <c r="GU4528" s="13"/>
      <c r="GV4528" s="13"/>
      <c r="GW4528" s="13"/>
      <c r="GX4528" s="13"/>
      <c r="GY4528" s="13"/>
      <c r="GZ4528" s="13"/>
      <c r="HA4528" s="13"/>
      <c r="HB4528" s="13"/>
      <c r="HC4528" s="13"/>
      <c r="HD4528" s="13"/>
      <c r="HE4528" s="13"/>
      <c r="HF4528" s="13"/>
      <c r="HG4528" s="13"/>
      <c r="HH4528" s="13"/>
      <c r="HI4528" s="13"/>
      <c r="HJ4528" s="13"/>
      <c r="HK4528" s="13"/>
      <c r="HL4528" s="13"/>
      <c r="HM4528" s="13"/>
      <c r="HN4528" s="13"/>
      <c r="HO4528" s="13"/>
      <c r="HP4528" s="13"/>
      <c r="HQ4528" s="13"/>
      <c r="HR4528" s="13"/>
      <c r="HS4528" s="13"/>
      <c r="HT4528" s="13"/>
      <c r="HU4528" s="13"/>
      <c r="HV4528" s="13"/>
      <c r="HW4528" s="13"/>
      <c r="HX4528" s="13"/>
      <c r="HY4528" s="13"/>
      <c r="HZ4528" s="13"/>
      <c r="IA4528" s="13"/>
      <c r="IB4528" s="13"/>
      <c r="IC4528" s="13"/>
      <c r="ID4528" s="13"/>
      <c r="IE4528" s="13"/>
      <c r="IF4528" s="13"/>
      <c r="IG4528" s="13"/>
    </row>
    <row r="4529" spans="1:241" s="304" customFormat="1" ht="31.5" customHeight="1">
      <c r="A4529" s="309">
        <v>430</v>
      </c>
      <c r="B4529" s="197" t="s">
        <v>5543</v>
      </c>
      <c r="C4529" s="326" t="s">
        <v>5550</v>
      </c>
      <c r="D4529" s="309" t="s">
        <v>1808</v>
      </c>
      <c r="E4529" s="299">
        <f>+F4529+G4529+H4529</f>
        <v>4</v>
      </c>
      <c r="F4529" s="327"/>
      <c r="G4529" s="303"/>
      <c r="H4529" s="303">
        <v>4</v>
      </c>
      <c r="I4529" s="13"/>
      <c r="J4529" s="13"/>
      <c r="K4529" s="13"/>
      <c r="L4529" s="13"/>
      <c r="M4529" s="13"/>
      <c r="N4529" s="13"/>
      <c r="O4529" s="13"/>
      <c r="P4529" s="13"/>
      <c r="Q4529" s="13"/>
      <c r="R4529" s="13"/>
      <c r="S4529" s="13"/>
      <c r="T4529" s="13"/>
      <c r="U4529" s="13"/>
      <c r="V4529" s="13"/>
      <c r="W4529" s="13"/>
      <c r="X4529" s="13"/>
      <c r="Y4529" s="13"/>
      <c r="Z4529" s="13"/>
      <c r="AA4529" s="13"/>
      <c r="AB4529" s="13"/>
      <c r="AC4529" s="13"/>
      <c r="AD4529" s="13"/>
      <c r="AE4529" s="13"/>
      <c r="AF4529" s="13"/>
      <c r="AG4529" s="13"/>
      <c r="AH4529" s="13"/>
      <c r="AI4529" s="13"/>
      <c r="AJ4529" s="13"/>
      <c r="AK4529" s="13"/>
      <c r="AL4529" s="13"/>
      <c r="AM4529" s="13"/>
      <c r="AN4529" s="13"/>
      <c r="AO4529" s="13"/>
      <c r="AP4529" s="13"/>
      <c r="AQ4529" s="13"/>
      <c r="AR4529" s="13"/>
      <c r="AS4529" s="13"/>
      <c r="AT4529" s="13"/>
      <c r="AU4529" s="13"/>
      <c r="AV4529" s="13"/>
      <c r="AW4529" s="13"/>
      <c r="AX4529" s="13"/>
      <c r="AY4529" s="13"/>
      <c r="AZ4529" s="13"/>
      <c r="BA4529" s="13"/>
      <c r="BB4529" s="13"/>
      <c r="BC4529" s="13"/>
      <c r="BD4529" s="13"/>
      <c r="BE4529" s="13"/>
      <c r="BF4529" s="13"/>
      <c r="BG4529" s="13"/>
      <c r="BH4529" s="13"/>
      <c r="BI4529" s="13"/>
      <c r="BJ4529" s="13"/>
      <c r="BK4529" s="13"/>
      <c r="BL4529" s="13"/>
      <c r="BM4529" s="13"/>
      <c r="BN4529" s="13"/>
      <c r="BO4529" s="13"/>
      <c r="BP4529" s="13"/>
      <c r="BQ4529" s="13"/>
      <c r="BR4529" s="13"/>
      <c r="BS4529" s="13"/>
      <c r="BT4529" s="13"/>
      <c r="BU4529" s="13"/>
      <c r="BV4529" s="13"/>
      <c r="BW4529" s="13"/>
      <c r="BX4529" s="13"/>
      <c r="BY4529" s="13"/>
      <c r="BZ4529" s="13"/>
      <c r="CA4529" s="13"/>
      <c r="CB4529" s="13"/>
      <c r="CC4529" s="13"/>
      <c r="CD4529" s="13"/>
      <c r="CE4529" s="13"/>
      <c r="CF4529" s="13"/>
      <c r="CG4529" s="13"/>
      <c r="CH4529" s="13"/>
      <c r="CI4529" s="13"/>
      <c r="CJ4529" s="13"/>
      <c r="CK4529" s="13"/>
      <c r="CL4529" s="13"/>
      <c r="CM4529" s="13"/>
      <c r="CN4529" s="13"/>
      <c r="CO4529" s="13"/>
      <c r="CP4529" s="13"/>
      <c r="CQ4529" s="13"/>
      <c r="CR4529" s="13"/>
      <c r="CS4529" s="13"/>
      <c r="CT4529" s="13"/>
      <c r="CU4529" s="13"/>
      <c r="CV4529" s="13"/>
      <c r="CW4529" s="13"/>
      <c r="CX4529" s="13"/>
      <c r="CY4529" s="13"/>
      <c r="CZ4529" s="13"/>
      <c r="DA4529" s="13"/>
      <c r="DB4529" s="13"/>
      <c r="DC4529" s="13"/>
      <c r="DD4529" s="13"/>
      <c r="DE4529" s="13"/>
      <c r="DF4529" s="13"/>
      <c r="DG4529" s="13"/>
      <c r="DH4529" s="13"/>
      <c r="DI4529" s="13"/>
      <c r="DJ4529" s="13"/>
      <c r="DK4529" s="13"/>
      <c r="DL4529" s="13"/>
      <c r="DM4529" s="13"/>
      <c r="DN4529" s="13"/>
      <c r="DO4529" s="13"/>
      <c r="DP4529" s="13"/>
      <c r="DQ4529" s="13"/>
      <c r="DR4529" s="13"/>
      <c r="DS4529" s="13"/>
      <c r="DT4529" s="13"/>
      <c r="DU4529" s="13"/>
      <c r="DV4529" s="13"/>
      <c r="DW4529" s="13"/>
      <c r="DX4529" s="13"/>
      <c r="DY4529" s="13"/>
      <c r="DZ4529" s="13"/>
      <c r="EA4529" s="13"/>
      <c r="EB4529" s="13"/>
      <c r="EC4529" s="13"/>
      <c r="ED4529" s="13"/>
      <c r="EE4529" s="13"/>
      <c r="EF4529" s="13"/>
      <c r="EG4529" s="13"/>
      <c r="EH4529" s="13"/>
      <c r="EI4529" s="13"/>
      <c r="EJ4529" s="13"/>
      <c r="EK4529" s="13"/>
      <c r="EL4529" s="13"/>
      <c r="EM4529" s="13"/>
      <c r="EN4529" s="13"/>
      <c r="EO4529" s="13"/>
      <c r="EP4529" s="13"/>
      <c r="EQ4529" s="13"/>
      <c r="ER4529" s="13"/>
      <c r="ES4529" s="13"/>
      <c r="ET4529" s="13"/>
      <c r="EU4529" s="13"/>
      <c r="EV4529" s="13"/>
      <c r="EW4529" s="13"/>
      <c r="EX4529" s="13"/>
      <c r="EY4529" s="13"/>
      <c r="EZ4529" s="13"/>
      <c r="FA4529" s="13"/>
      <c r="FB4529" s="13"/>
      <c r="FC4529" s="13"/>
      <c r="FD4529" s="13"/>
      <c r="FE4529" s="13"/>
      <c r="FF4529" s="13"/>
      <c r="FG4529" s="13"/>
      <c r="FH4529" s="13"/>
      <c r="FI4529" s="13"/>
      <c r="FJ4529" s="13"/>
      <c r="FK4529" s="13"/>
      <c r="FL4529" s="13"/>
      <c r="FM4529" s="13"/>
      <c r="FN4529" s="13"/>
      <c r="FO4529" s="13"/>
      <c r="FP4529" s="13"/>
      <c r="FQ4529" s="13"/>
      <c r="FR4529" s="13"/>
      <c r="FS4529" s="13"/>
      <c r="FT4529" s="13"/>
      <c r="FU4529" s="13"/>
      <c r="FV4529" s="13"/>
      <c r="FW4529" s="13"/>
      <c r="FX4529" s="13"/>
      <c r="FY4529" s="13"/>
      <c r="FZ4529" s="13"/>
      <c r="GA4529" s="13"/>
      <c r="GB4529" s="13"/>
      <c r="GC4529" s="13"/>
      <c r="GD4529" s="13"/>
      <c r="GE4529" s="13"/>
      <c r="GF4529" s="13"/>
      <c r="GG4529" s="13"/>
      <c r="GH4529" s="13"/>
      <c r="GI4529" s="13"/>
      <c r="GJ4529" s="13"/>
      <c r="GK4529" s="13"/>
      <c r="GL4529" s="13"/>
      <c r="GM4529" s="13"/>
      <c r="GN4529" s="13"/>
      <c r="GO4529" s="13"/>
      <c r="GP4529" s="13"/>
      <c r="GQ4529" s="13"/>
      <c r="GR4529" s="13"/>
      <c r="GS4529" s="13"/>
      <c r="GT4529" s="13"/>
      <c r="GU4529" s="13"/>
      <c r="GV4529" s="13"/>
      <c r="GW4529" s="13"/>
      <c r="GX4529" s="13"/>
      <c r="GY4529" s="13"/>
      <c r="GZ4529" s="13"/>
      <c r="HA4529" s="13"/>
      <c r="HB4529" s="13"/>
      <c r="HC4529" s="13"/>
      <c r="HD4529" s="13"/>
      <c r="HE4529" s="13"/>
      <c r="HF4529" s="13"/>
      <c r="HG4529" s="13"/>
      <c r="HH4529" s="13"/>
      <c r="HI4529" s="13"/>
      <c r="HJ4529" s="13"/>
      <c r="HK4529" s="13"/>
      <c r="HL4529" s="13"/>
      <c r="HM4529" s="13"/>
      <c r="HN4529" s="13"/>
      <c r="HO4529" s="13"/>
      <c r="HP4529" s="13"/>
      <c r="HQ4529" s="13"/>
      <c r="HR4529" s="13"/>
      <c r="HS4529" s="13"/>
      <c r="HT4529" s="13"/>
      <c r="HU4529" s="13"/>
      <c r="HV4529" s="13"/>
      <c r="HW4529" s="13"/>
      <c r="HX4529" s="13"/>
      <c r="HY4529" s="13"/>
      <c r="HZ4529" s="13"/>
      <c r="IA4529" s="13"/>
      <c r="IB4529" s="13"/>
      <c r="IC4529" s="13"/>
      <c r="ID4529" s="13"/>
      <c r="IE4529" s="13"/>
      <c r="IF4529" s="13"/>
      <c r="IG4529" s="13"/>
    </row>
    <row r="4530" spans="1:241" s="304" customFormat="1" ht="31.5" customHeight="1">
      <c r="A4530" s="308"/>
      <c r="B4530" s="910" t="s">
        <v>5551</v>
      </c>
      <c r="C4530" s="911"/>
      <c r="D4530" s="911"/>
      <c r="E4530" s="911"/>
      <c r="F4530" s="911"/>
      <c r="G4530" s="911"/>
      <c r="H4530" s="911"/>
      <c r="I4530" s="13"/>
      <c r="J4530" s="13"/>
      <c r="K4530" s="13"/>
      <c r="L4530" s="13"/>
      <c r="M4530" s="13"/>
      <c r="N4530" s="13"/>
      <c r="O4530" s="13"/>
      <c r="P4530" s="13"/>
      <c r="Q4530" s="13"/>
      <c r="R4530" s="13"/>
      <c r="S4530" s="13"/>
      <c r="T4530" s="13"/>
      <c r="U4530" s="13"/>
      <c r="V4530" s="13"/>
      <c r="W4530" s="13"/>
      <c r="X4530" s="13"/>
      <c r="Y4530" s="13"/>
      <c r="Z4530" s="13"/>
      <c r="AA4530" s="13"/>
      <c r="AB4530" s="13"/>
      <c r="AC4530" s="13"/>
      <c r="AD4530" s="13"/>
      <c r="AE4530" s="13"/>
      <c r="AF4530" s="13"/>
      <c r="AG4530" s="13"/>
      <c r="AH4530" s="13"/>
      <c r="AI4530" s="13"/>
      <c r="AJ4530" s="13"/>
      <c r="AK4530" s="13"/>
      <c r="AL4530" s="13"/>
      <c r="AM4530" s="13"/>
      <c r="AN4530" s="13"/>
      <c r="AO4530" s="13"/>
      <c r="AP4530" s="13"/>
      <c r="AQ4530" s="13"/>
      <c r="AR4530" s="13"/>
      <c r="AS4530" s="13"/>
      <c r="AT4530" s="13"/>
      <c r="AU4530" s="13"/>
      <c r="AV4530" s="13"/>
      <c r="AW4530" s="13"/>
      <c r="AX4530" s="13"/>
      <c r="AY4530" s="13"/>
      <c r="AZ4530" s="13"/>
      <c r="BA4530" s="13"/>
      <c r="BB4530" s="13"/>
      <c r="BC4530" s="13"/>
      <c r="BD4530" s="13"/>
      <c r="BE4530" s="13"/>
      <c r="BF4530" s="13"/>
      <c r="BG4530" s="13"/>
      <c r="BH4530" s="13"/>
      <c r="BI4530" s="13"/>
      <c r="BJ4530" s="13"/>
      <c r="BK4530" s="13"/>
      <c r="BL4530" s="13"/>
      <c r="BM4530" s="13"/>
      <c r="BN4530" s="13"/>
      <c r="BO4530" s="13"/>
      <c r="BP4530" s="13"/>
      <c r="BQ4530" s="13"/>
      <c r="BR4530" s="13"/>
      <c r="BS4530" s="13"/>
      <c r="BT4530" s="13"/>
      <c r="BU4530" s="13"/>
      <c r="BV4530" s="13"/>
      <c r="BW4530" s="13"/>
      <c r="BX4530" s="13"/>
      <c r="BY4530" s="13"/>
      <c r="BZ4530" s="13"/>
      <c r="CA4530" s="13"/>
      <c r="CB4530" s="13"/>
      <c r="CC4530" s="13"/>
      <c r="CD4530" s="13"/>
      <c r="CE4530" s="13"/>
      <c r="CF4530" s="13"/>
      <c r="CG4530" s="13"/>
      <c r="CH4530" s="13"/>
      <c r="CI4530" s="13"/>
      <c r="CJ4530" s="13"/>
      <c r="CK4530" s="13"/>
      <c r="CL4530" s="13"/>
      <c r="CM4530" s="13"/>
      <c r="CN4530" s="13"/>
      <c r="CO4530" s="13"/>
      <c r="CP4530" s="13"/>
      <c r="CQ4530" s="13"/>
      <c r="CR4530" s="13"/>
      <c r="CS4530" s="13"/>
      <c r="CT4530" s="13"/>
      <c r="CU4530" s="13"/>
      <c r="CV4530" s="13"/>
      <c r="CW4530" s="13"/>
      <c r="CX4530" s="13"/>
      <c r="CY4530" s="13"/>
      <c r="CZ4530" s="13"/>
      <c r="DA4530" s="13"/>
      <c r="DB4530" s="13"/>
      <c r="DC4530" s="13"/>
      <c r="DD4530" s="13"/>
      <c r="DE4530" s="13"/>
      <c r="DF4530" s="13"/>
      <c r="DG4530" s="13"/>
      <c r="DH4530" s="13"/>
      <c r="DI4530" s="13"/>
      <c r="DJ4530" s="13"/>
      <c r="DK4530" s="13"/>
      <c r="DL4530" s="13"/>
      <c r="DM4530" s="13"/>
      <c r="DN4530" s="13"/>
      <c r="DO4530" s="13"/>
      <c r="DP4530" s="13"/>
      <c r="DQ4530" s="13"/>
      <c r="DR4530" s="13"/>
      <c r="DS4530" s="13"/>
      <c r="DT4530" s="13"/>
      <c r="DU4530" s="13"/>
      <c r="DV4530" s="13"/>
      <c r="DW4530" s="13"/>
      <c r="DX4530" s="13"/>
      <c r="DY4530" s="13"/>
      <c r="DZ4530" s="13"/>
      <c r="EA4530" s="13"/>
      <c r="EB4530" s="13"/>
      <c r="EC4530" s="13"/>
      <c r="ED4530" s="13"/>
      <c r="EE4530" s="13"/>
      <c r="EF4530" s="13"/>
      <c r="EG4530" s="13"/>
      <c r="EH4530" s="13"/>
      <c r="EI4530" s="13"/>
      <c r="EJ4530" s="13"/>
      <c r="EK4530" s="13"/>
      <c r="EL4530" s="13"/>
      <c r="EM4530" s="13"/>
      <c r="EN4530" s="13"/>
      <c r="EO4530" s="13"/>
      <c r="EP4530" s="13"/>
      <c r="EQ4530" s="13"/>
      <c r="ER4530" s="13"/>
      <c r="ES4530" s="13"/>
      <c r="ET4530" s="13"/>
      <c r="EU4530" s="13"/>
      <c r="EV4530" s="13"/>
      <c r="EW4530" s="13"/>
      <c r="EX4530" s="13"/>
      <c r="EY4530" s="13"/>
      <c r="EZ4530" s="13"/>
      <c r="FA4530" s="13"/>
      <c r="FB4530" s="13"/>
      <c r="FC4530" s="13"/>
      <c r="FD4530" s="13"/>
      <c r="FE4530" s="13"/>
      <c r="FF4530" s="13"/>
      <c r="FG4530" s="13"/>
      <c r="FH4530" s="13"/>
      <c r="FI4530" s="13"/>
      <c r="FJ4530" s="13"/>
      <c r="FK4530" s="13"/>
      <c r="FL4530" s="13"/>
      <c r="FM4530" s="13"/>
      <c r="FN4530" s="13"/>
      <c r="FO4530" s="13"/>
      <c r="FP4530" s="13"/>
      <c r="FQ4530" s="13"/>
      <c r="FR4530" s="13"/>
      <c r="FS4530" s="13"/>
      <c r="FT4530" s="13"/>
      <c r="FU4530" s="13"/>
      <c r="FV4530" s="13"/>
      <c r="FW4530" s="13"/>
      <c r="FX4530" s="13"/>
      <c r="FY4530" s="13"/>
      <c r="FZ4530" s="13"/>
      <c r="GA4530" s="13"/>
      <c r="GB4530" s="13"/>
      <c r="GC4530" s="13"/>
      <c r="GD4530" s="13"/>
      <c r="GE4530" s="13"/>
      <c r="GF4530" s="13"/>
      <c r="GG4530" s="13"/>
      <c r="GH4530" s="13"/>
      <c r="GI4530" s="13"/>
      <c r="GJ4530" s="13"/>
      <c r="GK4530" s="13"/>
      <c r="GL4530" s="13"/>
      <c r="GM4530" s="13"/>
      <c r="GN4530" s="13"/>
      <c r="GO4530" s="13"/>
      <c r="GP4530" s="13"/>
      <c r="GQ4530" s="13"/>
      <c r="GR4530" s="13"/>
      <c r="GS4530" s="13"/>
      <c r="GT4530" s="13"/>
      <c r="GU4530" s="13"/>
      <c r="GV4530" s="13"/>
      <c r="GW4530" s="13"/>
      <c r="GX4530" s="13"/>
      <c r="GY4530" s="13"/>
      <c r="GZ4530" s="13"/>
      <c r="HA4530" s="13"/>
      <c r="HB4530" s="13"/>
      <c r="HC4530" s="13"/>
      <c r="HD4530" s="13"/>
      <c r="HE4530" s="13"/>
      <c r="HF4530" s="13"/>
      <c r="HG4530" s="13"/>
      <c r="HH4530" s="13"/>
      <c r="HI4530" s="13"/>
      <c r="HJ4530" s="13"/>
      <c r="HK4530" s="13"/>
      <c r="HL4530" s="13"/>
      <c r="HM4530" s="13"/>
      <c r="HN4530" s="13"/>
      <c r="HO4530" s="13"/>
      <c r="HP4530" s="13"/>
      <c r="HQ4530" s="13"/>
      <c r="HR4530" s="13"/>
      <c r="HS4530" s="13"/>
      <c r="HT4530" s="13"/>
      <c r="HU4530" s="13"/>
      <c r="HV4530" s="13"/>
      <c r="HW4530" s="13"/>
      <c r="HX4530" s="13"/>
      <c r="HY4530" s="13"/>
      <c r="HZ4530" s="13"/>
      <c r="IA4530" s="13"/>
      <c r="IB4530" s="13"/>
      <c r="IC4530" s="13"/>
      <c r="ID4530" s="13"/>
      <c r="IE4530" s="13"/>
      <c r="IF4530" s="13"/>
      <c r="IG4530" s="13"/>
    </row>
    <row r="4531" spans="1:241" s="304" customFormat="1" ht="31.5" customHeight="1">
      <c r="A4531" s="309">
        <v>431</v>
      </c>
      <c r="B4531" s="197" t="s">
        <v>5543</v>
      </c>
      <c r="C4531" s="319" t="s">
        <v>5552</v>
      </c>
      <c r="D4531" s="309" t="s">
        <v>1808</v>
      </c>
      <c r="E4531" s="312">
        <f>+F4531+G4531+H4531</f>
        <v>0</v>
      </c>
      <c r="F4531" s="323"/>
      <c r="G4531" s="303"/>
      <c r="H4531" s="303"/>
      <c r="I4531" s="13"/>
      <c r="J4531" s="13"/>
      <c r="K4531" s="13"/>
      <c r="L4531" s="13"/>
      <c r="M4531" s="13"/>
      <c r="N4531" s="13"/>
      <c r="O4531" s="13"/>
      <c r="P4531" s="13"/>
      <c r="Q4531" s="13"/>
      <c r="R4531" s="13"/>
      <c r="S4531" s="13"/>
      <c r="T4531" s="13"/>
      <c r="U4531" s="13"/>
      <c r="V4531" s="13"/>
      <c r="W4531" s="13"/>
      <c r="X4531" s="13"/>
      <c r="Y4531" s="13"/>
      <c r="Z4531" s="13"/>
      <c r="AA4531" s="13"/>
      <c r="AB4531" s="13"/>
      <c r="AC4531" s="13"/>
      <c r="AD4531" s="13"/>
      <c r="AE4531" s="13"/>
      <c r="AF4531" s="13"/>
      <c r="AG4531" s="13"/>
      <c r="AH4531" s="13"/>
      <c r="AI4531" s="13"/>
      <c r="AJ4531" s="13"/>
      <c r="AK4531" s="13"/>
      <c r="AL4531" s="13"/>
      <c r="AM4531" s="13"/>
      <c r="AN4531" s="13"/>
      <c r="AO4531" s="13"/>
      <c r="AP4531" s="13"/>
      <c r="AQ4531" s="13"/>
      <c r="AR4531" s="13"/>
      <c r="AS4531" s="13"/>
      <c r="AT4531" s="13"/>
      <c r="AU4531" s="13"/>
      <c r="AV4531" s="13"/>
      <c r="AW4531" s="13"/>
      <c r="AX4531" s="13"/>
      <c r="AY4531" s="13"/>
      <c r="AZ4531" s="13"/>
      <c r="BA4531" s="13"/>
      <c r="BB4531" s="13"/>
      <c r="BC4531" s="13"/>
      <c r="BD4531" s="13"/>
      <c r="BE4531" s="13"/>
      <c r="BF4531" s="13"/>
      <c r="BG4531" s="13"/>
      <c r="BH4531" s="13"/>
      <c r="BI4531" s="13"/>
      <c r="BJ4531" s="13"/>
      <c r="BK4531" s="13"/>
      <c r="BL4531" s="13"/>
      <c r="BM4531" s="13"/>
      <c r="BN4531" s="13"/>
      <c r="BO4531" s="13"/>
      <c r="BP4531" s="13"/>
      <c r="BQ4531" s="13"/>
      <c r="BR4531" s="13"/>
      <c r="BS4531" s="13"/>
      <c r="BT4531" s="13"/>
      <c r="BU4531" s="13"/>
      <c r="BV4531" s="13"/>
      <c r="BW4531" s="13"/>
      <c r="BX4531" s="13"/>
      <c r="BY4531" s="13"/>
      <c r="BZ4531" s="13"/>
      <c r="CA4531" s="13"/>
      <c r="CB4531" s="13"/>
      <c r="CC4531" s="13"/>
      <c r="CD4531" s="13"/>
      <c r="CE4531" s="13"/>
      <c r="CF4531" s="13"/>
      <c r="CG4531" s="13"/>
      <c r="CH4531" s="13"/>
      <c r="CI4531" s="13"/>
      <c r="CJ4531" s="13"/>
      <c r="CK4531" s="13"/>
      <c r="CL4531" s="13"/>
      <c r="CM4531" s="13"/>
      <c r="CN4531" s="13"/>
      <c r="CO4531" s="13"/>
      <c r="CP4531" s="13"/>
      <c r="CQ4531" s="13"/>
      <c r="CR4531" s="13"/>
      <c r="CS4531" s="13"/>
      <c r="CT4531" s="13"/>
      <c r="CU4531" s="13"/>
      <c r="CV4531" s="13"/>
      <c r="CW4531" s="13"/>
      <c r="CX4531" s="13"/>
      <c r="CY4531" s="13"/>
      <c r="CZ4531" s="13"/>
      <c r="DA4531" s="13"/>
      <c r="DB4531" s="13"/>
      <c r="DC4531" s="13"/>
      <c r="DD4531" s="13"/>
      <c r="DE4531" s="13"/>
      <c r="DF4531" s="13"/>
      <c r="DG4531" s="13"/>
      <c r="DH4531" s="13"/>
      <c r="DI4531" s="13"/>
      <c r="DJ4531" s="13"/>
      <c r="DK4531" s="13"/>
      <c r="DL4531" s="13"/>
      <c r="DM4531" s="13"/>
      <c r="DN4531" s="13"/>
      <c r="DO4531" s="13"/>
      <c r="DP4531" s="13"/>
      <c r="DQ4531" s="13"/>
      <c r="DR4531" s="13"/>
      <c r="DS4531" s="13"/>
      <c r="DT4531" s="13"/>
      <c r="DU4531" s="13"/>
      <c r="DV4531" s="13"/>
      <c r="DW4531" s="13"/>
      <c r="DX4531" s="13"/>
      <c r="DY4531" s="13"/>
      <c r="DZ4531" s="13"/>
      <c r="EA4531" s="13"/>
      <c r="EB4531" s="13"/>
      <c r="EC4531" s="13"/>
      <c r="ED4531" s="13"/>
      <c r="EE4531" s="13"/>
      <c r="EF4531" s="13"/>
      <c r="EG4531" s="13"/>
      <c r="EH4531" s="13"/>
      <c r="EI4531" s="13"/>
      <c r="EJ4531" s="13"/>
      <c r="EK4531" s="13"/>
      <c r="EL4531" s="13"/>
      <c r="EM4531" s="13"/>
      <c r="EN4531" s="13"/>
      <c r="EO4531" s="13"/>
      <c r="EP4531" s="13"/>
      <c r="EQ4531" s="13"/>
      <c r="ER4531" s="13"/>
      <c r="ES4531" s="13"/>
      <c r="ET4531" s="13"/>
      <c r="EU4531" s="13"/>
      <c r="EV4531" s="13"/>
      <c r="EW4531" s="13"/>
      <c r="EX4531" s="13"/>
      <c r="EY4531" s="13"/>
      <c r="EZ4531" s="13"/>
      <c r="FA4531" s="13"/>
      <c r="FB4531" s="13"/>
      <c r="FC4531" s="13"/>
      <c r="FD4531" s="13"/>
      <c r="FE4531" s="13"/>
      <c r="FF4531" s="13"/>
      <c r="FG4531" s="13"/>
      <c r="FH4531" s="13"/>
      <c r="FI4531" s="13"/>
      <c r="FJ4531" s="13"/>
      <c r="FK4531" s="13"/>
      <c r="FL4531" s="13"/>
      <c r="FM4531" s="13"/>
      <c r="FN4531" s="13"/>
      <c r="FO4531" s="13"/>
      <c r="FP4531" s="13"/>
      <c r="FQ4531" s="13"/>
      <c r="FR4531" s="13"/>
      <c r="FS4531" s="13"/>
      <c r="FT4531" s="13"/>
      <c r="FU4531" s="13"/>
      <c r="FV4531" s="13"/>
      <c r="FW4531" s="13"/>
      <c r="FX4531" s="13"/>
      <c r="FY4531" s="13"/>
      <c r="FZ4531" s="13"/>
      <c r="GA4531" s="13"/>
      <c r="GB4531" s="13"/>
      <c r="GC4531" s="13"/>
      <c r="GD4531" s="13"/>
      <c r="GE4531" s="13"/>
      <c r="GF4531" s="13"/>
      <c r="GG4531" s="13"/>
      <c r="GH4531" s="13"/>
      <c r="GI4531" s="13"/>
      <c r="GJ4531" s="13"/>
      <c r="GK4531" s="13"/>
      <c r="GL4531" s="13"/>
      <c r="GM4531" s="13"/>
      <c r="GN4531" s="13"/>
      <c r="GO4531" s="13"/>
      <c r="GP4531" s="13"/>
      <c r="GQ4531" s="13"/>
      <c r="GR4531" s="13"/>
      <c r="GS4531" s="13"/>
      <c r="GT4531" s="13"/>
      <c r="GU4531" s="13"/>
      <c r="GV4531" s="13"/>
      <c r="GW4531" s="13"/>
      <c r="GX4531" s="13"/>
      <c r="GY4531" s="13"/>
      <c r="GZ4531" s="13"/>
      <c r="HA4531" s="13"/>
      <c r="HB4531" s="13"/>
      <c r="HC4531" s="13"/>
      <c r="HD4531" s="13"/>
      <c r="HE4531" s="13"/>
      <c r="HF4531" s="13"/>
      <c r="HG4531" s="13"/>
      <c r="HH4531" s="13"/>
      <c r="HI4531" s="13"/>
      <c r="HJ4531" s="13"/>
      <c r="HK4531" s="13"/>
      <c r="HL4531" s="13"/>
      <c r="HM4531" s="13"/>
      <c r="HN4531" s="13"/>
      <c r="HO4531" s="13"/>
      <c r="HP4531" s="13"/>
      <c r="HQ4531" s="13"/>
      <c r="HR4531" s="13"/>
      <c r="HS4531" s="13"/>
      <c r="HT4531" s="13"/>
      <c r="HU4531" s="13"/>
      <c r="HV4531" s="13"/>
      <c r="HW4531" s="13"/>
      <c r="HX4531" s="13"/>
      <c r="HY4531" s="13"/>
      <c r="HZ4531" s="13"/>
      <c r="IA4531" s="13"/>
      <c r="IB4531" s="13"/>
      <c r="IC4531" s="13"/>
      <c r="ID4531" s="13"/>
      <c r="IE4531" s="13"/>
      <c r="IF4531" s="13"/>
      <c r="IG4531" s="13"/>
    </row>
    <row r="4532" spans="1:241" s="304" customFormat="1" ht="31.5" customHeight="1">
      <c r="A4532" s="308"/>
      <c r="B4532" s="910" t="s">
        <v>5553</v>
      </c>
      <c r="C4532" s="911"/>
      <c r="D4532" s="911"/>
      <c r="E4532" s="911"/>
      <c r="F4532" s="911"/>
      <c r="G4532" s="911"/>
      <c r="H4532" s="911"/>
      <c r="I4532" s="13"/>
      <c r="J4532" s="13"/>
      <c r="K4532" s="13"/>
      <c r="L4532" s="13"/>
      <c r="M4532" s="13"/>
      <c r="N4532" s="13"/>
      <c r="O4532" s="13"/>
      <c r="P4532" s="13"/>
      <c r="Q4532" s="13"/>
      <c r="R4532" s="13"/>
      <c r="S4532" s="13"/>
      <c r="T4532" s="13"/>
      <c r="U4532" s="13"/>
      <c r="V4532" s="13"/>
      <c r="W4532" s="13"/>
      <c r="X4532" s="13"/>
      <c r="Y4532" s="13"/>
      <c r="Z4532" s="13"/>
      <c r="AA4532" s="13"/>
      <c r="AB4532" s="13"/>
      <c r="AC4532" s="13"/>
      <c r="AD4532" s="13"/>
      <c r="AE4532" s="13"/>
      <c r="AF4532" s="13"/>
      <c r="AG4532" s="13"/>
      <c r="AH4532" s="13"/>
      <c r="AI4532" s="13"/>
      <c r="AJ4532" s="13"/>
      <c r="AK4532" s="13"/>
      <c r="AL4532" s="13"/>
      <c r="AM4532" s="13"/>
      <c r="AN4532" s="13"/>
      <c r="AO4532" s="13"/>
      <c r="AP4532" s="13"/>
      <c r="AQ4532" s="13"/>
      <c r="AR4532" s="13"/>
      <c r="AS4532" s="13"/>
      <c r="AT4532" s="13"/>
      <c r="AU4532" s="13"/>
      <c r="AV4532" s="13"/>
      <c r="AW4532" s="13"/>
      <c r="AX4532" s="13"/>
      <c r="AY4532" s="13"/>
      <c r="AZ4532" s="13"/>
      <c r="BA4532" s="13"/>
      <c r="BB4532" s="13"/>
      <c r="BC4532" s="13"/>
      <c r="BD4532" s="13"/>
      <c r="BE4532" s="13"/>
      <c r="BF4532" s="13"/>
      <c r="BG4532" s="13"/>
      <c r="BH4532" s="13"/>
      <c r="BI4532" s="13"/>
      <c r="BJ4532" s="13"/>
      <c r="BK4532" s="13"/>
      <c r="BL4532" s="13"/>
      <c r="BM4532" s="13"/>
      <c r="BN4532" s="13"/>
      <c r="BO4532" s="13"/>
      <c r="BP4532" s="13"/>
      <c r="BQ4532" s="13"/>
      <c r="BR4532" s="13"/>
      <c r="BS4532" s="13"/>
      <c r="BT4532" s="13"/>
      <c r="BU4532" s="13"/>
      <c r="BV4532" s="13"/>
      <c r="BW4532" s="13"/>
      <c r="BX4532" s="13"/>
      <c r="BY4532" s="13"/>
      <c r="BZ4532" s="13"/>
      <c r="CA4532" s="13"/>
      <c r="CB4532" s="13"/>
      <c r="CC4532" s="13"/>
      <c r="CD4532" s="13"/>
      <c r="CE4532" s="13"/>
      <c r="CF4532" s="13"/>
      <c r="CG4532" s="13"/>
      <c r="CH4532" s="13"/>
      <c r="CI4532" s="13"/>
      <c r="CJ4532" s="13"/>
      <c r="CK4532" s="13"/>
      <c r="CL4532" s="13"/>
      <c r="CM4532" s="13"/>
      <c r="CN4532" s="13"/>
      <c r="CO4532" s="13"/>
      <c r="CP4532" s="13"/>
      <c r="CQ4532" s="13"/>
      <c r="CR4532" s="13"/>
      <c r="CS4532" s="13"/>
      <c r="CT4532" s="13"/>
      <c r="CU4532" s="13"/>
      <c r="CV4532" s="13"/>
      <c r="CW4532" s="13"/>
      <c r="CX4532" s="13"/>
      <c r="CY4532" s="13"/>
      <c r="CZ4532" s="13"/>
      <c r="DA4532" s="13"/>
      <c r="DB4532" s="13"/>
      <c r="DC4532" s="13"/>
      <c r="DD4532" s="13"/>
      <c r="DE4532" s="13"/>
      <c r="DF4532" s="13"/>
      <c r="DG4532" s="13"/>
      <c r="DH4532" s="13"/>
      <c r="DI4532" s="13"/>
      <c r="DJ4532" s="13"/>
      <c r="DK4532" s="13"/>
      <c r="DL4532" s="13"/>
      <c r="DM4532" s="13"/>
      <c r="DN4532" s="13"/>
      <c r="DO4532" s="13"/>
      <c r="DP4532" s="13"/>
      <c r="DQ4532" s="13"/>
      <c r="DR4532" s="13"/>
      <c r="DS4532" s="13"/>
      <c r="DT4532" s="13"/>
      <c r="DU4532" s="13"/>
      <c r="DV4532" s="13"/>
      <c r="DW4532" s="13"/>
      <c r="DX4532" s="13"/>
      <c r="DY4532" s="13"/>
      <c r="DZ4532" s="13"/>
      <c r="EA4532" s="13"/>
      <c r="EB4532" s="13"/>
      <c r="EC4532" s="13"/>
      <c r="ED4532" s="13"/>
      <c r="EE4532" s="13"/>
      <c r="EF4532" s="13"/>
      <c r="EG4532" s="13"/>
      <c r="EH4532" s="13"/>
      <c r="EI4532" s="13"/>
      <c r="EJ4532" s="13"/>
      <c r="EK4532" s="13"/>
      <c r="EL4532" s="13"/>
      <c r="EM4532" s="13"/>
      <c r="EN4532" s="13"/>
      <c r="EO4532" s="13"/>
      <c r="EP4532" s="13"/>
      <c r="EQ4532" s="13"/>
      <c r="ER4532" s="13"/>
      <c r="ES4532" s="13"/>
      <c r="ET4532" s="13"/>
      <c r="EU4532" s="13"/>
      <c r="EV4532" s="13"/>
      <c r="EW4532" s="13"/>
      <c r="EX4532" s="13"/>
      <c r="EY4532" s="13"/>
      <c r="EZ4532" s="13"/>
      <c r="FA4532" s="13"/>
      <c r="FB4532" s="13"/>
      <c r="FC4532" s="13"/>
      <c r="FD4532" s="13"/>
      <c r="FE4532" s="13"/>
      <c r="FF4532" s="13"/>
      <c r="FG4532" s="13"/>
      <c r="FH4532" s="13"/>
      <c r="FI4532" s="13"/>
      <c r="FJ4532" s="13"/>
      <c r="FK4532" s="13"/>
      <c r="FL4532" s="13"/>
      <c r="FM4532" s="13"/>
      <c r="FN4532" s="13"/>
      <c r="FO4532" s="13"/>
      <c r="FP4532" s="13"/>
      <c r="FQ4532" s="13"/>
      <c r="FR4532" s="13"/>
      <c r="FS4532" s="13"/>
      <c r="FT4532" s="13"/>
      <c r="FU4532" s="13"/>
      <c r="FV4532" s="13"/>
      <c r="FW4532" s="13"/>
      <c r="FX4532" s="13"/>
      <c r="FY4532" s="13"/>
      <c r="FZ4532" s="13"/>
      <c r="GA4532" s="13"/>
      <c r="GB4532" s="13"/>
      <c r="GC4532" s="13"/>
      <c r="GD4532" s="13"/>
      <c r="GE4532" s="13"/>
      <c r="GF4532" s="13"/>
      <c r="GG4532" s="13"/>
      <c r="GH4532" s="13"/>
      <c r="GI4532" s="13"/>
      <c r="GJ4532" s="13"/>
      <c r="GK4532" s="13"/>
      <c r="GL4532" s="13"/>
      <c r="GM4532" s="13"/>
      <c r="GN4532" s="13"/>
      <c r="GO4532" s="13"/>
      <c r="GP4532" s="13"/>
      <c r="GQ4532" s="13"/>
      <c r="GR4532" s="13"/>
      <c r="GS4532" s="13"/>
      <c r="GT4532" s="13"/>
      <c r="GU4532" s="13"/>
      <c r="GV4532" s="13"/>
      <c r="GW4532" s="13"/>
      <c r="GX4532" s="13"/>
      <c r="GY4532" s="13"/>
      <c r="GZ4532" s="13"/>
      <c r="HA4532" s="13"/>
      <c r="HB4532" s="13"/>
      <c r="HC4532" s="13"/>
      <c r="HD4532" s="13"/>
      <c r="HE4532" s="13"/>
      <c r="HF4532" s="13"/>
      <c r="HG4532" s="13"/>
      <c r="HH4532" s="13"/>
      <c r="HI4532" s="13"/>
      <c r="HJ4532" s="13"/>
      <c r="HK4532" s="13"/>
      <c r="HL4532" s="13"/>
      <c r="HM4532" s="13"/>
      <c r="HN4532" s="13"/>
      <c r="HO4532" s="13"/>
      <c r="HP4532" s="13"/>
      <c r="HQ4532" s="13"/>
      <c r="HR4532" s="13"/>
      <c r="HS4532" s="13"/>
      <c r="HT4532" s="13"/>
      <c r="HU4532" s="13"/>
      <c r="HV4532" s="13"/>
      <c r="HW4532" s="13"/>
      <c r="HX4532" s="13"/>
      <c r="HY4532" s="13"/>
      <c r="HZ4532" s="13"/>
      <c r="IA4532" s="13"/>
      <c r="IB4532" s="13"/>
      <c r="IC4532" s="13"/>
      <c r="ID4532" s="13"/>
      <c r="IE4532" s="13"/>
      <c r="IF4532" s="13"/>
      <c r="IG4532" s="13"/>
    </row>
    <row r="4533" spans="1:241" s="304" customFormat="1" ht="31.5" customHeight="1">
      <c r="A4533" s="309">
        <v>432</v>
      </c>
      <c r="B4533" s="197" t="s">
        <v>5543</v>
      </c>
      <c r="C4533" s="319" t="s">
        <v>5554</v>
      </c>
      <c r="D4533" s="309" t="s">
        <v>1808</v>
      </c>
      <c r="E4533" s="312">
        <f>+F4533+G4533+H4533</f>
        <v>0</v>
      </c>
      <c r="F4533" s="303"/>
      <c r="G4533" s="303"/>
      <c r="H4533" s="303"/>
      <c r="I4533" s="13"/>
      <c r="J4533" s="13"/>
      <c r="K4533" s="13"/>
      <c r="L4533" s="13"/>
      <c r="M4533" s="13"/>
      <c r="N4533" s="13"/>
      <c r="O4533" s="13"/>
      <c r="P4533" s="13"/>
      <c r="Q4533" s="13"/>
      <c r="R4533" s="13"/>
      <c r="S4533" s="13"/>
      <c r="T4533" s="13"/>
      <c r="U4533" s="13"/>
      <c r="V4533" s="13"/>
      <c r="W4533" s="13"/>
      <c r="X4533" s="13"/>
      <c r="Y4533" s="13"/>
      <c r="Z4533" s="13"/>
      <c r="AA4533" s="13"/>
      <c r="AB4533" s="13"/>
      <c r="AC4533" s="13"/>
      <c r="AD4533" s="13"/>
      <c r="AE4533" s="13"/>
      <c r="AF4533" s="13"/>
      <c r="AG4533" s="13"/>
      <c r="AH4533" s="13"/>
      <c r="AI4533" s="13"/>
      <c r="AJ4533" s="13"/>
      <c r="AK4533" s="13"/>
      <c r="AL4533" s="13"/>
      <c r="AM4533" s="13"/>
      <c r="AN4533" s="13"/>
      <c r="AO4533" s="13"/>
      <c r="AP4533" s="13"/>
      <c r="AQ4533" s="13"/>
      <c r="AR4533" s="13"/>
      <c r="AS4533" s="13"/>
      <c r="AT4533" s="13"/>
      <c r="AU4533" s="13"/>
      <c r="AV4533" s="13"/>
      <c r="AW4533" s="13"/>
      <c r="AX4533" s="13"/>
      <c r="AY4533" s="13"/>
      <c r="AZ4533" s="13"/>
      <c r="BA4533" s="13"/>
      <c r="BB4533" s="13"/>
      <c r="BC4533" s="13"/>
      <c r="BD4533" s="13"/>
      <c r="BE4533" s="13"/>
      <c r="BF4533" s="13"/>
      <c r="BG4533" s="13"/>
      <c r="BH4533" s="13"/>
      <c r="BI4533" s="13"/>
      <c r="BJ4533" s="13"/>
      <c r="BK4533" s="13"/>
      <c r="BL4533" s="13"/>
      <c r="BM4533" s="13"/>
      <c r="BN4533" s="13"/>
      <c r="BO4533" s="13"/>
      <c r="BP4533" s="13"/>
      <c r="BQ4533" s="13"/>
      <c r="BR4533" s="13"/>
      <c r="BS4533" s="13"/>
      <c r="BT4533" s="13"/>
      <c r="BU4533" s="13"/>
      <c r="BV4533" s="13"/>
      <c r="BW4533" s="13"/>
      <c r="BX4533" s="13"/>
      <c r="BY4533" s="13"/>
      <c r="BZ4533" s="13"/>
      <c r="CA4533" s="13"/>
      <c r="CB4533" s="13"/>
      <c r="CC4533" s="13"/>
      <c r="CD4533" s="13"/>
      <c r="CE4533" s="13"/>
      <c r="CF4533" s="13"/>
      <c r="CG4533" s="13"/>
      <c r="CH4533" s="13"/>
      <c r="CI4533" s="13"/>
      <c r="CJ4533" s="13"/>
      <c r="CK4533" s="13"/>
      <c r="CL4533" s="13"/>
      <c r="CM4533" s="13"/>
      <c r="CN4533" s="13"/>
      <c r="CO4533" s="13"/>
      <c r="CP4533" s="13"/>
      <c r="CQ4533" s="13"/>
      <c r="CR4533" s="13"/>
      <c r="CS4533" s="13"/>
      <c r="CT4533" s="13"/>
      <c r="CU4533" s="13"/>
      <c r="CV4533" s="13"/>
      <c r="CW4533" s="13"/>
      <c r="CX4533" s="13"/>
      <c r="CY4533" s="13"/>
      <c r="CZ4533" s="13"/>
      <c r="DA4533" s="13"/>
      <c r="DB4533" s="13"/>
      <c r="DC4533" s="13"/>
      <c r="DD4533" s="13"/>
      <c r="DE4533" s="13"/>
      <c r="DF4533" s="13"/>
      <c r="DG4533" s="13"/>
      <c r="DH4533" s="13"/>
      <c r="DI4533" s="13"/>
      <c r="DJ4533" s="13"/>
      <c r="DK4533" s="13"/>
      <c r="DL4533" s="13"/>
      <c r="DM4533" s="13"/>
      <c r="DN4533" s="13"/>
      <c r="DO4533" s="13"/>
      <c r="DP4533" s="13"/>
      <c r="DQ4533" s="13"/>
      <c r="DR4533" s="13"/>
      <c r="DS4533" s="13"/>
      <c r="DT4533" s="13"/>
      <c r="DU4533" s="13"/>
      <c r="DV4533" s="13"/>
      <c r="DW4533" s="13"/>
      <c r="DX4533" s="13"/>
      <c r="DY4533" s="13"/>
      <c r="DZ4533" s="13"/>
      <c r="EA4533" s="13"/>
      <c r="EB4533" s="13"/>
      <c r="EC4533" s="13"/>
      <c r="ED4533" s="13"/>
      <c r="EE4533" s="13"/>
      <c r="EF4533" s="13"/>
      <c r="EG4533" s="13"/>
      <c r="EH4533" s="13"/>
      <c r="EI4533" s="13"/>
      <c r="EJ4533" s="13"/>
      <c r="EK4533" s="13"/>
      <c r="EL4533" s="13"/>
      <c r="EM4533" s="13"/>
      <c r="EN4533" s="13"/>
      <c r="EO4533" s="13"/>
      <c r="EP4533" s="13"/>
      <c r="EQ4533" s="13"/>
      <c r="ER4533" s="13"/>
      <c r="ES4533" s="13"/>
      <c r="ET4533" s="13"/>
      <c r="EU4533" s="13"/>
      <c r="EV4533" s="13"/>
      <c r="EW4533" s="13"/>
      <c r="EX4533" s="13"/>
      <c r="EY4533" s="13"/>
      <c r="EZ4533" s="13"/>
      <c r="FA4533" s="13"/>
      <c r="FB4533" s="13"/>
      <c r="FC4533" s="13"/>
      <c r="FD4533" s="13"/>
      <c r="FE4533" s="13"/>
      <c r="FF4533" s="13"/>
      <c r="FG4533" s="13"/>
      <c r="FH4533" s="13"/>
      <c r="FI4533" s="13"/>
      <c r="FJ4533" s="13"/>
      <c r="FK4533" s="13"/>
      <c r="FL4533" s="13"/>
      <c r="FM4533" s="13"/>
      <c r="FN4533" s="13"/>
      <c r="FO4533" s="13"/>
      <c r="FP4533" s="13"/>
      <c r="FQ4533" s="13"/>
      <c r="FR4533" s="13"/>
      <c r="FS4533" s="13"/>
      <c r="FT4533" s="13"/>
      <c r="FU4533" s="13"/>
      <c r="FV4533" s="13"/>
      <c r="FW4533" s="13"/>
      <c r="FX4533" s="13"/>
      <c r="FY4533" s="13"/>
      <c r="FZ4533" s="13"/>
      <c r="GA4533" s="13"/>
      <c r="GB4533" s="13"/>
      <c r="GC4533" s="13"/>
      <c r="GD4533" s="13"/>
      <c r="GE4533" s="13"/>
      <c r="GF4533" s="13"/>
      <c r="GG4533" s="13"/>
      <c r="GH4533" s="13"/>
      <c r="GI4533" s="13"/>
      <c r="GJ4533" s="13"/>
      <c r="GK4533" s="13"/>
      <c r="GL4533" s="13"/>
      <c r="GM4533" s="13"/>
      <c r="GN4533" s="13"/>
      <c r="GO4533" s="13"/>
      <c r="GP4533" s="13"/>
      <c r="GQ4533" s="13"/>
      <c r="GR4533" s="13"/>
      <c r="GS4533" s="13"/>
      <c r="GT4533" s="13"/>
      <c r="GU4533" s="13"/>
      <c r="GV4533" s="13"/>
      <c r="GW4533" s="13"/>
      <c r="GX4533" s="13"/>
      <c r="GY4533" s="13"/>
      <c r="GZ4533" s="13"/>
      <c r="HA4533" s="13"/>
      <c r="HB4533" s="13"/>
      <c r="HC4533" s="13"/>
      <c r="HD4533" s="13"/>
      <c r="HE4533" s="13"/>
      <c r="HF4533" s="13"/>
      <c r="HG4533" s="13"/>
      <c r="HH4533" s="13"/>
      <c r="HI4533" s="13"/>
      <c r="HJ4533" s="13"/>
      <c r="HK4533" s="13"/>
      <c r="HL4533" s="13"/>
      <c r="HM4533" s="13"/>
      <c r="HN4533" s="13"/>
      <c r="HO4533" s="13"/>
      <c r="HP4533" s="13"/>
      <c r="HQ4533" s="13"/>
      <c r="HR4533" s="13"/>
      <c r="HS4533" s="13"/>
      <c r="HT4533" s="13"/>
      <c r="HU4533" s="13"/>
      <c r="HV4533" s="13"/>
      <c r="HW4533" s="13"/>
      <c r="HX4533" s="13"/>
      <c r="HY4533" s="13"/>
      <c r="HZ4533" s="13"/>
      <c r="IA4533" s="13"/>
      <c r="IB4533" s="13"/>
      <c r="IC4533" s="13"/>
      <c r="ID4533" s="13"/>
      <c r="IE4533" s="13"/>
      <c r="IF4533" s="13"/>
      <c r="IG4533" s="13"/>
    </row>
    <row r="4534" spans="1:241" s="304" customFormat="1" ht="31.5" customHeight="1">
      <c r="A4534" s="308"/>
      <c r="B4534" s="910" t="s">
        <v>5555</v>
      </c>
      <c r="C4534" s="911"/>
      <c r="D4534" s="911"/>
      <c r="E4534" s="911"/>
      <c r="F4534" s="911"/>
      <c r="G4534" s="911"/>
      <c r="H4534" s="911"/>
      <c r="I4534" s="13"/>
      <c r="J4534" s="13"/>
      <c r="K4534" s="13"/>
      <c r="L4534" s="13"/>
      <c r="M4534" s="13"/>
      <c r="N4534" s="13"/>
      <c r="O4534" s="13"/>
      <c r="P4534" s="13"/>
      <c r="Q4534" s="13"/>
      <c r="R4534" s="13"/>
      <c r="S4534" s="13"/>
      <c r="T4534" s="13"/>
      <c r="U4534" s="13"/>
      <c r="V4534" s="13"/>
      <c r="W4534" s="13"/>
      <c r="X4534" s="13"/>
      <c r="Y4534" s="13"/>
      <c r="Z4534" s="13"/>
      <c r="AA4534" s="13"/>
      <c r="AB4534" s="13"/>
      <c r="AC4534" s="13"/>
      <c r="AD4534" s="13"/>
      <c r="AE4534" s="13"/>
      <c r="AF4534" s="13"/>
      <c r="AG4534" s="13"/>
      <c r="AH4534" s="13"/>
      <c r="AI4534" s="13"/>
      <c r="AJ4534" s="13"/>
      <c r="AK4534" s="13"/>
      <c r="AL4534" s="13"/>
      <c r="AM4534" s="13"/>
      <c r="AN4534" s="13"/>
      <c r="AO4534" s="13"/>
      <c r="AP4534" s="13"/>
      <c r="AQ4534" s="13"/>
      <c r="AR4534" s="13"/>
      <c r="AS4534" s="13"/>
      <c r="AT4534" s="13"/>
      <c r="AU4534" s="13"/>
      <c r="AV4534" s="13"/>
      <c r="AW4534" s="13"/>
      <c r="AX4534" s="13"/>
      <c r="AY4534" s="13"/>
      <c r="AZ4534" s="13"/>
      <c r="BA4534" s="13"/>
      <c r="BB4534" s="13"/>
      <c r="BC4534" s="13"/>
      <c r="BD4534" s="13"/>
      <c r="BE4534" s="13"/>
      <c r="BF4534" s="13"/>
      <c r="BG4534" s="13"/>
      <c r="BH4534" s="13"/>
      <c r="BI4534" s="13"/>
      <c r="BJ4534" s="13"/>
      <c r="BK4534" s="13"/>
      <c r="BL4534" s="13"/>
      <c r="BM4534" s="13"/>
      <c r="BN4534" s="13"/>
      <c r="BO4534" s="13"/>
      <c r="BP4534" s="13"/>
      <c r="BQ4534" s="13"/>
      <c r="BR4534" s="13"/>
      <c r="BS4534" s="13"/>
      <c r="BT4534" s="13"/>
      <c r="BU4534" s="13"/>
      <c r="BV4534" s="13"/>
      <c r="BW4534" s="13"/>
      <c r="BX4534" s="13"/>
      <c r="BY4534" s="13"/>
      <c r="BZ4534" s="13"/>
      <c r="CA4534" s="13"/>
      <c r="CB4534" s="13"/>
      <c r="CC4534" s="13"/>
      <c r="CD4534" s="13"/>
      <c r="CE4534" s="13"/>
      <c r="CF4534" s="13"/>
      <c r="CG4534" s="13"/>
      <c r="CH4534" s="13"/>
      <c r="CI4534" s="13"/>
      <c r="CJ4534" s="13"/>
      <c r="CK4534" s="13"/>
      <c r="CL4534" s="13"/>
      <c r="CM4534" s="13"/>
      <c r="CN4534" s="13"/>
      <c r="CO4534" s="13"/>
      <c r="CP4534" s="13"/>
      <c r="CQ4534" s="13"/>
      <c r="CR4534" s="13"/>
      <c r="CS4534" s="13"/>
      <c r="CT4534" s="13"/>
      <c r="CU4534" s="13"/>
      <c r="CV4534" s="13"/>
      <c r="CW4534" s="13"/>
      <c r="CX4534" s="13"/>
      <c r="CY4534" s="13"/>
      <c r="CZ4534" s="13"/>
      <c r="DA4534" s="13"/>
      <c r="DB4534" s="13"/>
      <c r="DC4534" s="13"/>
      <c r="DD4534" s="13"/>
      <c r="DE4534" s="13"/>
      <c r="DF4534" s="13"/>
      <c r="DG4534" s="13"/>
      <c r="DH4534" s="13"/>
      <c r="DI4534" s="13"/>
      <c r="DJ4534" s="13"/>
      <c r="DK4534" s="13"/>
      <c r="DL4534" s="13"/>
      <c r="DM4534" s="13"/>
      <c r="DN4534" s="13"/>
      <c r="DO4534" s="13"/>
      <c r="DP4534" s="13"/>
      <c r="DQ4534" s="13"/>
      <c r="DR4534" s="13"/>
      <c r="DS4534" s="13"/>
      <c r="DT4534" s="13"/>
      <c r="DU4534" s="13"/>
      <c r="DV4534" s="13"/>
      <c r="DW4534" s="13"/>
      <c r="DX4534" s="13"/>
      <c r="DY4534" s="13"/>
      <c r="DZ4534" s="13"/>
      <c r="EA4534" s="13"/>
      <c r="EB4534" s="13"/>
      <c r="EC4534" s="13"/>
      <c r="ED4534" s="13"/>
      <c r="EE4534" s="13"/>
      <c r="EF4534" s="13"/>
      <c r="EG4534" s="13"/>
      <c r="EH4534" s="13"/>
      <c r="EI4534" s="13"/>
      <c r="EJ4534" s="13"/>
      <c r="EK4534" s="13"/>
      <c r="EL4534" s="13"/>
      <c r="EM4534" s="13"/>
      <c r="EN4534" s="13"/>
      <c r="EO4534" s="13"/>
      <c r="EP4534" s="13"/>
      <c r="EQ4534" s="13"/>
      <c r="ER4534" s="13"/>
      <c r="ES4534" s="13"/>
      <c r="ET4534" s="13"/>
      <c r="EU4534" s="13"/>
      <c r="EV4534" s="13"/>
      <c r="EW4534" s="13"/>
      <c r="EX4534" s="13"/>
      <c r="EY4534" s="13"/>
      <c r="EZ4534" s="13"/>
      <c r="FA4534" s="13"/>
      <c r="FB4534" s="13"/>
      <c r="FC4534" s="13"/>
      <c r="FD4534" s="13"/>
      <c r="FE4534" s="13"/>
      <c r="FF4534" s="13"/>
      <c r="FG4534" s="13"/>
      <c r="FH4534" s="13"/>
      <c r="FI4534" s="13"/>
      <c r="FJ4534" s="13"/>
      <c r="FK4534" s="13"/>
      <c r="FL4534" s="13"/>
      <c r="FM4534" s="13"/>
      <c r="FN4534" s="13"/>
      <c r="FO4534" s="13"/>
      <c r="FP4534" s="13"/>
      <c r="FQ4534" s="13"/>
      <c r="FR4534" s="13"/>
      <c r="FS4534" s="13"/>
      <c r="FT4534" s="13"/>
      <c r="FU4534" s="13"/>
      <c r="FV4534" s="13"/>
      <c r="FW4534" s="13"/>
      <c r="FX4534" s="13"/>
      <c r="FY4534" s="13"/>
      <c r="FZ4534" s="13"/>
      <c r="GA4534" s="13"/>
      <c r="GB4534" s="13"/>
      <c r="GC4534" s="13"/>
      <c r="GD4534" s="13"/>
      <c r="GE4534" s="13"/>
      <c r="GF4534" s="13"/>
      <c r="GG4534" s="13"/>
      <c r="GH4534" s="13"/>
      <c r="GI4534" s="13"/>
      <c r="GJ4534" s="13"/>
      <c r="GK4534" s="13"/>
      <c r="GL4534" s="13"/>
      <c r="GM4534" s="13"/>
      <c r="GN4534" s="13"/>
      <c r="GO4534" s="13"/>
      <c r="GP4534" s="13"/>
      <c r="GQ4534" s="13"/>
      <c r="GR4534" s="13"/>
      <c r="GS4534" s="13"/>
      <c r="GT4534" s="13"/>
      <c r="GU4534" s="13"/>
      <c r="GV4534" s="13"/>
      <c r="GW4534" s="13"/>
      <c r="GX4534" s="13"/>
      <c r="GY4534" s="13"/>
      <c r="GZ4534" s="13"/>
      <c r="HA4534" s="13"/>
      <c r="HB4534" s="13"/>
      <c r="HC4534" s="13"/>
      <c r="HD4534" s="13"/>
      <c r="HE4534" s="13"/>
      <c r="HF4534" s="13"/>
      <c r="HG4534" s="13"/>
      <c r="HH4534" s="13"/>
      <c r="HI4534" s="13"/>
      <c r="HJ4534" s="13"/>
      <c r="HK4534" s="13"/>
      <c r="HL4534" s="13"/>
      <c r="HM4534" s="13"/>
      <c r="HN4534" s="13"/>
      <c r="HO4534" s="13"/>
      <c r="HP4534" s="13"/>
      <c r="HQ4534" s="13"/>
      <c r="HR4534" s="13"/>
      <c r="HS4534" s="13"/>
      <c r="HT4534" s="13"/>
      <c r="HU4534" s="13"/>
      <c r="HV4534" s="13"/>
      <c r="HW4534" s="13"/>
      <c r="HX4534" s="13"/>
      <c r="HY4534" s="13"/>
      <c r="HZ4534" s="13"/>
      <c r="IA4534" s="13"/>
      <c r="IB4534" s="13"/>
      <c r="IC4534" s="13"/>
      <c r="ID4534" s="13"/>
      <c r="IE4534" s="13"/>
      <c r="IF4534" s="13"/>
      <c r="IG4534" s="13"/>
    </row>
    <row r="4535" spans="1:241" s="304" customFormat="1" ht="31.5" customHeight="1">
      <c r="A4535" s="309">
        <v>433</v>
      </c>
      <c r="B4535" s="197" t="s">
        <v>5543</v>
      </c>
      <c r="C4535" s="319" t="s">
        <v>5556</v>
      </c>
      <c r="D4535" s="309" t="s">
        <v>1808</v>
      </c>
      <c r="E4535" s="312">
        <f>+F4535+G4535+H4535</f>
        <v>0</v>
      </c>
      <c r="F4535" s="303"/>
      <c r="G4535" s="303"/>
      <c r="H4535" s="303"/>
      <c r="I4535" s="13"/>
      <c r="J4535" s="13"/>
      <c r="K4535" s="13"/>
      <c r="L4535" s="13"/>
      <c r="M4535" s="13"/>
      <c r="N4535" s="13"/>
      <c r="O4535" s="13"/>
      <c r="P4535" s="13"/>
      <c r="Q4535" s="13"/>
      <c r="R4535" s="13"/>
      <c r="S4535" s="13"/>
      <c r="T4535" s="13"/>
      <c r="U4535" s="13"/>
      <c r="V4535" s="13"/>
      <c r="W4535" s="13"/>
      <c r="X4535" s="13"/>
      <c r="Y4535" s="13"/>
      <c r="Z4535" s="13"/>
      <c r="AA4535" s="13"/>
      <c r="AB4535" s="13"/>
      <c r="AC4535" s="13"/>
      <c r="AD4535" s="13"/>
      <c r="AE4535" s="13"/>
      <c r="AF4535" s="13"/>
      <c r="AG4535" s="13"/>
      <c r="AH4535" s="13"/>
      <c r="AI4535" s="13"/>
      <c r="AJ4535" s="13"/>
      <c r="AK4535" s="13"/>
      <c r="AL4535" s="13"/>
      <c r="AM4535" s="13"/>
      <c r="AN4535" s="13"/>
      <c r="AO4535" s="13"/>
      <c r="AP4535" s="13"/>
      <c r="AQ4535" s="13"/>
      <c r="AR4535" s="13"/>
      <c r="AS4535" s="13"/>
      <c r="AT4535" s="13"/>
      <c r="AU4535" s="13"/>
      <c r="AV4535" s="13"/>
      <c r="AW4535" s="13"/>
      <c r="AX4535" s="13"/>
      <c r="AY4535" s="13"/>
      <c r="AZ4535" s="13"/>
      <c r="BA4535" s="13"/>
      <c r="BB4535" s="13"/>
      <c r="BC4535" s="13"/>
      <c r="BD4535" s="13"/>
      <c r="BE4535" s="13"/>
      <c r="BF4535" s="13"/>
      <c r="BG4535" s="13"/>
      <c r="BH4535" s="13"/>
      <c r="BI4535" s="13"/>
      <c r="BJ4535" s="13"/>
      <c r="BK4535" s="13"/>
      <c r="BL4535" s="13"/>
      <c r="BM4535" s="13"/>
      <c r="BN4535" s="13"/>
      <c r="BO4535" s="13"/>
      <c r="BP4535" s="13"/>
      <c r="BQ4535" s="13"/>
      <c r="BR4535" s="13"/>
      <c r="BS4535" s="13"/>
      <c r="BT4535" s="13"/>
      <c r="BU4535" s="13"/>
      <c r="BV4535" s="13"/>
      <c r="BW4535" s="13"/>
      <c r="BX4535" s="13"/>
      <c r="BY4535" s="13"/>
      <c r="BZ4535" s="13"/>
      <c r="CA4535" s="13"/>
      <c r="CB4535" s="13"/>
      <c r="CC4535" s="13"/>
      <c r="CD4535" s="13"/>
      <c r="CE4535" s="13"/>
      <c r="CF4535" s="13"/>
      <c r="CG4535" s="13"/>
      <c r="CH4535" s="13"/>
      <c r="CI4535" s="13"/>
      <c r="CJ4535" s="13"/>
      <c r="CK4535" s="13"/>
      <c r="CL4535" s="13"/>
      <c r="CM4535" s="13"/>
      <c r="CN4535" s="13"/>
      <c r="CO4535" s="13"/>
      <c r="CP4535" s="13"/>
      <c r="CQ4535" s="13"/>
      <c r="CR4535" s="13"/>
      <c r="CS4535" s="13"/>
      <c r="CT4535" s="13"/>
      <c r="CU4535" s="13"/>
      <c r="CV4535" s="13"/>
      <c r="CW4535" s="13"/>
      <c r="CX4535" s="13"/>
      <c r="CY4535" s="13"/>
      <c r="CZ4535" s="13"/>
      <c r="DA4535" s="13"/>
      <c r="DB4535" s="13"/>
      <c r="DC4535" s="13"/>
      <c r="DD4535" s="13"/>
      <c r="DE4535" s="13"/>
      <c r="DF4535" s="13"/>
      <c r="DG4535" s="13"/>
      <c r="DH4535" s="13"/>
      <c r="DI4535" s="13"/>
      <c r="DJ4535" s="13"/>
      <c r="DK4535" s="13"/>
      <c r="DL4535" s="13"/>
      <c r="DM4535" s="13"/>
      <c r="DN4535" s="13"/>
      <c r="DO4535" s="13"/>
      <c r="DP4535" s="13"/>
      <c r="DQ4535" s="13"/>
      <c r="DR4535" s="13"/>
      <c r="DS4535" s="13"/>
      <c r="DT4535" s="13"/>
      <c r="DU4535" s="13"/>
      <c r="DV4535" s="13"/>
      <c r="DW4535" s="13"/>
      <c r="DX4535" s="13"/>
      <c r="DY4535" s="13"/>
      <c r="DZ4535" s="13"/>
      <c r="EA4535" s="13"/>
      <c r="EB4535" s="13"/>
      <c r="EC4535" s="13"/>
      <c r="ED4535" s="13"/>
      <c r="EE4535" s="13"/>
      <c r="EF4535" s="13"/>
      <c r="EG4535" s="13"/>
      <c r="EH4535" s="13"/>
      <c r="EI4535" s="13"/>
      <c r="EJ4535" s="13"/>
      <c r="EK4535" s="13"/>
      <c r="EL4535" s="13"/>
      <c r="EM4535" s="13"/>
      <c r="EN4535" s="13"/>
      <c r="EO4535" s="13"/>
      <c r="EP4535" s="13"/>
      <c r="EQ4535" s="13"/>
      <c r="ER4535" s="13"/>
      <c r="ES4535" s="13"/>
      <c r="ET4535" s="13"/>
      <c r="EU4535" s="13"/>
      <c r="EV4535" s="13"/>
      <c r="EW4535" s="13"/>
      <c r="EX4535" s="13"/>
      <c r="EY4535" s="13"/>
      <c r="EZ4535" s="13"/>
      <c r="FA4535" s="13"/>
      <c r="FB4535" s="13"/>
      <c r="FC4535" s="13"/>
      <c r="FD4535" s="13"/>
      <c r="FE4535" s="13"/>
      <c r="FF4535" s="13"/>
      <c r="FG4535" s="13"/>
      <c r="FH4535" s="13"/>
      <c r="FI4535" s="13"/>
      <c r="FJ4535" s="13"/>
      <c r="FK4535" s="13"/>
      <c r="FL4535" s="13"/>
      <c r="FM4535" s="13"/>
      <c r="FN4535" s="13"/>
      <c r="FO4535" s="13"/>
      <c r="FP4535" s="13"/>
      <c r="FQ4535" s="13"/>
      <c r="FR4535" s="13"/>
      <c r="FS4535" s="13"/>
      <c r="FT4535" s="13"/>
      <c r="FU4535" s="13"/>
      <c r="FV4535" s="13"/>
      <c r="FW4535" s="13"/>
      <c r="FX4535" s="13"/>
      <c r="FY4535" s="13"/>
      <c r="FZ4535" s="13"/>
      <c r="GA4535" s="13"/>
      <c r="GB4535" s="13"/>
      <c r="GC4535" s="13"/>
      <c r="GD4535" s="13"/>
      <c r="GE4535" s="13"/>
      <c r="GF4535" s="13"/>
      <c r="GG4535" s="13"/>
      <c r="GH4535" s="13"/>
      <c r="GI4535" s="13"/>
      <c r="GJ4535" s="13"/>
      <c r="GK4535" s="13"/>
      <c r="GL4535" s="13"/>
      <c r="GM4535" s="13"/>
      <c r="GN4535" s="13"/>
      <c r="GO4535" s="13"/>
      <c r="GP4535" s="13"/>
      <c r="GQ4535" s="13"/>
      <c r="GR4535" s="13"/>
      <c r="GS4535" s="13"/>
      <c r="GT4535" s="13"/>
      <c r="GU4535" s="13"/>
      <c r="GV4535" s="13"/>
      <c r="GW4535" s="13"/>
      <c r="GX4535" s="13"/>
      <c r="GY4535" s="13"/>
      <c r="GZ4535" s="13"/>
      <c r="HA4535" s="13"/>
      <c r="HB4535" s="13"/>
      <c r="HC4535" s="13"/>
      <c r="HD4535" s="13"/>
      <c r="HE4535" s="13"/>
      <c r="HF4535" s="13"/>
      <c r="HG4535" s="13"/>
      <c r="HH4535" s="13"/>
      <c r="HI4535" s="13"/>
      <c r="HJ4535" s="13"/>
      <c r="HK4535" s="13"/>
      <c r="HL4535" s="13"/>
      <c r="HM4535" s="13"/>
      <c r="HN4535" s="13"/>
      <c r="HO4535" s="13"/>
      <c r="HP4535" s="13"/>
      <c r="HQ4535" s="13"/>
      <c r="HR4535" s="13"/>
      <c r="HS4535" s="13"/>
      <c r="HT4535" s="13"/>
      <c r="HU4535" s="13"/>
      <c r="HV4535" s="13"/>
      <c r="HW4535" s="13"/>
      <c r="HX4535" s="13"/>
      <c r="HY4535" s="13"/>
      <c r="HZ4535" s="13"/>
      <c r="IA4535" s="13"/>
      <c r="IB4535" s="13"/>
      <c r="IC4535" s="13"/>
      <c r="ID4535" s="13"/>
      <c r="IE4535" s="13"/>
      <c r="IF4535" s="13"/>
      <c r="IG4535" s="13"/>
    </row>
    <row r="4536" spans="1:241" s="304" customFormat="1" ht="31.5" customHeight="1">
      <c r="A4536" s="308"/>
      <c r="B4536" s="910" t="s">
        <v>5557</v>
      </c>
      <c r="C4536" s="911"/>
      <c r="D4536" s="911"/>
      <c r="E4536" s="911"/>
      <c r="F4536" s="911"/>
      <c r="G4536" s="911"/>
      <c r="H4536" s="911"/>
      <c r="I4536" s="13"/>
      <c r="J4536" s="13"/>
      <c r="K4536" s="13"/>
      <c r="L4536" s="13"/>
      <c r="M4536" s="13"/>
      <c r="N4536" s="13"/>
      <c r="O4536" s="13"/>
      <c r="P4536" s="13"/>
      <c r="Q4536" s="13"/>
      <c r="R4536" s="13"/>
      <c r="S4536" s="13"/>
      <c r="T4536" s="13"/>
      <c r="U4536" s="13"/>
      <c r="V4536" s="13"/>
      <c r="W4536" s="13"/>
      <c r="X4536" s="13"/>
      <c r="Y4536" s="13"/>
      <c r="Z4536" s="13"/>
      <c r="AA4536" s="13"/>
      <c r="AB4536" s="13"/>
      <c r="AC4536" s="13"/>
      <c r="AD4536" s="13"/>
      <c r="AE4536" s="13"/>
      <c r="AF4536" s="13"/>
      <c r="AG4536" s="13"/>
      <c r="AH4536" s="13"/>
      <c r="AI4536" s="13"/>
      <c r="AJ4536" s="13"/>
      <c r="AK4536" s="13"/>
      <c r="AL4536" s="13"/>
      <c r="AM4536" s="13"/>
      <c r="AN4536" s="13"/>
      <c r="AO4536" s="13"/>
      <c r="AP4536" s="13"/>
      <c r="AQ4536" s="13"/>
      <c r="AR4536" s="13"/>
      <c r="AS4536" s="13"/>
      <c r="AT4536" s="13"/>
      <c r="AU4536" s="13"/>
      <c r="AV4536" s="13"/>
      <c r="AW4536" s="13"/>
      <c r="AX4536" s="13"/>
      <c r="AY4536" s="13"/>
      <c r="AZ4536" s="13"/>
      <c r="BA4536" s="13"/>
      <c r="BB4536" s="13"/>
      <c r="BC4536" s="13"/>
      <c r="BD4536" s="13"/>
      <c r="BE4536" s="13"/>
      <c r="BF4536" s="13"/>
      <c r="BG4536" s="13"/>
      <c r="BH4536" s="13"/>
      <c r="BI4536" s="13"/>
      <c r="BJ4536" s="13"/>
      <c r="BK4536" s="13"/>
      <c r="BL4536" s="13"/>
      <c r="BM4536" s="13"/>
      <c r="BN4536" s="13"/>
      <c r="BO4536" s="13"/>
      <c r="BP4536" s="13"/>
      <c r="BQ4536" s="13"/>
      <c r="BR4536" s="13"/>
      <c r="BS4536" s="13"/>
      <c r="BT4536" s="13"/>
      <c r="BU4536" s="13"/>
      <c r="BV4536" s="13"/>
      <c r="BW4536" s="13"/>
      <c r="BX4536" s="13"/>
      <c r="BY4536" s="13"/>
      <c r="BZ4536" s="13"/>
      <c r="CA4536" s="13"/>
      <c r="CB4536" s="13"/>
      <c r="CC4536" s="13"/>
      <c r="CD4536" s="13"/>
      <c r="CE4536" s="13"/>
      <c r="CF4536" s="13"/>
      <c r="CG4536" s="13"/>
      <c r="CH4536" s="13"/>
      <c r="CI4536" s="13"/>
      <c r="CJ4536" s="13"/>
      <c r="CK4536" s="13"/>
      <c r="CL4536" s="13"/>
      <c r="CM4536" s="13"/>
      <c r="CN4536" s="13"/>
      <c r="CO4536" s="13"/>
      <c r="CP4536" s="13"/>
      <c r="CQ4536" s="13"/>
      <c r="CR4536" s="13"/>
      <c r="CS4536" s="13"/>
      <c r="CT4536" s="13"/>
      <c r="CU4536" s="13"/>
      <c r="CV4536" s="13"/>
      <c r="CW4536" s="13"/>
      <c r="CX4536" s="13"/>
      <c r="CY4536" s="13"/>
      <c r="CZ4536" s="13"/>
      <c r="DA4536" s="13"/>
      <c r="DB4536" s="13"/>
      <c r="DC4536" s="13"/>
      <c r="DD4536" s="13"/>
      <c r="DE4536" s="13"/>
      <c r="DF4536" s="13"/>
      <c r="DG4536" s="13"/>
      <c r="DH4536" s="13"/>
      <c r="DI4536" s="13"/>
      <c r="DJ4536" s="13"/>
      <c r="DK4536" s="13"/>
      <c r="DL4536" s="13"/>
      <c r="DM4536" s="13"/>
      <c r="DN4536" s="13"/>
      <c r="DO4536" s="13"/>
      <c r="DP4536" s="13"/>
      <c r="DQ4536" s="13"/>
      <c r="DR4536" s="13"/>
      <c r="DS4536" s="13"/>
      <c r="DT4536" s="13"/>
      <c r="DU4536" s="13"/>
      <c r="DV4536" s="13"/>
      <c r="DW4536" s="13"/>
      <c r="DX4536" s="13"/>
      <c r="DY4536" s="13"/>
      <c r="DZ4536" s="13"/>
      <c r="EA4536" s="13"/>
      <c r="EB4536" s="13"/>
      <c r="EC4536" s="13"/>
      <c r="ED4536" s="13"/>
      <c r="EE4536" s="13"/>
      <c r="EF4536" s="13"/>
      <c r="EG4536" s="13"/>
      <c r="EH4536" s="13"/>
      <c r="EI4536" s="13"/>
      <c r="EJ4536" s="13"/>
      <c r="EK4536" s="13"/>
      <c r="EL4536" s="13"/>
      <c r="EM4536" s="13"/>
      <c r="EN4536" s="13"/>
      <c r="EO4536" s="13"/>
      <c r="EP4536" s="13"/>
      <c r="EQ4536" s="13"/>
      <c r="ER4536" s="13"/>
      <c r="ES4536" s="13"/>
      <c r="ET4536" s="13"/>
      <c r="EU4536" s="13"/>
      <c r="EV4536" s="13"/>
      <c r="EW4536" s="13"/>
      <c r="EX4536" s="13"/>
      <c r="EY4536" s="13"/>
      <c r="EZ4536" s="13"/>
      <c r="FA4536" s="13"/>
      <c r="FB4536" s="13"/>
      <c r="FC4536" s="13"/>
      <c r="FD4536" s="13"/>
      <c r="FE4536" s="13"/>
      <c r="FF4536" s="13"/>
      <c r="FG4536" s="13"/>
      <c r="FH4536" s="13"/>
      <c r="FI4536" s="13"/>
      <c r="FJ4536" s="13"/>
      <c r="FK4536" s="13"/>
      <c r="FL4536" s="13"/>
      <c r="FM4536" s="13"/>
      <c r="FN4536" s="13"/>
      <c r="FO4536" s="13"/>
      <c r="FP4536" s="13"/>
      <c r="FQ4536" s="13"/>
      <c r="FR4536" s="13"/>
      <c r="FS4536" s="13"/>
      <c r="FT4536" s="13"/>
      <c r="FU4536" s="13"/>
      <c r="FV4536" s="13"/>
      <c r="FW4536" s="13"/>
      <c r="FX4536" s="13"/>
      <c r="FY4536" s="13"/>
      <c r="FZ4536" s="13"/>
      <c r="GA4536" s="13"/>
      <c r="GB4536" s="13"/>
      <c r="GC4536" s="13"/>
      <c r="GD4536" s="13"/>
      <c r="GE4536" s="13"/>
      <c r="GF4536" s="13"/>
      <c r="GG4536" s="13"/>
      <c r="GH4536" s="13"/>
      <c r="GI4536" s="13"/>
      <c r="GJ4536" s="13"/>
      <c r="GK4536" s="13"/>
      <c r="GL4536" s="13"/>
      <c r="GM4536" s="13"/>
      <c r="GN4536" s="13"/>
      <c r="GO4536" s="13"/>
      <c r="GP4536" s="13"/>
      <c r="GQ4536" s="13"/>
      <c r="GR4536" s="13"/>
      <c r="GS4536" s="13"/>
      <c r="GT4536" s="13"/>
      <c r="GU4536" s="13"/>
      <c r="GV4536" s="13"/>
      <c r="GW4536" s="13"/>
      <c r="GX4536" s="13"/>
      <c r="GY4536" s="13"/>
      <c r="GZ4536" s="13"/>
      <c r="HA4536" s="13"/>
      <c r="HB4536" s="13"/>
      <c r="HC4536" s="13"/>
      <c r="HD4536" s="13"/>
      <c r="HE4536" s="13"/>
      <c r="HF4536" s="13"/>
      <c r="HG4536" s="13"/>
      <c r="HH4536" s="13"/>
      <c r="HI4536" s="13"/>
      <c r="HJ4536" s="13"/>
      <c r="HK4536" s="13"/>
      <c r="HL4536" s="13"/>
      <c r="HM4536" s="13"/>
      <c r="HN4536" s="13"/>
      <c r="HO4536" s="13"/>
      <c r="HP4536" s="13"/>
      <c r="HQ4536" s="13"/>
      <c r="HR4536" s="13"/>
      <c r="HS4536" s="13"/>
      <c r="HT4536" s="13"/>
      <c r="HU4536" s="13"/>
      <c r="HV4536" s="13"/>
      <c r="HW4536" s="13"/>
      <c r="HX4536" s="13"/>
      <c r="HY4536" s="13"/>
      <c r="HZ4536" s="13"/>
      <c r="IA4536" s="13"/>
      <c r="IB4536" s="13"/>
      <c r="IC4536" s="13"/>
      <c r="ID4536" s="13"/>
      <c r="IE4536" s="13"/>
      <c r="IF4536" s="13"/>
      <c r="IG4536" s="13"/>
    </row>
    <row r="4537" spans="1:241" s="304" customFormat="1" ht="31.5" customHeight="1">
      <c r="A4537" s="309">
        <v>434</v>
      </c>
      <c r="B4537" s="197" t="s">
        <v>5543</v>
      </c>
      <c r="C4537" s="319" t="s">
        <v>5558</v>
      </c>
      <c r="D4537" s="309" t="s">
        <v>1808</v>
      </c>
      <c r="E4537" s="299">
        <f>+F4537+G4537+H4537</f>
        <v>4</v>
      </c>
      <c r="F4537" s="303"/>
      <c r="G4537" s="303">
        <v>4</v>
      </c>
      <c r="H4537" s="303"/>
      <c r="I4537" s="13"/>
      <c r="J4537" s="13"/>
      <c r="K4537" s="13"/>
      <c r="L4537" s="13"/>
      <c r="M4537" s="13"/>
      <c r="N4537" s="13"/>
      <c r="O4537" s="13"/>
      <c r="P4537" s="13"/>
      <c r="Q4537" s="13"/>
      <c r="R4537" s="13"/>
      <c r="S4537" s="13"/>
      <c r="T4537" s="13"/>
      <c r="U4537" s="13"/>
      <c r="V4537" s="13"/>
      <c r="W4537" s="13"/>
      <c r="X4537" s="13"/>
      <c r="Y4537" s="13"/>
      <c r="Z4537" s="13"/>
      <c r="AA4537" s="13"/>
      <c r="AB4537" s="13"/>
      <c r="AC4537" s="13"/>
      <c r="AD4537" s="13"/>
      <c r="AE4537" s="13"/>
      <c r="AF4537" s="13"/>
      <c r="AG4537" s="13"/>
      <c r="AH4537" s="13"/>
      <c r="AI4537" s="13"/>
      <c r="AJ4537" s="13"/>
      <c r="AK4537" s="13"/>
      <c r="AL4537" s="13"/>
      <c r="AM4537" s="13"/>
      <c r="AN4537" s="13"/>
      <c r="AO4537" s="13"/>
      <c r="AP4537" s="13"/>
      <c r="AQ4537" s="13"/>
      <c r="AR4537" s="13"/>
      <c r="AS4537" s="13"/>
      <c r="AT4537" s="13"/>
      <c r="AU4537" s="13"/>
      <c r="AV4537" s="13"/>
      <c r="AW4537" s="13"/>
      <c r="AX4537" s="13"/>
      <c r="AY4537" s="13"/>
      <c r="AZ4537" s="13"/>
      <c r="BA4537" s="13"/>
      <c r="BB4537" s="13"/>
      <c r="BC4537" s="13"/>
      <c r="BD4537" s="13"/>
      <c r="BE4537" s="13"/>
      <c r="BF4537" s="13"/>
      <c r="BG4537" s="13"/>
      <c r="BH4537" s="13"/>
      <c r="BI4537" s="13"/>
      <c r="BJ4537" s="13"/>
      <c r="BK4537" s="13"/>
      <c r="BL4537" s="13"/>
      <c r="BM4537" s="13"/>
      <c r="BN4537" s="13"/>
      <c r="BO4537" s="13"/>
      <c r="BP4537" s="13"/>
      <c r="BQ4537" s="13"/>
      <c r="BR4537" s="13"/>
      <c r="BS4537" s="13"/>
      <c r="BT4537" s="13"/>
      <c r="BU4537" s="13"/>
      <c r="BV4537" s="13"/>
      <c r="BW4537" s="13"/>
      <c r="BX4537" s="13"/>
      <c r="BY4537" s="13"/>
      <c r="BZ4537" s="13"/>
      <c r="CA4537" s="13"/>
      <c r="CB4537" s="13"/>
      <c r="CC4537" s="13"/>
      <c r="CD4537" s="13"/>
      <c r="CE4537" s="13"/>
      <c r="CF4537" s="13"/>
      <c r="CG4537" s="13"/>
      <c r="CH4537" s="13"/>
      <c r="CI4537" s="13"/>
      <c r="CJ4537" s="13"/>
      <c r="CK4537" s="13"/>
      <c r="CL4537" s="13"/>
      <c r="CM4537" s="13"/>
      <c r="CN4537" s="13"/>
      <c r="CO4537" s="13"/>
      <c r="CP4537" s="13"/>
      <c r="CQ4537" s="13"/>
      <c r="CR4537" s="13"/>
      <c r="CS4537" s="13"/>
      <c r="CT4537" s="13"/>
      <c r="CU4537" s="13"/>
      <c r="CV4537" s="13"/>
      <c r="CW4537" s="13"/>
      <c r="CX4537" s="13"/>
      <c r="CY4537" s="13"/>
      <c r="CZ4537" s="13"/>
      <c r="DA4537" s="13"/>
      <c r="DB4537" s="13"/>
      <c r="DC4537" s="13"/>
      <c r="DD4537" s="13"/>
      <c r="DE4537" s="13"/>
      <c r="DF4537" s="13"/>
      <c r="DG4537" s="13"/>
      <c r="DH4537" s="13"/>
      <c r="DI4537" s="13"/>
      <c r="DJ4537" s="13"/>
      <c r="DK4537" s="13"/>
      <c r="DL4537" s="13"/>
      <c r="DM4537" s="13"/>
      <c r="DN4537" s="13"/>
      <c r="DO4537" s="13"/>
      <c r="DP4537" s="13"/>
      <c r="DQ4537" s="13"/>
      <c r="DR4537" s="13"/>
      <c r="DS4537" s="13"/>
      <c r="DT4537" s="13"/>
      <c r="DU4537" s="13"/>
      <c r="DV4537" s="13"/>
      <c r="DW4537" s="13"/>
      <c r="DX4537" s="13"/>
      <c r="DY4537" s="13"/>
      <c r="DZ4537" s="13"/>
      <c r="EA4537" s="13"/>
      <c r="EB4537" s="13"/>
      <c r="EC4537" s="13"/>
      <c r="ED4537" s="13"/>
      <c r="EE4537" s="13"/>
      <c r="EF4537" s="13"/>
      <c r="EG4537" s="13"/>
      <c r="EH4537" s="13"/>
      <c r="EI4537" s="13"/>
      <c r="EJ4537" s="13"/>
      <c r="EK4537" s="13"/>
      <c r="EL4537" s="13"/>
      <c r="EM4537" s="13"/>
      <c r="EN4537" s="13"/>
      <c r="EO4537" s="13"/>
      <c r="EP4537" s="13"/>
      <c r="EQ4537" s="13"/>
      <c r="ER4537" s="13"/>
      <c r="ES4537" s="13"/>
      <c r="ET4537" s="13"/>
      <c r="EU4537" s="13"/>
      <c r="EV4537" s="13"/>
      <c r="EW4537" s="13"/>
      <c r="EX4537" s="13"/>
      <c r="EY4537" s="13"/>
      <c r="EZ4537" s="13"/>
      <c r="FA4537" s="13"/>
      <c r="FB4537" s="13"/>
      <c r="FC4537" s="13"/>
      <c r="FD4537" s="13"/>
      <c r="FE4537" s="13"/>
      <c r="FF4537" s="13"/>
      <c r="FG4537" s="13"/>
      <c r="FH4537" s="13"/>
      <c r="FI4537" s="13"/>
      <c r="FJ4537" s="13"/>
      <c r="FK4537" s="13"/>
      <c r="FL4537" s="13"/>
      <c r="FM4537" s="13"/>
      <c r="FN4537" s="13"/>
      <c r="FO4537" s="13"/>
      <c r="FP4537" s="13"/>
      <c r="FQ4537" s="13"/>
      <c r="FR4537" s="13"/>
      <c r="FS4537" s="13"/>
      <c r="FT4537" s="13"/>
      <c r="FU4537" s="13"/>
      <c r="FV4537" s="13"/>
      <c r="FW4537" s="13"/>
      <c r="FX4537" s="13"/>
      <c r="FY4537" s="13"/>
      <c r="FZ4537" s="13"/>
      <c r="GA4537" s="13"/>
      <c r="GB4537" s="13"/>
      <c r="GC4537" s="13"/>
      <c r="GD4537" s="13"/>
      <c r="GE4537" s="13"/>
      <c r="GF4537" s="13"/>
      <c r="GG4537" s="13"/>
      <c r="GH4537" s="13"/>
      <c r="GI4537" s="13"/>
      <c r="GJ4537" s="13"/>
      <c r="GK4537" s="13"/>
      <c r="GL4537" s="13"/>
      <c r="GM4537" s="13"/>
      <c r="GN4537" s="13"/>
      <c r="GO4537" s="13"/>
      <c r="GP4537" s="13"/>
      <c r="GQ4537" s="13"/>
      <c r="GR4537" s="13"/>
      <c r="GS4537" s="13"/>
      <c r="GT4537" s="13"/>
      <c r="GU4537" s="13"/>
      <c r="GV4537" s="13"/>
      <c r="GW4537" s="13"/>
      <c r="GX4537" s="13"/>
      <c r="GY4537" s="13"/>
      <c r="GZ4537" s="13"/>
      <c r="HA4537" s="13"/>
      <c r="HB4537" s="13"/>
      <c r="HC4537" s="13"/>
      <c r="HD4537" s="13"/>
      <c r="HE4537" s="13"/>
      <c r="HF4537" s="13"/>
      <c r="HG4537" s="13"/>
      <c r="HH4537" s="13"/>
      <c r="HI4537" s="13"/>
      <c r="HJ4537" s="13"/>
      <c r="HK4537" s="13"/>
      <c r="HL4537" s="13"/>
      <c r="HM4537" s="13"/>
      <c r="HN4537" s="13"/>
      <c r="HO4537" s="13"/>
      <c r="HP4537" s="13"/>
      <c r="HQ4537" s="13"/>
      <c r="HR4537" s="13"/>
      <c r="HS4537" s="13"/>
      <c r="HT4537" s="13"/>
      <c r="HU4537" s="13"/>
      <c r="HV4537" s="13"/>
      <c r="HW4537" s="13"/>
      <c r="HX4537" s="13"/>
      <c r="HY4537" s="13"/>
      <c r="HZ4537" s="13"/>
      <c r="IA4537" s="13"/>
      <c r="IB4537" s="13"/>
      <c r="IC4537" s="13"/>
      <c r="ID4537" s="13"/>
      <c r="IE4537" s="13"/>
      <c r="IF4537" s="13"/>
      <c r="IG4537" s="13"/>
    </row>
    <row r="4538" spans="1:241" s="304" customFormat="1" ht="31.5" customHeight="1">
      <c r="A4538" s="308"/>
      <c r="B4538" s="910" t="s">
        <v>5559</v>
      </c>
      <c r="C4538" s="911"/>
      <c r="D4538" s="911"/>
      <c r="E4538" s="911"/>
      <c r="F4538" s="911"/>
      <c r="G4538" s="911"/>
      <c r="H4538" s="911"/>
      <c r="I4538" s="13"/>
      <c r="J4538" s="13"/>
      <c r="K4538" s="13"/>
      <c r="L4538" s="13"/>
      <c r="M4538" s="13"/>
      <c r="N4538" s="13"/>
      <c r="O4538" s="13"/>
      <c r="P4538" s="13"/>
      <c r="Q4538" s="13"/>
      <c r="R4538" s="13"/>
      <c r="S4538" s="13"/>
      <c r="T4538" s="13"/>
      <c r="U4538" s="13"/>
      <c r="V4538" s="13"/>
      <c r="W4538" s="13"/>
      <c r="X4538" s="13"/>
      <c r="Y4538" s="13"/>
      <c r="Z4538" s="13"/>
      <c r="AA4538" s="13"/>
      <c r="AB4538" s="13"/>
      <c r="AC4538" s="13"/>
      <c r="AD4538" s="13"/>
      <c r="AE4538" s="13"/>
      <c r="AF4538" s="13"/>
      <c r="AG4538" s="13"/>
      <c r="AH4538" s="13"/>
      <c r="AI4538" s="13"/>
      <c r="AJ4538" s="13"/>
      <c r="AK4538" s="13"/>
      <c r="AL4538" s="13"/>
      <c r="AM4538" s="13"/>
      <c r="AN4538" s="13"/>
      <c r="AO4538" s="13"/>
      <c r="AP4538" s="13"/>
      <c r="AQ4538" s="13"/>
      <c r="AR4538" s="13"/>
      <c r="AS4538" s="13"/>
      <c r="AT4538" s="13"/>
      <c r="AU4538" s="13"/>
      <c r="AV4538" s="13"/>
      <c r="AW4538" s="13"/>
      <c r="AX4538" s="13"/>
      <c r="AY4538" s="13"/>
      <c r="AZ4538" s="13"/>
      <c r="BA4538" s="13"/>
      <c r="BB4538" s="13"/>
      <c r="BC4538" s="13"/>
      <c r="BD4538" s="13"/>
      <c r="BE4538" s="13"/>
      <c r="BF4538" s="13"/>
      <c r="BG4538" s="13"/>
      <c r="BH4538" s="13"/>
      <c r="BI4538" s="13"/>
      <c r="BJ4538" s="13"/>
      <c r="BK4538" s="13"/>
      <c r="BL4538" s="13"/>
      <c r="BM4538" s="13"/>
      <c r="BN4538" s="13"/>
      <c r="BO4538" s="13"/>
      <c r="BP4538" s="13"/>
      <c r="BQ4538" s="13"/>
      <c r="BR4538" s="13"/>
      <c r="BS4538" s="13"/>
      <c r="BT4538" s="13"/>
      <c r="BU4538" s="13"/>
      <c r="BV4538" s="13"/>
      <c r="BW4538" s="13"/>
      <c r="BX4538" s="13"/>
      <c r="BY4538" s="13"/>
      <c r="BZ4538" s="13"/>
      <c r="CA4538" s="13"/>
      <c r="CB4538" s="13"/>
      <c r="CC4538" s="13"/>
      <c r="CD4538" s="13"/>
      <c r="CE4538" s="13"/>
      <c r="CF4538" s="13"/>
      <c r="CG4538" s="13"/>
      <c r="CH4538" s="13"/>
      <c r="CI4538" s="13"/>
      <c r="CJ4538" s="13"/>
      <c r="CK4538" s="13"/>
      <c r="CL4538" s="13"/>
      <c r="CM4538" s="13"/>
      <c r="CN4538" s="13"/>
      <c r="CO4538" s="13"/>
      <c r="CP4538" s="13"/>
      <c r="CQ4538" s="13"/>
      <c r="CR4538" s="13"/>
      <c r="CS4538" s="13"/>
      <c r="CT4538" s="13"/>
      <c r="CU4538" s="13"/>
      <c r="CV4538" s="13"/>
      <c r="CW4538" s="13"/>
      <c r="CX4538" s="13"/>
      <c r="CY4538" s="13"/>
      <c r="CZ4538" s="13"/>
      <c r="DA4538" s="13"/>
      <c r="DB4538" s="13"/>
      <c r="DC4538" s="13"/>
      <c r="DD4538" s="13"/>
      <c r="DE4538" s="13"/>
      <c r="DF4538" s="13"/>
      <c r="DG4538" s="13"/>
      <c r="DH4538" s="13"/>
      <c r="DI4538" s="13"/>
      <c r="DJ4538" s="13"/>
      <c r="DK4538" s="13"/>
      <c r="DL4538" s="13"/>
      <c r="DM4538" s="13"/>
      <c r="DN4538" s="13"/>
      <c r="DO4538" s="13"/>
      <c r="DP4538" s="13"/>
      <c r="DQ4538" s="13"/>
      <c r="DR4538" s="13"/>
      <c r="DS4538" s="13"/>
      <c r="DT4538" s="13"/>
      <c r="DU4538" s="13"/>
      <c r="DV4538" s="13"/>
      <c r="DW4538" s="13"/>
      <c r="DX4538" s="13"/>
      <c r="DY4538" s="13"/>
      <c r="DZ4538" s="13"/>
      <c r="EA4538" s="13"/>
      <c r="EB4538" s="13"/>
      <c r="EC4538" s="13"/>
      <c r="ED4538" s="13"/>
      <c r="EE4538" s="13"/>
      <c r="EF4538" s="13"/>
      <c r="EG4538" s="13"/>
      <c r="EH4538" s="13"/>
      <c r="EI4538" s="13"/>
      <c r="EJ4538" s="13"/>
      <c r="EK4538" s="13"/>
      <c r="EL4538" s="13"/>
      <c r="EM4538" s="13"/>
      <c r="EN4538" s="13"/>
      <c r="EO4538" s="13"/>
      <c r="EP4538" s="13"/>
      <c r="EQ4538" s="13"/>
      <c r="ER4538" s="13"/>
      <c r="ES4538" s="13"/>
      <c r="ET4538" s="13"/>
      <c r="EU4538" s="13"/>
      <c r="EV4538" s="13"/>
      <c r="EW4538" s="13"/>
      <c r="EX4538" s="13"/>
      <c r="EY4538" s="13"/>
      <c r="EZ4538" s="13"/>
      <c r="FA4538" s="13"/>
      <c r="FB4538" s="13"/>
      <c r="FC4538" s="13"/>
      <c r="FD4538" s="13"/>
      <c r="FE4538" s="13"/>
      <c r="FF4538" s="13"/>
      <c r="FG4538" s="13"/>
      <c r="FH4538" s="13"/>
      <c r="FI4538" s="13"/>
      <c r="FJ4538" s="13"/>
      <c r="FK4538" s="13"/>
      <c r="FL4538" s="13"/>
      <c r="FM4538" s="13"/>
      <c r="FN4538" s="13"/>
      <c r="FO4538" s="13"/>
      <c r="FP4538" s="13"/>
      <c r="FQ4538" s="13"/>
      <c r="FR4538" s="13"/>
      <c r="FS4538" s="13"/>
      <c r="FT4538" s="13"/>
      <c r="FU4538" s="13"/>
      <c r="FV4538" s="13"/>
      <c r="FW4538" s="13"/>
      <c r="FX4538" s="13"/>
      <c r="FY4538" s="13"/>
      <c r="FZ4538" s="13"/>
      <c r="GA4538" s="13"/>
      <c r="GB4538" s="13"/>
      <c r="GC4538" s="13"/>
      <c r="GD4538" s="13"/>
      <c r="GE4538" s="13"/>
      <c r="GF4538" s="13"/>
      <c r="GG4538" s="13"/>
      <c r="GH4538" s="13"/>
      <c r="GI4538" s="13"/>
      <c r="GJ4538" s="13"/>
      <c r="GK4538" s="13"/>
      <c r="GL4538" s="13"/>
      <c r="GM4538" s="13"/>
      <c r="GN4538" s="13"/>
      <c r="GO4538" s="13"/>
      <c r="GP4538" s="13"/>
      <c r="GQ4538" s="13"/>
      <c r="GR4538" s="13"/>
      <c r="GS4538" s="13"/>
      <c r="GT4538" s="13"/>
      <c r="GU4538" s="13"/>
      <c r="GV4538" s="13"/>
      <c r="GW4538" s="13"/>
      <c r="GX4538" s="13"/>
      <c r="GY4538" s="13"/>
      <c r="GZ4538" s="13"/>
      <c r="HA4538" s="13"/>
      <c r="HB4538" s="13"/>
      <c r="HC4538" s="13"/>
      <c r="HD4538" s="13"/>
      <c r="HE4538" s="13"/>
      <c r="HF4538" s="13"/>
      <c r="HG4538" s="13"/>
      <c r="HH4538" s="13"/>
      <c r="HI4538" s="13"/>
      <c r="HJ4538" s="13"/>
      <c r="HK4538" s="13"/>
      <c r="HL4538" s="13"/>
      <c r="HM4538" s="13"/>
      <c r="HN4538" s="13"/>
      <c r="HO4538" s="13"/>
      <c r="HP4538" s="13"/>
      <c r="HQ4538" s="13"/>
      <c r="HR4538" s="13"/>
      <c r="HS4538" s="13"/>
      <c r="HT4538" s="13"/>
      <c r="HU4538" s="13"/>
      <c r="HV4538" s="13"/>
      <c r="HW4538" s="13"/>
      <c r="HX4538" s="13"/>
      <c r="HY4538" s="13"/>
      <c r="HZ4538" s="13"/>
      <c r="IA4538" s="13"/>
      <c r="IB4538" s="13"/>
      <c r="IC4538" s="13"/>
      <c r="ID4538" s="13"/>
      <c r="IE4538" s="13"/>
      <c r="IF4538" s="13"/>
      <c r="IG4538" s="13"/>
    </row>
    <row r="4539" spans="1:241" s="304" customFormat="1" ht="31.5" customHeight="1">
      <c r="A4539" s="309">
        <v>435</v>
      </c>
      <c r="B4539" s="197" t="s">
        <v>5543</v>
      </c>
      <c r="C4539" s="46" t="s">
        <v>5560</v>
      </c>
      <c r="D4539" s="309" t="s">
        <v>1808</v>
      </c>
      <c r="E4539" s="299">
        <f>+F4539+G4539+H4539</f>
        <v>4</v>
      </c>
      <c r="F4539" s="303">
        <v>4</v>
      </c>
      <c r="G4539" s="303"/>
      <c r="H4539" s="303"/>
      <c r="I4539" s="13"/>
      <c r="J4539" s="13"/>
      <c r="K4539" s="13"/>
      <c r="L4539" s="13"/>
      <c r="M4539" s="13"/>
      <c r="N4539" s="13"/>
      <c r="O4539" s="13"/>
      <c r="P4539" s="13"/>
      <c r="Q4539" s="13"/>
      <c r="R4539" s="13"/>
      <c r="S4539" s="13"/>
      <c r="T4539" s="13"/>
      <c r="U4539" s="13"/>
      <c r="V4539" s="13"/>
      <c r="W4539" s="13"/>
      <c r="X4539" s="13"/>
      <c r="Y4539" s="13"/>
      <c r="Z4539" s="13"/>
      <c r="AA4539" s="13"/>
      <c r="AB4539" s="13"/>
      <c r="AC4539" s="13"/>
      <c r="AD4539" s="13"/>
      <c r="AE4539" s="13"/>
      <c r="AF4539" s="13"/>
      <c r="AG4539" s="13"/>
      <c r="AH4539" s="13"/>
      <c r="AI4539" s="13"/>
      <c r="AJ4539" s="13"/>
      <c r="AK4539" s="13"/>
      <c r="AL4539" s="13"/>
      <c r="AM4539" s="13"/>
      <c r="AN4539" s="13"/>
      <c r="AO4539" s="13"/>
      <c r="AP4539" s="13"/>
      <c r="AQ4539" s="13"/>
      <c r="AR4539" s="13"/>
      <c r="AS4539" s="13"/>
      <c r="AT4539" s="13"/>
      <c r="AU4539" s="13"/>
      <c r="AV4539" s="13"/>
      <c r="AW4539" s="13"/>
      <c r="AX4539" s="13"/>
      <c r="AY4539" s="13"/>
      <c r="AZ4539" s="13"/>
      <c r="BA4539" s="13"/>
      <c r="BB4539" s="13"/>
      <c r="BC4539" s="13"/>
      <c r="BD4539" s="13"/>
      <c r="BE4539" s="13"/>
      <c r="BF4539" s="13"/>
      <c r="BG4539" s="13"/>
      <c r="BH4539" s="13"/>
      <c r="BI4539" s="13"/>
      <c r="BJ4539" s="13"/>
      <c r="BK4539" s="13"/>
      <c r="BL4539" s="13"/>
      <c r="BM4539" s="13"/>
      <c r="BN4539" s="13"/>
      <c r="BO4539" s="13"/>
      <c r="BP4539" s="13"/>
      <c r="BQ4539" s="13"/>
      <c r="BR4539" s="13"/>
      <c r="BS4539" s="13"/>
      <c r="BT4539" s="13"/>
      <c r="BU4539" s="13"/>
      <c r="BV4539" s="13"/>
      <c r="BW4539" s="13"/>
      <c r="BX4539" s="13"/>
      <c r="BY4539" s="13"/>
      <c r="BZ4539" s="13"/>
      <c r="CA4539" s="13"/>
      <c r="CB4539" s="13"/>
      <c r="CC4539" s="13"/>
      <c r="CD4539" s="13"/>
      <c r="CE4539" s="13"/>
      <c r="CF4539" s="13"/>
      <c r="CG4539" s="13"/>
      <c r="CH4539" s="13"/>
      <c r="CI4539" s="13"/>
      <c r="CJ4539" s="13"/>
      <c r="CK4539" s="13"/>
      <c r="CL4539" s="13"/>
      <c r="CM4539" s="13"/>
      <c r="CN4539" s="13"/>
      <c r="CO4539" s="13"/>
      <c r="CP4539" s="13"/>
      <c r="CQ4539" s="13"/>
      <c r="CR4539" s="13"/>
      <c r="CS4539" s="13"/>
      <c r="CT4539" s="13"/>
      <c r="CU4539" s="13"/>
      <c r="CV4539" s="13"/>
      <c r="CW4539" s="13"/>
      <c r="CX4539" s="13"/>
      <c r="CY4539" s="13"/>
      <c r="CZ4539" s="13"/>
      <c r="DA4539" s="13"/>
      <c r="DB4539" s="13"/>
      <c r="DC4539" s="13"/>
      <c r="DD4539" s="13"/>
      <c r="DE4539" s="13"/>
      <c r="DF4539" s="13"/>
      <c r="DG4539" s="13"/>
      <c r="DH4539" s="13"/>
      <c r="DI4539" s="13"/>
      <c r="DJ4539" s="13"/>
      <c r="DK4539" s="13"/>
      <c r="DL4539" s="13"/>
      <c r="DM4539" s="13"/>
      <c r="DN4539" s="13"/>
      <c r="DO4539" s="13"/>
      <c r="DP4539" s="13"/>
      <c r="DQ4539" s="13"/>
      <c r="DR4539" s="13"/>
      <c r="DS4539" s="13"/>
      <c r="DT4539" s="13"/>
      <c r="DU4539" s="13"/>
      <c r="DV4539" s="13"/>
      <c r="DW4539" s="13"/>
      <c r="DX4539" s="13"/>
      <c r="DY4539" s="13"/>
      <c r="DZ4539" s="13"/>
      <c r="EA4539" s="13"/>
      <c r="EB4539" s="13"/>
      <c r="EC4539" s="13"/>
      <c r="ED4539" s="13"/>
      <c r="EE4539" s="13"/>
      <c r="EF4539" s="13"/>
      <c r="EG4539" s="13"/>
      <c r="EH4539" s="13"/>
      <c r="EI4539" s="13"/>
      <c r="EJ4539" s="13"/>
      <c r="EK4539" s="13"/>
      <c r="EL4539" s="13"/>
      <c r="EM4539" s="13"/>
      <c r="EN4539" s="13"/>
      <c r="EO4539" s="13"/>
      <c r="EP4539" s="13"/>
      <c r="EQ4539" s="13"/>
      <c r="ER4539" s="13"/>
      <c r="ES4539" s="13"/>
      <c r="ET4539" s="13"/>
      <c r="EU4539" s="13"/>
      <c r="EV4539" s="13"/>
      <c r="EW4539" s="13"/>
      <c r="EX4539" s="13"/>
      <c r="EY4539" s="13"/>
      <c r="EZ4539" s="13"/>
      <c r="FA4539" s="13"/>
      <c r="FB4539" s="13"/>
      <c r="FC4539" s="13"/>
      <c r="FD4539" s="13"/>
      <c r="FE4539" s="13"/>
      <c r="FF4539" s="13"/>
      <c r="FG4539" s="13"/>
      <c r="FH4539" s="13"/>
      <c r="FI4539" s="13"/>
      <c r="FJ4539" s="13"/>
      <c r="FK4539" s="13"/>
      <c r="FL4539" s="13"/>
      <c r="FM4539" s="13"/>
      <c r="FN4539" s="13"/>
      <c r="FO4539" s="13"/>
      <c r="FP4539" s="13"/>
      <c r="FQ4539" s="13"/>
      <c r="FR4539" s="13"/>
      <c r="FS4539" s="13"/>
      <c r="FT4539" s="13"/>
      <c r="FU4539" s="13"/>
      <c r="FV4539" s="13"/>
      <c r="FW4539" s="13"/>
      <c r="FX4539" s="13"/>
      <c r="FY4539" s="13"/>
      <c r="FZ4539" s="13"/>
      <c r="GA4539" s="13"/>
      <c r="GB4539" s="13"/>
      <c r="GC4539" s="13"/>
      <c r="GD4539" s="13"/>
      <c r="GE4539" s="13"/>
      <c r="GF4539" s="13"/>
      <c r="GG4539" s="13"/>
      <c r="GH4539" s="13"/>
      <c r="GI4539" s="13"/>
      <c r="GJ4539" s="13"/>
      <c r="GK4539" s="13"/>
      <c r="GL4539" s="13"/>
      <c r="GM4539" s="13"/>
      <c r="GN4539" s="13"/>
      <c r="GO4539" s="13"/>
      <c r="GP4539" s="13"/>
      <c r="GQ4539" s="13"/>
      <c r="GR4539" s="13"/>
      <c r="GS4539" s="13"/>
      <c r="GT4539" s="13"/>
      <c r="GU4539" s="13"/>
      <c r="GV4539" s="13"/>
      <c r="GW4539" s="13"/>
      <c r="GX4539" s="13"/>
      <c r="GY4539" s="13"/>
      <c r="GZ4539" s="13"/>
      <c r="HA4539" s="13"/>
      <c r="HB4539" s="13"/>
      <c r="HC4539" s="13"/>
      <c r="HD4539" s="13"/>
      <c r="HE4539" s="13"/>
      <c r="HF4539" s="13"/>
      <c r="HG4539" s="13"/>
      <c r="HH4539" s="13"/>
      <c r="HI4539" s="13"/>
      <c r="HJ4539" s="13"/>
      <c r="HK4539" s="13"/>
      <c r="HL4539" s="13"/>
      <c r="HM4539" s="13"/>
      <c r="HN4539" s="13"/>
      <c r="HO4539" s="13"/>
      <c r="HP4539" s="13"/>
      <c r="HQ4539" s="13"/>
      <c r="HR4539" s="13"/>
      <c r="HS4539" s="13"/>
      <c r="HT4539" s="13"/>
      <c r="HU4539" s="13"/>
      <c r="HV4539" s="13"/>
      <c r="HW4539" s="13"/>
      <c r="HX4539" s="13"/>
      <c r="HY4539" s="13"/>
      <c r="HZ4539" s="13"/>
      <c r="IA4539" s="13"/>
      <c r="IB4539" s="13"/>
      <c r="IC4539" s="13"/>
      <c r="ID4539" s="13"/>
      <c r="IE4539" s="13"/>
      <c r="IF4539" s="13"/>
      <c r="IG4539" s="13"/>
    </row>
    <row r="4540" spans="1:241" s="304" customFormat="1" ht="31.5" customHeight="1">
      <c r="A4540" s="308"/>
      <c r="B4540" s="910" t="s">
        <v>5561</v>
      </c>
      <c r="C4540" s="911"/>
      <c r="D4540" s="911"/>
      <c r="E4540" s="911"/>
      <c r="F4540" s="911"/>
      <c r="G4540" s="911"/>
      <c r="H4540" s="911"/>
      <c r="I4540" s="13"/>
      <c r="J4540" s="13"/>
      <c r="K4540" s="13"/>
      <c r="L4540" s="13"/>
      <c r="M4540" s="13"/>
      <c r="N4540" s="13"/>
      <c r="O4540" s="13"/>
      <c r="P4540" s="13"/>
      <c r="Q4540" s="13"/>
      <c r="R4540" s="13"/>
      <c r="S4540" s="13"/>
      <c r="T4540" s="13"/>
      <c r="U4540" s="13"/>
      <c r="V4540" s="13"/>
      <c r="W4540" s="13"/>
      <c r="X4540" s="13"/>
      <c r="Y4540" s="13"/>
      <c r="Z4540" s="13"/>
      <c r="AA4540" s="13"/>
      <c r="AB4540" s="13"/>
      <c r="AC4540" s="13"/>
      <c r="AD4540" s="13"/>
      <c r="AE4540" s="13"/>
      <c r="AF4540" s="13"/>
      <c r="AG4540" s="13"/>
      <c r="AH4540" s="13"/>
      <c r="AI4540" s="13"/>
      <c r="AJ4540" s="13"/>
      <c r="AK4540" s="13"/>
      <c r="AL4540" s="13"/>
      <c r="AM4540" s="13"/>
      <c r="AN4540" s="13"/>
      <c r="AO4540" s="13"/>
      <c r="AP4540" s="13"/>
      <c r="AQ4540" s="13"/>
      <c r="AR4540" s="13"/>
      <c r="AS4540" s="13"/>
      <c r="AT4540" s="13"/>
      <c r="AU4540" s="13"/>
      <c r="AV4540" s="13"/>
      <c r="AW4540" s="13"/>
      <c r="AX4540" s="13"/>
      <c r="AY4540" s="13"/>
      <c r="AZ4540" s="13"/>
      <c r="BA4540" s="13"/>
      <c r="BB4540" s="13"/>
      <c r="BC4540" s="13"/>
      <c r="BD4540" s="13"/>
      <c r="BE4540" s="13"/>
      <c r="BF4540" s="13"/>
      <c r="BG4540" s="13"/>
      <c r="BH4540" s="13"/>
      <c r="BI4540" s="13"/>
      <c r="BJ4540" s="13"/>
      <c r="BK4540" s="13"/>
      <c r="BL4540" s="13"/>
      <c r="BM4540" s="13"/>
      <c r="BN4540" s="13"/>
      <c r="BO4540" s="13"/>
      <c r="BP4540" s="13"/>
      <c r="BQ4540" s="13"/>
      <c r="BR4540" s="13"/>
      <c r="BS4540" s="13"/>
      <c r="BT4540" s="13"/>
      <c r="BU4540" s="13"/>
      <c r="BV4540" s="13"/>
      <c r="BW4540" s="13"/>
      <c r="BX4540" s="13"/>
      <c r="BY4540" s="13"/>
      <c r="BZ4540" s="13"/>
      <c r="CA4540" s="13"/>
      <c r="CB4540" s="13"/>
      <c r="CC4540" s="13"/>
      <c r="CD4540" s="13"/>
      <c r="CE4540" s="13"/>
      <c r="CF4540" s="13"/>
      <c r="CG4540" s="13"/>
      <c r="CH4540" s="13"/>
      <c r="CI4540" s="13"/>
      <c r="CJ4540" s="13"/>
      <c r="CK4540" s="13"/>
      <c r="CL4540" s="13"/>
      <c r="CM4540" s="13"/>
      <c r="CN4540" s="13"/>
      <c r="CO4540" s="13"/>
      <c r="CP4540" s="13"/>
      <c r="CQ4540" s="13"/>
      <c r="CR4540" s="13"/>
      <c r="CS4540" s="13"/>
      <c r="CT4540" s="13"/>
      <c r="CU4540" s="13"/>
      <c r="CV4540" s="13"/>
      <c r="CW4540" s="13"/>
      <c r="CX4540" s="13"/>
      <c r="CY4540" s="13"/>
      <c r="CZ4540" s="13"/>
      <c r="DA4540" s="13"/>
      <c r="DB4540" s="13"/>
      <c r="DC4540" s="13"/>
      <c r="DD4540" s="13"/>
      <c r="DE4540" s="13"/>
      <c r="DF4540" s="13"/>
      <c r="DG4540" s="13"/>
      <c r="DH4540" s="13"/>
      <c r="DI4540" s="13"/>
      <c r="DJ4540" s="13"/>
      <c r="DK4540" s="13"/>
      <c r="DL4540" s="13"/>
      <c r="DM4540" s="13"/>
      <c r="DN4540" s="13"/>
      <c r="DO4540" s="13"/>
      <c r="DP4540" s="13"/>
      <c r="DQ4540" s="13"/>
      <c r="DR4540" s="13"/>
      <c r="DS4540" s="13"/>
      <c r="DT4540" s="13"/>
      <c r="DU4540" s="13"/>
      <c r="DV4540" s="13"/>
      <c r="DW4540" s="13"/>
      <c r="DX4540" s="13"/>
      <c r="DY4540" s="13"/>
      <c r="DZ4540" s="13"/>
      <c r="EA4540" s="13"/>
      <c r="EB4540" s="13"/>
      <c r="EC4540" s="13"/>
      <c r="ED4540" s="13"/>
      <c r="EE4540" s="13"/>
      <c r="EF4540" s="13"/>
      <c r="EG4540" s="13"/>
      <c r="EH4540" s="13"/>
      <c r="EI4540" s="13"/>
      <c r="EJ4540" s="13"/>
      <c r="EK4540" s="13"/>
      <c r="EL4540" s="13"/>
      <c r="EM4540" s="13"/>
      <c r="EN4540" s="13"/>
      <c r="EO4540" s="13"/>
      <c r="EP4540" s="13"/>
      <c r="EQ4540" s="13"/>
      <c r="ER4540" s="13"/>
      <c r="ES4540" s="13"/>
      <c r="ET4540" s="13"/>
      <c r="EU4540" s="13"/>
      <c r="EV4540" s="13"/>
      <c r="EW4540" s="13"/>
      <c r="EX4540" s="13"/>
      <c r="EY4540" s="13"/>
      <c r="EZ4540" s="13"/>
      <c r="FA4540" s="13"/>
      <c r="FB4540" s="13"/>
      <c r="FC4540" s="13"/>
      <c r="FD4540" s="13"/>
      <c r="FE4540" s="13"/>
      <c r="FF4540" s="13"/>
      <c r="FG4540" s="13"/>
      <c r="FH4540" s="13"/>
      <c r="FI4540" s="13"/>
      <c r="FJ4540" s="13"/>
      <c r="FK4540" s="13"/>
      <c r="FL4540" s="13"/>
      <c r="FM4540" s="13"/>
      <c r="FN4540" s="13"/>
      <c r="FO4540" s="13"/>
      <c r="FP4540" s="13"/>
      <c r="FQ4540" s="13"/>
      <c r="FR4540" s="13"/>
      <c r="FS4540" s="13"/>
      <c r="FT4540" s="13"/>
      <c r="FU4540" s="13"/>
      <c r="FV4540" s="13"/>
      <c r="FW4540" s="13"/>
      <c r="FX4540" s="13"/>
      <c r="FY4540" s="13"/>
      <c r="FZ4540" s="13"/>
      <c r="GA4540" s="13"/>
      <c r="GB4540" s="13"/>
      <c r="GC4540" s="13"/>
      <c r="GD4540" s="13"/>
      <c r="GE4540" s="13"/>
      <c r="GF4540" s="13"/>
      <c r="GG4540" s="13"/>
      <c r="GH4540" s="13"/>
      <c r="GI4540" s="13"/>
      <c r="GJ4540" s="13"/>
      <c r="GK4540" s="13"/>
      <c r="GL4540" s="13"/>
      <c r="GM4540" s="13"/>
      <c r="GN4540" s="13"/>
      <c r="GO4540" s="13"/>
      <c r="GP4540" s="13"/>
      <c r="GQ4540" s="13"/>
      <c r="GR4540" s="13"/>
      <c r="GS4540" s="13"/>
      <c r="GT4540" s="13"/>
      <c r="GU4540" s="13"/>
      <c r="GV4540" s="13"/>
      <c r="GW4540" s="13"/>
      <c r="GX4540" s="13"/>
      <c r="GY4540" s="13"/>
      <c r="GZ4540" s="13"/>
      <c r="HA4540" s="13"/>
      <c r="HB4540" s="13"/>
      <c r="HC4540" s="13"/>
      <c r="HD4540" s="13"/>
      <c r="HE4540" s="13"/>
      <c r="HF4540" s="13"/>
      <c r="HG4540" s="13"/>
      <c r="HH4540" s="13"/>
      <c r="HI4540" s="13"/>
      <c r="HJ4540" s="13"/>
      <c r="HK4540" s="13"/>
      <c r="HL4540" s="13"/>
      <c r="HM4540" s="13"/>
      <c r="HN4540" s="13"/>
      <c r="HO4540" s="13"/>
      <c r="HP4540" s="13"/>
      <c r="HQ4540" s="13"/>
      <c r="HR4540" s="13"/>
      <c r="HS4540" s="13"/>
      <c r="HT4540" s="13"/>
      <c r="HU4540" s="13"/>
      <c r="HV4540" s="13"/>
      <c r="HW4540" s="13"/>
      <c r="HX4540" s="13"/>
      <c r="HY4540" s="13"/>
      <c r="HZ4540" s="13"/>
      <c r="IA4540" s="13"/>
      <c r="IB4540" s="13"/>
      <c r="IC4540" s="13"/>
      <c r="ID4540" s="13"/>
      <c r="IE4540" s="13"/>
      <c r="IF4540" s="13"/>
      <c r="IG4540" s="13"/>
    </row>
    <row r="4541" spans="1:241" s="304" customFormat="1" ht="31.5" customHeight="1">
      <c r="A4541" s="309">
        <v>436</v>
      </c>
      <c r="B4541" s="197" t="s">
        <v>5543</v>
      </c>
      <c r="C4541" s="317" t="s">
        <v>5562</v>
      </c>
      <c r="D4541" s="309" t="s">
        <v>1808</v>
      </c>
      <c r="E4541" s="299">
        <f>+F4541+G4541+H4541</f>
        <v>6</v>
      </c>
      <c r="F4541" s="323"/>
      <c r="G4541" s="303">
        <v>6</v>
      </c>
      <c r="H4541" s="303"/>
      <c r="I4541" s="13"/>
      <c r="J4541" s="13"/>
      <c r="K4541" s="13"/>
      <c r="L4541" s="13"/>
      <c r="M4541" s="13"/>
      <c r="N4541" s="13"/>
      <c r="O4541" s="13"/>
      <c r="P4541" s="13"/>
      <c r="Q4541" s="13"/>
      <c r="R4541" s="13"/>
      <c r="S4541" s="13"/>
      <c r="T4541" s="13"/>
      <c r="U4541" s="13"/>
      <c r="V4541" s="13"/>
      <c r="W4541" s="13"/>
      <c r="X4541" s="13"/>
      <c r="Y4541" s="13"/>
      <c r="Z4541" s="13"/>
      <c r="AA4541" s="13"/>
      <c r="AB4541" s="13"/>
      <c r="AC4541" s="13"/>
      <c r="AD4541" s="13"/>
      <c r="AE4541" s="13"/>
      <c r="AF4541" s="13"/>
      <c r="AG4541" s="13"/>
      <c r="AH4541" s="13"/>
      <c r="AI4541" s="13"/>
      <c r="AJ4541" s="13"/>
      <c r="AK4541" s="13"/>
      <c r="AL4541" s="13"/>
      <c r="AM4541" s="13"/>
      <c r="AN4541" s="13"/>
      <c r="AO4541" s="13"/>
      <c r="AP4541" s="13"/>
      <c r="AQ4541" s="13"/>
      <c r="AR4541" s="13"/>
      <c r="AS4541" s="13"/>
      <c r="AT4541" s="13"/>
      <c r="AU4541" s="13"/>
      <c r="AV4541" s="13"/>
      <c r="AW4541" s="13"/>
      <c r="AX4541" s="13"/>
      <c r="AY4541" s="13"/>
      <c r="AZ4541" s="13"/>
      <c r="BA4541" s="13"/>
      <c r="BB4541" s="13"/>
      <c r="BC4541" s="13"/>
      <c r="BD4541" s="13"/>
      <c r="BE4541" s="13"/>
      <c r="BF4541" s="13"/>
      <c r="BG4541" s="13"/>
      <c r="BH4541" s="13"/>
      <c r="BI4541" s="13"/>
      <c r="BJ4541" s="13"/>
      <c r="BK4541" s="13"/>
      <c r="BL4541" s="13"/>
      <c r="BM4541" s="13"/>
      <c r="BN4541" s="13"/>
      <c r="BO4541" s="13"/>
      <c r="BP4541" s="13"/>
      <c r="BQ4541" s="13"/>
      <c r="BR4541" s="13"/>
      <c r="BS4541" s="13"/>
      <c r="BT4541" s="13"/>
      <c r="BU4541" s="13"/>
      <c r="BV4541" s="13"/>
      <c r="BW4541" s="13"/>
      <c r="BX4541" s="13"/>
      <c r="BY4541" s="13"/>
      <c r="BZ4541" s="13"/>
      <c r="CA4541" s="13"/>
      <c r="CB4541" s="13"/>
      <c r="CC4541" s="13"/>
      <c r="CD4541" s="13"/>
      <c r="CE4541" s="13"/>
      <c r="CF4541" s="13"/>
      <c r="CG4541" s="13"/>
      <c r="CH4541" s="13"/>
      <c r="CI4541" s="13"/>
      <c r="CJ4541" s="13"/>
      <c r="CK4541" s="13"/>
      <c r="CL4541" s="13"/>
      <c r="CM4541" s="13"/>
      <c r="CN4541" s="13"/>
      <c r="CO4541" s="13"/>
      <c r="CP4541" s="13"/>
      <c r="CQ4541" s="13"/>
      <c r="CR4541" s="13"/>
      <c r="CS4541" s="13"/>
      <c r="CT4541" s="13"/>
      <c r="CU4541" s="13"/>
      <c r="CV4541" s="13"/>
      <c r="CW4541" s="13"/>
      <c r="CX4541" s="13"/>
      <c r="CY4541" s="13"/>
      <c r="CZ4541" s="13"/>
      <c r="DA4541" s="13"/>
      <c r="DB4541" s="13"/>
      <c r="DC4541" s="13"/>
      <c r="DD4541" s="13"/>
      <c r="DE4541" s="13"/>
      <c r="DF4541" s="13"/>
      <c r="DG4541" s="13"/>
      <c r="DH4541" s="13"/>
      <c r="DI4541" s="13"/>
      <c r="DJ4541" s="13"/>
      <c r="DK4541" s="13"/>
      <c r="DL4541" s="13"/>
      <c r="DM4541" s="13"/>
      <c r="DN4541" s="13"/>
      <c r="DO4541" s="13"/>
      <c r="DP4541" s="13"/>
      <c r="DQ4541" s="13"/>
      <c r="DR4541" s="13"/>
      <c r="DS4541" s="13"/>
      <c r="DT4541" s="13"/>
      <c r="DU4541" s="13"/>
      <c r="DV4541" s="13"/>
      <c r="DW4541" s="13"/>
      <c r="DX4541" s="13"/>
      <c r="DY4541" s="13"/>
      <c r="DZ4541" s="13"/>
      <c r="EA4541" s="13"/>
      <c r="EB4541" s="13"/>
      <c r="EC4541" s="13"/>
      <c r="ED4541" s="13"/>
      <c r="EE4541" s="13"/>
      <c r="EF4541" s="13"/>
      <c r="EG4541" s="13"/>
      <c r="EH4541" s="13"/>
      <c r="EI4541" s="13"/>
      <c r="EJ4541" s="13"/>
      <c r="EK4541" s="13"/>
      <c r="EL4541" s="13"/>
      <c r="EM4541" s="13"/>
      <c r="EN4541" s="13"/>
      <c r="EO4541" s="13"/>
      <c r="EP4541" s="13"/>
      <c r="EQ4541" s="13"/>
      <c r="ER4541" s="13"/>
      <c r="ES4541" s="13"/>
      <c r="ET4541" s="13"/>
      <c r="EU4541" s="13"/>
      <c r="EV4541" s="13"/>
      <c r="EW4541" s="13"/>
      <c r="EX4541" s="13"/>
      <c r="EY4541" s="13"/>
      <c r="EZ4541" s="13"/>
      <c r="FA4541" s="13"/>
      <c r="FB4541" s="13"/>
      <c r="FC4541" s="13"/>
      <c r="FD4541" s="13"/>
      <c r="FE4541" s="13"/>
      <c r="FF4541" s="13"/>
      <c r="FG4541" s="13"/>
      <c r="FH4541" s="13"/>
      <c r="FI4541" s="13"/>
      <c r="FJ4541" s="13"/>
      <c r="FK4541" s="13"/>
      <c r="FL4541" s="13"/>
      <c r="FM4541" s="13"/>
      <c r="FN4541" s="13"/>
      <c r="FO4541" s="13"/>
      <c r="FP4541" s="13"/>
      <c r="FQ4541" s="13"/>
      <c r="FR4541" s="13"/>
      <c r="FS4541" s="13"/>
      <c r="FT4541" s="13"/>
      <c r="FU4541" s="13"/>
      <c r="FV4541" s="13"/>
      <c r="FW4541" s="13"/>
      <c r="FX4541" s="13"/>
      <c r="FY4541" s="13"/>
      <c r="FZ4541" s="13"/>
      <c r="GA4541" s="13"/>
      <c r="GB4541" s="13"/>
      <c r="GC4541" s="13"/>
      <c r="GD4541" s="13"/>
      <c r="GE4541" s="13"/>
      <c r="GF4541" s="13"/>
      <c r="GG4541" s="13"/>
      <c r="GH4541" s="13"/>
      <c r="GI4541" s="13"/>
      <c r="GJ4541" s="13"/>
      <c r="GK4541" s="13"/>
      <c r="GL4541" s="13"/>
      <c r="GM4541" s="13"/>
      <c r="GN4541" s="13"/>
      <c r="GO4541" s="13"/>
      <c r="GP4541" s="13"/>
      <c r="GQ4541" s="13"/>
      <c r="GR4541" s="13"/>
      <c r="GS4541" s="13"/>
      <c r="GT4541" s="13"/>
      <c r="GU4541" s="13"/>
      <c r="GV4541" s="13"/>
      <c r="GW4541" s="13"/>
      <c r="GX4541" s="13"/>
      <c r="GY4541" s="13"/>
      <c r="GZ4541" s="13"/>
      <c r="HA4541" s="13"/>
      <c r="HB4541" s="13"/>
      <c r="HC4541" s="13"/>
      <c r="HD4541" s="13"/>
      <c r="HE4541" s="13"/>
      <c r="HF4541" s="13"/>
      <c r="HG4541" s="13"/>
      <c r="HH4541" s="13"/>
      <c r="HI4541" s="13"/>
      <c r="HJ4541" s="13"/>
      <c r="HK4541" s="13"/>
      <c r="HL4541" s="13"/>
      <c r="HM4541" s="13"/>
      <c r="HN4541" s="13"/>
      <c r="HO4541" s="13"/>
      <c r="HP4541" s="13"/>
      <c r="HQ4541" s="13"/>
      <c r="HR4541" s="13"/>
      <c r="HS4541" s="13"/>
      <c r="HT4541" s="13"/>
      <c r="HU4541" s="13"/>
      <c r="HV4541" s="13"/>
      <c r="HW4541" s="13"/>
      <c r="HX4541" s="13"/>
      <c r="HY4541" s="13"/>
      <c r="HZ4541" s="13"/>
      <c r="IA4541" s="13"/>
      <c r="IB4541" s="13"/>
      <c r="IC4541" s="13"/>
      <c r="ID4541" s="13"/>
      <c r="IE4541" s="13"/>
      <c r="IF4541" s="13"/>
      <c r="IG4541" s="13"/>
    </row>
    <row r="4542" spans="1:241" s="304" customFormat="1" ht="31.5" customHeight="1">
      <c r="A4542" s="308"/>
      <c r="B4542" s="910" t="s">
        <v>5563</v>
      </c>
      <c r="C4542" s="911"/>
      <c r="D4542" s="911"/>
      <c r="E4542" s="911"/>
      <c r="F4542" s="911"/>
      <c r="G4542" s="911"/>
      <c r="H4542" s="911"/>
      <c r="I4542" s="13"/>
      <c r="J4542" s="13"/>
      <c r="K4542" s="13"/>
      <c r="L4542" s="13"/>
      <c r="M4542" s="13"/>
      <c r="N4542" s="13"/>
      <c r="O4542" s="13"/>
      <c r="P4542" s="13"/>
      <c r="Q4542" s="13"/>
      <c r="R4542" s="13"/>
      <c r="S4542" s="13"/>
      <c r="T4542" s="13"/>
      <c r="U4542" s="13"/>
      <c r="V4542" s="13"/>
      <c r="W4542" s="13"/>
      <c r="X4542" s="13"/>
      <c r="Y4542" s="13"/>
      <c r="Z4542" s="13"/>
      <c r="AA4542" s="13"/>
      <c r="AB4542" s="13"/>
      <c r="AC4542" s="13"/>
      <c r="AD4542" s="13"/>
      <c r="AE4542" s="13"/>
      <c r="AF4542" s="13"/>
      <c r="AG4542" s="13"/>
      <c r="AH4542" s="13"/>
      <c r="AI4542" s="13"/>
      <c r="AJ4542" s="13"/>
      <c r="AK4542" s="13"/>
      <c r="AL4542" s="13"/>
      <c r="AM4542" s="13"/>
      <c r="AN4542" s="13"/>
      <c r="AO4542" s="13"/>
      <c r="AP4542" s="13"/>
      <c r="AQ4542" s="13"/>
      <c r="AR4542" s="13"/>
      <c r="AS4542" s="13"/>
      <c r="AT4542" s="13"/>
      <c r="AU4542" s="13"/>
      <c r="AV4542" s="13"/>
      <c r="AW4542" s="13"/>
      <c r="AX4542" s="13"/>
      <c r="AY4542" s="13"/>
      <c r="AZ4542" s="13"/>
      <c r="BA4542" s="13"/>
      <c r="BB4542" s="13"/>
      <c r="BC4542" s="13"/>
      <c r="BD4542" s="13"/>
      <c r="BE4542" s="13"/>
      <c r="BF4542" s="13"/>
      <c r="BG4542" s="13"/>
      <c r="BH4542" s="13"/>
      <c r="BI4542" s="13"/>
      <c r="BJ4542" s="13"/>
      <c r="BK4542" s="13"/>
      <c r="BL4542" s="13"/>
      <c r="BM4542" s="13"/>
      <c r="BN4542" s="13"/>
      <c r="BO4542" s="13"/>
      <c r="BP4542" s="13"/>
      <c r="BQ4542" s="13"/>
      <c r="BR4542" s="13"/>
      <c r="BS4542" s="13"/>
      <c r="BT4542" s="13"/>
      <c r="BU4542" s="13"/>
      <c r="BV4542" s="13"/>
      <c r="BW4542" s="13"/>
      <c r="BX4542" s="13"/>
      <c r="BY4542" s="13"/>
      <c r="BZ4542" s="13"/>
      <c r="CA4542" s="13"/>
      <c r="CB4542" s="13"/>
      <c r="CC4542" s="13"/>
      <c r="CD4542" s="13"/>
      <c r="CE4542" s="13"/>
      <c r="CF4542" s="13"/>
      <c r="CG4542" s="13"/>
      <c r="CH4542" s="13"/>
      <c r="CI4542" s="13"/>
      <c r="CJ4542" s="13"/>
      <c r="CK4542" s="13"/>
      <c r="CL4542" s="13"/>
      <c r="CM4542" s="13"/>
      <c r="CN4542" s="13"/>
      <c r="CO4542" s="13"/>
      <c r="CP4542" s="13"/>
      <c r="CQ4542" s="13"/>
      <c r="CR4542" s="13"/>
      <c r="CS4542" s="13"/>
      <c r="CT4542" s="13"/>
      <c r="CU4542" s="13"/>
      <c r="CV4542" s="13"/>
      <c r="CW4542" s="13"/>
      <c r="CX4542" s="13"/>
      <c r="CY4542" s="13"/>
      <c r="CZ4542" s="13"/>
      <c r="DA4542" s="13"/>
      <c r="DB4542" s="13"/>
      <c r="DC4542" s="13"/>
      <c r="DD4542" s="13"/>
      <c r="DE4542" s="13"/>
      <c r="DF4542" s="13"/>
      <c r="DG4542" s="13"/>
      <c r="DH4542" s="13"/>
      <c r="DI4542" s="13"/>
      <c r="DJ4542" s="13"/>
      <c r="DK4542" s="13"/>
      <c r="DL4542" s="13"/>
      <c r="DM4542" s="13"/>
      <c r="DN4542" s="13"/>
      <c r="DO4542" s="13"/>
      <c r="DP4542" s="13"/>
      <c r="DQ4542" s="13"/>
      <c r="DR4542" s="13"/>
      <c r="DS4542" s="13"/>
      <c r="DT4542" s="13"/>
      <c r="DU4542" s="13"/>
      <c r="DV4542" s="13"/>
      <c r="DW4542" s="13"/>
      <c r="DX4542" s="13"/>
      <c r="DY4542" s="13"/>
      <c r="DZ4542" s="13"/>
      <c r="EA4542" s="13"/>
      <c r="EB4542" s="13"/>
      <c r="EC4542" s="13"/>
      <c r="ED4542" s="13"/>
      <c r="EE4542" s="13"/>
      <c r="EF4542" s="13"/>
      <c r="EG4542" s="13"/>
      <c r="EH4542" s="13"/>
      <c r="EI4542" s="13"/>
      <c r="EJ4542" s="13"/>
      <c r="EK4542" s="13"/>
      <c r="EL4542" s="13"/>
      <c r="EM4542" s="13"/>
      <c r="EN4542" s="13"/>
      <c r="EO4542" s="13"/>
      <c r="EP4542" s="13"/>
      <c r="EQ4542" s="13"/>
      <c r="ER4542" s="13"/>
      <c r="ES4542" s="13"/>
      <c r="ET4542" s="13"/>
      <c r="EU4542" s="13"/>
      <c r="EV4542" s="13"/>
      <c r="EW4542" s="13"/>
      <c r="EX4542" s="13"/>
      <c r="EY4542" s="13"/>
      <c r="EZ4542" s="13"/>
      <c r="FA4542" s="13"/>
      <c r="FB4542" s="13"/>
      <c r="FC4542" s="13"/>
      <c r="FD4542" s="13"/>
      <c r="FE4542" s="13"/>
      <c r="FF4542" s="13"/>
      <c r="FG4542" s="13"/>
      <c r="FH4542" s="13"/>
      <c r="FI4542" s="13"/>
      <c r="FJ4542" s="13"/>
      <c r="FK4542" s="13"/>
      <c r="FL4542" s="13"/>
      <c r="FM4542" s="13"/>
      <c r="FN4542" s="13"/>
      <c r="FO4542" s="13"/>
      <c r="FP4542" s="13"/>
      <c r="FQ4542" s="13"/>
      <c r="FR4542" s="13"/>
      <c r="FS4542" s="13"/>
      <c r="FT4542" s="13"/>
      <c r="FU4542" s="13"/>
      <c r="FV4542" s="13"/>
      <c r="FW4542" s="13"/>
      <c r="FX4542" s="13"/>
      <c r="FY4542" s="13"/>
      <c r="FZ4542" s="13"/>
      <c r="GA4542" s="13"/>
      <c r="GB4542" s="13"/>
      <c r="GC4542" s="13"/>
      <c r="GD4542" s="13"/>
      <c r="GE4542" s="13"/>
      <c r="GF4542" s="13"/>
      <c r="GG4542" s="13"/>
      <c r="GH4542" s="13"/>
      <c r="GI4542" s="13"/>
      <c r="GJ4542" s="13"/>
      <c r="GK4542" s="13"/>
      <c r="GL4542" s="13"/>
      <c r="GM4542" s="13"/>
      <c r="GN4542" s="13"/>
      <c r="GO4542" s="13"/>
      <c r="GP4542" s="13"/>
      <c r="GQ4542" s="13"/>
      <c r="GR4542" s="13"/>
      <c r="GS4542" s="13"/>
      <c r="GT4542" s="13"/>
      <c r="GU4542" s="13"/>
      <c r="GV4542" s="13"/>
      <c r="GW4542" s="13"/>
      <c r="GX4542" s="13"/>
      <c r="GY4542" s="13"/>
      <c r="GZ4542" s="13"/>
      <c r="HA4542" s="13"/>
      <c r="HB4542" s="13"/>
      <c r="HC4542" s="13"/>
      <c r="HD4542" s="13"/>
      <c r="HE4542" s="13"/>
      <c r="HF4542" s="13"/>
      <c r="HG4542" s="13"/>
      <c r="HH4542" s="13"/>
      <c r="HI4542" s="13"/>
      <c r="HJ4542" s="13"/>
      <c r="HK4542" s="13"/>
      <c r="HL4542" s="13"/>
      <c r="HM4542" s="13"/>
      <c r="HN4542" s="13"/>
      <c r="HO4542" s="13"/>
      <c r="HP4542" s="13"/>
      <c r="HQ4542" s="13"/>
      <c r="HR4542" s="13"/>
      <c r="HS4542" s="13"/>
      <c r="HT4542" s="13"/>
      <c r="HU4542" s="13"/>
      <c r="HV4542" s="13"/>
      <c r="HW4542" s="13"/>
      <c r="HX4542" s="13"/>
      <c r="HY4542" s="13"/>
      <c r="HZ4542" s="13"/>
      <c r="IA4542" s="13"/>
      <c r="IB4542" s="13"/>
      <c r="IC4542" s="13"/>
      <c r="ID4542" s="13"/>
      <c r="IE4542" s="13"/>
      <c r="IF4542" s="13"/>
      <c r="IG4542" s="13"/>
    </row>
    <row r="4543" spans="1:241" s="304" customFormat="1" ht="31.5" customHeight="1">
      <c r="A4543" s="309">
        <v>437</v>
      </c>
      <c r="B4543" s="197" t="s">
        <v>5543</v>
      </c>
      <c r="C4543" s="339" t="s">
        <v>5564</v>
      </c>
      <c r="D4543" s="309" t="s">
        <v>1808</v>
      </c>
      <c r="E4543" s="312">
        <f>+F4543+G4543+H4543</f>
        <v>0</v>
      </c>
      <c r="F4543" s="323"/>
      <c r="G4543" s="303"/>
      <c r="H4543" s="303"/>
      <c r="I4543" s="13"/>
      <c r="J4543" s="13"/>
      <c r="K4543" s="13"/>
      <c r="L4543" s="13"/>
      <c r="M4543" s="13"/>
      <c r="N4543" s="13"/>
      <c r="O4543" s="13"/>
      <c r="P4543" s="13"/>
      <c r="Q4543" s="13"/>
      <c r="R4543" s="13"/>
      <c r="S4543" s="13"/>
      <c r="T4543" s="13"/>
      <c r="U4543" s="13"/>
      <c r="V4543" s="13"/>
      <c r="W4543" s="13"/>
      <c r="X4543" s="13"/>
      <c r="Y4543" s="13"/>
      <c r="Z4543" s="13"/>
      <c r="AA4543" s="13"/>
      <c r="AB4543" s="13"/>
      <c r="AC4543" s="13"/>
      <c r="AD4543" s="13"/>
      <c r="AE4543" s="13"/>
      <c r="AF4543" s="13"/>
      <c r="AG4543" s="13"/>
      <c r="AH4543" s="13"/>
      <c r="AI4543" s="13"/>
      <c r="AJ4543" s="13"/>
      <c r="AK4543" s="13"/>
      <c r="AL4543" s="13"/>
      <c r="AM4543" s="13"/>
      <c r="AN4543" s="13"/>
      <c r="AO4543" s="13"/>
      <c r="AP4543" s="13"/>
      <c r="AQ4543" s="13"/>
      <c r="AR4543" s="13"/>
      <c r="AS4543" s="13"/>
      <c r="AT4543" s="13"/>
      <c r="AU4543" s="13"/>
      <c r="AV4543" s="13"/>
      <c r="AW4543" s="13"/>
      <c r="AX4543" s="13"/>
      <c r="AY4543" s="13"/>
      <c r="AZ4543" s="13"/>
      <c r="BA4543" s="13"/>
      <c r="BB4543" s="13"/>
      <c r="BC4543" s="13"/>
      <c r="BD4543" s="13"/>
      <c r="BE4543" s="13"/>
      <c r="BF4543" s="13"/>
      <c r="BG4543" s="13"/>
      <c r="BH4543" s="13"/>
      <c r="BI4543" s="13"/>
      <c r="BJ4543" s="13"/>
      <c r="BK4543" s="13"/>
      <c r="BL4543" s="13"/>
      <c r="BM4543" s="13"/>
      <c r="BN4543" s="13"/>
      <c r="BO4543" s="13"/>
      <c r="BP4543" s="13"/>
      <c r="BQ4543" s="13"/>
      <c r="BR4543" s="13"/>
      <c r="BS4543" s="13"/>
      <c r="BT4543" s="13"/>
      <c r="BU4543" s="13"/>
      <c r="BV4543" s="13"/>
      <c r="BW4543" s="13"/>
      <c r="BX4543" s="13"/>
      <c r="BY4543" s="13"/>
      <c r="BZ4543" s="13"/>
      <c r="CA4543" s="13"/>
      <c r="CB4543" s="13"/>
      <c r="CC4543" s="13"/>
      <c r="CD4543" s="13"/>
      <c r="CE4543" s="13"/>
      <c r="CF4543" s="13"/>
      <c r="CG4543" s="13"/>
      <c r="CH4543" s="13"/>
      <c r="CI4543" s="13"/>
      <c r="CJ4543" s="13"/>
      <c r="CK4543" s="13"/>
      <c r="CL4543" s="13"/>
      <c r="CM4543" s="13"/>
      <c r="CN4543" s="13"/>
      <c r="CO4543" s="13"/>
      <c r="CP4543" s="13"/>
      <c r="CQ4543" s="13"/>
      <c r="CR4543" s="13"/>
      <c r="CS4543" s="13"/>
      <c r="CT4543" s="13"/>
      <c r="CU4543" s="13"/>
      <c r="CV4543" s="13"/>
      <c r="CW4543" s="13"/>
      <c r="CX4543" s="13"/>
      <c r="CY4543" s="13"/>
      <c r="CZ4543" s="13"/>
      <c r="DA4543" s="13"/>
      <c r="DB4543" s="13"/>
      <c r="DC4543" s="13"/>
      <c r="DD4543" s="13"/>
      <c r="DE4543" s="13"/>
      <c r="DF4543" s="13"/>
      <c r="DG4543" s="13"/>
      <c r="DH4543" s="13"/>
      <c r="DI4543" s="13"/>
      <c r="DJ4543" s="13"/>
      <c r="DK4543" s="13"/>
      <c r="DL4543" s="13"/>
      <c r="DM4543" s="13"/>
      <c r="DN4543" s="13"/>
      <c r="DO4543" s="13"/>
      <c r="DP4543" s="13"/>
      <c r="DQ4543" s="13"/>
      <c r="DR4543" s="13"/>
      <c r="DS4543" s="13"/>
      <c r="DT4543" s="13"/>
      <c r="DU4543" s="13"/>
      <c r="DV4543" s="13"/>
      <c r="DW4543" s="13"/>
      <c r="DX4543" s="13"/>
      <c r="DY4543" s="13"/>
      <c r="DZ4543" s="13"/>
      <c r="EA4543" s="13"/>
      <c r="EB4543" s="13"/>
      <c r="EC4543" s="13"/>
      <c r="ED4543" s="13"/>
      <c r="EE4543" s="13"/>
      <c r="EF4543" s="13"/>
      <c r="EG4543" s="13"/>
      <c r="EH4543" s="13"/>
      <c r="EI4543" s="13"/>
      <c r="EJ4543" s="13"/>
      <c r="EK4543" s="13"/>
      <c r="EL4543" s="13"/>
      <c r="EM4543" s="13"/>
      <c r="EN4543" s="13"/>
      <c r="EO4543" s="13"/>
      <c r="EP4543" s="13"/>
      <c r="EQ4543" s="13"/>
      <c r="ER4543" s="13"/>
      <c r="ES4543" s="13"/>
      <c r="ET4543" s="13"/>
      <c r="EU4543" s="13"/>
      <c r="EV4543" s="13"/>
      <c r="EW4543" s="13"/>
      <c r="EX4543" s="13"/>
      <c r="EY4543" s="13"/>
      <c r="EZ4543" s="13"/>
      <c r="FA4543" s="13"/>
      <c r="FB4543" s="13"/>
      <c r="FC4543" s="13"/>
      <c r="FD4543" s="13"/>
      <c r="FE4543" s="13"/>
      <c r="FF4543" s="13"/>
      <c r="FG4543" s="13"/>
      <c r="FH4543" s="13"/>
      <c r="FI4543" s="13"/>
      <c r="FJ4543" s="13"/>
      <c r="FK4543" s="13"/>
      <c r="FL4543" s="13"/>
      <c r="FM4543" s="13"/>
      <c r="FN4543" s="13"/>
      <c r="FO4543" s="13"/>
      <c r="FP4543" s="13"/>
      <c r="FQ4543" s="13"/>
      <c r="FR4543" s="13"/>
      <c r="FS4543" s="13"/>
      <c r="FT4543" s="13"/>
      <c r="FU4543" s="13"/>
      <c r="FV4543" s="13"/>
      <c r="FW4543" s="13"/>
      <c r="FX4543" s="13"/>
      <c r="FY4543" s="13"/>
      <c r="FZ4543" s="13"/>
      <c r="GA4543" s="13"/>
      <c r="GB4543" s="13"/>
      <c r="GC4543" s="13"/>
      <c r="GD4543" s="13"/>
      <c r="GE4543" s="13"/>
      <c r="GF4543" s="13"/>
      <c r="GG4543" s="13"/>
      <c r="GH4543" s="13"/>
      <c r="GI4543" s="13"/>
      <c r="GJ4543" s="13"/>
      <c r="GK4543" s="13"/>
      <c r="GL4543" s="13"/>
      <c r="GM4543" s="13"/>
      <c r="GN4543" s="13"/>
      <c r="GO4543" s="13"/>
      <c r="GP4543" s="13"/>
      <c r="GQ4543" s="13"/>
      <c r="GR4543" s="13"/>
      <c r="GS4543" s="13"/>
      <c r="GT4543" s="13"/>
      <c r="GU4543" s="13"/>
      <c r="GV4543" s="13"/>
      <c r="GW4543" s="13"/>
      <c r="GX4543" s="13"/>
      <c r="GY4543" s="13"/>
      <c r="GZ4543" s="13"/>
      <c r="HA4543" s="13"/>
      <c r="HB4543" s="13"/>
      <c r="HC4543" s="13"/>
      <c r="HD4543" s="13"/>
      <c r="HE4543" s="13"/>
      <c r="HF4543" s="13"/>
      <c r="HG4543" s="13"/>
      <c r="HH4543" s="13"/>
      <c r="HI4543" s="13"/>
      <c r="HJ4543" s="13"/>
      <c r="HK4543" s="13"/>
      <c r="HL4543" s="13"/>
      <c r="HM4543" s="13"/>
      <c r="HN4543" s="13"/>
      <c r="HO4543" s="13"/>
      <c r="HP4543" s="13"/>
      <c r="HQ4543" s="13"/>
      <c r="HR4543" s="13"/>
      <c r="HS4543" s="13"/>
      <c r="HT4543" s="13"/>
      <c r="HU4543" s="13"/>
      <c r="HV4543" s="13"/>
      <c r="HW4543" s="13"/>
      <c r="HX4543" s="13"/>
      <c r="HY4543" s="13"/>
      <c r="HZ4543" s="13"/>
      <c r="IA4543" s="13"/>
      <c r="IB4543" s="13"/>
      <c r="IC4543" s="13"/>
      <c r="ID4543" s="13"/>
      <c r="IE4543" s="13"/>
      <c r="IF4543" s="13"/>
      <c r="IG4543" s="13"/>
    </row>
    <row r="4544" spans="1:241" s="295" customFormat="1" ht="31.5" customHeight="1">
      <c r="A4544" s="308"/>
      <c r="B4544" s="910" t="s">
        <v>5565</v>
      </c>
      <c r="C4544" s="911"/>
      <c r="D4544" s="911"/>
      <c r="E4544" s="911"/>
      <c r="F4544" s="911"/>
      <c r="G4544" s="911"/>
      <c r="H4544" s="911"/>
      <c r="L4544" s="296"/>
    </row>
    <row r="4545" spans="1:241" s="342" customFormat="1">
      <c r="A4545" s="297">
        <v>438</v>
      </c>
      <c r="B4545" s="210" t="s">
        <v>6313</v>
      </c>
      <c r="C4545" s="34" t="s">
        <v>5566</v>
      </c>
      <c r="D4545" s="305" t="s">
        <v>2581</v>
      </c>
      <c r="E4545" s="341">
        <f t="shared" ref="E4545:E4588" si="263">+F4545+G4545+H4545</f>
        <v>0</v>
      </c>
      <c r="F4545" s="84"/>
      <c r="G4545" s="340"/>
      <c r="H4545" s="340"/>
    </row>
    <row r="4546" spans="1:241" s="342" customFormat="1" ht="46.5">
      <c r="A4546" s="297">
        <v>439</v>
      </c>
      <c r="B4546" s="210" t="s">
        <v>6314</v>
      </c>
      <c r="C4546" s="34" t="s">
        <v>5567</v>
      </c>
      <c r="D4546" s="305" t="s">
        <v>2581</v>
      </c>
      <c r="E4546" s="341">
        <f t="shared" si="263"/>
        <v>0</v>
      </c>
      <c r="F4546" s="84"/>
      <c r="G4546" s="340"/>
      <c r="H4546" s="340"/>
    </row>
    <row r="4547" spans="1:241" s="342" customFormat="1">
      <c r="A4547" s="297">
        <v>440</v>
      </c>
      <c r="B4547" s="210" t="s">
        <v>6315</v>
      </c>
      <c r="C4547" s="34" t="s">
        <v>5568</v>
      </c>
      <c r="D4547" s="84" t="s">
        <v>1808</v>
      </c>
      <c r="E4547" s="341">
        <f t="shared" si="263"/>
        <v>0</v>
      </c>
      <c r="F4547" s="84"/>
      <c r="G4547" s="340"/>
      <c r="H4547" s="340"/>
    </row>
    <row r="4548" spans="1:241" s="343" customFormat="1">
      <c r="A4548" s="297">
        <v>441</v>
      </c>
      <c r="B4548" s="210" t="s">
        <v>6316</v>
      </c>
      <c r="C4548" s="34" t="s">
        <v>5569</v>
      </c>
      <c r="D4548" s="84" t="s">
        <v>1808</v>
      </c>
      <c r="E4548" s="341">
        <f t="shared" si="263"/>
        <v>0</v>
      </c>
      <c r="F4548" s="84"/>
      <c r="G4548" s="340"/>
      <c r="H4548" s="340"/>
    </row>
    <row r="4549" spans="1:241" s="342" customFormat="1">
      <c r="A4549" s="297">
        <v>442</v>
      </c>
      <c r="B4549" s="210" t="s">
        <v>6317</v>
      </c>
      <c r="C4549" s="34" t="s">
        <v>5570</v>
      </c>
      <c r="D4549" s="84" t="s">
        <v>1808</v>
      </c>
      <c r="E4549" s="341">
        <f t="shared" si="263"/>
        <v>0</v>
      </c>
      <c r="F4549" s="84"/>
      <c r="G4549" s="340"/>
      <c r="H4549" s="340"/>
    </row>
    <row r="4550" spans="1:241" s="345" customFormat="1">
      <c r="A4550" s="297">
        <v>443</v>
      </c>
      <c r="B4550" s="197" t="s">
        <v>6318</v>
      </c>
      <c r="C4550" s="34">
        <v>36</v>
      </c>
      <c r="D4550" s="84" t="s">
        <v>1808</v>
      </c>
      <c r="E4550" s="341">
        <f t="shared" si="263"/>
        <v>0</v>
      </c>
      <c r="F4550" s="84"/>
      <c r="G4550" s="344"/>
      <c r="H4550" s="344"/>
      <c r="I4550" s="342"/>
      <c r="J4550" s="342"/>
      <c r="K4550" s="342"/>
      <c r="L4550" s="342"/>
      <c r="M4550" s="342"/>
      <c r="N4550" s="342"/>
      <c r="O4550" s="342"/>
      <c r="P4550" s="342"/>
      <c r="Q4550" s="342"/>
      <c r="R4550" s="342"/>
      <c r="S4550" s="342"/>
      <c r="T4550" s="342"/>
      <c r="U4550" s="342"/>
      <c r="V4550" s="342"/>
      <c r="W4550" s="342"/>
      <c r="X4550" s="342"/>
      <c r="Y4550" s="342"/>
      <c r="Z4550" s="342"/>
      <c r="AA4550" s="342"/>
      <c r="AB4550" s="342"/>
      <c r="AC4550" s="342"/>
      <c r="AD4550" s="342"/>
      <c r="AE4550" s="342"/>
      <c r="AF4550" s="342"/>
      <c r="AG4550" s="342"/>
      <c r="AH4550" s="342"/>
      <c r="AI4550" s="342"/>
      <c r="AJ4550" s="342"/>
      <c r="AK4550" s="342"/>
      <c r="AL4550" s="342"/>
      <c r="AM4550" s="342"/>
      <c r="AN4550" s="342"/>
      <c r="AO4550" s="342"/>
      <c r="AP4550" s="342"/>
      <c r="AQ4550" s="342"/>
      <c r="AR4550" s="342"/>
      <c r="AS4550" s="342"/>
      <c r="AT4550" s="342"/>
      <c r="AU4550" s="342"/>
      <c r="AV4550" s="342"/>
      <c r="AW4550" s="342"/>
      <c r="AX4550" s="342"/>
      <c r="AY4550" s="342"/>
      <c r="AZ4550" s="342"/>
      <c r="BA4550" s="342"/>
      <c r="BB4550" s="342"/>
      <c r="BC4550" s="342"/>
      <c r="BD4550" s="342"/>
      <c r="BE4550" s="342"/>
      <c r="BF4550" s="342"/>
      <c r="BG4550" s="342"/>
      <c r="BH4550" s="342"/>
      <c r="BI4550" s="342"/>
      <c r="BJ4550" s="342"/>
      <c r="BK4550" s="342"/>
      <c r="BL4550" s="342"/>
      <c r="BM4550" s="342"/>
      <c r="BN4550" s="342"/>
      <c r="BO4550" s="342"/>
      <c r="BP4550" s="342"/>
      <c r="BQ4550" s="342"/>
      <c r="BR4550" s="342"/>
      <c r="BS4550" s="342"/>
      <c r="BT4550" s="342"/>
      <c r="BU4550" s="342"/>
      <c r="BV4550" s="342"/>
      <c r="BW4550" s="342"/>
      <c r="BX4550" s="342"/>
      <c r="BY4550" s="342"/>
      <c r="BZ4550" s="342"/>
      <c r="CA4550" s="342"/>
      <c r="CB4550" s="342"/>
      <c r="CC4550" s="342"/>
      <c r="CD4550" s="342"/>
      <c r="CE4550" s="342"/>
      <c r="CF4550" s="342"/>
      <c r="CG4550" s="342"/>
      <c r="CH4550" s="342"/>
      <c r="CI4550" s="342"/>
      <c r="CJ4550" s="342"/>
      <c r="CK4550" s="342"/>
      <c r="CL4550" s="342"/>
      <c r="CM4550" s="342"/>
      <c r="CN4550" s="342"/>
      <c r="CO4550" s="342"/>
      <c r="CP4550" s="342"/>
      <c r="CQ4550" s="342"/>
      <c r="CR4550" s="342"/>
      <c r="CS4550" s="342"/>
      <c r="CT4550" s="342"/>
      <c r="CU4550" s="342"/>
      <c r="CV4550" s="342"/>
      <c r="CW4550" s="342"/>
      <c r="CX4550" s="342"/>
      <c r="CY4550" s="342"/>
      <c r="CZ4550" s="342"/>
      <c r="DA4550" s="342"/>
      <c r="DB4550" s="342"/>
      <c r="DC4550" s="342"/>
      <c r="DD4550" s="342"/>
      <c r="DE4550" s="342"/>
      <c r="DF4550" s="342"/>
      <c r="DG4550" s="342"/>
      <c r="DH4550" s="342"/>
      <c r="DI4550" s="342"/>
      <c r="DJ4550" s="342"/>
      <c r="DK4550" s="342"/>
      <c r="DL4550" s="342"/>
      <c r="DM4550" s="342"/>
      <c r="DN4550" s="342"/>
      <c r="DO4550" s="342"/>
      <c r="DP4550" s="342"/>
      <c r="DQ4550" s="342"/>
      <c r="DR4550" s="342"/>
      <c r="DS4550" s="342"/>
      <c r="DT4550" s="342"/>
      <c r="DU4550" s="342"/>
      <c r="DV4550" s="342"/>
      <c r="DW4550" s="342"/>
      <c r="DX4550" s="342"/>
      <c r="DY4550" s="342"/>
      <c r="DZ4550" s="342"/>
      <c r="EA4550" s="342"/>
      <c r="EB4550" s="342"/>
      <c r="EC4550" s="342"/>
      <c r="ED4550" s="342"/>
      <c r="EE4550" s="342"/>
      <c r="EF4550" s="342"/>
      <c r="EG4550" s="342"/>
      <c r="EH4550" s="342"/>
      <c r="EI4550" s="342"/>
      <c r="EJ4550" s="342"/>
      <c r="EK4550" s="342"/>
      <c r="EL4550" s="342"/>
      <c r="EM4550" s="342"/>
      <c r="EN4550" s="342"/>
      <c r="EO4550" s="342"/>
      <c r="EP4550" s="342"/>
      <c r="EQ4550" s="342"/>
      <c r="ER4550" s="342"/>
      <c r="ES4550" s="342"/>
      <c r="ET4550" s="342"/>
      <c r="EU4550" s="342"/>
      <c r="EV4550" s="342"/>
      <c r="EW4550" s="342"/>
      <c r="EX4550" s="342"/>
      <c r="EY4550" s="342"/>
      <c r="EZ4550" s="342"/>
      <c r="FA4550" s="342"/>
      <c r="FB4550" s="342"/>
      <c r="FC4550" s="342"/>
      <c r="FD4550" s="342"/>
      <c r="FE4550" s="342"/>
      <c r="FF4550" s="342"/>
      <c r="FG4550" s="342"/>
      <c r="FH4550" s="342"/>
      <c r="FI4550" s="342"/>
      <c r="FJ4550" s="342"/>
      <c r="FK4550" s="342"/>
      <c r="FL4550" s="342"/>
      <c r="FM4550" s="342"/>
      <c r="FN4550" s="342"/>
      <c r="FO4550" s="342"/>
      <c r="FP4550" s="342"/>
      <c r="FQ4550" s="342"/>
      <c r="FR4550" s="342"/>
      <c r="FS4550" s="342"/>
      <c r="FT4550" s="342"/>
      <c r="FU4550" s="342"/>
      <c r="FV4550" s="342"/>
      <c r="FW4550" s="342"/>
      <c r="FX4550" s="342"/>
      <c r="FY4550" s="342"/>
      <c r="FZ4550" s="342"/>
      <c r="GA4550" s="342"/>
      <c r="GB4550" s="342"/>
      <c r="GC4550" s="342"/>
      <c r="GD4550" s="342"/>
      <c r="GE4550" s="342"/>
      <c r="GF4550" s="342"/>
      <c r="GG4550" s="342"/>
      <c r="GH4550" s="342"/>
      <c r="GI4550" s="342"/>
      <c r="GJ4550" s="342"/>
      <c r="GK4550" s="342"/>
      <c r="GL4550" s="342"/>
      <c r="GM4550" s="342"/>
      <c r="GN4550" s="342"/>
      <c r="GO4550" s="342"/>
      <c r="GP4550" s="342"/>
      <c r="GQ4550" s="342"/>
      <c r="GR4550" s="342"/>
      <c r="GS4550" s="342"/>
      <c r="GT4550" s="342"/>
      <c r="GU4550" s="342"/>
      <c r="GV4550" s="342"/>
      <c r="GW4550" s="342"/>
      <c r="GX4550" s="342"/>
      <c r="GY4550" s="342"/>
      <c r="GZ4550" s="342"/>
      <c r="HA4550" s="342"/>
      <c r="HB4550" s="342"/>
      <c r="HC4550" s="342"/>
      <c r="HD4550" s="342"/>
      <c r="HE4550" s="342"/>
      <c r="HF4550" s="342"/>
      <c r="HG4550" s="342"/>
      <c r="HH4550" s="342"/>
      <c r="HI4550" s="342"/>
      <c r="HJ4550" s="342"/>
      <c r="HK4550" s="342"/>
      <c r="HL4550" s="342"/>
      <c r="HM4550" s="342"/>
      <c r="HN4550" s="342"/>
      <c r="HO4550" s="342"/>
      <c r="HP4550" s="342"/>
      <c r="HQ4550" s="342"/>
      <c r="HR4550" s="342"/>
      <c r="HS4550" s="342"/>
      <c r="HT4550" s="342"/>
      <c r="HU4550" s="342"/>
      <c r="HV4550" s="342"/>
      <c r="HW4550" s="342"/>
      <c r="HX4550" s="342"/>
      <c r="HY4550" s="342"/>
      <c r="HZ4550" s="342"/>
      <c r="IA4550" s="342"/>
      <c r="IB4550" s="342"/>
      <c r="IC4550" s="342"/>
      <c r="ID4550" s="342"/>
      <c r="IE4550" s="342"/>
      <c r="IF4550" s="342"/>
      <c r="IG4550" s="342"/>
    </row>
    <row r="4551" spans="1:241" s="345" customFormat="1">
      <c r="A4551" s="297">
        <v>444</v>
      </c>
      <c r="B4551" s="197" t="s">
        <v>6319</v>
      </c>
      <c r="C4551" s="34" t="s">
        <v>5571</v>
      </c>
      <c r="D4551" s="84" t="s">
        <v>1808</v>
      </c>
      <c r="E4551" s="341">
        <f t="shared" si="263"/>
        <v>0</v>
      </c>
      <c r="F4551" s="84"/>
      <c r="G4551" s="344"/>
      <c r="H4551" s="344"/>
      <c r="I4551" s="342"/>
      <c r="J4551" s="342"/>
      <c r="K4551" s="342"/>
      <c r="L4551" s="342"/>
      <c r="M4551" s="342"/>
      <c r="N4551" s="342"/>
      <c r="O4551" s="342"/>
      <c r="P4551" s="342"/>
      <c r="Q4551" s="342"/>
      <c r="R4551" s="342"/>
      <c r="S4551" s="342"/>
      <c r="T4551" s="342"/>
      <c r="U4551" s="342"/>
      <c r="V4551" s="342"/>
      <c r="W4551" s="342"/>
      <c r="X4551" s="342"/>
      <c r="Y4551" s="342"/>
      <c r="Z4551" s="342"/>
      <c r="AA4551" s="342"/>
      <c r="AB4551" s="342"/>
      <c r="AC4551" s="342"/>
      <c r="AD4551" s="342"/>
      <c r="AE4551" s="342"/>
      <c r="AF4551" s="342"/>
      <c r="AG4551" s="342"/>
      <c r="AH4551" s="342"/>
      <c r="AI4551" s="342"/>
      <c r="AJ4551" s="342"/>
      <c r="AK4551" s="342"/>
      <c r="AL4551" s="342"/>
      <c r="AM4551" s="342"/>
      <c r="AN4551" s="342"/>
      <c r="AO4551" s="342"/>
      <c r="AP4551" s="342"/>
      <c r="AQ4551" s="342"/>
      <c r="AR4551" s="342"/>
      <c r="AS4551" s="342"/>
      <c r="AT4551" s="342"/>
      <c r="AU4551" s="342"/>
      <c r="AV4551" s="342"/>
      <c r="AW4551" s="342"/>
      <c r="AX4551" s="342"/>
      <c r="AY4551" s="342"/>
      <c r="AZ4551" s="342"/>
      <c r="BA4551" s="342"/>
      <c r="BB4551" s="342"/>
      <c r="BC4551" s="342"/>
      <c r="BD4551" s="342"/>
      <c r="BE4551" s="342"/>
      <c r="BF4551" s="342"/>
      <c r="BG4551" s="342"/>
      <c r="BH4551" s="342"/>
      <c r="BI4551" s="342"/>
      <c r="BJ4551" s="342"/>
      <c r="BK4551" s="342"/>
      <c r="BL4551" s="342"/>
      <c r="BM4551" s="342"/>
      <c r="BN4551" s="342"/>
      <c r="BO4551" s="342"/>
      <c r="BP4551" s="342"/>
      <c r="BQ4551" s="342"/>
      <c r="BR4551" s="342"/>
      <c r="BS4551" s="342"/>
      <c r="BT4551" s="342"/>
      <c r="BU4551" s="342"/>
      <c r="BV4551" s="342"/>
      <c r="BW4551" s="342"/>
      <c r="BX4551" s="342"/>
      <c r="BY4551" s="342"/>
      <c r="BZ4551" s="342"/>
      <c r="CA4551" s="342"/>
      <c r="CB4551" s="342"/>
      <c r="CC4551" s="342"/>
      <c r="CD4551" s="342"/>
      <c r="CE4551" s="342"/>
      <c r="CF4551" s="342"/>
      <c r="CG4551" s="342"/>
      <c r="CH4551" s="342"/>
      <c r="CI4551" s="342"/>
      <c r="CJ4551" s="342"/>
      <c r="CK4551" s="342"/>
      <c r="CL4551" s="342"/>
      <c r="CM4551" s="342"/>
      <c r="CN4551" s="342"/>
      <c r="CO4551" s="342"/>
      <c r="CP4551" s="342"/>
      <c r="CQ4551" s="342"/>
      <c r="CR4551" s="342"/>
      <c r="CS4551" s="342"/>
      <c r="CT4551" s="342"/>
      <c r="CU4551" s="342"/>
      <c r="CV4551" s="342"/>
      <c r="CW4551" s="342"/>
      <c r="CX4551" s="342"/>
      <c r="CY4551" s="342"/>
      <c r="CZ4551" s="342"/>
      <c r="DA4551" s="342"/>
      <c r="DB4551" s="342"/>
      <c r="DC4551" s="342"/>
      <c r="DD4551" s="342"/>
      <c r="DE4551" s="342"/>
      <c r="DF4551" s="342"/>
      <c r="DG4551" s="342"/>
      <c r="DH4551" s="342"/>
      <c r="DI4551" s="342"/>
      <c r="DJ4551" s="342"/>
      <c r="DK4551" s="342"/>
      <c r="DL4551" s="342"/>
      <c r="DM4551" s="342"/>
      <c r="DN4551" s="342"/>
      <c r="DO4551" s="342"/>
      <c r="DP4551" s="342"/>
      <c r="DQ4551" s="342"/>
      <c r="DR4551" s="342"/>
      <c r="DS4551" s="342"/>
      <c r="DT4551" s="342"/>
      <c r="DU4551" s="342"/>
      <c r="DV4551" s="342"/>
      <c r="DW4551" s="342"/>
      <c r="DX4551" s="342"/>
      <c r="DY4551" s="342"/>
      <c r="DZ4551" s="342"/>
      <c r="EA4551" s="342"/>
      <c r="EB4551" s="342"/>
      <c r="EC4551" s="342"/>
      <c r="ED4551" s="342"/>
      <c r="EE4551" s="342"/>
      <c r="EF4551" s="342"/>
      <c r="EG4551" s="342"/>
      <c r="EH4551" s="342"/>
      <c r="EI4551" s="342"/>
      <c r="EJ4551" s="342"/>
      <c r="EK4551" s="342"/>
      <c r="EL4551" s="342"/>
      <c r="EM4551" s="342"/>
      <c r="EN4551" s="342"/>
      <c r="EO4551" s="342"/>
      <c r="EP4551" s="342"/>
      <c r="EQ4551" s="342"/>
      <c r="ER4551" s="342"/>
      <c r="ES4551" s="342"/>
      <c r="ET4551" s="342"/>
      <c r="EU4551" s="342"/>
      <c r="EV4551" s="342"/>
      <c r="EW4551" s="342"/>
      <c r="EX4551" s="342"/>
      <c r="EY4551" s="342"/>
      <c r="EZ4551" s="342"/>
      <c r="FA4551" s="342"/>
      <c r="FB4551" s="342"/>
      <c r="FC4551" s="342"/>
      <c r="FD4551" s="342"/>
      <c r="FE4551" s="342"/>
      <c r="FF4551" s="342"/>
      <c r="FG4551" s="342"/>
      <c r="FH4551" s="342"/>
      <c r="FI4551" s="342"/>
      <c r="FJ4551" s="342"/>
      <c r="FK4551" s="342"/>
      <c r="FL4551" s="342"/>
      <c r="FM4551" s="342"/>
      <c r="FN4551" s="342"/>
      <c r="FO4551" s="342"/>
      <c r="FP4551" s="342"/>
      <c r="FQ4551" s="342"/>
      <c r="FR4551" s="342"/>
      <c r="FS4551" s="342"/>
      <c r="FT4551" s="342"/>
      <c r="FU4551" s="342"/>
      <c r="FV4551" s="342"/>
      <c r="FW4551" s="342"/>
      <c r="FX4551" s="342"/>
      <c r="FY4551" s="342"/>
      <c r="FZ4551" s="342"/>
      <c r="GA4551" s="342"/>
      <c r="GB4551" s="342"/>
      <c r="GC4551" s="342"/>
      <c r="GD4551" s="342"/>
      <c r="GE4551" s="342"/>
      <c r="GF4551" s="342"/>
      <c r="GG4551" s="342"/>
      <c r="GH4551" s="342"/>
      <c r="GI4551" s="342"/>
      <c r="GJ4551" s="342"/>
      <c r="GK4551" s="342"/>
      <c r="GL4551" s="342"/>
      <c r="GM4551" s="342"/>
      <c r="GN4551" s="342"/>
      <c r="GO4551" s="342"/>
      <c r="GP4551" s="342"/>
      <c r="GQ4551" s="342"/>
      <c r="GR4551" s="342"/>
      <c r="GS4551" s="342"/>
      <c r="GT4551" s="342"/>
      <c r="GU4551" s="342"/>
      <c r="GV4551" s="342"/>
      <c r="GW4551" s="342"/>
      <c r="GX4551" s="342"/>
      <c r="GY4551" s="342"/>
      <c r="GZ4551" s="342"/>
      <c r="HA4551" s="342"/>
      <c r="HB4551" s="342"/>
      <c r="HC4551" s="342"/>
      <c r="HD4551" s="342"/>
      <c r="HE4551" s="342"/>
      <c r="HF4551" s="342"/>
      <c r="HG4551" s="342"/>
      <c r="HH4551" s="342"/>
      <c r="HI4551" s="342"/>
      <c r="HJ4551" s="342"/>
      <c r="HK4551" s="342"/>
      <c r="HL4551" s="342"/>
      <c r="HM4551" s="342"/>
      <c r="HN4551" s="342"/>
      <c r="HO4551" s="342"/>
      <c r="HP4551" s="342"/>
      <c r="HQ4551" s="342"/>
      <c r="HR4551" s="342"/>
      <c r="HS4551" s="342"/>
      <c r="HT4551" s="342"/>
      <c r="HU4551" s="342"/>
      <c r="HV4551" s="342"/>
      <c r="HW4551" s="342"/>
      <c r="HX4551" s="342"/>
      <c r="HY4551" s="342"/>
      <c r="HZ4551" s="342"/>
      <c r="IA4551" s="342"/>
      <c r="IB4551" s="342"/>
      <c r="IC4551" s="342"/>
      <c r="ID4551" s="342"/>
      <c r="IE4551" s="342"/>
      <c r="IF4551" s="342"/>
      <c r="IG4551" s="342"/>
    </row>
    <row r="4552" spans="1:241" s="345" customFormat="1" ht="46.5">
      <c r="A4552" s="297">
        <v>445</v>
      </c>
      <c r="B4552" s="197" t="s">
        <v>6320</v>
      </c>
      <c r="C4552" s="34" t="s">
        <v>5572</v>
      </c>
      <c r="D4552" s="84" t="s">
        <v>1808</v>
      </c>
      <c r="E4552" s="341">
        <f t="shared" si="263"/>
        <v>0</v>
      </c>
      <c r="F4552" s="84"/>
      <c r="G4552" s="344"/>
      <c r="H4552" s="344"/>
      <c r="I4552" s="342"/>
      <c r="J4552" s="342"/>
      <c r="K4552" s="342"/>
      <c r="L4552" s="342"/>
      <c r="M4552" s="342"/>
      <c r="N4552" s="342"/>
      <c r="O4552" s="342"/>
      <c r="P4552" s="342"/>
      <c r="Q4552" s="342"/>
      <c r="R4552" s="342"/>
      <c r="S4552" s="342"/>
      <c r="T4552" s="342"/>
      <c r="U4552" s="342"/>
      <c r="V4552" s="342"/>
      <c r="W4552" s="342"/>
      <c r="X4552" s="342"/>
      <c r="Y4552" s="342"/>
      <c r="Z4552" s="342"/>
      <c r="AA4552" s="342"/>
      <c r="AB4552" s="342"/>
      <c r="AC4552" s="342"/>
      <c r="AD4552" s="342"/>
      <c r="AE4552" s="342"/>
      <c r="AF4552" s="342"/>
      <c r="AG4552" s="342"/>
      <c r="AH4552" s="342"/>
      <c r="AI4552" s="342"/>
      <c r="AJ4552" s="342"/>
      <c r="AK4552" s="342"/>
      <c r="AL4552" s="342"/>
      <c r="AM4552" s="342"/>
      <c r="AN4552" s="342"/>
      <c r="AO4552" s="342"/>
      <c r="AP4552" s="342"/>
      <c r="AQ4552" s="342"/>
      <c r="AR4552" s="342"/>
      <c r="AS4552" s="342"/>
      <c r="AT4552" s="342"/>
      <c r="AU4552" s="342"/>
      <c r="AV4552" s="342"/>
      <c r="AW4552" s="342"/>
      <c r="AX4552" s="342"/>
      <c r="AY4552" s="342"/>
      <c r="AZ4552" s="342"/>
      <c r="BA4552" s="342"/>
      <c r="BB4552" s="342"/>
      <c r="BC4552" s="342"/>
      <c r="BD4552" s="342"/>
      <c r="BE4552" s="342"/>
      <c r="BF4552" s="342"/>
      <c r="BG4552" s="342"/>
      <c r="BH4552" s="342"/>
      <c r="BI4552" s="342"/>
      <c r="BJ4552" s="342"/>
      <c r="BK4552" s="342"/>
      <c r="BL4552" s="342"/>
      <c r="BM4552" s="342"/>
      <c r="BN4552" s="342"/>
      <c r="BO4552" s="342"/>
      <c r="BP4552" s="342"/>
      <c r="BQ4552" s="342"/>
      <c r="BR4552" s="342"/>
      <c r="BS4552" s="342"/>
      <c r="BT4552" s="342"/>
      <c r="BU4552" s="342"/>
      <c r="BV4552" s="342"/>
      <c r="BW4552" s="342"/>
      <c r="BX4552" s="342"/>
      <c r="BY4552" s="342"/>
      <c r="BZ4552" s="342"/>
      <c r="CA4552" s="342"/>
      <c r="CB4552" s="342"/>
      <c r="CC4552" s="342"/>
      <c r="CD4552" s="342"/>
      <c r="CE4552" s="342"/>
      <c r="CF4552" s="342"/>
      <c r="CG4552" s="342"/>
      <c r="CH4552" s="342"/>
      <c r="CI4552" s="342"/>
      <c r="CJ4552" s="342"/>
      <c r="CK4552" s="342"/>
      <c r="CL4552" s="342"/>
      <c r="CM4552" s="342"/>
      <c r="CN4552" s="342"/>
      <c r="CO4552" s="342"/>
      <c r="CP4552" s="342"/>
      <c r="CQ4552" s="342"/>
      <c r="CR4552" s="342"/>
      <c r="CS4552" s="342"/>
      <c r="CT4552" s="342"/>
      <c r="CU4552" s="342"/>
      <c r="CV4552" s="342"/>
      <c r="CW4552" s="342"/>
      <c r="CX4552" s="342"/>
      <c r="CY4552" s="342"/>
      <c r="CZ4552" s="342"/>
      <c r="DA4552" s="342"/>
      <c r="DB4552" s="342"/>
      <c r="DC4552" s="342"/>
      <c r="DD4552" s="342"/>
      <c r="DE4552" s="342"/>
      <c r="DF4552" s="342"/>
      <c r="DG4552" s="342"/>
      <c r="DH4552" s="342"/>
      <c r="DI4552" s="342"/>
      <c r="DJ4552" s="342"/>
      <c r="DK4552" s="342"/>
      <c r="DL4552" s="342"/>
      <c r="DM4552" s="342"/>
      <c r="DN4552" s="342"/>
      <c r="DO4552" s="342"/>
      <c r="DP4552" s="342"/>
      <c r="DQ4552" s="342"/>
      <c r="DR4552" s="342"/>
      <c r="DS4552" s="342"/>
      <c r="DT4552" s="342"/>
      <c r="DU4552" s="342"/>
      <c r="DV4552" s="342"/>
      <c r="DW4552" s="342"/>
      <c r="DX4552" s="342"/>
      <c r="DY4552" s="342"/>
      <c r="DZ4552" s="342"/>
      <c r="EA4552" s="342"/>
      <c r="EB4552" s="342"/>
      <c r="EC4552" s="342"/>
      <c r="ED4552" s="342"/>
      <c r="EE4552" s="342"/>
      <c r="EF4552" s="342"/>
      <c r="EG4552" s="342"/>
      <c r="EH4552" s="342"/>
      <c r="EI4552" s="342"/>
      <c r="EJ4552" s="342"/>
      <c r="EK4552" s="342"/>
      <c r="EL4552" s="342"/>
      <c r="EM4552" s="342"/>
      <c r="EN4552" s="342"/>
      <c r="EO4552" s="342"/>
      <c r="EP4552" s="342"/>
      <c r="EQ4552" s="342"/>
      <c r="ER4552" s="342"/>
      <c r="ES4552" s="342"/>
      <c r="ET4552" s="342"/>
      <c r="EU4552" s="342"/>
      <c r="EV4552" s="342"/>
      <c r="EW4552" s="342"/>
      <c r="EX4552" s="342"/>
      <c r="EY4552" s="342"/>
      <c r="EZ4552" s="342"/>
      <c r="FA4552" s="342"/>
      <c r="FB4552" s="342"/>
      <c r="FC4552" s="342"/>
      <c r="FD4552" s="342"/>
      <c r="FE4552" s="342"/>
      <c r="FF4552" s="342"/>
      <c r="FG4552" s="342"/>
      <c r="FH4552" s="342"/>
      <c r="FI4552" s="342"/>
      <c r="FJ4552" s="342"/>
      <c r="FK4552" s="342"/>
      <c r="FL4552" s="342"/>
      <c r="FM4552" s="342"/>
      <c r="FN4552" s="342"/>
      <c r="FO4552" s="342"/>
      <c r="FP4552" s="342"/>
      <c r="FQ4552" s="342"/>
      <c r="FR4552" s="342"/>
      <c r="FS4552" s="342"/>
      <c r="FT4552" s="342"/>
      <c r="FU4552" s="342"/>
      <c r="FV4552" s="342"/>
      <c r="FW4552" s="342"/>
      <c r="FX4552" s="342"/>
      <c r="FY4552" s="342"/>
      <c r="FZ4552" s="342"/>
      <c r="GA4552" s="342"/>
      <c r="GB4552" s="342"/>
      <c r="GC4552" s="342"/>
      <c r="GD4552" s="342"/>
      <c r="GE4552" s="342"/>
      <c r="GF4552" s="342"/>
      <c r="GG4552" s="342"/>
      <c r="GH4552" s="342"/>
      <c r="GI4552" s="342"/>
      <c r="GJ4552" s="342"/>
      <c r="GK4552" s="342"/>
      <c r="GL4552" s="342"/>
      <c r="GM4552" s="342"/>
      <c r="GN4552" s="342"/>
      <c r="GO4552" s="342"/>
      <c r="GP4552" s="342"/>
      <c r="GQ4552" s="342"/>
      <c r="GR4552" s="342"/>
      <c r="GS4552" s="342"/>
      <c r="GT4552" s="342"/>
      <c r="GU4552" s="342"/>
      <c r="GV4552" s="342"/>
      <c r="GW4552" s="342"/>
      <c r="GX4552" s="342"/>
      <c r="GY4552" s="342"/>
      <c r="GZ4552" s="342"/>
      <c r="HA4552" s="342"/>
      <c r="HB4552" s="342"/>
      <c r="HC4552" s="342"/>
      <c r="HD4552" s="342"/>
      <c r="HE4552" s="342"/>
      <c r="HF4552" s="342"/>
      <c r="HG4552" s="342"/>
      <c r="HH4552" s="342"/>
      <c r="HI4552" s="342"/>
      <c r="HJ4552" s="342"/>
      <c r="HK4552" s="342"/>
      <c r="HL4552" s="342"/>
      <c r="HM4552" s="342"/>
      <c r="HN4552" s="342"/>
      <c r="HO4552" s="342"/>
      <c r="HP4552" s="342"/>
      <c r="HQ4552" s="342"/>
      <c r="HR4552" s="342"/>
      <c r="HS4552" s="342"/>
      <c r="HT4552" s="342"/>
      <c r="HU4552" s="342"/>
      <c r="HV4552" s="342"/>
      <c r="HW4552" s="342"/>
      <c r="HX4552" s="342"/>
      <c r="HY4552" s="342"/>
      <c r="HZ4552" s="342"/>
      <c r="IA4552" s="342"/>
      <c r="IB4552" s="342"/>
      <c r="IC4552" s="342"/>
      <c r="ID4552" s="342"/>
      <c r="IE4552" s="342"/>
      <c r="IF4552" s="342"/>
      <c r="IG4552" s="342"/>
    </row>
    <row r="4553" spans="1:241" s="345" customFormat="1">
      <c r="A4553" s="297">
        <v>446</v>
      </c>
      <c r="B4553" s="197" t="s">
        <v>5573</v>
      </c>
      <c r="C4553" s="34" t="s">
        <v>5574</v>
      </c>
      <c r="D4553" s="84" t="s">
        <v>1808</v>
      </c>
      <c r="E4553" s="341">
        <f t="shared" si="263"/>
        <v>0</v>
      </c>
      <c r="F4553" s="84"/>
      <c r="G4553" s="344"/>
      <c r="H4553" s="344"/>
      <c r="I4553" s="342"/>
      <c r="J4553" s="342"/>
      <c r="K4553" s="342"/>
      <c r="L4553" s="342"/>
      <c r="M4553" s="342"/>
      <c r="N4553" s="342"/>
      <c r="O4553" s="342"/>
      <c r="P4553" s="342"/>
      <c r="Q4553" s="342"/>
      <c r="R4553" s="342"/>
      <c r="S4553" s="342"/>
      <c r="T4553" s="342"/>
      <c r="U4553" s="342"/>
      <c r="V4553" s="342"/>
      <c r="W4553" s="342"/>
      <c r="X4553" s="342"/>
      <c r="Y4553" s="342"/>
      <c r="Z4553" s="342"/>
      <c r="AA4553" s="342"/>
      <c r="AB4553" s="342"/>
      <c r="AC4553" s="342"/>
      <c r="AD4553" s="342"/>
      <c r="AE4553" s="342"/>
      <c r="AF4553" s="342"/>
      <c r="AG4553" s="342"/>
      <c r="AH4553" s="342"/>
      <c r="AI4553" s="342"/>
      <c r="AJ4553" s="342"/>
      <c r="AK4553" s="342"/>
      <c r="AL4553" s="342"/>
      <c r="AM4553" s="342"/>
      <c r="AN4553" s="342"/>
      <c r="AO4553" s="342"/>
      <c r="AP4553" s="342"/>
      <c r="AQ4553" s="342"/>
      <c r="AR4553" s="342"/>
      <c r="AS4553" s="342"/>
      <c r="AT4553" s="342"/>
      <c r="AU4553" s="342"/>
      <c r="AV4553" s="342"/>
      <c r="AW4553" s="342"/>
      <c r="AX4553" s="342"/>
      <c r="AY4553" s="342"/>
      <c r="AZ4553" s="342"/>
      <c r="BA4553" s="342"/>
      <c r="BB4553" s="342"/>
      <c r="BC4553" s="342"/>
      <c r="BD4553" s="342"/>
      <c r="BE4553" s="342"/>
      <c r="BF4553" s="342"/>
      <c r="BG4553" s="342"/>
      <c r="BH4553" s="342"/>
      <c r="BI4553" s="342"/>
      <c r="BJ4553" s="342"/>
      <c r="BK4553" s="342"/>
      <c r="BL4553" s="342"/>
      <c r="BM4553" s="342"/>
      <c r="BN4553" s="342"/>
      <c r="BO4553" s="342"/>
      <c r="BP4553" s="342"/>
      <c r="BQ4553" s="342"/>
      <c r="BR4553" s="342"/>
      <c r="BS4553" s="342"/>
      <c r="BT4553" s="342"/>
      <c r="BU4553" s="342"/>
      <c r="BV4553" s="342"/>
      <c r="BW4553" s="342"/>
      <c r="BX4553" s="342"/>
      <c r="BY4553" s="342"/>
      <c r="BZ4553" s="342"/>
      <c r="CA4553" s="342"/>
      <c r="CB4553" s="342"/>
      <c r="CC4553" s="342"/>
      <c r="CD4553" s="342"/>
      <c r="CE4553" s="342"/>
      <c r="CF4553" s="342"/>
      <c r="CG4553" s="342"/>
      <c r="CH4553" s="342"/>
      <c r="CI4553" s="342"/>
      <c r="CJ4553" s="342"/>
      <c r="CK4553" s="342"/>
      <c r="CL4553" s="342"/>
      <c r="CM4553" s="342"/>
      <c r="CN4553" s="342"/>
      <c r="CO4553" s="342"/>
      <c r="CP4553" s="342"/>
      <c r="CQ4553" s="342"/>
      <c r="CR4553" s="342"/>
      <c r="CS4553" s="342"/>
      <c r="CT4553" s="342"/>
      <c r="CU4553" s="342"/>
      <c r="CV4553" s="342"/>
      <c r="CW4553" s="342"/>
      <c r="CX4553" s="342"/>
      <c r="CY4553" s="342"/>
      <c r="CZ4553" s="342"/>
      <c r="DA4553" s="342"/>
      <c r="DB4553" s="342"/>
      <c r="DC4553" s="342"/>
      <c r="DD4553" s="342"/>
      <c r="DE4553" s="342"/>
      <c r="DF4553" s="342"/>
      <c r="DG4553" s="342"/>
      <c r="DH4553" s="342"/>
      <c r="DI4553" s="342"/>
      <c r="DJ4553" s="342"/>
      <c r="DK4553" s="342"/>
      <c r="DL4553" s="342"/>
      <c r="DM4553" s="342"/>
      <c r="DN4553" s="342"/>
      <c r="DO4553" s="342"/>
      <c r="DP4553" s="342"/>
      <c r="DQ4553" s="342"/>
      <c r="DR4553" s="342"/>
      <c r="DS4553" s="342"/>
      <c r="DT4553" s="342"/>
      <c r="DU4553" s="342"/>
      <c r="DV4553" s="342"/>
      <c r="DW4553" s="342"/>
      <c r="DX4553" s="342"/>
      <c r="DY4553" s="342"/>
      <c r="DZ4553" s="342"/>
      <c r="EA4553" s="342"/>
      <c r="EB4553" s="342"/>
      <c r="EC4553" s="342"/>
      <c r="ED4553" s="342"/>
      <c r="EE4553" s="342"/>
      <c r="EF4553" s="342"/>
      <c r="EG4553" s="342"/>
      <c r="EH4553" s="342"/>
      <c r="EI4553" s="342"/>
      <c r="EJ4553" s="342"/>
      <c r="EK4553" s="342"/>
      <c r="EL4553" s="342"/>
      <c r="EM4553" s="342"/>
      <c r="EN4553" s="342"/>
      <c r="EO4553" s="342"/>
      <c r="EP4553" s="342"/>
      <c r="EQ4553" s="342"/>
      <c r="ER4553" s="342"/>
      <c r="ES4553" s="342"/>
      <c r="ET4553" s="342"/>
      <c r="EU4553" s="342"/>
      <c r="EV4553" s="342"/>
      <c r="EW4553" s="342"/>
      <c r="EX4553" s="342"/>
      <c r="EY4553" s="342"/>
      <c r="EZ4553" s="342"/>
      <c r="FA4553" s="342"/>
      <c r="FB4553" s="342"/>
      <c r="FC4553" s="342"/>
      <c r="FD4553" s="342"/>
      <c r="FE4553" s="342"/>
      <c r="FF4553" s="342"/>
      <c r="FG4553" s="342"/>
      <c r="FH4553" s="342"/>
      <c r="FI4553" s="342"/>
      <c r="FJ4553" s="342"/>
      <c r="FK4553" s="342"/>
      <c r="FL4553" s="342"/>
      <c r="FM4553" s="342"/>
      <c r="FN4553" s="342"/>
      <c r="FO4553" s="342"/>
      <c r="FP4553" s="342"/>
      <c r="FQ4553" s="342"/>
      <c r="FR4553" s="342"/>
      <c r="FS4553" s="342"/>
      <c r="FT4553" s="342"/>
      <c r="FU4553" s="342"/>
      <c r="FV4553" s="342"/>
      <c r="FW4553" s="342"/>
      <c r="FX4553" s="342"/>
      <c r="FY4553" s="342"/>
      <c r="FZ4553" s="342"/>
      <c r="GA4553" s="342"/>
      <c r="GB4553" s="342"/>
      <c r="GC4553" s="342"/>
      <c r="GD4553" s="342"/>
      <c r="GE4553" s="342"/>
      <c r="GF4553" s="342"/>
      <c r="GG4553" s="342"/>
      <c r="GH4553" s="342"/>
      <c r="GI4553" s="342"/>
      <c r="GJ4553" s="342"/>
      <c r="GK4553" s="342"/>
      <c r="GL4553" s="342"/>
      <c r="GM4553" s="342"/>
      <c r="GN4553" s="342"/>
      <c r="GO4553" s="342"/>
      <c r="GP4553" s="342"/>
      <c r="GQ4553" s="342"/>
      <c r="GR4553" s="342"/>
      <c r="GS4553" s="342"/>
      <c r="GT4553" s="342"/>
      <c r="GU4553" s="342"/>
      <c r="GV4553" s="342"/>
      <c r="GW4553" s="342"/>
      <c r="GX4553" s="342"/>
      <c r="GY4553" s="342"/>
      <c r="GZ4553" s="342"/>
      <c r="HA4553" s="342"/>
      <c r="HB4553" s="342"/>
      <c r="HC4553" s="342"/>
      <c r="HD4553" s="342"/>
      <c r="HE4553" s="342"/>
      <c r="HF4553" s="342"/>
      <c r="HG4553" s="342"/>
      <c r="HH4553" s="342"/>
      <c r="HI4553" s="342"/>
      <c r="HJ4553" s="342"/>
      <c r="HK4553" s="342"/>
      <c r="HL4553" s="342"/>
      <c r="HM4553" s="342"/>
      <c r="HN4553" s="342"/>
      <c r="HO4553" s="342"/>
      <c r="HP4553" s="342"/>
      <c r="HQ4553" s="342"/>
      <c r="HR4553" s="342"/>
      <c r="HS4553" s="342"/>
      <c r="HT4553" s="342"/>
      <c r="HU4553" s="342"/>
      <c r="HV4553" s="342"/>
      <c r="HW4553" s="342"/>
      <c r="HX4553" s="342"/>
      <c r="HY4553" s="342"/>
      <c r="HZ4553" s="342"/>
      <c r="IA4553" s="342"/>
      <c r="IB4553" s="342"/>
      <c r="IC4553" s="342"/>
      <c r="ID4553" s="342"/>
      <c r="IE4553" s="342"/>
      <c r="IF4553" s="342"/>
      <c r="IG4553" s="342"/>
    </row>
    <row r="4554" spans="1:241" s="304" customFormat="1">
      <c r="A4554" s="297">
        <v>447</v>
      </c>
      <c r="B4554" s="197" t="s">
        <v>5575</v>
      </c>
      <c r="C4554" s="34"/>
      <c r="D4554" s="84" t="s">
        <v>1808</v>
      </c>
      <c r="E4554" s="312">
        <f t="shared" si="263"/>
        <v>0</v>
      </c>
      <c r="F4554" s="84"/>
      <c r="G4554" s="303"/>
      <c r="H4554" s="303"/>
      <c r="I4554" s="13"/>
      <c r="J4554" s="13"/>
      <c r="K4554" s="13"/>
      <c r="L4554" s="13"/>
      <c r="M4554" s="13"/>
      <c r="N4554" s="13"/>
      <c r="O4554" s="13"/>
      <c r="P4554" s="13"/>
      <c r="Q4554" s="13"/>
      <c r="R4554" s="13"/>
      <c r="S4554" s="13"/>
      <c r="T4554" s="13"/>
      <c r="U4554" s="13"/>
      <c r="V4554" s="13"/>
      <c r="W4554" s="13"/>
      <c r="X4554" s="13"/>
      <c r="Y4554" s="13"/>
      <c r="Z4554" s="13"/>
      <c r="AA4554" s="13"/>
      <c r="AB4554" s="13"/>
      <c r="AC4554" s="13"/>
      <c r="AD4554" s="13"/>
      <c r="AE4554" s="13"/>
      <c r="AF4554" s="13"/>
      <c r="AG4554" s="13"/>
      <c r="AH4554" s="13"/>
      <c r="AI4554" s="13"/>
      <c r="AJ4554" s="13"/>
      <c r="AK4554" s="13"/>
      <c r="AL4554" s="13"/>
      <c r="AM4554" s="13"/>
      <c r="AN4554" s="13"/>
      <c r="AO4554" s="13"/>
      <c r="AP4554" s="13"/>
      <c r="AQ4554" s="13"/>
      <c r="AR4554" s="13"/>
      <c r="AS4554" s="13"/>
      <c r="AT4554" s="13"/>
      <c r="AU4554" s="13"/>
      <c r="AV4554" s="13"/>
      <c r="AW4554" s="13"/>
      <c r="AX4554" s="13"/>
      <c r="AY4554" s="13"/>
      <c r="AZ4554" s="13"/>
      <c r="BA4554" s="13"/>
      <c r="BB4554" s="13"/>
      <c r="BC4554" s="13"/>
      <c r="BD4554" s="13"/>
      <c r="BE4554" s="13"/>
      <c r="BF4554" s="13"/>
      <c r="BG4554" s="13"/>
      <c r="BH4554" s="13"/>
      <c r="BI4554" s="13"/>
      <c r="BJ4554" s="13"/>
      <c r="BK4554" s="13"/>
      <c r="BL4554" s="13"/>
      <c r="BM4554" s="13"/>
      <c r="BN4554" s="13"/>
      <c r="BO4554" s="13"/>
      <c r="BP4554" s="13"/>
      <c r="BQ4554" s="13"/>
      <c r="BR4554" s="13"/>
      <c r="BS4554" s="13"/>
      <c r="BT4554" s="13"/>
      <c r="BU4554" s="13"/>
      <c r="BV4554" s="13"/>
      <c r="BW4554" s="13"/>
      <c r="BX4554" s="13"/>
      <c r="BY4554" s="13"/>
      <c r="BZ4554" s="13"/>
      <c r="CA4554" s="13"/>
      <c r="CB4554" s="13"/>
      <c r="CC4554" s="13"/>
      <c r="CD4554" s="13"/>
      <c r="CE4554" s="13"/>
      <c r="CF4554" s="13"/>
      <c r="CG4554" s="13"/>
      <c r="CH4554" s="13"/>
      <c r="CI4554" s="13"/>
      <c r="CJ4554" s="13"/>
      <c r="CK4554" s="13"/>
      <c r="CL4554" s="13"/>
      <c r="CM4554" s="13"/>
      <c r="CN4554" s="13"/>
      <c r="CO4554" s="13"/>
      <c r="CP4554" s="13"/>
      <c r="CQ4554" s="13"/>
      <c r="CR4554" s="13"/>
      <c r="CS4554" s="13"/>
      <c r="CT4554" s="13"/>
      <c r="CU4554" s="13"/>
      <c r="CV4554" s="13"/>
      <c r="CW4554" s="13"/>
      <c r="CX4554" s="13"/>
      <c r="CY4554" s="13"/>
      <c r="CZ4554" s="13"/>
      <c r="DA4554" s="13"/>
      <c r="DB4554" s="13"/>
      <c r="DC4554" s="13"/>
      <c r="DD4554" s="13"/>
      <c r="DE4554" s="13"/>
      <c r="DF4554" s="13"/>
      <c r="DG4554" s="13"/>
      <c r="DH4554" s="13"/>
      <c r="DI4554" s="13"/>
      <c r="DJ4554" s="13"/>
      <c r="DK4554" s="13"/>
      <c r="DL4554" s="13"/>
      <c r="DM4554" s="13"/>
      <c r="DN4554" s="13"/>
      <c r="DO4554" s="13"/>
      <c r="DP4554" s="13"/>
      <c r="DQ4554" s="13"/>
      <c r="DR4554" s="13"/>
      <c r="DS4554" s="13"/>
      <c r="DT4554" s="13"/>
      <c r="DU4554" s="13"/>
      <c r="DV4554" s="13"/>
      <c r="DW4554" s="13"/>
      <c r="DX4554" s="13"/>
      <c r="DY4554" s="13"/>
      <c r="DZ4554" s="13"/>
      <c r="EA4554" s="13"/>
      <c r="EB4554" s="13"/>
      <c r="EC4554" s="13"/>
      <c r="ED4554" s="13"/>
      <c r="EE4554" s="13"/>
      <c r="EF4554" s="13"/>
      <c r="EG4554" s="13"/>
      <c r="EH4554" s="13"/>
      <c r="EI4554" s="13"/>
      <c r="EJ4554" s="13"/>
      <c r="EK4554" s="13"/>
      <c r="EL4554" s="13"/>
      <c r="EM4554" s="13"/>
      <c r="EN4554" s="13"/>
      <c r="EO4554" s="13"/>
      <c r="EP4554" s="13"/>
      <c r="EQ4554" s="13"/>
      <c r="ER4554" s="13"/>
      <c r="ES4554" s="13"/>
      <c r="ET4554" s="13"/>
      <c r="EU4554" s="13"/>
      <c r="EV4554" s="13"/>
      <c r="EW4554" s="13"/>
      <c r="EX4554" s="13"/>
      <c r="EY4554" s="13"/>
      <c r="EZ4554" s="13"/>
      <c r="FA4554" s="13"/>
      <c r="FB4554" s="13"/>
      <c r="FC4554" s="13"/>
      <c r="FD4554" s="13"/>
      <c r="FE4554" s="13"/>
      <c r="FF4554" s="13"/>
      <c r="FG4554" s="13"/>
      <c r="FH4554" s="13"/>
      <c r="FI4554" s="13"/>
      <c r="FJ4554" s="13"/>
      <c r="FK4554" s="13"/>
      <c r="FL4554" s="13"/>
      <c r="FM4554" s="13"/>
      <c r="FN4554" s="13"/>
      <c r="FO4554" s="13"/>
      <c r="FP4554" s="13"/>
      <c r="FQ4554" s="13"/>
      <c r="FR4554" s="13"/>
      <c r="FS4554" s="13"/>
      <c r="FT4554" s="13"/>
      <c r="FU4554" s="13"/>
      <c r="FV4554" s="13"/>
      <c r="FW4554" s="13"/>
      <c r="FX4554" s="13"/>
      <c r="FY4554" s="13"/>
      <c r="FZ4554" s="13"/>
      <c r="GA4554" s="13"/>
      <c r="GB4554" s="13"/>
      <c r="GC4554" s="13"/>
      <c r="GD4554" s="13"/>
      <c r="GE4554" s="13"/>
      <c r="GF4554" s="13"/>
      <c r="GG4554" s="13"/>
      <c r="GH4554" s="13"/>
      <c r="GI4554" s="13"/>
      <c r="GJ4554" s="13"/>
      <c r="GK4554" s="13"/>
      <c r="GL4554" s="13"/>
      <c r="GM4554" s="13"/>
      <c r="GN4554" s="13"/>
      <c r="GO4554" s="13"/>
      <c r="GP4554" s="13"/>
      <c r="GQ4554" s="13"/>
      <c r="GR4554" s="13"/>
      <c r="GS4554" s="13"/>
      <c r="GT4554" s="13"/>
      <c r="GU4554" s="13"/>
      <c r="GV4554" s="13"/>
      <c r="GW4554" s="13"/>
      <c r="GX4554" s="13"/>
      <c r="GY4554" s="13"/>
      <c r="GZ4554" s="13"/>
      <c r="HA4554" s="13"/>
      <c r="HB4554" s="13"/>
      <c r="HC4554" s="13"/>
      <c r="HD4554" s="13"/>
      <c r="HE4554" s="13"/>
      <c r="HF4554" s="13"/>
      <c r="HG4554" s="13"/>
      <c r="HH4554" s="13"/>
      <c r="HI4554" s="13"/>
      <c r="HJ4554" s="13"/>
      <c r="HK4554" s="13"/>
      <c r="HL4554" s="13"/>
      <c r="HM4554" s="13"/>
      <c r="HN4554" s="13"/>
      <c r="HO4554" s="13"/>
      <c r="HP4554" s="13"/>
      <c r="HQ4554" s="13"/>
      <c r="HR4554" s="13"/>
      <c r="HS4554" s="13"/>
      <c r="HT4554" s="13"/>
      <c r="HU4554" s="13"/>
      <c r="HV4554" s="13"/>
      <c r="HW4554" s="13"/>
      <c r="HX4554" s="13"/>
      <c r="HY4554" s="13"/>
      <c r="HZ4554" s="13"/>
      <c r="IA4554" s="13"/>
      <c r="IB4554" s="13"/>
      <c r="IC4554" s="13"/>
      <c r="ID4554" s="13"/>
      <c r="IE4554" s="13"/>
      <c r="IF4554" s="13"/>
      <c r="IG4554" s="13"/>
    </row>
    <row r="4555" spans="1:241" s="304" customFormat="1">
      <c r="A4555" s="297">
        <v>448</v>
      </c>
      <c r="B4555" s="197" t="s">
        <v>4687</v>
      </c>
      <c r="C4555" s="34"/>
      <c r="D4555" s="84" t="s">
        <v>1808</v>
      </c>
      <c r="E4555" s="312">
        <f t="shared" si="263"/>
        <v>0</v>
      </c>
      <c r="F4555" s="84"/>
      <c r="G4555" s="303"/>
      <c r="H4555" s="303"/>
      <c r="I4555" s="13"/>
      <c r="J4555" s="13"/>
      <c r="K4555" s="13"/>
      <c r="L4555" s="13"/>
      <c r="M4555" s="13"/>
      <c r="N4555" s="13"/>
      <c r="O4555" s="13"/>
      <c r="P4555" s="13"/>
      <c r="Q4555" s="13"/>
      <c r="R4555" s="13"/>
      <c r="S4555" s="13"/>
      <c r="T4555" s="13"/>
      <c r="U4555" s="13"/>
      <c r="V4555" s="13"/>
      <c r="W4555" s="13"/>
      <c r="X4555" s="13"/>
      <c r="Y4555" s="13"/>
      <c r="Z4555" s="13"/>
      <c r="AA4555" s="13"/>
      <c r="AB4555" s="13"/>
      <c r="AC4555" s="13"/>
      <c r="AD4555" s="13"/>
      <c r="AE4555" s="13"/>
      <c r="AF4555" s="13"/>
      <c r="AG4555" s="13"/>
      <c r="AH4555" s="13"/>
      <c r="AI4555" s="13"/>
      <c r="AJ4555" s="13"/>
      <c r="AK4555" s="13"/>
      <c r="AL4555" s="13"/>
      <c r="AM4555" s="13"/>
      <c r="AN4555" s="13"/>
      <c r="AO4555" s="13"/>
      <c r="AP4555" s="13"/>
      <c r="AQ4555" s="13"/>
      <c r="AR4555" s="13"/>
      <c r="AS4555" s="13"/>
      <c r="AT4555" s="13"/>
      <c r="AU4555" s="13"/>
      <c r="AV4555" s="13"/>
      <c r="AW4555" s="13"/>
      <c r="AX4555" s="13"/>
      <c r="AY4555" s="13"/>
      <c r="AZ4555" s="13"/>
      <c r="BA4555" s="13"/>
      <c r="BB4555" s="13"/>
      <c r="BC4555" s="13"/>
      <c r="BD4555" s="13"/>
      <c r="BE4555" s="13"/>
      <c r="BF4555" s="13"/>
      <c r="BG4555" s="13"/>
      <c r="BH4555" s="13"/>
      <c r="BI4555" s="13"/>
      <c r="BJ4555" s="13"/>
      <c r="BK4555" s="13"/>
      <c r="BL4555" s="13"/>
      <c r="BM4555" s="13"/>
      <c r="BN4555" s="13"/>
      <c r="BO4555" s="13"/>
      <c r="BP4555" s="13"/>
      <c r="BQ4555" s="13"/>
      <c r="BR4555" s="13"/>
      <c r="BS4555" s="13"/>
      <c r="BT4555" s="13"/>
      <c r="BU4555" s="13"/>
      <c r="BV4555" s="13"/>
      <c r="BW4555" s="13"/>
      <c r="BX4555" s="13"/>
      <c r="BY4555" s="13"/>
      <c r="BZ4555" s="13"/>
      <c r="CA4555" s="13"/>
      <c r="CB4555" s="13"/>
      <c r="CC4555" s="13"/>
      <c r="CD4555" s="13"/>
      <c r="CE4555" s="13"/>
      <c r="CF4555" s="13"/>
      <c r="CG4555" s="13"/>
      <c r="CH4555" s="13"/>
      <c r="CI4555" s="13"/>
      <c r="CJ4555" s="13"/>
      <c r="CK4555" s="13"/>
      <c r="CL4555" s="13"/>
      <c r="CM4555" s="13"/>
      <c r="CN4555" s="13"/>
      <c r="CO4555" s="13"/>
      <c r="CP4555" s="13"/>
      <c r="CQ4555" s="13"/>
      <c r="CR4555" s="13"/>
      <c r="CS4555" s="13"/>
      <c r="CT4555" s="13"/>
      <c r="CU4555" s="13"/>
      <c r="CV4555" s="13"/>
      <c r="CW4555" s="13"/>
      <c r="CX4555" s="13"/>
      <c r="CY4555" s="13"/>
      <c r="CZ4555" s="13"/>
      <c r="DA4555" s="13"/>
      <c r="DB4555" s="13"/>
      <c r="DC4555" s="13"/>
      <c r="DD4555" s="13"/>
      <c r="DE4555" s="13"/>
      <c r="DF4555" s="13"/>
      <c r="DG4555" s="13"/>
      <c r="DH4555" s="13"/>
      <c r="DI4555" s="13"/>
      <c r="DJ4555" s="13"/>
      <c r="DK4555" s="13"/>
      <c r="DL4555" s="13"/>
      <c r="DM4555" s="13"/>
      <c r="DN4555" s="13"/>
      <c r="DO4555" s="13"/>
      <c r="DP4555" s="13"/>
      <c r="DQ4555" s="13"/>
      <c r="DR4555" s="13"/>
      <c r="DS4555" s="13"/>
      <c r="DT4555" s="13"/>
      <c r="DU4555" s="13"/>
      <c r="DV4555" s="13"/>
      <c r="DW4555" s="13"/>
      <c r="DX4555" s="13"/>
      <c r="DY4555" s="13"/>
      <c r="DZ4555" s="13"/>
      <c r="EA4555" s="13"/>
      <c r="EB4555" s="13"/>
      <c r="EC4555" s="13"/>
      <c r="ED4555" s="13"/>
      <c r="EE4555" s="13"/>
      <c r="EF4555" s="13"/>
      <c r="EG4555" s="13"/>
      <c r="EH4555" s="13"/>
      <c r="EI4555" s="13"/>
      <c r="EJ4555" s="13"/>
      <c r="EK4555" s="13"/>
      <c r="EL4555" s="13"/>
      <c r="EM4555" s="13"/>
      <c r="EN4555" s="13"/>
      <c r="EO4555" s="13"/>
      <c r="EP4555" s="13"/>
      <c r="EQ4555" s="13"/>
      <c r="ER4555" s="13"/>
      <c r="ES4555" s="13"/>
      <c r="ET4555" s="13"/>
      <c r="EU4555" s="13"/>
      <c r="EV4555" s="13"/>
      <c r="EW4555" s="13"/>
      <c r="EX4555" s="13"/>
      <c r="EY4555" s="13"/>
      <c r="EZ4555" s="13"/>
      <c r="FA4555" s="13"/>
      <c r="FB4555" s="13"/>
      <c r="FC4555" s="13"/>
      <c r="FD4555" s="13"/>
      <c r="FE4555" s="13"/>
      <c r="FF4555" s="13"/>
      <c r="FG4555" s="13"/>
      <c r="FH4555" s="13"/>
      <c r="FI4555" s="13"/>
      <c r="FJ4555" s="13"/>
      <c r="FK4555" s="13"/>
      <c r="FL4555" s="13"/>
      <c r="FM4555" s="13"/>
      <c r="FN4555" s="13"/>
      <c r="FO4555" s="13"/>
      <c r="FP4555" s="13"/>
      <c r="FQ4555" s="13"/>
      <c r="FR4555" s="13"/>
      <c r="FS4555" s="13"/>
      <c r="FT4555" s="13"/>
      <c r="FU4555" s="13"/>
      <c r="FV4555" s="13"/>
      <c r="FW4555" s="13"/>
      <c r="FX4555" s="13"/>
      <c r="FY4555" s="13"/>
      <c r="FZ4555" s="13"/>
      <c r="GA4555" s="13"/>
      <c r="GB4555" s="13"/>
      <c r="GC4555" s="13"/>
      <c r="GD4555" s="13"/>
      <c r="GE4555" s="13"/>
      <c r="GF4555" s="13"/>
      <c r="GG4555" s="13"/>
      <c r="GH4555" s="13"/>
      <c r="GI4555" s="13"/>
      <c r="GJ4555" s="13"/>
      <c r="GK4555" s="13"/>
      <c r="GL4555" s="13"/>
      <c r="GM4555" s="13"/>
      <c r="GN4555" s="13"/>
      <c r="GO4555" s="13"/>
      <c r="GP4555" s="13"/>
      <c r="GQ4555" s="13"/>
      <c r="GR4555" s="13"/>
      <c r="GS4555" s="13"/>
      <c r="GT4555" s="13"/>
      <c r="GU4555" s="13"/>
      <c r="GV4555" s="13"/>
      <c r="GW4555" s="13"/>
      <c r="GX4555" s="13"/>
      <c r="GY4555" s="13"/>
      <c r="GZ4555" s="13"/>
      <c r="HA4555" s="13"/>
      <c r="HB4555" s="13"/>
      <c r="HC4555" s="13"/>
      <c r="HD4555" s="13"/>
      <c r="HE4555" s="13"/>
      <c r="HF4555" s="13"/>
      <c r="HG4555" s="13"/>
      <c r="HH4555" s="13"/>
      <c r="HI4555" s="13"/>
      <c r="HJ4555" s="13"/>
      <c r="HK4555" s="13"/>
      <c r="HL4555" s="13"/>
      <c r="HM4555" s="13"/>
      <c r="HN4555" s="13"/>
      <c r="HO4555" s="13"/>
      <c r="HP4555" s="13"/>
      <c r="HQ4555" s="13"/>
      <c r="HR4555" s="13"/>
      <c r="HS4555" s="13"/>
      <c r="HT4555" s="13"/>
      <c r="HU4555" s="13"/>
      <c r="HV4555" s="13"/>
      <c r="HW4555" s="13"/>
      <c r="HX4555" s="13"/>
      <c r="HY4555" s="13"/>
      <c r="HZ4555" s="13"/>
      <c r="IA4555" s="13"/>
      <c r="IB4555" s="13"/>
      <c r="IC4555" s="13"/>
      <c r="ID4555" s="13"/>
      <c r="IE4555" s="13"/>
      <c r="IF4555" s="13"/>
      <c r="IG4555" s="13"/>
    </row>
    <row r="4556" spans="1:241" s="304" customFormat="1">
      <c r="A4556" s="297">
        <v>449</v>
      </c>
      <c r="B4556" s="197" t="s">
        <v>5576</v>
      </c>
      <c r="C4556" s="46" t="s">
        <v>909</v>
      </c>
      <c r="D4556" s="84" t="s">
        <v>1808</v>
      </c>
      <c r="E4556" s="312">
        <f t="shared" si="263"/>
        <v>0</v>
      </c>
      <c r="F4556" s="84"/>
      <c r="G4556" s="303"/>
      <c r="H4556" s="303"/>
      <c r="I4556" s="13"/>
      <c r="J4556" s="13"/>
      <c r="K4556" s="13"/>
      <c r="L4556" s="13"/>
      <c r="M4556" s="13"/>
      <c r="N4556" s="13"/>
      <c r="O4556" s="13"/>
      <c r="P4556" s="13"/>
      <c r="Q4556" s="13"/>
      <c r="R4556" s="13"/>
      <c r="S4556" s="13"/>
      <c r="T4556" s="13"/>
      <c r="U4556" s="13"/>
      <c r="V4556" s="13"/>
      <c r="W4556" s="13"/>
      <c r="X4556" s="13"/>
      <c r="Y4556" s="13"/>
      <c r="Z4556" s="13"/>
      <c r="AA4556" s="13"/>
      <c r="AB4556" s="13"/>
      <c r="AC4556" s="13"/>
      <c r="AD4556" s="13"/>
      <c r="AE4556" s="13"/>
      <c r="AF4556" s="13"/>
      <c r="AG4556" s="13"/>
      <c r="AH4556" s="13"/>
      <c r="AI4556" s="13"/>
      <c r="AJ4556" s="13"/>
      <c r="AK4556" s="13"/>
      <c r="AL4556" s="13"/>
      <c r="AM4556" s="13"/>
      <c r="AN4556" s="13"/>
      <c r="AO4556" s="13"/>
      <c r="AP4556" s="13"/>
      <c r="AQ4556" s="13"/>
      <c r="AR4556" s="13"/>
      <c r="AS4556" s="13"/>
      <c r="AT4556" s="13"/>
      <c r="AU4556" s="13"/>
      <c r="AV4556" s="13"/>
      <c r="AW4556" s="13"/>
      <c r="AX4556" s="13"/>
      <c r="AY4556" s="13"/>
      <c r="AZ4556" s="13"/>
      <c r="BA4556" s="13"/>
      <c r="BB4556" s="13"/>
      <c r="BC4556" s="13"/>
      <c r="BD4556" s="13"/>
      <c r="BE4556" s="13"/>
      <c r="BF4556" s="13"/>
      <c r="BG4556" s="13"/>
      <c r="BH4556" s="13"/>
      <c r="BI4556" s="13"/>
      <c r="BJ4556" s="13"/>
      <c r="BK4556" s="13"/>
      <c r="BL4556" s="13"/>
      <c r="BM4556" s="13"/>
      <c r="BN4556" s="13"/>
      <c r="BO4556" s="13"/>
      <c r="BP4556" s="13"/>
      <c r="BQ4556" s="13"/>
      <c r="BR4556" s="13"/>
      <c r="BS4556" s="13"/>
      <c r="BT4556" s="13"/>
      <c r="BU4556" s="13"/>
      <c r="BV4556" s="13"/>
      <c r="BW4556" s="13"/>
      <c r="BX4556" s="13"/>
      <c r="BY4556" s="13"/>
      <c r="BZ4556" s="13"/>
      <c r="CA4556" s="13"/>
      <c r="CB4556" s="13"/>
      <c r="CC4556" s="13"/>
      <c r="CD4556" s="13"/>
      <c r="CE4556" s="13"/>
      <c r="CF4556" s="13"/>
      <c r="CG4556" s="13"/>
      <c r="CH4556" s="13"/>
      <c r="CI4556" s="13"/>
      <c r="CJ4556" s="13"/>
      <c r="CK4556" s="13"/>
      <c r="CL4556" s="13"/>
      <c r="CM4556" s="13"/>
      <c r="CN4556" s="13"/>
      <c r="CO4556" s="13"/>
      <c r="CP4556" s="13"/>
      <c r="CQ4556" s="13"/>
      <c r="CR4556" s="13"/>
      <c r="CS4556" s="13"/>
      <c r="CT4556" s="13"/>
      <c r="CU4556" s="13"/>
      <c r="CV4556" s="13"/>
      <c r="CW4556" s="13"/>
      <c r="CX4556" s="13"/>
      <c r="CY4556" s="13"/>
      <c r="CZ4556" s="13"/>
      <c r="DA4556" s="13"/>
      <c r="DB4556" s="13"/>
      <c r="DC4556" s="13"/>
      <c r="DD4556" s="13"/>
      <c r="DE4556" s="13"/>
      <c r="DF4556" s="13"/>
      <c r="DG4556" s="13"/>
      <c r="DH4556" s="13"/>
      <c r="DI4556" s="13"/>
      <c r="DJ4556" s="13"/>
      <c r="DK4556" s="13"/>
      <c r="DL4556" s="13"/>
      <c r="DM4556" s="13"/>
      <c r="DN4556" s="13"/>
      <c r="DO4556" s="13"/>
      <c r="DP4556" s="13"/>
      <c r="DQ4556" s="13"/>
      <c r="DR4556" s="13"/>
      <c r="DS4556" s="13"/>
      <c r="DT4556" s="13"/>
      <c r="DU4556" s="13"/>
      <c r="DV4556" s="13"/>
      <c r="DW4556" s="13"/>
      <c r="DX4556" s="13"/>
      <c r="DY4556" s="13"/>
      <c r="DZ4556" s="13"/>
      <c r="EA4556" s="13"/>
      <c r="EB4556" s="13"/>
      <c r="EC4556" s="13"/>
      <c r="ED4556" s="13"/>
      <c r="EE4556" s="13"/>
      <c r="EF4556" s="13"/>
      <c r="EG4556" s="13"/>
      <c r="EH4556" s="13"/>
      <c r="EI4556" s="13"/>
      <c r="EJ4556" s="13"/>
      <c r="EK4556" s="13"/>
      <c r="EL4556" s="13"/>
      <c r="EM4556" s="13"/>
      <c r="EN4556" s="13"/>
      <c r="EO4556" s="13"/>
      <c r="EP4556" s="13"/>
      <c r="EQ4556" s="13"/>
      <c r="ER4556" s="13"/>
      <c r="ES4556" s="13"/>
      <c r="ET4556" s="13"/>
      <c r="EU4556" s="13"/>
      <c r="EV4556" s="13"/>
      <c r="EW4556" s="13"/>
      <c r="EX4556" s="13"/>
      <c r="EY4556" s="13"/>
      <c r="EZ4556" s="13"/>
      <c r="FA4556" s="13"/>
      <c r="FB4556" s="13"/>
      <c r="FC4556" s="13"/>
      <c r="FD4556" s="13"/>
      <c r="FE4556" s="13"/>
      <c r="FF4556" s="13"/>
      <c r="FG4556" s="13"/>
      <c r="FH4556" s="13"/>
      <c r="FI4556" s="13"/>
      <c r="FJ4556" s="13"/>
      <c r="FK4556" s="13"/>
      <c r="FL4556" s="13"/>
      <c r="FM4556" s="13"/>
      <c r="FN4556" s="13"/>
      <c r="FO4556" s="13"/>
      <c r="FP4556" s="13"/>
      <c r="FQ4556" s="13"/>
      <c r="FR4556" s="13"/>
      <c r="FS4556" s="13"/>
      <c r="FT4556" s="13"/>
      <c r="FU4556" s="13"/>
      <c r="FV4556" s="13"/>
      <c r="FW4556" s="13"/>
      <c r="FX4556" s="13"/>
      <c r="FY4556" s="13"/>
      <c r="FZ4556" s="13"/>
      <c r="GA4556" s="13"/>
      <c r="GB4556" s="13"/>
      <c r="GC4556" s="13"/>
      <c r="GD4556" s="13"/>
      <c r="GE4556" s="13"/>
      <c r="GF4556" s="13"/>
      <c r="GG4556" s="13"/>
      <c r="GH4556" s="13"/>
      <c r="GI4556" s="13"/>
      <c r="GJ4556" s="13"/>
      <c r="GK4556" s="13"/>
      <c r="GL4556" s="13"/>
      <c r="GM4556" s="13"/>
      <c r="GN4556" s="13"/>
      <c r="GO4556" s="13"/>
      <c r="GP4556" s="13"/>
      <c r="GQ4556" s="13"/>
      <c r="GR4556" s="13"/>
      <c r="GS4556" s="13"/>
      <c r="GT4556" s="13"/>
      <c r="GU4556" s="13"/>
      <c r="GV4556" s="13"/>
      <c r="GW4556" s="13"/>
      <c r="GX4556" s="13"/>
      <c r="GY4556" s="13"/>
      <c r="GZ4556" s="13"/>
      <c r="HA4556" s="13"/>
      <c r="HB4556" s="13"/>
      <c r="HC4556" s="13"/>
      <c r="HD4556" s="13"/>
      <c r="HE4556" s="13"/>
      <c r="HF4556" s="13"/>
      <c r="HG4556" s="13"/>
      <c r="HH4556" s="13"/>
      <c r="HI4556" s="13"/>
      <c r="HJ4556" s="13"/>
      <c r="HK4556" s="13"/>
      <c r="HL4556" s="13"/>
      <c r="HM4556" s="13"/>
      <c r="HN4556" s="13"/>
      <c r="HO4556" s="13"/>
      <c r="HP4556" s="13"/>
      <c r="HQ4556" s="13"/>
      <c r="HR4556" s="13"/>
      <c r="HS4556" s="13"/>
      <c r="HT4556" s="13"/>
      <c r="HU4556" s="13"/>
      <c r="HV4556" s="13"/>
      <c r="HW4556" s="13"/>
      <c r="HX4556" s="13"/>
      <c r="HY4556" s="13"/>
      <c r="HZ4556" s="13"/>
      <c r="IA4556" s="13"/>
      <c r="IB4556" s="13"/>
      <c r="IC4556" s="13"/>
      <c r="ID4556" s="13"/>
      <c r="IE4556" s="13"/>
      <c r="IF4556" s="13"/>
      <c r="IG4556" s="13"/>
    </row>
    <row r="4557" spans="1:241" s="304" customFormat="1">
      <c r="A4557" s="297">
        <v>450</v>
      </c>
      <c r="B4557" s="197" t="s">
        <v>5577</v>
      </c>
      <c r="C4557" s="46" t="s">
        <v>909</v>
      </c>
      <c r="D4557" s="84" t="s">
        <v>1808</v>
      </c>
      <c r="E4557" s="312">
        <f t="shared" si="263"/>
        <v>0</v>
      </c>
      <c r="F4557" s="84"/>
      <c r="G4557" s="303"/>
      <c r="H4557" s="303"/>
      <c r="I4557" s="13"/>
      <c r="J4557" s="13"/>
      <c r="K4557" s="13"/>
      <c r="L4557" s="13"/>
      <c r="M4557" s="13"/>
      <c r="N4557" s="13"/>
      <c r="O4557" s="13"/>
      <c r="P4557" s="13"/>
      <c r="Q4557" s="13"/>
      <c r="R4557" s="13"/>
      <c r="S4557" s="13"/>
      <c r="T4557" s="13"/>
      <c r="U4557" s="13"/>
      <c r="V4557" s="13"/>
      <c r="W4557" s="13"/>
      <c r="X4557" s="13"/>
      <c r="Y4557" s="13"/>
      <c r="Z4557" s="13"/>
      <c r="AA4557" s="13"/>
      <c r="AB4557" s="13"/>
      <c r="AC4557" s="13"/>
      <c r="AD4557" s="13"/>
      <c r="AE4557" s="13"/>
      <c r="AF4557" s="13"/>
      <c r="AG4557" s="13"/>
      <c r="AH4557" s="13"/>
      <c r="AI4557" s="13"/>
      <c r="AJ4557" s="13"/>
      <c r="AK4557" s="13"/>
      <c r="AL4557" s="13"/>
      <c r="AM4557" s="13"/>
      <c r="AN4557" s="13"/>
      <c r="AO4557" s="13"/>
      <c r="AP4557" s="13"/>
      <c r="AQ4557" s="13"/>
      <c r="AR4557" s="13"/>
      <c r="AS4557" s="13"/>
      <c r="AT4557" s="13"/>
      <c r="AU4557" s="13"/>
      <c r="AV4557" s="13"/>
      <c r="AW4557" s="13"/>
      <c r="AX4557" s="13"/>
      <c r="AY4557" s="13"/>
      <c r="AZ4557" s="13"/>
      <c r="BA4557" s="13"/>
      <c r="BB4557" s="13"/>
      <c r="BC4557" s="13"/>
      <c r="BD4557" s="13"/>
      <c r="BE4557" s="13"/>
      <c r="BF4557" s="13"/>
      <c r="BG4557" s="13"/>
      <c r="BH4557" s="13"/>
      <c r="BI4557" s="13"/>
      <c r="BJ4557" s="13"/>
      <c r="BK4557" s="13"/>
      <c r="BL4557" s="13"/>
      <c r="BM4557" s="13"/>
      <c r="BN4557" s="13"/>
      <c r="BO4557" s="13"/>
      <c r="BP4557" s="13"/>
      <c r="BQ4557" s="13"/>
      <c r="BR4557" s="13"/>
      <c r="BS4557" s="13"/>
      <c r="BT4557" s="13"/>
      <c r="BU4557" s="13"/>
      <c r="BV4557" s="13"/>
      <c r="BW4557" s="13"/>
      <c r="BX4557" s="13"/>
      <c r="BY4557" s="13"/>
      <c r="BZ4557" s="13"/>
      <c r="CA4557" s="13"/>
      <c r="CB4557" s="13"/>
      <c r="CC4557" s="13"/>
      <c r="CD4557" s="13"/>
      <c r="CE4557" s="13"/>
      <c r="CF4557" s="13"/>
      <c r="CG4557" s="13"/>
      <c r="CH4557" s="13"/>
      <c r="CI4557" s="13"/>
      <c r="CJ4557" s="13"/>
      <c r="CK4557" s="13"/>
      <c r="CL4557" s="13"/>
      <c r="CM4557" s="13"/>
      <c r="CN4557" s="13"/>
      <c r="CO4557" s="13"/>
      <c r="CP4557" s="13"/>
      <c r="CQ4557" s="13"/>
      <c r="CR4557" s="13"/>
      <c r="CS4557" s="13"/>
      <c r="CT4557" s="13"/>
      <c r="CU4557" s="13"/>
      <c r="CV4557" s="13"/>
      <c r="CW4557" s="13"/>
      <c r="CX4557" s="13"/>
      <c r="CY4557" s="13"/>
      <c r="CZ4557" s="13"/>
      <c r="DA4557" s="13"/>
      <c r="DB4557" s="13"/>
      <c r="DC4557" s="13"/>
      <c r="DD4557" s="13"/>
      <c r="DE4557" s="13"/>
      <c r="DF4557" s="13"/>
      <c r="DG4557" s="13"/>
      <c r="DH4557" s="13"/>
      <c r="DI4557" s="13"/>
      <c r="DJ4557" s="13"/>
      <c r="DK4557" s="13"/>
      <c r="DL4557" s="13"/>
      <c r="DM4557" s="13"/>
      <c r="DN4557" s="13"/>
      <c r="DO4557" s="13"/>
      <c r="DP4557" s="13"/>
      <c r="DQ4557" s="13"/>
      <c r="DR4557" s="13"/>
      <c r="DS4557" s="13"/>
      <c r="DT4557" s="13"/>
      <c r="DU4557" s="13"/>
      <c r="DV4557" s="13"/>
      <c r="DW4557" s="13"/>
      <c r="DX4557" s="13"/>
      <c r="DY4557" s="13"/>
      <c r="DZ4557" s="13"/>
      <c r="EA4557" s="13"/>
      <c r="EB4557" s="13"/>
      <c r="EC4557" s="13"/>
      <c r="ED4557" s="13"/>
      <c r="EE4557" s="13"/>
      <c r="EF4557" s="13"/>
      <c r="EG4557" s="13"/>
      <c r="EH4557" s="13"/>
      <c r="EI4557" s="13"/>
      <c r="EJ4557" s="13"/>
      <c r="EK4557" s="13"/>
      <c r="EL4557" s="13"/>
      <c r="EM4557" s="13"/>
      <c r="EN4557" s="13"/>
      <c r="EO4557" s="13"/>
      <c r="EP4557" s="13"/>
      <c r="EQ4557" s="13"/>
      <c r="ER4557" s="13"/>
      <c r="ES4557" s="13"/>
      <c r="ET4557" s="13"/>
      <c r="EU4557" s="13"/>
      <c r="EV4557" s="13"/>
      <c r="EW4557" s="13"/>
      <c r="EX4557" s="13"/>
      <c r="EY4557" s="13"/>
      <c r="EZ4557" s="13"/>
      <c r="FA4557" s="13"/>
      <c r="FB4557" s="13"/>
      <c r="FC4557" s="13"/>
      <c r="FD4557" s="13"/>
      <c r="FE4557" s="13"/>
      <c r="FF4557" s="13"/>
      <c r="FG4557" s="13"/>
      <c r="FH4557" s="13"/>
      <c r="FI4557" s="13"/>
      <c r="FJ4557" s="13"/>
      <c r="FK4557" s="13"/>
      <c r="FL4557" s="13"/>
      <c r="FM4557" s="13"/>
      <c r="FN4557" s="13"/>
      <c r="FO4557" s="13"/>
      <c r="FP4557" s="13"/>
      <c r="FQ4557" s="13"/>
      <c r="FR4557" s="13"/>
      <c r="FS4557" s="13"/>
      <c r="FT4557" s="13"/>
      <c r="FU4557" s="13"/>
      <c r="FV4557" s="13"/>
      <c r="FW4557" s="13"/>
      <c r="FX4557" s="13"/>
      <c r="FY4557" s="13"/>
      <c r="FZ4557" s="13"/>
      <c r="GA4557" s="13"/>
      <c r="GB4557" s="13"/>
      <c r="GC4557" s="13"/>
      <c r="GD4557" s="13"/>
      <c r="GE4557" s="13"/>
      <c r="GF4557" s="13"/>
      <c r="GG4557" s="13"/>
      <c r="GH4557" s="13"/>
      <c r="GI4557" s="13"/>
      <c r="GJ4557" s="13"/>
      <c r="GK4557" s="13"/>
      <c r="GL4557" s="13"/>
      <c r="GM4557" s="13"/>
      <c r="GN4557" s="13"/>
      <c r="GO4557" s="13"/>
      <c r="GP4557" s="13"/>
      <c r="GQ4557" s="13"/>
      <c r="GR4557" s="13"/>
      <c r="GS4557" s="13"/>
      <c r="GT4557" s="13"/>
      <c r="GU4557" s="13"/>
      <c r="GV4557" s="13"/>
      <c r="GW4557" s="13"/>
      <c r="GX4557" s="13"/>
      <c r="GY4557" s="13"/>
      <c r="GZ4557" s="13"/>
      <c r="HA4557" s="13"/>
      <c r="HB4557" s="13"/>
      <c r="HC4557" s="13"/>
      <c r="HD4557" s="13"/>
      <c r="HE4557" s="13"/>
      <c r="HF4557" s="13"/>
      <c r="HG4557" s="13"/>
      <c r="HH4557" s="13"/>
      <c r="HI4557" s="13"/>
      <c r="HJ4557" s="13"/>
      <c r="HK4557" s="13"/>
      <c r="HL4557" s="13"/>
      <c r="HM4557" s="13"/>
      <c r="HN4557" s="13"/>
      <c r="HO4557" s="13"/>
      <c r="HP4557" s="13"/>
      <c r="HQ4557" s="13"/>
      <c r="HR4557" s="13"/>
      <c r="HS4557" s="13"/>
      <c r="HT4557" s="13"/>
      <c r="HU4557" s="13"/>
      <c r="HV4557" s="13"/>
      <c r="HW4557" s="13"/>
      <c r="HX4557" s="13"/>
      <c r="HY4557" s="13"/>
      <c r="HZ4557" s="13"/>
      <c r="IA4557" s="13"/>
      <c r="IB4557" s="13"/>
      <c r="IC4557" s="13"/>
      <c r="ID4557" s="13"/>
      <c r="IE4557" s="13"/>
      <c r="IF4557" s="13"/>
      <c r="IG4557" s="13"/>
    </row>
    <row r="4558" spans="1:241" s="304" customFormat="1">
      <c r="A4558" s="297">
        <v>451</v>
      </c>
      <c r="B4558" s="197" t="s">
        <v>4691</v>
      </c>
      <c r="C4558" s="34"/>
      <c r="D4558" s="84" t="s">
        <v>1808</v>
      </c>
      <c r="E4558" s="312">
        <f t="shared" si="263"/>
        <v>0</v>
      </c>
      <c r="F4558" s="84"/>
      <c r="G4558" s="303"/>
      <c r="H4558" s="303"/>
      <c r="I4558" s="13"/>
      <c r="J4558" s="13"/>
      <c r="K4558" s="13"/>
      <c r="L4558" s="13"/>
      <c r="M4558" s="13"/>
      <c r="N4558" s="13"/>
      <c r="O4558" s="13"/>
      <c r="P4558" s="13"/>
      <c r="Q4558" s="13"/>
      <c r="R4558" s="13"/>
      <c r="S4558" s="13"/>
      <c r="T4558" s="13"/>
      <c r="U4558" s="13"/>
      <c r="V4558" s="13"/>
      <c r="W4558" s="13"/>
      <c r="X4558" s="13"/>
      <c r="Y4558" s="13"/>
      <c r="Z4558" s="13"/>
      <c r="AA4558" s="13"/>
      <c r="AB4558" s="13"/>
      <c r="AC4558" s="13"/>
      <c r="AD4558" s="13"/>
      <c r="AE4558" s="13"/>
      <c r="AF4558" s="13"/>
      <c r="AG4558" s="13"/>
      <c r="AH4558" s="13"/>
      <c r="AI4558" s="13"/>
      <c r="AJ4558" s="13"/>
      <c r="AK4558" s="13"/>
      <c r="AL4558" s="13"/>
      <c r="AM4558" s="13"/>
      <c r="AN4558" s="13"/>
      <c r="AO4558" s="13"/>
      <c r="AP4558" s="13"/>
      <c r="AQ4558" s="13"/>
      <c r="AR4558" s="13"/>
      <c r="AS4558" s="13"/>
      <c r="AT4558" s="13"/>
      <c r="AU4558" s="13"/>
      <c r="AV4558" s="13"/>
      <c r="AW4558" s="13"/>
      <c r="AX4558" s="13"/>
      <c r="AY4558" s="13"/>
      <c r="AZ4558" s="13"/>
      <c r="BA4558" s="13"/>
      <c r="BB4558" s="13"/>
      <c r="BC4558" s="13"/>
      <c r="BD4558" s="13"/>
      <c r="BE4558" s="13"/>
      <c r="BF4558" s="13"/>
      <c r="BG4558" s="13"/>
      <c r="BH4558" s="13"/>
      <c r="BI4558" s="13"/>
      <c r="BJ4558" s="13"/>
      <c r="BK4558" s="13"/>
      <c r="BL4558" s="13"/>
      <c r="BM4558" s="13"/>
      <c r="BN4558" s="13"/>
      <c r="BO4558" s="13"/>
      <c r="BP4558" s="13"/>
      <c r="BQ4558" s="13"/>
      <c r="BR4558" s="13"/>
      <c r="BS4558" s="13"/>
      <c r="BT4558" s="13"/>
      <c r="BU4558" s="13"/>
      <c r="BV4558" s="13"/>
      <c r="BW4558" s="13"/>
      <c r="BX4558" s="13"/>
      <c r="BY4558" s="13"/>
      <c r="BZ4558" s="13"/>
      <c r="CA4558" s="13"/>
      <c r="CB4558" s="13"/>
      <c r="CC4558" s="13"/>
      <c r="CD4558" s="13"/>
      <c r="CE4558" s="13"/>
      <c r="CF4558" s="13"/>
      <c r="CG4558" s="13"/>
      <c r="CH4558" s="13"/>
      <c r="CI4558" s="13"/>
      <c r="CJ4558" s="13"/>
      <c r="CK4558" s="13"/>
      <c r="CL4558" s="13"/>
      <c r="CM4558" s="13"/>
      <c r="CN4558" s="13"/>
      <c r="CO4558" s="13"/>
      <c r="CP4558" s="13"/>
      <c r="CQ4558" s="13"/>
      <c r="CR4558" s="13"/>
      <c r="CS4558" s="13"/>
      <c r="CT4558" s="13"/>
      <c r="CU4558" s="13"/>
      <c r="CV4558" s="13"/>
      <c r="CW4558" s="13"/>
      <c r="CX4558" s="13"/>
      <c r="CY4558" s="13"/>
      <c r="CZ4558" s="13"/>
      <c r="DA4558" s="13"/>
      <c r="DB4558" s="13"/>
      <c r="DC4558" s="13"/>
      <c r="DD4558" s="13"/>
      <c r="DE4558" s="13"/>
      <c r="DF4558" s="13"/>
      <c r="DG4558" s="13"/>
      <c r="DH4558" s="13"/>
      <c r="DI4558" s="13"/>
      <c r="DJ4558" s="13"/>
      <c r="DK4558" s="13"/>
      <c r="DL4558" s="13"/>
      <c r="DM4558" s="13"/>
      <c r="DN4558" s="13"/>
      <c r="DO4558" s="13"/>
      <c r="DP4558" s="13"/>
      <c r="DQ4558" s="13"/>
      <c r="DR4558" s="13"/>
      <c r="DS4558" s="13"/>
      <c r="DT4558" s="13"/>
      <c r="DU4558" s="13"/>
      <c r="DV4558" s="13"/>
      <c r="DW4558" s="13"/>
      <c r="DX4558" s="13"/>
      <c r="DY4558" s="13"/>
      <c r="DZ4558" s="13"/>
      <c r="EA4558" s="13"/>
      <c r="EB4558" s="13"/>
      <c r="EC4558" s="13"/>
      <c r="ED4558" s="13"/>
      <c r="EE4558" s="13"/>
      <c r="EF4558" s="13"/>
      <c r="EG4558" s="13"/>
      <c r="EH4558" s="13"/>
      <c r="EI4558" s="13"/>
      <c r="EJ4558" s="13"/>
      <c r="EK4558" s="13"/>
      <c r="EL4558" s="13"/>
      <c r="EM4558" s="13"/>
      <c r="EN4558" s="13"/>
      <c r="EO4558" s="13"/>
      <c r="EP4558" s="13"/>
      <c r="EQ4558" s="13"/>
      <c r="ER4558" s="13"/>
      <c r="ES4558" s="13"/>
      <c r="ET4558" s="13"/>
      <c r="EU4558" s="13"/>
      <c r="EV4558" s="13"/>
      <c r="EW4558" s="13"/>
      <c r="EX4558" s="13"/>
      <c r="EY4558" s="13"/>
      <c r="EZ4558" s="13"/>
      <c r="FA4558" s="13"/>
      <c r="FB4558" s="13"/>
      <c r="FC4558" s="13"/>
      <c r="FD4558" s="13"/>
      <c r="FE4558" s="13"/>
      <c r="FF4558" s="13"/>
      <c r="FG4558" s="13"/>
      <c r="FH4558" s="13"/>
      <c r="FI4558" s="13"/>
      <c r="FJ4558" s="13"/>
      <c r="FK4558" s="13"/>
      <c r="FL4558" s="13"/>
      <c r="FM4558" s="13"/>
      <c r="FN4558" s="13"/>
      <c r="FO4558" s="13"/>
      <c r="FP4558" s="13"/>
      <c r="FQ4558" s="13"/>
      <c r="FR4558" s="13"/>
      <c r="FS4558" s="13"/>
      <c r="FT4558" s="13"/>
      <c r="FU4558" s="13"/>
      <c r="FV4558" s="13"/>
      <c r="FW4558" s="13"/>
      <c r="FX4558" s="13"/>
      <c r="FY4558" s="13"/>
      <c r="FZ4558" s="13"/>
      <c r="GA4558" s="13"/>
      <c r="GB4558" s="13"/>
      <c r="GC4558" s="13"/>
      <c r="GD4558" s="13"/>
      <c r="GE4558" s="13"/>
      <c r="GF4558" s="13"/>
      <c r="GG4558" s="13"/>
      <c r="GH4558" s="13"/>
      <c r="GI4558" s="13"/>
      <c r="GJ4558" s="13"/>
      <c r="GK4558" s="13"/>
      <c r="GL4558" s="13"/>
      <c r="GM4558" s="13"/>
      <c r="GN4558" s="13"/>
      <c r="GO4558" s="13"/>
      <c r="GP4558" s="13"/>
      <c r="GQ4558" s="13"/>
      <c r="GR4558" s="13"/>
      <c r="GS4558" s="13"/>
      <c r="GT4558" s="13"/>
      <c r="GU4558" s="13"/>
      <c r="GV4558" s="13"/>
      <c r="GW4558" s="13"/>
      <c r="GX4558" s="13"/>
      <c r="GY4558" s="13"/>
      <c r="GZ4558" s="13"/>
      <c r="HA4558" s="13"/>
      <c r="HB4558" s="13"/>
      <c r="HC4558" s="13"/>
      <c r="HD4558" s="13"/>
      <c r="HE4558" s="13"/>
      <c r="HF4558" s="13"/>
      <c r="HG4558" s="13"/>
      <c r="HH4558" s="13"/>
      <c r="HI4558" s="13"/>
      <c r="HJ4558" s="13"/>
      <c r="HK4558" s="13"/>
      <c r="HL4558" s="13"/>
      <c r="HM4558" s="13"/>
      <c r="HN4558" s="13"/>
      <c r="HO4558" s="13"/>
      <c r="HP4558" s="13"/>
      <c r="HQ4558" s="13"/>
      <c r="HR4558" s="13"/>
      <c r="HS4558" s="13"/>
      <c r="HT4558" s="13"/>
      <c r="HU4558" s="13"/>
      <c r="HV4558" s="13"/>
      <c r="HW4558" s="13"/>
      <c r="HX4558" s="13"/>
      <c r="HY4558" s="13"/>
      <c r="HZ4558" s="13"/>
      <c r="IA4558" s="13"/>
      <c r="IB4558" s="13"/>
      <c r="IC4558" s="13"/>
      <c r="ID4558" s="13"/>
      <c r="IE4558" s="13"/>
      <c r="IF4558" s="13"/>
      <c r="IG4558" s="13"/>
    </row>
    <row r="4559" spans="1:241" s="304" customFormat="1">
      <c r="A4559" s="297">
        <v>452</v>
      </c>
      <c r="B4559" s="197" t="s">
        <v>4692</v>
      </c>
      <c r="C4559" s="34" t="s">
        <v>4693</v>
      </c>
      <c r="D4559" s="84" t="s">
        <v>1808</v>
      </c>
      <c r="E4559" s="312">
        <f t="shared" si="263"/>
        <v>0</v>
      </c>
      <c r="F4559" s="84"/>
      <c r="G4559" s="303"/>
      <c r="H4559" s="303"/>
      <c r="I4559" s="13"/>
      <c r="J4559" s="13"/>
      <c r="K4559" s="13"/>
      <c r="L4559" s="13"/>
      <c r="M4559" s="13"/>
      <c r="N4559" s="13"/>
      <c r="O4559" s="13"/>
      <c r="P4559" s="13"/>
      <c r="Q4559" s="13"/>
      <c r="R4559" s="13"/>
      <c r="S4559" s="13"/>
      <c r="T4559" s="13"/>
      <c r="U4559" s="13"/>
      <c r="V4559" s="13"/>
      <c r="W4559" s="13"/>
      <c r="X4559" s="13"/>
      <c r="Y4559" s="13"/>
      <c r="Z4559" s="13"/>
      <c r="AA4559" s="13"/>
      <c r="AB4559" s="13"/>
      <c r="AC4559" s="13"/>
      <c r="AD4559" s="13"/>
      <c r="AE4559" s="13"/>
      <c r="AF4559" s="13"/>
      <c r="AG4559" s="13"/>
      <c r="AH4559" s="13"/>
      <c r="AI4559" s="13"/>
      <c r="AJ4559" s="13"/>
      <c r="AK4559" s="13"/>
      <c r="AL4559" s="13"/>
      <c r="AM4559" s="13"/>
      <c r="AN4559" s="13"/>
      <c r="AO4559" s="13"/>
      <c r="AP4559" s="13"/>
      <c r="AQ4559" s="13"/>
      <c r="AR4559" s="13"/>
      <c r="AS4559" s="13"/>
      <c r="AT4559" s="13"/>
      <c r="AU4559" s="13"/>
      <c r="AV4559" s="13"/>
      <c r="AW4559" s="13"/>
      <c r="AX4559" s="13"/>
      <c r="AY4559" s="13"/>
      <c r="AZ4559" s="13"/>
      <c r="BA4559" s="13"/>
      <c r="BB4559" s="13"/>
      <c r="BC4559" s="13"/>
      <c r="BD4559" s="13"/>
      <c r="BE4559" s="13"/>
      <c r="BF4559" s="13"/>
      <c r="BG4559" s="13"/>
      <c r="BH4559" s="13"/>
      <c r="BI4559" s="13"/>
      <c r="BJ4559" s="13"/>
      <c r="BK4559" s="13"/>
      <c r="BL4559" s="13"/>
      <c r="BM4559" s="13"/>
      <c r="BN4559" s="13"/>
      <c r="BO4559" s="13"/>
      <c r="BP4559" s="13"/>
      <c r="BQ4559" s="13"/>
      <c r="BR4559" s="13"/>
      <c r="BS4559" s="13"/>
      <c r="BT4559" s="13"/>
      <c r="BU4559" s="13"/>
      <c r="BV4559" s="13"/>
      <c r="BW4559" s="13"/>
      <c r="BX4559" s="13"/>
      <c r="BY4559" s="13"/>
      <c r="BZ4559" s="13"/>
      <c r="CA4559" s="13"/>
      <c r="CB4559" s="13"/>
      <c r="CC4559" s="13"/>
      <c r="CD4559" s="13"/>
      <c r="CE4559" s="13"/>
      <c r="CF4559" s="13"/>
      <c r="CG4559" s="13"/>
      <c r="CH4559" s="13"/>
      <c r="CI4559" s="13"/>
      <c r="CJ4559" s="13"/>
      <c r="CK4559" s="13"/>
      <c r="CL4559" s="13"/>
      <c r="CM4559" s="13"/>
      <c r="CN4559" s="13"/>
      <c r="CO4559" s="13"/>
      <c r="CP4559" s="13"/>
      <c r="CQ4559" s="13"/>
      <c r="CR4559" s="13"/>
      <c r="CS4559" s="13"/>
      <c r="CT4559" s="13"/>
      <c r="CU4559" s="13"/>
      <c r="CV4559" s="13"/>
      <c r="CW4559" s="13"/>
      <c r="CX4559" s="13"/>
      <c r="CY4559" s="13"/>
      <c r="CZ4559" s="13"/>
      <c r="DA4559" s="13"/>
      <c r="DB4559" s="13"/>
      <c r="DC4559" s="13"/>
      <c r="DD4559" s="13"/>
      <c r="DE4559" s="13"/>
      <c r="DF4559" s="13"/>
      <c r="DG4559" s="13"/>
      <c r="DH4559" s="13"/>
      <c r="DI4559" s="13"/>
      <c r="DJ4559" s="13"/>
      <c r="DK4559" s="13"/>
      <c r="DL4559" s="13"/>
      <c r="DM4559" s="13"/>
      <c r="DN4559" s="13"/>
      <c r="DO4559" s="13"/>
      <c r="DP4559" s="13"/>
      <c r="DQ4559" s="13"/>
      <c r="DR4559" s="13"/>
      <c r="DS4559" s="13"/>
      <c r="DT4559" s="13"/>
      <c r="DU4559" s="13"/>
      <c r="DV4559" s="13"/>
      <c r="DW4559" s="13"/>
      <c r="DX4559" s="13"/>
      <c r="DY4559" s="13"/>
      <c r="DZ4559" s="13"/>
      <c r="EA4559" s="13"/>
      <c r="EB4559" s="13"/>
      <c r="EC4559" s="13"/>
      <c r="ED4559" s="13"/>
      <c r="EE4559" s="13"/>
      <c r="EF4559" s="13"/>
      <c r="EG4559" s="13"/>
      <c r="EH4559" s="13"/>
      <c r="EI4559" s="13"/>
      <c r="EJ4559" s="13"/>
      <c r="EK4559" s="13"/>
      <c r="EL4559" s="13"/>
      <c r="EM4559" s="13"/>
      <c r="EN4559" s="13"/>
      <c r="EO4559" s="13"/>
      <c r="EP4559" s="13"/>
      <c r="EQ4559" s="13"/>
      <c r="ER4559" s="13"/>
      <c r="ES4559" s="13"/>
      <c r="ET4559" s="13"/>
      <c r="EU4559" s="13"/>
      <c r="EV4559" s="13"/>
      <c r="EW4559" s="13"/>
      <c r="EX4559" s="13"/>
      <c r="EY4559" s="13"/>
      <c r="EZ4559" s="13"/>
      <c r="FA4559" s="13"/>
      <c r="FB4559" s="13"/>
      <c r="FC4559" s="13"/>
      <c r="FD4559" s="13"/>
      <c r="FE4559" s="13"/>
      <c r="FF4559" s="13"/>
      <c r="FG4559" s="13"/>
      <c r="FH4559" s="13"/>
      <c r="FI4559" s="13"/>
      <c r="FJ4559" s="13"/>
      <c r="FK4559" s="13"/>
      <c r="FL4559" s="13"/>
      <c r="FM4559" s="13"/>
      <c r="FN4559" s="13"/>
      <c r="FO4559" s="13"/>
      <c r="FP4559" s="13"/>
      <c r="FQ4559" s="13"/>
      <c r="FR4559" s="13"/>
      <c r="FS4559" s="13"/>
      <c r="FT4559" s="13"/>
      <c r="FU4559" s="13"/>
      <c r="FV4559" s="13"/>
      <c r="FW4559" s="13"/>
      <c r="FX4559" s="13"/>
      <c r="FY4559" s="13"/>
      <c r="FZ4559" s="13"/>
      <c r="GA4559" s="13"/>
      <c r="GB4559" s="13"/>
      <c r="GC4559" s="13"/>
      <c r="GD4559" s="13"/>
      <c r="GE4559" s="13"/>
      <c r="GF4559" s="13"/>
      <c r="GG4559" s="13"/>
      <c r="GH4559" s="13"/>
      <c r="GI4559" s="13"/>
      <c r="GJ4559" s="13"/>
      <c r="GK4559" s="13"/>
      <c r="GL4559" s="13"/>
      <c r="GM4559" s="13"/>
      <c r="GN4559" s="13"/>
      <c r="GO4559" s="13"/>
      <c r="GP4559" s="13"/>
      <c r="GQ4559" s="13"/>
      <c r="GR4559" s="13"/>
      <c r="GS4559" s="13"/>
      <c r="GT4559" s="13"/>
      <c r="GU4559" s="13"/>
      <c r="GV4559" s="13"/>
      <c r="GW4559" s="13"/>
      <c r="GX4559" s="13"/>
      <c r="GY4559" s="13"/>
      <c r="GZ4559" s="13"/>
      <c r="HA4559" s="13"/>
      <c r="HB4559" s="13"/>
      <c r="HC4559" s="13"/>
      <c r="HD4559" s="13"/>
      <c r="HE4559" s="13"/>
      <c r="HF4559" s="13"/>
      <c r="HG4559" s="13"/>
      <c r="HH4559" s="13"/>
      <c r="HI4559" s="13"/>
      <c r="HJ4559" s="13"/>
      <c r="HK4559" s="13"/>
      <c r="HL4559" s="13"/>
      <c r="HM4559" s="13"/>
      <c r="HN4559" s="13"/>
      <c r="HO4559" s="13"/>
      <c r="HP4559" s="13"/>
      <c r="HQ4559" s="13"/>
      <c r="HR4559" s="13"/>
      <c r="HS4559" s="13"/>
      <c r="HT4559" s="13"/>
      <c r="HU4559" s="13"/>
      <c r="HV4559" s="13"/>
      <c r="HW4559" s="13"/>
      <c r="HX4559" s="13"/>
      <c r="HY4559" s="13"/>
      <c r="HZ4559" s="13"/>
      <c r="IA4559" s="13"/>
      <c r="IB4559" s="13"/>
      <c r="IC4559" s="13"/>
      <c r="ID4559" s="13"/>
      <c r="IE4559" s="13"/>
      <c r="IF4559" s="13"/>
      <c r="IG4559" s="13"/>
    </row>
    <row r="4560" spans="1:241" s="304" customFormat="1">
      <c r="A4560" s="297">
        <v>453</v>
      </c>
      <c r="B4560" s="197" t="s">
        <v>5578</v>
      </c>
      <c r="C4560" s="119" t="s">
        <v>5579</v>
      </c>
      <c r="D4560" s="84" t="s">
        <v>1808</v>
      </c>
      <c r="E4560" s="312">
        <f t="shared" si="263"/>
        <v>0</v>
      </c>
      <c r="F4560" s="84"/>
      <c r="G4560" s="303"/>
      <c r="H4560" s="303"/>
      <c r="I4560" s="13"/>
      <c r="J4560" s="13"/>
      <c r="K4560" s="13"/>
      <c r="L4560" s="13"/>
      <c r="M4560" s="13"/>
      <c r="N4560" s="13"/>
      <c r="O4560" s="13"/>
      <c r="P4560" s="13"/>
      <c r="Q4560" s="13"/>
      <c r="R4560" s="13"/>
      <c r="S4560" s="13"/>
      <c r="T4560" s="13"/>
      <c r="U4560" s="13"/>
      <c r="V4560" s="13"/>
      <c r="W4560" s="13"/>
      <c r="X4560" s="13"/>
      <c r="Y4560" s="13"/>
      <c r="Z4560" s="13"/>
      <c r="AA4560" s="13"/>
      <c r="AB4560" s="13"/>
      <c r="AC4560" s="13"/>
      <c r="AD4560" s="13"/>
      <c r="AE4560" s="13"/>
      <c r="AF4560" s="13"/>
      <c r="AG4560" s="13"/>
      <c r="AH4560" s="13"/>
      <c r="AI4560" s="13"/>
      <c r="AJ4560" s="13"/>
      <c r="AK4560" s="13"/>
      <c r="AL4560" s="13"/>
      <c r="AM4560" s="13"/>
      <c r="AN4560" s="13"/>
      <c r="AO4560" s="13"/>
      <c r="AP4560" s="13"/>
      <c r="AQ4560" s="13"/>
      <c r="AR4560" s="13"/>
      <c r="AS4560" s="13"/>
      <c r="AT4560" s="13"/>
      <c r="AU4560" s="13"/>
      <c r="AV4560" s="13"/>
      <c r="AW4560" s="13"/>
      <c r="AX4560" s="13"/>
      <c r="AY4560" s="13"/>
      <c r="AZ4560" s="13"/>
      <c r="BA4560" s="13"/>
      <c r="BB4560" s="13"/>
      <c r="BC4560" s="13"/>
      <c r="BD4560" s="13"/>
      <c r="BE4560" s="13"/>
      <c r="BF4560" s="13"/>
      <c r="BG4560" s="13"/>
      <c r="BH4560" s="13"/>
      <c r="BI4560" s="13"/>
      <c r="BJ4560" s="13"/>
      <c r="BK4560" s="13"/>
      <c r="BL4560" s="13"/>
      <c r="BM4560" s="13"/>
      <c r="BN4560" s="13"/>
      <c r="BO4560" s="13"/>
      <c r="BP4560" s="13"/>
      <c r="BQ4560" s="13"/>
      <c r="BR4560" s="13"/>
      <c r="BS4560" s="13"/>
      <c r="BT4560" s="13"/>
      <c r="BU4560" s="13"/>
      <c r="BV4560" s="13"/>
      <c r="BW4560" s="13"/>
      <c r="BX4560" s="13"/>
      <c r="BY4560" s="13"/>
      <c r="BZ4560" s="13"/>
      <c r="CA4560" s="13"/>
      <c r="CB4560" s="13"/>
      <c r="CC4560" s="13"/>
      <c r="CD4560" s="13"/>
      <c r="CE4560" s="13"/>
      <c r="CF4560" s="13"/>
      <c r="CG4560" s="13"/>
      <c r="CH4560" s="13"/>
      <c r="CI4560" s="13"/>
      <c r="CJ4560" s="13"/>
      <c r="CK4560" s="13"/>
      <c r="CL4560" s="13"/>
      <c r="CM4560" s="13"/>
      <c r="CN4560" s="13"/>
      <c r="CO4560" s="13"/>
      <c r="CP4560" s="13"/>
      <c r="CQ4560" s="13"/>
      <c r="CR4560" s="13"/>
      <c r="CS4560" s="13"/>
      <c r="CT4560" s="13"/>
      <c r="CU4560" s="13"/>
      <c r="CV4560" s="13"/>
      <c r="CW4560" s="13"/>
      <c r="CX4560" s="13"/>
      <c r="CY4560" s="13"/>
      <c r="CZ4560" s="13"/>
      <c r="DA4560" s="13"/>
      <c r="DB4560" s="13"/>
      <c r="DC4560" s="13"/>
      <c r="DD4560" s="13"/>
      <c r="DE4560" s="13"/>
      <c r="DF4560" s="13"/>
      <c r="DG4560" s="13"/>
      <c r="DH4560" s="13"/>
      <c r="DI4560" s="13"/>
      <c r="DJ4560" s="13"/>
      <c r="DK4560" s="13"/>
      <c r="DL4560" s="13"/>
      <c r="DM4560" s="13"/>
      <c r="DN4560" s="13"/>
      <c r="DO4560" s="13"/>
      <c r="DP4560" s="13"/>
      <c r="DQ4560" s="13"/>
      <c r="DR4560" s="13"/>
      <c r="DS4560" s="13"/>
      <c r="DT4560" s="13"/>
      <c r="DU4560" s="13"/>
      <c r="DV4560" s="13"/>
      <c r="DW4560" s="13"/>
      <c r="DX4560" s="13"/>
      <c r="DY4560" s="13"/>
      <c r="DZ4560" s="13"/>
      <c r="EA4560" s="13"/>
      <c r="EB4560" s="13"/>
      <c r="EC4560" s="13"/>
      <c r="ED4560" s="13"/>
      <c r="EE4560" s="13"/>
      <c r="EF4560" s="13"/>
      <c r="EG4560" s="13"/>
      <c r="EH4560" s="13"/>
      <c r="EI4560" s="13"/>
      <c r="EJ4560" s="13"/>
      <c r="EK4560" s="13"/>
      <c r="EL4560" s="13"/>
      <c r="EM4560" s="13"/>
      <c r="EN4560" s="13"/>
      <c r="EO4560" s="13"/>
      <c r="EP4560" s="13"/>
      <c r="EQ4560" s="13"/>
      <c r="ER4560" s="13"/>
      <c r="ES4560" s="13"/>
      <c r="ET4560" s="13"/>
      <c r="EU4560" s="13"/>
      <c r="EV4560" s="13"/>
      <c r="EW4560" s="13"/>
      <c r="EX4560" s="13"/>
      <c r="EY4560" s="13"/>
      <c r="EZ4560" s="13"/>
      <c r="FA4560" s="13"/>
      <c r="FB4560" s="13"/>
      <c r="FC4560" s="13"/>
      <c r="FD4560" s="13"/>
      <c r="FE4560" s="13"/>
      <c r="FF4560" s="13"/>
      <c r="FG4560" s="13"/>
      <c r="FH4560" s="13"/>
      <c r="FI4560" s="13"/>
      <c r="FJ4560" s="13"/>
      <c r="FK4560" s="13"/>
      <c r="FL4560" s="13"/>
      <c r="FM4560" s="13"/>
      <c r="FN4560" s="13"/>
      <c r="FO4560" s="13"/>
      <c r="FP4560" s="13"/>
      <c r="FQ4560" s="13"/>
      <c r="FR4560" s="13"/>
      <c r="FS4560" s="13"/>
      <c r="FT4560" s="13"/>
      <c r="FU4560" s="13"/>
      <c r="FV4560" s="13"/>
      <c r="FW4560" s="13"/>
      <c r="FX4560" s="13"/>
      <c r="FY4560" s="13"/>
      <c r="FZ4560" s="13"/>
      <c r="GA4560" s="13"/>
      <c r="GB4560" s="13"/>
      <c r="GC4560" s="13"/>
      <c r="GD4560" s="13"/>
      <c r="GE4560" s="13"/>
      <c r="GF4560" s="13"/>
      <c r="GG4560" s="13"/>
      <c r="GH4560" s="13"/>
      <c r="GI4560" s="13"/>
      <c r="GJ4560" s="13"/>
      <c r="GK4560" s="13"/>
      <c r="GL4560" s="13"/>
      <c r="GM4560" s="13"/>
      <c r="GN4560" s="13"/>
      <c r="GO4560" s="13"/>
      <c r="GP4560" s="13"/>
      <c r="GQ4560" s="13"/>
      <c r="GR4560" s="13"/>
      <c r="GS4560" s="13"/>
      <c r="GT4560" s="13"/>
      <c r="GU4560" s="13"/>
      <c r="GV4560" s="13"/>
      <c r="GW4560" s="13"/>
      <c r="GX4560" s="13"/>
      <c r="GY4560" s="13"/>
      <c r="GZ4560" s="13"/>
      <c r="HA4560" s="13"/>
      <c r="HB4560" s="13"/>
      <c r="HC4560" s="13"/>
      <c r="HD4560" s="13"/>
      <c r="HE4560" s="13"/>
      <c r="HF4560" s="13"/>
      <c r="HG4560" s="13"/>
      <c r="HH4560" s="13"/>
      <c r="HI4560" s="13"/>
      <c r="HJ4560" s="13"/>
      <c r="HK4560" s="13"/>
      <c r="HL4560" s="13"/>
      <c r="HM4560" s="13"/>
      <c r="HN4560" s="13"/>
      <c r="HO4560" s="13"/>
      <c r="HP4560" s="13"/>
      <c r="HQ4560" s="13"/>
      <c r="HR4560" s="13"/>
      <c r="HS4560" s="13"/>
      <c r="HT4560" s="13"/>
      <c r="HU4560" s="13"/>
      <c r="HV4560" s="13"/>
      <c r="HW4560" s="13"/>
      <c r="HX4560" s="13"/>
      <c r="HY4560" s="13"/>
      <c r="HZ4560" s="13"/>
      <c r="IA4560" s="13"/>
      <c r="IB4560" s="13"/>
      <c r="IC4560" s="13"/>
      <c r="ID4560" s="13"/>
      <c r="IE4560" s="13"/>
      <c r="IF4560" s="13"/>
      <c r="IG4560" s="13"/>
    </row>
    <row r="4561" spans="1:241" s="304" customFormat="1">
      <c r="A4561" s="297">
        <v>454</v>
      </c>
      <c r="B4561" s="197" t="s">
        <v>5580</v>
      </c>
      <c r="C4561" s="119" t="s">
        <v>5581</v>
      </c>
      <c r="D4561" s="84" t="s">
        <v>2034</v>
      </c>
      <c r="E4561" s="312">
        <f t="shared" si="263"/>
        <v>0</v>
      </c>
      <c r="F4561" s="84"/>
      <c r="G4561" s="303"/>
      <c r="H4561" s="303"/>
      <c r="I4561" s="13"/>
      <c r="J4561" s="13"/>
      <c r="K4561" s="13"/>
      <c r="L4561" s="13"/>
      <c r="M4561" s="13"/>
      <c r="N4561" s="13"/>
      <c r="O4561" s="13"/>
      <c r="P4561" s="13"/>
      <c r="Q4561" s="13"/>
      <c r="R4561" s="13"/>
      <c r="S4561" s="13"/>
      <c r="T4561" s="13"/>
      <c r="U4561" s="13"/>
      <c r="V4561" s="13"/>
      <c r="W4561" s="13"/>
      <c r="X4561" s="13"/>
      <c r="Y4561" s="13"/>
      <c r="Z4561" s="13"/>
      <c r="AA4561" s="13"/>
      <c r="AB4561" s="13"/>
      <c r="AC4561" s="13"/>
      <c r="AD4561" s="13"/>
      <c r="AE4561" s="13"/>
      <c r="AF4561" s="13"/>
      <c r="AG4561" s="13"/>
      <c r="AH4561" s="13"/>
      <c r="AI4561" s="13"/>
      <c r="AJ4561" s="13"/>
      <c r="AK4561" s="13"/>
      <c r="AL4561" s="13"/>
      <c r="AM4561" s="13"/>
      <c r="AN4561" s="13"/>
      <c r="AO4561" s="13"/>
      <c r="AP4561" s="13"/>
      <c r="AQ4561" s="13"/>
      <c r="AR4561" s="13"/>
      <c r="AS4561" s="13"/>
      <c r="AT4561" s="13"/>
      <c r="AU4561" s="13"/>
      <c r="AV4561" s="13"/>
      <c r="AW4561" s="13"/>
      <c r="AX4561" s="13"/>
      <c r="AY4561" s="13"/>
      <c r="AZ4561" s="13"/>
      <c r="BA4561" s="13"/>
      <c r="BB4561" s="13"/>
      <c r="BC4561" s="13"/>
      <c r="BD4561" s="13"/>
      <c r="BE4561" s="13"/>
      <c r="BF4561" s="13"/>
      <c r="BG4561" s="13"/>
      <c r="BH4561" s="13"/>
      <c r="BI4561" s="13"/>
      <c r="BJ4561" s="13"/>
      <c r="BK4561" s="13"/>
      <c r="BL4561" s="13"/>
      <c r="BM4561" s="13"/>
      <c r="BN4561" s="13"/>
      <c r="BO4561" s="13"/>
      <c r="BP4561" s="13"/>
      <c r="BQ4561" s="13"/>
      <c r="BR4561" s="13"/>
      <c r="BS4561" s="13"/>
      <c r="BT4561" s="13"/>
      <c r="BU4561" s="13"/>
      <c r="BV4561" s="13"/>
      <c r="BW4561" s="13"/>
      <c r="BX4561" s="13"/>
      <c r="BY4561" s="13"/>
      <c r="BZ4561" s="13"/>
      <c r="CA4561" s="13"/>
      <c r="CB4561" s="13"/>
      <c r="CC4561" s="13"/>
      <c r="CD4561" s="13"/>
      <c r="CE4561" s="13"/>
      <c r="CF4561" s="13"/>
      <c r="CG4561" s="13"/>
      <c r="CH4561" s="13"/>
      <c r="CI4561" s="13"/>
      <c r="CJ4561" s="13"/>
      <c r="CK4561" s="13"/>
      <c r="CL4561" s="13"/>
      <c r="CM4561" s="13"/>
      <c r="CN4561" s="13"/>
      <c r="CO4561" s="13"/>
      <c r="CP4561" s="13"/>
      <c r="CQ4561" s="13"/>
      <c r="CR4561" s="13"/>
      <c r="CS4561" s="13"/>
      <c r="CT4561" s="13"/>
      <c r="CU4561" s="13"/>
      <c r="CV4561" s="13"/>
      <c r="CW4561" s="13"/>
      <c r="CX4561" s="13"/>
      <c r="CY4561" s="13"/>
      <c r="CZ4561" s="13"/>
      <c r="DA4561" s="13"/>
      <c r="DB4561" s="13"/>
      <c r="DC4561" s="13"/>
      <c r="DD4561" s="13"/>
      <c r="DE4561" s="13"/>
      <c r="DF4561" s="13"/>
      <c r="DG4561" s="13"/>
      <c r="DH4561" s="13"/>
      <c r="DI4561" s="13"/>
      <c r="DJ4561" s="13"/>
      <c r="DK4561" s="13"/>
      <c r="DL4561" s="13"/>
      <c r="DM4561" s="13"/>
      <c r="DN4561" s="13"/>
      <c r="DO4561" s="13"/>
      <c r="DP4561" s="13"/>
      <c r="DQ4561" s="13"/>
      <c r="DR4561" s="13"/>
      <c r="DS4561" s="13"/>
      <c r="DT4561" s="13"/>
      <c r="DU4561" s="13"/>
      <c r="DV4561" s="13"/>
      <c r="DW4561" s="13"/>
      <c r="DX4561" s="13"/>
      <c r="DY4561" s="13"/>
      <c r="DZ4561" s="13"/>
      <c r="EA4561" s="13"/>
      <c r="EB4561" s="13"/>
      <c r="EC4561" s="13"/>
      <c r="ED4561" s="13"/>
      <c r="EE4561" s="13"/>
      <c r="EF4561" s="13"/>
      <c r="EG4561" s="13"/>
      <c r="EH4561" s="13"/>
      <c r="EI4561" s="13"/>
      <c r="EJ4561" s="13"/>
      <c r="EK4561" s="13"/>
      <c r="EL4561" s="13"/>
      <c r="EM4561" s="13"/>
      <c r="EN4561" s="13"/>
      <c r="EO4561" s="13"/>
      <c r="EP4561" s="13"/>
      <c r="EQ4561" s="13"/>
      <c r="ER4561" s="13"/>
      <c r="ES4561" s="13"/>
      <c r="ET4561" s="13"/>
      <c r="EU4561" s="13"/>
      <c r="EV4561" s="13"/>
      <c r="EW4561" s="13"/>
      <c r="EX4561" s="13"/>
      <c r="EY4561" s="13"/>
      <c r="EZ4561" s="13"/>
      <c r="FA4561" s="13"/>
      <c r="FB4561" s="13"/>
      <c r="FC4561" s="13"/>
      <c r="FD4561" s="13"/>
      <c r="FE4561" s="13"/>
      <c r="FF4561" s="13"/>
      <c r="FG4561" s="13"/>
      <c r="FH4561" s="13"/>
      <c r="FI4561" s="13"/>
      <c r="FJ4561" s="13"/>
      <c r="FK4561" s="13"/>
      <c r="FL4561" s="13"/>
      <c r="FM4561" s="13"/>
      <c r="FN4561" s="13"/>
      <c r="FO4561" s="13"/>
      <c r="FP4561" s="13"/>
      <c r="FQ4561" s="13"/>
      <c r="FR4561" s="13"/>
      <c r="FS4561" s="13"/>
      <c r="FT4561" s="13"/>
      <c r="FU4561" s="13"/>
      <c r="FV4561" s="13"/>
      <c r="FW4561" s="13"/>
      <c r="FX4561" s="13"/>
      <c r="FY4561" s="13"/>
      <c r="FZ4561" s="13"/>
      <c r="GA4561" s="13"/>
      <c r="GB4561" s="13"/>
      <c r="GC4561" s="13"/>
      <c r="GD4561" s="13"/>
      <c r="GE4561" s="13"/>
      <c r="GF4561" s="13"/>
      <c r="GG4561" s="13"/>
      <c r="GH4561" s="13"/>
      <c r="GI4561" s="13"/>
      <c r="GJ4561" s="13"/>
      <c r="GK4561" s="13"/>
      <c r="GL4561" s="13"/>
      <c r="GM4561" s="13"/>
      <c r="GN4561" s="13"/>
      <c r="GO4561" s="13"/>
      <c r="GP4561" s="13"/>
      <c r="GQ4561" s="13"/>
      <c r="GR4561" s="13"/>
      <c r="GS4561" s="13"/>
      <c r="GT4561" s="13"/>
      <c r="GU4561" s="13"/>
      <c r="GV4561" s="13"/>
      <c r="GW4561" s="13"/>
      <c r="GX4561" s="13"/>
      <c r="GY4561" s="13"/>
      <c r="GZ4561" s="13"/>
      <c r="HA4561" s="13"/>
      <c r="HB4561" s="13"/>
      <c r="HC4561" s="13"/>
      <c r="HD4561" s="13"/>
      <c r="HE4561" s="13"/>
      <c r="HF4561" s="13"/>
      <c r="HG4561" s="13"/>
      <c r="HH4561" s="13"/>
      <c r="HI4561" s="13"/>
      <c r="HJ4561" s="13"/>
      <c r="HK4561" s="13"/>
      <c r="HL4561" s="13"/>
      <c r="HM4561" s="13"/>
      <c r="HN4561" s="13"/>
      <c r="HO4561" s="13"/>
      <c r="HP4561" s="13"/>
      <c r="HQ4561" s="13"/>
      <c r="HR4561" s="13"/>
      <c r="HS4561" s="13"/>
      <c r="HT4561" s="13"/>
      <c r="HU4561" s="13"/>
      <c r="HV4561" s="13"/>
      <c r="HW4561" s="13"/>
      <c r="HX4561" s="13"/>
      <c r="HY4561" s="13"/>
      <c r="HZ4561" s="13"/>
      <c r="IA4561" s="13"/>
      <c r="IB4561" s="13"/>
      <c r="IC4561" s="13"/>
      <c r="ID4561" s="13"/>
      <c r="IE4561" s="13"/>
      <c r="IF4561" s="13"/>
      <c r="IG4561" s="13"/>
    </row>
    <row r="4562" spans="1:241" s="304" customFormat="1">
      <c r="A4562" s="297">
        <v>455</v>
      </c>
      <c r="B4562" s="197" t="s">
        <v>5582</v>
      </c>
      <c r="C4562" s="119" t="s">
        <v>5583</v>
      </c>
      <c r="D4562" s="84" t="s">
        <v>2581</v>
      </c>
      <c r="E4562" s="312">
        <f t="shared" si="263"/>
        <v>0</v>
      </c>
      <c r="F4562" s="84"/>
      <c r="G4562" s="303"/>
      <c r="H4562" s="303"/>
      <c r="I4562" s="13"/>
      <c r="J4562" s="13"/>
      <c r="K4562" s="13"/>
      <c r="L4562" s="13"/>
      <c r="M4562" s="13"/>
      <c r="N4562" s="13"/>
      <c r="O4562" s="13"/>
      <c r="P4562" s="13"/>
      <c r="Q4562" s="13"/>
      <c r="R4562" s="13"/>
      <c r="S4562" s="13"/>
      <c r="T4562" s="13"/>
      <c r="U4562" s="13"/>
      <c r="V4562" s="13"/>
      <c r="W4562" s="13"/>
      <c r="X4562" s="13"/>
      <c r="Y4562" s="13"/>
      <c r="Z4562" s="13"/>
      <c r="AA4562" s="13"/>
      <c r="AB4562" s="13"/>
      <c r="AC4562" s="13"/>
      <c r="AD4562" s="13"/>
      <c r="AE4562" s="13"/>
      <c r="AF4562" s="13"/>
      <c r="AG4562" s="13"/>
      <c r="AH4562" s="13"/>
      <c r="AI4562" s="13"/>
      <c r="AJ4562" s="13"/>
      <c r="AK4562" s="13"/>
      <c r="AL4562" s="13"/>
      <c r="AM4562" s="13"/>
      <c r="AN4562" s="13"/>
      <c r="AO4562" s="13"/>
      <c r="AP4562" s="13"/>
      <c r="AQ4562" s="13"/>
      <c r="AR4562" s="13"/>
      <c r="AS4562" s="13"/>
      <c r="AT4562" s="13"/>
      <c r="AU4562" s="13"/>
      <c r="AV4562" s="13"/>
      <c r="AW4562" s="13"/>
      <c r="AX4562" s="13"/>
      <c r="AY4562" s="13"/>
      <c r="AZ4562" s="13"/>
      <c r="BA4562" s="13"/>
      <c r="BB4562" s="13"/>
      <c r="BC4562" s="13"/>
      <c r="BD4562" s="13"/>
      <c r="BE4562" s="13"/>
      <c r="BF4562" s="13"/>
      <c r="BG4562" s="13"/>
      <c r="BH4562" s="13"/>
      <c r="BI4562" s="13"/>
      <c r="BJ4562" s="13"/>
      <c r="BK4562" s="13"/>
      <c r="BL4562" s="13"/>
      <c r="BM4562" s="13"/>
      <c r="BN4562" s="13"/>
      <c r="BO4562" s="13"/>
      <c r="BP4562" s="13"/>
      <c r="BQ4562" s="13"/>
      <c r="BR4562" s="13"/>
      <c r="BS4562" s="13"/>
      <c r="BT4562" s="13"/>
      <c r="BU4562" s="13"/>
      <c r="BV4562" s="13"/>
      <c r="BW4562" s="13"/>
      <c r="BX4562" s="13"/>
      <c r="BY4562" s="13"/>
      <c r="BZ4562" s="13"/>
      <c r="CA4562" s="13"/>
      <c r="CB4562" s="13"/>
      <c r="CC4562" s="13"/>
      <c r="CD4562" s="13"/>
      <c r="CE4562" s="13"/>
      <c r="CF4562" s="13"/>
      <c r="CG4562" s="13"/>
      <c r="CH4562" s="13"/>
      <c r="CI4562" s="13"/>
      <c r="CJ4562" s="13"/>
      <c r="CK4562" s="13"/>
      <c r="CL4562" s="13"/>
      <c r="CM4562" s="13"/>
      <c r="CN4562" s="13"/>
      <c r="CO4562" s="13"/>
      <c r="CP4562" s="13"/>
      <c r="CQ4562" s="13"/>
      <c r="CR4562" s="13"/>
      <c r="CS4562" s="13"/>
      <c r="CT4562" s="13"/>
      <c r="CU4562" s="13"/>
      <c r="CV4562" s="13"/>
      <c r="CW4562" s="13"/>
      <c r="CX4562" s="13"/>
      <c r="CY4562" s="13"/>
      <c r="CZ4562" s="13"/>
      <c r="DA4562" s="13"/>
      <c r="DB4562" s="13"/>
      <c r="DC4562" s="13"/>
      <c r="DD4562" s="13"/>
      <c r="DE4562" s="13"/>
      <c r="DF4562" s="13"/>
      <c r="DG4562" s="13"/>
      <c r="DH4562" s="13"/>
      <c r="DI4562" s="13"/>
      <c r="DJ4562" s="13"/>
      <c r="DK4562" s="13"/>
      <c r="DL4562" s="13"/>
      <c r="DM4562" s="13"/>
      <c r="DN4562" s="13"/>
      <c r="DO4562" s="13"/>
      <c r="DP4562" s="13"/>
      <c r="DQ4562" s="13"/>
      <c r="DR4562" s="13"/>
      <c r="DS4562" s="13"/>
      <c r="DT4562" s="13"/>
      <c r="DU4562" s="13"/>
      <c r="DV4562" s="13"/>
      <c r="DW4562" s="13"/>
      <c r="DX4562" s="13"/>
      <c r="DY4562" s="13"/>
      <c r="DZ4562" s="13"/>
      <c r="EA4562" s="13"/>
      <c r="EB4562" s="13"/>
      <c r="EC4562" s="13"/>
      <c r="ED4562" s="13"/>
      <c r="EE4562" s="13"/>
      <c r="EF4562" s="13"/>
      <c r="EG4562" s="13"/>
      <c r="EH4562" s="13"/>
      <c r="EI4562" s="13"/>
      <c r="EJ4562" s="13"/>
      <c r="EK4562" s="13"/>
      <c r="EL4562" s="13"/>
      <c r="EM4562" s="13"/>
      <c r="EN4562" s="13"/>
      <c r="EO4562" s="13"/>
      <c r="EP4562" s="13"/>
      <c r="EQ4562" s="13"/>
      <c r="ER4562" s="13"/>
      <c r="ES4562" s="13"/>
      <c r="ET4562" s="13"/>
      <c r="EU4562" s="13"/>
      <c r="EV4562" s="13"/>
      <c r="EW4562" s="13"/>
      <c r="EX4562" s="13"/>
      <c r="EY4562" s="13"/>
      <c r="EZ4562" s="13"/>
      <c r="FA4562" s="13"/>
      <c r="FB4562" s="13"/>
      <c r="FC4562" s="13"/>
      <c r="FD4562" s="13"/>
      <c r="FE4562" s="13"/>
      <c r="FF4562" s="13"/>
      <c r="FG4562" s="13"/>
      <c r="FH4562" s="13"/>
      <c r="FI4562" s="13"/>
      <c r="FJ4562" s="13"/>
      <c r="FK4562" s="13"/>
      <c r="FL4562" s="13"/>
      <c r="FM4562" s="13"/>
      <c r="FN4562" s="13"/>
      <c r="FO4562" s="13"/>
      <c r="FP4562" s="13"/>
      <c r="FQ4562" s="13"/>
      <c r="FR4562" s="13"/>
      <c r="FS4562" s="13"/>
      <c r="FT4562" s="13"/>
      <c r="FU4562" s="13"/>
      <c r="FV4562" s="13"/>
      <c r="FW4562" s="13"/>
      <c r="FX4562" s="13"/>
      <c r="FY4562" s="13"/>
      <c r="FZ4562" s="13"/>
      <c r="GA4562" s="13"/>
      <c r="GB4562" s="13"/>
      <c r="GC4562" s="13"/>
      <c r="GD4562" s="13"/>
      <c r="GE4562" s="13"/>
      <c r="GF4562" s="13"/>
      <c r="GG4562" s="13"/>
      <c r="GH4562" s="13"/>
      <c r="GI4562" s="13"/>
      <c r="GJ4562" s="13"/>
      <c r="GK4562" s="13"/>
      <c r="GL4562" s="13"/>
      <c r="GM4562" s="13"/>
      <c r="GN4562" s="13"/>
      <c r="GO4562" s="13"/>
      <c r="GP4562" s="13"/>
      <c r="GQ4562" s="13"/>
      <c r="GR4562" s="13"/>
      <c r="GS4562" s="13"/>
      <c r="GT4562" s="13"/>
      <c r="GU4562" s="13"/>
      <c r="GV4562" s="13"/>
      <c r="GW4562" s="13"/>
      <c r="GX4562" s="13"/>
      <c r="GY4562" s="13"/>
      <c r="GZ4562" s="13"/>
      <c r="HA4562" s="13"/>
      <c r="HB4562" s="13"/>
      <c r="HC4562" s="13"/>
      <c r="HD4562" s="13"/>
      <c r="HE4562" s="13"/>
      <c r="HF4562" s="13"/>
      <c r="HG4562" s="13"/>
      <c r="HH4562" s="13"/>
      <c r="HI4562" s="13"/>
      <c r="HJ4562" s="13"/>
      <c r="HK4562" s="13"/>
      <c r="HL4562" s="13"/>
      <c r="HM4562" s="13"/>
      <c r="HN4562" s="13"/>
      <c r="HO4562" s="13"/>
      <c r="HP4562" s="13"/>
      <c r="HQ4562" s="13"/>
      <c r="HR4562" s="13"/>
      <c r="HS4562" s="13"/>
      <c r="HT4562" s="13"/>
      <c r="HU4562" s="13"/>
      <c r="HV4562" s="13"/>
      <c r="HW4562" s="13"/>
      <c r="HX4562" s="13"/>
      <c r="HY4562" s="13"/>
      <c r="HZ4562" s="13"/>
      <c r="IA4562" s="13"/>
      <c r="IB4562" s="13"/>
      <c r="IC4562" s="13"/>
      <c r="ID4562" s="13"/>
      <c r="IE4562" s="13"/>
      <c r="IF4562" s="13"/>
      <c r="IG4562" s="13"/>
    </row>
    <row r="4563" spans="1:241" s="304" customFormat="1">
      <c r="A4563" s="297">
        <v>456</v>
      </c>
      <c r="B4563" s="197" t="s">
        <v>2900</v>
      </c>
      <c r="C4563" s="119" t="s">
        <v>4711</v>
      </c>
      <c r="D4563" s="84" t="s">
        <v>2581</v>
      </c>
      <c r="E4563" s="312">
        <f t="shared" si="263"/>
        <v>0</v>
      </c>
      <c r="F4563" s="84"/>
      <c r="G4563" s="303"/>
      <c r="H4563" s="303"/>
      <c r="I4563" s="13"/>
      <c r="J4563" s="13"/>
      <c r="K4563" s="13"/>
      <c r="L4563" s="13"/>
      <c r="M4563" s="13"/>
      <c r="N4563" s="13"/>
      <c r="O4563" s="13"/>
      <c r="P4563" s="13"/>
      <c r="Q4563" s="13"/>
      <c r="R4563" s="13"/>
      <c r="S4563" s="13"/>
      <c r="T4563" s="13"/>
      <c r="U4563" s="13"/>
      <c r="V4563" s="13"/>
      <c r="W4563" s="13"/>
      <c r="X4563" s="13"/>
      <c r="Y4563" s="13"/>
      <c r="Z4563" s="13"/>
      <c r="AA4563" s="13"/>
      <c r="AB4563" s="13"/>
      <c r="AC4563" s="13"/>
      <c r="AD4563" s="13"/>
      <c r="AE4563" s="13"/>
      <c r="AF4563" s="13"/>
      <c r="AG4563" s="13"/>
      <c r="AH4563" s="13"/>
      <c r="AI4563" s="13"/>
      <c r="AJ4563" s="13"/>
      <c r="AK4563" s="13"/>
      <c r="AL4563" s="13"/>
      <c r="AM4563" s="13"/>
      <c r="AN4563" s="13"/>
      <c r="AO4563" s="13"/>
      <c r="AP4563" s="13"/>
      <c r="AQ4563" s="13"/>
      <c r="AR4563" s="13"/>
      <c r="AS4563" s="13"/>
      <c r="AT4563" s="13"/>
      <c r="AU4563" s="13"/>
      <c r="AV4563" s="13"/>
      <c r="AW4563" s="13"/>
      <c r="AX4563" s="13"/>
      <c r="AY4563" s="13"/>
      <c r="AZ4563" s="13"/>
      <c r="BA4563" s="13"/>
      <c r="BB4563" s="13"/>
      <c r="BC4563" s="13"/>
      <c r="BD4563" s="13"/>
      <c r="BE4563" s="13"/>
      <c r="BF4563" s="13"/>
      <c r="BG4563" s="13"/>
      <c r="BH4563" s="13"/>
      <c r="BI4563" s="13"/>
      <c r="BJ4563" s="13"/>
      <c r="BK4563" s="13"/>
      <c r="BL4563" s="13"/>
      <c r="BM4563" s="13"/>
      <c r="BN4563" s="13"/>
      <c r="BO4563" s="13"/>
      <c r="BP4563" s="13"/>
      <c r="BQ4563" s="13"/>
      <c r="BR4563" s="13"/>
      <c r="BS4563" s="13"/>
      <c r="BT4563" s="13"/>
      <c r="BU4563" s="13"/>
      <c r="BV4563" s="13"/>
      <c r="BW4563" s="13"/>
      <c r="BX4563" s="13"/>
      <c r="BY4563" s="13"/>
      <c r="BZ4563" s="13"/>
      <c r="CA4563" s="13"/>
      <c r="CB4563" s="13"/>
      <c r="CC4563" s="13"/>
      <c r="CD4563" s="13"/>
      <c r="CE4563" s="13"/>
      <c r="CF4563" s="13"/>
      <c r="CG4563" s="13"/>
      <c r="CH4563" s="13"/>
      <c r="CI4563" s="13"/>
      <c r="CJ4563" s="13"/>
      <c r="CK4563" s="13"/>
      <c r="CL4563" s="13"/>
      <c r="CM4563" s="13"/>
      <c r="CN4563" s="13"/>
      <c r="CO4563" s="13"/>
      <c r="CP4563" s="13"/>
      <c r="CQ4563" s="13"/>
      <c r="CR4563" s="13"/>
      <c r="CS4563" s="13"/>
      <c r="CT4563" s="13"/>
      <c r="CU4563" s="13"/>
      <c r="CV4563" s="13"/>
      <c r="CW4563" s="13"/>
      <c r="CX4563" s="13"/>
      <c r="CY4563" s="13"/>
      <c r="CZ4563" s="13"/>
      <c r="DA4563" s="13"/>
      <c r="DB4563" s="13"/>
      <c r="DC4563" s="13"/>
      <c r="DD4563" s="13"/>
      <c r="DE4563" s="13"/>
      <c r="DF4563" s="13"/>
      <c r="DG4563" s="13"/>
      <c r="DH4563" s="13"/>
      <c r="DI4563" s="13"/>
      <c r="DJ4563" s="13"/>
      <c r="DK4563" s="13"/>
      <c r="DL4563" s="13"/>
      <c r="DM4563" s="13"/>
      <c r="DN4563" s="13"/>
      <c r="DO4563" s="13"/>
      <c r="DP4563" s="13"/>
      <c r="DQ4563" s="13"/>
      <c r="DR4563" s="13"/>
      <c r="DS4563" s="13"/>
      <c r="DT4563" s="13"/>
      <c r="DU4563" s="13"/>
      <c r="DV4563" s="13"/>
      <c r="DW4563" s="13"/>
      <c r="DX4563" s="13"/>
      <c r="DY4563" s="13"/>
      <c r="DZ4563" s="13"/>
      <c r="EA4563" s="13"/>
      <c r="EB4563" s="13"/>
      <c r="EC4563" s="13"/>
      <c r="ED4563" s="13"/>
      <c r="EE4563" s="13"/>
      <c r="EF4563" s="13"/>
      <c r="EG4563" s="13"/>
      <c r="EH4563" s="13"/>
      <c r="EI4563" s="13"/>
      <c r="EJ4563" s="13"/>
      <c r="EK4563" s="13"/>
      <c r="EL4563" s="13"/>
      <c r="EM4563" s="13"/>
      <c r="EN4563" s="13"/>
      <c r="EO4563" s="13"/>
      <c r="EP4563" s="13"/>
      <c r="EQ4563" s="13"/>
      <c r="ER4563" s="13"/>
      <c r="ES4563" s="13"/>
      <c r="ET4563" s="13"/>
      <c r="EU4563" s="13"/>
      <c r="EV4563" s="13"/>
      <c r="EW4563" s="13"/>
      <c r="EX4563" s="13"/>
      <c r="EY4563" s="13"/>
      <c r="EZ4563" s="13"/>
      <c r="FA4563" s="13"/>
      <c r="FB4563" s="13"/>
      <c r="FC4563" s="13"/>
      <c r="FD4563" s="13"/>
      <c r="FE4563" s="13"/>
      <c r="FF4563" s="13"/>
      <c r="FG4563" s="13"/>
      <c r="FH4563" s="13"/>
      <c r="FI4563" s="13"/>
      <c r="FJ4563" s="13"/>
      <c r="FK4563" s="13"/>
      <c r="FL4563" s="13"/>
      <c r="FM4563" s="13"/>
      <c r="FN4563" s="13"/>
      <c r="FO4563" s="13"/>
      <c r="FP4563" s="13"/>
      <c r="FQ4563" s="13"/>
      <c r="FR4563" s="13"/>
      <c r="FS4563" s="13"/>
      <c r="FT4563" s="13"/>
      <c r="FU4563" s="13"/>
      <c r="FV4563" s="13"/>
      <c r="FW4563" s="13"/>
      <c r="FX4563" s="13"/>
      <c r="FY4563" s="13"/>
      <c r="FZ4563" s="13"/>
      <c r="GA4563" s="13"/>
      <c r="GB4563" s="13"/>
      <c r="GC4563" s="13"/>
      <c r="GD4563" s="13"/>
      <c r="GE4563" s="13"/>
      <c r="GF4563" s="13"/>
      <c r="GG4563" s="13"/>
      <c r="GH4563" s="13"/>
      <c r="GI4563" s="13"/>
      <c r="GJ4563" s="13"/>
      <c r="GK4563" s="13"/>
      <c r="GL4563" s="13"/>
      <c r="GM4563" s="13"/>
      <c r="GN4563" s="13"/>
      <c r="GO4563" s="13"/>
      <c r="GP4563" s="13"/>
      <c r="GQ4563" s="13"/>
      <c r="GR4563" s="13"/>
      <c r="GS4563" s="13"/>
      <c r="GT4563" s="13"/>
      <c r="GU4563" s="13"/>
      <c r="GV4563" s="13"/>
      <c r="GW4563" s="13"/>
      <c r="GX4563" s="13"/>
      <c r="GY4563" s="13"/>
      <c r="GZ4563" s="13"/>
      <c r="HA4563" s="13"/>
      <c r="HB4563" s="13"/>
      <c r="HC4563" s="13"/>
      <c r="HD4563" s="13"/>
      <c r="HE4563" s="13"/>
      <c r="HF4563" s="13"/>
      <c r="HG4563" s="13"/>
      <c r="HH4563" s="13"/>
      <c r="HI4563" s="13"/>
      <c r="HJ4563" s="13"/>
      <c r="HK4563" s="13"/>
      <c r="HL4563" s="13"/>
      <c r="HM4563" s="13"/>
      <c r="HN4563" s="13"/>
      <c r="HO4563" s="13"/>
      <c r="HP4563" s="13"/>
      <c r="HQ4563" s="13"/>
      <c r="HR4563" s="13"/>
      <c r="HS4563" s="13"/>
      <c r="HT4563" s="13"/>
      <c r="HU4563" s="13"/>
      <c r="HV4563" s="13"/>
      <c r="HW4563" s="13"/>
      <c r="HX4563" s="13"/>
      <c r="HY4563" s="13"/>
      <c r="HZ4563" s="13"/>
      <c r="IA4563" s="13"/>
      <c r="IB4563" s="13"/>
      <c r="IC4563" s="13"/>
      <c r="ID4563" s="13"/>
      <c r="IE4563" s="13"/>
      <c r="IF4563" s="13"/>
      <c r="IG4563" s="13"/>
    </row>
    <row r="4564" spans="1:241" s="304" customFormat="1">
      <c r="A4564" s="297">
        <v>457</v>
      </c>
      <c r="B4564" s="197" t="s">
        <v>5584</v>
      </c>
      <c r="C4564" s="119" t="s">
        <v>5585</v>
      </c>
      <c r="D4564" s="84" t="s">
        <v>2581</v>
      </c>
      <c r="E4564" s="312">
        <f t="shared" si="263"/>
        <v>0</v>
      </c>
      <c r="F4564" s="84"/>
      <c r="G4564" s="303"/>
      <c r="H4564" s="303"/>
      <c r="I4564" s="13"/>
      <c r="J4564" s="13"/>
      <c r="K4564" s="13"/>
      <c r="L4564" s="13"/>
      <c r="M4564" s="13"/>
      <c r="N4564" s="13"/>
      <c r="O4564" s="13"/>
      <c r="P4564" s="13"/>
      <c r="Q4564" s="13"/>
      <c r="R4564" s="13"/>
      <c r="S4564" s="13"/>
      <c r="T4564" s="13"/>
      <c r="U4564" s="13"/>
      <c r="V4564" s="13"/>
      <c r="W4564" s="13"/>
      <c r="X4564" s="13"/>
      <c r="Y4564" s="13"/>
      <c r="Z4564" s="13"/>
      <c r="AA4564" s="13"/>
      <c r="AB4564" s="13"/>
      <c r="AC4564" s="13"/>
      <c r="AD4564" s="13"/>
      <c r="AE4564" s="13"/>
      <c r="AF4564" s="13"/>
      <c r="AG4564" s="13"/>
      <c r="AH4564" s="13"/>
      <c r="AI4564" s="13"/>
      <c r="AJ4564" s="13"/>
      <c r="AK4564" s="13"/>
      <c r="AL4564" s="13"/>
      <c r="AM4564" s="13"/>
      <c r="AN4564" s="13"/>
      <c r="AO4564" s="13"/>
      <c r="AP4564" s="13"/>
      <c r="AQ4564" s="13"/>
      <c r="AR4564" s="13"/>
      <c r="AS4564" s="13"/>
      <c r="AT4564" s="13"/>
      <c r="AU4564" s="13"/>
      <c r="AV4564" s="13"/>
      <c r="AW4564" s="13"/>
      <c r="AX4564" s="13"/>
      <c r="AY4564" s="13"/>
      <c r="AZ4564" s="13"/>
      <c r="BA4564" s="13"/>
      <c r="BB4564" s="13"/>
      <c r="BC4564" s="13"/>
      <c r="BD4564" s="13"/>
      <c r="BE4564" s="13"/>
      <c r="BF4564" s="13"/>
      <c r="BG4564" s="13"/>
      <c r="BH4564" s="13"/>
      <c r="BI4564" s="13"/>
      <c r="BJ4564" s="13"/>
      <c r="BK4564" s="13"/>
      <c r="BL4564" s="13"/>
      <c r="BM4564" s="13"/>
      <c r="BN4564" s="13"/>
      <c r="BO4564" s="13"/>
      <c r="BP4564" s="13"/>
      <c r="BQ4564" s="13"/>
      <c r="BR4564" s="13"/>
      <c r="BS4564" s="13"/>
      <c r="BT4564" s="13"/>
      <c r="BU4564" s="13"/>
      <c r="BV4564" s="13"/>
      <c r="BW4564" s="13"/>
      <c r="BX4564" s="13"/>
      <c r="BY4564" s="13"/>
      <c r="BZ4564" s="13"/>
      <c r="CA4564" s="13"/>
      <c r="CB4564" s="13"/>
      <c r="CC4564" s="13"/>
      <c r="CD4564" s="13"/>
      <c r="CE4564" s="13"/>
      <c r="CF4564" s="13"/>
      <c r="CG4564" s="13"/>
      <c r="CH4564" s="13"/>
      <c r="CI4564" s="13"/>
      <c r="CJ4564" s="13"/>
      <c r="CK4564" s="13"/>
      <c r="CL4564" s="13"/>
      <c r="CM4564" s="13"/>
      <c r="CN4564" s="13"/>
      <c r="CO4564" s="13"/>
      <c r="CP4564" s="13"/>
      <c r="CQ4564" s="13"/>
      <c r="CR4564" s="13"/>
      <c r="CS4564" s="13"/>
      <c r="CT4564" s="13"/>
      <c r="CU4564" s="13"/>
      <c r="CV4564" s="13"/>
      <c r="CW4564" s="13"/>
      <c r="CX4564" s="13"/>
      <c r="CY4564" s="13"/>
      <c r="CZ4564" s="13"/>
      <c r="DA4564" s="13"/>
      <c r="DB4564" s="13"/>
      <c r="DC4564" s="13"/>
      <c r="DD4564" s="13"/>
      <c r="DE4564" s="13"/>
      <c r="DF4564" s="13"/>
      <c r="DG4564" s="13"/>
      <c r="DH4564" s="13"/>
      <c r="DI4564" s="13"/>
      <c r="DJ4564" s="13"/>
      <c r="DK4564" s="13"/>
      <c r="DL4564" s="13"/>
      <c r="DM4564" s="13"/>
      <c r="DN4564" s="13"/>
      <c r="DO4564" s="13"/>
      <c r="DP4564" s="13"/>
      <c r="DQ4564" s="13"/>
      <c r="DR4564" s="13"/>
      <c r="DS4564" s="13"/>
      <c r="DT4564" s="13"/>
      <c r="DU4564" s="13"/>
      <c r="DV4564" s="13"/>
      <c r="DW4564" s="13"/>
      <c r="DX4564" s="13"/>
      <c r="DY4564" s="13"/>
      <c r="DZ4564" s="13"/>
      <c r="EA4564" s="13"/>
      <c r="EB4564" s="13"/>
      <c r="EC4564" s="13"/>
      <c r="ED4564" s="13"/>
      <c r="EE4564" s="13"/>
      <c r="EF4564" s="13"/>
      <c r="EG4564" s="13"/>
      <c r="EH4564" s="13"/>
      <c r="EI4564" s="13"/>
      <c r="EJ4564" s="13"/>
      <c r="EK4564" s="13"/>
      <c r="EL4564" s="13"/>
      <c r="EM4564" s="13"/>
      <c r="EN4564" s="13"/>
      <c r="EO4564" s="13"/>
      <c r="EP4564" s="13"/>
      <c r="EQ4564" s="13"/>
      <c r="ER4564" s="13"/>
      <c r="ES4564" s="13"/>
      <c r="ET4564" s="13"/>
      <c r="EU4564" s="13"/>
      <c r="EV4564" s="13"/>
      <c r="EW4564" s="13"/>
      <c r="EX4564" s="13"/>
      <c r="EY4564" s="13"/>
      <c r="EZ4564" s="13"/>
      <c r="FA4564" s="13"/>
      <c r="FB4564" s="13"/>
      <c r="FC4564" s="13"/>
      <c r="FD4564" s="13"/>
      <c r="FE4564" s="13"/>
      <c r="FF4564" s="13"/>
      <c r="FG4564" s="13"/>
      <c r="FH4564" s="13"/>
      <c r="FI4564" s="13"/>
      <c r="FJ4564" s="13"/>
      <c r="FK4564" s="13"/>
      <c r="FL4564" s="13"/>
      <c r="FM4564" s="13"/>
      <c r="FN4564" s="13"/>
      <c r="FO4564" s="13"/>
      <c r="FP4564" s="13"/>
      <c r="FQ4564" s="13"/>
      <c r="FR4564" s="13"/>
      <c r="FS4564" s="13"/>
      <c r="FT4564" s="13"/>
      <c r="FU4564" s="13"/>
      <c r="FV4564" s="13"/>
      <c r="FW4564" s="13"/>
      <c r="FX4564" s="13"/>
      <c r="FY4564" s="13"/>
      <c r="FZ4564" s="13"/>
      <c r="GA4564" s="13"/>
      <c r="GB4564" s="13"/>
      <c r="GC4564" s="13"/>
      <c r="GD4564" s="13"/>
      <c r="GE4564" s="13"/>
      <c r="GF4564" s="13"/>
      <c r="GG4564" s="13"/>
      <c r="GH4564" s="13"/>
      <c r="GI4564" s="13"/>
      <c r="GJ4564" s="13"/>
      <c r="GK4564" s="13"/>
      <c r="GL4564" s="13"/>
      <c r="GM4564" s="13"/>
      <c r="GN4564" s="13"/>
      <c r="GO4564" s="13"/>
      <c r="GP4564" s="13"/>
      <c r="GQ4564" s="13"/>
      <c r="GR4564" s="13"/>
      <c r="GS4564" s="13"/>
      <c r="GT4564" s="13"/>
      <c r="GU4564" s="13"/>
      <c r="GV4564" s="13"/>
      <c r="GW4564" s="13"/>
      <c r="GX4564" s="13"/>
      <c r="GY4564" s="13"/>
      <c r="GZ4564" s="13"/>
      <c r="HA4564" s="13"/>
      <c r="HB4564" s="13"/>
      <c r="HC4564" s="13"/>
      <c r="HD4564" s="13"/>
      <c r="HE4564" s="13"/>
      <c r="HF4564" s="13"/>
      <c r="HG4564" s="13"/>
      <c r="HH4564" s="13"/>
      <c r="HI4564" s="13"/>
      <c r="HJ4564" s="13"/>
      <c r="HK4564" s="13"/>
      <c r="HL4564" s="13"/>
      <c r="HM4564" s="13"/>
      <c r="HN4564" s="13"/>
      <c r="HO4564" s="13"/>
      <c r="HP4564" s="13"/>
      <c r="HQ4564" s="13"/>
      <c r="HR4564" s="13"/>
      <c r="HS4564" s="13"/>
      <c r="HT4564" s="13"/>
      <c r="HU4564" s="13"/>
      <c r="HV4564" s="13"/>
      <c r="HW4564" s="13"/>
      <c r="HX4564" s="13"/>
      <c r="HY4564" s="13"/>
      <c r="HZ4564" s="13"/>
      <c r="IA4564" s="13"/>
      <c r="IB4564" s="13"/>
      <c r="IC4564" s="13"/>
      <c r="ID4564" s="13"/>
      <c r="IE4564" s="13"/>
      <c r="IF4564" s="13"/>
      <c r="IG4564" s="13"/>
    </row>
    <row r="4565" spans="1:241" s="304" customFormat="1">
      <c r="A4565" s="297">
        <v>458</v>
      </c>
      <c r="B4565" s="197" t="s">
        <v>4714</v>
      </c>
      <c r="C4565" s="119" t="s">
        <v>5586</v>
      </c>
      <c r="D4565" s="84" t="s">
        <v>2581</v>
      </c>
      <c r="E4565" s="312">
        <f t="shared" si="263"/>
        <v>0</v>
      </c>
      <c r="F4565" s="84"/>
      <c r="G4565" s="303"/>
      <c r="H4565" s="303"/>
      <c r="I4565" s="13"/>
      <c r="J4565" s="13"/>
      <c r="K4565" s="13"/>
      <c r="L4565" s="13"/>
      <c r="M4565" s="13"/>
      <c r="N4565" s="13"/>
      <c r="O4565" s="13"/>
      <c r="P4565" s="13"/>
      <c r="Q4565" s="13"/>
      <c r="R4565" s="13"/>
      <c r="S4565" s="13"/>
      <c r="T4565" s="13"/>
      <c r="U4565" s="13"/>
      <c r="V4565" s="13"/>
      <c r="W4565" s="13"/>
      <c r="X4565" s="13"/>
      <c r="Y4565" s="13"/>
      <c r="Z4565" s="13"/>
      <c r="AA4565" s="13"/>
      <c r="AB4565" s="13"/>
      <c r="AC4565" s="13"/>
      <c r="AD4565" s="13"/>
      <c r="AE4565" s="13"/>
      <c r="AF4565" s="13"/>
      <c r="AG4565" s="13"/>
      <c r="AH4565" s="13"/>
      <c r="AI4565" s="13"/>
      <c r="AJ4565" s="13"/>
      <c r="AK4565" s="13"/>
      <c r="AL4565" s="13"/>
      <c r="AM4565" s="13"/>
      <c r="AN4565" s="13"/>
      <c r="AO4565" s="13"/>
      <c r="AP4565" s="13"/>
      <c r="AQ4565" s="13"/>
      <c r="AR4565" s="13"/>
      <c r="AS4565" s="13"/>
      <c r="AT4565" s="13"/>
      <c r="AU4565" s="13"/>
      <c r="AV4565" s="13"/>
      <c r="AW4565" s="13"/>
      <c r="AX4565" s="13"/>
      <c r="AY4565" s="13"/>
      <c r="AZ4565" s="13"/>
      <c r="BA4565" s="13"/>
      <c r="BB4565" s="13"/>
      <c r="BC4565" s="13"/>
      <c r="BD4565" s="13"/>
      <c r="BE4565" s="13"/>
      <c r="BF4565" s="13"/>
      <c r="BG4565" s="13"/>
      <c r="BH4565" s="13"/>
      <c r="BI4565" s="13"/>
      <c r="BJ4565" s="13"/>
      <c r="BK4565" s="13"/>
      <c r="BL4565" s="13"/>
      <c r="BM4565" s="13"/>
      <c r="BN4565" s="13"/>
      <c r="BO4565" s="13"/>
      <c r="BP4565" s="13"/>
      <c r="BQ4565" s="13"/>
      <c r="BR4565" s="13"/>
      <c r="BS4565" s="13"/>
      <c r="BT4565" s="13"/>
      <c r="BU4565" s="13"/>
      <c r="BV4565" s="13"/>
      <c r="BW4565" s="13"/>
      <c r="BX4565" s="13"/>
      <c r="BY4565" s="13"/>
      <c r="BZ4565" s="13"/>
      <c r="CA4565" s="13"/>
      <c r="CB4565" s="13"/>
      <c r="CC4565" s="13"/>
      <c r="CD4565" s="13"/>
      <c r="CE4565" s="13"/>
      <c r="CF4565" s="13"/>
      <c r="CG4565" s="13"/>
      <c r="CH4565" s="13"/>
      <c r="CI4565" s="13"/>
      <c r="CJ4565" s="13"/>
      <c r="CK4565" s="13"/>
      <c r="CL4565" s="13"/>
      <c r="CM4565" s="13"/>
      <c r="CN4565" s="13"/>
      <c r="CO4565" s="13"/>
      <c r="CP4565" s="13"/>
      <c r="CQ4565" s="13"/>
      <c r="CR4565" s="13"/>
      <c r="CS4565" s="13"/>
      <c r="CT4565" s="13"/>
      <c r="CU4565" s="13"/>
      <c r="CV4565" s="13"/>
      <c r="CW4565" s="13"/>
      <c r="CX4565" s="13"/>
      <c r="CY4565" s="13"/>
      <c r="CZ4565" s="13"/>
      <c r="DA4565" s="13"/>
      <c r="DB4565" s="13"/>
      <c r="DC4565" s="13"/>
      <c r="DD4565" s="13"/>
      <c r="DE4565" s="13"/>
      <c r="DF4565" s="13"/>
      <c r="DG4565" s="13"/>
      <c r="DH4565" s="13"/>
      <c r="DI4565" s="13"/>
      <c r="DJ4565" s="13"/>
      <c r="DK4565" s="13"/>
      <c r="DL4565" s="13"/>
      <c r="DM4565" s="13"/>
      <c r="DN4565" s="13"/>
      <c r="DO4565" s="13"/>
      <c r="DP4565" s="13"/>
      <c r="DQ4565" s="13"/>
      <c r="DR4565" s="13"/>
      <c r="DS4565" s="13"/>
      <c r="DT4565" s="13"/>
      <c r="DU4565" s="13"/>
      <c r="DV4565" s="13"/>
      <c r="DW4565" s="13"/>
      <c r="DX4565" s="13"/>
      <c r="DY4565" s="13"/>
      <c r="DZ4565" s="13"/>
      <c r="EA4565" s="13"/>
      <c r="EB4565" s="13"/>
      <c r="EC4565" s="13"/>
      <c r="ED4565" s="13"/>
      <c r="EE4565" s="13"/>
      <c r="EF4565" s="13"/>
      <c r="EG4565" s="13"/>
      <c r="EH4565" s="13"/>
      <c r="EI4565" s="13"/>
      <c r="EJ4565" s="13"/>
      <c r="EK4565" s="13"/>
      <c r="EL4565" s="13"/>
      <c r="EM4565" s="13"/>
      <c r="EN4565" s="13"/>
      <c r="EO4565" s="13"/>
      <c r="EP4565" s="13"/>
      <c r="EQ4565" s="13"/>
      <c r="ER4565" s="13"/>
      <c r="ES4565" s="13"/>
      <c r="ET4565" s="13"/>
      <c r="EU4565" s="13"/>
      <c r="EV4565" s="13"/>
      <c r="EW4565" s="13"/>
      <c r="EX4565" s="13"/>
      <c r="EY4565" s="13"/>
      <c r="EZ4565" s="13"/>
      <c r="FA4565" s="13"/>
      <c r="FB4565" s="13"/>
      <c r="FC4565" s="13"/>
      <c r="FD4565" s="13"/>
      <c r="FE4565" s="13"/>
      <c r="FF4565" s="13"/>
      <c r="FG4565" s="13"/>
      <c r="FH4565" s="13"/>
      <c r="FI4565" s="13"/>
      <c r="FJ4565" s="13"/>
      <c r="FK4565" s="13"/>
      <c r="FL4565" s="13"/>
      <c r="FM4565" s="13"/>
      <c r="FN4565" s="13"/>
      <c r="FO4565" s="13"/>
      <c r="FP4565" s="13"/>
      <c r="FQ4565" s="13"/>
      <c r="FR4565" s="13"/>
      <c r="FS4565" s="13"/>
      <c r="FT4565" s="13"/>
      <c r="FU4565" s="13"/>
      <c r="FV4565" s="13"/>
      <c r="FW4565" s="13"/>
      <c r="FX4565" s="13"/>
      <c r="FY4565" s="13"/>
      <c r="FZ4565" s="13"/>
      <c r="GA4565" s="13"/>
      <c r="GB4565" s="13"/>
      <c r="GC4565" s="13"/>
      <c r="GD4565" s="13"/>
      <c r="GE4565" s="13"/>
      <c r="GF4565" s="13"/>
      <c r="GG4565" s="13"/>
      <c r="GH4565" s="13"/>
      <c r="GI4565" s="13"/>
      <c r="GJ4565" s="13"/>
      <c r="GK4565" s="13"/>
      <c r="GL4565" s="13"/>
      <c r="GM4565" s="13"/>
      <c r="GN4565" s="13"/>
      <c r="GO4565" s="13"/>
      <c r="GP4565" s="13"/>
      <c r="GQ4565" s="13"/>
      <c r="GR4565" s="13"/>
      <c r="GS4565" s="13"/>
      <c r="GT4565" s="13"/>
      <c r="GU4565" s="13"/>
      <c r="GV4565" s="13"/>
      <c r="GW4565" s="13"/>
      <c r="GX4565" s="13"/>
      <c r="GY4565" s="13"/>
      <c r="GZ4565" s="13"/>
      <c r="HA4565" s="13"/>
      <c r="HB4565" s="13"/>
      <c r="HC4565" s="13"/>
      <c r="HD4565" s="13"/>
      <c r="HE4565" s="13"/>
      <c r="HF4565" s="13"/>
      <c r="HG4565" s="13"/>
      <c r="HH4565" s="13"/>
      <c r="HI4565" s="13"/>
      <c r="HJ4565" s="13"/>
      <c r="HK4565" s="13"/>
      <c r="HL4565" s="13"/>
      <c r="HM4565" s="13"/>
      <c r="HN4565" s="13"/>
      <c r="HO4565" s="13"/>
      <c r="HP4565" s="13"/>
      <c r="HQ4565" s="13"/>
      <c r="HR4565" s="13"/>
      <c r="HS4565" s="13"/>
      <c r="HT4565" s="13"/>
      <c r="HU4565" s="13"/>
      <c r="HV4565" s="13"/>
      <c r="HW4565" s="13"/>
      <c r="HX4565" s="13"/>
      <c r="HY4565" s="13"/>
      <c r="HZ4565" s="13"/>
      <c r="IA4565" s="13"/>
      <c r="IB4565" s="13"/>
      <c r="IC4565" s="13"/>
      <c r="ID4565" s="13"/>
      <c r="IE4565" s="13"/>
      <c r="IF4565" s="13"/>
      <c r="IG4565" s="13"/>
    </row>
    <row r="4566" spans="1:241" s="304" customFormat="1">
      <c r="A4566" s="297">
        <v>459</v>
      </c>
      <c r="B4566" s="197" t="s">
        <v>5587</v>
      </c>
      <c r="C4566" s="119" t="s">
        <v>5588</v>
      </c>
      <c r="D4566" s="84" t="s">
        <v>2581</v>
      </c>
      <c r="E4566" s="312">
        <f t="shared" si="263"/>
        <v>0</v>
      </c>
      <c r="F4566" s="84"/>
      <c r="G4566" s="303"/>
      <c r="H4566" s="303"/>
      <c r="I4566" s="13"/>
      <c r="J4566" s="13"/>
      <c r="K4566" s="13"/>
      <c r="L4566" s="13"/>
      <c r="M4566" s="13"/>
      <c r="N4566" s="13"/>
      <c r="O4566" s="13"/>
      <c r="P4566" s="13"/>
      <c r="Q4566" s="13"/>
      <c r="R4566" s="13"/>
      <c r="S4566" s="13"/>
      <c r="T4566" s="13"/>
      <c r="U4566" s="13"/>
      <c r="V4566" s="13"/>
      <c r="W4566" s="13"/>
      <c r="X4566" s="13"/>
      <c r="Y4566" s="13"/>
      <c r="Z4566" s="13"/>
      <c r="AA4566" s="13"/>
      <c r="AB4566" s="13"/>
      <c r="AC4566" s="13"/>
      <c r="AD4566" s="13"/>
      <c r="AE4566" s="13"/>
      <c r="AF4566" s="13"/>
      <c r="AG4566" s="13"/>
      <c r="AH4566" s="13"/>
      <c r="AI4566" s="13"/>
      <c r="AJ4566" s="13"/>
      <c r="AK4566" s="13"/>
      <c r="AL4566" s="13"/>
      <c r="AM4566" s="13"/>
      <c r="AN4566" s="13"/>
      <c r="AO4566" s="13"/>
      <c r="AP4566" s="13"/>
      <c r="AQ4566" s="13"/>
      <c r="AR4566" s="13"/>
      <c r="AS4566" s="13"/>
      <c r="AT4566" s="13"/>
      <c r="AU4566" s="13"/>
      <c r="AV4566" s="13"/>
      <c r="AW4566" s="13"/>
      <c r="AX4566" s="13"/>
      <c r="AY4566" s="13"/>
      <c r="AZ4566" s="13"/>
      <c r="BA4566" s="13"/>
      <c r="BB4566" s="13"/>
      <c r="BC4566" s="13"/>
      <c r="BD4566" s="13"/>
      <c r="BE4566" s="13"/>
      <c r="BF4566" s="13"/>
      <c r="BG4566" s="13"/>
      <c r="BH4566" s="13"/>
      <c r="BI4566" s="13"/>
      <c r="BJ4566" s="13"/>
      <c r="BK4566" s="13"/>
      <c r="BL4566" s="13"/>
      <c r="BM4566" s="13"/>
      <c r="BN4566" s="13"/>
      <c r="BO4566" s="13"/>
      <c r="BP4566" s="13"/>
      <c r="BQ4566" s="13"/>
      <c r="BR4566" s="13"/>
      <c r="BS4566" s="13"/>
      <c r="BT4566" s="13"/>
      <c r="BU4566" s="13"/>
      <c r="BV4566" s="13"/>
      <c r="BW4566" s="13"/>
      <c r="BX4566" s="13"/>
      <c r="BY4566" s="13"/>
      <c r="BZ4566" s="13"/>
      <c r="CA4566" s="13"/>
      <c r="CB4566" s="13"/>
      <c r="CC4566" s="13"/>
      <c r="CD4566" s="13"/>
      <c r="CE4566" s="13"/>
      <c r="CF4566" s="13"/>
      <c r="CG4566" s="13"/>
      <c r="CH4566" s="13"/>
      <c r="CI4566" s="13"/>
      <c r="CJ4566" s="13"/>
      <c r="CK4566" s="13"/>
      <c r="CL4566" s="13"/>
      <c r="CM4566" s="13"/>
      <c r="CN4566" s="13"/>
      <c r="CO4566" s="13"/>
      <c r="CP4566" s="13"/>
      <c r="CQ4566" s="13"/>
      <c r="CR4566" s="13"/>
      <c r="CS4566" s="13"/>
      <c r="CT4566" s="13"/>
      <c r="CU4566" s="13"/>
      <c r="CV4566" s="13"/>
      <c r="CW4566" s="13"/>
      <c r="CX4566" s="13"/>
      <c r="CY4566" s="13"/>
      <c r="CZ4566" s="13"/>
      <c r="DA4566" s="13"/>
      <c r="DB4566" s="13"/>
      <c r="DC4566" s="13"/>
      <c r="DD4566" s="13"/>
      <c r="DE4566" s="13"/>
      <c r="DF4566" s="13"/>
      <c r="DG4566" s="13"/>
      <c r="DH4566" s="13"/>
      <c r="DI4566" s="13"/>
      <c r="DJ4566" s="13"/>
      <c r="DK4566" s="13"/>
      <c r="DL4566" s="13"/>
      <c r="DM4566" s="13"/>
      <c r="DN4566" s="13"/>
      <c r="DO4566" s="13"/>
      <c r="DP4566" s="13"/>
      <c r="DQ4566" s="13"/>
      <c r="DR4566" s="13"/>
      <c r="DS4566" s="13"/>
      <c r="DT4566" s="13"/>
      <c r="DU4566" s="13"/>
      <c r="DV4566" s="13"/>
      <c r="DW4566" s="13"/>
      <c r="DX4566" s="13"/>
      <c r="DY4566" s="13"/>
      <c r="DZ4566" s="13"/>
      <c r="EA4566" s="13"/>
      <c r="EB4566" s="13"/>
      <c r="EC4566" s="13"/>
      <c r="ED4566" s="13"/>
      <c r="EE4566" s="13"/>
      <c r="EF4566" s="13"/>
      <c r="EG4566" s="13"/>
      <c r="EH4566" s="13"/>
      <c r="EI4566" s="13"/>
      <c r="EJ4566" s="13"/>
      <c r="EK4566" s="13"/>
      <c r="EL4566" s="13"/>
      <c r="EM4566" s="13"/>
      <c r="EN4566" s="13"/>
      <c r="EO4566" s="13"/>
      <c r="EP4566" s="13"/>
      <c r="EQ4566" s="13"/>
      <c r="ER4566" s="13"/>
      <c r="ES4566" s="13"/>
      <c r="ET4566" s="13"/>
      <c r="EU4566" s="13"/>
      <c r="EV4566" s="13"/>
      <c r="EW4566" s="13"/>
      <c r="EX4566" s="13"/>
      <c r="EY4566" s="13"/>
      <c r="EZ4566" s="13"/>
      <c r="FA4566" s="13"/>
      <c r="FB4566" s="13"/>
      <c r="FC4566" s="13"/>
      <c r="FD4566" s="13"/>
      <c r="FE4566" s="13"/>
      <c r="FF4566" s="13"/>
      <c r="FG4566" s="13"/>
      <c r="FH4566" s="13"/>
      <c r="FI4566" s="13"/>
      <c r="FJ4566" s="13"/>
      <c r="FK4566" s="13"/>
      <c r="FL4566" s="13"/>
      <c r="FM4566" s="13"/>
      <c r="FN4566" s="13"/>
      <c r="FO4566" s="13"/>
      <c r="FP4566" s="13"/>
      <c r="FQ4566" s="13"/>
      <c r="FR4566" s="13"/>
      <c r="FS4566" s="13"/>
      <c r="FT4566" s="13"/>
      <c r="FU4566" s="13"/>
      <c r="FV4566" s="13"/>
      <c r="FW4566" s="13"/>
      <c r="FX4566" s="13"/>
      <c r="FY4566" s="13"/>
      <c r="FZ4566" s="13"/>
      <c r="GA4566" s="13"/>
      <c r="GB4566" s="13"/>
      <c r="GC4566" s="13"/>
      <c r="GD4566" s="13"/>
      <c r="GE4566" s="13"/>
      <c r="GF4566" s="13"/>
      <c r="GG4566" s="13"/>
      <c r="GH4566" s="13"/>
      <c r="GI4566" s="13"/>
      <c r="GJ4566" s="13"/>
      <c r="GK4566" s="13"/>
      <c r="GL4566" s="13"/>
      <c r="GM4566" s="13"/>
      <c r="GN4566" s="13"/>
      <c r="GO4566" s="13"/>
      <c r="GP4566" s="13"/>
      <c r="GQ4566" s="13"/>
      <c r="GR4566" s="13"/>
      <c r="GS4566" s="13"/>
      <c r="GT4566" s="13"/>
      <c r="GU4566" s="13"/>
      <c r="GV4566" s="13"/>
      <c r="GW4566" s="13"/>
      <c r="GX4566" s="13"/>
      <c r="GY4566" s="13"/>
      <c r="GZ4566" s="13"/>
      <c r="HA4566" s="13"/>
      <c r="HB4566" s="13"/>
      <c r="HC4566" s="13"/>
      <c r="HD4566" s="13"/>
      <c r="HE4566" s="13"/>
      <c r="HF4566" s="13"/>
      <c r="HG4566" s="13"/>
      <c r="HH4566" s="13"/>
      <c r="HI4566" s="13"/>
      <c r="HJ4566" s="13"/>
      <c r="HK4566" s="13"/>
      <c r="HL4566" s="13"/>
      <c r="HM4566" s="13"/>
      <c r="HN4566" s="13"/>
      <c r="HO4566" s="13"/>
      <c r="HP4566" s="13"/>
      <c r="HQ4566" s="13"/>
      <c r="HR4566" s="13"/>
      <c r="HS4566" s="13"/>
      <c r="HT4566" s="13"/>
      <c r="HU4566" s="13"/>
      <c r="HV4566" s="13"/>
      <c r="HW4566" s="13"/>
      <c r="HX4566" s="13"/>
      <c r="HY4566" s="13"/>
      <c r="HZ4566" s="13"/>
      <c r="IA4566" s="13"/>
      <c r="IB4566" s="13"/>
      <c r="IC4566" s="13"/>
      <c r="ID4566" s="13"/>
      <c r="IE4566" s="13"/>
      <c r="IF4566" s="13"/>
      <c r="IG4566" s="13"/>
    </row>
    <row r="4567" spans="1:241" s="304" customFormat="1">
      <c r="A4567" s="297">
        <v>460</v>
      </c>
      <c r="B4567" s="197" t="s">
        <v>5589</v>
      </c>
      <c r="C4567" s="119" t="s">
        <v>5590</v>
      </c>
      <c r="D4567" s="84" t="s">
        <v>2581</v>
      </c>
      <c r="E4567" s="312">
        <f t="shared" si="263"/>
        <v>0</v>
      </c>
      <c r="F4567" s="84"/>
      <c r="G4567" s="303"/>
      <c r="H4567" s="303"/>
      <c r="I4567" s="13"/>
      <c r="J4567" s="13"/>
      <c r="K4567" s="13"/>
      <c r="L4567" s="13"/>
      <c r="M4567" s="13"/>
      <c r="N4567" s="13"/>
      <c r="O4567" s="13"/>
      <c r="P4567" s="13"/>
      <c r="Q4567" s="13"/>
      <c r="R4567" s="13"/>
      <c r="S4567" s="13"/>
      <c r="T4567" s="13"/>
      <c r="U4567" s="13"/>
      <c r="V4567" s="13"/>
      <c r="W4567" s="13"/>
      <c r="X4567" s="13"/>
      <c r="Y4567" s="13"/>
      <c r="Z4567" s="13"/>
      <c r="AA4567" s="13"/>
      <c r="AB4567" s="13"/>
      <c r="AC4567" s="13"/>
      <c r="AD4567" s="13"/>
      <c r="AE4567" s="13"/>
      <c r="AF4567" s="13"/>
      <c r="AG4567" s="13"/>
      <c r="AH4567" s="13"/>
      <c r="AI4567" s="13"/>
      <c r="AJ4567" s="13"/>
      <c r="AK4567" s="13"/>
      <c r="AL4567" s="13"/>
      <c r="AM4567" s="13"/>
      <c r="AN4567" s="13"/>
      <c r="AO4567" s="13"/>
      <c r="AP4567" s="13"/>
      <c r="AQ4567" s="13"/>
      <c r="AR4567" s="13"/>
      <c r="AS4567" s="13"/>
      <c r="AT4567" s="13"/>
      <c r="AU4567" s="13"/>
      <c r="AV4567" s="13"/>
      <c r="AW4567" s="13"/>
      <c r="AX4567" s="13"/>
      <c r="AY4567" s="13"/>
      <c r="AZ4567" s="13"/>
      <c r="BA4567" s="13"/>
      <c r="BB4567" s="13"/>
      <c r="BC4567" s="13"/>
      <c r="BD4567" s="13"/>
      <c r="BE4567" s="13"/>
      <c r="BF4567" s="13"/>
      <c r="BG4567" s="13"/>
      <c r="BH4567" s="13"/>
      <c r="BI4567" s="13"/>
      <c r="BJ4567" s="13"/>
      <c r="BK4567" s="13"/>
      <c r="BL4567" s="13"/>
      <c r="BM4567" s="13"/>
      <c r="BN4567" s="13"/>
      <c r="BO4567" s="13"/>
      <c r="BP4567" s="13"/>
      <c r="BQ4567" s="13"/>
      <c r="BR4567" s="13"/>
      <c r="BS4567" s="13"/>
      <c r="BT4567" s="13"/>
      <c r="BU4567" s="13"/>
      <c r="BV4567" s="13"/>
      <c r="BW4567" s="13"/>
      <c r="BX4567" s="13"/>
      <c r="BY4567" s="13"/>
      <c r="BZ4567" s="13"/>
      <c r="CA4567" s="13"/>
      <c r="CB4567" s="13"/>
      <c r="CC4567" s="13"/>
      <c r="CD4567" s="13"/>
      <c r="CE4567" s="13"/>
      <c r="CF4567" s="13"/>
      <c r="CG4567" s="13"/>
      <c r="CH4567" s="13"/>
      <c r="CI4567" s="13"/>
      <c r="CJ4567" s="13"/>
      <c r="CK4567" s="13"/>
      <c r="CL4567" s="13"/>
      <c r="CM4567" s="13"/>
      <c r="CN4567" s="13"/>
      <c r="CO4567" s="13"/>
      <c r="CP4567" s="13"/>
      <c r="CQ4567" s="13"/>
      <c r="CR4567" s="13"/>
      <c r="CS4567" s="13"/>
      <c r="CT4567" s="13"/>
      <c r="CU4567" s="13"/>
      <c r="CV4567" s="13"/>
      <c r="CW4567" s="13"/>
      <c r="CX4567" s="13"/>
      <c r="CY4567" s="13"/>
      <c r="CZ4567" s="13"/>
      <c r="DA4567" s="13"/>
      <c r="DB4567" s="13"/>
      <c r="DC4567" s="13"/>
      <c r="DD4567" s="13"/>
      <c r="DE4567" s="13"/>
      <c r="DF4567" s="13"/>
      <c r="DG4567" s="13"/>
      <c r="DH4567" s="13"/>
      <c r="DI4567" s="13"/>
      <c r="DJ4567" s="13"/>
      <c r="DK4567" s="13"/>
      <c r="DL4567" s="13"/>
      <c r="DM4567" s="13"/>
      <c r="DN4567" s="13"/>
      <c r="DO4567" s="13"/>
      <c r="DP4567" s="13"/>
      <c r="DQ4567" s="13"/>
      <c r="DR4567" s="13"/>
      <c r="DS4567" s="13"/>
      <c r="DT4567" s="13"/>
      <c r="DU4567" s="13"/>
      <c r="DV4567" s="13"/>
      <c r="DW4567" s="13"/>
      <c r="DX4567" s="13"/>
      <c r="DY4567" s="13"/>
      <c r="DZ4567" s="13"/>
      <c r="EA4567" s="13"/>
      <c r="EB4567" s="13"/>
      <c r="EC4567" s="13"/>
      <c r="ED4567" s="13"/>
      <c r="EE4567" s="13"/>
      <c r="EF4567" s="13"/>
      <c r="EG4567" s="13"/>
      <c r="EH4567" s="13"/>
      <c r="EI4567" s="13"/>
      <c r="EJ4567" s="13"/>
      <c r="EK4567" s="13"/>
      <c r="EL4567" s="13"/>
      <c r="EM4567" s="13"/>
      <c r="EN4567" s="13"/>
      <c r="EO4567" s="13"/>
      <c r="EP4567" s="13"/>
      <c r="EQ4567" s="13"/>
      <c r="ER4567" s="13"/>
      <c r="ES4567" s="13"/>
      <c r="ET4567" s="13"/>
      <c r="EU4567" s="13"/>
      <c r="EV4567" s="13"/>
      <c r="EW4567" s="13"/>
      <c r="EX4567" s="13"/>
      <c r="EY4567" s="13"/>
      <c r="EZ4567" s="13"/>
      <c r="FA4567" s="13"/>
      <c r="FB4567" s="13"/>
      <c r="FC4567" s="13"/>
      <c r="FD4567" s="13"/>
      <c r="FE4567" s="13"/>
      <c r="FF4567" s="13"/>
      <c r="FG4567" s="13"/>
      <c r="FH4567" s="13"/>
      <c r="FI4567" s="13"/>
      <c r="FJ4567" s="13"/>
      <c r="FK4567" s="13"/>
      <c r="FL4567" s="13"/>
      <c r="FM4567" s="13"/>
      <c r="FN4567" s="13"/>
      <c r="FO4567" s="13"/>
      <c r="FP4567" s="13"/>
      <c r="FQ4567" s="13"/>
      <c r="FR4567" s="13"/>
      <c r="FS4567" s="13"/>
      <c r="FT4567" s="13"/>
      <c r="FU4567" s="13"/>
      <c r="FV4567" s="13"/>
      <c r="FW4567" s="13"/>
      <c r="FX4567" s="13"/>
      <c r="FY4567" s="13"/>
      <c r="FZ4567" s="13"/>
      <c r="GA4567" s="13"/>
      <c r="GB4567" s="13"/>
      <c r="GC4567" s="13"/>
      <c r="GD4567" s="13"/>
      <c r="GE4567" s="13"/>
      <c r="GF4567" s="13"/>
      <c r="GG4567" s="13"/>
      <c r="GH4567" s="13"/>
      <c r="GI4567" s="13"/>
      <c r="GJ4567" s="13"/>
      <c r="GK4567" s="13"/>
      <c r="GL4567" s="13"/>
      <c r="GM4567" s="13"/>
      <c r="GN4567" s="13"/>
      <c r="GO4567" s="13"/>
      <c r="GP4567" s="13"/>
      <c r="GQ4567" s="13"/>
      <c r="GR4567" s="13"/>
      <c r="GS4567" s="13"/>
      <c r="GT4567" s="13"/>
      <c r="GU4567" s="13"/>
      <c r="GV4567" s="13"/>
      <c r="GW4567" s="13"/>
      <c r="GX4567" s="13"/>
      <c r="GY4567" s="13"/>
      <c r="GZ4567" s="13"/>
      <c r="HA4567" s="13"/>
      <c r="HB4567" s="13"/>
      <c r="HC4567" s="13"/>
      <c r="HD4567" s="13"/>
      <c r="HE4567" s="13"/>
      <c r="HF4567" s="13"/>
      <c r="HG4567" s="13"/>
      <c r="HH4567" s="13"/>
      <c r="HI4567" s="13"/>
      <c r="HJ4567" s="13"/>
      <c r="HK4567" s="13"/>
      <c r="HL4567" s="13"/>
      <c r="HM4567" s="13"/>
      <c r="HN4567" s="13"/>
      <c r="HO4567" s="13"/>
      <c r="HP4567" s="13"/>
      <c r="HQ4567" s="13"/>
      <c r="HR4567" s="13"/>
      <c r="HS4567" s="13"/>
      <c r="HT4567" s="13"/>
      <c r="HU4567" s="13"/>
      <c r="HV4567" s="13"/>
      <c r="HW4567" s="13"/>
      <c r="HX4567" s="13"/>
      <c r="HY4567" s="13"/>
      <c r="HZ4567" s="13"/>
      <c r="IA4567" s="13"/>
      <c r="IB4567" s="13"/>
      <c r="IC4567" s="13"/>
      <c r="ID4567" s="13"/>
      <c r="IE4567" s="13"/>
      <c r="IF4567" s="13"/>
      <c r="IG4567" s="13"/>
    </row>
    <row r="4568" spans="1:241" s="304" customFormat="1">
      <c r="A4568" s="297">
        <v>461</v>
      </c>
      <c r="B4568" s="197" t="s">
        <v>5591</v>
      </c>
      <c r="C4568" s="119" t="s">
        <v>5592</v>
      </c>
      <c r="D4568" s="84" t="s">
        <v>2581</v>
      </c>
      <c r="E4568" s="312">
        <f t="shared" si="263"/>
        <v>0</v>
      </c>
      <c r="F4568" s="84"/>
      <c r="G4568" s="303"/>
      <c r="H4568" s="303"/>
      <c r="I4568" s="13"/>
      <c r="J4568" s="13"/>
      <c r="K4568" s="13"/>
      <c r="L4568" s="13"/>
      <c r="M4568" s="13"/>
      <c r="N4568" s="13"/>
      <c r="O4568" s="13"/>
      <c r="P4568" s="13"/>
      <c r="Q4568" s="13"/>
      <c r="R4568" s="13"/>
      <c r="S4568" s="13"/>
      <c r="T4568" s="13"/>
      <c r="U4568" s="13"/>
      <c r="V4568" s="13"/>
      <c r="W4568" s="13"/>
      <c r="X4568" s="13"/>
      <c r="Y4568" s="13"/>
      <c r="Z4568" s="13"/>
      <c r="AA4568" s="13"/>
      <c r="AB4568" s="13"/>
      <c r="AC4568" s="13"/>
      <c r="AD4568" s="13"/>
      <c r="AE4568" s="13"/>
      <c r="AF4568" s="13"/>
      <c r="AG4568" s="13"/>
      <c r="AH4568" s="13"/>
      <c r="AI4568" s="13"/>
      <c r="AJ4568" s="13"/>
      <c r="AK4568" s="13"/>
      <c r="AL4568" s="13"/>
      <c r="AM4568" s="13"/>
      <c r="AN4568" s="13"/>
      <c r="AO4568" s="13"/>
      <c r="AP4568" s="13"/>
      <c r="AQ4568" s="13"/>
      <c r="AR4568" s="13"/>
      <c r="AS4568" s="13"/>
      <c r="AT4568" s="13"/>
      <c r="AU4568" s="13"/>
      <c r="AV4568" s="13"/>
      <c r="AW4568" s="13"/>
      <c r="AX4568" s="13"/>
      <c r="AY4568" s="13"/>
      <c r="AZ4568" s="13"/>
      <c r="BA4568" s="13"/>
      <c r="BB4568" s="13"/>
      <c r="BC4568" s="13"/>
      <c r="BD4568" s="13"/>
      <c r="BE4568" s="13"/>
      <c r="BF4568" s="13"/>
      <c r="BG4568" s="13"/>
      <c r="BH4568" s="13"/>
      <c r="BI4568" s="13"/>
      <c r="BJ4568" s="13"/>
      <c r="BK4568" s="13"/>
      <c r="BL4568" s="13"/>
      <c r="BM4568" s="13"/>
      <c r="BN4568" s="13"/>
      <c r="BO4568" s="13"/>
      <c r="BP4568" s="13"/>
      <c r="BQ4568" s="13"/>
      <c r="BR4568" s="13"/>
      <c r="BS4568" s="13"/>
      <c r="BT4568" s="13"/>
      <c r="BU4568" s="13"/>
      <c r="BV4568" s="13"/>
      <c r="BW4568" s="13"/>
      <c r="BX4568" s="13"/>
      <c r="BY4568" s="13"/>
      <c r="BZ4568" s="13"/>
      <c r="CA4568" s="13"/>
      <c r="CB4568" s="13"/>
      <c r="CC4568" s="13"/>
      <c r="CD4568" s="13"/>
      <c r="CE4568" s="13"/>
      <c r="CF4568" s="13"/>
      <c r="CG4568" s="13"/>
      <c r="CH4568" s="13"/>
      <c r="CI4568" s="13"/>
      <c r="CJ4568" s="13"/>
      <c r="CK4568" s="13"/>
      <c r="CL4568" s="13"/>
      <c r="CM4568" s="13"/>
      <c r="CN4568" s="13"/>
      <c r="CO4568" s="13"/>
      <c r="CP4568" s="13"/>
      <c r="CQ4568" s="13"/>
      <c r="CR4568" s="13"/>
      <c r="CS4568" s="13"/>
      <c r="CT4568" s="13"/>
      <c r="CU4568" s="13"/>
      <c r="CV4568" s="13"/>
      <c r="CW4568" s="13"/>
      <c r="CX4568" s="13"/>
      <c r="CY4568" s="13"/>
      <c r="CZ4568" s="13"/>
      <c r="DA4568" s="13"/>
      <c r="DB4568" s="13"/>
      <c r="DC4568" s="13"/>
      <c r="DD4568" s="13"/>
      <c r="DE4568" s="13"/>
      <c r="DF4568" s="13"/>
      <c r="DG4568" s="13"/>
      <c r="DH4568" s="13"/>
      <c r="DI4568" s="13"/>
      <c r="DJ4568" s="13"/>
      <c r="DK4568" s="13"/>
      <c r="DL4568" s="13"/>
      <c r="DM4568" s="13"/>
      <c r="DN4568" s="13"/>
      <c r="DO4568" s="13"/>
      <c r="DP4568" s="13"/>
      <c r="DQ4568" s="13"/>
      <c r="DR4568" s="13"/>
      <c r="DS4568" s="13"/>
      <c r="DT4568" s="13"/>
      <c r="DU4568" s="13"/>
      <c r="DV4568" s="13"/>
      <c r="DW4568" s="13"/>
      <c r="DX4568" s="13"/>
      <c r="DY4568" s="13"/>
      <c r="DZ4568" s="13"/>
      <c r="EA4568" s="13"/>
      <c r="EB4568" s="13"/>
      <c r="EC4568" s="13"/>
      <c r="ED4568" s="13"/>
      <c r="EE4568" s="13"/>
      <c r="EF4568" s="13"/>
      <c r="EG4568" s="13"/>
      <c r="EH4568" s="13"/>
      <c r="EI4568" s="13"/>
      <c r="EJ4568" s="13"/>
      <c r="EK4568" s="13"/>
      <c r="EL4568" s="13"/>
      <c r="EM4568" s="13"/>
      <c r="EN4568" s="13"/>
      <c r="EO4568" s="13"/>
      <c r="EP4568" s="13"/>
      <c r="EQ4568" s="13"/>
      <c r="ER4568" s="13"/>
      <c r="ES4568" s="13"/>
      <c r="ET4568" s="13"/>
      <c r="EU4568" s="13"/>
      <c r="EV4568" s="13"/>
      <c r="EW4568" s="13"/>
      <c r="EX4568" s="13"/>
      <c r="EY4568" s="13"/>
      <c r="EZ4568" s="13"/>
      <c r="FA4568" s="13"/>
      <c r="FB4568" s="13"/>
      <c r="FC4568" s="13"/>
      <c r="FD4568" s="13"/>
      <c r="FE4568" s="13"/>
      <c r="FF4568" s="13"/>
      <c r="FG4568" s="13"/>
      <c r="FH4568" s="13"/>
      <c r="FI4568" s="13"/>
      <c r="FJ4568" s="13"/>
      <c r="FK4568" s="13"/>
      <c r="FL4568" s="13"/>
      <c r="FM4568" s="13"/>
      <c r="FN4568" s="13"/>
      <c r="FO4568" s="13"/>
      <c r="FP4568" s="13"/>
      <c r="FQ4568" s="13"/>
      <c r="FR4568" s="13"/>
      <c r="FS4568" s="13"/>
      <c r="FT4568" s="13"/>
      <c r="FU4568" s="13"/>
      <c r="FV4568" s="13"/>
      <c r="FW4568" s="13"/>
      <c r="FX4568" s="13"/>
      <c r="FY4568" s="13"/>
      <c r="FZ4568" s="13"/>
      <c r="GA4568" s="13"/>
      <c r="GB4568" s="13"/>
      <c r="GC4568" s="13"/>
      <c r="GD4568" s="13"/>
      <c r="GE4568" s="13"/>
      <c r="GF4568" s="13"/>
      <c r="GG4568" s="13"/>
      <c r="GH4568" s="13"/>
      <c r="GI4568" s="13"/>
      <c r="GJ4568" s="13"/>
      <c r="GK4568" s="13"/>
      <c r="GL4568" s="13"/>
      <c r="GM4568" s="13"/>
      <c r="GN4568" s="13"/>
      <c r="GO4568" s="13"/>
      <c r="GP4568" s="13"/>
      <c r="GQ4568" s="13"/>
      <c r="GR4568" s="13"/>
      <c r="GS4568" s="13"/>
      <c r="GT4568" s="13"/>
      <c r="GU4568" s="13"/>
      <c r="GV4568" s="13"/>
      <c r="GW4568" s="13"/>
      <c r="GX4568" s="13"/>
      <c r="GY4568" s="13"/>
      <c r="GZ4568" s="13"/>
      <c r="HA4568" s="13"/>
      <c r="HB4568" s="13"/>
      <c r="HC4568" s="13"/>
      <c r="HD4568" s="13"/>
      <c r="HE4568" s="13"/>
      <c r="HF4568" s="13"/>
      <c r="HG4568" s="13"/>
      <c r="HH4568" s="13"/>
      <c r="HI4568" s="13"/>
      <c r="HJ4568" s="13"/>
      <c r="HK4568" s="13"/>
      <c r="HL4568" s="13"/>
      <c r="HM4568" s="13"/>
      <c r="HN4568" s="13"/>
      <c r="HO4568" s="13"/>
      <c r="HP4568" s="13"/>
      <c r="HQ4568" s="13"/>
      <c r="HR4568" s="13"/>
      <c r="HS4568" s="13"/>
      <c r="HT4568" s="13"/>
      <c r="HU4568" s="13"/>
      <c r="HV4568" s="13"/>
      <c r="HW4568" s="13"/>
      <c r="HX4568" s="13"/>
      <c r="HY4568" s="13"/>
      <c r="HZ4568" s="13"/>
      <c r="IA4568" s="13"/>
      <c r="IB4568" s="13"/>
      <c r="IC4568" s="13"/>
      <c r="ID4568" s="13"/>
      <c r="IE4568" s="13"/>
      <c r="IF4568" s="13"/>
      <c r="IG4568" s="13"/>
    </row>
    <row r="4569" spans="1:241" s="304" customFormat="1">
      <c r="A4569" s="297">
        <v>462</v>
      </c>
      <c r="B4569" s="197" t="s">
        <v>5593</v>
      </c>
      <c r="C4569" s="119" t="s">
        <v>5594</v>
      </c>
      <c r="D4569" s="84" t="s">
        <v>1808</v>
      </c>
      <c r="E4569" s="312">
        <f t="shared" si="263"/>
        <v>0</v>
      </c>
      <c r="F4569" s="84"/>
      <c r="G4569" s="303"/>
      <c r="H4569" s="303"/>
      <c r="I4569" s="13"/>
      <c r="J4569" s="13"/>
      <c r="K4569" s="13"/>
      <c r="L4569" s="13"/>
      <c r="M4569" s="13"/>
      <c r="N4569" s="13"/>
      <c r="O4569" s="13"/>
      <c r="P4569" s="13"/>
      <c r="Q4569" s="13"/>
      <c r="R4569" s="13"/>
      <c r="S4569" s="13"/>
      <c r="T4569" s="13"/>
      <c r="U4569" s="13"/>
      <c r="V4569" s="13"/>
      <c r="W4569" s="13"/>
      <c r="X4569" s="13"/>
      <c r="Y4569" s="13"/>
      <c r="Z4569" s="13"/>
      <c r="AA4569" s="13"/>
      <c r="AB4569" s="13"/>
      <c r="AC4569" s="13"/>
      <c r="AD4569" s="13"/>
      <c r="AE4569" s="13"/>
      <c r="AF4569" s="13"/>
      <c r="AG4569" s="13"/>
      <c r="AH4569" s="13"/>
      <c r="AI4569" s="13"/>
      <c r="AJ4569" s="13"/>
      <c r="AK4569" s="13"/>
      <c r="AL4569" s="13"/>
      <c r="AM4569" s="13"/>
      <c r="AN4569" s="13"/>
      <c r="AO4569" s="13"/>
      <c r="AP4569" s="13"/>
      <c r="AQ4569" s="13"/>
      <c r="AR4569" s="13"/>
      <c r="AS4569" s="13"/>
      <c r="AT4569" s="13"/>
      <c r="AU4569" s="13"/>
      <c r="AV4569" s="13"/>
      <c r="AW4569" s="13"/>
      <c r="AX4569" s="13"/>
      <c r="AY4569" s="13"/>
      <c r="AZ4569" s="13"/>
      <c r="BA4569" s="13"/>
      <c r="BB4569" s="13"/>
      <c r="BC4569" s="13"/>
      <c r="BD4569" s="13"/>
      <c r="BE4569" s="13"/>
      <c r="BF4569" s="13"/>
      <c r="BG4569" s="13"/>
      <c r="BH4569" s="13"/>
      <c r="BI4569" s="13"/>
      <c r="BJ4569" s="13"/>
      <c r="BK4569" s="13"/>
      <c r="BL4569" s="13"/>
      <c r="BM4569" s="13"/>
      <c r="BN4569" s="13"/>
      <c r="BO4569" s="13"/>
      <c r="BP4569" s="13"/>
      <c r="BQ4569" s="13"/>
      <c r="BR4569" s="13"/>
      <c r="BS4569" s="13"/>
      <c r="BT4569" s="13"/>
      <c r="BU4569" s="13"/>
      <c r="BV4569" s="13"/>
      <c r="BW4569" s="13"/>
      <c r="BX4569" s="13"/>
      <c r="BY4569" s="13"/>
      <c r="BZ4569" s="13"/>
      <c r="CA4569" s="13"/>
      <c r="CB4569" s="13"/>
      <c r="CC4569" s="13"/>
      <c r="CD4569" s="13"/>
      <c r="CE4569" s="13"/>
      <c r="CF4569" s="13"/>
      <c r="CG4569" s="13"/>
      <c r="CH4569" s="13"/>
      <c r="CI4569" s="13"/>
      <c r="CJ4569" s="13"/>
      <c r="CK4569" s="13"/>
      <c r="CL4569" s="13"/>
      <c r="CM4569" s="13"/>
      <c r="CN4569" s="13"/>
      <c r="CO4569" s="13"/>
      <c r="CP4569" s="13"/>
      <c r="CQ4569" s="13"/>
      <c r="CR4569" s="13"/>
      <c r="CS4569" s="13"/>
      <c r="CT4569" s="13"/>
      <c r="CU4569" s="13"/>
      <c r="CV4569" s="13"/>
      <c r="CW4569" s="13"/>
      <c r="CX4569" s="13"/>
      <c r="CY4569" s="13"/>
      <c r="CZ4569" s="13"/>
      <c r="DA4569" s="13"/>
      <c r="DB4569" s="13"/>
      <c r="DC4569" s="13"/>
      <c r="DD4569" s="13"/>
      <c r="DE4569" s="13"/>
      <c r="DF4569" s="13"/>
      <c r="DG4569" s="13"/>
      <c r="DH4569" s="13"/>
      <c r="DI4569" s="13"/>
      <c r="DJ4569" s="13"/>
      <c r="DK4569" s="13"/>
      <c r="DL4569" s="13"/>
      <c r="DM4569" s="13"/>
      <c r="DN4569" s="13"/>
      <c r="DO4569" s="13"/>
      <c r="DP4569" s="13"/>
      <c r="DQ4569" s="13"/>
      <c r="DR4569" s="13"/>
      <c r="DS4569" s="13"/>
      <c r="DT4569" s="13"/>
      <c r="DU4569" s="13"/>
      <c r="DV4569" s="13"/>
      <c r="DW4569" s="13"/>
      <c r="DX4569" s="13"/>
      <c r="DY4569" s="13"/>
      <c r="DZ4569" s="13"/>
      <c r="EA4569" s="13"/>
      <c r="EB4569" s="13"/>
      <c r="EC4569" s="13"/>
      <c r="ED4569" s="13"/>
      <c r="EE4569" s="13"/>
      <c r="EF4569" s="13"/>
      <c r="EG4569" s="13"/>
      <c r="EH4569" s="13"/>
      <c r="EI4569" s="13"/>
      <c r="EJ4569" s="13"/>
      <c r="EK4569" s="13"/>
      <c r="EL4569" s="13"/>
      <c r="EM4569" s="13"/>
      <c r="EN4569" s="13"/>
      <c r="EO4569" s="13"/>
      <c r="EP4569" s="13"/>
      <c r="EQ4569" s="13"/>
      <c r="ER4569" s="13"/>
      <c r="ES4569" s="13"/>
      <c r="ET4569" s="13"/>
      <c r="EU4569" s="13"/>
      <c r="EV4569" s="13"/>
      <c r="EW4569" s="13"/>
      <c r="EX4569" s="13"/>
      <c r="EY4569" s="13"/>
      <c r="EZ4569" s="13"/>
      <c r="FA4569" s="13"/>
      <c r="FB4569" s="13"/>
      <c r="FC4569" s="13"/>
      <c r="FD4569" s="13"/>
      <c r="FE4569" s="13"/>
      <c r="FF4569" s="13"/>
      <c r="FG4569" s="13"/>
      <c r="FH4569" s="13"/>
      <c r="FI4569" s="13"/>
      <c r="FJ4569" s="13"/>
      <c r="FK4569" s="13"/>
      <c r="FL4569" s="13"/>
      <c r="FM4569" s="13"/>
      <c r="FN4569" s="13"/>
      <c r="FO4569" s="13"/>
      <c r="FP4569" s="13"/>
      <c r="FQ4569" s="13"/>
      <c r="FR4569" s="13"/>
      <c r="FS4569" s="13"/>
      <c r="FT4569" s="13"/>
      <c r="FU4569" s="13"/>
      <c r="FV4569" s="13"/>
      <c r="FW4569" s="13"/>
      <c r="FX4569" s="13"/>
      <c r="FY4569" s="13"/>
      <c r="FZ4569" s="13"/>
      <c r="GA4569" s="13"/>
      <c r="GB4569" s="13"/>
      <c r="GC4569" s="13"/>
      <c r="GD4569" s="13"/>
      <c r="GE4569" s="13"/>
      <c r="GF4569" s="13"/>
      <c r="GG4569" s="13"/>
      <c r="GH4569" s="13"/>
      <c r="GI4569" s="13"/>
      <c r="GJ4569" s="13"/>
      <c r="GK4569" s="13"/>
      <c r="GL4569" s="13"/>
      <c r="GM4569" s="13"/>
      <c r="GN4569" s="13"/>
      <c r="GO4569" s="13"/>
      <c r="GP4569" s="13"/>
      <c r="GQ4569" s="13"/>
      <c r="GR4569" s="13"/>
      <c r="GS4569" s="13"/>
      <c r="GT4569" s="13"/>
      <c r="GU4569" s="13"/>
      <c r="GV4569" s="13"/>
      <c r="GW4569" s="13"/>
      <c r="GX4569" s="13"/>
      <c r="GY4569" s="13"/>
      <c r="GZ4569" s="13"/>
      <c r="HA4569" s="13"/>
      <c r="HB4569" s="13"/>
      <c r="HC4569" s="13"/>
      <c r="HD4569" s="13"/>
      <c r="HE4569" s="13"/>
      <c r="HF4569" s="13"/>
      <c r="HG4569" s="13"/>
      <c r="HH4569" s="13"/>
      <c r="HI4569" s="13"/>
      <c r="HJ4569" s="13"/>
      <c r="HK4569" s="13"/>
      <c r="HL4569" s="13"/>
      <c r="HM4569" s="13"/>
      <c r="HN4569" s="13"/>
      <c r="HO4569" s="13"/>
      <c r="HP4569" s="13"/>
      <c r="HQ4569" s="13"/>
      <c r="HR4569" s="13"/>
      <c r="HS4569" s="13"/>
      <c r="HT4569" s="13"/>
      <c r="HU4569" s="13"/>
      <c r="HV4569" s="13"/>
      <c r="HW4569" s="13"/>
      <c r="HX4569" s="13"/>
      <c r="HY4569" s="13"/>
      <c r="HZ4569" s="13"/>
      <c r="IA4569" s="13"/>
      <c r="IB4569" s="13"/>
      <c r="IC4569" s="13"/>
      <c r="ID4569" s="13"/>
      <c r="IE4569" s="13"/>
      <c r="IF4569" s="13"/>
      <c r="IG4569" s="13"/>
    </row>
    <row r="4570" spans="1:241" s="304" customFormat="1">
      <c r="A4570" s="297">
        <v>463</v>
      </c>
      <c r="B4570" s="111" t="s">
        <v>5595</v>
      </c>
      <c r="C4570" s="119" t="s">
        <v>5596</v>
      </c>
      <c r="D4570" s="84" t="s">
        <v>1808</v>
      </c>
      <c r="E4570" s="312">
        <f t="shared" si="263"/>
        <v>0</v>
      </c>
      <c r="F4570" s="311"/>
      <c r="G4570" s="303"/>
      <c r="H4570" s="303"/>
      <c r="I4570" s="13"/>
      <c r="J4570" s="13"/>
      <c r="K4570" s="13"/>
      <c r="L4570" s="13"/>
      <c r="M4570" s="13"/>
      <c r="N4570" s="13"/>
      <c r="O4570" s="13"/>
      <c r="P4570" s="13"/>
      <c r="Q4570" s="13"/>
      <c r="R4570" s="13"/>
      <c r="S4570" s="13"/>
      <c r="T4570" s="13"/>
      <c r="U4570" s="13"/>
      <c r="V4570" s="13"/>
      <c r="W4570" s="13"/>
      <c r="X4570" s="13"/>
      <c r="Y4570" s="13"/>
      <c r="Z4570" s="13"/>
      <c r="AA4570" s="13"/>
      <c r="AB4570" s="13"/>
      <c r="AC4570" s="13"/>
      <c r="AD4570" s="13"/>
      <c r="AE4570" s="13"/>
      <c r="AF4570" s="13"/>
      <c r="AG4570" s="13"/>
      <c r="AH4570" s="13"/>
      <c r="AI4570" s="13"/>
      <c r="AJ4570" s="13"/>
      <c r="AK4570" s="13"/>
      <c r="AL4570" s="13"/>
      <c r="AM4570" s="13"/>
      <c r="AN4570" s="13"/>
      <c r="AO4570" s="13"/>
      <c r="AP4570" s="13"/>
      <c r="AQ4570" s="13"/>
      <c r="AR4570" s="13"/>
      <c r="AS4570" s="13"/>
      <c r="AT4570" s="13"/>
      <c r="AU4570" s="13"/>
      <c r="AV4570" s="13"/>
      <c r="AW4570" s="13"/>
      <c r="AX4570" s="13"/>
      <c r="AY4570" s="13"/>
      <c r="AZ4570" s="13"/>
      <c r="BA4570" s="13"/>
      <c r="BB4570" s="13"/>
      <c r="BC4570" s="13"/>
      <c r="BD4570" s="13"/>
      <c r="BE4570" s="13"/>
      <c r="BF4570" s="13"/>
      <c r="BG4570" s="13"/>
      <c r="BH4570" s="13"/>
      <c r="BI4570" s="13"/>
      <c r="BJ4570" s="13"/>
      <c r="BK4570" s="13"/>
      <c r="BL4570" s="13"/>
      <c r="BM4570" s="13"/>
      <c r="BN4570" s="13"/>
      <c r="BO4570" s="13"/>
      <c r="BP4570" s="13"/>
      <c r="BQ4570" s="13"/>
      <c r="BR4570" s="13"/>
      <c r="BS4570" s="13"/>
      <c r="BT4570" s="13"/>
      <c r="BU4570" s="13"/>
      <c r="BV4570" s="13"/>
      <c r="BW4570" s="13"/>
      <c r="BX4570" s="13"/>
      <c r="BY4570" s="13"/>
      <c r="BZ4570" s="13"/>
      <c r="CA4570" s="13"/>
      <c r="CB4570" s="13"/>
      <c r="CC4570" s="13"/>
      <c r="CD4570" s="13"/>
      <c r="CE4570" s="13"/>
      <c r="CF4570" s="13"/>
      <c r="CG4570" s="13"/>
      <c r="CH4570" s="13"/>
      <c r="CI4570" s="13"/>
      <c r="CJ4570" s="13"/>
      <c r="CK4570" s="13"/>
      <c r="CL4570" s="13"/>
      <c r="CM4570" s="13"/>
      <c r="CN4570" s="13"/>
      <c r="CO4570" s="13"/>
      <c r="CP4570" s="13"/>
      <c r="CQ4570" s="13"/>
      <c r="CR4570" s="13"/>
      <c r="CS4570" s="13"/>
      <c r="CT4570" s="13"/>
      <c r="CU4570" s="13"/>
      <c r="CV4570" s="13"/>
      <c r="CW4570" s="13"/>
      <c r="CX4570" s="13"/>
      <c r="CY4570" s="13"/>
      <c r="CZ4570" s="13"/>
      <c r="DA4570" s="13"/>
      <c r="DB4570" s="13"/>
      <c r="DC4570" s="13"/>
      <c r="DD4570" s="13"/>
      <c r="DE4570" s="13"/>
      <c r="DF4570" s="13"/>
      <c r="DG4570" s="13"/>
      <c r="DH4570" s="13"/>
      <c r="DI4570" s="13"/>
      <c r="DJ4570" s="13"/>
      <c r="DK4570" s="13"/>
      <c r="DL4570" s="13"/>
      <c r="DM4570" s="13"/>
      <c r="DN4570" s="13"/>
      <c r="DO4570" s="13"/>
      <c r="DP4570" s="13"/>
      <c r="DQ4570" s="13"/>
      <c r="DR4570" s="13"/>
      <c r="DS4570" s="13"/>
      <c r="DT4570" s="13"/>
      <c r="DU4570" s="13"/>
      <c r="DV4570" s="13"/>
      <c r="DW4570" s="13"/>
      <c r="DX4570" s="13"/>
      <c r="DY4570" s="13"/>
      <c r="DZ4570" s="13"/>
      <c r="EA4570" s="13"/>
      <c r="EB4570" s="13"/>
      <c r="EC4570" s="13"/>
      <c r="ED4570" s="13"/>
      <c r="EE4570" s="13"/>
      <c r="EF4570" s="13"/>
      <c r="EG4570" s="13"/>
      <c r="EH4570" s="13"/>
      <c r="EI4570" s="13"/>
      <c r="EJ4570" s="13"/>
      <c r="EK4570" s="13"/>
      <c r="EL4570" s="13"/>
      <c r="EM4570" s="13"/>
      <c r="EN4570" s="13"/>
      <c r="EO4570" s="13"/>
      <c r="EP4570" s="13"/>
      <c r="EQ4570" s="13"/>
      <c r="ER4570" s="13"/>
      <c r="ES4570" s="13"/>
      <c r="ET4570" s="13"/>
      <c r="EU4570" s="13"/>
      <c r="EV4570" s="13"/>
      <c r="EW4570" s="13"/>
      <c r="EX4570" s="13"/>
      <c r="EY4570" s="13"/>
      <c r="EZ4570" s="13"/>
      <c r="FA4570" s="13"/>
      <c r="FB4570" s="13"/>
      <c r="FC4570" s="13"/>
      <c r="FD4570" s="13"/>
      <c r="FE4570" s="13"/>
      <c r="FF4570" s="13"/>
      <c r="FG4570" s="13"/>
      <c r="FH4570" s="13"/>
      <c r="FI4570" s="13"/>
      <c r="FJ4570" s="13"/>
      <c r="FK4570" s="13"/>
      <c r="FL4570" s="13"/>
      <c r="FM4570" s="13"/>
      <c r="FN4570" s="13"/>
      <c r="FO4570" s="13"/>
      <c r="FP4570" s="13"/>
      <c r="FQ4570" s="13"/>
      <c r="FR4570" s="13"/>
      <c r="FS4570" s="13"/>
      <c r="FT4570" s="13"/>
      <c r="FU4570" s="13"/>
      <c r="FV4570" s="13"/>
      <c r="FW4570" s="13"/>
      <c r="FX4570" s="13"/>
      <c r="FY4570" s="13"/>
      <c r="FZ4570" s="13"/>
      <c r="GA4570" s="13"/>
      <c r="GB4570" s="13"/>
      <c r="GC4570" s="13"/>
      <c r="GD4570" s="13"/>
      <c r="GE4570" s="13"/>
      <c r="GF4570" s="13"/>
      <c r="GG4570" s="13"/>
      <c r="GH4570" s="13"/>
      <c r="GI4570" s="13"/>
      <c r="GJ4570" s="13"/>
      <c r="GK4570" s="13"/>
      <c r="GL4570" s="13"/>
      <c r="GM4570" s="13"/>
      <c r="GN4570" s="13"/>
      <c r="GO4570" s="13"/>
      <c r="GP4570" s="13"/>
      <c r="GQ4570" s="13"/>
      <c r="GR4570" s="13"/>
      <c r="GS4570" s="13"/>
      <c r="GT4570" s="13"/>
      <c r="GU4570" s="13"/>
      <c r="GV4570" s="13"/>
      <c r="GW4570" s="13"/>
      <c r="GX4570" s="13"/>
      <c r="GY4570" s="13"/>
      <c r="GZ4570" s="13"/>
      <c r="HA4570" s="13"/>
      <c r="HB4570" s="13"/>
      <c r="HC4570" s="13"/>
      <c r="HD4570" s="13"/>
      <c r="HE4570" s="13"/>
      <c r="HF4570" s="13"/>
      <c r="HG4570" s="13"/>
      <c r="HH4570" s="13"/>
      <c r="HI4570" s="13"/>
      <c r="HJ4570" s="13"/>
      <c r="HK4570" s="13"/>
      <c r="HL4570" s="13"/>
      <c r="HM4570" s="13"/>
      <c r="HN4570" s="13"/>
      <c r="HO4570" s="13"/>
      <c r="HP4570" s="13"/>
      <c r="HQ4570" s="13"/>
      <c r="HR4570" s="13"/>
      <c r="HS4570" s="13"/>
      <c r="HT4570" s="13"/>
      <c r="HU4570" s="13"/>
      <c r="HV4570" s="13"/>
      <c r="HW4570" s="13"/>
      <c r="HX4570" s="13"/>
      <c r="HY4570" s="13"/>
      <c r="HZ4570" s="13"/>
      <c r="IA4570" s="13"/>
      <c r="IB4570" s="13"/>
      <c r="IC4570" s="13"/>
      <c r="ID4570" s="13"/>
      <c r="IE4570" s="13"/>
      <c r="IF4570" s="13"/>
      <c r="IG4570" s="13"/>
    </row>
    <row r="4571" spans="1:241" s="304" customFormat="1">
      <c r="A4571" s="297">
        <v>464</v>
      </c>
      <c r="B4571" s="111" t="s">
        <v>5597</v>
      </c>
      <c r="C4571" s="119" t="s">
        <v>5598</v>
      </c>
      <c r="D4571" s="84" t="s">
        <v>1808</v>
      </c>
      <c r="E4571" s="312">
        <f t="shared" si="263"/>
        <v>0</v>
      </c>
      <c r="F4571" s="84"/>
      <c r="G4571" s="303"/>
      <c r="H4571" s="303"/>
      <c r="I4571" s="13"/>
      <c r="J4571" s="13"/>
      <c r="K4571" s="13"/>
      <c r="L4571" s="13"/>
      <c r="M4571" s="13"/>
      <c r="N4571" s="13"/>
      <c r="O4571" s="13"/>
      <c r="P4571" s="13"/>
      <c r="Q4571" s="13"/>
      <c r="R4571" s="13"/>
      <c r="S4571" s="13"/>
      <c r="T4571" s="13"/>
      <c r="U4571" s="13"/>
      <c r="V4571" s="13"/>
      <c r="W4571" s="13"/>
      <c r="X4571" s="13"/>
      <c r="Y4571" s="13"/>
      <c r="Z4571" s="13"/>
      <c r="AA4571" s="13"/>
      <c r="AB4571" s="13"/>
      <c r="AC4571" s="13"/>
      <c r="AD4571" s="13"/>
      <c r="AE4571" s="13"/>
      <c r="AF4571" s="13"/>
      <c r="AG4571" s="13"/>
      <c r="AH4571" s="13"/>
      <c r="AI4571" s="13"/>
      <c r="AJ4571" s="13"/>
      <c r="AK4571" s="13"/>
      <c r="AL4571" s="13"/>
      <c r="AM4571" s="13"/>
      <c r="AN4571" s="13"/>
      <c r="AO4571" s="13"/>
      <c r="AP4571" s="13"/>
      <c r="AQ4571" s="13"/>
      <c r="AR4571" s="13"/>
      <c r="AS4571" s="13"/>
      <c r="AT4571" s="13"/>
      <c r="AU4571" s="13"/>
      <c r="AV4571" s="13"/>
      <c r="AW4571" s="13"/>
      <c r="AX4571" s="13"/>
      <c r="AY4571" s="13"/>
      <c r="AZ4571" s="13"/>
      <c r="BA4571" s="13"/>
      <c r="BB4571" s="13"/>
      <c r="BC4571" s="13"/>
      <c r="BD4571" s="13"/>
      <c r="BE4571" s="13"/>
      <c r="BF4571" s="13"/>
      <c r="BG4571" s="13"/>
      <c r="BH4571" s="13"/>
      <c r="BI4571" s="13"/>
      <c r="BJ4571" s="13"/>
      <c r="BK4571" s="13"/>
      <c r="BL4571" s="13"/>
      <c r="BM4571" s="13"/>
      <c r="BN4571" s="13"/>
      <c r="BO4571" s="13"/>
      <c r="BP4571" s="13"/>
      <c r="BQ4571" s="13"/>
      <c r="BR4571" s="13"/>
      <c r="BS4571" s="13"/>
      <c r="BT4571" s="13"/>
      <c r="BU4571" s="13"/>
      <c r="BV4571" s="13"/>
      <c r="BW4571" s="13"/>
      <c r="BX4571" s="13"/>
      <c r="BY4571" s="13"/>
      <c r="BZ4571" s="13"/>
      <c r="CA4571" s="13"/>
      <c r="CB4571" s="13"/>
      <c r="CC4571" s="13"/>
      <c r="CD4571" s="13"/>
      <c r="CE4571" s="13"/>
      <c r="CF4571" s="13"/>
      <c r="CG4571" s="13"/>
      <c r="CH4571" s="13"/>
      <c r="CI4571" s="13"/>
      <c r="CJ4571" s="13"/>
      <c r="CK4571" s="13"/>
      <c r="CL4571" s="13"/>
      <c r="CM4571" s="13"/>
      <c r="CN4571" s="13"/>
      <c r="CO4571" s="13"/>
      <c r="CP4571" s="13"/>
      <c r="CQ4571" s="13"/>
      <c r="CR4571" s="13"/>
      <c r="CS4571" s="13"/>
      <c r="CT4571" s="13"/>
      <c r="CU4571" s="13"/>
      <c r="CV4571" s="13"/>
      <c r="CW4571" s="13"/>
      <c r="CX4571" s="13"/>
      <c r="CY4571" s="13"/>
      <c r="CZ4571" s="13"/>
      <c r="DA4571" s="13"/>
      <c r="DB4571" s="13"/>
      <c r="DC4571" s="13"/>
      <c r="DD4571" s="13"/>
      <c r="DE4571" s="13"/>
      <c r="DF4571" s="13"/>
      <c r="DG4571" s="13"/>
      <c r="DH4571" s="13"/>
      <c r="DI4571" s="13"/>
      <c r="DJ4571" s="13"/>
      <c r="DK4571" s="13"/>
      <c r="DL4571" s="13"/>
      <c r="DM4571" s="13"/>
      <c r="DN4571" s="13"/>
      <c r="DO4571" s="13"/>
      <c r="DP4571" s="13"/>
      <c r="DQ4571" s="13"/>
      <c r="DR4571" s="13"/>
      <c r="DS4571" s="13"/>
      <c r="DT4571" s="13"/>
      <c r="DU4571" s="13"/>
      <c r="DV4571" s="13"/>
      <c r="DW4571" s="13"/>
      <c r="DX4571" s="13"/>
      <c r="DY4571" s="13"/>
      <c r="DZ4571" s="13"/>
      <c r="EA4571" s="13"/>
      <c r="EB4571" s="13"/>
      <c r="EC4571" s="13"/>
      <c r="ED4571" s="13"/>
      <c r="EE4571" s="13"/>
      <c r="EF4571" s="13"/>
      <c r="EG4571" s="13"/>
      <c r="EH4571" s="13"/>
      <c r="EI4571" s="13"/>
      <c r="EJ4571" s="13"/>
      <c r="EK4571" s="13"/>
      <c r="EL4571" s="13"/>
      <c r="EM4571" s="13"/>
      <c r="EN4571" s="13"/>
      <c r="EO4571" s="13"/>
      <c r="EP4571" s="13"/>
      <c r="EQ4571" s="13"/>
      <c r="ER4571" s="13"/>
      <c r="ES4571" s="13"/>
      <c r="ET4571" s="13"/>
      <c r="EU4571" s="13"/>
      <c r="EV4571" s="13"/>
      <c r="EW4571" s="13"/>
      <c r="EX4571" s="13"/>
      <c r="EY4571" s="13"/>
      <c r="EZ4571" s="13"/>
      <c r="FA4571" s="13"/>
      <c r="FB4571" s="13"/>
      <c r="FC4571" s="13"/>
      <c r="FD4571" s="13"/>
      <c r="FE4571" s="13"/>
      <c r="FF4571" s="13"/>
      <c r="FG4571" s="13"/>
      <c r="FH4571" s="13"/>
      <c r="FI4571" s="13"/>
      <c r="FJ4571" s="13"/>
      <c r="FK4571" s="13"/>
      <c r="FL4571" s="13"/>
      <c r="FM4571" s="13"/>
      <c r="FN4571" s="13"/>
      <c r="FO4571" s="13"/>
      <c r="FP4571" s="13"/>
      <c r="FQ4571" s="13"/>
      <c r="FR4571" s="13"/>
      <c r="FS4571" s="13"/>
      <c r="FT4571" s="13"/>
      <c r="FU4571" s="13"/>
      <c r="FV4571" s="13"/>
      <c r="FW4571" s="13"/>
      <c r="FX4571" s="13"/>
      <c r="FY4571" s="13"/>
      <c r="FZ4571" s="13"/>
      <c r="GA4571" s="13"/>
      <c r="GB4571" s="13"/>
      <c r="GC4571" s="13"/>
      <c r="GD4571" s="13"/>
      <c r="GE4571" s="13"/>
      <c r="GF4571" s="13"/>
      <c r="GG4571" s="13"/>
      <c r="GH4571" s="13"/>
      <c r="GI4571" s="13"/>
      <c r="GJ4571" s="13"/>
      <c r="GK4571" s="13"/>
      <c r="GL4571" s="13"/>
      <c r="GM4571" s="13"/>
      <c r="GN4571" s="13"/>
      <c r="GO4571" s="13"/>
      <c r="GP4571" s="13"/>
      <c r="GQ4571" s="13"/>
      <c r="GR4571" s="13"/>
      <c r="GS4571" s="13"/>
      <c r="GT4571" s="13"/>
      <c r="GU4571" s="13"/>
      <c r="GV4571" s="13"/>
      <c r="GW4571" s="13"/>
      <c r="GX4571" s="13"/>
      <c r="GY4571" s="13"/>
      <c r="GZ4571" s="13"/>
      <c r="HA4571" s="13"/>
      <c r="HB4571" s="13"/>
      <c r="HC4571" s="13"/>
      <c r="HD4571" s="13"/>
      <c r="HE4571" s="13"/>
      <c r="HF4571" s="13"/>
      <c r="HG4571" s="13"/>
      <c r="HH4571" s="13"/>
      <c r="HI4571" s="13"/>
      <c r="HJ4571" s="13"/>
      <c r="HK4571" s="13"/>
      <c r="HL4571" s="13"/>
      <c r="HM4571" s="13"/>
      <c r="HN4571" s="13"/>
      <c r="HO4571" s="13"/>
      <c r="HP4571" s="13"/>
      <c r="HQ4571" s="13"/>
      <c r="HR4571" s="13"/>
      <c r="HS4571" s="13"/>
      <c r="HT4571" s="13"/>
      <c r="HU4571" s="13"/>
      <c r="HV4571" s="13"/>
      <c r="HW4571" s="13"/>
      <c r="HX4571" s="13"/>
      <c r="HY4571" s="13"/>
      <c r="HZ4571" s="13"/>
      <c r="IA4571" s="13"/>
      <c r="IB4571" s="13"/>
      <c r="IC4571" s="13"/>
      <c r="ID4571" s="13"/>
      <c r="IE4571" s="13"/>
      <c r="IF4571" s="13"/>
      <c r="IG4571" s="13"/>
    </row>
    <row r="4572" spans="1:241" s="304" customFormat="1">
      <c r="A4572" s="297">
        <v>465</v>
      </c>
      <c r="B4572" s="111" t="s">
        <v>5599</v>
      </c>
      <c r="C4572" s="77"/>
      <c r="D4572" s="84" t="s">
        <v>1808</v>
      </c>
      <c r="E4572" s="312">
        <f t="shared" si="263"/>
        <v>0</v>
      </c>
      <c r="F4572" s="84"/>
      <c r="G4572" s="303"/>
      <c r="H4572" s="303"/>
      <c r="I4572" s="13"/>
      <c r="J4572" s="13"/>
      <c r="K4572" s="13"/>
      <c r="L4572" s="13"/>
      <c r="M4572" s="13"/>
      <c r="N4572" s="13"/>
      <c r="O4572" s="13"/>
      <c r="P4572" s="13"/>
      <c r="Q4572" s="13"/>
      <c r="R4572" s="13"/>
      <c r="S4572" s="13"/>
      <c r="T4572" s="13"/>
      <c r="U4572" s="13"/>
      <c r="V4572" s="13"/>
      <c r="W4572" s="13"/>
      <c r="X4572" s="13"/>
      <c r="Y4572" s="13"/>
      <c r="Z4572" s="13"/>
      <c r="AA4572" s="13"/>
      <c r="AB4572" s="13"/>
      <c r="AC4572" s="13"/>
      <c r="AD4572" s="13"/>
      <c r="AE4572" s="13"/>
      <c r="AF4572" s="13"/>
      <c r="AG4572" s="13"/>
      <c r="AH4572" s="13"/>
      <c r="AI4572" s="13"/>
      <c r="AJ4572" s="13"/>
      <c r="AK4572" s="13"/>
      <c r="AL4572" s="13"/>
      <c r="AM4572" s="13"/>
      <c r="AN4572" s="13"/>
      <c r="AO4572" s="13"/>
      <c r="AP4572" s="13"/>
      <c r="AQ4572" s="13"/>
      <c r="AR4572" s="13"/>
      <c r="AS4572" s="13"/>
      <c r="AT4572" s="13"/>
      <c r="AU4572" s="13"/>
      <c r="AV4572" s="13"/>
      <c r="AW4572" s="13"/>
      <c r="AX4572" s="13"/>
      <c r="AY4572" s="13"/>
      <c r="AZ4572" s="13"/>
      <c r="BA4572" s="13"/>
      <c r="BB4572" s="13"/>
      <c r="BC4572" s="13"/>
      <c r="BD4572" s="13"/>
      <c r="BE4572" s="13"/>
      <c r="BF4572" s="13"/>
      <c r="BG4572" s="13"/>
      <c r="BH4572" s="13"/>
      <c r="BI4572" s="13"/>
      <c r="BJ4572" s="13"/>
      <c r="BK4572" s="13"/>
      <c r="BL4572" s="13"/>
      <c r="BM4572" s="13"/>
      <c r="BN4572" s="13"/>
      <c r="BO4572" s="13"/>
      <c r="BP4572" s="13"/>
      <c r="BQ4572" s="13"/>
      <c r="BR4572" s="13"/>
      <c r="BS4572" s="13"/>
      <c r="BT4572" s="13"/>
      <c r="BU4572" s="13"/>
      <c r="BV4572" s="13"/>
      <c r="BW4572" s="13"/>
      <c r="BX4572" s="13"/>
      <c r="BY4572" s="13"/>
      <c r="BZ4572" s="13"/>
      <c r="CA4572" s="13"/>
      <c r="CB4572" s="13"/>
      <c r="CC4572" s="13"/>
      <c r="CD4572" s="13"/>
      <c r="CE4572" s="13"/>
      <c r="CF4572" s="13"/>
      <c r="CG4572" s="13"/>
      <c r="CH4572" s="13"/>
      <c r="CI4572" s="13"/>
      <c r="CJ4572" s="13"/>
      <c r="CK4572" s="13"/>
      <c r="CL4572" s="13"/>
      <c r="CM4572" s="13"/>
      <c r="CN4572" s="13"/>
      <c r="CO4572" s="13"/>
      <c r="CP4572" s="13"/>
      <c r="CQ4572" s="13"/>
      <c r="CR4572" s="13"/>
      <c r="CS4572" s="13"/>
      <c r="CT4572" s="13"/>
      <c r="CU4572" s="13"/>
      <c r="CV4572" s="13"/>
      <c r="CW4572" s="13"/>
      <c r="CX4572" s="13"/>
      <c r="CY4572" s="13"/>
      <c r="CZ4572" s="13"/>
      <c r="DA4572" s="13"/>
      <c r="DB4572" s="13"/>
      <c r="DC4572" s="13"/>
      <c r="DD4572" s="13"/>
      <c r="DE4572" s="13"/>
      <c r="DF4572" s="13"/>
      <c r="DG4572" s="13"/>
      <c r="DH4572" s="13"/>
      <c r="DI4572" s="13"/>
      <c r="DJ4572" s="13"/>
      <c r="DK4572" s="13"/>
      <c r="DL4572" s="13"/>
      <c r="DM4572" s="13"/>
      <c r="DN4572" s="13"/>
      <c r="DO4572" s="13"/>
      <c r="DP4572" s="13"/>
      <c r="DQ4572" s="13"/>
      <c r="DR4572" s="13"/>
      <c r="DS4572" s="13"/>
      <c r="DT4572" s="13"/>
      <c r="DU4572" s="13"/>
      <c r="DV4572" s="13"/>
      <c r="DW4572" s="13"/>
      <c r="DX4572" s="13"/>
      <c r="DY4572" s="13"/>
      <c r="DZ4572" s="13"/>
      <c r="EA4572" s="13"/>
      <c r="EB4572" s="13"/>
      <c r="EC4572" s="13"/>
      <c r="ED4572" s="13"/>
      <c r="EE4572" s="13"/>
      <c r="EF4572" s="13"/>
      <c r="EG4572" s="13"/>
      <c r="EH4572" s="13"/>
      <c r="EI4572" s="13"/>
      <c r="EJ4572" s="13"/>
      <c r="EK4572" s="13"/>
      <c r="EL4572" s="13"/>
      <c r="EM4572" s="13"/>
      <c r="EN4572" s="13"/>
      <c r="EO4572" s="13"/>
      <c r="EP4572" s="13"/>
      <c r="EQ4572" s="13"/>
      <c r="ER4572" s="13"/>
      <c r="ES4572" s="13"/>
      <c r="ET4572" s="13"/>
      <c r="EU4572" s="13"/>
      <c r="EV4572" s="13"/>
      <c r="EW4572" s="13"/>
      <c r="EX4572" s="13"/>
      <c r="EY4572" s="13"/>
      <c r="EZ4572" s="13"/>
      <c r="FA4572" s="13"/>
      <c r="FB4572" s="13"/>
      <c r="FC4572" s="13"/>
      <c r="FD4572" s="13"/>
      <c r="FE4572" s="13"/>
      <c r="FF4572" s="13"/>
      <c r="FG4572" s="13"/>
      <c r="FH4572" s="13"/>
      <c r="FI4572" s="13"/>
      <c r="FJ4572" s="13"/>
      <c r="FK4572" s="13"/>
      <c r="FL4572" s="13"/>
      <c r="FM4572" s="13"/>
      <c r="FN4572" s="13"/>
      <c r="FO4572" s="13"/>
      <c r="FP4572" s="13"/>
      <c r="FQ4572" s="13"/>
      <c r="FR4572" s="13"/>
      <c r="FS4572" s="13"/>
      <c r="FT4572" s="13"/>
      <c r="FU4572" s="13"/>
      <c r="FV4572" s="13"/>
      <c r="FW4572" s="13"/>
      <c r="FX4572" s="13"/>
      <c r="FY4572" s="13"/>
      <c r="FZ4572" s="13"/>
      <c r="GA4572" s="13"/>
      <c r="GB4572" s="13"/>
      <c r="GC4572" s="13"/>
      <c r="GD4572" s="13"/>
      <c r="GE4572" s="13"/>
      <c r="GF4572" s="13"/>
      <c r="GG4572" s="13"/>
      <c r="GH4572" s="13"/>
      <c r="GI4572" s="13"/>
      <c r="GJ4572" s="13"/>
      <c r="GK4572" s="13"/>
      <c r="GL4572" s="13"/>
      <c r="GM4572" s="13"/>
      <c r="GN4572" s="13"/>
      <c r="GO4572" s="13"/>
      <c r="GP4572" s="13"/>
      <c r="GQ4572" s="13"/>
      <c r="GR4572" s="13"/>
      <c r="GS4572" s="13"/>
      <c r="GT4572" s="13"/>
      <c r="GU4572" s="13"/>
      <c r="GV4572" s="13"/>
      <c r="GW4572" s="13"/>
      <c r="GX4572" s="13"/>
      <c r="GY4572" s="13"/>
      <c r="GZ4572" s="13"/>
      <c r="HA4572" s="13"/>
      <c r="HB4572" s="13"/>
      <c r="HC4572" s="13"/>
      <c r="HD4572" s="13"/>
      <c r="HE4572" s="13"/>
      <c r="HF4572" s="13"/>
      <c r="HG4572" s="13"/>
      <c r="HH4572" s="13"/>
      <c r="HI4572" s="13"/>
      <c r="HJ4572" s="13"/>
      <c r="HK4572" s="13"/>
      <c r="HL4572" s="13"/>
      <c r="HM4572" s="13"/>
      <c r="HN4572" s="13"/>
      <c r="HO4572" s="13"/>
      <c r="HP4572" s="13"/>
      <c r="HQ4572" s="13"/>
      <c r="HR4572" s="13"/>
      <c r="HS4572" s="13"/>
      <c r="HT4572" s="13"/>
      <c r="HU4572" s="13"/>
      <c r="HV4572" s="13"/>
      <c r="HW4572" s="13"/>
      <c r="HX4572" s="13"/>
      <c r="HY4572" s="13"/>
      <c r="HZ4572" s="13"/>
      <c r="IA4572" s="13"/>
      <c r="IB4572" s="13"/>
      <c r="IC4572" s="13"/>
      <c r="ID4572" s="13"/>
      <c r="IE4572" s="13"/>
      <c r="IF4572" s="13"/>
      <c r="IG4572" s="13"/>
    </row>
    <row r="4573" spans="1:241" s="304" customFormat="1">
      <c r="A4573" s="297">
        <v>466</v>
      </c>
      <c r="B4573" s="111" t="s">
        <v>5600</v>
      </c>
      <c r="C4573" s="77"/>
      <c r="D4573" s="84" t="s">
        <v>1808</v>
      </c>
      <c r="E4573" s="312">
        <f t="shared" si="263"/>
        <v>0</v>
      </c>
      <c r="F4573" s="84"/>
      <c r="G4573" s="303"/>
      <c r="H4573" s="303"/>
      <c r="I4573" s="13"/>
      <c r="J4573" s="13"/>
      <c r="K4573" s="13"/>
      <c r="L4573" s="13"/>
      <c r="M4573" s="13"/>
      <c r="N4573" s="13"/>
      <c r="O4573" s="13"/>
      <c r="P4573" s="13"/>
      <c r="Q4573" s="13"/>
      <c r="R4573" s="13"/>
      <c r="S4573" s="13"/>
      <c r="T4573" s="13"/>
      <c r="U4573" s="13"/>
      <c r="V4573" s="13"/>
      <c r="W4573" s="13"/>
      <c r="X4573" s="13"/>
      <c r="Y4573" s="13"/>
      <c r="Z4573" s="13"/>
      <c r="AA4573" s="13"/>
      <c r="AB4573" s="13"/>
      <c r="AC4573" s="13"/>
      <c r="AD4573" s="13"/>
      <c r="AE4573" s="13"/>
      <c r="AF4573" s="13"/>
      <c r="AG4573" s="13"/>
      <c r="AH4573" s="13"/>
      <c r="AI4573" s="13"/>
      <c r="AJ4573" s="13"/>
      <c r="AK4573" s="13"/>
      <c r="AL4573" s="13"/>
      <c r="AM4573" s="13"/>
      <c r="AN4573" s="13"/>
      <c r="AO4573" s="13"/>
      <c r="AP4573" s="13"/>
      <c r="AQ4573" s="13"/>
      <c r="AR4573" s="13"/>
      <c r="AS4573" s="13"/>
      <c r="AT4573" s="13"/>
      <c r="AU4573" s="13"/>
      <c r="AV4573" s="13"/>
      <c r="AW4573" s="13"/>
      <c r="AX4573" s="13"/>
      <c r="AY4573" s="13"/>
      <c r="AZ4573" s="13"/>
      <c r="BA4573" s="13"/>
      <c r="BB4573" s="13"/>
      <c r="BC4573" s="13"/>
      <c r="BD4573" s="13"/>
      <c r="BE4573" s="13"/>
      <c r="BF4573" s="13"/>
      <c r="BG4573" s="13"/>
      <c r="BH4573" s="13"/>
      <c r="BI4573" s="13"/>
      <c r="BJ4573" s="13"/>
      <c r="BK4573" s="13"/>
      <c r="BL4573" s="13"/>
      <c r="BM4573" s="13"/>
      <c r="BN4573" s="13"/>
      <c r="BO4573" s="13"/>
      <c r="BP4573" s="13"/>
      <c r="BQ4573" s="13"/>
      <c r="BR4573" s="13"/>
      <c r="BS4573" s="13"/>
      <c r="BT4573" s="13"/>
      <c r="BU4573" s="13"/>
      <c r="BV4573" s="13"/>
      <c r="BW4573" s="13"/>
      <c r="BX4573" s="13"/>
      <c r="BY4573" s="13"/>
      <c r="BZ4573" s="13"/>
      <c r="CA4573" s="13"/>
      <c r="CB4573" s="13"/>
      <c r="CC4573" s="13"/>
      <c r="CD4573" s="13"/>
      <c r="CE4573" s="13"/>
      <c r="CF4573" s="13"/>
      <c r="CG4573" s="13"/>
      <c r="CH4573" s="13"/>
      <c r="CI4573" s="13"/>
      <c r="CJ4573" s="13"/>
      <c r="CK4573" s="13"/>
      <c r="CL4573" s="13"/>
      <c r="CM4573" s="13"/>
      <c r="CN4573" s="13"/>
      <c r="CO4573" s="13"/>
      <c r="CP4573" s="13"/>
      <c r="CQ4573" s="13"/>
      <c r="CR4573" s="13"/>
      <c r="CS4573" s="13"/>
      <c r="CT4573" s="13"/>
      <c r="CU4573" s="13"/>
      <c r="CV4573" s="13"/>
      <c r="CW4573" s="13"/>
      <c r="CX4573" s="13"/>
      <c r="CY4573" s="13"/>
      <c r="CZ4573" s="13"/>
      <c r="DA4573" s="13"/>
      <c r="DB4573" s="13"/>
      <c r="DC4573" s="13"/>
      <c r="DD4573" s="13"/>
      <c r="DE4573" s="13"/>
      <c r="DF4573" s="13"/>
      <c r="DG4573" s="13"/>
      <c r="DH4573" s="13"/>
      <c r="DI4573" s="13"/>
      <c r="DJ4573" s="13"/>
      <c r="DK4573" s="13"/>
      <c r="DL4573" s="13"/>
      <c r="DM4573" s="13"/>
      <c r="DN4573" s="13"/>
      <c r="DO4573" s="13"/>
      <c r="DP4573" s="13"/>
      <c r="DQ4573" s="13"/>
      <c r="DR4573" s="13"/>
      <c r="DS4573" s="13"/>
      <c r="DT4573" s="13"/>
      <c r="DU4573" s="13"/>
      <c r="DV4573" s="13"/>
      <c r="DW4573" s="13"/>
      <c r="DX4573" s="13"/>
      <c r="DY4573" s="13"/>
      <c r="DZ4573" s="13"/>
      <c r="EA4573" s="13"/>
      <c r="EB4573" s="13"/>
      <c r="EC4573" s="13"/>
      <c r="ED4573" s="13"/>
      <c r="EE4573" s="13"/>
      <c r="EF4573" s="13"/>
      <c r="EG4573" s="13"/>
      <c r="EH4573" s="13"/>
      <c r="EI4573" s="13"/>
      <c r="EJ4573" s="13"/>
      <c r="EK4573" s="13"/>
      <c r="EL4573" s="13"/>
      <c r="EM4573" s="13"/>
      <c r="EN4573" s="13"/>
      <c r="EO4573" s="13"/>
      <c r="EP4573" s="13"/>
      <c r="EQ4573" s="13"/>
      <c r="ER4573" s="13"/>
      <c r="ES4573" s="13"/>
      <c r="ET4573" s="13"/>
      <c r="EU4573" s="13"/>
      <c r="EV4573" s="13"/>
      <c r="EW4573" s="13"/>
      <c r="EX4573" s="13"/>
      <c r="EY4573" s="13"/>
      <c r="EZ4573" s="13"/>
      <c r="FA4573" s="13"/>
      <c r="FB4573" s="13"/>
      <c r="FC4573" s="13"/>
      <c r="FD4573" s="13"/>
      <c r="FE4573" s="13"/>
      <c r="FF4573" s="13"/>
      <c r="FG4573" s="13"/>
      <c r="FH4573" s="13"/>
      <c r="FI4573" s="13"/>
      <c r="FJ4573" s="13"/>
      <c r="FK4573" s="13"/>
      <c r="FL4573" s="13"/>
      <c r="FM4573" s="13"/>
      <c r="FN4573" s="13"/>
      <c r="FO4573" s="13"/>
      <c r="FP4573" s="13"/>
      <c r="FQ4573" s="13"/>
      <c r="FR4573" s="13"/>
      <c r="FS4573" s="13"/>
      <c r="FT4573" s="13"/>
      <c r="FU4573" s="13"/>
      <c r="FV4573" s="13"/>
      <c r="FW4573" s="13"/>
      <c r="FX4573" s="13"/>
      <c r="FY4573" s="13"/>
      <c r="FZ4573" s="13"/>
      <c r="GA4573" s="13"/>
      <c r="GB4573" s="13"/>
      <c r="GC4573" s="13"/>
      <c r="GD4573" s="13"/>
      <c r="GE4573" s="13"/>
      <c r="GF4573" s="13"/>
      <c r="GG4573" s="13"/>
      <c r="GH4573" s="13"/>
      <c r="GI4573" s="13"/>
      <c r="GJ4573" s="13"/>
      <c r="GK4573" s="13"/>
      <c r="GL4573" s="13"/>
      <c r="GM4573" s="13"/>
      <c r="GN4573" s="13"/>
      <c r="GO4573" s="13"/>
      <c r="GP4573" s="13"/>
      <c r="GQ4573" s="13"/>
      <c r="GR4573" s="13"/>
      <c r="GS4573" s="13"/>
      <c r="GT4573" s="13"/>
      <c r="GU4573" s="13"/>
      <c r="GV4573" s="13"/>
      <c r="GW4573" s="13"/>
      <c r="GX4573" s="13"/>
      <c r="GY4573" s="13"/>
      <c r="GZ4573" s="13"/>
      <c r="HA4573" s="13"/>
      <c r="HB4573" s="13"/>
      <c r="HC4573" s="13"/>
      <c r="HD4573" s="13"/>
      <c r="HE4573" s="13"/>
      <c r="HF4573" s="13"/>
      <c r="HG4573" s="13"/>
      <c r="HH4573" s="13"/>
      <c r="HI4573" s="13"/>
      <c r="HJ4573" s="13"/>
      <c r="HK4573" s="13"/>
      <c r="HL4573" s="13"/>
      <c r="HM4573" s="13"/>
      <c r="HN4573" s="13"/>
      <c r="HO4573" s="13"/>
      <c r="HP4573" s="13"/>
      <c r="HQ4573" s="13"/>
      <c r="HR4573" s="13"/>
      <c r="HS4573" s="13"/>
      <c r="HT4573" s="13"/>
      <c r="HU4573" s="13"/>
      <c r="HV4573" s="13"/>
      <c r="HW4573" s="13"/>
      <c r="HX4573" s="13"/>
      <c r="HY4573" s="13"/>
      <c r="HZ4573" s="13"/>
      <c r="IA4573" s="13"/>
      <c r="IB4573" s="13"/>
      <c r="IC4573" s="13"/>
      <c r="ID4573" s="13"/>
      <c r="IE4573" s="13"/>
      <c r="IF4573" s="13"/>
      <c r="IG4573" s="13"/>
    </row>
    <row r="4574" spans="1:241" s="304" customFormat="1">
      <c r="A4574" s="297">
        <v>467</v>
      </c>
      <c r="B4574" s="111" t="s">
        <v>5601</v>
      </c>
      <c r="C4574" s="77"/>
      <c r="D4574" s="84" t="s">
        <v>1808</v>
      </c>
      <c r="E4574" s="312">
        <f t="shared" si="263"/>
        <v>0</v>
      </c>
      <c r="F4574" s="84"/>
      <c r="G4574" s="303"/>
      <c r="H4574" s="303"/>
      <c r="I4574" s="13"/>
      <c r="J4574" s="13"/>
      <c r="K4574" s="13"/>
      <c r="L4574" s="13"/>
      <c r="M4574" s="13"/>
      <c r="N4574" s="13"/>
      <c r="O4574" s="13"/>
      <c r="P4574" s="13"/>
      <c r="Q4574" s="13"/>
      <c r="R4574" s="13"/>
      <c r="S4574" s="13"/>
      <c r="T4574" s="13"/>
      <c r="U4574" s="13"/>
      <c r="V4574" s="13"/>
      <c r="W4574" s="13"/>
      <c r="X4574" s="13"/>
      <c r="Y4574" s="13"/>
      <c r="Z4574" s="13"/>
      <c r="AA4574" s="13"/>
      <c r="AB4574" s="13"/>
      <c r="AC4574" s="13"/>
      <c r="AD4574" s="13"/>
      <c r="AE4574" s="13"/>
      <c r="AF4574" s="13"/>
      <c r="AG4574" s="13"/>
      <c r="AH4574" s="13"/>
      <c r="AI4574" s="13"/>
      <c r="AJ4574" s="13"/>
      <c r="AK4574" s="13"/>
      <c r="AL4574" s="13"/>
      <c r="AM4574" s="13"/>
      <c r="AN4574" s="13"/>
      <c r="AO4574" s="13"/>
      <c r="AP4574" s="13"/>
      <c r="AQ4574" s="13"/>
      <c r="AR4574" s="13"/>
      <c r="AS4574" s="13"/>
      <c r="AT4574" s="13"/>
      <c r="AU4574" s="13"/>
      <c r="AV4574" s="13"/>
      <c r="AW4574" s="13"/>
      <c r="AX4574" s="13"/>
      <c r="AY4574" s="13"/>
      <c r="AZ4574" s="13"/>
      <c r="BA4574" s="13"/>
      <c r="BB4574" s="13"/>
      <c r="BC4574" s="13"/>
      <c r="BD4574" s="13"/>
      <c r="BE4574" s="13"/>
      <c r="BF4574" s="13"/>
      <c r="BG4574" s="13"/>
      <c r="BH4574" s="13"/>
      <c r="BI4574" s="13"/>
      <c r="BJ4574" s="13"/>
      <c r="BK4574" s="13"/>
      <c r="BL4574" s="13"/>
      <c r="BM4574" s="13"/>
      <c r="BN4574" s="13"/>
      <c r="BO4574" s="13"/>
      <c r="BP4574" s="13"/>
      <c r="BQ4574" s="13"/>
      <c r="BR4574" s="13"/>
      <c r="BS4574" s="13"/>
      <c r="BT4574" s="13"/>
      <c r="BU4574" s="13"/>
      <c r="BV4574" s="13"/>
      <c r="BW4574" s="13"/>
      <c r="BX4574" s="13"/>
      <c r="BY4574" s="13"/>
      <c r="BZ4574" s="13"/>
      <c r="CA4574" s="13"/>
      <c r="CB4574" s="13"/>
      <c r="CC4574" s="13"/>
      <c r="CD4574" s="13"/>
      <c r="CE4574" s="13"/>
      <c r="CF4574" s="13"/>
      <c r="CG4574" s="13"/>
      <c r="CH4574" s="13"/>
      <c r="CI4574" s="13"/>
      <c r="CJ4574" s="13"/>
      <c r="CK4574" s="13"/>
      <c r="CL4574" s="13"/>
      <c r="CM4574" s="13"/>
      <c r="CN4574" s="13"/>
      <c r="CO4574" s="13"/>
      <c r="CP4574" s="13"/>
      <c r="CQ4574" s="13"/>
      <c r="CR4574" s="13"/>
      <c r="CS4574" s="13"/>
      <c r="CT4574" s="13"/>
      <c r="CU4574" s="13"/>
      <c r="CV4574" s="13"/>
      <c r="CW4574" s="13"/>
      <c r="CX4574" s="13"/>
      <c r="CY4574" s="13"/>
      <c r="CZ4574" s="13"/>
      <c r="DA4574" s="13"/>
      <c r="DB4574" s="13"/>
      <c r="DC4574" s="13"/>
      <c r="DD4574" s="13"/>
      <c r="DE4574" s="13"/>
      <c r="DF4574" s="13"/>
      <c r="DG4574" s="13"/>
      <c r="DH4574" s="13"/>
      <c r="DI4574" s="13"/>
      <c r="DJ4574" s="13"/>
      <c r="DK4574" s="13"/>
      <c r="DL4574" s="13"/>
      <c r="DM4574" s="13"/>
      <c r="DN4574" s="13"/>
      <c r="DO4574" s="13"/>
      <c r="DP4574" s="13"/>
      <c r="DQ4574" s="13"/>
      <c r="DR4574" s="13"/>
      <c r="DS4574" s="13"/>
      <c r="DT4574" s="13"/>
      <c r="DU4574" s="13"/>
      <c r="DV4574" s="13"/>
      <c r="DW4574" s="13"/>
      <c r="DX4574" s="13"/>
      <c r="DY4574" s="13"/>
      <c r="DZ4574" s="13"/>
      <c r="EA4574" s="13"/>
      <c r="EB4574" s="13"/>
      <c r="EC4574" s="13"/>
      <c r="ED4574" s="13"/>
      <c r="EE4574" s="13"/>
      <c r="EF4574" s="13"/>
      <c r="EG4574" s="13"/>
      <c r="EH4574" s="13"/>
      <c r="EI4574" s="13"/>
      <c r="EJ4574" s="13"/>
      <c r="EK4574" s="13"/>
      <c r="EL4574" s="13"/>
      <c r="EM4574" s="13"/>
      <c r="EN4574" s="13"/>
      <c r="EO4574" s="13"/>
      <c r="EP4574" s="13"/>
      <c r="EQ4574" s="13"/>
      <c r="ER4574" s="13"/>
      <c r="ES4574" s="13"/>
      <c r="ET4574" s="13"/>
      <c r="EU4574" s="13"/>
      <c r="EV4574" s="13"/>
      <c r="EW4574" s="13"/>
      <c r="EX4574" s="13"/>
      <c r="EY4574" s="13"/>
      <c r="EZ4574" s="13"/>
      <c r="FA4574" s="13"/>
      <c r="FB4574" s="13"/>
      <c r="FC4574" s="13"/>
      <c r="FD4574" s="13"/>
      <c r="FE4574" s="13"/>
      <c r="FF4574" s="13"/>
      <c r="FG4574" s="13"/>
      <c r="FH4574" s="13"/>
      <c r="FI4574" s="13"/>
      <c r="FJ4574" s="13"/>
      <c r="FK4574" s="13"/>
      <c r="FL4574" s="13"/>
      <c r="FM4574" s="13"/>
      <c r="FN4574" s="13"/>
      <c r="FO4574" s="13"/>
      <c r="FP4574" s="13"/>
      <c r="FQ4574" s="13"/>
      <c r="FR4574" s="13"/>
      <c r="FS4574" s="13"/>
      <c r="FT4574" s="13"/>
      <c r="FU4574" s="13"/>
      <c r="FV4574" s="13"/>
      <c r="FW4574" s="13"/>
      <c r="FX4574" s="13"/>
      <c r="FY4574" s="13"/>
      <c r="FZ4574" s="13"/>
      <c r="GA4574" s="13"/>
      <c r="GB4574" s="13"/>
      <c r="GC4574" s="13"/>
      <c r="GD4574" s="13"/>
      <c r="GE4574" s="13"/>
      <c r="GF4574" s="13"/>
      <c r="GG4574" s="13"/>
      <c r="GH4574" s="13"/>
      <c r="GI4574" s="13"/>
      <c r="GJ4574" s="13"/>
      <c r="GK4574" s="13"/>
      <c r="GL4574" s="13"/>
      <c r="GM4574" s="13"/>
      <c r="GN4574" s="13"/>
      <c r="GO4574" s="13"/>
      <c r="GP4574" s="13"/>
      <c r="GQ4574" s="13"/>
      <c r="GR4574" s="13"/>
      <c r="GS4574" s="13"/>
      <c r="GT4574" s="13"/>
      <c r="GU4574" s="13"/>
      <c r="GV4574" s="13"/>
      <c r="GW4574" s="13"/>
      <c r="GX4574" s="13"/>
      <c r="GY4574" s="13"/>
      <c r="GZ4574" s="13"/>
      <c r="HA4574" s="13"/>
      <c r="HB4574" s="13"/>
      <c r="HC4574" s="13"/>
      <c r="HD4574" s="13"/>
      <c r="HE4574" s="13"/>
      <c r="HF4574" s="13"/>
      <c r="HG4574" s="13"/>
      <c r="HH4574" s="13"/>
      <c r="HI4574" s="13"/>
      <c r="HJ4574" s="13"/>
      <c r="HK4574" s="13"/>
      <c r="HL4574" s="13"/>
      <c r="HM4574" s="13"/>
      <c r="HN4574" s="13"/>
      <c r="HO4574" s="13"/>
      <c r="HP4574" s="13"/>
      <c r="HQ4574" s="13"/>
      <c r="HR4574" s="13"/>
      <c r="HS4574" s="13"/>
      <c r="HT4574" s="13"/>
      <c r="HU4574" s="13"/>
      <c r="HV4574" s="13"/>
      <c r="HW4574" s="13"/>
      <c r="HX4574" s="13"/>
      <c r="HY4574" s="13"/>
      <c r="HZ4574" s="13"/>
      <c r="IA4574" s="13"/>
      <c r="IB4574" s="13"/>
      <c r="IC4574" s="13"/>
      <c r="ID4574" s="13"/>
      <c r="IE4574" s="13"/>
      <c r="IF4574" s="13"/>
      <c r="IG4574" s="13"/>
    </row>
    <row r="4575" spans="1:241" s="304" customFormat="1">
      <c r="A4575" s="297">
        <v>468</v>
      </c>
      <c r="B4575" s="111" t="s">
        <v>5602</v>
      </c>
      <c r="C4575" s="77"/>
      <c r="D4575" s="84" t="s">
        <v>1808</v>
      </c>
      <c r="E4575" s="312">
        <f t="shared" si="263"/>
        <v>0</v>
      </c>
      <c r="F4575" s="84"/>
      <c r="G4575" s="303"/>
      <c r="H4575" s="303"/>
      <c r="I4575" s="13"/>
      <c r="J4575" s="13"/>
      <c r="K4575" s="13"/>
      <c r="L4575" s="13"/>
      <c r="M4575" s="13"/>
      <c r="N4575" s="13"/>
      <c r="O4575" s="13"/>
      <c r="P4575" s="13"/>
      <c r="Q4575" s="13"/>
      <c r="R4575" s="13"/>
      <c r="S4575" s="13"/>
      <c r="T4575" s="13"/>
      <c r="U4575" s="13"/>
      <c r="V4575" s="13"/>
      <c r="W4575" s="13"/>
      <c r="X4575" s="13"/>
      <c r="Y4575" s="13"/>
      <c r="Z4575" s="13"/>
      <c r="AA4575" s="13"/>
      <c r="AB4575" s="13"/>
      <c r="AC4575" s="13"/>
      <c r="AD4575" s="13"/>
      <c r="AE4575" s="13"/>
      <c r="AF4575" s="13"/>
      <c r="AG4575" s="13"/>
      <c r="AH4575" s="13"/>
      <c r="AI4575" s="13"/>
      <c r="AJ4575" s="13"/>
      <c r="AK4575" s="13"/>
      <c r="AL4575" s="13"/>
      <c r="AM4575" s="13"/>
      <c r="AN4575" s="13"/>
      <c r="AO4575" s="13"/>
      <c r="AP4575" s="13"/>
      <c r="AQ4575" s="13"/>
      <c r="AR4575" s="13"/>
      <c r="AS4575" s="13"/>
      <c r="AT4575" s="13"/>
      <c r="AU4575" s="13"/>
      <c r="AV4575" s="13"/>
      <c r="AW4575" s="13"/>
      <c r="AX4575" s="13"/>
      <c r="AY4575" s="13"/>
      <c r="AZ4575" s="13"/>
      <c r="BA4575" s="13"/>
      <c r="BB4575" s="13"/>
      <c r="BC4575" s="13"/>
      <c r="BD4575" s="13"/>
      <c r="BE4575" s="13"/>
      <c r="BF4575" s="13"/>
      <c r="BG4575" s="13"/>
      <c r="BH4575" s="13"/>
      <c r="BI4575" s="13"/>
      <c r="BJ4575" s="13"/>
      <c r="BK4575" s="13"/>
      <c r="BL4575" s="13"/>
      <c r="BM4575" s="13"/>
      <c r="BN4575" s="13"/>
      <c r="BO4575" s="13"/>
      <c r="BP4575" s="13"/>
      <c r="BQ4575" s="13"/>
      <c r="BR4575" s="13"/>
      <c r="BS4575" s="13"/>
      <c r="BT4575" s="13"/>
      <c r="BU4575" s="13"/>
      <c r="BV4575" s="13"/>
      <c r="BW4575" s="13"/>
      <c r="BX4575" s="13"/>
      <c r="BY4575" s="13"/>
      <c r="BZ4575" s="13"/>
      <c r="CA4575" s="13"/>
      <c r="CB4575" s="13"/>
      <c r="CC4575" s="13"/>
      <c r="CD4575" s="13"/>
      <c r="CE4575" s="13"/>
      <c r="CF4575" s="13"/>
      <c r="CG4575" s="13"/>
      <c r="CH4575" s="13"/>
      <c r="CI4575" s="13"/>
      <c r="CJ4575" s="13"/>
      <c r="CK4575" s="13"/>
      <c r="CL4575" s="13"/>
      <c r="CM4575" s="13"/>
      <c r="CN4575" s="13"/>
      <c r="CO4575" s="13"/>
      <c r="CP4575" s="13"/>
      <c r="CQ4575" s="13"/>
      <c r="CR4575" s="13"/>
      <c r="CS4575" s="13"/>
      <c r="CT4575" s="13"/>
      <c r="CU4575" s="13"/>
      <c r="CV4575" s="13"/>
      <c r="CW4575" s="13"/>
      <c r="CX4575" s="13"/>
      <c r="CY4575" s="13"/>
      <c r="CZ4575" s="13"/>
      <c r="DA4575" s="13"/>
      <c r="DB4575" s="13"/>
      <c r="DC4575" s="13"/>
      <c r="DD4575" s="13"/>
      <c r="DE4575" s="13"/>
      <c r="DF4575" s="13"/>
      <c r="DG4575" s="13"/>
      <c r="DH4575" s="13"/>
      <c r="DI4575" s="13"/>
      <c r="DJ4575" s="13"/>
      <c r="DK4575" s="13"/>
      <c r="DL4575" s="13"/>
      <c r="DM4575" s="13"/>
      <c r="DN4575" s="13"/>
      <c r="DO4575" s="13"/>
      <c r="DP4575" s="13"/>
      <c r="DQ4575" s="13"/>
      <c r="DR4575" s="13"/>
      <c r="DS4575" s="13"/>
      <c r="DT4575" s="13"/>
      <c r="DU4575" s="13"/>
      <c r="DV4575" s="13"/>
      <c r="DW4575" s="13"/>
      <c r="DX4575" s="13"/>
      <c r="DY4575" s="13"/>
      <c r="DZ4575" s="13"/>
      <c r="EA4575" s="13"/>
      <c r="EB4575" s="13"/>
      <c r="EC4575" s="13"/>
      <c r="ED4575" s="13"/>
      <c r="EE4575" s="13"/>
      <c r="EF4575" s="13"/>
      <c r="EG4575" s="13"/>
      <c r="EH4575" s="13"/>
      <c r="EI4575" s="13"/>
      <c r="EJ4575" s="13"/>
      <c r="EK4575" s="13"/>
      <c r="EL4575" s="13"/>
      <c r="EM4575" s="13"/>
      <c r="EN4575" s="13"/>
      <c r="EO4575" s="13"/>
      <c r="EP4575" s="13"/>
      <c r="EQ4575" s="13"/>
      <c r="ER4575" s="13"/>
      <c r="ES4575" s="13"/>
      <c r="ET4575" s="13"/>
      <c r="EU4575" s="13"/>
      <c r="EV4575" s="13"/>
      <c r="EW4575" s="13"/>
      <c r="EX4575" s="13"/>
      <c r="EY4575" s="13"/>
      <c r="EZ4575" s="13"/>
      <c r="FA4575" s="13"/>
      <c r="FB4575" s="13"/>
      <c r="FC4575" s="13"/>
      <c r="FD4575" s="13"/>
      <c r="FE4575" s="13"/>
      <c r="FF4575" s="13"/>
      <c r="FG4575" s="13"/>
      <c r="FH4575" s="13"/>
      <c r="FI4575" s="13"/>
      <c r="FJ4575" s="13"/>
      <c r="FK4575" s="13"/>
      <c r="FL4575" s="13"/>
      <c r="FM4575" s="13"/>
      <c r="FN4575" s="13"/>
      <c r="FO4575" s="13"/>
      <c r="FP4575" s="13"/>
      <c r="FQ4575" s="13"/>
      <c r="FR4575" s="13"/>
      <c r="FS4575" s="13"/>
      <c r="FT4575" s="13"/>
      <c r="FU4575" s="13"/>
      <c r="FV4575" s="13"/>
      <c r="FW4575" s="13"/>
      <c r="FX4575" s="13"/>
      <c r="FY4575" s="13"/>
      <c r="FZ4575" s="13"/>
      <c r="GA4575" s="13"/>
      <c r="GB4575" s="13"/>
      <c r="GC4575" s="13"/>
      <c r="GD4575" s="13"/>
      <c r="GE4575" s="13"/>
      <c r="GF4575" s="13"/>
      <c r="GG4575" s="13"/>
      <c r="GH4575" s="13"/>
      <c r="GI4575" s="13"/>
      <c r="GJ4575" s="13"/>
      <c r="GK4575" s="13"/>
      <c r="GL4575" s="13"/>
      <c r="GM4575" s="13"/>
      <c r="GN4575" s="13"/>
      <c r="GO4575" s="13"/>
      <c r="GP4575" s="13"/>
      <c r="GQ4575" s="13"/>
      <c r="GR4575" s="13"/>
      <c r="GS4575" s="13"/>
      <c r="GT4575" s="13"/>
      <c r="GU4575" s="13"/>
      <c r="GV4575" s="13"/>
      <c r="GW4575" s="13"/>
      <c r="GX4575" s="13"/>
      <c r="GY4575" s="13"/>
      <c r="GZ4575" s="13"/>
      <c r="HA4575" s="13"/>
      <c r="HB4575" s="13"/>
      <c r="HC4575" s="13"/>
      <c r="HD4575" s="13"/>
      <c r="HE4575" s="13"/>
      <c r="HF4575" s="13"/>
      <c r="HG4575" s="13"/>
      <c r="HH4575" s="13"/>
      <c r="HI4575" s="13"/>
      <c r="HJ4575" s="13"/>
      <c r="HK4575" s="13"/>
      <c r="HL4575" s="13"/>
      <c r="HM4575" s="13"/>
      <c r="HN4575" s="13"/>
      <c r="HO4575" s="13"/>
      <c r="HP4575" s="13"/>
      <c r="HQ4575" s="13"/>
      <c r="HR4575" s="13"/>
      <c r="HS4575" s="13"/>
      <c r="HT4575" s="13"/>
      <c r="HU4575" s="13"/>
      <c r="HV4575" s="13"/>
      <c r="HW4575" s="13"/>
      <c r="HX4575" s="13"/>
      <c r="HY4575" s="13"/>
      <c r="HZ4575" s="13"/>
      <c r="IA4575" s="13"/>
      <c r="IB4575" s="13"/>
      <c r="IC4575" s="13"/>
      <c r="ID4575" s="13"/>
      <c r="IE4575" s="13"/>
      <c r="IF4575" s="13"/>
      <c r="IG4575" s="13"/>
    </row>
    <row r="4576" spans="1:241" s="304" customFormat="1">
      <c r="A4576" s="297">
        <v>469</v>
      </c>
      <c r="B4576" s="111" t="s">
        <v>5603</v>
      </c>
      <c r="C4576" s="119"/>
      <c r="D4576" s="84" t="s">
        <v>1808</v>
      </c>
      <c r="E4576" s="312">
        <f t="shared" si="263"/>
        <v>0</v>
      </c>
      <c r="F4576" s="84"/>
      <c r="G4576" s="303"/>
      <c r="H4576" s="303"/>
      <c r="I4576" s="13"/>
      <c r="J4576" s="13"/>
      <c r="K4576" s="13"/>
      <c r="L4576" s="13"/>
      <c r="M4576" s="13"/>
      <c r="N4576" s="13"/>
      <c r="O4576" s="13"/>
      <c r="P4576" s="13"/>
      <c r="Q4576" s="13"/>
      <c r="R4576" s="13"/>
      <c r="S4576" s="13"/>
      <c r="T4576" s="13"/>
      <c r="U4576" s="13"/>
      <c r="V4576" s="13"/>
      <c r="W4576" s="13"/>
      <c r="X4576" s="13"/>
      <c r="Y4576" s="13"/>
      <c r="Z4576" s="13"/>
      <c r="AA4576" s="13"/>
      <c r="AB4576" s="13"/>
      <c r="AC4576" s="13"/>
      <c r="AD4576" s="13"/>
      <c r="AE4576" s="13"/>
      <c r="AF4576" s="13"/>
      <c r="AG4576" s="13"/>
      <c r="AH4576" s="13"/>
      <c r="AI4576" s="13"/>
      <c r="AJ4576" s="13"/>
      <c r="AK4576" s="13"/>
      <c r="AL4576" s="13"/>
      <c r="AM4576" s="13"/>
      <c r="AN4576" s="13"/>
      <c r="AO4576" s="13"/>
      <c r="AP4576" s="13"/>
      <c r="AQ4576" s="13"/>
      <c r="AR4576" s="13"/>
      <c r="AS4576" s="13"/>
      <c r="AT4576" s="13"/>
      <c r="AU4576" s="13"/>
      <c r="AV4576" s="13"/>
      <c r="AW4576" s="13"/>
      <c r="AX4576" s="13"/>
      <c r="AY4576" s="13"/>
      <c r="AZ4576" s="13"/>
      <c r="BA4576" s="13"/>
      <c r="BB4576" s="13"/>
      <c r="BC4576" s="13"/>
      <c r="BD4576" s="13"/>
      <c r="BE4576" s="13"/>
      <c r="BF4576" s="13"/>
      <c r="BG4576" s="13"/>
      <c r="BH4576" s="13"/>
      <c r="BI4576" s="13"/>
      <c r="BJ4576" s="13"/>
      <c r="BK4576" s="13"/>
      <c r="BL4576" s="13"/>
      <c r="BM4576" s="13"/>
      <c r="BN4576" s="13"/>
      <c r="BO4576" s="13"/>
      <c r="BP4576" s="13"/>
      <c r="BQ4576" s="13"/>
      <c r="BR4576" s="13"/>
      <c r="BS4576" s="13"/>
      <c r="BT4576" s="13"/>
      <c r="BU4576" s="13"/>
      <c r="BV4576" s="13"/>
      <c r="BW4576" s="13"/>
      <c r="BX4576" s="13"/>
      <c r="BY4576" s="13"/>
      <c r="BZ4576" s="13"/>
      <c r="CA4576" s="13"/>
      <c r="CB4576" s="13"/>
      <c r="CC4576" s="13"/>
      <c r="CD4576" s="13"/>
      <c r="CE4576" s="13"/>
      <c r="CF4576" s="13"/>
      <c r="CG4576" s="13"/>
      <c r="CH4576" s="13"/>
      <c r="CI4576" s="13"/>
      <c r="CJ4576" s="13"/>
      <c r="CK4576" s="13"/>
      <c r="CL4576" s="13"/>
      <c r="CM4576" s="13"/>
      <c r="CN4576" s="13"/>
      <c r="CO4576" s="13"/>
      <c r="CP4576" s="13"/>
      <c r="CQ4576" s="13"/>
      <c r="CR4576" s="13"/>
      <c r="CS4576" s="13"/>
      <c r="CT4576" s="13"/>
      <c r="CU4576" s="13"/>
      <c r="CV4576" s="13"/>
      <c r="CW4576" s="13"/>
      <c r="CX4576" s="13"/>
      <c r="CY4576" s="13"/>
      <c r="CZ4576" s="13"/>
      <c r="DA4576" s="13"/>
      <c r="DB4576" s="13"/>
      <c r="DC4576" s="13"/>
      <c r="DD4576" s="13"/>
      <c r="DE4576" s="13"/>
      <c r="DF4576" s="13"/>
      <c r="DG4576" s="13"/>
      <c r="DH4576" s="13"/>
      <c r="DI4576" s="13"/>
      <c r="DJ4576" s="13"/>
      <c r="DK4576" s="13"/>
      <c r="DL4576" s="13"/>
      <c r="DM4576" s="13"/>
      <c r="DN4576" s="13"/>
      <c r="DO4576" s="13"/>
      <c r="DP4576" s="13"/>
      <c r="DQ4576" s="13"/>
      <c r="DR4576" s="13"/>
      <c r="DS4576" s="13"/>
      <c r="DT4576" s="13"/>
      <c r="DU4576" s="13"/>
      <c r="DV4576" s="13"/>
      <c r="DW4576" s="13"/>
      <c r="DX4576" s="13"/>
      <c r="DY4576" s="13"/>
      <c r="DZ4576" s="13"/>
      <c r="EA4576" s="13"/>
      <c r="EB4576" s="13"/>
      <c r="EC4576" s="13"/>
      <c r="ED4576" s="13"/>
      <c r="EE4576" s="13"/>
      <c r="EF4576" s="13"/>
      <c r="EG4576" s="13"/>
      <c r="EH4576" s="13"/>
      <c r="EI4576" s="13"/>
      <c r="EJ4576" s="13"/>
      <c r="EK4576" s="13"/>
      <c r="EL4576" s="13"/>
      <c r="EM4576" s="13"/>
      <c r="EN4576" s="13"/>
      <c r="EO4576" s="13"/>
      <c r="EP4576" s="13"/>
      <c r="EQ4576" s="13"/>
      <c r="ER4576" s="13"/>
      <c r="ES4576" s="13"/>
      <c r="ET4576" s="13"/>
      <c r="EU4576" s="13"/>
      <c r="EV4576" s="13"/>
      <c r="EW4576" s="13"/>
      <c r="EX4576" s="13"/>
      <c r="EY4576" s="13"/>
      <c r="EZ4576" s="13"/>
      <c r="FA4576" s="13"/>
      <c r="FB4576" s="13"/>
      <c r="FC4576" s="13"/>
      <c r="FD4576" s="13"/>
      <c r="FE4576" s="13"/>
      <c r="FF4576" s="13"/>
      <c r="FG4576" s="13"/>
      <c r="FH4576" s="13"/>
      <c r="FI4576" s="13"/>
      <c r="FJ4576" s="13"/>
      <c r="FK4576" s="13"/>
      <c r="FL4576" s="13"/>
      <c r="FM4576" s="13"/>
      <c r="FN4576" s="13"/>
      <c r="FO4576" s="13"/>
      <c r="FP4576" s="13"/>
      <c r="FQ4576" s="13"/>
      <c r="FR4576" s="13"/>
      <c r="FS4576" s="13"/>
      <c r="FT4576" s="13"/>
      <c r="FU4576" s="13"/>
      <c r="FV4576" s="13"/>
      <c r="FW4576" s="13"/>
      <c r="FX4576" s="13"/>
      <c r="FY4576" s="13"/>
      <c r="FZ4576" s="13"/>
      <c r="GA4576" s="13"/>
      <c r="GB4576" s="13"/>
      <c r="GC4576" s="13"/>
      <c r="GD4576" s="13"/>
      <c r="GE4576" s="13"/>
      <c r="GF4576" s="13"/>
      <c r="GG4576" s="13"/>
      <c r="GH4576" s="13"/>
      <c r="GI4576" s="13"/>
      <c r="GJ4576" s="13"/>
      <c r="GK4576" s="13"/>
      <c r="GL4576" s="13"/>
      <c r="GM4576" s="13"/>
      <c r="GN4576" s="13"/>
      <c r="GO4576" s="13"/>
      <c r="GP4576" s="13"/>
      <c r="GQ4576" s="13"/>
      <c r="GR4576" s="13"/>
      <c r="GS4576" s="13"/>
      <c r="GT4576" s="13"/>
      <c r="GU4576" s="13"/>
      <c r="GV4576" s="13"/>
      <c r="GW4576" s="13"/>
      <c r="GX4576" s="13"/>
      <c r="GY4576" s="13"/>
      <c r="GZ4576" s="13"/>
      <c r="HA4576" s="13"/>
      <c r="HB4576" s="13"/>
      <c r="HC4576" s="13"/>
      <c r="HD4576" s="13"/>
      <c r="HE4576" s="13"/>
      <c r="HF4576" s="13"/>
      <c r="HG4576" s="13"/>
      <c r="HH4576" s="13"/>
      <c r="HI4576" s="13"/>
      <c r="HJ4576" s="13"/>
      <c r="HK4576" s="13"/>
      <c r="HL4576" s="13"/>
      <c r="HM4576" s="13"/>
      <c r="HN4576" s="13"/>
      <c r="HO4576" s="13"/>
      <c r="HP4576" s="13"/>
      <c r="HQ4576" s="13"/>
      <c r="HR4576" s="13"/>
      <c r="HS4576" s="13"/>
      <c r="HT4576" s="13"/>
      <c r="HU4576" s="13"/>
      <c r="HV4576" s="13"/>
      <c r="HW4576" s="13"/>
      <c r="HX4576" s="13"/>
      <c r="HY4576" s="13"/>
      <c r="HZ4576" s="13"/>
      <c r="IA4576" s="13"/>
      <c r="IB4576" s="13"/>
      <c r="IC4576" s="13"/>
      <c r="ID4576" s="13"/>
      <c r="IE4576" s="13"/>
      <c r="IF4576" s="13"/>
      <c r="IG4576" s="13"/>
    </row>
    <row r="4577" spans="1:241" s="304" customFormat="1">
      <c r="A4577" s="297">
        <v>470</v>
      </c>
      <c r="B4577" s="111" t="s">
        <v>5604</v>
      </c>
      <c r="C4577" s="119" t="s">
        <v>5605</v>
      </c>
      <c r="D4577" s="84" t="s">
        <v>1808</v>
      </c>
      <c r="E4577" s="312">
        <f t="shared" si="263"/>
        <v>0</v>
      </c>
      <c r="F4577" s="84"/>
      <c r="G4577" s="303"/>
      <c r="H4577" s="303"/>
      <c r="I4577" s="13"/>
      <c r="J4577" s="13"/>
      <c r="K4577" s="13"/>
      <c r="L4577" s="13"/>
      <c r="M4577" s="13"/>
      <c r="N4577" s="13"/>
      <c r="O4577" s="13"/>
      <c r="P4577" s="13"/>
      <c r="Q4577" s="13"/>
      <c r="R4577" s="13"/>
      <c r="S4577" s="13"/>
      <c r="T4577" s="13"/>
      <c r="U4577" s="13"/>
      <c r="V4577" s="13"/>
      <c r="W4577" s="13"/>
      <c r="X4577" s="13"/>
      <c r="Y4577" s="13"/>
      <c r="Z4577" s="13"/>
      <c r="AA4577" s="13"/>
      <c r="AB4577" s="13"/>
      <c r="AC4577" s="13"/>
      <c r="AD4577" s="13"/>
      <c r="AE4577" s="13"/>
      <c r="AF4577" s="13"/>
      <c r="AG4577" s="13"/>
      <c r="AH4577" s="13"/>
      <c r="AI4577" s="13"/>
      <c r="AJ4577" s="13"/>
      <c r="AK4577" s="13"/>
      <c r="AL4577" s="13"/>
      <c r="AM4577" s="13"/>
      <c r="AN4577" s="13"/>
      <c r="AO4577" s="13"/>
      <c r="AP4577" s="13"/>
      <c r="AQ4577" s="13"/>
      <c r="AR4577" s="13"/>
      <c r="AS4577" s="13"/>
      <c r="AT4577" s="13"/>
      <c r="AU4577" s="13"/>
      <c r="AV4577" s="13"/>
      <c r="AW4577" s="13"/>
      <c r="AX4577" s="13"/>
      <c r="AY4577" s="13"/>
      <c r="AZ4577" s="13"/>
      <c r="BA4577" s="13"/>
      <c r="BB4577" s="13"/>
      <c r="BC4577" s="13"/>
      <c r="BD4577" s="13"/>
      <c r="BE4577" s="13"/>
      <c r="BF4577" s="13"/>
      <c r="BG4577" s="13"/>
      <c r="BH4577" s="13"/>
      <c r="BI4577" s="13"/>
      <c r="BJ4577" s="13"/>
      <c r="BK4577" s="13"/>
      <c r="BL4577" s="13"/>
      <c r="BM4577" s="13"/>
      <c r="BN4577" s="13"/>
      <c r="BO4577" s="13"/>
      <c r="BP4577" s="13"/>
      <c r="BQ4577" s="13"/>
      <c r="BR4577" s="13"/>
      <c r="BS4577" s="13"/>
      <c r="BT4577" s="13"/>
      <c r="BU4577" s="13"/>
      <c r="BV4577" s="13"/>
      <c r="BW4577" s="13"/>
      <c r="BX4577" s="13"/>
      <c r="BY4577" s="13"/>
      <c r="BZ4577" s="13"/>
      <c r="CA4577" s="13"/>
      <c r="CB4577" s="13"/>
      <c r="CC4577" s="13"/>
      <c r="CD4577" s="13"/>
      <c r="CE4577" s="13"/>
      <c r="CF4577" s="13"/>
      <c r="CG4577" s="13"/>
      <c r="CH4577" s="13"/>
      <c r="CI4577" s="13"/>
      <c r="CJ4577" s="13"/>
      <c r="CK4577" s="13"/>
      <c r="CL4577" s="13"/>
      <c r="CM4577" s="13"/>
      <c r="CN4577" s="13"/>
      <c r="CO4577" s="13"/>
      <c r="CP4577" s="13"/>
      <c r="CQ4577" s="13"/>
      <c r="CR4577" s="13"/>
      <c r="CS4577" s="13"/>
      <c r="CT4577" s="13"/>
      <c r="CU4577" s="13"/>
      <c r="CV4577" s="13"/>
      <c r="CW4577" s="13"/>
      <c r="CX4577" s="13"/>
      <c r="CY4577" s="13"/>
      <c r="CZ4577" s="13"/>
      <c r="DA4577" s="13"/>
      <c r="DB4577" s="13"/>
      <c r="DC4577" s="13"/>
      <c r="DD4577" s="13"/>
      <c r="DE4577" s="13"/>
      <c r="DF4577" s="13"/>
      <c r="DG4577" s="13"/>
      <c r="DH4577" s="13"/>
      <c r="DI4577" s="13"/>
      <c r="DJ4577" s="13"/>
      <c r="DK4577" s="13"/>
      <c r="DL4577" s="13"/>
      <c r="DM4577" s="13"/>
      <c r="DN4577" s="13"/>
      <c r="DO4577" s="13"/>
      <c r="DP4577" s="13"/>
      <c r="DQ4577" s="13"/>
      <c r="DR4577" s="13"/>
      <c r="DS4577" s="13"/>
      <c r="DT4577" s="13"/>
      <c r="DU4577" s="13"/>
      <c r="DV4577" s="13"/>
      <c r="DW4577" s="13"/>
      <c r="DX4577" s="13"/>
      <c r="DY4577" s="13"/>
      <c r="DZ4577" s="13"/>
      <c r="EA4577" s="13"/>
      <c r="EB4577" s="13"/>
      <c r="EC4577" s="13"/>
      <c r="ED4577" s="13"/>
      <c r="EE4577" s="13"/>
      <c r="EF4577" s="13"/>
      <c r="EG4577" s="13"/>
      <c r="EH4577" s="13"/>
      <c r="EI4577" s="13"/>
      <c r="EJ4577" s="13"/>
      <c r="EK4577" s="13"/>
      <c r="EL4577" s="13"/>
      <c r="EM4577" s="13"/>
      <c r="EN4577" s="13"/>
      <c r="EO4577" s="13"/>
      <c r="EP4577" s="13"/>
      <c r="EQ4577" s="13"/>
      <c r="ER4577" s="13"/>
      <c r="ES4577" s="13"/>
      <c r="ET4577" s="13"/>
      <c r="EU4577" s="13"/>
      <c r="EV4577" s="13"/>
      <c r="EW4577" s="13"/>
      <c r="EX4577" s="13"/>
      <c r="EY4577" s="13"/>
      <c r="EZ4577" s="13"/>
      <c r="FA4577" s="13"/>
      <c r="FB4577" s="13"/>
      <c r="FC4577" s="13"/>
      <c r="FD4577" s="13"/>
      <c r="FE4577" s="13"/>
      <c r="FF4577" s="13"/>
      <c r="FG4577" s="13"/>
      <c r="FH4577" s="13"/>
      <c r="FI4577" s="13"/>
      <c r="FJ4577" s="13"/>
      <c r="FK4577" s="13"/>
      <c r="FL4577" s="13"/>
      <c r="FM4577" s="13"/>
      <c r="FN4577" s="13"/>
      <c r="FO4577" s="13"/>
      <c r="FP4577" s="13"/>
      <c r="FQ4577" s="13"/>
      <c r="FR4577" s="13"/>
      <c r="FS4577" s="13"/>
      <c r="FT4577" s="13"/>
      <c r="FU4577" s="13"/>
      <c r="FV4577" s="13"/>
      <c r="FW4577" s="13"/>
      <c r="FX4577" s="13"/>
      <c r="FY4577" s="13"/>
      <c r="FZ4577" s="13"/>
      <c r="GA4577" s="13"/>
      <c r="GB4577" s="13"/>
      <c r="GC4577" s="13"/>
      <c r="GD4577" s="13"/>
      <c r="GE4577" s="13"/>
      <c r="GF4577" s="13"/>
      <c r="GG4577" s="13"/>
      <c r="GH4577" s="13"/>
      <c r="GI4577" s="13"/>
      <c r="GJ4577" s="13"/>
      <c r="GK4577" s="13"/>
      <c r="GL4577" s="13"/>
      <c r="GM4577" s="13"/>
      <c r="GN4577" s="13"/>
      <c r="GO4577" s="13"/>
      <c r="GP4577" s="13"/>
      <c r="GQ4577" s="13"/>
      <c r="GR4577" s="13"/>
      <c r="GS4577" s="13"/>
      <c r="GT4577" s="13"/>
      <c r="GU4577" s="13"/>
      <c r="GV4577" s="13"/>
      <c r="GW4577" s="13"/>
      <c r="GX4577" s="13"/>
      <c r="GY4577" s="13"/>
      <c r="GZ4577" s="13"/>
      <c r="HA4577" s="13"/>
      <c r="HB4577" s="13"/>
      <c r="HC4577" s="13"/>
      <c r="HD4577" s="13"/>
      <c r="HE4577" s="13"/>
      <c r="HF4577" s="13"/>
      <c r="HG4577" s="13"/>
      <c r="HH4577" s="13"/>
      <c r="HI4577" s="13"/>
      <c r="HJ4577" s="13"/>
      <c r="HK4577" s="13"/>
      <c r="HL4577" s="13"/>
      <c r="HM4577" s="13"/>
      <c r="HN4577" s="13"/>
      <c r="HO4577" s="13"/>
      <c r="HP4577" s="13"/>
      <c r="HQ4577" s="13"/>
      <c r="HR4577" s="13"/>
      <c r="HS4577" s="13"/>
      <c r="HT4577" s="13"/>
      <c r="HU4577" s="13"/>
      <c r="HV4577" s="13"/>
      <c r="HW4577" s="13"/>
      <c r="HX4577" s="13"/>
      <c r="HY4577" s="13"/>
      <c r="HZ4577" s="13"/>
      <c r="IA4577" s="13"/>
      <c r="IB4577" s="13"/>
      <c r="IC4577" s="13"/>
      <c r="ID4577" s="13"/>
      <c r="IE4577" s="13"/>
      <c r="IF4577" s="13"/>
      <c r="IG4577" s="13"/>
    </row>
    <row r="4578" spans="1:241" s="304" customFormat="1">
      <c r="A4578" s="297">
        <v>471</v>
      </c>
      <c r="B4578" s="111" t="s">
        <v>5606</v>
      </c>
      <c r="C4578" s="119"/>
      <c r="D4578" s="84" t="s">
        <v>1808</v>
      </c>
      <c r="E4578" s="312">
        <f t="shared" si="263"/>
        <v>0</v>
      </c>
      <c r="F4578" s="84"/>
      <c r="G4578" s="303"/>
      <c r="H4578" s="303"/>
      <c r="I4578" s="13"/>
      <c r="J4578" s="13"/>
      <c r="K4578" s="13"/>
      <c r="L4578" s="13"/>
      <c r="M4578" s="13"/>
      <c r="N4578" s="13"/>
      <c r="O4578" s="13"/>
      <c r="P4578" s="13"/>
      <c r="Q4578" s="13"/>
      <c r="R4578" s="13"/>
      <c r="S4578" s="13"/>
      <c r="T4578" s="13"/>
      <c r="U4578" s="13"/>
      <c r="V4578" s="13"/>
      <c r="W4578" s="13"/>
      <c r="X4578" s="13"/>
      <c r="Y4578" s="13"/>
      <c r="Z4578" s="13"/>
      <c r="AA4578" s="13"/>
      <c r="AB4578" s="13"/>
      <c r="AC4578" s="13"/>
      <c r="AD4578" s="13"/>
      <c r="AE4578" s="13"/>
      <c r="AF4578" s="13"/>
      <c r="AG4578" s="13"/>
      <c r="AH4578" s="13"/>
      <c r="AI4578" s="13"/>
      <c r="AJ4578" s="13"/>
      <c r="AK4578" s="13"/>
      <c r="AL4578" s="13"/>
      <c r="AM4578" s="13"/>
      <c r="AN4578" s="13"/>
      <c r="AO4578" s="13"/>
      <c r="AP4578" s="13"/>
      <c r="AQ4578" s="13"/>
      <c r="AR4578" s="13"/>
      <c r="AS4578" s="13"/>
      <c r="AT4578" s="13"/>
      <c r="AU4578" s="13"/>
      <c r="AV4578" s="13"/>
      <c r="AW4578" s="13"/>
      <c r="AX4578" s="13"/>
      <c r="AY4578" s="13"/>
      <c r="AZ4578" s="13"/>
      <c r="BA4578" s="13"/>
      <c r="BB4578" s="13"/>
      <c r="BC4578" s="13"/>
      <c r="BD4578" s="13"/>
      <c r="BE4578" s="13"/>
      <c r="BF4578" s="13"/>
      <c r="BG4578" s="13"/>
      <c r="BH4578" s="13"/>
      <c r="BI4578" s="13"/>
      <c r="BJ4578" s="13"/>
      <c r="BK4578" s="13"/>
      <c r="BL4578" s="13"/>
      <c r="BM4578" s="13"/>
      <c r="BN4578" s="13"/>
      <c r="BO4578" s="13"/>
      <c r="BP4578" s="13"/>
      <c r="BQ4578" s="13"/>
      <c r="BR4578" s="13"/>
      <c r="BS4578" s="13"/>
      <c r="BT4578" s="13"/>
      <c r="BU4578" s="13"/>
      <c r="BV4578" s="13"/>
      <c r="BW4578" s="13"/>
      <c r="BX4578" s="13"/>
      <c r="BY4578" s="13"/>
      <c r="BZ4578" s="13"/>
      <c r="CA4578" s="13"/>
      <c r="CB4578" s="13"/>
      <c r="CC4578" s="13"/>
      <c r="CD4578" s="13"/>
      <c r="CE4578" s="13"/>
      <c r="CF4578" s="13"/>
      <c r="CG4578" s="13"/>
      <c r="CH4578" s="13"/>
      <c r="CI4578" s="13"/>
      <c r="CJ4578" s="13"/>
      <c r="CK4578" s="13"/>
      <c r="CL4578" s="13"/>
      <c r="CM4578" s="13"/>
      <c r="CN4578" s="13"/>
      <c r="CO4578" s="13"/>
      <c r="CP4578" s="13"/>
      <c r="CQ4578" s="13"/>
      <c r="CR4578" s="13"/>
      <c r="CS4578" s="13"/>
      <c r="CT4578" s="13"/>
      <c r="CU4578" s="13"/>
      <c r="CV4578" s="13"/>
      <c r="CW4578" s="13"/>
      <c r="CX4578" s="13"/>
      <c r="CY4578" s="13"/>
      <c r="CZ4578" s="13"/>
      <c r="DA4578" s="13"/>
      <c r="DB4578" s="13"/>
      <c r="DC4578" s="13"/>
      <c r="DD4578" s="13"/>
      <c r="DE4578" s="13"/>
      <c r="DF4578" s="13"/>
      <c r="DG4578" s="13"/>
      <c r="DH4578" s="13"/>
      <c r="DI4578" s="13"/>
      <c r="DJ4578" s="13"/>
      <c r="DK4578" s="13"/>
      <c r="DL4578" s="13"/>
      <c r="DM4578" s="13"/>
      <c r="DN4578" s="13"/>
      <c r="DO4578" s="13"/>
      <c r="DP4578" s="13"/>
      <c r="DQ4578" s="13"/>
      <c r="DR4578" s="13"/>
      <c r="DS4578" s="13"/>
      <c r="DT4578" s="13"/>
      <c r="DU4578" s="13"/>
      <c r="DV4578" s="13"/>
      <c r="DW4578" s="13"/>
      <c r="DX4578" s="13"/>
      <c r="DY4578" s="13"/>
      <c r="DZ4578" s="13"/>
      <c r="EA4578" s="13"/>
      <c r="EB4578" s="13"/>
      <c r="EC4578" s="13"/>
      <c r="ED4578" s="13"/>
      <c r="EE4578" s="13"/>
      <c r="EF4578" s="13"/>
      <c r="EG4578" s="13"/>
      <c r="EH4578" s="13"/>
      <c r="EI4578" s="13"/>
      <c r="EJ4578" s="13"/>
      <c r="EK4578" s="13"/>
      <c r="EL4578" s="13"/>
      <c r="EM4578" s="13"/>
      <c r="EN4578" s="13"/>
      <c r="EO4578" s="13"/>
      <c r="EP4578" s="13"/>
      <c r="EQ4578" s="13"/>
      <c r="ER4578" s="13"/>
      <c r="ES4578" s="13"/>
      <c r="ET4578" s="13"/>
      <c r="EU4578" s="13"/>
      <c r="EV4578" s="13"/>
      <c r="EW4578" s="13"/>
      <c r="EX4578" s="13"/>
      <c r="EY4578" s="13"/>
      <c r="EZ4578" s="13"/>
      <c r="FA4578" s="13"/>
      <c r="FB4578" s="13"/>
      <c r="FC4578" s="13"/>
      <c r="FD4578" s="13"/>
      <c r="FE4578" s="13"/>
      <c r="FF4578" s="13"/>
      <c r="FG4578" s="13"/>
      <c r="FH4578" s="13"/>
      <c r="FI4578" s="13"/>
      <c r="FJ4578" s="13"/>
      <c r="FK4578" s="13"/>
      <c r="FL4578" s="13"/>
      <c r="FM4578" s="13"/>
      <c r="FN4578" s="13"/>
      <c r="FO4578" s="13"/>
      <c r="FP4578" s="13"/>
      <c r="FQ4578" s="13"/>
      <c r="FR4578" s="13"/>
      <c r="FS4578" s="13"/>
      <c r="FT4578" s="13"/>
      <c r="FU4578" s="13"/>
      <c r="FV4578" s="13"/>
      <c r="FW4578" s="13"/>
      <c r="FX4578" s="13"/>
      <c r="FY4578" s="13"/>
      <c r="FZ4578" s="13"/>
      <c r="GA4578" s="13"/>
      <c r="GB4578" s="13"/>
      <c r="GC4578" s="13"/>
      <c r="GD4578" s="13"/>
      <c r="GE4578" s="13"/>
      <c r="GF4578" s="13"/>
      <c r="GG4578" s="13"/>
      <c r="GH4578" s="13"/>
      <c r="GI4578" s="13"/>
      <c r="GJ4578" s="13"/>
      <c r="GK4578" s="13"/>
      <c r="GL4578" s="13"/>
      <c r="GM4578" s="13"/>
      <c r="GN4578" s="13"/>
      <c r="GO4578" s="13"/>
      <c r="GP4578" s="13"/>
      <c r="GQ4578" s="13"/>
      <c r="GR4578" s="13"/>
      <c r="GS4578" s="13"/>
      <c r="GT4578" s="13"/>
      <c r="GU4578" s="13"/>
      <c r="GV4578" s="13"/>
      <c r="GW4578" s="13"/>
      <c r="GX4578" s="13"/>
      <c r="GY4578" s="13"/>
      <c r="GZ4578" s="13"/>
      <c r="HA4578" s="13"/>
      <c r="HB4578" s="13"/>
      <c r="HC4578" s="13"/>
      <c r="HD4578" s="13"/>
      <c r="HE4578" s="13"/>
      <c r="HF4578" s="13"/>
      <c r="HG4578" s="13"/>
      <c r="HH4578" s="13"/>
      <c r="HI4578" s="13"/>
      <c r="HJ4578" s="13"/>
      <c r="HK4578" s="13"/>
      <c r="HL4578" s="13"/>
      <c r="HM4578" s="13"/>
      <c r="HN4578" s="13"/>
      <c r="HO4578" s="13"/>
      <c r="HP4578" s="13"/>
      <c r="HQ4578" s="13"/>
      <c r="HR4578" s="13"/>
      <c r="HS4578" s="13"/>
      <c r="HT4578" s="13"/>
      <c r="HU4578" s="13"/>
      <c r="HV4578" s="13"/>
      <c r="HW4578" s="13"/>
      <c r="HX4578" s="13"/>
      <c r="HY4578" s="13"/>
      <c r="HZ4578" s="13"/>
      <c r="IA4578" s="13"/>
      <c r="IB4578" s="13"/>
      <c r="IC4578" s="13"/>
      <c r="ID4578" s="13"/>
      <c r="IE4578" s="13"/>
      <c r="IF4578" s="13"/>
      <c r="IG4578" s="13"/>
    </row>
    <row r="4579" spans="1:241" s="304" customFormat="1">
      <c r="A4579" s="297">
        <v>472</v>
      </c>
      <c r="B4579" s="111" t="s">
        <v>5607</v>
      </c>
      <c r="C4579" s="119"/>
      <c r="D4579" s="84" t="s">
        <v>1808</v>
      </c>
      <c r="E4579" s="312">
        <f t="shared" si="263"/>
        <v>0</v>
      </c>
      <c r="F4579" s="84"/>
      <c r="G4579" s="303"/>
      <c r="H4579" s="303"/>
      <c r="I4579" s="13"/>
      <c r="J4579" s="13"/>
      <c r="K4579" s="13"/>
      <c r="L4579" s="13"/>
      <c r="M4579" s="13"/>
      <c r="N4579" s="13"/>
      <c r="O4579" s="13"/>
      <c r="P4579" s="13"/>
      <c r="Q4579" s="13"/>
      <c r="R4579" s="13"/>
      <c r="S4579" s="13"/>
      <c r="T4579" s="13"/>
      <c r="U4579" s="13"/>
      <c r="V4579" s="13"/>
      <c r="W4579" s="13"/>
      <c r="X4579" s="13"/>
      <c r="Y4579" s="13"/>
      <c r="Z4579" s="13"/>
      <c r="AA4579" s="13"/>
      <c r="AB4579" s="13"/>
      <c r="AC4579" s="13"/>
      <c r="AD4579" s="13"/>
      <c r="AE4579" s="13"/>
      <c r="AF4579" s="13"/>
      <c r="AG4579" s="13"/>
      <c r="AH4579" s="13"/>
      <c r="AI4579" s="13"/>
      <c r="AJ4579" s="13"/>
      <c r="AK4579" s="13"/>
      <c r="AL4579" s="13"/>
      <c r="AM4579" s="13"/>
      <c r="AN4579" s="13"/>
      <c r="AO4579" s="13"/>
      <c r="AP4579" s="13"/>
      <c r="AQ4579" s="13"/>
      <c r="AR4579" s="13"/>
      <c r="AS4579" s="13"/>
      <c r="AT4579" s="13"/>
      <c r="AU4579" s="13"/>
      <c r="AV4579" s="13"/>
      <c r="AW4579" s="13"/>
      <c r="AX4579" s="13"/>
      <c r="AY4579" s="13"/>
      <c r="AZ4579" s="13"/>
      <c r="BA4579" s="13"/>
      <c r="BB4579" s="13"/>
      <c r="BC4579" s="13"/>
      <c r="BD4579" s="13"/>
      <c r="BE4579" s="13"/>
      <c r="BF4579" s="13"/>
      <c r="BG4579" s="13"/>
      <c r="BH4579" s="13"/>
      <c r="BI4579" s="13"/>
      <c r="BJ4579" s="13"/>
      <c r="BK4579" s="13"/>
      <c r="BL4579" s="13"/>
      <c r="BM4579" s="13"/>
      <c r="BN4579" s="13"/>
      <c r="BO4579" s="13"/>
      <c r="BP4579" s="13"/>
      <c r="BQ4579" s="13"/>
      <c r="BR4579" s="13"/>
      <c r="BS4579" s="13"/>
      <c r="BT4579" s="13"/>
      <c r="BU4579" s="13"/>
      <c r="BV4579" s="13"/>
      <c r="BW4579" s="13"/>
      <c r="BX4579" s="13"/>
      <c r="BY4579" s="13"/>
      <c r="BZ4579" s="13"/>
      <c r="CA4579" s="13"/>
      <c r="CB4579" s="13"/>
      <c r="CC4579" s="13"/>
      <c r="CD4579" s="13"/>
      <c r="CE4579" s="13"/>
      <c r="CF4579" s="13"/>
      <c r="CG4579" s="13"/>
      <c r="CH4579" s="13"/>
      <c r="CI4579" s="13"/>
      <c r="CJ4579" s="13"/>
      <c r="CK4579" s="13"/>
      <c r="CL4579" s="13"/>
      <c r="CM4579" s="13"/>
      <c r="CN4579" s="13"/>
      <c r="CO4579" s="13"/>
      <c r="CP4579" s="13"/>
      <c r="CQ4579" s="13"/>
      <c r="CR4579" s="13"/>
      <c r="CS4579" s="13"/>
      <c r="CT4579" s="13"/>
      <c r="CU4579" s="13"/>
      <c r="CV4579" s="13"/>
      <c r="CW4579" s="13"/>
      <c r="CX4579" s="13"/>
      <c r="CY4579" s="13"/>
      <c r="CZ4579" s="13"/>
      <c r="DA4579" s="13"/>
      <c r="DB4579" s="13"/>
      <c r="DC4579" s="13"/>
      <c r="DD4579" s="13"/>
      <c r="DE4579" s="13"/>
      <c r="DF4579" s="13"/>
      <c r="DG4579" s="13"/>
      <c r="DH4579" s="13"/>
      <c r="DI4579" s="13"/>
      <c r="DJ4579" s="13"/>
      <c r="DK4579" s="13"/>
      <c r="DL4579" s="13"/>
      <c r="DM4579" s="13"/>
      <c r="DN4579" s="13"/>
      <c r="DO4579" s="13"/>
      <c r="DP4579" s="13"/>
      <c r="DQ4579" s="13"/>
      <c r="DR4579" s="13"/>
      <c r="DS4579" s="13"/>
      <c r="DT4579" s="13"/>
      <c r="DU4579" s="13"/>
      <c r="DV4579" s="13"/>
      <c r="DW4579" s="13"/>
      <c r="DX4579" s="13"/>
      <c r="DY4579" s="13"/>
      <c r="DZ4579" s="13"/>
      <c r="EA4579" s="13"/>
      <c r="EB4579" s="13"/>
      <c r="EC4579" s="13"/>
      <c r="ED4579" s="13"/>
      <c r="EE4579" s="13"/>
      <c r="EF4579" s="13"/>
      <c r="EG4579" s="13"/>
      <c r="EH4579" s="13"/>
      <c r="EI4579" s="13"/>
      <c r="EJ4579" s="13"/>
      <c r="EK4579" s="13"/>
      <c r="EL4579" s="13"/>
      <c r="EM4579" s="13"/>
      <c r="EN4579" s="13"/>
      <c r="EO4579" s="13"/>
      <c r="EP4579" s="13"/>
      <c r="EQ4579" s="13"/>
      <c r="ER4579" s="13"/>
      <c r="ES4579" s="13"/>
      <c r="ET4579" s="13"/>
      <c r="EU4579" s="13"/>
      <c r="EV4579" s="13"/>
      <c r="EW4579" s="13"/>
      <c r="EX4579" s="13"/>
      <c r="EY4579" s="13"/>
      <c r="EZ4579" s="13"/>
      <c r="FA4579" s="13"/>
      <c r="FB4579" s="13"/>
      <c r="FC4579" s="13"/>
      <c r="FD4579" s="13"/>
      <c r="FE4579" s="13"/>
      <c r="FF4579" s="13"/>
      <c r="FG4579" s="13"/>
      <c r="FH4579" s="13"/>
      <c r="FI4579" s="13"/>
      <c r="FJ4579" s="13"/>
      <c r="FK4579" s="13"/>
      <c r="FL4579" s="13"/>
      <c r="FM4579" s="13"/>
      <c r="FN4579" s="13"/>
      <c r="FO4579" s="13"/>
      <c r="FP4579" s="13"/>
      <c r="FQ4579" s="13"/>
      <c r="FR4579" s="13"/>
      <c r="FS4579" s="13"/>
      <c r="FT4579" s="13"/>
      <c r="FU4579" s="13"/>
      <c r="FV4579" s="13"/>
      <c r="FW4579" s="13"/>
      <c r="FX4579" s="13"/>
      <c r="FY4579" s="13"/>
      <c r="FZ4579" s="13"/>
      <c r="GA4579" s="13"/>
      <c r="GB4579" s="13"/>
      <c r="GC4579" s="13"/>
      <c r="GD4579" s="13"/>
      <c r="GE4579" s="13"/>
      <c r="GF4579" s="13"/>
      <c r="GG4579" s="13"/>
      <c r="GH4579" s="13"/>
      <c r="GI4579" s="13"/>
      <c r="GJ4579" s="13"/>
      <c r="GK4579" s="13"/>
      <c r="GL4579" s="13"/>
      <c r="GM4579" s="13"/>
      <c r="GN4579" s="13"/>
      <c r="GO4579" s="13"/>
      <c r="GP4579" s="13"/>
      <c r="GQ4579" s="13"/>
      <c r="GR4579" s="13"/>
      <c r="GS4579" s="13"/>
      <c r="GT4579" s="13"/>
      <c r="GU4579" s="13"/>
      <c r="GV4579" s="13"/>
      <c r="GW4579" s="13"/>
      <c r="GX4579" s="13"/>
      <c r="GY4579" s="13"/>
      <c r="GZ4579" s="13"/>
      <c r="HA4579" s="13"/>
      <c r="HB4579" s="13"/>
      <c r="HC4579" s="13"/>
      <c r="HD4579" s="13"/>
      <c r="HE4579" s="13"/>
      <c r="HF4579" s="13"/>
      <c r="HG4579" s="13"/>
      <c r="HH4579" s="13"/>
      <c r="HI4579" s="13"/>
      <c r="HJ4579" s="13"/>
      <c r="HK4579" s="13"/>
      <c r="HL4579" s="13"/>
      <c r="HM4579" s="13"/>
      <c r="HN4579" s="13"/>
      <c r="HO4579" s="13"/>
      <c r="HP4579" s="13"/>
      <c r="HQ4579" s="13"/>
      <c r="HR4579" s="13"/>
      <c r="HS4579" s="13"/>
      <c r="HT4579" s="13"/>
      <c r="HU4579" s="13"/>
      <c r="HV4579" s="13"/>
      <c r="HW4579" s="13"/>
      <c r="HX4579" s="13"/>
      <c r="HY4579" s="13"/>
      <c r="HZ4579" s="13"/>
      <c r="IA4579" s="13"/>
      <c r="IB4579" s="13"/>
      <c r="IC4579" s="13"/>
      <c r="ID4579" s="13"/>
      <c r="IE4579" s="13"/>
      <c r="IF4579" s="13"/>
      <c r="IG4579" s="13"/>
    </row>
    <row r="4580" spans="1:241" s="304" customFormat="1">
      <c r="A4580" s="297">
        <v>473</v>
      </c>
      <c r="B4580" s="111" t="s">
        <v>5608</v>
      </c>
      <c r="C4580" s="119" t="s">
        <v>5609</v>
      </c>
      <c r="D4580" s="84" t="s">
        <v>1808</v>
      </c>
      <c r="E4580" s="312">
        <f t="shared" si="263"/>
        <v>0</v>
      </c>
      <c r="F4580" s="84"/>
      <c r="G4580" s="303"/>
      <c r="H4580" s="303"/>
      <c r="I4580" s="13"/>
      <c r="J4580" s="13"/>
      <c r="K4580" s="13"/>
      <c r="L4580" s="13"/>
      <c r="M4580" s="13"/>
      <c r="N4580" s="13"/>
      <c r="O4580" s="13"/>
      <c r="P4580" s="13"/>
      <c r="Q4580" s="13"/>
      <c r="R4580" s="13"/>
      <c r="S4580" s="13"/>
      <c r="T4580" s="13"/>
      <c r="U4580" s="13"/>
      <c r="V4580" s="13"/>
      <c r="W4580" s="13"/>
      <c r="X4580" s="13"/>
      <c r="Y4580" s="13"/>
      <c r="Z4580" s="13"/>
      <c r="AA4580" s="13"/>
      <c r="AB4580" s="13"/>
      <c r="AC4580" s="13"/>
      <c r="AD4580" s="13"/>
      <c r="AE4580" s="13"/>
      <c r="AF4580" s="13"/>
      <c r="AG4580" s="13"/>
      <c r="AH4580" s="13"/>
      <c r="AI4580" s="13"/>
      <c r="AJ4580" s="13"/>
      <c r="AK4580" s="13"/>
      <c r="AL4580" s="13"/>
      <c r="AM4580" s="13"/>
      <c r="AN4580" s="13"/>
      <c r="AO4580" s="13"/>
      <c r="AP4580" s="13"/>
      <c r="AQ4580" s="13"/>
      <c r="AR4580" s="13"/>
      <c r="AS4580" s="13"/>
      <c r="AT4580" s="13"/>
      <c r="AU4580" s="13"/>
      <c r="AV4580" s="13"/>
      <c r="AW4580" s="13"/>
      <c r="AX4580" s="13"/>
      <c r="AY4580" s="13"/>
      <c r="AZ4580" s="13"/>
      <c r="BA4580" s="13"/>
      <c r="BB4580" s="13"/>
      <c r="BC4580" s="13"/>
      <c r="BD4580" s="13"/>
      <c r="BE4580" s="13"/>
      <c r="BF4580" s="13"/>
      <c r="BG4580" s="13"/>
      <c r="BH4580" s="13"/>
      <c r="BI4580" s="13"/>
      <c r="BJ4580" s="13"/>
      <c r="BK4580" s="13"/>
      <c r="BL4580" s="13"/>
      <c r="BM4580" s="13"/>
      <c r="BN4580" s="13"/>
      <c r="BO4580" s="13"/>
      <c r="BP4580" s="13"/>
      <c r="BQ4580" s="13"/>
      <c r="BR4580" s="13"/>
      <c r="BS4580" s="13"/>
      <c r="BT4580" s="13"/>
      <c r="BU4580" s="13"/>
      <c r="BV4580" s="13"/>
      <c r="BW4580" s="13"/>
      <c r="BX4580" s="13"/>
      <c r="BY4580" s="13"/>
      <c r="BZ4580" s="13"/>
      <c r="CA4580" s="13"/>
      <c r="CB4580" s="13"/>
      <c r="CC4580" s="13"/>
      <c r="CD4580" s="13"/>
      <c r="CE4580" s="13"/>
      <c r="CF4580" s="13"/>
      <c r="CG4580" s="13"/>
      <c r="CH4580" s="13"/>
      <c r="CI4580" s="13"/>
      <c r="CJ4580" s="13"/>
      <c r="CK4580" s="13"/>
      <c r="CL4580" s="13"/>
      <c r="CM4580" s="13"/>
      <c r="CN4580" s="13"/>
      <c r="CO4580" s="13"/>
      <c r="CP4580" s="13"/>
      <c r="CQ4580" s="13"/>
      <c r="CR4580" s="13"/>
      <c r="CS4580" s="13"/>
      <c r="CT4580" s="13"/>
      <c r="CU4580" s="13"/>
      <c r="CV4580" s="13"/>
      <c r="CW4580" s="13"/>
      <c r="CX4580" s="13"/>
      <c r="CY4580" s="13"/>
      <c r="CZ4580" s="13"/>
      <c r="DA4580" s="13"/>
      <c r="DB4580" s="13"/>
      <c r="DC4580" s="13"/>
      <c r="DD4580" s="13"/>
      <c r="DE4580" s="13"/>
      <c r="DF4580" s="13"/>
      <c r="DG4580" s="13"/>
      <c r="DH4580" s="13"/>
      <c r="DI4580" s="13"/>
      <c r="DJ4580" s="13"/>
      <c r="DK4580" s="13"/>
      <c r="DL4580" s="13"/>
      <c r="DM4580" s="13"/>
      <c r="DN4580" s="13"/>
      <c r="DO4580" s="13"/>
      <c r="DP4580" s="13"/>
      <c r="DQ4580" s="13"/>
      <c r="DR4580" s="13"/>
      <c r="DS4580" s="13"/>
      <c r="DT4580" s="13"/>
      <c r="DU4580" s="13"/>
      <c r="DV4580" s="13"/>
      <c r="DW4580" s="13"/>
      <c r="DX4580" s="13"/>
      <c r="DY4580" s="13"/>
      <c r="DZ4580" s="13"/>
      <c r="EA4580" s="13"/>
      <c r="EB4580" s="13"/>
      <c r="EC4580" s="13"/>
      <c r="ED4580" s="13"/>
      <c r="EE4580" s="13"/>
      <c r="EF4580" s="13"/>
      <c r="EG4580" s="13"/>
      <c r="EH4580" s="13"/>
      <c r="EI4580" s="13"/>
      <c r="EJ4580" s="13"/>
      <c r="EK4580" s="13"/>
      <c r="EL4580" s="13"/>
      <c r="EM4580" s="13"/>
      <c r="EN4580" s="13"/>
      <c r="EO4580" s="13"/>
      <c r="EP4580" s="13"/>
      <c r="EQ4580" s="13"/>
      <c r="ER4580" s="13"/>
      <c r="ES4580" s="13"/>
      <c r="ET4580" s="13"/>
      <c r="EU4580" s="13"/>
      <c r="EV4580" s="13"/>
      <c r="EW4580" s="13"/>
      <c r="EX4580" s="13"/>
      <c r="EY4580" s="13"/>
      <c r="EZ4580" s="13"/>
      <c r="FA4580" s="13"/>
      <c r="FB4580" s="13"/>
      <c r="FC4580" s="13"/>
      <c r="FD4580" s="13"/>
      <c r="FE4580" s="13"/>
      <c r="FF4580" s="13"/>
      <c r="FG4580" s="13"/>
      <c r="FH4580" s="13"/>
      <c r="FI4580" s="13"/>
      <c r="FJ4580" s="13"/>
      <c r="FK4580" s="13"/>
      <c r="FL4580" s="13"/>
      <c r="FM4580" s="13"/>
      <c r="FN4580" s="13"/>
      <c r="FO4580" s="13"/>
      <c r="FP4580" s="13"/>
      <c r="FQ4580" s="13"/>
      <c r="FR4580" s="13"/>
      <c r="FS4580" s="13"/>
      <c r="FT4580" s="13"/>
      <c r="FU4580" s="13"/>
      <c r="FV4580" s="13"/>
      <c r="FW4580" s="13"/>
      <c r="FX4580" s="13"/>
      <c r="FY4580" s="13"/>
      <c r="FZ4580" s="13"/>
      <c r="GA4580" s="13"/>
      <c r="GB4580" s="13"/>
      <c r="GC4580" s="13"/>
      <c r="GD4580" s="13"/>
      <c r="GE4580" s="13"/>
      <c r="GF4580" s="13"/>
      <c r="GG4580" s="13"/>
      <c r="GH4580" s="13"/>
      <c r="GI4580" s="13"/>
      <c r="GJ4580" s="13"/>
      <c r="GK4580" s="13"/>
      <c r="GL4580" s="13"/>
      <c r="GM4580" s="13"/>
      <c r="GN4580" s="13"/>
      <c r="GO4580" s="13"/>
      <c r="GP4580" s="13"/>
      <c r="GQ4580" s="13"/>
      <c r="GR4580" s="13"/>
      <c r="GS4580" s="13"/>
      <c r="GT4580" s="13"/>
      <c r="GU4580" s="13"/>
      <c r="GV4580" s="13"/>
      <c r="GW4580" s="13"/>
      <c r="GX4580" s="13"/>
      <c r="GY4580" s="13"/>
      <c r="GZ4580" s="13"/>
      <c r="HA4580" s="13"/>
      <c r="HB4580" s="13"/>
      <c r="HC4580" s="13"/>
      <c r="HD4580" s="13"/>
      <c r="HE4580" s="13"/>
      <c r="HF4580" s="13"/>
      <c r="HG4580" s="13"/>
      <c r="HH4580" s="13"/>
      <c r="HI4580" s="13"/>
      <c r="HJ4580" s="13"/>
      <c r="HK4580" s="13"/>
      <c r="HL4580" s="13"/>
      <c r="HM4580" s="13"/>
      <c r="HN4580" s="13"/>
      <c r="HO4580" s="13"/>
      <c r="HP4580" s="13"/>
      <c r="HQ4580" s="13"/>
      <c r="HR4580" s="13"/>
      <c r="HS4580" s="13"/>
      <c r="HT4580" s="13"/>
      <c r="HU4580" s="13"/>
      <c r="HV4580" s="13"/>
      <c r="HW4580" s="13"/>
      <c r="HX4580" s="13"/>
      <c r="HY4580" s="13"/>
      <c r="HZ4580" s="13"/>
      <c r="IA4580" s="13"/>
      <c r="IB4580" s="13"/>
      <c r="IC4580" s="13"/>
      <c r="ID4580" s="13"/>
      <c r="IE4580" s="13"/>
      <c r="IF4580" s="13"/>
      <c r="IG4580" s="13"/>
    </row>
    <row r="4581" spans="1:241" s="304" customFormat="1">
      <c r="A4581" s="297">
        <v>474</v>
      </c>
      <c r="B4581" s="111" t="s">
        <v>5610</v>
      </c>
      <c r="C4581" s="119"/>
      <c r="D4581" s="84" t="s">
        <v>1808</v>
      </c>
      <c r="E4581" s="312">
        <f t="shared" si="263"/>
        <v>0</v>
      </c>
      <c r="F4581" s="84"/>
      <c r="G4581" s="303"/>
      <c r="H4581" s="303"/>
      <c r="I4581" s="13"/>
      <c r="J4581" s="13"/>
      <c r="K4581" s="13"/>
      <c r="L4581" s="13"/>
      <c r="M4581" s="13"/>
      <c r="N4581" s="13"/>
      <c r="O4581" s="13"/>
      <c r="P4581" s="13"/>
      <c r="Q4581" s="13"/>
      <c r="R4581" s="13"/>
      <c r="S4581" s="13"/>
      <c r="T4581" s="13"/>
      <c r="U4581" s="13"/>
      <c r="V4581" s="13"/>
      <c r="W4581" s="13"/>
      <c r="X4581" s="13"/>
      <c r="Y4581" s="13"/>
      <c r="Z4581" s="13"/>
      <c r="AA4581" s="13"/>
      <c r="AB4581" s="13"/>
      <c r="AC4581" s="13"/>
      <c r="AD4581" s="13"/>
      <c r="AE4581" s="13"/>
      <c r="AF4581" s="13"/>
      <c r="AG4581" s="13"/>
      <c r="AH4581" s="13"/>
      <c r="AI4581" s="13"/>
      <c r="AJ4581" s="13"/>
      <c r="AK4581" s="13"/>
      <c r="AL4581" s="13"/>
      <c r="AM4581" s="13"/>
      <c r="AN4581" s="13"/>
      <c r="AO4581" s="13"/>
      <c r="AP4581" s="13"/>
      <c r="AQ4581" s="13"/>
      <c r="AR4581" s="13"/>
      <c r="AS4581" s="13"/>
      <c r="AT4581" s="13"/>
      <c r="AU4581" s="13"/>
      <c r="AV4581" s="13"/>
      <c r="AW4581" s="13"/>
      <c r="AX4581" s="13"/>
      <c r="AY4581" s="13"/>
      <c r="AZ4581" s="13"/>
      <c r="BA4581" s="13"/>
      <c r="BB4581" s="13"/>
      <c r="BC4581" s="13"/>
      <c r="BD4581" s="13"/>
      <c r="BE4581" s="13"/>
      <c r="BF4581" s="13"/>
      <c r="BG4581" s="13"/>
      <c r="BH4581" s="13"/>
      <c r="BI4581" s="13"/>
      <c r="BJ4581" s="13"/>
      <c r="BK4581" s="13"/>
      <c r="BL4581" s="13"/>
      <c r="BM4581" s="13"/>
      <c r="BN4581" s="13"/>
      <c r="BO4581" s="13"/>
      <c r="BP4581" s="13"/>
      <c r="BQ4581" s="13"/>
      <c r="BR4581" s="13"/>
      <c r="BS4581" s="13"/>
      <c r="BT4581" s="13"/>
      <c r="BU4581" s="13"/>
      <c r="BV4581" s="13"/>
      <c r="BW4581" s="13"/>
      <c r="BX4581" s="13"/>
      <c r="BY4581" s="13"/>
      <c r="BZ4581" s="13"/>
      <c r="CA4581" s="13"/>
      <c r="CB4581" s="13"/>
      <c r="CC4581" s="13"/>
      <c r="CD4581" s="13"/>
      <c r="CE4581" s="13"/>
      <c r="CF4581" s="13"/>
      <c r="CG4581" s="13"/>
      <c r="CH4581" s="13"/>
      <c r="CI4581" s="13"/>
      <c r="CJ4581" s="13"/>
      <c r="CK4581" s="13"/>
      <c r="CL4581" s="13"/>
      <c r="CM4581" s="13"/>
      <c r="CN4581" s="13"/>
      <c r="CO4581" s="13"/>
      <c r="CP4581" s="13"/>
      <c r="CQ4581" s="13"/>
      <c r="CR4581" s="13"/>
      <c r="CS4581" s="13"/>
      <c r="CT4581" s="13"/>
      <c r="CU4581" s="13"/>
      <c r="CV4581" s="13"/>
      <c r="CW4581" s="13"/>
      <c r="CX4581" s="13"/>
      <c r="CY4581" s="13"/>
      <c r="CZ4581" s="13"/>
      <c r="DA4581" s="13"/>
      <c r="DB4581" s="13"/>
      <c r="DC4581" s="13"/>
      <c r="DD4581" s="13"/>
      <c r="DE4581" s="13"/>
      <c r="DF4581" s="13"/>
      <c r="DG4581" s="13"/>
      <c r="DH4581" s="13"/>
      <c r="DI4581" s="13"/>
      <c r="DJ4581" s="13"/>
      <c r="DK4581" s="13"/>
      <c r="DL4581" s="13"/>
      <c r="DM4581" s="13"/>
      <c r="DN4581" s="13"/>
      <c r="DO4581" s="13"/>
      <c r="DP4581" s="13"/>
      <c r="DQ4581" s="13"/>
      <c r="DR4581" s="13"/>
      <c r="DS4581" s="13"/>
      <c r="DT4581" s="13"/>
      <c r="DU4581" s="13"/>
      <c r="DV4581" s="13"/>
      <c r="DW4581" s="13"/>
      <c r="DX4581" s="13"/>
      <c r="DY4581" s="13"/>
      <c r="DZ4581" s="13"/>
      <c r="EA4581" s="13"/>
      <c r="EB4581" s="13"/>
      <c r="EC4581" s="13"/>
      <c r="ED4581" s="13"/>
      <c r="EE4581" s="13"/>
      <c r="EF4581" s="13"/>
      <c r="EG4581" s="13"/>
      <c r="EH4581" s="13"/>
      <c r="EI4581" s="13"/>
      <c r="EJ4581" s="13"/>
      <c r="EK4581" s="13"/>
      <c r="EL4581" s="13"/>
      <c r="EM4581" s="13"/>
      <c r="EN4581" s="13"/>
      <c r="EO4581" s="13"/>
      <c r="EP4581" s="13"/>
      <c r="EQ4581" s="13"/>
      <c r="ER4581" s="13"/>
      <c r="ES4581" s="13"/>
      <c r="ET4581" s="13"/>
      <c r="EU4581" s="13"/>
      <c r="EV4581" s="13"/>
      <c r="EW4581" s="13"/>
      <c r="EX4581" s="13"/>
      <c r="EY4581" s="13"/>
      <c r="EZ4581" s="13"/>
      <c r="FA4581" s="13"/>
      <c r="FB4581" s="13"/>
      <c r="FC4581" s="13"/>
      <c r="FD4581" s="13"/>
      <c r="FE4581" s="13"/>
      <c r="FF4581" s="13"/>
      <c r="FG4581" s="13"/>
      <c r="FH4581" s="13"/>
      <c r="FI4581" s="13"/>
      <c r="FJ4581" s="13"/>
      <c r="FK4581" s="13"/>
      <c r="FL4581" s="13"/>
      <c r="FM4581" s="13"/>
      <c r="FN4581" s="13"/>
      <c r="FO4581" s="13"/>
      <c r="FP4581" s="13"/>
      <c r="FQ4581" s="13"/>
      <c r="FR4581" s="13"/>
      <c r="FS4581" s="13"/>
      <c r="FT4581" s="13"/>
      <c r="FU4581" s="13"/>
      <c r="FV4581" s="13"/>
      <c r="FW4581" s="13"/>
      <c r="FX4581" s="13"/>
      <c r="FY4581" s="13"/>
      <c r="FZ4581" s="13"/>
      <c r="GA4581" s="13"/>
      <c r="GB4581" s="13"/>
      <c r="GC4581" s="13"/>
      <c r="GD4581" s="13"/>
      <c r="GE4581" s="13"/>
      <c r="GF4581" s="13"/>
      <c r="GG4581" s="13"/>
      <c r="GH4581" s="13"/>
      <c r="GI4581" s="13"/>
      <c r="GJ4581" s="13"/>
      <c r="GK4581" s="13"/>
      <c r="GL4581" s="13"/>
      <c r="GM4581" s="13"/>
      <c r="GN4581" s="13"/>
      <c r="GO4581" s="13"/>
      <c r="GP4581" s="13"/>
      <c r="GQ4581" s="13"/>
      <c r="GR4581" s="13"/>
      <c r="GS4581" s="13"/>
      <c r="GT4581" s="13"/>
      <c r="GU4581" s="13"/>
      <c r="GV4581" s="13"/>
      <c r="GW4581" s="13"/>
      <c r="GX4581" s="13"/>
      <c r="GY4581" s="13"/>
      <c r="GZ4581" s="13"/>
      <c r="HA4581" s="13"/>
      <c r="HB4581" s="13"/>
      <c r="HC4581" s="13"/>
      <c r="HD4581" s="13"/>
      <c r="HE4581" s="13"/>
      <c r="HF4581" s="13"/>
      <c r="HG4581" s="13"/>
      <c r="HH4581" s="13"/>
      <c r="HI4581" s="13"/>
      <c r="HJ4581" s="13"/>
      <c r="HK4581" s="13"/>
      <c r="HL4581" s="13"/>
      <c r="HM4581" s="13"/>
      <c r="HN4581" s="13"/>
      <c r="HO4581" s="13"/>
      <c r="HP4581" s="13"/>
      <c r="HQ4581" s="13"/>
      <c r="HR4581" s="13"/>
      <c r="HS4581" s="13"/>
      <c r="HT4581" s="13"/>
      <c r="HU4581" s="13"/>
      <c r="HV4581" s="13"/>
      <c r="HW4581" s="13"/>
      <c r="HX4581" s="13"/>
      <c r="HY4581" s="13"/>
      <c r="HZ4581" s="13"/>
      <c r="IA4581" s="13"/>
      <c r="IB4581" s="13"/>
      <c r="IC4581" s="13"/>
      <c r="ID4581" s="13"/>
      <c r="IE4581" s="13"/>
      <c r="IF4581" s="13"/>
      <c r="IG4581" s="13"/>
    </row>
    <row r="4582" spans="1:241" s="304" customFormat="1">
      <c r="A4582" s="297">
        <v>475</v>
      </c>
      <c r="B4582" s="111" t="s">
        <v>5611</v>
      </c>
      <c r="C4582" s="201" t="s">
        <v>5612</v>
      </c>
      <c r="D4582" s="84" t="s">
        <v>1808</v>
      </c>
      <c r="E4582" s="312">
        <f t="shared" si="263"/>
        <v>0</v>
      </c>
      <c r="F4582" s="84"/>
      <c r="G4582" s="303"/>
      <c r="H4582" s="303"/>
      <c r="I4582" s="13"/>
      <c r="J4582" s="13"/>
      <c r="K4582" s="13"/>
      <c r="L4582" s="13"/>
      <c r="M4582" s="13"/>
      <c r="N4582" s="13"/>
      <c r="O4582" s="13"/>
      <c r="P4582" s="13"/>
      <c r="Q4582" s="13"/>
      <c r="R4582" s="13"/>
      <c r="S4582" s="13"/>
      <c r="T4582" s="13"/>
      <c r="U4582" s="13"/>
      <c r="V4582" s="13"/>
      <c r="W4582" s="13"/>
      <c r="X4582" s="13"/>
      <c r="Y4582" s="13"/>
      <c r="Z4582" s="13"/>
      <c r="AA4582" s="13"/>
      <c r="AB4582" s="13"/>
      <c r="AC4582" s="13"/>
      <c r="AD4582" s="13"/>
      <c r="AE4582" s="13"/>
      <c r="AF4582" s="13"/>
      <c r="AG4582" s="13"/>
      <c r="AH4582" s="13"/>
      <c r="AI4582" s="13"/>
      <c r="AJ4582" s="13"/>
      <c r="AK4582" s="13"/>
      <c r="AL4582" s="13"/>
      <c r="AM4582" s="13"/>
      <c r="AN4582" s="13"/>
      <c r="AO4582" s="13"/>
      <c r="AP4582" s="13"/>
      <c r="AQ4582" s="13"/>
      <c r="AR4582" s="13"/>
      <c r="AS4582" s="13"/>
      <c r="AT4582" s="13"/>
      <c r="AU4582" s="13"/>
      <c r="AV4582" s="13"/>
      <c r="AW4582" s="13"/>
      <c r="AX4582" s="13"/>
      <c r="AY4582" s="13"/>
      <c r="AZ4582" s="13"/>
      <c r="BA4582" s="13"/>
      <c r="BB4582" s="13"/>
      <c r="BC4582" s="13"/>
      <c r="BD4582" s="13"/>
      <c r="BE4582" s="13"/>
      <c r="BF4582" s="13"/>
      <c r="BG4582" s="13"/>
      <c r="BH4582" s="13"/>
      <c r="BI4582" s="13"/>
      <c r="BJ4582" s="13"/>
      <c r="BK4582" s="13"/>
      <c r="BL4582" s="13"/>
      <c r="BM4582" s="13"/>
      <c r="BN4582" s="13"/>
      <c r="BO4582" s="13"/>
      <c r="BP4582" s="13"/>
      <c r="BQ4582" s="13"/>
      <c r="BR4582" s="13"/>
      <c r="BS4582" s="13"/>
      <c r="BT4582" s="13"/>
      <c r="BU4582" s="13"/>
      <c r="BV4582" s="13"/>
      <c r="BW4582" s="13"/>
      <c r="BX4582" s="13"/>
      <c r="BY4582" s="13"/>
      <c r="BZ4582" s="13"/>
      <c r="CA4582" s="13"/>
      <c r="CB4582" s="13"/>
      <c r="CC4582" s="13"/>
      <c r="CD4582" s="13"/>
      <c r="CE4582" s="13"/>
      <c r="CF4582" s="13"/>
      <c r="CG4582" s="13"/>
      <c r="CH4582" s="13"/>
      <c r="CI4582" s="13"/>
      <c r="CJ4582" s="13"/>
      <c r="CK4582" s="13"/>
      <c r="CL4582" s="13"/>
      <c r="CM4582" s="13"/>
      <c r="CN4582" s="13"/>
      <c r="CO4582" s="13"/>
      <c r="CP4582" s="13"/>
      <c r="CQ4582" s="13"/>
      <c r="CR4582" s="13"/>
      <c r="CS4582" s="13"/>
      <c r="CT4582" s="13"/>
      <c r="CU4582" s="13"/>
      <c r="CV4582" s="13"/>
      <c r="CW4582" s="13"/>
      <c r="CX4582" s="13"/>
      <c r="CY4582" s="13"/>
      <c r="CZ4582" s="13"/>
      <c r="DA4582" s="13"/>
      <c r="DB4582" s="13"/>
      <c r="DC4582" s="13"/>
      <c r="DD4582" s="13"/>
      <c r="DE4582" s="13"/>
      <c r="DF4582" s="13"/>
      <c r="DG4582" s="13"/>
      <c r="DH4582" s="13"/>
      <c r="DI4582" s="13"/>
      <c r="DJ4582" s="13"/>
      <c r="DK4582" s="13"/>
      <c r="DL4582" s="13"/>
      <c r="DM4582" s="13"/>
      <c r="DN4582" s="13"/>
      <c r="DO4582" s="13"/>
      <c r="DP4582" s="13"/>
      <c r="DQ4582" s="13"/>
      <c r="DR4582" s="13"/>
      <c r="DS4582" s="13"/>
      <c r="DT4582" s="13"/>
      <c r="DU4582" s="13"/>
      <c r="DV4582" s="13"/>
      <c r="DW4582" s="13"/>
      <c r="DX4582" s="13"/>
      <c r="DY4582" s="13"/>
      <c r="DZ4582" s="13"/>
      <c r="EA4582" s="13"/>
      <c r="EB4582" s="13"/>
      <c r="EC4582" s="13"/>
      <c r="ED4582" s="13"/>
      <c r="EE4582" s="13"/>
      <c r="EF4582" s="13"/>
      <c r="EG4582" s="13"/>
      <c r="EH4582" s="13"/>
      <c r="EI4582" s="13"/>
      <c r="EJ4582" s="13"/>
      <c r="EK4582" s="13"/>
      <c r="EL4582" s="13"/>
      <c r="EM4582" s="13"/>
      <c r="EN4582" s="13"/>
      <c r="EO4582" s="13"/>
      <c r="EP4582" s="13"/>
      <c r="EQ4582" s="13"/>
      <c r="ER4582" s="13"/>
      <c r="ES4582" s="13"/>
      <c r="ET4582" s="13"/>
      <c r="EU4582" s="13"/>
      <c r="EV4582" s="13"/>
      <c r="EW4582" s="13"/>
      <c r="EX4582" s="13"/>
      <c r="EY4582" s="13"/>
      <c r="EZ4582" s="13"/>
      <c r="FA4582" s="13"/>
      <c r="FB4582" s="13"/>
      <c r="FC4582" s="13"/>
      <c r="FD4582" s="13"/>
      <c r="FE4582" s="13"/>
      <c r="FF4582" s="13"/>
      <c r="FG4582" s="13"/>
      <c r="FH4582" s="13"/>
      <c r="FI4582" s="13"/>
      <c r="FJ4582" s="13"/>
      <c r="FK4582" s="13"/>
      <c r="FL4582" s="13"/>
      <c r="FM4582" s="13"/>
      <c r="FN4582" s="13"/>
      <c r="FO4582" s="13"/>
      <c r="FP4582" s="13"/>
      <c r="FQ4582" s="13"/>
      <c r="FR4582" s="13"/>
      <c r="FS4582" s="13"/>
      <c r="FT4582" s="13"/>
      <c r="FU4582" s="13"/>
      <c r="FV4582" s="13"/>
      <c r="FW4582" s="13"/>
      <c r="FX4582" s="13"/>
      <c r="FY4582" s="13"/>
      <c r="FZ4582" s="13"/>
      <c r="GA4582" s="13"/>
      <c r="GB4582" s="13"/>
      <c r="GC4582" s="13"/>
      <c r="GD4582" s="13"/>
      <c r="GE4582" s="13"/>
      <c r="GF4582" s="13"/>
      <c r="GG4582" s="13"/>
      <c r="GH4582" s="13"/>
      <c r="GI4582" s="13"/>
      <c r="GJ4582" s="13"/>
      <c r="GK4582" s="13"/>
      <c r="GL4582" s="13"/>
      <c r="GM4582" s="13"/>
      <c r="GN4582" s="13"/>
      <c r="GO4582" s="13"/>
      <c r="GP4582" s="13"/>
      <c r="GQ4582" s="13"/>
      <c r="GR4582" s="13"/>
      <c r="GS4582" s="13"/>
      <c r="GT4582" s="13"/>
      <c r="GU4582" s="13"/>
      <c r="GV4582" s="13"/>
      <c r="GW4582" s="13"/>
      <c r="GX4582" s="13"/>
      <c r="GY4582" s="13"/>
      <c r="GZ4582" s="13"/>
      <c r="HA4582" s="13"/>
      <c r="HB4582" s="13"/>
      <c r="HC4582" s="13"/>
      <c r="HD4582" s="13"/>
      <c r="HE4582" s="13"/>
      <c r="HF4582" s="13"/>
      <c r="HG4582" s="13"/>
      <c r="HH4582" s="13"/>
      <c r="HI4582" s="13"/>
      <c r="HJ4582" s="13"/>
      <c r="HK4582" s="13"/>
      <c r="HL4582" s="13"/>
      <c r="HM4582" s="13"/>
      <c r="HN4582" s="13"/>
      <c r="HO4582" s="13"/>
      <c r="HP4582" s="13"/>
      <c r="HQ4582" s="13"/>
      <c r="HR4582" s="13"/>
      <c r="HS4582" s="13"/>
      <c r="HT4582" s="13"/>
      <c r="HU4582" s="13"/>
      <c r="HV4582" s="13"/>
      <c r="HW4582" s="13"/>
      <c r="HX4582" s="13"/>
      <c r="HY4582" s="13"/>
      <c r="HZ4582" s="13"/>
      <c r="IA4582" s="13"/>
      <c r="IB4582" s="13"/>
      <c r="IC4582" s="13"/>
      <c r="ID4582" s="13"/>
      <c r="IE4582" s="13"/>
      <c r="IF4582" s="13"/>
      <c r="IG4582" s="13"/>
    </row>
    <row r="4583" spans="1:241" s="304" customFormat="1">
      <c r="A4583" s="297">
        <v>476</v>
      </c>
      <c r="B4583" s="111" t="s">
        <v>4781</v>
      </c>
      <c r="C4583" s="201" t="s">
        <v>9167</v>
      </c>
      <c r="D4583" s="84" t="s">
        <v>1808</v>
      </c>
      <c r="E4583" s="312">
        <f t="shared" si="263"/>
        <v>0</v>
      </c>
      <c r="F4583" s="84"/>
      <c r="G4583" s="303"/>
      <c r="H4583" s="303"/>
      <c r="I4583" s="13"/>
      <c r="J4583" s="13"/>
      <c r="K4583" s="13"/>
      <c r="L4583" s="13"/>
      <c r="M4583" s="13"/>
      <c r="N4583" s="13"/>
      <c r="O4583" s="13"/>
      <c r="P4583" s="13"/>
      <c r="Q4583" s="13"/>
      <c r="R4583" s="13"/>
      <c r="S4583" s="13"/>
      <c r="T4583" s="13"/>
      <c r="U4583" s="13"/>
      <c r="V4583" s="13"/>
      <c r="W4583" s="13"/>
      <c r="X4583" s="13"/>
      <c r="Y4583" s="13"/>
      <c r="Z4583" s="13"/>
      <c r="AA4583" s="13"/>
      <c r="AB4583" s="13"/>
      <c r="AC4583" s="13"/>
      <c r="AD4583" s="13"/>
      <c r="AE4583" s="13"/>
      <c r="AF4583" s="13"/>
      <c r="AG4583" s="13"/>
      <c r="AH4583" s="13"/>
      <c r="AI4583" s="13"/>
      <c r="AJ4583" s="13"/>
      <c r="AK4583" s="13"/>
      <c r="AL4583" s="13"/>
      <c r="AM4583" s="13"/>
      <c r="AN4583" s="13"/>
      <c r="AO4583" s="13"/>
      <c r="AP4583" s="13"/>
      <c r="AQ4583" s="13"/>
      <c r="AR4583" s="13"/>
      <c r="AS4583" s="13"/>
      <c r="AT4583" s="13"/>
      <c r="AU4583" s="13"/>
      <c r="AV4583" s="13"/>
      <c r="AW4583" s="13"/>
      <c r="AX4583" s="13"/>
      <c r="AY4583" s="13"/>
      <c r="AZ4583" s="13"/>
      <c r="BA4583" s="13"/>
      <c r="BB4583" s="13"/>
      <c r="BC4583" s="13"/>
      <c r="BD4583" s="13"/>
      <c r="BE4583" s="13"/>
      <c r="BF4583" s="13"/>
      <c r="BG4583" s="13"/>
      <c r="BH4583" s="13"/>
      <c r="BI4583" s="13"/>
      <c r="BJ4583" s="13"/>
      <c r="BK4583" s="13"/>
      <c r="BL4583" s="13"/>
      <c r="BM4583" s="13"/>
      <c r="BN4583" s="13"/>
      <c r="BO4583" s="13"/>
      <c r="BP4583" s="13"/>
      <c r="BQ4583" s="13"/>
      <c r="BR4583" s="13"/>
      <c r="BS4583" s="13"/>
      <c r="BT4583" s="13"/>
      <c r="BU4583" s="13"/>
      <c r="BV4583" s="13"/>
      <c r="BW4583" s="13"/>
      <c r="BX4583" s="13"/>
      <c r="BY4583" s="13"/>
      <c r="BZ4583" s="13"/>
      <c r="CA4583" s="13"/>
      <c r="CB4583" s="13"/>
      <c r="CC4583" s="13"/>
      <c r="CD4583" s="13"/>
      <c r="CE4583" s="13"/>
      <c r="CF4583" s="13"/>
      <c r="CG4583" s="13"/>
      <c r="CH4583" s="13"/>
      <c r="CI4583" s="13"/>
      <c r="CJ4583" s="13"/>
      <c r="CK4583" s="13"/>
      <c r="CL4583" s="13"/>
      <c r="CM4583" s="13"/>
      <c r="CN4583" s="13"/>
      <c r="CO4583" s="13"/>
      <c r="CP4583" s="13"/>
      <c r="CQ4583" s="13"/>
      <c r="CR4583" s="13"/>
      <c r="CS4583" s="13"/>
      <c r="CT4583" s="13"/>
      <c r="CU4583" s="13"/>
      <c r="CV4583" s="13"/>
      <c r="CW4583" s="13"/>
      <c r="CX4583" s="13"/>
      <c r="CY4583" s="13"/>
      <c r="CZ4583" s="13"/>
      <c r="DA4583" s="13"/>
      <c r="DB4583" s="13"/>
      <c r="DC4583" s="13"/>
      <c r="DD4583" s="13"/>
      <c r="DE4583" s="13"/>
      <c r="DF4583" s="13"/>
      <c r="DG4583" s="13"/>
      <c r="DH4583" s="13"/>
      <c r="DI4583" s="13"/>
      <c r="DJ4583" s="13"/>
      <c r="DK4583" s="13"/>
      <c r="DL4583" s="13"/>
      <c r="DM4583" s="13"/>
      <c r="DN4583" s="13"/>
      <c r="DO4583" s="13"/>
      <c r="DP4583" s="13"/>
      <c r="DQ4583" s="13"/>
      <c r="DR4583" s="13"/>
      <c r="DS4583" s="13"/>
      <c r="DT4583" s="13"/>
      <c r="DU4583" s="13"/>
      <c r="DV4583" s="13"/>
      <c r="DW4583" s="13"/>
      <c r="DX4583" s="13"/>
      <c r="DY4583" s="13"/>
      <c r="DZ4583" s="13"/>
      <c r="EA4583" s="13"/>
      <c r="EB4583" s="13"/>
      <c r="EC4583" s="13"/>
      <c r="ED4583" s="13"/>
      <c r="EE4583" s="13"/>
      <c r="EF4583" s="13"/>
      <c r="EG4583" s="13"/>
      <c r="EH4583" s="13"/>
      <c r="EI4583" s="13"/>
      <c r="EJ4583" s="13"/>
      <c r="EK4583" s="13"/>
      <c r="EL4583" s="13"/>
      <c r="EM4583" s="13"/>
      <c r="EN4583" s="13"/>
      <c r="EO4583" s="13"/>
      <c r="EP4583" s="13"/>
      <c r="EQ4583" s="13"/>
      <c r="ER4583" s="13"/>
      <c r="ES4583" s="13"/>
      <c r="ET4583" s="13"/>
      <c r="EU4583" s="13"/>
      <c r="EV4583" s="13"/>
      <c r="EW4583" s="13"/>
      <c r="EX4583" s="13"/>
      <c r="EY4583" s="13"/>
      <c r="EZ4583" s="13"/>
      <c r="FA4583" s="13"/>
      <c r="FB4583" s="13"/>
      <c r="FC4583" s="13"/>
      <c r="FD4583" s="13"/>
      <c r="FE4583" s="13"/>
      <c r="FF4583" s="13"/>
      <c r="FG4583" s="13"/>
      <c r="FH4583" s="13"/>
      <c r="FI4583" s="13"/>
      <c r="FJ4583" s="13"/>
      <c r="FK4583" s="13"/>
      <c r="FL4583" s="13"/>
      <c r="FM4583" s="13"/>
      <c r="FN4583" s="13"/>
      <c r="FO4583" s="13"/>
      <c r="FP4583" s="13"/>
      <c r="FQ4583" s="13"/>
      <c r="FR4583" s="13"/>
      <c r="FS4583" s="13"/>
      <c r="FT4583" s="13"/>
      <c r="FU4583" s="13"/>
      <c r="FV4583" s="13"/>
      <c r="FW4583" s="13"/>
      <c r="FX4583" s="13"/>
      <c r="FY4583" s="13"/>
      <c r="FZ4583" s="13"/>
      <c r="GA4583" s="13"/>
      <c r="GB4583" s="13"/>
      <c r="GC4583" s="13"/>
      <c r="GD4583" s="13"/>
      <c r="GE4583" s="13"/>
      <c r="GF4583" s="13"/>
      <c r="GG4583" s="13"/>
      <c r="GH4583" s="13"/>
      <c r="GI4583" s="13"/>
      <c r="GJ4583" s="13"/>
      <c r="GK4583" s="13"/>
      <c r="GL4583" s="13"/>
      <c r="GM4583" s="13"/>
      <c r="GN4583" s="13"/>
      <c r="GO4583" s="13"/>
      <c r="GP4583" s="13"/>
      <c r="GQ4583" s="13"/>
      <c r="GR4583" s="13"/>
      <c r="GS4583" s="13"/>
      <c r="GT4583" s="13"/>
      <c r="GU4583" s="13"/>
      <c r="GV4583" s="13"/>
      <c r="GW4583" s="13"/>
      <c r="GX4583" s="13"/>
      <c r="GY4583" s="13"/>
      <c r="GZ4583" s="13"/>
      <c r="HA4583" s="13"/>
      <c r="HB4583" s="13"/>
      <c r="HC4583" s="13"/>
      <c r="HD4583" s="13"/>
      <c r="HE4583" s="13"/>
      <c r="HF4583" s="13"/>
      <c r="HG4583" s="13"/>
      <c r="HH4583" s="13"/>
      <c r="HI4583" s="13"/>
      <c r="HJ4583" s="13"/>
      <c r="HK4583" s="13"/>
      <c r="HL4583" s="13"/>
      <c r="HM4583" s="13"/>
      <c r="HN4583" s="13"/>
      <c r="HO4583" s="13"/>
      <c r="HP4583" s="13"/>
      <c r="HQ4583" s="13"/>
      <c r="HR4583" s="13"/>
      <c r="HS4583" s="13"/>
      <c r="HT4583" s="13"/>
      <c r="HU4583" s="13"/>
      <c r="HV4583" s="13"/>
      <c r="HW4583" s="13"/>
      <c r="HX4583" s="13"/>
      <c r="HY4583" s="13"/>
      <c r="HZ4583" s="13"/>
      <c r="IA4583" s="13"/>
      <c r="IB4583" s="13"/>
      <c r="IC4583" s="13"/>
      <c r="ID4583" s="13"/>
      <c r="IE4583" s="13"/>
      <c r="IF4583" s="13"/>
      <c r="IG4583" s="13"/>
    </row>
    <row r="4584" spans="1:241" s="304" customFormat="1">
      <c r="A4584" s="297">
        <v>477</v>
      </c>
      <c r="B4584" s="111" t="s">
        <v>5613</v>
      </c>
      <c r="C4584" s="119" t="s">
        <v>5614</v>
      </c>
      <c r="D4584" s="84" t="s">
        <v>1808</v>
      </c>
      <c r="E4584" s="312">
        <f t="shared" si="263"/>
        <v>0</v>
      </c>
      <c r="F4584" s="84"/>
      <c r="G4584" s="303"/>
      <c r="H4584" s="303"/>
      <c r="I4584" s="13"/>
      <c r="J4584" s="13"/>
      <c r="K4584" s="13"/>
      <c r="L4584" s="13"/>
      <c r="M4584" s="13"/>
      <c r="N4584" s="13"/>
      <c r="O4584" s="13"/>
      <c r="P4584" s="13"/>
      <c r="Q4584" s="13"/>
      <c r="R4584" s="13"/>
      <c r="S4584" s="13"/>
      <c r="T4584" s="13"/>
      <c r="U4584" s="13"/>
      <c r="V4584" s="13"/>
      <c r="W4584" s="13"/>
      <c r="X4584" s="13"/>
      <c r="Y4584" s="13"/>
      <c r="Z4584" s="13"/>
      <c r="AA4584" s="13"/>
      <c r="AB4584" s="13"/>
      <c r="AC4584" s="13"/>
      <c r="AD4584" s="13"/>
      <c r="AE4584" s="13"/>
      <c r="AF4584" s="13"/>
      <c r="AG4584" s="13"/>
      <c r="AH4584" s="13"/>
      <c r="AI4584" s="13"/>
      <c r="AJ4584" s="13"/>
      <c r="AK4584" s="13"/>
      <c r="AL4584" s="13"/>
      <c r="AM4584" s="13"/>
      <c r="AN4584" s="13"/>
      <c r="AO4584" s="13"/>
      <c r="AP4584" s="13"/>
      <c r="AQ4584" s="13"/>
      <c r="AR4584" s="13"/>
      <c r="AS4584" s="13"/>
      <c r="AT4584" s="13"/>
      <c r="AU4584" s="13"/>
      <c r="AV4584" s="13"/>
      <c r="AW4584" s="13"/>
      <c r="AX4584" s="13"/>
      <c r="AY4584" s="13"/>
      <c r="AZ4584" s="13"/>
      <c r="BA4584" s="13"/>
      <c r="BB4584" s="13"/>
      <c r="BC4584" s="13"/>
      <c r="BD4584" s="13"/>
      <c r="BE4584" s="13"/>
      <c r="BF4584" s="13"/>
      <c r="BG4584" s="13"/>
      <c r="BH4584" s="13"/>
      <c r="BI4584" s="13"/>
      <c r="BJ4584" s="13"/>
      <c r="BK4584" s="13"/>
      <c r="BL4584" s="13"/>
      <c r="BM4584" s="13"/>
      <c r="BN4584" s="13"/>
      <c r="BO4584" s="13"/>
      <c r="BP4584" s="13"/>
      <c r="BQ4584" s="13"/>
      <c r="BR4584" s="13"/>
      <c r="BS4584" s="13"/>
      <c r="BT4584" s="13"/>
      <c r="BU4584" s="13"/>
      <c r="BV4584" s="13"/>
      <c r="BW4584" s="13"/>
      <c r="BX4584" s="13"/>
      <c r="BY4584" s="13"/>
      <c r="BZ4584" s="13"/>
      <c r="CA4584" s="13"/>
      <c r="CB4584" s="13"/>
      <c r="CC4584" s="13"/>
      <c r="CD4584" s="13"/>
      <c r="CE4584" s="13"/>
      <c r="CF4584" s="13"/>
      <c r="CG4584" s="13"/>
      <c r="CH4584" s="13"/>
      <c r="CI4584" s="13"/>
      <c r="CJ4584" s="13"/>
      <c r="CK4584" s="13"/>
      <c r="CL4584" s="13"/>
      <c r="CM4584" s="13"/>
      <c r="CN4584" s="13"/>
      <c r="CO4584" s="13"/>
      <c r="CP4584" s="13"/>
      <c r="CQ4584" s="13"/>
      <c r="CR4584" s="13"/>
      <c r="CS4584" s="13"/>
      <c r="CT4584" s="13"/>
      <c r="CU4584" s="13"/>
      <c r="CV4584" s="13"/>
      <c r="CW4584" s="13"/>
      <c r="CX4584" s="13"/>
      <c r="CY4584" s="13"/>
      <c r="CZ4584" s="13"/>
      <c r="DA4584" s="13"/>
      <c r="DB4584" s="13"/>
      <c r="DC4584" s="13"/>
      <c r="DD4584" s="13"/>
      <c r="DE4584" s="13"/>
      <c r="DF4584" s="13"/>
      <c r="DG4584" s="13"/>
      <c r="DH4584" s="13"/>
      <c r="DI4584" s="13"/>
      <c r="DJ4584" s="13"/>
      <c r="DK4584" s="13"/>
      <c r="DL4584" s="13"/>
      <c r="DM4584" s="13"/>
      <c r="DN4584" s="13"/>
      <c r="DO4584" s="13"/>
      <c r="DP4584" s="13"/>
      <c r="DQ4584" s="13"/>
      <c r="DR4584" s="13"/>
      <c r="DS4584" s="13"/>
      <c r="DT4584" s="13"/>
      <c r="DU4584" s="13"/>
      <c r="DV4584" s="13"/>
      <c r="DW4584" s="13"/>
      <c r="DX4584" s="13"/>
      <c r="DY4584" s="13"/>
      <c r="DZ4584" s="13"/>
      <c r="EA4584" s="13"/>
      <c r="EB4584" s="13"/>
      <c r="EC4584" s="13"/>
      <c r="ED4584" s="13"/>
      <c r="EE4584" s="13"/>
      <c r="EF4584" s="13"/>
      <c r="EG4584" s="13"/>
      <c r="EH4584" s="13"/>
      <c r="EI4584" s="13"/>
      <c r="EJ4584" s="13"/>
      <c r="EK4584" s="13"/>
      <c r="EL4584" s="13"/>
      <c r="EM4584" s="13"/>
      <c r="EN4584" s="13"/>
      <c r="EO4584" s="13"/>
      <c r="EP4584" s="13"/>
      <c r="EQ4584" s="13"/>
      <c r="ER4584" s="13"/>
      <c r="ES4584" s="13"/>
      <c r="ET4584" s="13"/>
      <c r="EU4584" s="13"/>
      <c r="EV4584" s="13"/>
      <c r="EW4584" s="13"/>
      <c r="EX4584" s="13"/>
      <c r="EY4584" s="13"/>
      <c r="EZ4584" s="13"/>
      <c r="FA4584" s="13"/>
      <c r="FB4584" s="13"/>
      <c r="FC4584" s="13"/>
      <c r="FD4584" s="13"/>
      <c r="FE4584" s="13"/>
      <c r="FF4584" s="13"/>
      <c r="FG4584" s="13"/>
      <c r="FH4584" s="13"/>
      <c r="FI4584" s="13"/>
      <c r="FJ4584" s="13"/>
      <c r="FK4584" s="13"/>
      <c r="FL4584" s="13"/>
      <c r="FM4584" s="13"/>
      <c r="FN4584" s="13"/>
      <c r="FO4584" s="13"/>
      <c r="FP4584" s="13"/>
      <c r="FQ4584" s="13"/>
      <c r="FR4584" s="13"/>
      <c r="FS4584" s="13"/>
      <c r="FT4584" s="13"/>
      <c r="FU4584" s="13"/>
      <c r="FV4584" s="13"/>
      <c r="FW4584" s="13"/>
      <c r="FX4584" s="13"/>
      <c r="FY4584" s="13"/>
      <c r="FZ4584" s="13"/>
      <c r="GA4584" s="13"/>
      <c r="GB4584" s="13"/>
      <c r="GC4584" s="13"/>
      <c r="GD4584" s="13"/>
      <c r="GE4584" s="13"/>
      <c r="GF4584" s="13"/>
      <c r="GG4584" s="13"/>
      <c r="GH4584" s="13"/>
      <c r="GI4584" s="13"/>
      <c r="GJ4584" s="13"/>
      <c r="GK4584" s="13"/>
      <c r="GL4584" s="13"/>
      <c r="GM4584" s="13"/>
      <c r="GN4584" s="13"/>
      <c r="GO4584" s="13"/>
      <c r="GP4584" s="13"/>
      <c r="GQ4584" s="13"/>
      <c r="GR4584" s="13"/>
      <c r="GS4584" s="13"/>
      <c r="GT4584" s="13"/>
      <c r="GU4584" s="13"/>
      <c r="GV4584" s="13"/>
      <c r="GW4584" s="13"/>
      <c r="GX4584" s="13"/>
      <c r="GY4584" s="13"/>
      <c r="GZ4584" s="13"/>
      <c r="HA4584" s="13"/>
      <c r="HB4584" s="13"/>
      <c r="HC4584" s="13"/>
      <c r="HD4584" s="13"/>
      <c r="HE4584" s="13"/>
      <c r="HF4584" s="13"/>
      <c r="HG4584" s="13"/>
      <c r="HH4584" s="13"/>
      <c r="HI4584" s="13"/>
      <c r="HJ4584" s="13"/>
      <c r="HK4584" s="13"/>
      <c r="HL4584" s="13"/>
      <c r="HM4584" s="13"/>
      <c r="HN4584" s="13"/>
      <c r="HO4584" s="13"/>
      <c r="HP4584" s="13"/>
      <c r="HQ4584" s="13"/>
      <c r="HR4584" s="13"/>
      <c r="HS4584" s="13"/>
      <c r="HT4584" s="13"/>
      <c r="HU4584" s="13"/>
      <c r="HV4584" s="13"/>
      <c r="HW4584" s="13"/>
      <c r="HX4584" s="13"/>
      <c r="HY4584" s="13"/>
      <c r="HZ4584" s="13"/>
      <c r="IA4584" s="13"/>
      <c r="IB4584" s="13"/>
      <c r="IC4584" s="13"/>
      <c r="ID4584" s="13"/>
      <c r="IE4584" s="13"/>
      <c r="IF4584" s="13"/>
      <c r="IG4584" s="13"/>
    </row>
    <row r="4585" spans="1:241" s="304" customFormat="1">
      <c r="A4585" s="297">
        <v>478</v>
      </c>
      <c r="B4585" s="111" t="s">
        <v>4792</v>
      </c>
      <c r="C4585" s="119" t="s">
        <v>9210</v>
      </c>
      <c r="D4585" s="84" t="s">
        <v>1808</v>
      </c>
      <c r="E4585" s="312">
        <f t="shared" si="263"/>
        <v>0</v>
      </c>
      <c r="F4585" s="84"/>
      <c r="G4585" s="303"/>
      <c r="H4585" s="303"/>
      <c r="I4585" s="13"/>
      <c r="J4585" s="13"/>
      <c r="K4585" s="13"/>
      <c r="L4585" s="13"/>
      <c r="M4585" s="13"/>
      <c r="N4585" s="13"/>
      <c r="O4585" s="13"/>
      <c r="P4585" s="13"/>
      <c r="Q4585" s="13"/>
      <c r="R4585" s="13"/>
      <c r="S4585" s="13"/>
      <c r="T4585" s="13"/>
      <c r="U4585" s="13"/>
      <c r="V4585" s="13"/>
      <c r="W4585" s="13"/>
      <c r="X4585" s="13"/>
      <c r="Y4585" s="13"/>
      <c r="Z4585" s="13"/>
      <c r="AA4585" s="13"/>
      <c r="AB4585" s="13"/>
      <c r="AC4585" s="13"/>
      <c r="AD4585" s="13"/>
      <c r="AE4585" s="13"/>
      <c r="AF4585" s="13"/>
      <c r="AG4585" s="13"/>
      <c r="AH4585" s="13"/>
      <c r="AI4585" s="13"/>
      <c r="AJ4585" s="13"/>
      <c r="AK4585" s="13"/>
      <c r="AL4585" s="13"/>
      <c r="AM4585" s="13"/>
      <c r="AN4585" s="13"/>
      <c r="AO4585" s="13"/>
      <c r="AP4585" s="13"/>
      <c r="AQ4585" s="13"/>
      <c r="AR4585" s="13"/>
      <c r="AS4585" s="13"/>
      <c r="AT4585" s="13"/>
      <c r="AU4585" s="13"/>
      <c r="AV4585" s="13"/>
      <c r="AW4585" s="13"/>
      <c r="AX4585" s="13"/>
      <c r="AY4585" s="13"/>
      <c r="AZ4585" s="13"/>
      <c r="BA4585" s="13"/>
      <c r="BB4585" s="13"/>
      <c r="BC4585" s="13"/>
      <c r="BD4585" s="13"/>
      <c r="BE4585" s="13"/>
      <c r="BF4585" s="13"/>
      <c r="BG4585" s="13"/>
      <c r="BH4585" s="13"/>
      <c r="BI4585" s="13"/>
      <c r="BJ4585" s="13"/>
      <c r="BK4585" s="13"/>
      <c r="BL4585" s="13"/>
      <c r="BM4585" s="13"/>
      <c r="BN4585" s="13"/>
      <c r="BO4585" s="13"/>
      <c r="BP4585" s="13"/>
      <c r="BQ4585" s="13"/>
      <c r="BR4585" s="13"/>
      <c r="BS4585" s="13"/>
      <c r="BT4585" s="13"/>
      <c r="BU4585" s="13"/>
      <c r="BV4585" s="13"/>
      <c r="BW4585" s="13"/>
      <c r="BX4585" s="13"/>
      <c r="BY4585" s="13"/>
      <c r="BZ4585" s="13"/>
      <c r="CA4585" s="13"/>
      <c r="CB4585" s="13"/>
      <c r="CC4585" s="13"/>
      <c r="CD4585" s="13"/>
      <c r="CE4585" s="13"/>
      <c r="CF4585" s="13"/>
      <c r="CG4585" s="13"/>
      <c r="CH4585" s="13"/>
      <c r="CI4585" s="13"/>
      <c r="CJ4585" s="13"/>
      <c r="CK4585" s="13"/>
      <c r="CL4585" s="13"/>
      <c r="CM4585" s="13"/>
      <c r="CN4585" s="13"/>
      <c r="CO4585" s="13"/>
      <c r="CP4585" s="13"/>
      <c r="CQ4585" s="13"/>
      <c r="CR4585" s="13"/>
      <c r="CS4585" s="13"/>
      <c r="CT4585" s="13"/>
      <c r="CU4585" s="13"/>
      <c r="CV4585" s="13"/>
      <c r="CW4585" s="13"/>
      <c r="CX4585" s="13"/>
      <c r="CY4585" s="13"/>
      <c r="CZ4585" s="13"/>
      <c r="DA4585" s="13"/>
      <c r="DB4585" s="13"/>
      <c r="DC4585" s="13"/>
      <c r="DD4585" s="13"/>
      <c r="DE4585" s="13"/>
      <c r="DF4585" s="13"/>
      <c r="DG4585" s="13"/>
      <c r="DH4585" s="13"/>
      <c r="DI4585" s="13"/>
      <c r="DJ4585" s="13"/>
      <c r="DK4585" s="13"/>
      <c r="DL4585" s="13"/>
      <c r="DM4585" s="13"/>
      <c r="DN4585" s="13"/>
      <c r="DO4585" s="13"/>
      <c r="DP4585" s="13"/>
      <c r="DQ4585" s="13"/>
      <c r="DR4585" s="13"/>
      <c r="DS4585" s="13"/>
      <c r="DT4585" s="13"/>
      <c r="DU4585" s="13"/>
      <c r="DV4585" s="13"/>
      <c r="DW4585" s="13"/>
      <c r="DX4585" s="13"/>
      <c r="DY4585" s="13"/>
      <c r="DZ4585" s="13"/>
      <c r="EA4585" s="13"/>
      <c r="EB4585" s="13"/>
      <c r="EC4585" s="13"/>
      <c r="ED4585" s="13"/>
      <c r="EE4585" s="13"/>
      <c r="EF4585" s="13"/>
      <c r="EG4585" s="13"/>
      <c r="EH4585" s="13"/>
      <c r="EI4585" s="13"/>
      <c r="EJ4585" s="13"/>
      <c r="EK4585" s="13"/>
      <c r="EL4585" s="13"/>
      <c r="EM4585" s="13"/>
      <c r="EN4585" s="13"/>
      <c r="EO4585" s="13"/>
      <c r="EP4585" s="13"/>
      <c r="EQ4585" s="13"/>
      <c r="ER4585" s="13"/>
      <c r="ES4585" s="13"/>
      <c r="ET4585" s="13"/>
      <c r="EU4585" s="13"/>
      <c r="EV4585" s="13"/>
      <c r="EW4585" s="13"/>
      <c r="EX4585" s="13"/>
      <c r="EY4585" s="13"/>
      <c r="EZ4585" s="13"/>
      <c r="FA4585" s="13"/>
      <c r="FB4585" s="13"/>
      <c r="FC4585" s="13"/>
      <c r="FD4585" s="13"/>
      <c r="FE4585" s="13"/>
      <c r="FF4585" s="13"/>
      <c r="FG4585" s="13"/>
      <c r="FH4585" s="13"/>
      <c r="FI4585" s="13"/>
      <c r="FJ4585" s="13"/>
      <c r="FK4585" s="13"/>
      <c r="FL4585" s="13"/>
      <c r="FM4585" s="13"/>
      <c r="FN4585" s="13"/>
      <c r="FO4585" s="13"/>
      <c r="FP4585" s="13"/>
      <c r="FQ4585" s="13"/>
      <c r="FR4585" s="13"/>
      <c r="FS4585" s="13"/>
      <c r="FT4585" s="13"/>
      <c r="FU4585" s="13"/>
      <c r="FV4585" s="13"/>
      <c r="FW4585" s="13"/>
      <c r="FX4585" s="13"/>
      <c r="FY4585" s="13"/>
      <c r="FZ4585" s="13"/>
      <c r="GA4585" s="13"/>
      <c r="GB4585" s="13"/>
      <c r="GC4585" s="13"/>
      <c r="GD4585" s="13"/>
      <c r="GE4585" s="13"/>
      <c r="GF4585" s="13"/>
      <c r="GG4585" s="13"/>
      <c r="GH4585" s="13"/>
      <c r="GI4585" s="13"/>
      <c r="GJ4585" s="13"/>
      <c r="GK4585" s="13"/>
      <c r="GL4585" s="13"/>
      <c r="GM4585" s="13"/>
      <c r="GN4585" s="13"/>
      <c r="GO4585" s="13"/>
      <c r="GP4585" s="13"/>
      <c r="GQ4585" s="13"/>
      <c r="GR4585" s="13"/>
      <c r="GS4585" s="13"/>
      <c r="GT4585" s="13"/>
      <c r="GU4585" s="13"/>
      <c r="GV4585" s="13"/>
      <c r="GW4585" s="13"/>
      <c r="GX4585" s="13"/>
      <c r="GY4585" s="13"/>
      <c r="GZ4585" s="13"/>
      <c r="HA4585" s="13"/>
      <c r="HB4585" s="13"/>
      <c r="HC4585" s="13"/>
      <c r="HD4585" s="13"/>
      <c r="HE4585" s="13"/>
      <c r="HF4585" s="13"/>
      <c r="HG4585" s="13"/>
      <c r="HH4585" s="13"/>
      <c r="HI4585" s="13"/>
      <c r="HJ4585" s="13"/>
      <c r="HK4585" s="13"/>
      <c r="HL4585" s="13"/>
      <c r="HM4585" s="13"/>
      <c r="HN4585" s="13"/>
      <c r="HO4585" s="13"/>
      <c r="HP4585" s="13"/>
      <c r="HQ4585" s="13"/>
      <c r="HR4585" s="13"/>
      <c r="HS4585" s="13"/>
      <c r="HT4585" s="13"/>
      <c r="HU4585" s="13"/>
      <c r="HV4585" s="13"/>
      <c r="HW4585" s="13"/>
      <c r="HX4585" s="13"/>
      <c r="HY4585" s="13"/>
      <c r="HZ4585" s="13"/>
      <c r="IA4585" s="13"/>
      <c r="IB4585" s="13"/>
      <c r="IC4585" s="13"/>
      <c r="ID4585" s="13"/>
      <c r="IE4585" s="13"/>
      <c r="IF4585" s="13"/>
      <c r="IG4585" s="13"/>
    </row>
    <row r="4586" spans="1:241" s="304" customFormat="1">
      <c r="A4586" s="297">
        <v>479</v>
      </c>
      <c r="B4586" s="111" t="s">
        <v>5615</v>
      </c>
      <c r="C4586" s="119"/>
      <c r="D4586" s="84" t="s">
        <v>1808</v>
      </c>
      <c r="E4586" s="312">
        <f t="shared" si="263"/>
        <v>0</v>
      </c>
      <c r="F4586" s="84"/>
      <c r="G4586" s="303"/>
      <c r="H4586" s="303"/>
      <c r="I4586" s="13"/>
      <c r="J4586" s="13"/>
      <c r="K4586" s="13"/>
      <c r="L4586" s="13"/>
      <c r="M4586" s="13"/>
      <c r="N4586" s="13"/>
      <c r="O4586" s="13"/>
      <c r="P4586" s="13"/>
      <c r="Q4586" s="13"/>
      <c r="R4586" s="13"/>
      <c r="S4586" s="13"/>
      <c r="T4586" s="13"/>
      <c r="U4586" s="13"/>
      <c r="V4586" s="13"/>
      <c r="W4586" s="13"/>
      <c r="X4586" s="13"/>
      <c r="Y4586" s="13"/>
      <c r="Z4586" s="13"/>
      <c r="AA4586" s="13"/>
      <c r="AB4586" s="13"/>
      <c r="AC4586" s="13"/>
      <c r="AD4586" s="13"/>
      <c r="AE4586" s="13"/>
      <c r="AF4586" s="13"/>
      <c r="AG4586" s="13"/>
      <c r="AH4586" s="13"/>
      <c r="AI4586" s="13"/>
      <c r="AJ4586" s="13"/>
      <c r="AK4586" s="13"/>
      <c r="AL4586" s="13"/>
      <c r="AM4586" s="13"/>
      <c r="AN4586" s="13"/>
      <c r="AO4586" s="13"/>
      <c r="AP4586" s="13"/>
      <c r="AQ4586" s="13"/>
      <c r="AR4586" s="13"/>
      <c r="AS4586" s="13"/>
      <c r="AT4586" s="13"/>
      <c r="AU4586" s="13"/>
      <c r="AV4586" s="13"/>
      <c r="AW4586" s="13"/>
      <c r="AX4586" s="13"/>
      <c r="AY4586" s="13"/>
      <c r="AZ4586" s="13"/>
      <c r="BA4586" s="13"/>
      <c r="BB4586" s="13"/>
      <c r="BC4586" s="13"/>
      <c r="BD4586" s="13"/>
      <c r="BE4586" s="13"/>
      <c r="BF4586" s="13"/>
      <c r="BG4586" s="13"/>
      <c r="BH4586" s="13"/>
      <c r="BI4586" s="13"/>
      <c r="BJ4586" s="13"/>
      <c r="BK4586" s="13"/>
      <c r="BL4586" s="13"/>
      <c r="BM4586" s="13"/>
      <c r="BN4586" s="13"/>
      <c r="BO4586" s="13"/>
      <c r="BP4586" s="13"/>
      <c r="BQ4586" s="13"/>
      <c r="BR4586" s="13"/>
      <c r="BS4586" s="13"/>
      <c r="BT4586" s="13"/>
      <c r="BU4586" s="13"/>
      <c r="BV4586" s="13"/>
      <c r="BW4586" s="13"/>
      <c r="BX4586" s="13"/>
      <c r="BY4586" s="13"/>
      <c r="BZ4586" s="13"/>
      <c r="CA4586" s="13"/>
      <c r="CB4586" s="13"/>
      <c r="CC4586" s="13"/>
      <c r="CD4586" s="13"/>
      <c r="CE4586" s="13"/>
      <c r="CF4586" s="13"/>
      <c r="CG4586" s="13"/>
      <c r="CH4586" s="13"/>
      <c r="CI4586" s="13"/>
      <c r="CJ4586" s="13"/>
      <c r="CK4586" s="13"/>
      <c r="CL4586" s="13"/>
      <c r="CM4586" s="13"/>
      <c r="CN4586" s="13"/>
      <c r="CO4586" s="13"/>
      <c r="CP4586" s="13"/>
      <c r="CQ4586" s="13"/>
      <c r="CR4586" s="13"/>
      <c r="CS4586" s="13"/>
      <c r="CT4586" s="13"/>
      <c r="CU4586" s="13"/>
      <c r="CV4586" s="13"/>
      <c r="CW4586" s="13"/>
      <c r="CX4586" s="13"/>
      <c r="CY4586" s="13"/>
      <c r="CZ4586" s="13"/>
      <c r="DA4586" s="13"/>
      <c r="DB4586" s="13"/>
      <c r="DC4586" s="13"/>
      <c r="DD4586" s="13"/>
      <c r="DE4586" s="13"/>
      <c r="DF4586" s="13"/>
      <c r="DG4586" s="13"/>
      <c r="DH4586" s="13"/>
      <c r="DI4586" s="13"/>
      <c r="DJ4586" s="13"/>
      <c r="DK4586" s="13"/>
      <c r="DL4586" s="13"/>
      <c r="DM4586" s="13"/>
      <c r="DN4586" s="13"/>
      <c r="DO4586" s="13"/>
      <c r="DP4586" s="13"/>
      <c r="DQ4586" s="13"/>
      <c r="DR4586" s="13"/>
      <c r="DS4586" s="13"/>
      <c r="DT4586" s="13"/>
      <c r="DU4586" s="13"/>
      <c r="DV4586" s="13"/>
      <c r="DW4586" s="13"/>
      <c r="DX4586" s="13"/>
      <c r="DY4586" s="13"/>
      <c r="DZ4586" s="13"/>
      <c r="EA4586" s="13"/>
      <c r="EB4586" s="13"/>
      <c r="EC4586" s="13"/>
      <c r="ED4586" s="13"/>
      <c r="EE4586" s="13"/>
      <c r="EF4586" s="13"/>
      <c r="EG4586" s="13"/>
      <c r="EH4586" s="13"/>
      <c r="EI4586" s="13"/>
      <c r="EJ4586" s="13"/>
      <c r="EK4586" s="13"/>
      <c r="EL4586" s="13"/>
      <c r="EM4586" s="13"/>
      <c r="EN4586" s="13"/>
      <c r="EO4586" s="13"/>
      <c r="EP4586" s="13"/>
      <c r="EQ4586" s="13"/>
      <c r="ER4586" s="13"/>
      <c r="ES4586" s="13"/>
      <c r="ET4586" s="13"/>
      <c r="EU4586" s="13"/>
      <c r="EV4586" s="13"/>
      <c r="EW4586" s="13"/>
      <c r="EX4586" s="13"/>
      <c r="EY4586" s="13"/>
      <c r="EZ4586" s="13"/>
      <c r="FA4586" s="13"/>
      <c r="FB4586" s="13"/>
      <c r="FC4586" s="13"/>
      <c r="FD4586" s="13"/>
      <c r="FE4586" s="13"/>
      <c r="FF4586" s="13"/>
      <c r="FG4586" s="13"/>
      <c r="FH4586" s="13"/>
      <c r="FI4586" s="13"/>
      <c r="FJ4586" s="13"/>
      <c r="FK4586" s="13"/>
      <c r="FL4586" s="13"/>
      <c r="FM4586" s="13"/>
      <c r="FN4586" s="13"/>
      <c r="FO4586" s="13"/>
      <c r="FP4586" s="13"/>
      <c r="FQ4586" s="13"/>
      <c r="FR4586" s="13"/>
      <c r="FS4586" s="13"/>
      <c r="FT4586" s="13"/>
      <c r="FU4586" s="13"/>
      <c r="FV4586" s="13"/>
      <c r="FW4586" s="13"/>
      <c r="FX4586" s="13"/>
      <c r="FY4586" s="13"/>
      <c r="FZ4586" s="13"/>
      <c r="GA4586" s="13"/>
      <c r="GB4586" s="13"/>
      <c r="GC4586" s="13"/>
      <c r="GD4586" s="13"/>
      <c r="GE4586" s="13"/>
      <c r="GF4586" s="13"/>
      <c r="GG4586" s="13"/>
      <c r="GH4586" s="13"/>
      <c r="GI4586" s="13"/>
      <c r="GJ4586" s="13"/>
      <c r="GK4586" s="13"/>
      <c r="GL4586" s="13"/>
      <c r="GM4586" s="13"/>
      <c r="GN4586" s="13"/>
      <c r="GO4586" s="13"/>
      <c r="GP4586" s="13"/>
      <c r="GQ4586" s="13"/>
      <c r="GR4586" s="13"/>
      <c r="GS4586" s="13"/>
      <c r="GT4586" s="13"/>
      <c r="GU4586" s="13"/>
      <c r="GV4586" s="13"/>
      <c r="GW4586" s="13"/>
      <c r="GX4586" s="13"/>
      <c r="GY4586" s="13"/>
      <c r="GZ4586" s="13"/>
      <c r="HA4586" s="13"/>
      <c r="HB4586" s="13"/>
      <c r="HC4586" s="13"/>
      <c r="HD4586" s="13"/>
      <c r="HE4586" s="13"/>
      <c r="HF4586" s="13"/>
      <c r="HG4586" s="13"/>
      <c r="HH4586" s="13"/>
      <c r="HI4586" s="13"/>
      <c r="HJ4586" s="13"/>
      <c r="HK4586" s="13"/>
      <c r="HL4586" s="13"/>
      <c r="HM4586" s="13"/>
      <c r="HN4586" s="13"/>
      <c r="HO4586" s="13"/>
      <c r="HP4586" s="13"/>
      <c r="HQ4586" s="13"/>
      <c r="HR4586" s="13"/>
      <c r="HS4586" s="13"/>
      <c r="HT4586" s="13"/>
      <c r="HU4586" s="13"/>
      <c r="HV4586" s="13"/>
      <c r="HW4586" s="13"/>
      <c r="HX4586" s="13"/>
      <c r="HY4586" s="13"/>
      <c r="HZ4586" s="13"/>
      <c r="IA4586" s="13"/>
      <c r="IB4586" s="13"/>
      <c r="IC4586" s="13"/>
      <c r="ID4586" s="13"/>
      <c r="IE4586" s="13"/>
      <c r="IF4586" s="13"/>
      <c r="IG4586" s="13"/>
    </row>
    <row r="4587" spans="1:241" s="304" customFormat="1">
      <c r="A4587" s="297">
        <v>480</v>
      </c>
      <c r="B4587" s="111" t="s">
        <v>5616</v>
      </c>
      <c r="C4587" s="119" t="s">
        <v>5617</v>
      </c>
      <c r="D4587" s="84" t="s">
        <v>2581</v>
      </c>
      <c r="E4587" s="312">
        <f t="shared" si="263"/>
        <v>0</v>
      </c>
      <c r="F4587" s="84"/>
      <c r="G4587" s="303"/>
      <c r="H4587" s="303"/>
      <c r="I4587" s="13"/>
      <c r="J4587" s="13"/>
      <c r="K4587" s="13"/>
      <c r="L4587" s="13"/>
      <c r="M4587" s="13"/>
      <c r="N4587" s="13"/>
      <c r="O4587" s="13"/>
      <c r="P4587" s="13"/>
      <c r="Q4587" s="13"/>
      <c r="R4587" s="13"/>
      <c r="S4587" s="13"/>
      <c r="T4587" s="13"/>
      <c r="U4587" s="13"/>
      <c r="V4587" s="13"/>
      <c r="W4587" s="13"/>
      <c r="X4587" s="13"/>
      <c r="Y4587" s="13"/>
      <c r="Z4587" s="13"/>
      <c r="AA4587" s="13"/>
      <c r="AB4587" s="13"/>
      <c r="AC4587" s="13"/>
      <c r="AD4587" s="13"/>
      <c r="AE4587" s="13"/>
      <c r="AF4587" s="13"/>
      <c r="AG4587" s="13"/>
      <c r="AH4587" s="13"/>
      <c r="AI4587" s="13"/>
      <c r="AJ4587" s="13"/>
      <c r="AK4587" s="13"/>
      <c r="AL4587" s="13"/>
      <c r="AM4587" s="13"/>
      <c r="AN4587" s="13"/>
      <c r="AO4587" s="13"/>
      <c r="AP4587" s="13"/>
      <c r="AQ4587" s="13"/>
      <c r="AR4587" s="13"/>
      <c r="AS4587" s="13"/>
      <c r="AT4587" s="13"/>
      <c r="AU4587" s="13"/>
      <c r="AV4587" s="13"/>
      <c r="AW4587" s="13"/>
      <c r="AX4587" s="13"/>
      <c r="AY4587" s="13"/>
      <c r="AZ4587" s="13"/>
      <c r="BA4587" s="13"/>
      <c r="BB4587" s="13"/>
      <c r="BC4587" s="13"/>
      <c r="BD4587" s="13"/>
      <c r="BE4587" s="13"/>
      <c r="BF4587" s="13"/>
      <c r="BG4587" s="13"/>
      <c r="BH4587" s="13"/>
      <c r="BI4587" s="13"/>
      <c r="BJ4587" s="13"/>
      <c r="BK4587" s="13"/>
      <c r="BL4587" s="13"/>
      <c r="BM4587" s="13"/>
      <c r="BN4587" s="13"/>
      <c r="BO4587" s="13"/>
      <c r="BP4587" s="13"/>
      <c r="BQ4587" s="13"/>
      <c r="BR4587" s="13"/>
      <c r="BS4587" s="13"/>
      <c r="BT4587" s="13"/>
      <c r="BU4587" s="13"/>
      <c r="BV4587" s="13"/>
      <c r="BW4587" s="13"/>
      <c r="BX4587" s="13"/>
      <c r="BY4587" s="13"/>
      <c r="BZ4587" s="13"/>
      <c r="CA4587" s="13"/>
      <c r="CB4587" s="13"/>
      <c r="CC4587" s="13"/>
      <c r="CD4587" s="13"/>
      <c r="CE4587" s="13"/>
      <c r="CF4587" s="13"/>
      <c r="CG4587" s="13"/>
      <c r="CH4587" s="13"/>
      <c r="CI4587" s="13"/>
      <c r="CJ4587" s="13"/>
      <c r="CK4587" s="13"/>
      <c r="CL4587" s="13"/>
      <c r="CM4587" s="13"/>
      <c r="CN4587" s="13"/>
      <c r="CO4587" s="13"/>
      <c r="CP4587" s="13"/>
      <c r="CQ4587" s="13"/>
      <c r="CR4587" s="13"/>
      <c r="CS4587" s="13"/>
      <c r="CT4587" s="13"/>
      <c r="CU4587" s="13"/>
      <c r="CV4587" s="13"/>
      <c r="CW4587" s="13"/>
      <c r="CX4587" s="13"/>
      <c r="CY4587" s="13"/>
      <c r="CZ4587" s="13"/>
      <c r="DA4587" s="13"/>
      <c r="DB4587" s="13"/>
      <c r="DC4587" s="13"/>
      <c r="DD4587" s="13"/>
      <c r="DE4587" s="13"/>
      <c r="DF4587" s="13"/>
      <c r="DG4587" s="13"/>
      <c r="DH4587" s="13"/>
      <c r="DI4587" s="13"/>
      <c r="DJ4587" s="13"/>
      <c r="DK4587" s="13"/>
      <c r="DL4587" s="13"/>
      <c r="DM4587" s="13"/>
      <c r="DN4587" s="13"/>
      <c r="DO4587" s="13"/>
      <c r="DP4587" s="13"/>
      <c r="DQ4587" s="13"/>
      <c r="DR4587" s="13"/>
      <c r="DS4587" s="13"/>
      <c r="DT4587" s="13"/>
      <c r="DU4587" s="13"/>
      <c r="DV4587" s="13"/>
      <c r="DW4587" s="13"/>
      <c r="DX4587" s="13"/>
      <c r="DY4587" s="13"/>
      <c r="DZ4587" s="13"/>
      <c r="EA4587" s="13"/>
      <c r="EB4587" s="13"/>
      <c r="EC4587" s="13"/>
      <c r="ED4587" s="13"/>
      <c r="EE4587" s="13"/>
      <c r="EF4587" s="13"/>
      <c r="EG4587" s="13"/>
      <c r="EH4587" s="13"/>
      <c r="EI4587" s="13"/>
      <c r="EJ4587" s="13"/>
      <c r="EK4587" s="13"/>
      <c r="EL4587" s="13"/>
      <c r="EM4587" s="13"/>
      <c r="EN4587" s="13"/>
      <c r="EO4587" s="13"/>
      <c r="EP4587" s="13"/>
      <c r="EQ4587" s="13"/>
      <c r="ER4587" s="13"/>
      <c r="ES4587" s="13"/>
      <c r="ET4587" s="13"/>
      <c r="EU4587" s="13"/>
      <c r="EV4587" s="13"/>
      <c r="EW4587" s="13"/>
      <c r="EX4587" s="13"/>
      <c r="EY4587" s="13"/>
      <c r="EZ4587" s="13"/>
      <c r="FA4587" s="13"/>
      <c r="FB4587" s="13"/>
      <c r="FC4587" s="13"/>
      <c r="FD4587" s="13"/>
      <c r="FE4587" s="13"/>
      <c r="FF4587" s="13"/>
      <c r="FG4587" s="13"/>
      <c r="FH4587" s="13"/>
      <c r="FI4587" s="13"/>
      <c r="FJ4587" s="13"/>
      <c r="FK4587" s="13"/>
      <c r="FL4587" s="13"/>
      <c r="FM4587" s="13"/>
      <c r="FN4587" s="13"/>
      <c r="FO4587" s="13"/>
      <c r="FP4587" s="13"/>
      <c r="FQ4587" s="13"/>
      <c r="FR4587" s="13"/>
      <c r="FS4587" s="13"/>
      <c r="FT4587" s="13"/>
      <c r="FU4587" s="13"/>
      <c r="FV4587" s="13"/>
      <c r="FW4587" s="13"/>
      <c r="FX4587" s="13"/>
      <c r="FY4587" s="13"/>
      <c r="FZ4587" s="13"/>
      <c r="GA4587" s="13"/>
      <c r="GB4587" s="13"/>
      <c r="GC4587" s="13"/>
      <c r="GD4587" s="13"/>
      <c r="GE4587" s="13"/>
      <c r="GF4587" s="13"/>
      <c r="GG4587" s="13"/>
      <c r="GH4587" s="13"/>
      <c r="GI4587" s="13"/>
      <c r="GJ4587" s="13"/>
      <c r="GK4587" s="13"/>
      <c r="GL4587" s="13"/>
      <c r="GM4587" s="13"/>
      <c r="GN4587" s="13"/>
      <c r="GO4587" s="13"/>
      <c r="GP4587" s="13"/>
      <c r="GQ4587" s="13"/>
      <c r="GR4587" s="13"/>
      <c r="GS4587" s="13"/>
      <c r="GT4587" s="13"/>
      <c r="GU4587" s="13"/>
      <c r="GV4587" s="13"/>
      <c r="GW4587" s="13"/>
      <c r="GX4587" s="13"/>
      <c r="GY4587" s="13"/>
      <c r="GZ4587" s="13"/>
      <c r="HA4587" s="13"/>
      <c r="HB4587" s="13"/>
      <c r="HC4587" s="13"/>
      <c r="HD4587" s="13"/>
      <c r="HE4587" s="13"/>
      <c r="HF4587" s="13"/>
      <c r="HG4587" s="13"/>
      <c r="HH4587" s="13"/>
      <c r="HI4587" s="13"/>
      <c r="HJ4587" s="13"/>
      <c r="HK4587" s="13"/>
      <c r="HL4587" s="13"/>
      <c r="HM4587" s="13"/>
      <c r="HN4587" s="13"/>
      <c r="HO4587" s="13"/>
      <c r="HP4587" s="13"/>
      <c r="HQ4587" s="13"/>
      <c r="HR4587" s="13"/>
      <c r="HS4587" s="13"/>
      <c r="HT4587" s="13"/>
      <c r="HU4587" s="13"/>
      <c r="HV4587" s="13"/>
      <c r="HW4587" s="13"/>
      <c r="HX4587" s="13"/>
      <c r="HY4587" s="13"/>
      <c r="HZ4587" s="13"/>
      <c r="IA4587" s="13"/>
      <c r="IB4587" s="13"/>
      <c r="IC4587" s="13"/>
      <c r="ID4587" s="13"/>
      <c r="IE4587" s="13"/>
      <c r="IF4587" s="13"/>
      <c r="IG4587" s="13"/>
    </row>
    <row r="4588" spans="1:241" s="304" customFormat="1">
      <c r="A4588" s="297">
        <v>481</v>
      </c>
      <c r="B4588" s="111" t="s">
        <v>5618</v>
      </c>
      <c r="C4588" s="119" t="s">
        <v>5617</v>
      </c>
      <c r="D4588" s="84" t="s">
        <v>2581</v>
      </c>
      <c r="E4588" s="312">
        <f t="shared" si="263"/>
        <v>0</v>
      </c>
      <c r="F4588" s="84"/>
      <c r="G4588" s="303"/>
      <c r="H4588" s="303"/>
      <c r="I4588" s="13"/>
      <c r="J4588" s="13"/>
      <c r="K4588" s="13"/>
      <c r="L4588" s="13"/>
      <c r="M4588" s="13"/>
      <c r="N4588" s="13"/>
      <c r="O4588" s="13"/>
      <c r="P4588" s="13"/>
      <c r="Q4588" s="13"/>
      <c r="R4588" s="13"/>
      <c r="S4588" s="13"/>
      <c r="T4588" s="13"/>
      <c r="U4588" s="13"/>
      <c r="V4588" s="13"/>
      <c r="W4588" s="13"/>
      <c r="X4588" s="13"/>
      <c r="Y4588" s="13"/>
      <c r="Z4588" s="13"/>
      <c r="AA4588" s="13"/>
      <c r="AB4588" s="13"/>
      <c r="AC4588" s="13"/>
      <c r="AD4588" s="13"/>
      <c r="AE4588" s="13"/>
      <c r="AF4588" s="13"/>
      <c r="AG4588" s="13"/>
      <c r="AH4588" s="13"/>
      <c r="AI4588" s="13"/>
      <c r="AJ4588" s="13"/>
      <c r="AK4588" s="13"/>
      <c r="AL4588" s="13"/>
      <c r="AM4588" s="13"/>
      <c r="AN4588" s="13"/>
      <c r="AO4588" s="13"/>
      <c r="AP4588" s="13"/>
      <c r="AQ4588" s="13"/>
      <c r="AR4588" s="13"/>
      <c r="AS4588" s="13"/>
      <c r="AT4588" s="13"/>
      <c r="AU4588" s="13"/>
      <c r="AV4588" s="13"/>
      <c r="AW4588" s="13"/>
      <c r="AX4588" s="13"/>
      <c r="AY4588" s="13"/>
      <c r="AZ4588" s="13"/>
      <c r="BA4588" s="13"/>
      <c r="BB4588" s="13"/>
      <c r="BC4588" s="13"/>
      <c r="BD4588" s="13"/>
      <c r="BE4588" s="13"/>
      <c r="BF4588" s="13"/>
      <c r="BG4588" s="13"/>
      <c r="BH4588" s="13"/>
      <c r="BI4588" s="13"/>
      <c r="BJ4588" s="13"/>
      <c r="BK4588" s="13"/>
      <c r="BL4588" s="13"/>
      <c r="BM4588" s="13"/>
      <c r="BN4588" s="13"/>
      <c r="BO4588" s="13"/>
      <c r="BP4588" s="13"/>
      <c r="BQ4588" s="13"/>
      <c r="BR4588" s="13"/>
      <c r="BS4588" s="13"/>
      <c r="BT4588" s="13"/>
      <c r="BU4588" s="13"/>
      <c r="BV4588" s="13"/>
      <c r="BW4588" s="13"/>
      <c r="BX4588" s="13"/>
      <c r="BY4588" s="13"/>
      <c r="BZ4588" s="13"/>
      <c r="CA4588" s="13"/>
      <c r="CB4588" s="13"/>
      <c r="CC4588" s="13"/>
      <c r="CD4588" s="13"/>
      <c r="CE4588" s="13"/>
      <c r="CF4588" s="13"/>
      <c r="CG4588" s="13"/>
      <c r="CH4588" s="13"/>
      <c r="CI4588" s="13"/>
      <c r="CJ4588" s="13"/>
      <c r="CK4588" s="13"/>
      <c r="CL4588" s="13"/>
      <c r="CM4588" s="13"/>
      <c r="CN4588" s="13"/>
      <c r="CO4588" s="13"/>
      <c r="CP4588" s="13"/>
      <c r="CQ4588" s="13"/>
      <c r="CR4588" s="13"/>
      <c r="CS4588" s="13"/>
      <c r="CT4588" s="13"/>
      <c r="CU4588" s="13"/>
      <c r="CV4588" s="13"/>
      <c r="CW4588" s="13"/>
      <c r="CX4588" s="13"/>
      <c r="CY4588" s="13"/>
      <c r="CZ4588" s="13"/>
      <c r="DA4588" s="13"/>
      <c r="DB4588" s="13"/>
      <c r="DC4588" s="13"/>
      <c r="DD4588" s="13"/>
      <c r="DE4588" s="13"/>
      <c r="DF4588" s="13"/>
      <c r="DG4588" s="13"/>
      <c r="DH4588" s="13"/>
      <c r="DI4588" s="13"/>
      <c r="DJ4588" s="13"/>
      <c r="DK4588" s="13"/>
      <c r="DL4588" s="13"/>
      <c r="DM4588" s="13"/>
      <c r="DN4588" s="13"/>
      <c r="DO4588" s="13"/>
      <c r="DP4588" s="13"/>
      <c r="DQ4588" s="13"/>
      <c r="DR4588" s="13"/>
      <c r="DS4588" s="13"/>
      <c r="DT4588" s="13"/>
      <c r="DU4588" s="13"/>
      <c r="DV4588" s="13"/>
      <c r="DW4588" s="13"/>
      <c r="DX4588" s="13"/>
      <c r="DY4588" s="13"/>
      <c r="DZ4588" s="13"/>
      <c r="EA4588" s="13"/>
      <c r="EB4588" s="13"/>
      <c r="EC4588" s="13"/>
      <c r="ED4588" s="13"/>
      <c r="EE4588" s="13"/>
      <c r="EF4588" s="13"/>
      <c r="EG4588" s="13"/>
      <c r="EH4588" s="13"/>
      <c r="EI4588" s="13"/>
      <c r="EJ4588" s="13"/>
      <c r="EK4588" s="13"/>
      <c r="EL4588" s="13"/>
      <c r="EM4588" s="13"/>
      <c r="EN4588" s="13"/>
      <c r="EO4588" s="13"/>
      <c r="EP4588" s="13"/>
      <c r="EQ4588" s="13"/>
      <c r="ER4588" s="13"/>
      <c r="ES4588" s="13"/>
      <c r="ET4588" s="13"/>
      <c r="EU4588" s="13"/>
      <c r="EV4588" s="13"/>
      <c r="EW4588" s="13"/>
      <c r="EX4588" s="13"/>
      <c r="EY4588" s="13"/>
      <c r="EZ4588" s="13"/>
      <c r="FA4588" s="13"/>
      <c r="FB4588" s="13"/>
      <c r="FC4588" s="13"/>
      <c r="FD4588" s="13"/>
      <c r="FE4588" s="13"/>
      <c r="FF4588" s="13"/>
      <c r="FG4588" s="13"/>
      <c r="FH4588" s="13"/>
      <c r="FI4588" s="13"/>
      <c r="FJ4588" s="13"/>
      <c r="FK4588" s="13"/>
      <c r="FL4588" s="13"/>
      <c r="FM4588" s="13"/>
      <c r="FN4588" s="13"/>
      <c r="FO4588" s="13"/>
      <c r="FP4588" s="13"/>
      <c r="FQ4588" s="13"/>
      <c r="FR4588" s="13"/>
      <c r="FS4588" s="13"/>
      <c r="FT4588" s="13"/>
      <c r="FU4588" s="13"/>
      <c r="FV4588" s="13"/>
      <c r="FW4588" s="13"/>
      <c r="FX4588" s="13"/>
      <c r="FY4588" s="13"/>
      <c r="FZ4588" s="13"/>
      <c r="GA4588" s="13"/>
      <c r="GB4588" s="13"/>
      <c r="GC4588" s="13"/>
      <c r="GD4588" s="13"/>
      <c r="GE4588" s="13"/>
      <c r="GF4588" s="13"/>
      <c r="GG4588" s="13"/>
      <c r="GH4588" s="13"/>
      <c r="GI4588" s="13"/>
      <c r="GJ4588" s="13"/>
      <c r="GK4588" s="13"/>
      <c r="GL4588" s="13"/>
      <c r="GM4588" s="13"/>
      <c r="GN4588" s="13"/>
      <c r="GO4588" s="13"/>
      <c r="GP4588" s="13"/>
      <c r="GQ4588" s="13"/>
      <c r="GR4588" s="13"/>
      <c r="GS4588" s="13"/>
      <c r="GT4588" s="13"/>
      <c r="GU4588" s="13"/>
      <c r="GV4588" s="13"/>
      <c r="GW4588" s="13"/>
      <c r="GX4588" s="13"/>
      <c r="GY4588" s="13"/>
      <c r="GZ4588" s="13"/>
      <c r="HA4588" s="13"/>
      <c r="HB4588" s="13"/>
      <c r="HC4588" s="13"/>
      <c r="HD4588" s="13"/>
      <c r="HE4588" s="13"/>
      <c r="HF4588" s="13"/>
      <c r="HG4588" s="13"/>
      <c r="HH4588" s="13"/>
      <c r="HI4588" s="13"/>
      <c r="HJ4588" s="13"/>
      <c r="HK4588" s="13"/>
      <c r="HL4588" s="13"/>
      <c r="HM4588" s="13"/>
      <c r="HN4588" s="13"/>
      <c r="HO4588" s="13"/>
      <c r="HP4588" s="13"/>
      <c r="HQ4588" s="13"/>
      <c r="HR4588" s="13"/>
      <c r="HS4588" s="13"/>
      <c r="HT4588" s="13"/>
      <c r="HU4588" s="13"/>
      <c r="HV4588" s="13"/>
      <c r="HW4588" s="13"/>
      <c r="HX4588" s="13"/>
      <c r="HY4588" s="13"/>
      <c r="HZ4588" s="13"/>
      <c r="IA4588" s="13"/>
      <c r="IB4588" s="13"/>
      <c r="IC4588" s="13"/>
      <c r="ID4588" s="13"/>
      <c r="IE4588" s="13"/>
      <c r="IF4588" s="13"/>
      <c r="IG4588" s="13"/>
    </row>
    <row r="4589" spans="1:241" s="304" customFormat="1" ht="31.5" customHeight="1">
      <c r="A4589" s="308"/>
      <c r="B4589" s="910" t="s">
        <v>5619</v>
      </c>
      <c r="C4589" s="911"/>
      <c r="D4589" s="911"/>
      <c r="E4589" s="911"/>
      <c r="F4589" s="911"/>
      <c r="G4589" s="911"/>
      <c r="H4589" s="911"/>
      <c r="I4589" s="13"/>
      <c r="J4589" s="13"/>
      <c r="K4589" s="13"/>
      <c r="L4589" s="13"/>
      <c r="M4589" s="13"/>
      <c r="N4589" s="13"/>
      <c r="O4589" s="13"/>
      <c r="P4589" s="13"/>
      <c r="Q4589" s="13"/>
      <c r="R4589" s="13"/>
      <c r="S4589" s="13"/>
      <c r="T4589" s="13"/>
      <c r="U4589" s="13"/>
      <c r="V4589" s="13"/>
      <c r="W4589" s="13"/>
      <c r="X4589" s="13"/>
      <c r="Y4589" s="13"/>
      <c r="Z4589" s="13"/>
      <c r="AA4589" s="13"/>
      <c r="AB4589" s="13"/>
      <c r="AC4589" s="13"/>
      <c r="AD4589" s="13"/>
      <c r="AE4589" s="13"/>
      <c r="AF4589" s="13"/>
      <c r="AG4589" s="13"/>
      <c r="AH4589" s="13"/>
      <c r="AI4589" s="13"/>
      <c r="AJ4589" s="13"/>
      <c r="AK4589" s="13"/>
      <c r="AL4589" s="13"/>
      <c r="AM4589" s="13"/>
      <c r="AN4589" s="13"/>
      <c r="AO4589" s="13"/>
      <c r="AP4589" s="13"/>
      <c r="AQ4589" s="13"/>
      <c r="AR4589" s="13"/>
      <c r="AS4589" s="13"/>
      <c r="AT4589" s="13"/>
      <c r="AU4589" s="13"/>
      <c r="AV4589" s="13"/>
      <c r="AW4589" s="13"/>
      <c r="AX4589" s="13"/>
      <c r="AY4589" s="13"/>
      <c r="AZ4589" s="13"/>
      <c r="BA4589" s="13"/>
      <c r="BB4589" s="13"/>
      <c r="BC4589" s="13"/>
      <c r="BD4589" s="13"/>
      <c r="BE4589" s="13"/>
      <c r="BF4589" s="13"/>
      <c r="BG4589" s="13"/>
      <c r="BH4589" s="13"/>
      <c r="BI4589" s="13"/>
      <c r="BJ4589" s="13"/>
      <c r="BK4589" s="13"/>
      <c r="BL4589" s="13"/>
      <c r="BM4589" s="13"/>
      <c r="BN4589" s="13"/>
      <c r="BO4589" s="13"/>
      <c r="BP4589" s="13"/>
      <c r="BQ4589" s="13"/>
      <c r="BR4589" s="13"/>
      <c r="BS4589" s="13"/>
      <c r="BT4589" s="13"/>
      <c r="BU4589" s="13"/>
      <c r="BV4589" s="13"/>
      <c r="BW4589" s="13"/>
      <c r="BX4589" s="13"/>
      <c r="BY4589" s="13"/>
      <c r="BZ4589" s="13"/>
      <c r="CA4589" s="13"/>
      <c r="CB4589" s="13"/>
      <c r="CC4589" s="13"/>
      <c r="CD4589" s="13"/>
      <c r="CE4589" s="13"/>
      <c r="CF4589" s="13"/>
      <c r="CG4589" s="13"/>
      <c r="CH4589" s="13"/>
      <c r="CI4589" s="13"/>
      <c r="CJ4589" s="13"/>
      <c r="CK4589" s="13"/>
      <c r="CL4589" s="13"/>
      <c r="CM4589" s="13"/>
      <c r="CN4589" s="13"/>
      <c r="CO4589" s="13"/>
      <c r="CP4589" s="13"/>
      <c r="CQ4589" s="13"/>
      <c r="CR4589" s="13"/>
      <c r="CS4589" s="13"/>
      <c r="CT4589" s="13"/>
      <c r="CU4589" s="13"/>
      <c r="CV4589" s="13"/>
      <c r="CW4589" s="13"/>
      <c r="CX4589" s="13"/>
      <c r="CY4589" s="13"/>
      <c r="CZ4589" s="13"/>
      <c r="DA4589" s="13"/>
      <c r="DB4589" s="13"/>
      <c r="DC4589" s="13"/>
      <c r="DD4589" s="13"/>
      <c r="DE4589" s="13"/>
      <c r="DF4589" s="13"/>
      <c r="DG4589" s="13"/>
      <c r="DH4589" s="13"/>
      <c r="DI4589" s="13"/>
      <c r="DJ4589" s="13"/>
      <c r="DK4589" s="13"/>
      <c r="DL4589" s="13"/>
      <c r="DM4589" s="13"/>
      <c r="DN4589" s="13"/>
      <c r="DO4589" s="13"/>
      <c r="DP4589" s="13"/>
      <c r="DQ4589" s="13"/>
      <c r="DR4589" s="13"/>
      <c r="DS4589" s="13"/>
      <c r="DT4589" s="13"/>
      <c r="DU4589" s="13"/>
      <c r="DV4589" s="13"/>
      <c r="DW4589" s="13"/>
      <c r="DX4589" s="13"/>
      <c r="DY4589" s="13"/>
      <c r="DZ4589" s="13"/>
      <c r="EA4589" s="13"/>
      <c r="EB4589" s="13"/>
      <c r="EC4589" s="13"/>
      <c r="ED4589" s="13"/>
      <c r="EE4589" s="13"/>
      <c r="EF4589" s="13"/>
      <c r="EG4589" s="13"/>
      <c r="EH4589" s="13"/>
      <c r="EI4589" s="13"/>
      <c r="EJ4589" s="13"/>
      <c r="EK4589" s="13"/>
      <c r="EL4589" s="13"/>
      <c r="EM4589" s="13"/>
      <c r="EN4589" s="13"/>
      <c r="EO4589" s="13"/>
      <c r="EP4589" s="13"/>
      <c r="EQ4589" s="13"/>
      <c r="ER4589" s="13"/>
      <c r="ES4589" s="13"/>
      <c r="ET4589" s="13"/>
      <c r="EU4589" s="13"/>
      <c r="EV4589" s="13"/>
      <c r="EW4589" s="13"/>
      <c r="EX4589" s="13"/>
      <c r="EY4589" s="13"/>
      <c r="EZ4589" s="13"/>
      <c r="FA4589" s="13"/>
      <c r="FB4589" s="13"/>
      <c r="FC4589" s="13"/>
      <c r="FD4589" s="13"/>
      <c r="FE4589" s="13"/>
      <c r="FF4589" s="13"/>
      <c r="FG4589" s="13"/>
      <c r="FH4589" s="13"/>
      <c r="FI4589" s="13"/>
      <c r="FJ4589" s="13"/>
      <c r="FK4589" s="13"/>
      <c r="FL4589" s="13"/>
      <c r="FM4589" s="13"/>
      <c r="FN4589" s="13"/>
      <c r="FO4589" s="13"/>
      <c r="FP4589" s="13"/>
      <c r="FQ4589" s="13"/>
      <c r="FR4589" s="13"/>
      <c r="FS4589" s="13"/>
      <c r="FT4589" s="13"/>
      <c r="FU4589" s="13"/>
      <c r="FV4589" s="13"/>
      <c r="FW4589" s="13"/>
      <c r="FX4589" s="13"/>
      <c r="FY4589" s="13"/>
      <c r="FZ4589" s="13"/>
      <c r="GA4589" s="13"/>
      <c r="GB4589" s="13"/>
      <c r="GC4589" s="13"/>
      <c r="GD4589" s="13"/>
      <c r="GE4589" s="13"/>
      <c r="GF4589" s="13"/>
      <c r="GG4589" s="13"/>
      <c r="GH4589" s="13"/>
      <c r="GI4589" s="13"/>
      <c r="GJ4589" s="13"/>
      <c r="GK4589" s="13"/>
      <c r="GL4589" s="13"/>
      <c r="GM4589" s="13"/>
      <c r="GN4589" s="13"/>
      <c r="GO4589" s="13"/>
      <c r="GP4589" s="13"/>
      <c r="GQ4589" s="13"/>
      <c r="GR4589" s="13"/>
      <c r="GS4589" s="13"/>
      <c r="GT4589" s="13"/>
      <c r="GU4589" s="13"/>
      <c r="GV4589" s="13"/>
      <c r="GW4589" s="13"/>
      <c r="GX4589" s="13"/>
      <c r="GY4589" s="13"/>
      <c r="GZ4589" s="13"/>
      <c r="HA4589" s="13"/>
      <c r="HB4589" s="13"/>
      <c r="HC4589" s="13"/>
      <c r="HD4589" s="13"/>
      <c r="HE4589" s="13"/>
      <c r="HF4589" s="13"/>
      <c r="HG4589" s="13"/>
      <c r="HH4589" s="13"/>
      <c r="HI4589" s="13"/>
      <c r="HJ4589" s="13"/>
      <c r="HK4589" s="13"/>
      <c r="HL4589" s="13"/>
      <c r="HM4589" s="13"/>
      <c r="HN4589" s="13"/>
      <c r="HO4589" s="13"/>
      <c r="HP4589" s="13"/>
      <c r="HQ4589" s="13"/>
      <c r="HR4589" s="13"/>
      <c r="HS4589" s="13"/>
      <c r="HT4589" s="13"/>
      <c r="HU4589" s="13"/>
      <c r="HV4589" s="13"/>
      <c r="HW4589" s="13"/>
      <c r="HX4589" s="13"/>
      <c r="HY4589" s="13"/>
      <c r="HZ4589" s="13"/>
      <c r="IA4589" s="13"/>
      <c r="IB4589" s="13"/>
      <c r="IC4589" s="13"/>
      <c r="ID4589" s="13"/>
      <c r="IE4589" s="13"/>
      <c r="IF4589" s="13"/>
      <c r="IG4589" s="13"/>
    </row>
    <row r="4590" spans="1:241" s="304" customFormat="1">
      <c r="A4590" s="309">
        <v>482</v>
      </c>
      <c r="B4590" s="331" t="s">
        <v>6322</v>
      </c>
      <c r="C4590" s="59"/>
      <c r="D4590" s="314" t="s">
        <v>2581</v>
      </c>
      <c r="E4590" s="299">
        <f t="shared" ref="E4590:E4616" si="264">+F4590+G4590+H4590</f>
        <v>30</v>
      </c>
      <c r="F4590" s="325">
        <v>30</v>
      </c>
      <c r="G4590" s="303"/>
      <c r="H4590" s="320"/>
      <c r="I4590" s="13"/>
      <c r="J4590" s="13"/>
      <c r="K4590" s="13"/>
      <c r="L4590" s="13"/>
      <c r="M4590" s="13"/>
      <c r="N4590" s="13"/>
      <c r="O4590" s="13"/>
      <c r="P4590" s="13"/>
      <c r="Q4590" s="13"/>
      <c r="R4590" s="13"/>
      <c r="S4590" s="13"/>
      <c r="T4590" s="13"/>
      <c r="U4590" s="13"/>
      <c r="V4590" s="13"/>
      <c r="W4590" s="13"/>
      <c r="X4590" s="13"/>
      <c r="Y4590" s="13"/>
      <c r="Z4590" s="13"/>
      <c r="AA4590" s="13"/>
      <c r="AB4590" s="13"/>
      <c r="AC4590" s="13"/>
      <c r="AD4590" s="13"/>
      <c r="AE4590" s="13"/>
      <c r="AF4590" s="13"/>
      <c r="AG4590" s="13"/>
      <c r="AH4590" s="13"/>
      <c r="AI4590" s="13"/>
      <c r="AJ4590" s="13"/>
      <c r="AK4590" s="13"/>
      <c r="AL4590" s="13"/>
      <c r="AM4590" s="13"/>
      <c r="AN4590" s="13"/>
      <c r="AO4590" s="13"/>
      <c r="AP4590" s="13"/>
      <c r="AQ4590" s="13"/>
      <c r="AR4590" s="13"/>
      <c r="AS4590" s="13"/>
      <c r="AT4590" s="13"/>
      <c r="AU4590" s="13"/>
      <c r="AV4590" s="13"/>
      <c r="AW4590" s="13"/>
      <c r="AX4590" s="13"/>
      <c r="AY4590" s="13"/>
      <c r="AZ4590" s="13"/>
      <c r="BA4590" s="13"/>
      <c r="BB4590" s="13"/>
      <c r="BC4590" s="13"/>
      <c r="BD4590" s="13"/>
      <c r="BE4590" s="13"/>
      <c r="BF4590" s="13"/>
      <c r="BG4590" s="13"/>
      <c r="BH4590" s="13"/>
      <c r="BI4590" s="13"/>
      <c r="BJ4590" s="13"/>
      <c r="BK4590" s="13"/>
      <c r="BL4590" s="13"/>
      <c r="BM4590" s="13"/>
      <c r="BN4590" s="13"/>
      <c r="BO4590" s="13"/>
      <c r="BP4590" s="13"/>
      <c r="BQ4590" s="13"/>
      <c r="BR4590" s="13"/>
      <c r="BS4590" s="13"/>
      <c r="BT4590" s="13"/>
      <c r="BU4590" s="13"/>
      <c r="BV4590" s="13"/>
      <c r="BW4590" s="13"/>
      <c r="BX4590" s="13"/>
      <c r="BY4590" s="13"/>
      <c r="BZ4590" s="13"/>
      <c r="CA4590" s="13"/>
      <c r="CB4590" s="13"/>
      <c r="CC4590" s="13"/>
      <c r="CD4590" s="13"/>
      <c r="CE4590" s="13"/>
      <c r="CF4590" s="13"/>
      <c r="CG4590" s="13"/>
      <c r="CH4590" s="13"/>
      <c r="CI4590" s="13"/>
      <c r="CJ4590" s="13"/>
      <c r="CK4590" s="13"/>
      <c r="CL4590" s="13"/>
      <c r="CM4590" s="13"/>
      <c r="CN4590" s="13"/>
      <c r="CO4590" s="13"/>
      <c r="CP4590" s="13"/>
      <c r="CQ4590" s="13"/>
      <c r="CR4590" s="13"/>
      <c r="CS4590" s="13"/>
      <c r="CT4590" s="13"/>
      <c r="CU4590" s="13"/>
      <c r="CV4590" s="13"/>
      <c r="CW4590" s="13"/>
      <c r="CX4590" s="13"/>
      <c r="CY4590" s="13"/>
      <c r="CZ4590" s="13"/>
      <c r="DA4590" s="13"/>
      <c r="DB4590" s="13"/>
      <c r="DC4590" s="13"/>
      <c r="DD4590" s="13"/>
      <c r="DE4590" s="13"/>
      <c r="DF4590" s="13"/>
      <c r="DG4590" s="13"/>
      <c r="DH4590" s="13"/>
      <c r="DI4590" s="13"/>
      <c r="DJ4590" s="13"/>
      <c r="DK4590" s="13"/>
      <c r="DL4590" s="13"/>
      <c r="DM4590" s="13"/>
      <c r="DN4590" s="13"/>
      <c r="DO4590" s="13"/>
      <c r="DP4590" s="13"/>
      <c r="DQ4590" s="13"/>
      <c r="DR4590" s="13"/>
      <c r="DS4590" s="13"/>
      <c r="DT4590" s="13"/>
      <c r="DU4590" s="13"/>
      <c r="DV4590" s="13"/>
      <c r="DW4590" s="13"/>
      <c r="DX4590" s="13"/>
      <c r="DY4590" s="13"/>
      <c r="DZ4590" s="13"/>
      <c r="EA4590" s="13"/>
      <c r="EB4590" s="13"/>
      <c r="EC4590" s="13"/>
      <c r="ED4590" s="13"/>
      <c r="EE4590" s="13"/>
      <c r="EF4590" s="13"/>
      <c r="EG4590" s="13"/>
      <c r="EH4590" s="13"/>
      <c r="EI4590" s="13"/>
      <c r="EJ4590" s="13"/>
      <c r="EK4590" s="13"/>
      <c r="EL4590" s="13"/>
      <c r="EM4590" s="13"/>
      <c r="EN4590" s="13"/>
      <c r="EO4590" s="13"/>
      <c r="EP4590" s="13"/>
      <c r="EQ4590" s="13"/>
      <c r="ER4590" s="13"/>
      <c r="ES4590" s="13"/>
      <c r="ET4590" s="13"/>
      <c r="EU4590" s="13"/>
      <c r="EV4590" s="13"/>
      <c r="EW4590" s="13"/>
      <c r="EX4590" s="13"/>
      <c r="EY4590" s="13"/>
      <c r="EZ4590" s="13"/>
      <c r="FA4590" s="13"/>
      <c r="FB4590" s="13"/>
      <c r="FC4590" s="13"/>
      <c r="FD4590" s="13"/>
      <c r="FE4590" s="13"/>
      <c r="FF4590" s="13"/>
      <c r="FG4590" s="13"/>
      <c r="FH4590" s="13"/>
      <c r="FI4590" s="13"/>
      <c r="FJ4590" s="13"/>
      <c r="FK4590" s="13"/>
      <c r="FL4590" s="13"/>
      <c r="FM4590" s="13"/>
      <c r="FN4590" s="13"/>
      <c r="FO4590" s="13"/>
      <c r="FP4590" s="13"/>
      <c r="FQ4590" s="13"/>
      <c r="FR4590" s="13"/>
      <c r="FS4590" s="13"/>
      <c r="FT4590" s="13"/>
      <c r="FU4590" s="13"/>
      <c r="FV4590" s="13"/>
      <c r="FW4590" s="13"/>
      <c r="FX4590" s="13"/>
      <c r="FY4590" s="13"/>
      <c r="FZ4590" s="13"/>
      <c r="GA4590" s="13"/>
      <c r="GB4590" s="13"/>
      <c r="GC4590" s="13"/>
      <c r="GD4590" s="13"/>
      <c r="GE4590" s="13"/>
      <c r="GF4590" s="13"/>
      <c r="GG4590" s="13"/>
      <c r="GH4590" s="13"/>
      <c r="GI4590" s="13"/>
      <c r="GJ4590" s="13"/>
      <c r="GK4590" s="13"/>
      <c r="GL4590" s="13"/>
      <c r="GM4590" s="13"/>
      <c r="GN4590" s="13"/>
      <c r="GO4590" s="13"/>
      <c r="GP4590" s="13"/>
      <c r="GQ4590" s="13"/>
      <c r="GR4590" s="13"/>
      <c r="GS4590" s="13"/>
      <c r="GT4590" s="13"/>
      <c r="GU4590" s="13"/>
      <c r="GV4590" s="13"/>
      <c r="GW4590" s="13"/>
      <c r="GX4590" s="13"/>
      <c r="GY4590" s="13"/>
      <c r="GZ4590" s="13"/>
      <c r="HA4590" s="13"/>
      <c r="HB4590" s="13"/>
      <c r="HC4590" s="13"/>
      <c r="HD4590" s="13"/>
      <c r="HE4590" s="13"/>
      <c r="HF4590" s="13"/>
      <c r="HG4590" s="13"/>
      <c r="HH4590" s="13"/>
      <c r="HI4590" s="13"/>
      <c r="HJ4590" s="13"/>
      <c r="HK4590" s="13"/>
      <c r="HL4590" s="13"/>
      <c r="HM4590" s="13"/>
      <c r="HN4590" s="13"/>
      <c r="HO4590" s="13"/>
      <c r="HP4590" s="13"/>
      <c r="HQ4590" s="13"/>
      <c r="HR4590" s="13"/>
      <c r="HS4590" s="13"/>
      <c r="HT4590" s="13"/>
      <c r="HU4590" s="13"/>
      <c r="HV4590" s="13"/>
      <c r="HW4590" s="13"/>
      <c r="HX4590" s="13"/>
      <c r="HY4590" s="13"/>
      <c r="HZ4590" s="13"/>
      <c r="IA4590" s="13"/>
      <c r="IB4590" s="13"/>
      <c r="IC4590" s="13"/>
      <c r="ID4590" s="13"/>
      <c r="IE4590" s="13"/>
      <c r="IF4590" s="13"/>
      <c r="IG4590" s="13"/>
    </row>
    <row r="4591" spans="1:241" s="304" customFormat="1">
      <c r="A4591" s="309">
        <v>483</v>
      </c>
      <c r="B4591" s="331" t="s">
        <v>5620</v>
      </c>
      <c r="C4591" s="59"/>
      <c r="D4591" s="314" t="s">
        <v>1808</v>
      </c>
      <c r="E4591" s="299">
        <f t="shared" si="264"/>
        <v>36</v>
      </c>
      <c r="F4591" s="325">
        <v>36</v>
      </c>
      <c r="G4591" s="303"/>
      <c r="H4591" s="320"/>
      <c r="I4591" s="13"/>
      <c r="J4591" s="13"/>
      <c r="K4591" s="13"/>
      <c r="L4591" s="13"/>
      <c r="M4591" s="13"/>
      <c r="N4591" s="13"/>
      <c r="O4591" s="13"/>
      <c r="P4591" s="13"/>
      <c r="Q4591" s="13"/>
      <c r="R4591" s="13"/>
      <c r="S4591" s="13"/>
      <c r="T4591" s="13"/>
      <c r="U4591" s="13"/>
      <c r="V4591" s="13"/>
      <c r="W4591" s="13"/>
      <c r="X4591" s="13"/>
      <c r="Y4591" s="13"/>
      <c r="Z4591" s="13"/>
      <c r="AA4591" s="13"/>
      <c r="AB4591" s="13"/>
      <c r="AC4591" s="13"/>
      <c r="AD4591" s="13"/>
      <c r="AE4591" s="13"/>
      <c r="AF4591" s="13"/>
      <c r="AG4591" s="13"/>
      <c r="AH4591" s="13"/>
      <c r="AI4591" s="13"/>
      <c r="AJ4591" s="13"/>
      <c r="AK4591" s="13"/>
      <c r="AL4591" s="13"/>
      <c r="AM4591" s="13"/>
      <c r="AN4591" s="13"/>
      <c r="AO4591" s="13"/>
      <c r="AP4591" s="13"/>
      <c r="AQ4591" s="13"/>
      <c r="AR4591" s="13"/>
      <c r="AS4591" s="13"/>
      <c r="AT4591" s="13"/>
      <c r="AU4591" s="13"/>
      <c r="AV4591" s="13"/>
      <c r="AW4591" s="13"/>
      <c r="AX4591" s="13"/>
      <c r="AY4591" s="13"/>
      <c r="AZ4591" s="13"/>
      <c r="BA4591" s="13"/>
      <c r="BB4591" s="13"/>
      <c r="BC4591" s="13"/>
      <c r="BD4591" s="13"/>
      <c r="BE4591" s="13"/>
      <c r="BF4591" s="13"/>
      <c r="BG4591" s="13"/>
      <c r="BH4591" s="13"/>
      <c r="BI4591" s="13"/>
      <c r="BJ4591" s="13"/>
      <c r="BK4591" s="13"/>
      <c r="BL4591" s="13"/>
      <c r="BM4591" s="13"/>
      <c r="BN4591" s="13"/>
      <c r="BO4591" s="13"/>
      <c r="BP4591" s="13"/>
      <c r="BQ4591" s="13"/>
      <c r="BR4591" s="13"/>
      <c r="BS4591" s="13"/>
      <c r="BT4591" s="13"/>
      <c r="BU4591" s="13"/>
      <c r="BV4591" s="13"/>
      <c r="BW4591" s="13"/>
      <c r="BX4591" s="13"/>
      <c r="BY4591" s="13"/>
      <c r="BZ4591" s="13"/>
      <c r="CA4591" s="13"/>
      <c r="CB4591" s="13"/>
      <c r="CC4591" s="13"/>
      <c r="CD4591" s="13"/>
      <c r="CE4591" s="13"/>
      <c r="CF4591" s="13"/>
      <c r="CG4591" s="13"/>
      <c r="CH4591" s="13"/>
      <c r="CI4591" s="13"/>
      <c r="CJ4591" s="13"/>
      <c r="CK4591" s="13"/>
      <c r="CL4591" s="13"/>
      <c r="CM4591" s="13"/>
      <c r="CN4591" s="13"/>
      <c r="CO4591" s="13"/>
      <c r="CP4591" s="13"/>
      <c r="CQ4591" s="13"/>
      <c r="CR4591" s="13"/>
      <c r="CS4591" s="13"/>
      <c r="CT4591" s="13"/>
      <c r="CU4591" s="13"/>
      <c r="CV4591" s="13"/>
      <c r="CW4591" s="13"/>
      <c r="CX4591" s="13"/>
      <c r="CY4591" s="13"/>
      <c r="CZ4591" s="13"/>
      <c r="DA4591" s="13"/>
      <c r="DB4591" s="13"/>
      <c r="DC4591" s="13"/>
      <c r="DD4591" s="13"/>
      <c r="DE4591" s="13"/>
      <c r="DF4591" s="13"/>
      <c r="DG4591" s="13"/>
      <c r="DH4591" s="13"/>
      <c r="DI4591" s="13"/>
      <c r="DJ4591" s="13"/>
      <c r="DK4591" s="13"/>
      <c r="DL4591" s="13"/>
      <c r="DM4591" s="13"/>
      <c r="DN4591" s="13"/>
      <c r="DO4591" s="13"/>
      <c r="DP4591" s="13"/>
      <c r="DQ4591" s="13"/>
      <c r="DR4591" s="13"/>
      <c r="DS4591" s="13"/>
      <c r="DT4591" s="13"/>
      <c r="DU4591" s="13"/>
      <c r="DV4591" s="13"/>
      <c r="DW4591" s="13"/>
      <c r="DX4591" s="13"/>
      <c r="DY4591" s="13"/>
      <c r="DZ4591" s="13"/>
      <c r="EA4591" s="13"/>
      <c r="EB4591" s="13"/>
      <c r="EC4591" s="13"/>
      <c r="ED4591" s="13"/>
      <c r="EE4591" s="13"/>
      <c r="EF4591" s="13"/>
      <c r="EG4591" s="13"/>
      <c r="EH4591" s="13"/>
      <c r="EI4591" s="13"/>
      <c r="EJ4591" s="13"/>
      <c r="EK4591" s="13"/>
      <c r="EL4591" s="13"/>
      <c r="EM4591" s="13"/>
      <c r="EN4591" s="13"/>
      <c r="EO4591" s="13"/>
      <c r="EP4591" s="13"/>
      <c r="EQ4591" s="13"/>
      <c r="ER4591" s="13"/>
      <c r="ES4591" s="13"/>
      <c r="ET4591" s="13"/>
      <c r="EU4591" s="13"/>
      <c r="EV4591" s="13"/>
      <c r="EW4591" s="13"/>
      <c r="EX4591" s="13"/>
      <c r="EY4591" s="13"/>
      <c r="EZ4591" s="13"/>
      <c r="FA4591" s="13"/>
      <c r="FB4591" s="13"/>
      <c r="FC4591" s="13"/>
      <c r="FD4591" s="13"/>
      <c r="FE4591" s="13"/>
      <c r="FF4591" s="13"/>
      <c r="FG4591" s="13"/>
      <c r="FH4591" s="13"/>
      <c r="FI4591" s="13"/>
      <c r="FJ4591" s="13"/>
      <c r="FK4591" s="13"/>
      <c r="FL4591" s="13"/>
      <c r="FM4591" s="13"/>
      <c r="FN4591" s="13"/>
      <c r="FO4591" s="13"/>
      <c r="FP4591" s="13"/>
      <c r="FQ4591" s="13"/>
      <c r="FR4591" s="13"/>
      <c r="FS4591" s="13"/>
      <c r="FT4591" s="13"/>
      <c r="FU4591" s="13"/>
      <c r="FV4591" s="13"/>
      <c r="FW4591" s="13"/>
      <c r="FX4591" s="13"/>
      <c r="FY4591" s="13"/>
      <c r="FZ4591" s="13"/>
      <c r="GA4591" s="13"/>
      <c r="GB4591" s="13"/>
      <c r="GC4591" s="13"/>
      <c r="GD4591" s="13"/>
      <c r="GE4591" s="13"/>
      <c r="GF4591" s="13"/>
      <c r="GG4591" s="13"/>
      <c r="GH4591" s="13"/>
      <c r="GI4591" s="13"/>
      <c r="GJ4591" s="13"/>
      <c r="GK4591" s="13"/>
      <c r="GL4591" s="13"/>
      <c r="GM4591" s="13"/>
      <c r="GN4591" s="13"/>
      <c r="GO4591" s="13"/>
      <c r="GP4591" s="13"/>
      <c r="GQ4591" s="13"/>
      <c r="GR4591" s="13"/>
      <c r="GS4591" s="13"/>
      <c r="GT4591" s="13"/>
      <c r="GU4591" s="13"/>
      <c r="GV4591" s="13"/>
      <c r="GW4591" s="13"/>
      <c r="GX4591" s="13"/>
      <c r="GY4591" s="13"/>
      <c r="GZ4591" s="13"/>
      <c r="HA4591" s="13"/>
      <c r="HB4591" s="13"/>
      <c r="HC4591" s="13"/>
      <c r="HD4591" s="13"/>
      <c r="HE4591" s="13"/>
      <c r="HF4591" s="13"/>
      <c r="HG4591" s="13"/>
      <c r="HH4591" s="13"/>
      <c r="HI4591" s="13"/>
      <c r="HJ4591" s="13"/>
      <c r="HK4591" s="13"/>
      <c r="HL4591" s="13"/>
      <c r="HM4591" s="13"/>
      <c r="HN4591" s="13"/>
      <c r="HO4591" s="13"/>
      <c r="HP4591" s="13"/>
      <c r="HQ4591" s="13"/>
      <c r="HR4591" s="13"/>
      <c r="HS4591" s="13"/>
      <c r="HT4591" s="13"/>
      <c r="HU4591" s="13"/>
      <c r="HV4591" s="13"/>
      <c r="HW4591" s="13"/>
      <c r="HX4591" s="13"/>
      <c r="HY4591" s="13"/>
      <c r="HZ4591" s="13"/>
      <c r="IA4591" s="13"/>
      <c r="IB4591" s="13"/>
      <c r="IC4591" s="13"/>
      <c r="ID4591" s="13"/>
      <c r="IE4591" s="13"/>
      <c r="IF4591" s="13"/>
      <c r="IG4591" s="13"/>
    </row>
    <row r="4592" spans="1:241" s="304" customFormat="1">
      <c r="A4592" s="309">
        <v>484</v>
      </c>
      <c r="B4592" s="331" t="s">
        <v>5621</v>
      </c>
      <c r="C4592" s="59"/>
      <c r="D4592" s="314" t="s">
        <v>2581</v>
      </c>
      <c r="E4592" s="299">
        <f t="shared" si="264"/>
        <v>17</v>
      </c>
      <c r="F4592" s="325">
        <v>17</v>
      </c>
      <c r="G4592" s="303"/>
      <c r="H4592" s="320"/>
      <c r="I4592" s="13"/>
      <c r="J4592" s="13"/>
      <c r="K4592" s="13"/>
      <c r="L4592" s="13"/>
      <c r="M4592" s="13"/>
      <c r="N4592" s="13"/>
      <c r="O4592" s="13"/>
      <c r="P4592" s="13"/>
      <c r="Q4592" s="13"/>
      <c r="R4592" s="13"/>
      <c r="S4592" s="13"/>
      <c r="T4592" s="13"/>
      <c r="U4592" s="13"/>
      <c r="V4592" s="13"/>
      <c r="W4592" s="13"/>
      <c r="X4592" s="13"/>
      <c r="Y4592" s="13"/>
      <c r="Z4592" s="13"/>
      <c r="AA4592" s="13"/>
      <c r="AB4592" s="13"/>
      <c r="AC4592" s="13"/>
      <c r="AD4592" s="13"/>
      <c r="AE4592" s="13"/>
      <c r="AF4592" s="13"/>
      <c r="AG4592" s="13"/>
      <c r="AH4592" s="13"/>
      <c r="AI4592" s="13"/>
      <c r="AJ4592" s="13"/>
      <c r="AK4592" s="13"/>
      <c r="AL4592" s="13"/>
      <c r="AM4592" s="13"/>
      <c r="AN4592" s="13"/>
      <c r="AO4592" s="13"/>
      <c r="AP4592" s="13"/>
      <c r="AQ4592" s="13"/>
      <c r="AR4592" s="13"/>
      <c r="AS4592" s="13"/>
      <c r="AT4592" s="13"/>
      <c r="AU4592" s="13"/>
      <c r="AV4592" s="13"/>
      <c r="AW4592" s="13"/>
      <c r="AX4592" s="13"/>
      <c r="AY4592" s="13"/>
      <c r="AZ4592" s="13"/>
      <c r="BA4592" s="13"/>
      <c r="BB4592" s="13"/>
      <c r="BC4592" s="13"/>
      <c r="BD4592" s="13"/>
      <c r="BE4592" s="13"/>
      <c r="BF4592" s="13"/>
      <c r="BG4592" s="13"/>
      <c r="BH4592" s="13"/>
      <c r="BI4592" s="13"/>
      <c r="BJ4592" s="13"/>
      <c r="BK4592" s="13"/>
      <c r="BL4592" s="13"/>
      <c r="BM4592" s="13"/>
      <c r="BN4592" s="13"/>
      <c r="BO4592" s="13"/>
      <c r="BP4592" s="13"/>
      <c r="BQ4592" s="13"/>
      <c r="BR4592" s="13"/>
      <c r="BS4592" s="13"/>
      <c r="BT4592" s="13"/>
      <c r="BU4592" s="13"/>
      <c r="BV4592" s="13"/>
      <c r="BW4592" s="13"/>
      <c r="BX4592" s="13"/>
      <c r="BY4592" s="13"/>
      <c r="BZ4592" s="13"/>
      <c r="CA4592" s="13"/>
      <c r="CB4592" s="13"/>
      <c r="CC4592" s="13"/>
      <c r="CD4592" s="13"/>
      <c r="CE4592" s="13"/>
      <c r="CF4592" s="13"/>
      <c r="CG4592" s="13"/>
      <c r="CH4592" s="13"/>
      <c r="CI4592" s="13"/>
      <c r="CJ4592" s="13"/>
      <c r="CK4592" s="13"/>
      <c r="CL4592" s="13"/>
      <c r="CM4592" s="13"/>
      <c r="CN4592" s="13"/>
      <c r="CO4592" s="13"/>
      <c r="CP4592" s="13"/>
      <c r="CQ4592" s="13"/>
      <c r="CR4592" s="13"/>
      <c r="CS4592" s="13"/>
      <c r="CT4592" s="13"/>
      <c r="CU4592" s="13"/>
      <c r="CV4592" s="13"/>
      <c r="CW4592" s="13"/>
      <c r="CX4592" s="13"/>
      <c r="CY4592" s="13"/>
      <c r="CZ4592" s="13"/>
      <c r="DA4592" s="13"/>
      <c r="DB4592" s="13"/>
      <c r="DC4592" s="13"/>
      <c r="DD4592" s="13"/>
      <c r="DE4592" s="13"/>
      <c r="DF4592" s="13"/>
      <c r="DG4592" s="13"/>
      <c r="DH4592" s="13"/>
      <c r="DI4592" s="13"/>
      <c r="DJ4592" s="13"/>
      <c r="DK4592" s="13"/>
      <c r="DL4592" s="13"/>
      <c r="DM4592" s="13"/>
      <c r="DN4592" s="13"/>
      <c r="DO4592" s="13"/>
      <c r="DP4592" s="13"/>
      <c r="DQ4592" s="13"/>
      <c r="DR4592" s="13"/>
      <c r="DS4592" s="13"/>
      <c r="DT4592" s="13"/>
      <c r="DU4592" s="13"/>
      <c r="DV4592" s="13"/>
      <c r="DW4592" s="13"/>
      <c r="DX4592" s="13"/>
      <c r="DY4592" s="13"/>
      <c r="DZ4592" s="13"/>
      <c r="EA4592" s="13"/>
      <c r="EB4592" s="13"/>
      <c r="EC4592" s="13"/>
      <c r="ED4592" s="13"/>
      <c r="EE4592" s="13"/>
      <c r="EF4592" s="13"/>
      <c r="EG4592" s="13"/>
      <c r="EH4592" s="13"/>
      <c r="EI4592" s="13"/>
      <c r="EJ4592" s="13"/>
      <c r="EK4592" s="13"/>
      <c r="EL4592" s="13"/>
      <c r="EM4592" s="13"/>
      <c r="EN4592" s="13"/>
      <c r="EO4592" s="13"/>
      <c r="EP4592" s="13"/>
      <c r="EQ4592" s="13"/>
      <c r="ER4592" s="13"/>
      <c r="ES4592" s="13"/>
      <c r="ET4592" s="13"/>
      <c r="EU4592" s="13"/>
      <c r="EV4592" s="13"/>
      <c r="EW4592" s="13"/>
      <c r="EX4592" s="13"/>
      <c r="EY4592" s="13"/>
      <c r="EZ4592" s="13"/>
      <c r="FA4592" s="13"/>
      <c r="FB4592" s="13"/>
      <c r="FC4592" s="13"/>
      <c r="FD4592" s="13"/>
      <c r="FE4592" s="13"/>
      <c r="FF4592" s="13"/>
      <c r="FG4592" s="13"/>
      <c r="FH4592" s="13"/>
      <c r="FI4592" s="13"/>
      <c r="FJ4592" s="13"/>
      <c r="FK4592" s="13"/>
      <c r="FL4592" s="13"/>
      <c r="FM4592" s="13"/>
      <c r="FN4592" s="13"/>
      <c r="FO4592" s="13"/>
      <c r="FP4592" s="13"/>
      <c r="FQ4592" s="13"/>
      <c r="FR4592" s="13"/>
      <c r="FS4592" s="13"/>
      <c r="FT4592" s="13"/>
      <c r="FU4592" s="13"/>
      <c r="FV4592" s="13"/>
      <c r="FW4592" s="13"/>
      <c r="FX4592" s="13"/>
      <c r="FY4592" s="13"/>
      <c r="FZ4592" s="13"/>
      <c r="GA4592" s="13"/>
      <c r="GB4592" s="13"/>
      <c r="GC4592" s="13"/>
      <c r="GD4592" s="13"/>
      <c r="GE4592" s="13"/>
      <c r="GF4592" s="13"/>
      <c r="GG4592" s="13"/>
      <c r="GH4592" s="13"/>
      <c r="GI4592" s="13"/>
      <c r="GJ4592" s="13"/>
      <c r="GK4592" s="13"/>
      <c r="GL4592" s="13"/>
      <c r="GM4592" s="13"/>
      <c r="GN4592" s="13"/>
      <c r="GO4592" s="13"/>
      <c r="GP4592" s="13"/>
      <c r="GQ4592" s="13"/>
      <c r="GR4592" s="13"/>
      <c r="GS4592" s="13"/>
      <c r="GT4592" s="13"/>
      <c r="GU4592" s="13"/>
      <c r="GV4592" s="13"/>
      <c r="GW4592" s="13"/>
      <c r="GX4592" s="13"/>
      <c r="GY4592" s="13"/>
      <c r="GZ4592" s="13"/>
      <c r="HA4592" s="13"/>
      <c r="HB4592" s="13"/>
      <c r="HC4592" s="13"/>
      <c r="HD4592" s="13"/>
      <c r="HE4592" s="13"/>
      <c r="HF4592" s="13"/>
      <c r="HG4592" s="13"/>
      <c r="HH4592" s="13"/>
      <c r="HI4592" s="13"/>
      <c r="HJ4592" s="13"/>
      <c r="HK4592" s="13"/>
      <c r="HL4592" s="13"/>
      <c r="HM4592" s="13"/>
      <c r="HN4592" s="13"/>
      <c r="HO4592" s="13"/>
      <c r="HP4592" s="13"/>
      <c r="HQ4592" s="13"/>
      <c r="HR4592" s="13"/>
      <c r="HS4592" s="13"/>
      <c r="HT4592" s="13"/>
      <c r="HU4592" s="13"/>
      <c r="HV4592" s="13"/>
      <c r="HW4592" s="13"/>
      <c r="HX4592" s="13"/>
      <c r="HY4592" s="13"/>
      <c r="HZ4592" s="13"/>
      <c r="IA4592" s="13"/>
      <c r="IB4592" s="13"/>
      <c r="IC4592" s="13"/>
      <c r="ID4592" s="13"/>
      <c r="IE4592" s="13"/>
      <c r="IF4592" s="13"/>
      <c r="IG4592" s="13"/>
    </row>
    <row r="4593" spans="1:241" s="304" customFormat="1">
      <c r="A4593" s="309">
        <v>485</v>
      </c>
      <c r="B4593" s="331" t="s">
        <v>5622</v>
      </c>
      <c r="C4593" s="59"/>
      <c r="D4593" s="314" t="s">
        <v>1808</v>
      </c>
      <c r="E4593" s="299">
        <f t="shared" si="264"/>
        <v>10</v>
      </c>
      <c r="F4593" s="325">
        <v>10</v>
      </c>
      <c r="G4593" s="303"/>
      <c r="H4593" s="320"/>
      <c r="I4593" s="13"/>
      <c r="J4593" s="13"/>
      <c r="K4593" s="13"/>
      <c r="L4593" s="13"/>
      <c r="M4593" s="13"/>
      <c r="N4593" s="13"/>
      <c r="O4593" s="13"/>
      <c r="P4593" s="13"/>
      <c r="Q4593" s="13"/>
      <c r="R4593" s="13"/>
      <c r="S4593" s="13"/>
      <c r="T4593" s="13"/>
      <c r="U4593" s="13"/>
      <c r="V4593" s="13"/>
      <c r="W4593" s="13"/>
      <c r="X4593" s="13"/>
      <c r="Y4593" s="13"/>
      <c r="Z4593" s="13"/>
      <c r="AA4593" s="13"/>
      <c r="AB4593" s="13"/>
      <c r="AC4593" s="13"/>
      <c r="AD4593" s="13"/>
      <c r="AE4593" s="13"/>
      <c r="AF4593" s="13"/>
      <c r="AG4593" s="13"/>
      <c r="AH4593" s="13"/>
      <c r="AI4593" s="13"/>
      <c r="AJ4593" s="13"/>
      <c r="AK4593" s="13"/>
      <c r="AL4593" s="13"/>
      <c r="AM4593" s="13"/>
      <c r="AN4593" s="13"/>
      <c r="AO4593" s="13"/>
      <c r="AP4593" s="13"/>
      <c r="AQ4593" s="13"/>
      <c r="AR4593" s="13"/>
      <c r="AS4593" s="13"/>
      <c r="AT4593" s="13"/>
      <c r="AU4593" s="13"/>
      <c r="AV4593" s="13"/>
      <c r="AW4593" s="13"/>
      <c r="AX4593" s="13"/>
      <c r="AY4593" s="13"/>
      <c r="AZ4593" s="13"/>
      <c r="BA4593" s="13"/>
      <c r="BB4593" s="13"/>
      <c r="BC4593" s="13"/>
      <c r="BD4593" s="13"/>
      <c r="BE4593" s="13"/>
      <c r="BF4593" s="13"/>
      <c r="BG4593" s="13"/>
      <c r="BH4593" s="13"/>
      <c r="BI4593" s="13"/>
      <c r="BJ4593" s="13"/>
      <c r="BK4593" s="13"/>
      <c r="BL4593" s="13"/>
      <c r="BM4593" s="13"/>
      <c r="BN4593" s="13"/>
      <c r="BO4593" s="13"/>
      <c r="BP4593" s="13"/>
      <c r="BQ4593" s="13"/>
      <c r="BR4593" s="13"/>
      <c r="BS4593" s="13"/>
      <c r="BT4593" s="13"/>
      <c r="BU4593" s="13"/>
      <c r="BV4593" s="13"/>
      <c r="BW4593" s="13"/>
      <c r="BX4593" s="13"/>
      <c r="BY4593" s="13"/>
      <c r="BZ4593" s="13"/>
      <c r="CA4593" s="13"/>
      <c r="CB4593" s="13"/>
      <c r="CC4593" s="13"/>
      <c r="CD4593" s="13"/>
      <c r="CE4593" s="13"/>
      <c r="CF4593" s="13"/>
      <c r="CG4593" s="13"/>
      <c r="CH4593" s="13"/>
      <c r="CI4593" s="13"/>
      <c r="CJ4593" s="13"/>
      <c r="CK4593" s="13"/>
      <c r="CL4593" s="13"/>
      <c r="CM4593" s="13"/>
      <c r="CN4593" s="13"/>
      <c r="CO4593" s="13"/>
      <c r="CP4593" s="13"/>
      <c r="CQ4593" s="13"/>
      <c r="CR4593" s="13"/>
      <c r="CS4593" s="13"/>
      <c r="CT4593" s="13"/>
      <c r="CU4593" s="13"/>
      <c r="CV4593" s="13"/>
      <c r="CW4593" s="13"/>
      <c r="CX4593" s="13"/>
      <c r="CY4593" s="13"/>
      <c r="CZ4593" s="13"/>
      <c r="DA4593" s="13"/>
      <c r="DB4593" s="13"/>
      <c r="DC4593" s="13"/>
      <c r="DD4593" s="13"/>
      <c r="DE4593" s="13"/>
      <c r="DF4593" s="13"/>
      <c r="DG4593" s="13"/>
      <c r="DH4593" s="13"/>
      <c r="DI4593" s="13"/>
      <c r="DJ4593" s="13"/>
      <c r="DK4593" s="13"/>
      <c r="DL4593" s="13"/>
      <c r="DM4593" s="13"/>
      <c r="DN4593" s="13"/>
      <c r="DO4593" s="13"/>
      <c r="DP4593" s="13"/>
      <c r="DQ4593" s="13"/>
      <c r="DR4593" s="13"/>
      <c r="DS4593" s="13"/>
      <c r="DT4593" s="13"/>
      <c r="DU4593" s="13"/>
      <c r="DV4593" s="13"/>
      <c r="DW4593" s="13"/>
      <c r="DX4593" s="13"/>
      <c r="DY4593" s="13"/>
      <c r="DZ4593" s="13"/>
      <c r="EA4593" s="13"/>
      <c r="EB4593" s="13"/>
      <c r="EC4593" s="13"/>
      <c r="ED4593" s="13"/>
      <c r="EE4593" s="13"/>
      <c r="EF4593" s="13"/>
      <c r="EG4593" s="13"/>
      <c r="EH4593" s="13"/>
      <c r="EI4593" s="13"/>
      <c r="EJ4593" s="13"/>
      <c r="EK4593" s="13"/>
      <c r="EL4593" s="13"/>
      <c r="EM4593" s="13"/>
      <c r="EN4593" s="13"/>
      <c r="EO4593" s="13"/>
      <c r="EP4593" s="13"/>
      <c r="EQ4593" s="13"/>
      <c r="ER4593" s="13"/>
      <c r="ES4593" s="13"/>
      <c r="ET4593" s="13"/>
      <c r="EU4593" s="13"/>
      <c r="EV4593" s="13"/>
      <c r="EW4593" s="13"/>
      <c r="EX4593" s="13"/>
      <c r="EY4593" s="13"/>
      <c r="EZ4593" s="13"/>
      <c r="FA4593" s="13"/>
      <c r="FB4593" s="13"/>
      <c r="FC4593" s="13"/>
      <c r="FD4593" s="13"/>
      <c r="FE4593" s="13"/>
      <c r="FF4593" s="13"/>
      <c r="FG4593" s="13"/>
      <c r="FH4593" s="13"/>
      <c r="FI4593" s="13"/>
      <c r="FJ4593" s="13"/>
      <c r="FK4593" s="13"/>
      <c r="FL4593" s="13"/>
      <c r="FM4593" s="13"/>
      <c r="FN4593" s="13"/>
      <c r="FO4593" s="13"/>
      <c r="FP4593" s="13"/>
      <c r="FQ4593" s="13"/>
      <c r="FR4593" s="13"/>
      <c r="FS4593" s="13"/>
      <c r="FT4593" s="13"/>
      <c r="FU4593" s="13"/>
      <c r="FV4593" s="13"/>
      <c r="FW4593" s="13"/>
      <c r="FX4593" s="13"/>
      <c r="FY4593" s="13"/>
      <c r="FZ4593" s="13"/>
      <c r="GA4593" s="13"/>
      <c r="GB4593" s="13"/>
      <c r="GC4593" s="13"/>
      <c r="GD4593" s="13"/>
      <c r="GE4593" s="13"/>
      <c r="GF4593" s="13"/>
      <c r="GG4593" s="13"/>
      <c r="GH4593" s="13"/>
      <c r="GI4593" s="13"/>
      <c r="GJ4593" s="13"/>
      <c r="GK4593" s="13"/>
      <c r="GL4593" s="13"/>
      <c r="GM4593" s="13"/>
      <c r="GN4593" s="13"/>
      <c r="GO4593" s="13"/>
      <c r="GP4593" s="13"/>
      <c r="GQ4593" s="13"/>
      <c r="GR4593" s="13"/>
      <c r="GS4593" s="13"/>
      <c r="GT4593" s="13"/>
      <c r="GU4593" s="13"/>
      <c r="GV4593" s="13"/>
      <c r="GW4593" s="13"/>
      <c r="GX4593" s="13"/>
      <c r="GY4593" s="13"/>
      <c r="GZ4593" s="13"/>
      <c r="HA4593" s="13"/>
      <c r="HB4593" s="13"/>
      <c r="HC4593" s="13"/>
      <c r="HD4593" s="13"/>
      <c r="HE4593" s="13"/>
      <c r="HF4593" s="13"/>
      <c r="HG4593" s="13"/>
      <c r="HH4593" s="13"/>
      <c r="HI4593" s="13"/>
      <c r="HJ4593" s="13"/>
      <c r="HK4593" s="13"/>
      <c r="HL4593" s="13"/>
      <c r="HM4593" s="13"/>
      <c r="HN4593" s="13"/>
      <c r="HO4593" s="13"/>
      <c r="HP4593" s="13"/>
      <c r="HQ4593" s="13"/>
      <c r="HR4593" s="13"/>
      <c r="HS4593" s="13"/>
      <c r="HT4593" s="13"/>
      <c r="HU4593" s="13"/>
      <c r="HV4593" s="13"/>
      <c r="HW4593" s="13"/>
      <c r="HX4593" s="13"/>
      <c r="HY4593" s="13"/>
      <c r="HZ4593" s="13"/>
      <c r="IA4593" s="13"/>
      <c r="IB4593" s="13"/>
      <c r="IC4593" s="13"/>
      <c r="ID4593" s="13"/>
      <c r="IE4593" s="13"/>
      <c r="IF4593" s="13"/>
      <c r="IG4593" s="13"/>
    </row>
    <row r="4594" spans="1:241" s="304" customFormat="1">
      <c r="A4594" s="309">
        <v>486</v>
      </c>
      <c r="B4594" s="331" t="s">
        <v>5623</v>
      </c>
      <c r="C4594" s="59"/>
      <c r="D4594" s="314" t="s">
        <v>1808</v>
      </c>
      <c r="E4594" s="299">
        <f t="shared" si="264"/>
        <v>10</v>
      </c>
      <c r="F4594" s="325">
        <v>10</v>
      </c>
      <c r="G4594" s="303"/>
      <c r="H4594" s="320"/>
      <c r="I4594" s="13"/>
      <c r="J4594" s="13"/>
      <c r="K4594" s="13"/>
      <c r="L4594" s="13"/>
      <c r="M4594" s="13"/>
      <c r="N4594" s="13"/>
      <c r="O4594" s="13"/>
      <c r="P4594" s="13"/>
      <c r="Q4594" s="13"/>
      <c r="R4594" s="13"/>
      <c r="S4594" s="13"/>
      <c r="T4594" s="13"/>
      <c r="U4594" s="13"/>
      <c r="V4594" s="13"/>
      <c r="W4594" s="13"/>
      <c r="X4594" s="13"/>
      <c r="Y4594" s="13"/>
      <c r="Z4594" s="13"/>
      <c r="AA4594" s="13"/>
      <c r="AB4594" s="13"/>
      <c r="AC4594" s="13"/>
      <c r="AD4594" s="13"/>
      <c r="AE4594" s="13"/>
      <c r="AF4594" s="13"/>
      <c r="AG4594" s="13"/>
      <c r="AH4594" s="13"/>
      <c r="AI4594" s="13"/>
      <c r="AJ4594" s="13"/>
      <c r="AK4594" s="13"/>
      <c r="AL4594" s="13"/>
      <c r="AM4594" s="13"/>
      <c r="AN4594" s="13"/>
      <c r="AO4594" s="13"/>
      <c r="AP4594" s="13"/>
      <c r="AQ4594" s="13"/>
      <c r="AR4594" s="13"/>
      <c r="AS4594" s="13"/>
      <c r="AT4594" s="13"/>
      <c r="AU4594" s="13"/>
      <c r="AV4594" s="13"/>
      <c r="AW4594" s="13"/>
      <c r="AX4594" s="13"/>
      <c r="AY4594" s="13"/>
      <c r="AZ4594" s="13"/>
      <c r="BA4594" s="13"/>
      <c r="BB4594" s="13"/>
      <c r="BC4594" s="13"/>
      <c r="BD4594" s="13"/>
      <c r="BE4594" s="13"/>
      <c r="BF4594" s="13"/>
      <c r="BG4594" s="13"/>
      <c r="BH4594" s="13"/>
      <c r="BI4594" s="13"/>
      <c r="BJ4594" s="13"/>
      <c r="BK4594" s="13"/>
      <c r="BL4594" s="13"/>
      <c r="BM4594" s="13"/>
      <c r="BN4594" s="13"/>
      <c r="BO4594" s="13"/>
      <c r="BP4594" s="13"/>
      <c r="BQ4594" s="13"/>
      <c r="BR4594" s="13"/>
      <c r="BS4594" s="13"/>
      <c r="BT4594" s="13"/>
      <c r="BU4594" s="13"/>
      <c r="BV4594" s="13"/>
      <c r="BW4594" s="13"/>
      <c r="BX4594" s="13"/>
      <c r="BY4594" s="13"/>
      <c r="BZ4594" s="13"/>
      <c r="CA4594" s="13"/>
      <c r="CB4594" s="13"/>
      <c r="CC4594" s="13"/>
      <c r="CD4594" s="13"/>
      <c r="CE4594" s="13"/>
      <c r="CF4594" s="13"/>
      <c r="CG4594" s="13"/>
      <c r="CH4594" s="13"/>
      <c r="CI4594" s="13"/>
      <c r="CJ4594" s="13"/>
      <c r="CK4594" s="13"/>
      <c r="CL4594" s="13"/>
      <c r="CM4594" s="13"/>
      <c r="CN4594" s="13"/>
      <c r="CO4594" s="13"/>
      <c r="CP4594" s="13"/>
      <c r="CQ4594" s="13"/>
      <c r="CR4594" s="13"/>
      <c r="CS4594" s="13"/>
      <c r="CT4594" s="13"/>
      <c r="CU4594" s="13"/>
      <c r="CV4594" s="13"/>
      <c r="CW4594" s="13"/>
      <c r="CX4594" s="13"/>
      <c r="CY4594" s="13"/>
      <c r="CZ4594" s="13"/>
      <c r="DA4594" s="13"/>
      <c r="DB4594" s="13"/>
      <c r="DC4594" s="13"/>
      <c r="DD4594" s="13"/>
      <c r="DE4594" s="13"/>
      <c r="DF4594" s="13"/>
      <c r="DG4594" s="13"/>
      <c r="DH4594" s="13"/>
      <c r="DI4594" s="13"/>
      <c r="DJ4594" s="13"/>
      <c r="DK4594" s="13"/>
      <c r="DL4594" s="13"/>
      <c r="DM4594" s="13"/>
      <c r="DN4594" s="13"/>
      <c r="DO4594" s="13"/>
      <c r="DP4594" s="13"/>
      <c r="DQ4594" s="13"/>
      <c r="DR4594" s="13"/>
      <c r="DS4594" s="13"/>
      <c r="DT4594" s="13"/>
      <c r="DU4594" s="13"/>
      <c r="DV4594" s="13"/>
      <c r="DW4594" s="13"/>
      <c r="DX4594" s="13"/>
      <c r="DY4594" s="13"/>
      <c r="DZ4594" s="13"/>
      <c r="EA4594" s="13"/>
      <c r="EB4594" s="13"/>
      <c r="EC4594" s="13"/>
      <c r="ED4594" s="13"/>
      <c r="EE4594" s="13"/>
      <c r="EF4594" s="13"/>
      <c r="EG4594" s="13"/>
      <c r="EH4594" s="13"/>
      <c r="EI4594" s="13"/>
      <c r="EJ4594" s="13"/>
      <c r="EK4594" s="13"/>
      <c r="EL4594" s="13"/>
      <c r="EM4594" s="13"/>
      <c r="EN4594" s="13"/>
      <c r="EO4594" s="13"/>
      <c r="EP4594" s="13"/>
      <c r="EQ4594" s="13"/>
      <c r="ER4594" s="13"/>
      <c r="ES4594" s="13"/>
      <c r="ET4594" s="13"/>
      <c r="EU4594" s="13"/>
      <c r="EV4594" s="13"/>
      <c r="EW4594" s="13"/>
      <c r="EX4594" s="13"/>
      <c r="EY4594" s="13"/>
      <c r="EZ4594" s="13"/>
      <c r="FA4594" s="13"/>
      <c r="FB4594" s="13"/>
      <c r="FC4594" s="13"/>
      <c r="FD4594" s="13"/>
      <c r="FE4594" s="13"/>
      <c r="FF4594" s="13"/>
      <c r="FG4594" s="13"/>
      <c r="FH4594" s="13"/>
      <c r="FI4594" s="13"/>
      <c r="FJ4594" s="13"/>
      <c r="FK4594" s="13"/>
      <c r="FL4594" s="13"/>
      <c r="FM4594" s="13"/>
      <c r="FN4594" s="13"/>
      <c r="FO4594" s="13"/>
      <c r="FP4594" s="13"/>
      <c r="FQ4594" s="13"/>
      <c r="FR4594" s="13"/>
      <c r="FS4594" s="13"/>
      <c r="FT4594" s="13"/>
      <c r="FU4594" s="13"/>
      <c r="FV4594" s="13"/>
      <c r="FW4594" s="13"/>
      <c r="FX4594" s="13"/>
      <c r="FY4594" s="13"/>
      <c r="FZ4594" s="13"/>
      <c r="GA4594" s="13"/>
      <c r="GB4594" s="13"/>
      <c r="GC4594" s="13"/>
      <c r="GD4594" s="13"/>
      <c r="GE4594" s="13"/>
      <c r="GF4594" s="13"/>
      <c r="GG4594" s="13"/>
      <c r="GH4594" s="13"/>
      <c r="GI4594" s="13"/>
      <c r="GJ4594" s="13"/>
      <c r="GK4594" s="13"/>
      <c r="GL4594" s="13"/>
      <c r="GM4594" s="13"/>
      <c r="GN4594" s="13"/>
      <c r="GO4594" s="13"/>
      <c r="GP4594" s="13"/>
      <c r="GQ4594" s="13"/>
      <c r="GR4594" s="13"/>
      <c r="GS4594" s="13"/>
      <c r="GT4594" s="13"/>
      <c r="GU4594" s="13"/>
      <c r="GV4594" s="13"/>
      <c r="GW4594" s="13"/>
      <c r="GX4594" s="13"/>
      <c r="GY4594" s="13"/>
      <c r="GZ4594" s="13"/>
      <c r="HA4594" s="13"/>
      <c r="HB4594" s="13"/>
      <c r="HC4594" s="13"/>
      <c r="HD4594" s="13"/>
      <c r="HE4594" s="13"/>
      <c r="HF4594" s="13"/>
      <c r="HG4594" s="13"/>
      <c r="HH4594" s="13"/>
      <c r="HI4594" s="13"/>
      <c r="HJ4594" s="13"/>
      <c r="HK4594" s="13"/>
      <c r="HL4594" s="13"/>
      <c r="HM4594" s="13"/>
      <c r="HN4594" s="13"/>
      <c r="HO4594" s="13"/>
      <c r="HP4594" s="13"/>
      <c r="HQ4594" s="13"/>
      <c r="HR4594" s="13"/>
      <c r="HS4594" s="13"/>
      <c r="HT4594" s="13"/>
      <c r="HU4594" s="13"/>
      <c r="HV4594" s="13"/>
      <c r="HW4594" s="13"/>
      <c r="HX4594" s="13"/>
      <c r="HY4594" s="13"/>
      <c r="HZ4594" s="13"/>
      <c r="IA4594" s="13"/>
      <c r="IB4594" s="13"/>
      <c r="IC4594" s="13"/>
      <c r="ID4594" s="13"/>
      <c r="IE4594" s="13"/>
      <c r="IF4594" s="13"/>
      <c r="IG4594" s="13"/>
    </row>
    <row r="4595" spans="1:241" s="304" customFormat="1">
      <c r="A4595" s="309">
        <v>487</v>
      </c>
      <c r="B4595" s="331" t="s">
        <v>5624</v>
      </c>
      <c r="C4595" s="321"/>
      <c r="D4595" s="346" t="s">
        <v>1808</v>
      </c>
      <c r="E4595" s="299">
        <f t="shared" si="264"/>
        <v>0</v>
      </c>
      <c r="F4595" s="325"/>
      <c r="G4595" s="303"/>
      <c r="H4595" s="320"/>
      <c r="I4595" s="13"/>
      <c r="J4595" s="13"/>
      <c r="K4595" s="13"/>
      <c r="L4595" s="13"/>
      <c r="M4595" s="13"/>
      <c r="N4595" s="13"/>
      <c r="O4595" s="13"/>
      <c r="P4595" s="13"/>
      <c r="Q4595" s="13"/>
      <c r="R4595" s="13"/>
      <c r="S4595" s="13"/>
      <c r="T4595" s="13"/>
      <c r="U4595" s="13"/>
      <c r="V4595" s="13"/>
      <c r="W4595" s="13"/>
      <c r="X4595" s="13"/>
      <c r="Y4595" s="13"/>
      <c r="Z4595" s="13"/>
      <c r="AA4595" s="13"/>
      <c r="AB4595" s="13"/>
      <c r="AC4595" s="13"/>
      <c r="AD4595" s="13"/>
      <c r="AE4595" s="13"/>
      <c r="AF4595" s="13"/>
      <c r="AG4595" s="13"/>
      <c r="AH4595" s="13"/>
      <c r="AI4595" s="13"/>
      <c r="AJ4595" s="13"/>
      <c r="AK4595" s="13"/>
      <c r="AL4595" s="13"/>
      <c r="AM4595" s="13"/>
      <c r="AN4595" s="13"/>
      <c r="AO4595" s="13"/>
      <c r="AP4595" s="13"/>
      <c r="AQ4595" s="13"/>
      <c r="AR4595" s="13"/>
      <c r="AS4595" s="13"/>
      <c r="AT4595" s="13"/>
      <c r="AU4595" s="13"/>
      <c r="AV4595" s="13"/>
      <c r="AW4595" s="13"/>
      <c r="AX4595" s="13"/>
      <c r="AY4595" s="13"/>
      <c r="AZ4595" s="13"/>
      <c r="BA4595" s="13"/>
      <c r="BB4595" s="13"/>
      <c r="BC4595" s="13"/>
      <c r="BD4595" s="13"/>
      <c r="BE4595" s="13"/>
      <c r="BF4595" s="13"/>
      <c r="BG4595" s="13"/>
      <c r="BH4595" s="13"/>
      <c r="BI4595" s="13"/>
      <c r="BJ4595" s="13"/>
      <c r="BK4595" s="13"/>
      <c r="BL4595" s="13"/>
      <c r="BM4595" s="13"/>
      <c r="BN4595" s="13"/>
      <c r="BO4595" s="13"/>
      <c r="BP4595" s="13"/>
      <c r="BQ4595" s="13"/>
      <c r="BR4595" s="13"/>
      <c r="BS4595" s="13"/>
      <c r="BT4595" s="13"/>
      <c r="BU4595" s="13"/>
      <c r="BV4595" s="13"/>
      <c r="BW4595" s="13"/>
      <c r="BX4595" s="13"/>
      <c r="BY4595" s="13"/>
      <c r="BZ4595" s="13"/>
      <c r="CA4595" s="13"/>
      <c r="CB4595" s="13"/>
      <c r="CC4595" s="13"/>
      <c r="CD4595" s="13"/>
      <c r="CE4595" s="13"/>
      <c r="CF4595" s="13"/>
      <c r="CG4595" s="13"/>
      <c r="CH4595" s="13"/>
      <c r="CI4595" s="13"/>
      <c r="CJ4595" s="13"/>
      <c r="CK4595" s="13"/>
      <c r="CL4595" s="13"/>
      <c r="CM4595" s="13"/>
      <c r="CN4595" s="13"/>
      <c r="CO4595" s="13"/>
      <c r="CP4595" s="13"/>
      <c r="CQ4595" s="13"/>
      <c r="CR4595" s="13"/>
      <c r="CS4595" s="13"/>
      <c r="CT4595" s="13"/>
      <c r="CU4595" s="13"/>
      <c r="CV4595" s="13"/>
      <c r="CW4595" s="13"/>
      <c r="CX4595" s="13"/>
      <c r="CY4595" s="13"/>
      <c r="CZ4595" s="13"/>
      <c r="DA4595" s="13"/>
      <c r="DB4595" s="13"/>
      <c r="DC4595" s="13"/>
      <c r="DD4595" s="13"/>
      <c r="DE4595" s="13"/>
      <c r="DF4595" s="13"/>
      <c r="DG4595" s="13"/>
      <c r="DH4595" s="13"/>
      <c r="DI4595" s="13"/>
      <c r="DJ4595" s="13"/>
      <c r="DK4595" s="13"/>
      <c r="DL4595" s="13"/>
      <c r="DM4595" s="13"/>
      <c r="DN4595" s="13"/>
      <c r="DO4595" s="13"/>
      <c r="DP4595" s="13"/>
      <c r="DQ4595" s="13"/>
      <c r="DR4595" s="13"/>
      <c r="DS4595" s="13"/>
      <c r="DT4595" s="13"/>
      <c r="DU4595" s="13"/>
      <c r="DV4595" s="13"/>
      <c r="DW4595" s="13"/>
      <c r="DX4595" s="13"/>
      <c r="DY4595" s="13"/>
      <c r="DZ4595" s="13"/>
      <c r="EA4595" s="13"/>
      <c r="EB4595" s="13"/>
      <c r="EC4595" s="13"/>
      <c r="ED4595" s="13"/>
      <c r="EE4595" s="13"/>
      <c r="EF4595" s="13"/>
      <c r="EG4595" s="13"/>
      <c r="EH4595" s="13"/>
      <c r="EI4595" s="13"/>
      <c r="EJ4595" s="13"/>
      <c r="EK4595" s="13"/>
      <c r="EL4595" s="13"/>
      <c r="EM4595" s="13"/>
      <c r="EN4595" s="13"/>
      <c r="EO4595" s="13"/>
      <c r="EP4595" s="13"/>
      <c r="EQ4595" s="13"/>
      <c r="ER4595" s="13"/>
      <c r="ES4595" s="13"/>
      <c r="ET4595" s="13"/>
      <c r="EU4595" s="13"/>
      <c r="EV4595" s="13"/>
      <c r="EW4595" s="13"/>
      <c r="EX4595" s="13"/>
      <c r="EY4595" s="13"/>
      <c r="EZ4595" s="13"/>
      <c r="FA4595" s="13"/>
      <c r="FB4595" s="13"/>
      <c r="FC4595" s="13"/>
      <c r="FD4595" s="13"/>
      <c r="FE4595" s="13"/>
      <c r="FF4595" s="13"/>
      <c r="FG4595" s="13"/>
      <c r="FH4595" s="13"/>
      <c r="FI4595" s="13"/>
      <c r="FJ4595" s="13"/>
      <c r="FK4595" s="13"/>
      <c r="FL4595" s="13"/>
      <c r="FM4595" s="13"/>
      <c r="FN4595" s="13"/>
      <c r="FO4595" s="13"/>
      <c r="FP4595" s="13"/>
      <c r="FQ4595" s="13"/>
      <c r="FR4595" s="13"/>
      <c r="FS4595" s="13"/>
      <c r="FT4595" s="13"/>
      <c r="FU4595" s="13"/>
      <c r="FV4595" s="13"/>
      <c r="FW4595" s="13"/>
      <c r="FX4595" s="13"/>
      <c r="FY4595" s="13"/>
      <c r="FZ4595" s="13"/>
      <c r="GA4595" s="13"/>
      <c r="GB4595" s="13"/>
      <c r="GC4595" s="13"/>
      <c r="GD4595" s="13"/>
      <c r="GE4595" s="13"/>
      <c r="GF4595" s="13"/>
      <c r="GG4595" s="13"/>
      <c r="GH4595" s="13"/>
      <c r="GI4595" s="13"/>
      <c r="GJ4595" s="13"/>
      <c r="GK4595" s="13"/>
      <c r="GL4595" s="13"/>
      <c r="GM4595" s="13"/>
      <c r="GN4595" s="13"/>
      <c r="GO4595" s="13"/>
      <c r="GP4595" s="13"/>
      <c r="GQ4595" s="13"/>
      <c r="GR4595" s="13"/>
      <c r="GS4595" s="13"/>
      <c r="GT4595" s="13"/>
      <c r="GU4595" s="13"/>
      <c r="GV4595" s="13"/>
      <c r="GW4595" s="13"/>
      <c r="GX4595" s="13"/>
      <c r="GY4595" s="13"/>
      <c r="GZ4595" s="13"/>
      <c r="HA4595" s="13"/>
      <c r="HB4595" s="13"/>
      <c r="HC4595" s="13"/>
      <c r="HD4595" s="13"/>
      <c r="HE4595" s="13"/>
      <c r="HF4595" s="13"/>
      <c r="HG4595" s="13"/>
      <c r="HH4595" s="13"/>
      <c r="HI4595" s="13"/>
      <c r="HJ4595" s="13"/>
      <c r="HK4595" s="13"/>
      <c r="HL4595" s="13"/>
      <c r="HM4595" s="13"/>
      <c r="HN4595" s="13"/>
      <c r="HO4595" s="13"/>
      <c r="HP4595" s="13"/>
      <c r="HQ4595" s="13"/>
      <c r="HR4595" s="13"/>
      <c r="HS4595" s="13"/>
      <c r="HT4595" s="13"/>
      <c r="HU4595" s="13"/>
      <c r="HV4595" s="13"/>
      <c r="HW4595" s="13"/>
      <c r="HX4595" s="13"/>
      <c r="HY4595" s="13"/>
      <c r="HZ4595" s="13"/>
      <c r="IA4595" s="13"/>
      <c r="IB4595" s="13"/>
      <c r="IC4595" s="13"/>
      <c r="ID4595" s="13"/>
      <c r="IE4595" s="13"/>
      <c r="IF4595" s="13"/>
      <c r="IG4595" s="13"/>
    </row>
    <row r="4596" spans="1:241" s="304" customFormat="1">
      <c r="A4596" s="309">
        <v>488</v>
      </c>
      <c r="B4596" s="331" t="s">
        <v>5620</v>
      </c>
      <c r="C4596" s="321"/>
      <c r="D4596" s="346" t="s">
        <v>1808</v>
      </c>
      <c r="E4596" s="299">
        <f t="shared" si="264"/>
        <v>34</v>
      </c>
      <c r="F4596" s="325">
        <v>34</v>
      </c>
      <c r="G4596" s="303"/>
      <c r="H4596" s="320"/>
      <c r="I4596" s="13"/>
      <c r="J4596" s="13"/>
      <c r="K4596" s="13"/>
      <c r="L4596" s="13"/>
      <c r="M4596" s="13"/>
      <c r="N4596" s="13"/>
      <c r="O4596" s="13"/>
      <c r="P4596" s="13"/>
      <c r="Q4596" s="13"/>
      <c r="R4596" s="13"/>
      <c r="S4596" s="13"/>
      <c r="T4596" s="13"/>
      <c r="U4596" s="13"/>
      <c r="V4596" s="13"/>
      <c r="W4596" s="13"/>
      <c r="X4596" s="13"/>
      <c r="Y4596" s="13"/>
      <c r="Z4596" s="13"/>
      <c r="AA4596" s="13"/>
      <c r="AB4596" s="13"/>
      <c r="AC4596" s="13"/>
      <c r="AD4596" s="13"/>
      <c r="AE4596" s="13"/>
      <c r="AF4596" s="13"/>
      <c r="AG4596" s="13"/>
      <c r="AH4596" s="13"/>
      <c r="AI4596" s="13"/>
      <c r="AJ4596" s="13"/>
      <c r="AK4596" s="13"/>
      <c r="AL4596" s="13"/>
      <c r="AM4596" s="13"/>
      <c r="AN4596" s="13"/>
      <c r="AO4596" s="13"/>
      <c r="AP4596" s="13"/>
      <c r="AQ4596" s="13"/>
      <c r="AR4596" s="13"/>
      <c r="AS4596" s="13"/>
      <c r="AT4596" s="13"/>
      <c r="AU4596" s="13"/>
      <c r="AV4596" s="13"/>
      <c r="AW4596" s="13"/>
      <c r="AX4596" s="13"/>
      <c r="AY4596" s="13"/>
      <c r="AZ4596" s="13"/>
      <c r="BA4596" s="13"/>
      <c r="BB4596" s="13"/>
      <c r="BC4596" s="13"/>
      <c r="BD4596" s="13"/>
      <c r="BE4596" s="13"/>
      <c r="BF4596" s="13"/>
      <c r="BG4596" s="13"/>
      <c r="BH4596" s="13"/>
      <c r="BI4596" s="13"/>
      <c r="BJ4596" s="13"/>
      <c r="BK4596" s="13"/>
      <c r="BL4596" s="13"/>
      <c r="BM4596" s="13"/>
      <c r="BN4596" s="13"/>
      <c r="BO4596" s="13"/>
      <c r="BP4596" s="13"/>
      <c r="BQ4596" s="13"/>
      <c r="BR4596" s="13"/>
      <c r="BS4596" s="13"/>
      <c r="BT4596" s="13"/>
      <c r="BU4596" s="13"/>
      <c r="BV4596" s="13"/>
      <c r="BW4596" s="13"/>
      <c r="BX4596" s="13"/>
      <c r="BY4596" s="13"/>
      <c r="BZ4596" s="13"/>
      <c r="CA4596" s="13"/>
      <c r="CB4596" s="13"/>
      <c r="CC4596" s="13"/>
      <c r="CD4596" s="13"/>
      <c r="CE4596" s="13"/>
      <c r="CF4596" s="13"/>
      <c r="CG4596" s="13"/>
      <c r="CH4596" s="13"/>
      <c r="CI4596" s="13"/>
      <c r="CJ4596" s="13"/>
      <c r="CK4596" s="13"/>
      <c r="CL4596" s="13"/>
      <c r="CM4596" s="13"/>
      <c r="CN4596" s="13"/>
      <c r="CO4596" s="13"/>
      <c r="CP4596" s="13"/>
      <c r="CQ4596" s="13"/>
      <c r="CR4596" s="13"/>
      <c r="CS4596" s="13"/>
      <c r="CT4596" s="13"/>
      <c r="CU4596" s="13"/>
      <c r="CV4596" s="13"/>
      <c r="CW4596" s="13"/>
      <c r="CX4596" s="13"/>
      <c r="CY4596" s="13"/>
      <c r="CZ4596" s="13"/>
      <c r="DA4596" s="13"/>
      <c r="DB4596" s="13"/>
      <c r="DC4596" s="13"/>
      <c r="DD4596" s="13"/>
      <c r="DE4596" s="13"/>
      <c r="DF4596" s="13"/>
      <c r="DG4596" s="13"/>
      <c r="DH4596" s="13"/>
      <c r="DI4596" s="13"/>
      <c r="DJ4596" s="13"/>
      <c r="DK4596" s="13"/>
      <c r="DL4596" s="13"/>
      <c r="DM4596" s="13"/>
      <c r="DN4596" s="13"/>
      <c r="DO4596" s="13"/>
      <c r="DP4596" s="13"/>
      <c r="DQ4596" s="13"/>
      <c r="DR4596" s="13"/>
      <c r="DS4596" s="13"/>
      <c r="DT4596" s="13"/>
      <c r="DU4596" s="13"/>
      <c r="DV4596" s="13"/>
      <c r="DW4596" s="13"/>
      <c r="DX4596" s="13"/>
      <c r="DY4596" s="13"/>
      <c r="DZ4596" s="13"/>
      <c r="EA4596" s="13"/>
      <c r="EB4596" s="13"/>
      <c r="EC4596" s="13"/>
      <c r="ED4596" s="13"/>
      <c r="EE4596" s="13"/>
      <c r="EF4596" s="13"/>
      <c r="EG4596" s="13"/>
      <c r="EH4596" s="13"/>
      <c r="EI4596" s="13"/>
      <c r="EJ4596" s="13"/>
      <c r="EK4596" s="13"/>
      <c r="EL4596" s="13"/>
      <c r="EM4596" s="13"/>
      <c r="EN4596" s="13"/>
      <c r="EO4596" s="13"/>
      <c r="EP4596" s="13"/>
      <c r="EQ4596" s="13"/>
      <c r="ER4596" s="13"/>
      <c r="ES4596" s="13"/>
      <c r="ET4596" s="13"/>
      <c r="EU4596" s="13"/>
      <c r="EV4596" s="13"/>
      <c r="EW4596" s="13"/>
      <c r="EX4596" s="13"/>
      <c r="EY4596" s="13"/>
      <c r="EZ4596" s="13"/>
      <c r="FA4596" s="13"/>
      <c r="FB4596" s="13"/>
      <c r="FC4596" s="13"/>
      <c r="FD4596" s="13"/>
      <c r="FE4596" s="13"/>
      <c r="FF4596" s="13"/>
      <c r="FG4596" s="13"/>
      <c r="FH4596" s="13"/>
      <c r="FI4596" s="13"/>
      <c r="FJ4596" s="13"/>
      <c r="FK4596" s="13"/>
      <c r="FL4596" s="13"/>
      <c r="FM4596" s="13"/>
      <c r="FN4596" s="13"/>
      <c r="FO4596" s="13"/>
      <c r="FP4596" s="13"/>
      <c r="FQ4596" s="13"/>
      <c r="FR4596" s="13"/>
      <c r="FS4596" s="13"/>
      <c r="FT4596" s="13"/>
      <c r="FU4596" s="13"/>
      <c r="FV4596" s="13"/>
      <c r="FW4596" s="13"/>
      <c r="FX4596" s="13"/>
      <c r="FY4596" s="13"/>
      <c r="FZ4596" s="13"/>
      <c r="GA4596" s="13"/>
      <c r="GB4596" s="13"/>
      <c r="GC4596" s="13"/>
      <c r="GD4596" s="13"/>
      <c r="GE4596" s="13"/>
      <c r="GF4596" s="13"/>
      <c r="GG4596" s="13"/>
      <c r="GH4596" s="13"/>
      <c r="GI4596" s="13"/>
      <c r="GJ4596" s="13"/>
      <c r="GK4596" s="13"/>
      <c r="GL4596" s="13"/>
      <c r="GM4596" s="13"/>
      <c r="GN4596" s="13"/>
      <c r="GO4596" s="13"/>
      <c r="GP4596" s="13"/>
      <c r="GQ4596" s="13"/>
      <c r="GR4596" s="13"/>
      <c r="GS4596" s="13"/>
      <c r="GT4596" s="13"/>
      <c r="GU4596" s="13"/>
      <c r="GV4596" s="13"/>
      <c r="GW4596" s="13"/>
      <c r="GX4596" s="13"/>
      <c r="GY4596" s="13"/>
      <c r="GZ4596" s="13"/>
      <c r="HA4596" s="13"/>
      <c r="HB4596" s="13"/>
      <c r="HC4596" s="13"/>
      <c r="HD4596" s="13"/>
      <c r="HE4596" s="13"/>
      <c r="HF4596" s="13"/>
      <c r="HG4596" s="13"/>
      <c r="HH4596" s="13"/>
      <c r="HI4596" s="13"/>
      <c r="HJ4596" s="13"/>
      <c r="HK4596" s="13"/>
      <c r="HL4596" s="13"/>
      <c r="HM4596" s="13"/>
      <c r="HN4596" s="13"/>
      <c r="HO4596" s="13"/>
      <c r="HP4596" s="13"/>
      <c r="HQ4596" s="13"/>
      <c r="HR4596" s="13"/>
      <c r="HS4596" s="13"/>
      <c r="HT4596" s="13"/>
      <c r="HU4596" s="13"/>
      <c r="HV4596" s="13"/>
      <c r="HW4596" s="13"/>
      <c r="HX4596" s="13"/>
      <c r="HY4596" s="13"/>
      <c r="HZ4596" s="13"/>
      <c r="IA4596" s="13"/>
      <c r="IB4596" s="13"/>
      <c r="IC4596" s="13"/>
      <c r="ID4596" s="13"/>
      <c r="IE4596" s="13"/>
      <c r="IF4596" s="13"/>
      <c r="IG4596" s="13"/>
    </row>
    <row r="4597" spans="1:241" s="304" customFormat="1">
      <c r="A4597" s="309">
        <v>489</v>
      </c>
      <c r="B4597" s="331" t="s">
        <v>5625</v>
      </c>
      <c r="C4597" s="59"/>
      <c r="D4597" s="314" t="s">
        <v>2581</v>
      </c>
      <c r="E4597" s="299">
        <f t="shared" si="264"/>
        <v>12</v>
      </c>
      <c r="F4597" s="325">
        <v>12</v>
      </c>
      <c r="G4597" s="303"/>
      <c r="H4597" s="320"/>
      <c r="I4597" s="13"/>
      <c r="J4597" s="13"/>
      <c r="K4597" s="13"/>
      <c r="L4597" s="13"/>
      <c r="M4597" s="13"/>
      <c r="N4597" s="13"/>
      <c r="O4597" s="13"/>
      <c r="P4597" s="13"/>
      <c r="Q4597" s="13"/>
      <c r="R4597" s="13"/>
      <c r="S4597" s="13"/>
      <c r="T4597" s="13"/>
      <c r="U4597" s="13"/>
      <c r="V4597" s="13"/>
      <c r="W4597" s="13"/>
      <c r="X4597" s="13"/>
      <c r="Y4597" s="13"/>
      <c r="Z4597" s="13"/>
      <c r="AA4597" s="13"/>
      <c r="AB4597" s="13"/>
      <c r="AC4597" s="13"/>
      <c r="AD4597" s="13"/>
      <c r="AE4597" s="13"/>
      <c r="AF4597" s="13"/>
      <c r="AG4597" s="13"/>
      <c r="AH4597" s="13"/>
      <c r="AI4597" s="13"/>
      <c r="AJ4597" s="13"/>
      <c r="AK4597" s="13"/>
      <c r="AL4597" s="13"/>
      <c r="AM4597" s="13"/>
      <c r="AN4597" s="13"/>
      <c r="AO4597" s="13"/>
      <c r="AP4597" s="13"/>
      <c r="AQ4597" s="13"/>
      <c r="AR4597" s="13"/>
      <c r="AS4597" s="13"/>
      <c r="AT4597" s="13"/>
      <c r="AU4597" s="13"/>
      <c r="AV4597" s="13"/>
      <c r="AW4597" s="13"/>
      <c r="AX4597" s="13"/>
      <c r="AY4597" s="13"/>
      <c r="AZ4597" s="13"/>
      <c r="BA4597" s="13"/>
      <c r="BB4597" s="13"/>
      <c r="BC4597" s="13"/>
      <c r="BD4597" s="13"/>
      <c r="BE4597" s="13"/>
      <c r="BF4597" s="13"/>
      <c r="BG4597" s="13"/>
      <c r="BH4597" s="13"/>
      <c r="BI4597" s="13"/>
      <c r="BJ4597" s="13"/>
      <c r="BK4597" s="13"/>
      <c r="BL4597" s="13"/>
      <c r="BM4597" s="13"/>
      <c r="BN4597" s="13"/>
      <c r="BO4597" s="13"/>
      <c r="BP4597" s="13"/>
      <c r="BQ4597" s="13"/>
      <c r="BR4597" s="13"/>
      <c r="BS4597" s="13"/>
      <c r="BT4597" s="13"/>
      <c r="BU4597" s="13"/>
      <c r="BV4597" s="13"/>
      <c r="BW4597" s="13"/>
      <c r="BX4597" s="13"/>
      <c r="BY4597" s="13"/>
      <c r="BZ4597" s="13"/>
      <c r="CA4597" s="13"/>
      <c r="CB4597" s="13"/>
      <c r="CC4597" s="13"/>
      <c r="CD4597" s="13"/>
      <c r="CE4597" s="13"/>
      <c r="CF4597" s="13"/>
      <c r="CG4597" s="13"/>
      <c r="CH4597" s="13"/>
      <c r="CI4597" s="13"/>
      <c r="CJ4597" s="13"/>
      <c r="CK4597" s="13"/>
      <c r="CL4597" s="13"/>
      <c r="CM4597" s="13"/>
      <c r="CN4597" s="13"/>
      <c r="CO4597" s="13"/>
      <c r="CP4597" s="13"/>
      <c r="CQ4597" s="13"/>
      <c r="CR4597" s="13"/>
      <c r="CS4597" s="13"/>
      <c r="CT4597" s="13"/>
      <c r="CU4597" s="13"/>
      <c r="CV4597" s="13"/>
      <c r="CW4597" s="13"/>
      <c r="CX4597" s="13"/>
      <c r="CY4597" s="13"/>
      <c r="CZ4597" s="13"/>
      <c r="DA4597" s="13"/>
      <c r="DB4597" s="13"/>
      <c r="DC4597" s="13"/>
      <c r="DD4597" s="13"/>
      <c r="DE4597" s="13"/>
      <c r="DF4597" s="13"/>
      <c r="DG4597" s="13"/>
      <c r="DH4597" s="13"/>
      <c r="DI4597" s="13"/>
      <c r="DJ4597" s="13"/>
      <c r="DK4597" s="13"/>
      <c r="DL4597" s="13"/>
      <c r="DM4597" s="13"/>
      <c r="DN4597" s="13"/>
      <c r="DO4597" s="13"/>
      <c r="DP4597" s="13"/>
      <c r="DQ4597" s="13"/>
      <c r="DR4597" s="13"/>
      <c r="DS4597" s="13"/>
      <c r="DT4597" s="13"/>
      <c r="DU4597" s="13"/>
      <c r="DV4597" s="13"/>
      <c r="DW4597" s="13"/>
      <c r="DX4597" s="13"/>
      <c r="DY4597" s="13"/>
      <c r="DZ4597" s="13"/>
      <c r="EA4597" s="13"/>
      <c r="EB4597" s="13"/>
      <c r="EC4597" s="13"/>
      <c r="ED4597" s="13"/>
      <c r="EE4597" s="13"/>
      <c r="EF4597" s="13"/>
      <c r="EG4597" s="13"/>
      <c r="EH4597" s="13"/>
      <c r="EI4597" s="13"/>
      <c r="EJ4597" s="13"/>
      <c r="EK4597" s="13"/>
      <c r="EL4597" s="13"/>
      <c r="EM4597" s="13"/>
      <c r="EN4597" s="13"/>
      <c r="EO4597" s="13"/>
      <c r="EP4597" s="13"/>
      <c r="EQ4597" s="13"/>
      <c r="ER4597" s="13"/>
      <c r="ES4597" s="13"/>
      <c r="ET4597" s="13"/>
      <c r="EU4597" s="13"/>
      <c r="EV4597" s="13"/>
      <c r="EW4597" s="13"/>
      <c r="EX4597" s="13"/>
      <c r="EY4597" s="13"/>
      <c r="EZ4597" s="13"/>
      <c r="FA4597" s="13"/>
      <c r="FB4597" s="13"/>
      <c r="FC4597" s="13"/>
      <c r="FD4597" s="13"/>
      <c r="FE4597" s="13"/>
      <c r="FF4597" s="13"/>
      <c r="FG4597" s="13"/>
      <c r="FH4597" s="13"/>
      <c r="FI4597" s="13"/>
      <c r="FJ4597" s="13"/>
      <c r="FK4597" s="13"/>
      <c r="FL4597" s="13"/>
      <c r="FM4597" s="13"/>
      <c r="FN4597" s="13"/>
      <c r="FO4597" s="13"/>
      <c r="FP4597" s="13"/>
      <c r="FQ4597" s="13"/>
      <c r="FR4597" s="13"/>
      <c r="FS4597" s="13"/>
      <c r="FT4597" s="13"/>
      <c r="FU4597" s="13"/>
      <c r="FV4597" s="13"/>
      <c r="FW4597" s="13"/>
      <c r="FX4597" s="13"/>
      <c r="FY4597" s="13"/>
      <c r="FZ4597" s="13"/>
      <c r="GA4597" s="13"/>
      <c r="GB4597" s="13"/>
      <c r="GC4597" s="13"/>
      <c r="GD4597" s="13"/>
      <c r="GE4597" s="13"/>
      <c r="GF4597" s="13"/>
      <c r="GG4597" s="13"/>
      <c r="GH4597" s="13"/>
      <c r="GI4597" s="13"/>
      <c r="GJ4597" s="13"/>
      <c r="GK4597" s="13"/>
      <c r="GL4597" s="13"/>
      <c r="GM4597" s="13"/>
      <c r="GN4597" s="13"/>
      <c r="GO4597" s="13"/>
      <c r="GP4597" s="13"/>
      <c r="GQ4597" s="13"/>
      <c r="GR4597" s="13"/>
      <c r="GS4597" s="13"/>
      <c r="GT4597" s="13"/>
      <c r="GU4597" s="13"/>
      <c r="GV4597" s="13"/>
      <c r="GW4597" s="13"/>
      <c r="GX4597" s="13"/>
      <c r="GY4597" s="13"/>
      <c r="GZ4597" s="13"/>
      <c r="HA4597" s="13"/>
      <c r="HB4597" s="13"/>
      <c r="HC4597" s="13"/>
      <c r="HD4597" s="13"/>
      <c r="HE4597" s="13"/>
      <c r="HF4597" s="13"/>
      <c r="HG4597" s="13"/>
      <c r="HH4597" s="13"/>
      <c r="HI4597" s="13"/>
      <c r="HJ4597" s="13"/>
      <c r="HK4597" s="13"/>
      <c r="HL4597" s="13"/>
      <c r="HM4597" s="13"/>
      <c r="HN4597" s="13"/>
      <c r="HO4597" s="13"/>
      <c r="HP4597" s="13"/>
      <c r="HQ4597" s="13"/>
      <c r="HR4597" s="13"/>
      <c r="HS4597" s="13"/>
      <c r="HT4597" s="13"/>
      <c r="HU4597" s="13"/>
      <c r="HV4597" s="13"/>
      <c r="HW4597" s="13"/>
      <c r="HX4597" s="13"/>
      <c r="HY4597" s="13"/>
      <c r="HZ4597" s="13"/>
      <c r="IA4597" s="13"/>
      <c r="IB4597" s="13"/>
      <c r="IC4597" s="13"/>
      <c r="ID4597" s="13"/>
      <c r="IE4597" s="13"/>
      <c r="IF4597" s="13"/>
      <c r="IG4597" s="13"/>
    </row>
    <row r="4598" spans="1:241" s="304" customFormat="1">
      <c r="A4598" s="309">
        <v>490</v>
      </c>
      <c r="B4598" s="331" t="s">
        <v>5626</v>
      </c>
      <c r="C4598" s="59"/>
      <c r="D4598" s="314" t="s">
        <v>2581</v>
      </c>
      <c r="E4598" s="299">
        <f t="shared" si="264"/>
        <v>12</v>
      </c>
      <c r="F4598" s="325">
        <v>12</v>
      </c>
      <c r="G4598" s="303"/>
      <c r="H4598" s="320"/>
      <c r="I4598" s="13"/>
      <c r="J4598" s="13"/>
      <c r="K4598" s="13"/>
      <c r="L4598" s="13"/>
      <c r="M4598" s="13"/>
      <c r="N4598" s="13"/>
      <c r="O4598" s="13"/>
      <c r="P4598" s="13"/>
      <c r="Q4598" s="13"/>
      <c r="R4598" s="13"/>
      <c r="S4598" s="13"/>
      <c r="T4598" s="13"/>
      <c r="U4598" s="13"/>
      <c r="V4598" s="13"/>
      <c r="W4598" s="13"/>
      <c r="X4598" s="13"/>
      <c r="Y4598" s="13"/>
      <c r="Z4598" s="13"/>
      <c r="AA4598" s="13"/>
      <c r="AB4598" s="13"/>
      <c r="AC4598" s="13"/>
      <c r="AD4598" s="13"/>
      <c r="AE4598" s="13"/>
      <c r="AF4598" s="13"/>
      <c r="AG4598" s="13"/>
      <c r="AH4598" s="13"/>
      <c r="AI4598" s="13"/>
      <c r="AJ4598" s="13"/>
      <c r="AK4598" s="13"/>
      <c r="AL4598" s="13"/>
      <c r="AM4598" s="13"/>
      <c r="AN4598" s="13"/>
      <c r="AO4598" s="13"/>
      <c r="AP4598" s="13"/>
      <c r="AQ4598" s="13"/>
      <c r="AR4598" s="13"/>
      <c r="AS4598" s="13"/>
      <c r="AT4598" s="13"/>
      <c r="AU4598" s="13"/>
      <c r="AV4598" s="13"/>
      <c r="AW4598" s="13"/>
      <c r="AX4598" s="13"/>
      <c r="AY4598" s="13"/>
      <c r="AZ4598" s="13"/>
      <c r="BA4598" s="13"/>
      <c r="BB4598" s="13"/>
      <c r="BC4598" s="13"/>
      <c r="BD4598" s="13"/>
      <c r="BE4598" s="13"/>
      <c r="BF4598" s="13"/>
      <c r="BG4598" s="13"/>
      <c r="BH4598" s="13"/>
      <c r="BI4598" s="13"/>
      <c r="BJ4598" s="13"/>
      <c r="BK4598" s="13"/>
      <c r="BL4598" s="13"/>
      <c r="BM4598" s="13"/>
      <c r="BN4598" s="13"/>
      <c r="BO4598" s="13"/>
      <c r="BP4598" s="13"/>
      <c r="BQ4598" s="13"/>
      <c r="BR4598" s="13"/>
      <c r="BS4598" s="13"/>
      <c r="BT4598" s="13"/>
      <c r="BU4598" s="13"/>
      <c r="BV4598" s="13"/>
      <c r="BW4598" s="13"/>
      <c r="BX4598" s="13"/>
      <c r="BY4598" s="13"/>
      <c r="BZ4598" s="13"/>
      <c r="CA4598" s="13"/>
      <c r="CB4598" s="13"/>
      <c r="CC4598" s="13"/>
      <c r="CD4598" s="13"/>
      <c r="CE4598" s="13"/>
      <c r="CF4598" s="13"/>
      <c r="CG4598" s="13"/>
      <c r="CH4598" s="13"/>
      <c r="CI4598" s="13"/>
      <c r="CJ4598" s="13"/>
      <c r="CK4598" s="13"/>
      <c r="CL4598" s="13"/>
      <c r="CM4598" s="13"/>
      <c r="CN4598" s="13"/>
      <c r="CO4598" s="13"/>
      <c r="CP4598" s="13"/>
      <c r="CQ4598" s="13"/>
      <c r="CR4598" s="13"/>
      <c r="CS4598" s="13"/>
      <c r="CT4598" s="13"/>
      <c r="CU4598" s="13"/>
      <c r="CV4598" s="13"/>
      <c r="CW4598" s="13"/>
      <c r="CX4598" s="13"/>
      <c r="CY4598" s="13"/>
      <c r="CZ4598" s="13"/>
      <c r="DA4598" s="13"/>
      <c r="DB4598" s="13"/>
      <c r="DC4598" s="13"/>
      <c r="DD4598" s="13"/>
      <c r="DE4598" s="13"/>
      <c r="DF4598" s="13"/>
      <c r="DG4598" s="13"/>
      <c r="DH4598" s="13"/>
      <c r="DI4598" s="13"/>
      <c r="DJ4598" s="13"/>
      <c r="DK4598" s="13"/>
      <c r="DL4598" s="13"/>
      <c r="DM4598" s="13"/>
      <c r="DN4598" s="13"/>
      <c r="DO4598" s="13"/>
      <c r="DP4598" s="13"/>
      <c r="DQ4598" s="13"/>
      <c r="DR4598" s="13"/>
      <c r="DS4598" s="13"/>
      <c r="DT4598" s="13"/>
      <c r="DU4598" s="13"/>
      <c r="DV4598" s="13"/>
      <c r="DW4598" s="13"/>
      <c r="DX4598" s="13"/>
      <c r="DY4598" s="13"/>
      <c r="DZ4598" s="13"/>
      <c r="EA4598" s="13"/>
      <c r="EB4598" s="13"/>
      <c r="EC4598" s="13"/>
      <c r="ED4598" s="13"/>
      <c r="EE4598" s="13"/>
      <c r="EF4598" s="13"/>
      <c r="EG4598" s="13"/>
      <c r="EH4598" s="13"/>
      <c r="EI4598" s="13"/>
      <c r="EJ4598" s="13"/>
      <c r="EK4598" s="13"/>
      <c r="EL4598" s="13"/>
      <c r="EM4598" s="13"/>
      <c r="EN4598" s="13"/>
      <c r="EO4598" s="13"/>
      <c r="EP4598" s="13"/>
      <c r="EQ4598" s="13"/>
      <c r="ER4598" s="13"/>
      <c r="ES4598" s="13"/>
      <c r="ET4598" s="13"/>
      <c r="EU4598" s="13"/>
      <c r="EV4598" s="13"/>
      <c r="EW4598" s="13"/>
      <c r="EX4598" s="13"/>
      <c r="EY4598" s="13"/>
      <c r="EZ4598" s="13"/>
      <c r="FA4598" s="13"/>
      <c r="FB4598" s="13"/>
      <c r="FC4598" s="13"/>
      <c r="FD4598" s="13"/>
      <c r="FE4598" s="13"/>
      <c r="FF4598" s="13"/>
      <c r="FG4598" s="13"/>
      <c r="FH4598" s="13"/>
      <c r="FI4598" s="13"/>
      <c r="FJ4598" s="13"/>
      <c r="FK4598" s="13"/>
      <c r="FL4598" s="13"/>
      <c r="FM4598" s="13"/>
      <c r="FN4598" s="13"/>
      <c r="FO4598" s="13"/>
      <c r="FP4598" s="13"/>
      <c r="FQ4598" s="13"/>
      <c r="FR4598" s="13"/>
      <c r="FS4598" s="13"/>
      <c r="FT4598" s="13"/>
      <c r="FU4598" s="13"/>
      <c r="FV4598" s="13"/>
      <c r="FW4598" s="13"/>
      <c r="FX4598" s="13"/>
      <c r="FY4598" s="13"/>
      <c r="FZ4598" s="13"/>
      <c r="GA4598" s="13"/>
      <c r="GB4598" s="13"/>
      <c r="GC4598" s="13"/>
      <c r="GD4598" s="13"/>
      <c r="GE4598" s="13"/>
      <c r="GF4598" s="13"/>
      <c r="GG4598" s="13"/>
      <c r="GH4598" s="13"/>
      <c r="GI4598" s="13"/>
      <c r="GJ4598" s="13"/>
      <c r="GK4598" s="13"/>
      <c r="GL4598" s="13"/>
      <c r="GM4598" s="13"/>
      <c r="GN4598" s="13"/>
      <c r="GO4598" s="13"/>
      <c r="GP4598" s="13"/>
      <c r="GQ4598" s="13"/>
      <c r="GR4598" s="13"/>
      <c r="GS4598" s="13"/>
      <c r="GT4598" s="13"/>
      <c r="GU4598" s="13"/>
      <c r="GV4598" s="13"/>
      <c r="GW4598" s="13"/>
      <c r="GX4598" s="13"/>
      <c r="GY4598" s="13"/>
      <c r="GZ4598" s="13"/>
      <c r="HA4598" s="13"/>
      <c r="HB4598" s="13"/>
      <c r="HC4598" s="13"/>
      <c r="HD4598" s="13"/>
      <c r="HE4598" s="13"/>
      <c r="HF4598" s="13"/>
      <c r="HG4598" s="13"/>
      <c r="HH4598" s="13"/>
      <c r="HI4598" s="13"/>
      <c r="HJ4598" s="13"/>
      <c r="HK4598" s="13"/>
      <c r="HL4598" s="13"/>
      <c r="HM4598" s="13"/>
      <c r="HN4598" s="13"/>
      <c r="HO4598" s="13"/>
      <c r="HP4598" s="13"/>
      <c r="HQ4598" s="13"/>
      <c r="HR4598" s="13"/>
      <c r="HS4598" s="13"/>
      <c r="HT4598" s="13"/>
      <c r="HU4598" s="13"/>
      <c r="HV4598" s="13"/>
      <c r="HW4598" s="13"/>
      <c r="HX4598" s="13"/>
      <c r="HY4598" s="13"/>
      <c r="HZ4598" s="13"/>
      <c r="IA4598" s="13"/>
      <c r="IB4598" s="13"/>
      <c r="IC4598" s="13"/>
      <c r="ID4598" s="13"/>
      <c r="IE4598" s="13"/>
      <c r="IF4598" s="13"/>
      <c r="IG4598" s="13"/>
    </row>
    <row r="4599" spans="1:241" s="304" customFormat="1">
      <c r="A4599" s="309">
        <v>491</v>
      </c>
      <c r="B4599" s="331" t="s">
        <v>5627</v>
      </c>
      <c r="C4599" s="59"/>
      <c r="D4599" s="314" t="s">
        <v>2581</v>
      </c>
      <c r="E4599" s="299">
        <f t="shared" si="264"/>
        <v>5</v>
      </c>
      <c r="F4599" s="325">
        <v>5</v>
      </c>
      <c r="G4599" s="303"/>
      <c r="H4599" s="320"/>
      <c r="I4599" s="13"/>
      <c r="J4599" s="13"/>
      <c r="K4599" s="13"/>
      <c r="L4599" s="13"/>
      <c r="M4599" s="13"/>
      <c r="N4599" s="13"/>
      <c r="O4599" s="13"/>
      <c r="P4599" s="13"/>
      <c r="Q4599" s="13"/>
      <c r="R4599" s="13"/>
      <c r="S4599" s="13"/>
      <c r="T4599" s="13"/>
      <c r="U4599" s="13"/>
      <c r="V4599" s="13"/>
      <c r="W4599" s="13"/>
      <c r="X4599" s="13"/>
      <c r="Y4599" s="13"/>
      <c r="Z4599" s="13"/>
      <c r="AA4599" s="13"/>
      <c r="AB4599" s="13"/>
      <c r="AC4599" s="13"/>
      <c r="AD4599" s="13"/>
      <c r="AE4599" s="13"/>
      <c r="AF4599" s="13"/>
      <c r="AG4599" s="13"/>
      <c r="AH4599" s="13"/>
      <c r="AI4599" s="13"/>
      <c r="AJ4599" s="13"/>
      <c r="AK4599" s="13"/>
      <c r="AL4599" s="13"/>
      <c r="AM4599" s="13"/>
      <c r="AN4599" s="13"/>
      <c r="AO4599" s="13"/>
      <c r="AP4599" s="13"/>
      <c r="AQ4599" s="13"/>
      <c r="AR4599" s="13"/>
      <c r="AS4599" s="13"/>
      <c r="AT4599" s="13"/>
      <c r="AU4599" s="13"/>
      <c r="AV4599" s="13"/>
      <c r="AW4599" s="13"/>
      <c r="AX4599" s="13"/>
      <c r="AY4599" s="13"/>
      <c r="AZ4599" s="13"/>
      <c r="BA4599" s="13"/>
      <c r="BB4599" s="13"/>
      <c r="BC4599" s="13"/>
      <c r="BD4599" s="13"/>
      <c r="BE4599" s="13"/>
      <c r="BF4599" s="13"/>
      <c r="BG4599" s="13"/>
      <c r="BH4599" s="13"/>
      <c r="BI4599" s="13"/>
      <c r="BJ4599" s="13"/>
      <c r="BK4599" s="13"/>
      <c r="BL4599" s="13"/>
      <c r="BM4599" s="13"/>
      <c r="BN4599" s="13"/>
      <c r="BO4599" s="13"/>
      <c r="BP4599" s="13"/>
      <c r="BQ4599" s="13"/>
      <c r="BR4599" s="13"/>
      <c r="BS4599" s="13"/>
      <c r="BT4599" s="13"/>
      <c r="BU4599" s="13"/>
      <c r="BV4599" s="13"/>
      <c r="BW4599" s="13"/>
      <c r="BX4599" s="13"/>
      <c r="BY4599" s="13"/>
      <c r="BZ4599" s="13"/>
      <c r="CA4599" s="13"/>
      <c r="CB4599" s="13"/>
      <c r="CC4599" s="13"/>
      <c r="CD4599" s="13"/>
      <c r="CE4599" s="13"/>
      <c r="CF4599" s="13"/>
      <c r="CG4599" s="13"/>
      <c r="CH4599" s="13"/>
      <c r="CI4599" s="13"/>
      <c r="CJ4599" s="13"/>
      <c r="CK4599" s="13"/>
      <c r="CL4599" s="13"/>
      <c r="CM4599" s="13"/>
      <c r="CN4599" s="13"/>
      <c r="CO4599" s="13"/>
      <c r="CP4599" s="13"/>
      <c r="CQ4599" s="13"/>
      <c r="CR4599" s="13"/>
      <c r="CS4599" s="13"/>
      <c r="CT4599" s="13"/>
      <c r="CU4599" s="13"/>
      <c r="CV4599" s="13"/>
      <c r="CW4599" s="13"/>
      <c r="CX4599" s="13"/>
      <c r="CY4599" s="13"/>
      <c r="CZ4599" s="13"/>
      <c r="DA4599" s="13"/>
      <c r="DB4599" s="13"/>
      <c r="DC4599" s="13"/>
      <c r="DD4599" s="13"/>
      <c r="DE4599" s="13"/>
      <c r="DF4599" s="13"/>
      <c r="DG4599" s="13"/>
      <c r="DH4599" s="13"/>
      <c r="DI4599" s="13"/>
      <c r="DJ4599" s="13"/>
      <c r="DK4599" s="13"/>
      <c r="DL4599" s="13"/>
      <c r="DM4599" s="13"/>
      <c r="DN4599" s="13"/>
      <c r="DO4599" s="13"/>
      <c r="DP4599" s="13"/>
      <c r="DQ4599" s="13"/>
      <c r="DR4599" s="13"/>
      <c r="DS4599" s="13"/>
      <c r="DT4599" s="13"/>
      <c r="DU4599" s="13"/>
      <c r="DV4599" s="13"/>
      <c r="DW4599" s="13"/>
      <c r="DX4599" s="13"/>
      <c r="DY4599" s="13"/>
      <c r="DZ4599" s="13"/>
      <c r="EA4599" s="13"/>
      <c r="EB4599" s="13"/>
      <c r="EC4599" s="13"/>
      <c r="ED4599" s="13"/>
      <c r="EE4599" s="13"/>
      <c r="EF4599" s="13"/>
      <c r="EG4599" s="13"/>
      <c r="EH4599" s="13"/>
      <c r="EI4599" s="13"/>
      <c r="EJ4599" s="13"/>
      <c r="EK4599" s="13"/>
      <c r="EL4599" s="13"/>
      <c r="EM4599" s="13"/>
      <c r="EN4599" s="13"/>
      <c r="EO4599" s="13"/>
      <c r="EP4599" s="13"/>
      <c r="EQ4599" s="13"/>
      <c r="ER4599" s="13"/>
      <c r="ES4599" s="13"/>
      <c r="ET4599" s="13"/>
      <c r="EU4599" s="13"/>
      <c r="EV4599" s="13"/>
      <c r="EW4599" s="13"/>
      <c r="EX4599" s="13"/>
      <c r="EY4599" s="13"/>
      <c r="EZ4599" s="13"/>
      <c r="FA4599" s="13"/>
      <c r="FB4599" s="13"/>
      <c r="FC4599" s="13"/>
      <c r="FD4599" s="13"/>
      <c r="FE4599" s="13"/>
      <c r="FF4599" s="13"/>
      <c r="FG4599" s="13"/>
      <c r="FH4599" s="13"/>
      <c r="FI4599" s="13"/>
      <c r="FJ4599" s="13"/>
      <c r="FK4599" s="13"/>
      <c r="FL4599" s="13"/>
      <c r="FM4599" s="13"/>
      <c r="FN4599" s="13"/>
      <c r="FO4599" s="13"/>
      <c r="FP4599" s="13"/>
      <c r="FQ4599" s="13"/>
      <c r="FR4599" s="13"/>
      <c r="FS4599" s="13"/>
      <c r="FT4599" s="13"/>
      <c r="FU4599" s="13"/>
      <c r="FV4599" s="13"/>
      <c r="FW4599" s="13"/>
      <c r="FX4599" s="13"/>
      <c r="FY4599" s="13"/>
      <c r="FZ4599" s="13"/>
      <c r="GA4599" s="13"/>
      <c r="GB4599" s="13"/>
      <c r="GC4599" s="13"/>
      <c r="GD4599" s="13"/>
      <c r="GE4599" s="13"/>
      <c r="GF4599" s="13"/>
      <c r="GG4599" s="13"/>
      <c r="GH4599" s="13"/>
      <c r="GI4599" s="13"/>
      <c r="GJ4599" s="13"/>
      <c r="GK4599" s="13"/>
      <c r="GL4599" s="13"/>
      <c r="GM4599" s="13"/>
      <c r="GN4599" s="13"/>
      <c r="GO4599" s="13"/>
      <c r="GP4599" s="13"/>
      <c r="GQ4599" s="13"/>
      <c r="GR4599" s="13"/>
      <c r="GS4599" s="13"/>
      <c r="GT4599" s="13"/>
      <c r="GU4599" s="13"/>
      <c r="GV4599" s="13"/>
      <c r="GW4599" s="13"/>
      <c r="GX4599" s="13"/>
      <c r="GY4599" s="13"/>
      <c r="GZ4599" s="13"/>
      <c r="HA4599" s="13"/>
      <c r="HB4599" s="13"/>
      <c r="HC4599" s="13"/>
      <c r="HD4599" s="13"/>
      <c r="HE4599" s="13"/>
      <c r="HF4599" s="13"/>
      <c r="HG4599" s="13"/>
      <c r="HH4599" s="13"/>
      <c r="HI4599" s="13"/>
      <c r="HJ4599" s="13"/>
      <c r="HK4599" s="13"/>
      <c r="HL4599" s="13"/>
      <c r="HM4599" s="13"/>
      <c r="HN4599" s="13"/>
      <c r="HO4599" s="13"/>
      <c r="HP4599" s="13"/>
      <c r="HQ4599" s="13"/>
      <c r="HR4599" s="13"/>
      <c r="HS4599" s="13"/>
      <c r="HT4599" s="13"/>
      <c r="HU4599" s="13"/>
      <c r="HV4599" s="13"/>
      <c r="HW4599" s="13"/>
      <c r="HX4599" s="13"/>
      <c r="HY4599" s="13"/>
      <c r="HZ4599" s="13"/>
      <c r="IA4599" s="13"/>
      <c r="IB4599" s="13"/>
      <c r="IC4599" s="13"/>
      <c r="ID4599" s="13"/>
      <c r="IE4599" s="13"/>
      <c r="IF4599" s="13"/>
      <c r="IG4599" s="13"/>
    </row>
    <row r="4600" spans="1:241" s="304" customFormat="1">
      <c r="A4600" s="309">
        <v>492</v>
      </c>
      <c r="B4600" s="331" t="s">
        <v>5628</v>
      </c>
      <c r="C4600" s="59"/>
      <c r="D4600" s="346" t="s">
        <v>1808</v>
      </c>
      <c r="E4600" s="299">
        <f t="shared" si="264"/>
        <v>10</v>
      </c>
      <c r="F4600" s="325">
        <v>10</v>
      </c>
      <c r="G4600" s="303"/>
      <c r="H4600" s="320"/>
      <c r="I4600" s="13"/>
      <c r="J4600" s="13"/>
      <c r="K4600" s="13"/>
      <c r="L4600" s="13"/>
      <c r="M4600" s="13"/>
      <c r="N4600" s="13"/>
      <c r="O4600" s="13"/>
      <c r="P4600" s="13"/>
      <c r="Q4600" s="13"/>
      <c r="R4600" s="13"/>
      <c r="S4600" s="13"/>
      <c r="T4600" s="13"/>
      <c r="U4600" s="13"/>
      <c r="V4600" s="13"/>
      <c r="W4600" s="13"/>
      <c r="X4600" s="13"/>
      <c r="Y4600" s="13"/>
      <c r="Z4600" s="13"/>
      <c r="AA4600" s="13"/>
      <c r="AB4600" s="13"/>
      <c r="AC4600" s="13"/>
      <c r="AD4600" s="13"/>
      <c r="AE4600" s="13"/>
      <c r="AF4600" s="13"/>
      <c r="AG4600" s="13"/>
      <c r="AH4600" s="13"/>
      <c r="AI4600" s="13"/>
      <c r="AJ4600" s="13"/>
      <c r="AK4600" s="13"/>
      <c r="AL4600" s="13"/>
      <c r="AM4600" s="13"/>
      <c r="AN4600" s="13"/>
      <c r="AO4600" s="13"/>
      <c r="AP4600" s="13"/>
      <c r="AQ4600" s="13"/>
      <c r="AR4600" s="13"/>
      <c r="AS4600" s="13"/>
      <c r="AT4600" s="13"/>
      <c r="AU4600" s="13"/>
      <c r="AV4600" s="13"/>
      <c r="AW4600" s="13"/>
      <c r="AX4600" s="13"/>
      <c r="AY4600" s="13"/>
      <c r="AZ4600" s="13"/>
      <c r="BA4600" s="13"/>
      <c r="BB4600" s="13"/>
      <c r="BC4600" s="13"/>
      <c r="BD4600" s="13"/>
      <c r="BE4600" s="13"/>
      <c r="BF4600" s="13"/>
      <c r="BG4600" s="13"/>
      <c r="BH4600" s="13"/>
      <c r="BI4600" s="13"/>
      <c r="BJ4600" s="13"/>
      <c r="BK4600" s="13"/>
      <c r="BL4600" s="13"/>
      <c r="BM4600" s="13"/>
      <c r="BN4600" s="13"/>
      <c r="BO4600" s="13"/>
      <c r="BP4600" s="13"/>
      <c r="BQ4600" s="13"/>
      <c r="BR4600" s="13"/>
      <c r="BS4600" s="13"/>
      <c r="BT4600" s="13"/>
      <c r="BU4600" s="13"/>
      <c r="BV4600" s="13"/>
      <c r="BW4600" s="13"/>
      <c r="BX4600" s="13"/>
      <c r="BY4600" s="13"/>
      <c r="BZ4600" s="13"/>
      <c r="CA4600" s="13"/>
      <c r="CB4600" s="13"/>
      <c r="CC4600" s="13"/>
      <c r="CD4600" s="13"/>
      <c r="CE4600" s="13"/>
      <c r="CF4600" s="13"/>
      <c r="CG4600" s="13"/>
      <c r="CH4600" s="13"/>
      <c r="CI4600" s="13"/>
      <c r="CJ4600" s="13"/>
      <c r="CK4600" s="13"/>
      <c r="CL4600" s="13"/>
      <c r="CM4600" s="13"/>
      <c r="CN4600" s="13"/>
      <c r="CO4600" s="13"/>
      <c r="CP4600" s="13"/>
      <c r="CQ4600" s="13"/>
      <c r="CR4600" s="13"/>
      <c r="CS4600" s="13"/>
      <c r="CT4600" s="13"/>
      <c r="CU4600" s="13"/>
      <c r="CV4600" s="13"/>
      <c r="CW4600" s="13"/>
      <c r="CX4600" s="13"/>
      <c r="CY4600" s="13"/>
      <c r="CZ4600" s="13"/>
      <c r="DA4600" s="13"/>
      <c r="DB4600" s="13"/>
      <c r="DC4600" s="13"/>
      <c r="DD4600" s="13"/>
      <c r="DE4600" s="13"/>
      <c r="DF4600" s="13"/>
      <c r="DG4600" s="13"/>
      <c r="DH4600" s="13"/>
      <c r="DI4600" s="13"/>
      <c r="DJ4600" s="13"/>
      <c r="DK4600" s="13"/>
      <c r="DL4600" s="13"/>
      <c r="DM4600" s="13"/>
      <c r="DN4600" s="13"/>
      <c r="DO4600" s="13"/>
      <c r="DP4600" s="13"/>
      <c r="DQ4600" s="13"/>
      <c r="DR4600" s="13"/>
      <c r="DS4600" s="13"/>
      <c r="DT4600" s="13"/>
      <c r="DU4600" s="13"/>
      <c r="DV4600" s="13"/>
      <c r="DW4600" s="13"/>
      <c r="DX4600" s="13"/>
      <c r="DY4600" s="13"/>
      <c r="DZ4600" s="13"/>
      <c r="EA4600" s="13"/>
      <c r="EB4600" s="13"/>
      <c r="EC4600" s="13"/>
      <c r="ED4600" s="13"/>
      <c r="EE4600" s="13"/>
      <c r="EF4600" s="13"/>
      <c r="EG4600" s="13"/>
      <c r="EH4600" s="13"/>
      <c r="EI4600" s="13"/>
      <c r="EJ4600" s="13"/>
      <c r="EK4600" s="13"/>
      <c r="EL4600" s="13"/>
      <c r="EM4600" s="13"/>
      <c r="EN4600" s="13"/>
      <c r="EO4600" s="13"/>
      <c r="EP4600" s="13"/>
      <c r="EQ4600" s="13"/>
      <c r="ER4600" s="13"/>
      <c r="ES4600" s="13"/>
      <c r="ET4600" s="13"/>
      <c r="EU4600" s="13"/>
      <c r="EV4600" s="13"/>
      <c r="EW4600" s="13"/>
      <c r="EX4600" s="13"/>
      <c r="EY4600" s="13"/>
      <c r="EZ4600" s="13"/>
      <c r="FA4600" s="13"/>
      <c r="FB4600" s="13"/>
      <c r="FC4600" s="13"/>
      <c r="FD4600" s="13"/>
      <c r="FE4600" s="13"/>
      <c r="FF4600" s="13"/>
      <c r="FG4600" s="13"/>
      <c r="FH4600" s="13"/>
      <c r="FI4600" s="13"/>
      <c r="FJ4600" s="13"/>
      <c r="FK4600" s="13"/>
      <c r="FL4600" s="13"/>
      <c r="FM4600" s="13"/>
      <c r="FN4600" s="13"/>
      <c r="FO4600" s="13"/>
      <c r="FP4600" s="13"/>
      <c r="FQ4600" s="13"/>
      <c r="FR4600" s="13"/>
      <c r="FS4600" s="13"/>
      <c r="FT4600" s="13"/>
      <c r="FU4600" s="13"/>
      <c r="FV4600" s="13"/>
      <c r="FW4600" s="13"/>
      <c r="FX4600" s="13"/>
      <c r="FY4600" s="13"/>
      <c r="FZ4600" s="13"/>
      <c r="GA4600" s="13"/>
      <c r="GB4600" s="13"/>
      <c r="GC4600" s="13"/>
      <c r="GD4600" s="13"/>
      <c r="GE4600" s="13"/>
      <c r="GF4600" s="13"/>
      <c r="GG4600" s="13"/>
      <c r="GH4600" s="13"/>
      <c r="GI4600" s="13"/>
      <c r="GJ4600" s="13"/>
      <c r="GK4600" s="13"/>
      <c r="GL4600" s="13"/>
      <c r="GM4600" s="13"/>
      <c r="GN4600" s="13"/>
      <c r="GO4600" s="13"/>
      <c r="GP4600" s="13"/>
      <c r="GQ4600" s="13"/>
      <c r="GR4600" s="13"/>
      <c r="GS4600" s="13"/>
      <c r="GT4600" s="13"/>
      <c r="GU4600" s="13"/>
      <c r="GV4600" s="13"/>
      <c r="GW4600" s="13"/>
      <c r="GX4600" s="13"/>
      <c r="GY4600" s="13"/>
      <c r="GZ4600" s="13"/>
      <c r="HA4600" s="13"/>
      <c r="HB4600" s="13"/>
      <c r="HC4600" s="13"/>
      <c r="HD4600" s="13"/>
      <c r="HE4600" s="13"/>
      <c r="HF4600" s="13"/>
      <c r="HG4600" s="13"/>
      <c r="HH4600" s="13"/>
      <c r="HI4600" s="13"/>
      <c r="HJ4600" s="13"/>
      <c r="HK4600" s="13"/>
      <c r="HL4600" s="13"/>
      <c r="HM4600" s="13"/>
      <c r="HN4600" s="13"/>
      <c r="HO4600" s="13"/>
      <c r="HP4600" s="13"/>
      <c r="HQ4600" s="13"/>
      <c r="HR4600" s="13"/>
      <c r="HS4600" s="13"/>
      <c r="HT4600" s="13"/>
      <c r="HU4600" s="13"/>
      <c r="HV4600" s="13"/>
      <c r="HW4600" s="13"/>
      <c r="HX4600" s="13"/>
      <c r="HY4600" s="13"/>
      <c r="HZ4600" s="13"/>
      <c r="IA4600" s="13"/>
      <c r="IB4600" s="13"/>
      <c r="IC4600" s="13"/>
      <c r="ID4600" s="13"/>
      <c r="IE4600" s="13"/>
      <c r="IF4600" s="13"/>
      <c r="IG4600" s="13"/>
    </row>
    <row r="4601" spans="1:241" s="304" customFormat="1">
      <c r="A4601" s="309">
        <v>493</v>
      </c>
      <c r="B4601" s="193" t="s">
        <v>5629</v>
      </c>
      <c r="C4601" s="59"/>
      <c r="D4601" s="346" t="s">
        <v>1808</v>
      </c>
      <c r="E4601" s="299">
        <f t="shared" si="264"/>
        <v>3</v>
      </c>
      <c r="F4601" s="325">
        <v>3</v>
      </c>
      <c r="G4601" s="303"/>
      <c r="H4601" s="320"/>
      <c r="I4601" s="13"/>
      <c r="J4601" s="13"/>
      <c r="K4601" s="13"/>
      <c r="L4601" s="13"/>
      <c r="M4601" s="13"/>
      <c r="N4601" s="13"/>
      <c r="O4601" s="13"/>
      <c r="P4601" s="13"/>
      <c r="Q4601" s="13"/>
      <c r="R4601" s="13"/>
      <c r="S4601" s="13"/>
      <c r="T4601" s="13"/>
      <c r="U4601" s="13"/>
      <c r="V4601" s="13"/>
      <c r="W4601" s="13"/>
      <c r="X4601" s="13"/>
      <c r="Y4601" s="13"/>
      <c r="Z4601" s="13"/>
      <c r="AA4601" s="13"/>
      <c r="AB4601" s="13"/>
      <c r="AC4601" s="13"/>
      <c r="AD4601" s="13"/>
      <c r="AE4601" s="13"/>
      <c r="AF4601" s="13"/>
      <c r="AG4601" s="13"/>
      <c r="AH4601" s="13"/>
      <c r="AI4601" s="13"/>
      <c r="AJ4601" s="13"/>
      <c r="AK4601" s="13"/>
      <c r="AL4601" s="13"/>
      <c r="AM4601" s="13"/>
      <c r="AN4601" s="13"/>
      <c r="AO4601" s="13"/>
      <c r="AP4601" s="13"/>
      <c r="AQ4601" s="13"/>
      <c r="AR4601" s="13"/>
      <c r="AS4601" s="13"/>
      <c r="AT4601" s="13"/>
      <c r="AU4601" s="13"/>
      <c r="AV4601" s="13"/>
      <c r="AW4601" s="13"/>
      <c r="AX4601" s="13"/>
      <c r="AY4601" s="13"/>
      <c r="AZ4601" s="13"/>
      <c r="BA4601" s="13"/>
      <c r="BB4601" s="13"/>
      <c r="BC4601" s="13"/>
      <c r="BD4601" s="13"/>
      <c r="BE4601" s="13"/>
      <c r="BF4601" s="13"/>
      <c r="BG4601" s="13"/>
      <c r="BH4601" s="13"/>
      <c r="BI4601" s="13"/>
      <c r="BJ4601" s="13"/>
      <c r="BK4601" s="13"/>
      <c r="BL4601" s="13"/>
      <c r="BM4601" s="13"/>
      <c r="BN4601" s="13"/>
      <c r="BO4601" s="13"/>
      <c r="BP4601" s="13"/>
      <c r="BQ4601" s="13"/>
      <c r="BR4601" s="13"/>
      <c r="BS4601" s="13"/>
      <c r="BT4601" s="13"/>
      <c r="BU4601" s="13"/>
      <c r="BV4601" s="13"/>
      <c r="BW4601" s="13"/>
      <c r="BX4601" s="13"/>
      <c r="BY4601" s="13"/>
      <c r="BZ4601" s="13"/>
      <c r="CA4601" s="13"/>
      <c r="CB4601" s="13"/>
      <c r="CC4601" s="13"/>
      <c r="CD4601" s="13"/>
      <c r="CE4601" s="13"/>
      <c r="CF4601" s="13"/>
      <c r="CG4601" s="13"/>
      <c r="CH4601" s="13"/>
      <c r="CI4601" s="13"/>
      <c r="CJ4601" s="13"/>
      <c r="CK4601" s="13"/>
      <c r="CL4601" s="13"/>
      <c r="CM4601" s="13"/>
      <c r="CN4601" s="13"/>
      <c r="CO4601" s="13"/>
      <c r="CP4601" s="13"/>
      <c r="CQ4601" s="13"/>
      <c r="CR4601" s="13"/>
      <c r="CS4601" s="13"/>
      <c r="CT4601" s="13"/>
      <c r="CU4601" s="13"/>
      <c r="CV4601" s="13"/>
      <c r="CW4601" s="13"/>
      <c r="CX4601" s="13"/>
      <c r="CY4601" s="13"/>
      <c r="CZ4601" s="13"/>
      <c r="DA4601" s="13"/>
      <c r="DB4601" s="13"/>
      <c r="DC4601" s="13"/>
      <c r="DD4601" s="13"/>
      <c r="DE4601" s="13"/>
      <c r="DF4601" s="13"/>
      <c r="DG4601" s="13"/>
      <c r="DH4601" s="13"/>
      <c r="DI4601" s="13"/>
      <c r="DJ4601" s="13"/>
      <c r="DK4601" s="13"/>
      <c r="DL4601" s="13"/>
      <c r="DM4601" s="13"/>
      <c r="DN4601" s="13"/>
      <c r="DO4601" s="13"/>
      <c r="DP4601" s="13"/>
      <c r="DQ4601" s="13"/>
      <c r="DR4601" s="13"/>
      <c r="DS4601" s="13"/>
      <c r="DT4601" s="13"/>
      <c r="DU4601" s="13"/>
      <c r="DV4601" s="13"/>
      <c r="DW4601" s="13"/>
      <c r="DX4601" s="13"/>
      <c r="DY4601" s="13"/>
      <c r="DZ4601" s="13"/>
      <c r="EA4601" s="13"/>
      <c r="EB4601" s="13"/>
      <c r="EC4601" s="13"/>
      <c r="ED4601" s="13"/>
      <c r="EE4601" s="13"/>
      <c r="EF4601" s="13"/>
      <c r="EG4601" s="13"/>
      <c r="EH4601" s="13"/>
      <c r="EI4601" s="13"/>
      <c r="EJ4601" s="13"/>
      <c r="EK4601" s="13"/>
      <c r="EL4601" s="13"/>
      <c r="EM4601" s="13"/>
      <c r="EN4601" s="13"/>
      <c r="EO4601" s="13"/>
      <c r="EP4601" s="13"/>
      <c r="EQ4601" s="13"/>
      <c r="ER4601" s="13"/>
      <c r="ES4601" s="13"/>
      <c r="ET4601" s="13"/>
      <c r="EU4601" s="13"/>
      <c r="EV4601" s="13"/>
      <c r="EW4601" s="13"/>
      <c r="EX4601" s="13"/>
      <c r="EY4601" s="13"/>
      <c r="EZ4601" s="13"/>
      <c r="FA4601" s="13"/>
      <c r="FB4601" s="13"/>
      <c r="FC4601" s="13"/>
      <c r="FD4601" s="13"/>
      <c r="FE4601" s="13"/>
      <c r="FF4601" s="13"/>
      <c r="FG4601" s="13"/>
      <c r="FH4601" s="13"/>
      <c r="FI4601" s="13"/>
      <c r="FJ4601" s="13"/>
      <c r="FK4601" s="13"/>
      <c r="FL4601" s="13"/>
      <c r="FM4601" s="13"/>
      <c r="FN4601" s="13"/>
      <c r="FO4601" s="13"/>
      <c r="FP4601" s="13"/>
      <c r="FQ4601" s="13"/>
      <c r="FR4601" s="13"/>
      <c r="FS4601" s="13"/>
      <c r="FT4601" s="13"/>
      <c r="FU4601" s="13"/>
      <c r="FV4601" s="13"/>
      <c r="FW4601" s="13"/>
      <c r="FX4601" s="13"/>
      <c r="FY4601" s="13"/>
      <c r="FZ4601" s="13"/>
      <c r="GA4601" s="13"/>
      <c r="GB4601" s="13"/>
      <c r="GC4601" s="13"/>
      <c r="GD4601" s="13"/>
      <c r="GE4601" s="13"/>
      <c r="GF4601" s="13"/>
      <c r="GG4601" s="13"/>
      <c r="GH4601" s="13"/>
      <c r="GI4601" s="13"/>
      <c r="GJ4601" s="13"/>
      <c r="GK4601" s="13"/>
      <c r="GL4601" s="13"/>
      <c r="GM4601" s="13"/>
      <c r="GN4601" s="13"/>
      <c r="GO4601" s="13"/>
      <c r="GP4601" s="13"/>
      <c r="GQ4601" s="13"/>
      <c r="GR4601" s="13"/>
      <c r="GS4601" s="13"/>
      <c r="GT4601" s="13"/>
      <c r="GU4601" s="13"/>
      <c r="GV4601" s="13"/>
      <c r="GW4601" s="13"/>
      <c r="GX4601" s="13"/>
      <c r="GY4601" s="13"/>
      <c r="GZ4601" s="13"/>
      <c r="HA4601" s="13"/>
      <c r="HB4601" s="13"/>
      <c r="HC4601" s="13"/>
      <c r="HD4601" s="13"/>
      <c r="HE4601" s="13"/>
      <c r="HF4601" s="13"/>
      <c r="HG4601" s="13"/>
      <c r="HH4601" s="13"/>
      <c r="HI4601" s="13"/>
      <c r="HJ4601" s="13"/>
      <c r="HK4601" s="13"/>
      <c r="HL4601" s="13"/>
      <c r="HM4601" s="13"/>
      <c r="HN4601" s="13"/>
      <c r="HO4601" s="13"/>
      <c r="HP4601" s="13"/>
      <c r="HQ4601" s="13"/>
      <c r="HR4601" s="13"/>
      <c r="HS4601" s="13"/>
      <c r="HT4601" s="13"/>
      <c r="HU4601" s="13"/>
      <c r="HV4601" s="13"/>
      <c r="HW4601" s="13"/>
      <c r="HX4601" s="13"/>
      <c r="HY4601" s="13"/>
      <c r="HZ4601" s="13"/>
      <c r="IA4601" s="13"/>
      <c r="IB4601" s="13"/>
      <c r="IC4601" s="13"/>
      <c r="ID4601" s="13"/>
      <c r="IE4601" s="13"/>
      <c r="IF4601" s="13"/>
      <c r="IG4601" s="13"/>
    </row>
    <row r="4602" spans="1:241" s="304" customFormat="1">
      <c r="A4602" s="309">
        <v>494</v>
      </c>
      <c r="B4602" s="193" t="s">
        <v>5630</v>
      </c>
      <c r="C4602" s="59"/>
      <c r="D4602" s="346" t="s">
        <v>1808</v>
      </c>
      <c r="E4602" s="299">
        <f t="shared" si="264"/>
        <v>15</v>
      </c>
      <c r="F4602" s="325">
        <v>15</v>
      </c>
      <c r="G4602" s="303"/>
      <c r="H4602" s="320"/>
      <c r="I4602" s="13"/>
      <c r="J4602" s="13"/>
      <c r="K4602" s="13"/>
      <c r="L4602" s="13"/>
      <c r="M4602" s="13"/>
      <c r="N4602" s="13"/>
      <c r="O4602" s="13"/>
      <c r="P4602" s="13"/>
      <c r="Q4602" s="13"/>
      <c r="R4602" s="13"/>
      <c r="S4602" s="13"/>
      <c r="T4602" s="13"/>
      <c r="U4602" s="13"/>
      <c r="V4602" s="13"/>
      <c r="W4602" s="13"/>
      <c r="X4602" s="13"/>
      <c r="Y4602" s="13"/>
      <c r="Z4602" s="13"/>
      <c r="AA4602" s="13"/>
      <c r="AB4602" s="13"/>
      <c r="AC4602" s="13"/>
      <c r="AD4602" s="13"/>
      <c r="AE4602" s="13"/>
      <c r="AF4602" s="13"/>
      <c r="AG4602" s="13"/>
      <c r="AH4602" s="13"/>
      <c r="AI4602" s="13"/>
      <c r="AJ4602" s="13"/>
      <c r="AK4602" s="13"/>
      <c r="AL4602" s="13"/>
      <c r="AM4602" s="13"/>
      <c r="AN4602" s="13"/>
      <c r="AO4602" s="13"/>
      <c r="AP4602" s="13"/>
      <c r="AQ4602" s="13"/>
      <c r="AR4602" s="13"/>
      <c r="AS4602" s="13"/>
      <c r="AT4602" s="13"/>
      <c r="AU4602" s="13"/>
      <c r="AV4602" s="13"/>
      <c r="AW4602" s="13"/>
      <c r="AX4602" s="13"/>
      <c r="AY4602" s="13"/>
      <c r="AZ4602" s="13"/>
      <c r="BA4602" s="13"/>
      <c r="BB4602" s="13"/>
      <c r="BC4602" s="13"/>
      <c r="BD4602" s="13"/>
      <c r="BE4602" s="13"/>
      <c r="BF4602" s="13"/>
      <c r="BG4602" s="13"/>
      <c r="BH4602" s="13"/>
      <c r="BI4602" s="13"/>
      <c r="BJ4602" s="13"/>
      <c r="BK4602" s="13"/>
      <c r="BL4602" s="13"/>
      <c r="BM4602" s="13"/>
      <c r="BN4602" s="13"/>
      <c r="BO4602" s="13"/>
      <c r="BP4602" s="13"/>
      <c r="BQ4602" s="13"/>
      <c r="BR4602" s="13"/>
      <c r="BS4602" s="13"/>
      <c r="BT4602" s="13"/>
      <c r="BU4602" s="13"/>
      <c r="BV4602" s="13"/>
      <c r="BW4602" s="13"/>
      <c r="BX4602" s="13"/>
      <c r="BY4602" s="13"/>
      <c r="BZ4602" s="13"/>
      <c r="CA4602" s="13"/>
      <c r="CB4602" s="13"/>
      <c r="CC4602" s="13"/>
      <c r="CD4602" s="13"/>
      <c r="CE4602" s="13"/>
      <c r="CF4602" s="13"/>
      <c r="CG4602" s="13"/>
      <c r="CH4602" s="13"/>
      <c r="CI4602" s="13"/>
      <c r="CJ4602" s="13"/>
      <c r="CK4602" s="13"/>
      <c r="CL4602" s="13"/>
      <c r="CM4602" s="13"/>
      <c r="CN4602" s="13"/>
      <c r="CO4602" s="13"/>
      <c r="CP4602" s="13"/>
      <c r="CQ4602" s="13"/>
      <c r="CR4602" s="13"/>
      <c r="CS4602" s="13"/>
      <c r="CT4602" s="13"/>
      <c r="CU4602" s="13"/>
      <c r="CV4602" s="13"/>
      <c r="CW4602" s="13"/>
      <c r="CX4602" s="13"/>
      <c r="CY4602" s="13"/>
      <c r="CZ4602" s="13"/>
      <c r="DA4602" s="13"/>
      <c r="DB4602" s="13"/>
      <c r="DC4602" s="13"/>
      <c r="DD4602" s="13"/>
      <c r="DE4602" s="13"/>
      <c r="DF4602" s="13"/>
      <c r="DG4602" s="13"/>
      <c r="DH4602" s="13"/>
      <c r="DI4602" s="13"/>
      <c r="DJ4602" s="13"/>
      <c r="DK4602" s="13"/>
      <c r="DL4602" s="13"/>
      <c r="DM4602" s="13"/>
      <c r="DN4602" s="13"/>
      <c r="DO4602" s="13"/>
      <c r="DP4602" s="13"/>
      <c r="DQ4602" s="13"/>
      <c r="DR4602" s="13"/>
      <c r="DS4602" s="13"/>
      <c r="DT4602" s="13"/>
      <c r="DU4602" s="13"/>
      <c r="DV4602" s="13"/>
      <c r="DW4602" s="13"/>
      <c r="DX4602" s="13"/>
      <c r="DY4602" s="13"/>
      <c r="DZ4602" s="13"/>
      <c r="EA4602" s="13"/>
      <c r="EB4602" s="13"/>
      <c r="EC4602" s="13"/>
      <c r="ED4602" s="13"/>
      <c r="EE4602" s="13"/>
      <c r="EF4602" s="13"/>
      <c r="EG4602" s="13"/>
      <c r="EH4602" s="13"/>
      <c r="EI4602" s="13"/>
      <c r="EJ4602" s="13"/>
      <c r="EK4602" s="13"/>
      <c r="EL4602" s="13"/>
      <c r="EM4602" s="13"/>
      <c r="EN4602" s="13"/>
      <c r="EO4602" s="13"/>
      <c r="EP4602" s="13"/>
      <c r="EQ4602" s="13"/>
      <c r="ER4602" s="13"/>
      <c r="ES4602" s="13"/>
      <c r="ET4602" s="13"/>
      <c r="EU4602" s="13"/>
      <c r="EV4602" s="13"/>
      <c r="EW4602" s="13"/>
      <c r="EX4602" s="13"/>
      <c r="EY4602" s="13"/>
      <c r="EZ4602" s="13"/>
      <c r="FA4602" s="13"/>
      <c r="FB4602" s="13"/>
      <c r="FC4602" s="13"/>
      <c r="FD4602" s="13"/>
      <c r="FE4602" s="13"/>
      <c r="FF4602" s="13"/>
      <c r="FG4602" s="13"/>
      <c r="FH4602" s="13"/>
      <c r="FI4602" s="13"/>
      <c r="FJ4602" s="13"/>
      <c r="FK4602" s="13"/>
      <c r="FL4602" s="13"/>
      <c r="FM4602" s="13"/>
      <c r="FN4602" s="13"/>
      <c r="FO4602" s="13"/>
      <c r="FP4602" s="13"/>
      <c r="FQ4602" s="13"/>
      <c r="FR4602" s="13"/>
      <c r="FS4602" s="13"/>
      <c r="FT4602" s="13"/>
      <c r="FU4602" s="13"/>
      <c r="FV4602" s="13"/>
      <c r="FW4602" s="13"/>
      <c r="FX4602" s="13"/>
      <c r="FY4602" s="13"/>
      <c r="FZ4602" s="13"/>
      <c r="GA4602" s="13"/>
      <c r="GB4602" s="13"/>
      <c r="GC4602" s="13"/>
      <c r="GD4602" s="13"/>
      <c r="GE4602" s="13"/>
      <c r="GF4602" s="13"/>
      <c r="GG4602" s="13"/>
      <c r="GH4602" s="13"/>
      <c r="GI4602" s="13"/>
      <c r="GJ4602" s="13"/>
      <c r="GK4602" s="13"/>
      <c r="GL4602" s="13"/>
      <c r="GM4602" s="13"/>
      <c r="GN4602" s="13"/>
      <c r="GO4602" s="13"/>
      <c r="GP4602" s="13"/>
      <c r="GQ4602" s="13"/>
      <c r="GR4602" s="13"/>
      <c r="GS4602" s="13"/>
      <c r="GT4602" s="13"/>
      <c r="GU4602" s="13"/>
      <c r="GV4602" s="13"/>
      <c r="GW4602" s="13"/>
      <c r="GX4602" s="13"/>
      <c r="GY4602" s="13"/>
      <c r="GZ4602" s="13"/>
      <c r="HA4602" s="13"/>
      <c r="HB4602" s="13"/>
      <c r="HC4602" s="13"/>
      <c r="HD4602" s="13"/>
      <c r="HE4602" s="13"/>
      <c r="HF4602" s="13"/>
      <c r="HG4602" s="13"/>
      <c r="HH4602" s="13"/>
      <c r="HI4602" s="13"/>
      <c r="HJ4602" s="13"/>
      <c r="HK4602" s="13"/>
      <c r="HL4602" s="13"/>
      <c r="HM4602" s="13"/>
      <c r="HN4602" s="13"/>
      <c r="HO4602" s="13"/>
      <c r="HP4602" s="13"/>
      <c r="HQ4602" s="13"/>
      <c r="HR4602" s="13"/>
      <c r="HS4602" s="13"/>
      <c r="HT4602" s="13"/>
      <c r="HU4602" s="13"/>
      <c r="HV4602" s="13"/>
      <c r="HW4602" s="13"/>
      <c r="HX4602" s="13"/>
      <c r="HY4602" s="13"/>
      <c r="HZ4602" s="13"/>
      <c r="IA4602" s="13"/>
      <c r="IB4602" s="13"/>
      <c r="IC4602" s="13"/>
      <c r="ID4602" s="13"/>
      <c r="IE4602" s="13"/>
      <c r="IF4602" s="13"/>
      <c r="IG4602" s="13"/>
    </row>
    <row r="4603" spans="1:241" s="304" customFormat="1">
      <c r="A4603" s="309">
        <v>495</v>
      </c>
      <c r="B4603" s="193" t="s">
        <v>5631</v>
      </c>
      <c r="C4603" s="59"/>
      <c r="D4603" s="346" t="s">
        <v>1808</v>
      </c>
      <c r="E4603" s="299">
        <f t="shared" si="264"/>
        <v>15</v>
      </c>
      <c r="F4603" s="325">
        <v>15</v>
      </c>
      <c r="G4603" s="303"/>
      <c r="H4603" s="320"/>
      <c r="I4603" s="13"/>
      <c r="J4603" s="13"/>
      <c r="K4603" s="13"/>
      <c r="L4603" s="13"/>
      <c r="M4603" s="13"/>
      <c r="N4603" s="13"/>
      <c r="O4603" s="13"/>
      <c r="P4603" s="13"/>
      <c r="Q4603" s="13"/>
      <c r="R4603" s="13"/>
      <c r="S4603" s="13"/>
      <c r="T4603" s="13"/>
      <c r="U4603" s="13"/>
      <c r="V4603" s="13"/>
      <c r="W4603" s="13"/>
      <c r="X4603" s="13"/>
      <c r="Y4603" s="13"/>
      <c r="Z4603" s="13"/>
      <c r="AA4603" s="13"/>
      <c r="AB4603" s="13"/>
      <c r="AC4603" s="13"/>
      <c r="AD4603" s="13"/>
      <c r="AE4603" s="13"/>
      <c r="AF4603" s="13"/>
      <c r="AG4603" s="13"/>
      <c r="AH4603" s="13"/>
      <c r="AI4603" s="13"/>
      <c r="AJ4603" s="13"/>
      <c r="AK4603" s="13"/>
      <c r="AL4603" s="13"/>
      <c r="AM4603" s="13"/>
      <c r="AN4603" s="13"/>
      <c r="AO4603" s="13"/>
      <c r="AP4603" s="13"/>
      <c r="AQ4603" s="13"/>
      <c r="AR4603" s="13"/>
      <c r="AS4603" s="13"/>
      <c r="AT4603" s="13"/>
      <c r="AU4603" s="13"/>
      <c r="AV4603" s="13"/>
      <c r="AW4603" s="13"/>
      <c r="AX4603" s="13"/>
      <c r="AY4603" s="13"/>
      <c r="AZ4603" s="13"/>
      <c r="BA4603" s="13"/>
      <c r="BB4603" s="13"/>
      <c r="BC4603" s="13"/>
      <c r="BD4603" s="13"/>
      <c r="BE4603" s="13"/>
      <c r="BF4603" s="13"/>
      <c r="BG4603" s="13"/>
      <c r="BH4603" s="13"/>
      <c r="BI4603" s="13"/>
      <c r="BJ4603" s="13"/>
      <c r="BK4603" s="13"/>
      <c r="BL4603" s="13"/>
      <c r="BM4603" s="13"/>
      <c r="BN4603" s="13"/>
      <c r="BO4603" s="13"/>
      <c r="BP4603" s="13"/>
      <c r="BQ4603" s="13"/>
      <c r="BR4603" s="13"/>
      <c r="BS4603" s="13"/>
      <c r="BT4603" s="13"/>
      <c r="BU4603" s="13"/>
      <c r="BV4603" s="13"/>
      <c r="BW4603" s="13"/>
      <c r="BX4603" s="13"/>
      <c r="BY4603" s="13"/>
      <c r="BZ4603" s="13"/>
      <c r="CA4603" s="13"/>
      <c r="CB4603" s="13"/>
      <c r="CC4603" s="13"/>
      <c r="CD4603" s="13"/>
      <c r="CE4603" s="13"/>
      <c r="CF4603" s="13"/>
      <c r="CG4603" s="13"/>
      <c r="CH4603" s="13"/>
      <c r="CI4603" s="13"/>
      <c r="CJ4603" s="13"/>
      <c r="CK4603" s="13"/>
      <c r="CL4603" s="13"/>
      <c r="CM4603" s="13"/>
      <c r="CN4603" s="13"/>
      <c r="CO4603" s="13"/>
      <c r="CP4603" s="13"/>
      <c r="CQ4603" s="13"/>
      <c r="CR4603" s="13"/>
      <c r="CS4603" s="13"/>
      <c r="CT4603" s="13"/>
      <c r="CU4603" s="13"/>
      <c r="CV4603" s="13"/>
      <c r="CW4603" s="13"/>
      <c r="CX4603" s="13"/>
      <c r="CY4603" s="13"/>
      <c r="CZ4603" s="13"/>
      <c r="DA4603" s="13"/>
      <c r="DB4603" s="13"/>
      <c r="DC4603" s="13"/>
      <c r="DD4603" s="13"/>
      <c r="DE4603" s="13"/>
      <c r="DF4603" s="13"/>
      <c r="DG4603" s="13"/>
      <c r="DH4603" s="13"/>
      <c r="DI4603" s="13"/>
      <c r="DJ4603" s="13"/>
      <c r="DK4603" s="13"/>
      <c r="DL4603" s="13"/>
      <c r="DM4603" s="13"/>
      <c r="DN4603" s="13"/>
      <c r="DO4603" s="13"/>
      <c r="DP4603" s="13"/>
      <c r="DQ4603" s="13"/>
      <c r="DR4603" s="13"/>
      <c r="DS4603" s="13"/>
      <c r="DT4603" s="13"/>
      <c r="DU4603" s="13"/>
      <c r="DV4603" s="13"/>
      <c r="DW4603" s="13"/>
      <c r="DX4603" s="13"/>
      <c r="DY4603" s="13"/>
      <c r="DZ4603" s="13"/>
      <c r="EA4603" s="13"/>
      <c r="EB4603" s="13"/>
      <c r="EC4603" s="13"/>
      <c r="ED4603" s="13"/>
      <c r="EE4603" s="13"/>
      <c r="EF4603" s="13"/>
      <c r="EG4603" s="13"/>
      <c r="EH4603" s="13"/>
      <c r="EI4603" s="13"/>
      <c r="EJ4603" s="13"/>
      <c r="EK4603" s="13"/>
      <c r="EL4603" s="13"/>
      <c r="EM4603" s="13"/>
      <c r="EN4603" s="13"/>
      <c r="EO4603" s="13"/>
      <c r="EP4603" s="13"/>
      <c r="EQ4603" s="13"/>
      <c r="ER4603" s="13"/>
      <c r="ES4603" s="13"/>
      <c r="ET4603" s="13"/>
      <c r="EU4603" s="13"/>
      <c r="EV4603" s="13"/>
      <c r="EW4603" s="13"/>
      <c r="EX4603" s="13"/>
      <c r="EY4603" s="13"/>
      <c r="EZ4603" s="13"/>
      <c r="FA4603" s="13"/>
      <c r="FB4603" s="13"/>
      <c r="FC4603" s="13"/>
      <c r="FD4603" s="13"/>
      <c r="FE4603" s="13"/>
      <c r="FF4603" s="13"/>
      <c r="FG4603" s="13"/>
      <c r="FH4603" s="13"/>
      <c r="FI4603" s="13"/>
      <c r="FJ4603" s="13"/>
      <c r="FK4603" s="13"/>
      <c r="FL4603" s="13"/>
      <c r="FM4603" s="13"/>
      <c r="FN4603" s="13"/>
      <c r="FO4603" s="13"/>
      <c r="FP4603" s="13"/>
      <c r="FQ4603" s="13"/>
      <c r="FR4603" s="13"/>
      <c r="FS4603" s="13"/>
      <c r="FT4603" s="13"/>
      <c r="FU4603" s="13"/>
      <c r="FV4603" s="13"/>
      <c r="FW4603" s="13"/>
      <c r="FX4603" s="13"/>
      <c r="FY4603" s="13"/>
      <c r="FZ4603" s="13"/>
      <c r="GA4603" s="13"/>
      <c r="GB4603" s="13"/>
      <c r="GC4603" s="13"/>
      <c r="GD4603" s="13"/>
      <c r="GE4603" s="13"/>
      <c r="GF4603" s="13"/>
      <c r="GG4603" s="13"/>
      <c r="GH4603" s="13"/>
      <c r="GI4603" s="13"/>
      <c r="GJ4603" s="13"/>
      <c r="GK4603" s="13"/>
      <c r="GL4603" s="13"/>
      <c r="GM4603" s="13"/>
      <c r="GN4603" s="13"/>
      <c r="GO4603" s="13"/>
      <c r="GP4603" s="13"/>
      <c r="GQ4603" s="13"/>
      <c r="GR4603" s="13"/>
      <c r="GS4603" s="13"/>
      <c r="GT4603" s="13"/>
      <c r="GU4603" s="13"/>
      <c r="GV4603" s="13"/>
      <c r="GW4603" s="13"/>
      <c r="GX4603" s="13"/>
      <c r="GY4603" s="13"/>
      <c r="GZ4603" s="13"/>
      <c r="HA4603" s="13"/>
      <c r="HB4603" s="13"/>
      <c r="HC4603" s="13"/>
      <c r="HD4603" s="13"/>
      <c r="HE4603" s="13"/>
      <c r="HF4603" s="13"/>
      <c r="HG4603" s="13"/>
      <c r="HH4603" s="13"/>
      <c r="HI4603" s="13"/>
      <c r="HJ4603" s="13"/>
      <c r="HK4603" s="13"/>
      <c r="HL4603" s="13"/>
      <c r="HM4603" s="13"/>
      <c r="HN4603" s="13"/>
      <c r="HO4603" s="13"/>
      <c r="HP4603" s="13"/>
      <c r="HQ4603" s="13"/>
      <c r="HR4603" s="13"/>
      <c r="HS4603" s="13"/>
      <c r="HT4603" s="13"/>
      <c r="HU4603" s="13"/>
      <c r="HV4603" s="13"/>
      <c r="HW4603" s="13"/>
      <c r="HX4603" s="13"/>
      <c r="HY4603" s="13"/>
      <c r="HZ4603" s="13"/>
      <c r="IA4603" s="13"/>
      <c r="IB4603" s="13"/>
      <c r="IC4603" s="13"/>
      <c r="ID4603" s="13"/>
      <c r="IE4603" s="13"/>
      <c r="IF4603" s="13"/>
      <c r="IG4603" s="13"/>
    </row>
    <row r="4604" spans="1:241" s="304" customFormat="1">
      <c r="A4604" s="309">
        <v>496</v>
      </c>
      <c r="B4604" s="193" t="s">
        <v>5632</v>
      </c>
      <c r="C4604" s="59"/>
      <c r="D4604" s="346" t="s">
        <v>1808</v>
      </c>
      <c r="E4604" s="299">
        <f t="shared" si="264"/>
        <v>3</v>
      </c>
      <c r="F4604" s="325">
        <v>3</v>
      </c>
      <c r="G4604" s="303"/>
      <c r="H4604" s="320"/>
      <c r="I4604" s="13"/>
      <c r="J4604" s="13"/>
      <c r="K4604" s="13"/>
      <c r="L4604" s="13"/>
      <c r="M4604" s="13"/>
      <c r="N4604" s="13"/>
      <c r="O4604" s="13"/>
      <c r="P4604" s="13"/>
      <c r="Q4604" s="13"/>
      <c r="R4604" s="13"/>
      <c r="S4604" s="13"/>
      <c r="T4604" s="13"/>
      <c r="U4604" s="13"/>
      <c r="V4604" s="13"/>
      <c r="W4604" s="13"/>
      <c r="X4604" s="13"/>
      <c r="Y4604" s="13"/>
      <c r="Z4604" s="13"/>
      <c r="AA4604" s="13"/>
      <c r="AB4604" s="13"/>
      <c r="AC4604" s="13"/>
      <c r="AD4604" s="13"/>
      <c r="AE4604" s="13"/>
      <c r="AF4604" s="13"/>
      <c r="AG4604" s="13"/>
      <c r="AH4604" s="13"/>
      <c r="AI4604" s="13"/>
      <c r="AJ4604" s="13"/>
      <c r="AK4604" s="13"/>
      <c r="AL4604" s="13"/>
      <c r="AM4604" s="13"/>
      <c r="AN4604" s="13"/>
      <c r="AO4604" s="13"/>
      <c r="AP4604" s="13"/>
      <c r="AQ4604" s="13"/>
      <c r="AR4604" s="13"/>
      <c r="AS4604" s="13"/>
      <c r="AT4604" s="13"/>
      <c r="AU4604" s="13"/>
      <c r="AV4604" s="13"/>
      <c r="AW4604" s="13"/>
      <c r="AX4604" s="13"/>
      <c r="AY4604" s="13"/>
      <c r="AZ4604" s="13"/>
      <c r="BA4604" s="13"/>
      <c r="BB4604" s="13"/>
      <c r="BC4604" s="13"/>
      <c r="BD4604" s="13"/>
      <c r="BE4604" s="13"/>
      <c r="BF4604" s="13"/>
      <c r="BG4604" s="13"/>
      <c r="BH4604" s="13"/>
      <c r="BI4604" s="13"/>
      <c r="BJ4604" s="13"/>
      <c r="BK4604" s="13"/>
      <c r="BL4604" s="13"/>
      <c r="BM4604" s="13"/>
      <c r="BN4604" s="13"/>
      <c r="BO4604" s="13"/>
      <c r="BP4604" s="13"/>
      <c r="BQ4604" s="13"/>
      <c r="BR4604" s="13"/>
      <c r="BS4604" s="13"/>
      <c r="BT4604" s="13"/>
      <c r="BU4604" s="13"/>
      <c r="BV4604" s="13"/>
      <c r="BW4604" s="13"/>
      <c r="BX4604" s="13"/>
      <c r="BY4604" s="13"/>
      <c r="BZ4604" s="13"/>
      <c r="CA4604" s="13"/>
      <c r="CB4604" s="13"/>
      <c r="CC4604" s="13"/>
      <c r="CD4604" s="13"/>
      <c r="CE4604" s="13"/>
      <c r="CF4604" s="13"/>
      <c r="CG4604" s="13"/>
      <c r="CH4604" s="13"/>
      <c r="CI4604" s="13"/>
      <c r="CJ4604" s="13"/>
      <c r="CK4604" s="13"/>
      <c r="CL4604" s="13"/>
      <c r="CM4604" s="13"/>
      <c r="CN4604" s="13"/>
      <c r="CO4604" s="13"/>
      <c r="CP4604" s="13"/>
      <c r="CQ4604" s="13"/>
      <c r="CR4604" s="13"/>
      <c r="CS4604" s="13"/>
      <c r="CT4604" s="13"/>
      <c r="CU4604" s="13"/>
      <c r="CV4604" s="13"/>
      <c r="CW4604" s="13"/>
      <c r="CX4604" s="13"/>
      <c r="CY4604" s="13"/>
      <c r="CZ4604" s="13"/>
      <c r="DA4604" s="13"/>
      <c r="DB4604" s="13"/>
      <c r="DC4604" s="13"/>
      <c r="DD4604" s="13"/>
      <c r="DE4604" s="13"/>
      <c r="DF4604" s="13"/>
      <c r="DG4604" s="13"/>
      <c r="DH4604" s="13"/>
      <c r="DI4604" s="13"/>
      <c r="DJ4604" s="13"/>
      <c r="DK4604" s="13"/>
      <c r="DL4604" s="13"/>
      <c r="DM4604" s="13"/>
      <c r="DN4604" s="13"/>
      <c r="DO4604" s="13"/>
      <c r="DP4604" s="13"/>
      <c r="DQ4604" s="13"/>
      <c r="DR4604" s="13"/>
      <c r="DS4604" s="13"/>
      <c r="DT4604" s="13"/>
      <c r="DU4604" s="13"/>
      <c r="DV4604" s="13"/>
      <c r="DW4604" s="13"/>
      <c r="DX4604" s="13"/>
      <c r="DY4604" s="13"/>
      <c r="DZ4604" s="13"/>
      <c r="EA4604" s="13"/>
      <c r="EB4604" s="13"/>
      <c r="EC4604" s="13"/>
      <c r="ED4604" s="13"/>
      <c r="EE4604" s="13"/>
      <c r="EF4604" s="13"/>
      <c r="EG4604" s="13"/>
      <c r="EH4604" s="13"/>
      <c r="EI4604" s="13"/>
      <c r="EJ4604" s="13"/>
      <c r="EK4604" s="13"/>
      <c r="EL4604" s="13"/>
      <c r="EM4604" s="13"/>
      <c r="EN4604" s="13"/>
      <c r="EO4604" s="13"/>
      <c r="EP4604" s="13"/>
      <c r="EQ4604" s="13"/>
      <c r="ER4604" s="13"/>
      <c r="ES4604" s="13"/>
      <c r="ET4604" s="13"/>
      <c r="EU4604" s="13"/>
      <c r="EV4604" s="13"/>
      <c r="EW4604" s="13"/>
      <c r="EX4604" s="13"/>
      <c r="EY4604" s="13"/>
      <c r="EZ4604" s="13"/>
      <c r="FA4604" s="13"/>
      <c r="FB4604" s="13"/>
      <c r="FC4604" s="13"/>
      <c r="FD4604" s="13"/>
      <c r="FE4604" s="13"/>
      <c r="FF4604" s="13"/>
      <c r="FG4604" s="13"/>
      <c r="FH4604" s="13"/>
      <c r="FI4604" s="13"/>
      <c r="FJ4604" s="13"/>
      <c r="FK4604" s="13"/>
      <c r="FL4604" s="13"/>
      <c r="FM4604" s="13"/>
      <c r="FN4604" s="13"/>
      <c r="FO4604" s="13"/>
      <c r="FP4604" s="13"/>
      <c r="FQ4604" s="13"/>
      <c r="FR4604" s="13"/>
      <c r="FS4604" s="13"/>
      <c r="FT4604" s="13"/>
      <c r="FU4604" s="13"/>
      <c r="FV4604" s="13"/>
      <c r="FW4604" s="13"/>
      <c r="FX4604" s="13"/>
      <c r="FY4604" s="13"/>
      <c r="FZ4604" s="13"/>
      <c r="GA4604" s="13"/>
      <c r="GB4604" s="13"/>
      <c r="GC4604" s="13"/>
      <c r="GD4604" s="13"/>
      <c r="GE4604" s="13"/>
      <c r="GF4604" s="13"/>
      <c r="GG4604" s="13"/>
      <c r="GH4604" s="13"/>
      <c r="GI4604" s="13"/>
      <c r="GJ4604" s="13"/>
      <c r="GK4604" s="13"/>
      <c r="GL4604" s="13"/>
      <c r="GM4604" s="13"/>
      <c r="GN4604" s="13"/>
      <c r="GO4604" s="13"/>
      <c r="GP4604" s="13"/>
      <c r="GQ4604" s="13"/>
      <c r="GR4604" s="13"/>
      <c r="GS4604" s="13"/>
      <c r="GT4604" s="13"/>
      <c r="GU4604" s="13"/>
      <c r="GV4604" s="13"/>
      <c r="GW4604" s="13"/>
      <c r="GX4604" s="13"/>
      <c r="GY4604" s="13"/>
      <c r="GZ4604" s="13"/>
      <c r="HA4604" s="13"/>
      <c r="HB4604" s="13"/>
      <c r="HC4604" s="13"/>
      <c r="HD4604" s="13"/>
      <c r="HE4604" s="13"/>
      <c r="HF4604" s="13"/>
      <c r="HG4604" s="13"/>
      <c r="HH4604" s="13"/>
      <c r="HI4604" s="13"/>
      <c r="HJ4604" s="13"/>
      <c r="HK4604" s="13"/>
      <c r="HL4604" s="13"/>
      <c r="HM4604" s="13"/>
      <c r="HN4604" s="13"/>
      <c r="HO4604" s="13"/>
      <c r="HP4604" s="13"/>
      <c r="HQ4604" s="13"/>
      <c r="HR4604" s="13"/>
      <c r="HS4604" s="13"/>
      <c r="HT4604" s="13"/>
      <c r="HU4604" s="13"/>
      <c r="HV4604" s="13"/>
      <c r="HW4604" s="13"/>
      <c r="HX4604" s="13"/>
      <c r="HY4604" s="13"/>
      <c r="HZ4604" s="13"/>
      <c r="IA4604" s="13"/>
      <c r="IB4604" s="13"/>
      <c r="IC4604" s="13"/>
      <c r="ID4604" s="13"/>
      <c r="IE4604" s="13"/>
      <c r="IF4604" s="13"/>
      <c r="IG4604" s="13"/>
    </row>
    <row r="4605" spans="1:241" s="304" customFormat="1">
      <c r="A4605" s="309">
        <v>497</v>
      </c>
      <c r="B4605" s="331" t="s">
        <v>5633</v>
      </c>
      <c r="C4605" s="59"/>
      <c r="D4605" s="346" t="s">
        <v>1808</v>
      </c>
      <c r="E4605" s="299">
        <f t="shared" si="264"/>
        <v>5</v>
      </c>
      <c r="F4605" s="325">
        <v>5</v>
      </c>
      <c r="G4605" s="303"/>
      <c r="H4605" s="320"/>
      <c r="I4605" s="13"/>
      <c r="J4605" s="13"/>
      <c r="K4605" s="13"/>
      <c r="L4605" s="13"/>
      <c r="M4605" s="13"/>
      <c r="N4605" s="13"/>
      <c r="O4605" s="13"/>
      <c r="P4605" s="13"/>
      <c r="Q4605" s="13"/>
      <c r="R4605" s="13"/>
      <c r="S4605" s="13"/>
      <c r="T4605" s="13"/>
      <c r="U4605" s="13"/>
      <c r="V4605" s="13"/>
      <c r="W4605" s="13"/>
      <c r="X4605" s="13"/>
      <c r="Y4605" s="13"/>
      <c r="Z4605" s="13"/>
      <c r="AA4605" s="13"/>
      <c r="AB4605" s="13"/>
      <c r="AC4605" s="13"/>
      <c r="AD4605" s="13"/>
      <c r="AE4605" s="13"/>
      <c r="AF4605" s="13"/>
      <c r="AG4605" s="13"/>
      <c r="AH4605" s="13"/>
      <c r="AI4605" s="13"/>
      <c r="AJ4605" s="13"/>
      <c r="AK4605" s="13"/>
      <c r="AL4605" s="13"/>
      <c r="AM4605" s="13"/>
      <c r="AN4605" s="13"/>
      <c r="AO4605" s="13"/>
      <c r="AP4605" s="13"/>
      <c r="AQ4605" s="13"/>
      <c r="AR4605" s="13"/>
      <c r="AS4605" s="13"/>
      <c r="AT4605" s="13"/>
      <c r="AU4605" s="13"/>
      <c r="AV4605" s="13"/>
      <c r="AW4605" s="13"/>
      <c r="AX4605" s="13"/>
      <c r="AY4605" s="13"/>
      <c r="AZ4605" s="13"/>
      <c r="BA4605" s="13"/>
      <c r="BB4605" s="13"/>
      <c r="BC4605" s="13"/>
      <c r="BD4605" s="13"/>
      <c r="BE4605" s="13"/>
      <c r="BF4605" s="13"/>
      <c r="BG4605" s="13"/>
      <c r="BH4605" s="13"/>
      <c r="BI4605" s="13"/>
      <c r="BJ4605" s="13"/>
      <c r="BK4605" s="13"/>
      <c r="BL4605" s="13"/>
      <c r="BM4605" s="13"/>
      <c r="BN4605" s="13"/>
      <c r="BO4605" s="13"/>
      <c r="BP4605" s="13"/>
      <c r="BQ4605" s="13"/>
      <c r="BR4605" s="13"/>
      <c r="BS4605" s="13"/>
      <c r="BT4605" s="13"/>
      <c r="BU4605" s="13"/>
      <c r="BV4605" s="13"/>
      <c r="BW4605" s="13"/>
      <c r="BX4605" s="13"/>
      <c r="BY4605" s="13"/>
      <c r="BZ4605" s="13"/>
      <c r="CA4605" s="13"/>
      <c r="CB4605" s="13"/>
      <c r="CC4605" s="13"/>
      <c r="CD4605" s="13"/>
      <c r="CE4605" s="13"/>
      <c r="CF4605" s="13"/>
      <c r="CG4605" s="13"/>
      <c r="CH4605" s="13"/>
      <c r="CI4605" s="13"/>
      <c r="CJ4605" s="13"/>
      <c r="CK4605" s="13"/>
      <c r="CL4605" s="13"/>
      <c r="CM4605" s="13"/>
      <c r="CN4605" s="13"/>
      <c r="CO4605" s="13"/>
      <c r="CP4605" s="13"/>
      <c r="CQ4605" s="13"/>
      <c r="CR4605" s="13"/>
      <c r="CS4605" s="13"/>
      <c r="CT4605" s="13"/>
      <c r="CU4605" s="13"/>
      <c r="CV4605" s="13"/>
      <c r="CW4605" s="13"/>
      <c r="CX4605" s="13"/>
      <c r="CY4605" s="13"/>
      <c r="CZ4605" s="13"/>
      <c r="DA4605" s="13"/>
      <c r="DB4605" s="13"/>
      <c r="DC4605" s="13"/>
      <c r="DD4605" s="13"/>
      <c r="DE4605" s="13"/>
      <c r="DF4605" s="13"/>
      <c r="DG4605" s="13"/>
      <c r="DH4605" s="13"/>
      <c r="DI4605" s="13"/>
      <c r="DJ4605" s="13"/>
      <c r="DK4605" s="13"/>
      <c r="DL4605" s="13"/>
      <c r="DM4605" s="13"/>
      <c r="DN4605" s="13"/>
      <c r="DO4605" s="13"/>
      <c r="DP4605" s="13"/>
      <c r="DQ4605" s="13"/>
      <c r="DR4605" s="13"/>
      <c r="DS4605" s="13"/>
      <c r="DT4605" s="13"/>
      <c r="DU4605" s="13"/>
      <c r="DV4605" s="13"/>
      <c r="DW4605" s="13"/>
      <c r="DX4605" s="13"/>
      <c r="DY4605" s="13"/>
      <c r="DZ4605" s="13"/>
      <c r="EA4605" s="13"/>
      <c r="EB4605" s="13"/>
      <c r="EC4605" s="13"/>
      <c r="ED4605" s="13"/>
      <c r="EE4605" s="13"/>
      <c r="EF4605" s="13"/>
      <c r="EG4605" s="13"/>
      <c r="EH4605" s="13"/>
      <c r="EI4605" s="13"/>
      <c r="EJ4605" s="13"/>
      <c r="EK4605" s="13"/>
      <c r="EL4605" s="13"/>
      <c r="EM4605" s="13"/>
      <c r="EN4605" s="13"/>
      <c r="EO4605" s="13"/>
      <c r="EP4605" s="13"/>
      <c r="EQ4605" s="13"/>
      <c r="ER4605" s="13"/>
      <c r="ES4605" s="13"/>
      <c r="ET4605" s="13"/>
      <c r="EU4605" s="13"/>
      <c r="EV4605" s="13"/>
      <c r="EW4605" s="13"/>
      <c r="EX4605" s="13"/>
      <c r="EY4605" s="13"/>
      <c r="EZ4605" s="13"/>
      <c r="FA4605" s="13"/>
      <c r="FB4605" s="13"/>
      <c r="FC4605" s="13"/>
      <c r="FD4605" s="13"/>
      <c r="FE4605" s="13"/>
      <c r="FF4605" s="13"/>
      <c r="FG4605" s="13"/>
      <c r="FH4605" s="13"/>
      <c r="FI4605" s="13"/>
      <c r="FJ4605" s="13"/>
      <c r="FK4605" s="13"/>
      <c r="FL4605" s="13"/>
      <c r="FM4605" s="13"/>
      <c r="FN4605" s="13"/>
      <c r="FO4605" s="13"/>
      <c r="FP4605" s="13"/>
      <c r="FQ4605" s="13"/>
      <c r="FR4605" s="13"/>
      <c r="FS4605" s="13"/>
      <c r="FT4605" s="13"/>
      <c r="FU4605" s="13"/>
      <c r="FV4605" s="13"/>
      <c r="FW4605" s="13"/>
      <c r="FX4605" s="13"/>
      <c r="FY4605" s="13"/>
      <c r="FZ4605" s="13"/>
      <c r="GA4605" s="13"/>
      <c r="GB4605" s="13"/>
      <c r="GC4605" s="13"/>
      <c r="GD4605" s="13"/>
      <c r="GE4605" s="13"/>
      <c r="GF4605" s="13"/>
      <c r="GG4605" s="13"/>
      <c r="GH4605" s="13"/>
      <c r="GI4605" s="13"/>
      <c r="GJ4605" s="13"/>
      <c r="GK4605" s="13"/>
      <c r="GL4605" s="13"/>
      <c r="GM4605" s="13"/>
      <c r="GN4605" s="13"/>
      <c r="GO4605" s="13"/>
      <c r="GP4605" s="13"/>
      <c r="GQ4605" s="13"/>
      <c r="GR4605" s="13"/>
      <c r="GS4605" s="13"/>
      <c r="GT4605" s="13"/>
      <c r="GU4605" s="13"/>
      <c r="GV4605" s="13"/>
      <c r="GW4605" s="13"/>
      <c r="GX4605" s="13"/>
      <c r="GY4605" s="13"/>
      <c r="GZ4605" s="13"/>
      <c r="HA4605" s="13"/>
      <c r="HB4605" s="13"/>
      <c r="HC4605" s="13"/>
      <c r="HD4605" s="13"/>
      <c r="HE4605" s="13"/>
      <c r="HF4605" s="13"/>
      <c r="HG4605" s="13"/>
      <c r="HH4605" s="13"/>
      <c r="HI4605" s="13"/>
      <c r="HJ4605" s="13"/>
      <c r="HK4605" s="13"/>
      <c r="HL4605" s="13"/>
      <c r="HM4605" s="13"/>
      <c r="HN4605" s="13"/>
      <c r="HO4605" s="13"/>
      <c r="HP4605" s="13"/>
      <c r="HQ4605" s="13"/>
      <c r="HR4605" s="13"/>
      <c r="HS4605" s="13"/>
      <c r="HT4605" s="13"/>
      <c r="HU4605" s="13"/>
      <c r="HV4605" s="13"/>
      <c r="HW4605" s="13"/>
      <c r="HX4605" s="13"/>
      <c r="HY4605" s="13"/>
      <c r="HZ4605" s="13"/>
      <c r="IA4605" s="13"/>
      <c r="IB4605" s="13"/>
      <c r="IC4605" s="13"/>
      <c r="ID4605" s="13"/>
      <c r="IE4605" s="13"/>
      <c r="IF4605" s="13"/>
      <c r="IG4605" s="13"/>
    </row>
    <row r="4606" spans="1:241" s="304" customFormat="1">
      <c r="A4606" s="309">
        <v>498</v>
      </c>
      <c r="B4606" s="331" t="s">
        <v>5634</v>
      </c>
      <c r="C4606" s="59"/>
      <c r="D4606" s="346" t="s">
        <v>1808</v>
      </c>
      <c r="E4606" s="299">
        <f t="shared" si="264"/>
        <v>4</v>
      </c>
      <c r="F4606" s="325">
        <v>4</v>
      </c>
      <c r="G4606" s="303"/>
      <c r="H4606" s="320"/>
      <c r="I4606" s="13"/>
      <c r="J4606" s="13"/>
      <c r="K4606" s="13"/>
      <c r="L4606" s="13"/>
      <c r="M4606" s="13"/>
      <c r="N4606" s="13"/>
      <c r="O4606" s="13"/>
      <c r="P4606" s="13"/>
      <c r="Q4606" s="13"/>
      <c r="R4606" s="13"/>
      <c r="S4606" s="13"/>
      <c r="T4606" s="13"/>
      <c r="U4606" s="13"/>
      <c r="V4606" s="13"/>
      <c r="W4606" s="13"/>
      <c r="X4606" s="13"/>
      <c r="Y4606" s="13"/>
      <c r="Z4606" s="13"/>
      <c r="AA4606" s="13"/>
      <c r="AB4606" s="13"/>
      <c r="AC4606" s="13"/>
      <c r="AD4606" s="13"/>
      <c r="AE4606" s="13"/>
      <c r="AF4606" s="13"/>
      <c r="AG4606" s="13"/>
      <c r="AH4606" s="13"/>
      <c r="AI4606" s="13"/>
      <c r="AJ4606" s="13"/>
      <c r="AK4606" s="13"/>
      <c r="AL4606" s="13"/>
      <c r="AM4606" s="13"/>
      <c r="AN4606" s="13"/>
      <c r="AO4606" s="13"/>
      <c r="AP4606" s="13"/>
      <c r="AQ4606" s="13"/>
      <c r="AR4606" s="13"/>
      <c r="AS4606" s="13"/>
      <c r="AT4606" s="13"/>
      <c r="AU4606" s="13"/>
      <c r="AV4606" s="13"/>
      <c r="AW4606" s="13"/>
      <c r="AX4606" s="13"/>
      <c r="AY4606" s="13"/>
      <c r="AZ4606" s="13"/>
      <c r="BA4606" s="13"/>
      <c r="BB4606" s="13"/>
      <c r="BC4606" s="13"/>
      <c r="BD4606" s="13"/>
      <c r="BE4606" s="13"/>
      <c r="BF4606" s="13"/>
      <c r="BG4606" s="13"/>
      <c r="BH4606" s="13"/>
      <c r="BI4606" s="13"/>
      <c r="BJ4606" s="13"/>
      <c r="BK4606" s="13"/>
      <c r="BL4606" s="13"/>
      <c r="BM4606" s="13"/>
      <c r="BN4606" s="13"/>
      <c r="BO4606" s="13"/>
      <c r="BP4606" s="13"/>
      <c r="BQ4606" s="13"/>
      <c r="BR4606" s="13"/>
      <c r="BS4606" s="13"/>
      <c r="BT4606" s="13"/>
      <c r="BU4606" s="13"/>
      <c r="BV4606" s="13"/>
      <c r="BW4606" s="13"/>
      <c r="BX4606" s="13"/>
      <c r="BY4606" s="13"/>
      <c r="BZ4606" s="13"/>
      <c r="CA4606" s="13"/>
      <c r="CB4606" s="13"/>
      <c r="CC4606" s="13"/>
      <c r="CD4606" s="13"/>
      <c r="CE4606" s="13"/>
      <c r="CF4606" s="13"/>
      <c r="CG4606" s="13"/>
      <c r="CH4606" s="13"/>
      <c r="CI4606" s="13"/>
      <c r="CJ4606" s="13"/>
      <c r="CK4606" s="13"/>
      <c r="CL4606" s="13"/>
      <c r="CM4606" s="13"/>
      <c r="CN4606" s="13"/>
      <c r="CO4606" s="13"/>
      <c r="CP4606" s="13"/>
      <c r="CQ4606" s="13"/>
      <c r="CR4606" s="13"/>
      <c r="CS4606" s="13"/>
      <c r="CT4606" s="13"/>
      <c r="CU4606" s="13"/>
      <c r="CV4606" s="13"/>
      <c r="CW4606" s="13"/>
      <c r="CX4606" s="13"/>
      <c r="CY4606" s="13"/>
      <c r="CZ4606" s="13"/>
      <c r="DA4606" s="13"/>
      <c r="DB4606" s="13"/>
      <c r="DC4606" s="13"/>
      <c r="DD4606" s="13"/>
      <c r="DE4606" s="13"/>
      <c r="DF4606" s="13"/>
      <c r="DG4606" s="13"/>
      <c r="DH4606" s="13"/>
      <c r="DI4606" s="13"/>
      <c r="DJ4606" s="13"/>
      <c r="DK4606" s="13"/>
      <c r="DL4606" s="13"/>
      <c r="DM4606" s="13"/>
      <c r="DN4606" s="13"/>
      <c r="DO4606" s="13"/>
      <c r="DP4606" s="13"/>
      <c r="DQ4606" s="13"/>
      <c r="DR4606" s="13"/>
      <c r="DS4606" s="13"/>
      <c r="DT4606" s="13"/>
      <c r="DU4606" s="13"/>
      <c r="DV4606" s="13"/>
      <c r="DW4606" s="13"/>
      <c r="DX4606" s="13"/>
      <c r="DY4606" s="13"/>
      <c r="DZ4606" s="13"/>
      <c r="EA4606" s="13"/>
      <c r="EB4606" s="13"/>
      <c r="EC4606" s="13"/>
      <c r="ED4606" s="13"/>
      <c r="EE4606" s="13"/>
      <c r="EF4606" s="13"/>
      <c r="EG4606" s="13"/>
      <c r="EH4606" s="13"/>
      <c r="EI4606" s="13"/>
      <c r="EJ4606" s="13"/>
      <c r="EK4606" s="13"/>
      <c r="EL4606" s="13"/>
      <c r="EM4606" s="13"/>
      <c r="EN4606" s="13"/>
      <c r="EO4606" s="13"/>
      <c r="EP4606" s="13"/>
      <c r="EQ4606" s="13"/>
      <c r="ER4606" s="13"/>
      <c r="ES4606" s="13"/>
      <c r="ET4606" s="13"/>
      <c r="EU4606" s="13"/>
      <c r="EV4606" s="13"/>
      <c r="EW4606" s="13"/>
      <c r="EX4606" s="13"/>
      <c r="EY4606" s="13"/>
      <c r="EZ4606" s="13"/>
      <c r="FA4606" s="13"/>
      <c r="FB4606" s="13"/>
      <c r="FC4606" s="13"/>
      <c r="FD4606" s="13"/>
      <c r="FE4606" s="13"/>
      <c r="FF4606" s="13"/>
      <c r="FG4606" s="13"/>
      <c r="FH4606" s="13"/>
      <c r="FI4606" s="13"/>
      <c r="FJ4606" s="13"/>
      <c r="FK4606" s="13"/>
      <c r="FL4606" s="13"/>
      <c r="FM4606" s="13"/>
      <c r="FN4606" s="13"/>
      <c r="FO4606" s="13"/>
      <c r="FP4606" s="13"/>
      <c r="FQ4606" s="13"/>
      <c r="FR4606" s="13"/>
      <c r="FS4606" s="13"/>
      <c r="FT4606" s="13"/>
      <c r="FU4606" s="13"/>
      <c r="FV4606" s="13"/>
      <c r="FW4606" s="13"/>
      <c r="FX4606" s="13"/>
      <c r="FY4606" s="13"/>
      <c r="FZ4606" s="13"/>
      <c r="GA4606" s="13"/>
      <c r="GB4606" s="13"/>
      <c r="GC4606" s="13"/>
      <c r="GD4606" s="13"/>
      <c r="GE4606" s="13"/>
      <c r="GF4606" s="13"/>
      <c r="GG4606" s="13"/>
      <c r="GH4606" s="13"/>
      <c r="GI4606" s="13"/>
      <c r="GJ4606" s="13"/>
      <c r="GK4606" s="13"/>
      <c r="GL4606" s="13"/>
      <c r="GM4606" s="13"/>
      <c r="GN4606" s="13"/>
      <c r="GO4606" s="13"/>
      <c r="GP4606" s="13"/>
      <c r="GQ4606" s="13"/>
      <c r="GR4606" s="13"/>
      <c r="GS4606" s="13"/>
      <c r="GT4606" s="13"/>
      <c r="GU4606" s="13"/>
      <c r="GV4606" s="13"/>
      <c r="GW4606" s="13"/>
      <c r="GX4606" s="13"/>
      <c r="GY4606" s="13"/>
      <c r="GZ4606" s="13"/>
      <c r="HA4606" s="13"/>
      <c r="HB4606" s="13"/>
      <c r="HC4606" s="13"/>
      <c r="HD4606" s="13"/>
      <c r="HE4606" s="13"/>
      <c r="HF4606" s="13"/>
      <c r="HG4606" s="13"/>
      <c r="HH4606" s="13"/>
      <c r="HI4606" s="13"/>
      <c r="HJ4606" s="13"/>
      <c r="HK4606" s="13"/>
      <c r="HL4606" s="13"/>
      <c r="HM4606" s="13"/>
      <c r="HN4606" s="13"/>
      <c r="HO4606" s="13"/>
      <c r="HP4606" s="13"/>
      <c r="HQ4606" s="13"/>
      <c r="HR4606" s="13"/>
      <c r="HS4606" s="13"/>
      <c r="HT4606" s="13"/>
      <c r="HU4606" s="13"/>
      <c r="HV4606" s="13"/>
      <c r="HW4606" s="13"/>
      <c r="HX4606" s="13"/>
      <c r="HY4606" s="13"/>
      <c r="HZ4606" s="13"/>
      <c r="IA4606" s="13"/>
      <c r="IB4606" s="13"/>
      <c r="IC4606" s="13"/>
      <c r="ID4606" s="13"/>
      <c r="IE4606" s="13"/>
      <c r="IF4606" s="13"/>
      <c r="IG4606" s="13"/>
    </row>
    <row r="4607" spans="1:241" s="304" customFormat="1">
      <c r="A4607" s="309">
        <v>499</v>
      </c>
      <c r="B4607" s="331" t="s">
        <v>4811</v>
      </c>
      <c r="C4607" s="59"/>
      <c r="D4607" s="346" t="s">
        <v>1808</v>
      </c>
      <c r="E4607" s="299">
        <f t="shared" si="264"/>
        <v>2</v>
      </c>
      <c r="F4607" s="325">
        <v>2</v>
      </c>
      <c r="G4607" s="303"/>
      <c r="H4607" s="320"/>
      <c r="I4607" s="13"/>
      <c r="J4607" s="13"/>
      <c r="K4607" s="13"/>
      <c r="L4607" s="13"/>
      <c r="M4607" s="13"/>
      <c r="N4607" s="13"/>
      <c r="O4607" s="13"/>
      <c r="P4607" s="13"/>
      <c r="Q4607" s="13"/>
      <c r="R4607" s="13"/>
      <c r="S4607" s="13"/>
      <c r="T4607" s="13"/>
      <c r="U4607" s="13"/>
      <c r="V4607" s="13"/>
      <c r="W4607" s="13"/>
      <c r="X4607" s="13"/>
      <c r="Y4607" s="13"/>
      <c r="Z4607" s="13"/>
      <c r="AA4607" s="13"/>
      <c r="AB4607" s="13"/>
      <c r="AC4607" s="13"/>
      <c r="AD4607" s="13"/>
      <c r="AE4607" s="13"/>
      <c r="AF4607" s="13"/>
      <c r="AG4607" s="13"/>
      <c r="AH4607" s="13"/>
      <c r="AI4607" s="13"/>
      <c r="AJ4607" s="13"/>
      <c r="AK4607" s="13"/>
      <c r="AL4607" s="13"/>
      <c r="AM4607" s="13"/>
      <c r="AN4607" s="13"/>
      <c r="AO4607" s="13"/>
      <c r="AP4607" s="13"/>
      <c r="AQ4607" s="13"/>
      <c r="AR4607" s="13"/>
      <c r="AS4607" s="13"/>
      <c r="AT4607" s="13"/>
      <c r="AU4607" s="13"/>
      <c r="AV4607" s="13"/>
      <c r="AW4607" s="13"/>
      <c r="AX4607" s="13"/>
      <c r="AY4607" s="13"/>
      <c r="AZ4607" s="13"/>
      <c r="BA4607" s="13"/>
      <c r="BB4607" s="13"/>
      <c r="BC4607" s="13"/>
      <c r="BD4607" s="13"/>
      <c r="BE4607" s="13"/>
      <c r="BF4607" s="13"/>
      <c r="BG4607" s="13"/>
      <c r="BH4607" s="13"/>
      <c r="BI4607" s="13"/>
      <c r="BJ4607" s="13"/>
      <c r="BK4607" s="13"/>
      <c r="BL4607" s="13"/>
      <c r="BM4607" s="13"/>
      <c r="BN4607" s="13"/>
      <c r="BO4607" s="13"/>
      <c r="BP4607" s="13"/>
      <c r="BQ4607" s="13"/>
      <c r="BR4607" s="13"/>
      <c r="BS4607" s="13"/>
      <c r="BT4607" s="13"/>
      <c r="BU4607" s="13"/>
      <c r="BV4607" s="13"/>
      <c r="BW4607" s="13"/>
      <c r="BX4607" s="13"/>
      <c r="BY4607" s="13"/>
      <c r="BZ4607" s="13"/>
      <c r="CA4607" s="13"/>
      <c r="CB4607" s="13"/>
      <c r="CC4607" s="13"/>
      <c r="CD4607" s="13"/>
      <c r="CE4607" s="13"/>
      <c r="CF4607" s="13"/>
      <c r="CG4607" s="13"/>
      <c r="CH4607" s="13"/>
      <c r="CI4607" s="13"/>
      <c r="CJ4607" s="13"/>
      <c r="CK4607" s="13"/>
      <c r="CL4607" s="13"/>
      <c r="CM4607" s="13"/>
      <c r="CN4607" s="13"/>
      <c r="CO4607" s="13"/>
      <c r="CP4607" s="13"/>
      <c r="CQ4607" s="13"/>
      <c r="CR4607" s="13"/>
      <c r="CS4607" s="13"/>
      <c r="CT4607" s="13"/>
      <c r="CU4607" s="13"/>
      <c r="CV4607" s="13"/>
      <c r="CW4607" s="13"/>
      <c r="CX4607" s="13"/>
      <c r="CY4607" s="13"/>
      <c r="CZ4607" s="13"/>
      <c r="DA4607" s="13"/>
      <c r="DB4607" s="13"/>
      <c r="DC4607" s="13"/>
      <c r="DD4607" s="13"/>
      <c r="DE4607" s="13"/>
      <c r="DF4607" s="13"/>
      <c r="DG4607" s="13"/>
      <c r="DH4607" s="13"/>
      <c r="DI4607" s="13"/>
      <c r="DJ4607" s="13"/>
      <c r="DK4607" s="13"/>
      <c r="DL4607" s="13"/>
      <c r="DM4607" s="13"/>
      <c r="DN4607" s="13"/>
      <c r="DO4607" s="13"/>
      <c r="DP4607" s="13"/>
      <c r="DQ4607" s="13"/>
      <c r="DR4607" s="13"/>
      <c r="DS4607" s="13"/>
      <c r="DT4607" s="13"/>
      <c r="DU4607" s="13"/>
      <c r="DV4607" s="13"/>
      <c r="DW4607" s="13"/>
      <c r="DX4607" s="13"/>
      <c r="DY4607" s="13"/>
      <c r="DZ4607" s="13"/>
      <c r="EA4607" s="13"/>
      <c r="EB4607" s="13"/>
      <c r="EC4607" s="13"/>
      <c r="ED4607" s="13"/>
      <c r="EE4607" s="13"/>
      <c r="EF4607" s="13"/>
      <c r="EG4607" s="13"/>
      <c r="EH4607" s="13"/>
      <c r="EI4607" s="13"/>
      <c r="EJ4607" s="13"/>
      <c r="EK4607" s="13"/>
      <c r="EL4607" s="13"/>
      <c r="EM4607" s="13"/>
      <c r="EN4607" s="13"/>
      <c r="EO4607" s="13"/>
      <c r="EP4607" s="13"/>
      <c r="EQ4607" s="13"/>
      <c r="ER4607" s="13"/>
      <c r="ES4607" s="13"/>
      <c r="ET4607" s="13"/>
      <c r="EU4607" s="13"/>
      <c r="EV4607" s="13"/>
      <c r="EW4607" s="13"/>
      <c r="EX4607" s="13"/>
      <c r="EY4607" s="13"/>
      <c r="EZ4607" s="13"/>
      <c r="FA4607" s="13"/>
      <c r="FB4607" s="13"/>
      <c r="FC4607" s="13"/>
      <c r="FD4607" s="13"/>
      <c r="FE4607" s="13"/>
      <c r="FF4607" s="13"/>
      <c r="FG4607" s="13"/>
      <c r="FH4607" s="13"/>
      <c r="FI4607" s="13"/>
      <c r="FJ4607" s="13"/>
      <c r="FK4607" s="13"/>
      <c r="FL4607" s="13"/>
      <c r="FM4607" s="13"/>
      <c r="FN4607" s="13"/>
      <c r="FO4607" s="13"/>
      <c r="FP4607" s="13"/>
      <c r="FQ4607" s="13"/>
      <c r="FR4607" s="13"/>
      <c r="FS4607" s="13"/>
      <c r="FT4607" s="13"/>
      <c r="FU4607" s="13"/>
      <c r="FV4607" s="13"/>
      <c r="FW4607" s="13"/>
      <c r="FX4607" s="13"/>
      <c r="FY4607" s="13"/>
      <c r="FZ4607" s="13"/>
      <c r="GA4607" s="13"/>
      <c r="GB4607" s="13"/>
      <c r="GC4607" s="13"/>
      <c r="GD4607" s="13"/>
      <c r="GE4607" s="13"/>
      <c r="GF4607" s="13"/>
      <c r="GG4607" s="13"/>
      <c r="GH4607" s="13"/>
      <c r="GI4607" s="13"/>
      <c r="GJ4607" s="13"/>
      <c r="GK4607" s="13"/>
      <c r="GL4607" s="13"/>
      <c r="GM4607" s="13"/>
      <c r="GN4607" s="13"/>
      <c r="GO4607" s="13"/>
      <c r="GP4607" s="13"/>
      <c r="GQ4607" s="13"/>
      <c r="GR4607" s="13"/>
      <c r="GS4607" s="13"/>
      <c r="GT4607" s="13"/>
      <c r="GU4607" s="13"/>
      <c r="GV4607" s="13"/>
      <c r="GW4607" s="13"/>
      <c r="GX4607" s="13"/>
      <c r="GY4607" s="13"/>
      <c r="GZ4607" s="13"/>
      <c r="HA4607" s="13"/>
      <c r="HB4607" s="13"/>
      <c r="HC4607" s="13"/>
      <c r="HD4607" s="13"/>
      <c r="HE4607" s="13"/>
      <c r="HF4607" s="13"/>
      <c r="HG4607" s="13"/>
      <c r="HH4607" s="13"/>
      <c r="HI4607" s="13"/>
      <c r="HJ4607" s="13"/>
      <c r="HK4607" s="13"/>
      <c r="HL4607" s="13"/>
      <c r="HM4607" s="13"/>
      <c r="HN4607" s="13"/>
      <c r="HO4607" s="13"/>
      <c r="HP4607" s="13"/>
      <c r="HQ4607" s="13"/>
      <c r="HR4607" s="13"/>
      <c r="HS4607" s="13"/>
      <c r="HT4607" s="13"/>
      <c r="HU4607" s="13"/>
      <c r="HV4607" s="13"/>
      <c r="HW4607" s="13"/>
      <c r="HX4607" s="13"/>
      <c r="HY4607" s="13"/>
      <c r="HZ4607" s="13"/>
      <c r="IA4607" s="13"/>
      <c r="IB4607" s="13"/>
      <c r="IC4607" s="13"/>
      <c r="ID4607" s="13"/>
      <c r="IE4607" s="13"/>
      <c r="IF4607" s="13"/>
      <c r="IG4607" s="13"/>
    </row>
    <row r="4608" spans="1:241" s="304" customFormat="1">
      <c r="A4608" s="309">
        <v>500</v>
      </c>
      <c r="B4608" s="331" t="s">
        <v>5635</v>
      </c>
      <c r="C4608" s="59"/>
      <c r="D4608" s="346" t="s">
        <v>1808</v>
      </c>
      <c r="E4608" s="299">
        <f t="shared" si="264"/>
        <v>5</v>
      </c>
      <c r="F4608" s="325">
        <v>5</v>
      </c>
      <c r="G4608" s="303"/>
      <c r="H4608" s="320"/>
      <c r="I4608" s="13"/>
      <c r="J4608" s="13"/>
      <c r="K4608" s="13"/>
      <c r="L4608" s="13"/>
      <c r="M4608" s="13"/>
      <c r="N4608" s="13"/>
      <c r="O4608" s="13"/>
      <c r="P4608" s="13"/>
      <c r="Q4608" s="13"/>
      <c r="R4608" s="13"/>
      <c r="S4608" s="13"/>
      <c r="T4608" s="13"/>
      <c r="U4608" s="13"/>
      <c r="V4608" s="13"/>
      <c r="W4608" s="13"/>
      <c r="X4608" s="13"/>
      <c r="Y4608" s="13"/>
      <c r="Z4608" s="13"/>
      <c r="AA4608" s="13"/>
      <c r="AB4608" s="13"/>
      <c r="AC4608" s="13"/>
      <c r="AD4608" s="13"/>
      <c r="AE4608" s="13"/>
      <c r="AF4608" s="13"/>
      <c r="AG4608" s="13"/>
      <c r="AH4608" s="13"/>
      <c r="AI4608" s="13"/>
      <c r="AJ4608" s="13"/>
      <c r="AK4608" s="13"/>
      <c r="AL4608" s="13"/>
      <c r="AM4608" s="13"/>
      <c r="AN4608" s="13"/>
      <c r="AO4608" s="13"/>
      <c r="AP4608" s="13"/>
      <c r="AQ4608" s="13"/>
      <c r="AR4608" s="13"/>
      <c r="AS4608" s="13"/>
      <c r="AT4608" s="13"/>
      <c r="AU4608" s="13"/>
      <c r="AV4608" s="13"/>
      <c r="AW4608" s="13"/>
      <c r="AX4608" s="13"/>
      <c r="AY4608" s="13"/>
      <c r="AZ4608" s="13"/>
      <c r="BA4608" s="13"/>
      <c r="BB4608" s="13"/>
      <c r="BC4608" s="13"/>
      <c r="BD4608" s="13"/>
      <c r="BE4608" s="13"/>
      <c r="BF4608" s="13"/>
      <c r="BG4608" s="13"/>
      <c r="BH4608" s="13"/>
      <c r="BI4608" s="13"/>
      <c r="BJ4608" s="13"/>
      <c r="BK4608" s="13"/>
      <c r="BL4608" s="13"/>
      <c r="BM4608" s="13"/>
      <c r="BN4608" s="13"/>
      <c r="BO4608" s="13"/>
      <c r="BP4608" s="13"/>
      <c r="BQ4608" s="13"/>
      <c r="BR4608" s="13"/>
      <c r="BS4608" s="13"/>
      <c r="BT4608" s="13"/>
      <c r="BU4608" s="13"/>
      <c r="BV4608" s="13"/>
      <c r="BW4608" s="13"/>
      <c r="BX4608" s="13"/>
      <c r="BY4608" s="13"/>
      <c r="BZ4608" s="13"/>
      <c r="CA4608" s="13"/>
      <c r="CB4608" s="13"/>
      <c r="CC4608" s="13"/>
      <c r="CD4608" s="13"/>
      <c r="CE4608" s="13"/>
      <c r="CF4608" s="13"/>
      <c r="CG4608" s="13"/>
      <c r="CH4608" s="13"/>
      <c r="CI4608" s="13"/>
      <c r="CJ4608" s="13"/>
      <c r="CK4608" s="13"/>
      <c r="CL4608" s="13"/>
      <c r="CM4608" s="13"/>
      <c r="CN4608" s="13"/>
      <c r="CO4608" s="13"/>
      <c r="CP4608" s="13"/>
      <c r="CQ4608" s="13"/>
      <c r="CR4608" s="13"/>
      <c r="CS4608" s="13"/>
      <c r="CT4608" s="13"/>
      <c r="CU4608" s="13"/>
      <c r="CV4608" s="13"/>
      <c r="CW4608" s="13"/>
      <c r="CX4608" s="13"/>
      <c r="CY4608" s="13"/>
      <c r="CZ4608" s="13"/>
      <c r="DA4608" s="13"/>
      <c r="DB4608" s="13"/>
      <c r="DC4608" s="13"/>
      <c r="DD4608" s="13"/>
      <c r="DE4608" s="13"/>
      <c r="DF4608" s="13"/>
      <c r="DG4608" s="13"/>
      <c r="DH4608" s="13"/>
      <c r="DI4608" s="13"/>
      <c r="DJ4608" s="13"/>
      <c r="DK4608" s="13"/>
      <c r="DL4608" s="13"/>
      <c r="DM4608" s="13"/>
      <c r="DN4608" s="13"/>
      <c r="DO4608" s="13"/>
      <c r="DP4608" s="13"/>
      <c r="DQ4608" s="13"/>
      <c r="DR4608" s="13"/>
      <c r="DS4608" s="13"/>
      <c r="DT4608" s="13"/>
      <c r="DU4608" s="13"/>
      <c r="DV4608" s="13"/>
      <c r="DW4608" s="13"/>
      <c r="DX4608" s="13"/>
      <c r="DY4608" s="13"/>
      <c r="DZ4608" s="13"/>
      <c r="EA4608" s="13"/>
      <c r="EB4608" s="13"/>
      <c r="EC4608" s="13"/>
      <c r="ED4608" s="13"/>
      <c r="EE4608" s="13"/>
      <c r="EF4608" s="13"/>
      <c r="EG4608" s="13"/>
      <c r="EH4608" s="13"/>
      <c r="EI4608" s="13"/>
      <c r="EJ4608" s="13"/>
      <c r="EK4608" s="13"/>
      <c r="EL4608" s="13"/>
      <c r="EM4608" s="13"/>
      <c r="EN4608" s="13"/>
      <c r="EO4608" s="13"/>
      <c r="EP4608" s="13"/>
      <c r="EQ4608" s="13"/>
      <c r="ER4608" s="13"/>
      <c r="ES4608" s="13"/>
      <c r="ET4608" s="13"/>
      <c r="EU4608" s="13"/>
      <c r="EV4608" s="13"/>
      <c r="EW4608" s="13"/>
      <c r="EX4608" s="13"/>
      <c r="EY4608" s="13"/>
      <c r="EZ4608" s="13"/>
      <c r="FA4608" s="13"/>
      <c r="FB4608" s="13"/>
      <c r="FC4608" s="13"/>
      <c r="FD4608" s="13"/>
      <c r="FE4608" s="13"/>
      <c r="FF4608" s="13"/>
      <c r="FG4608" s="13"/>
      <c r="FH4608" s="13"/>
      <c r="FI4608" s="13"/>
      <c r="FJ4608" s="13"/>
      <c r="FK4608" s="13"/>
      <c r="FL4608" s="13"/>
      <c r="FM4608" s="13"/>
      <c r="FN4608" s="13"/>
      <c r="FO4608" s="13"/>
      <c r="FP4608" s="13"/>
      <c r="FQ4608" s="13"/>
      <c r="FR4608" s="13"/>
      <c r="FS4608" s="13"/>
      <c r="FT4608" s="13"/>
      <c r="FU4608" s="13"/>
      <c r="FV4608" s="13"/>
      <c r="FW4608" s="13"/>
      <c r="FX4608" s="13"/>
      <c r="FY4608" s="13"/>
      <c r="FZ4608" s="13"/>
      <c r="GA4608" s="13"/>
      <c r="GB4608" s="13"/>
      <c r="GC4608" s="13"/>
      <c r="GD4608" s="13"/>
      <c r="GE4608" s="13"/>
      <c r="GF4608" s="13"/>
      <c r="GG4608" s="13"/>
      <c r="GH4608" s="13"/>
      <c r="GI4608" s="13"/>
      <c r="GJ4608" s="13"/>
      <c r="GK4608" s="13"/>
      <c r="GL4608" s="13"/>
      <c r="GM4608" s="13"/>
      <c r="GN4608" s="13"/>
      <c r="GO4608" s="13"/>
      <c r="GP4608" s="13"/>
      <c r="GQ4608" s="13"/>
      <c r="GR4608" s="13"/>
      <c r="GS4608" s="13"/>
      <c r="GT4608" s="13"/>
      <c r="GU4608" s="13"/>
      <c r="GV4608" s="13"/>
      <c r="GW4608" s="13"/>
      <c r="GX4608" s="13"/>
      <c r="GY4608" s="13"/>
      <c r="GZ4608" s="13"/>
      <c r="HA4608" s="13"/>
      <c r="HB4608" s="13"/>
      <c r="HC4608" s="13"/>
      <c r="HD4608" s="13"/>
      <c r="HE4608" s="13"/>
      <c r="HF4608" s="13"/>
      <c r="HG4608" s="13"/>
      <c r="HH4608" s="13"/>
      <c r="HI4608" s="13"/>
      <c r="HJ4608" s="13"/>
      <c r="HK4608" s="13"/>
      <c r="HL4608" s="13"/>
      <c r="HM4608" s="13"/>
      <c r="HN4608" s="13"/>
      <c r="HO4608" s="13"/>
      <c r="HP4608" s="13"/>
      <c r="HQ4608" s="13"/>
      <c r="HR4608" s="13"/>
      <c r="HS4608" s="13"/>
      <c r="HT4608" s="13"/>
      <c r="HU4608" s="13"/>
      <c r="HV4608" s="13"/>
      <c r="HW4608" s="13"/>
      <c r="HX4608" s="13"/>
      <c r="HY4608" s="13"/>
      <c r="HZ4608" s="13"/>
      <c r="IA4608" s="13"/>
      <c r="IB4608" s="13"/>
      <c r="IC4608" s="13"/>
      <c r="ID4608" s="13"/>
      <c r="IE4608" s="13"/>
      <c r="IF4608" s="13"/>
      <c r="IG4608" s="13"/>
    </row>
    <row r="4609" spans="1:241" s="304" customFormat="1">
      <c r="A4609" s="309">
        <v>501</v>
      </c>
      <c r="B4609" s="331" t="s">
        <v>5636</v>
      </c>
      <c r="C4609" s="59"/>
      <c r="D4609" s="346" t="s">
        <v>1808</v>
      </c>
      <c r="E4609" s="299">
        <f t="shared" si="264"/>
        <v>5</v>
      </c>
      <c r="F4609" s="325">
        <v>5</v>
      </c>
      <c r="G4609" s="303"/>
      <c r="H4609" s="320"/>
      <c r="I4609" s="13"/>
      <c r="J4609" s="13"/>
      <c r="K4609" s="13"/>
      <c r="L4609" s="13"/>
      <c r="M4609" s="13"/>
      <c r="N4609" s="13"/>
      <c r="O4609" s="13"/>
      <c r="P4609" s="13"/>
      <c r="Q4609" s="13"/>
      <c r="R4609" s="13"/>
      <c r="S4609" s="13"/>
      <c r="T4609" s="13"/>
      <c r="U4609" s="13"/>
      <c r="V4609" s="13"/>
      <c r="W4609" s="13"/>
      <c r="X4609" s="13"/>
      <c r="Y4609" s="13"/>
      <c r="Z4609" s="13"/>
      <c r="AA4609" s="13"/>
      <c r="AB4609" s="13"/>
      <c r="AC4609" s="13"/>
      <c r="AD4609" s="13"/>
      <c r="AE4609" s="13"/>
      <c r="AF4609" s="13"/>
      <c r="AG4609" s="13"/>
      <c r="AH4609" s="13"/>
      <c r="AI4609" s="13"/>
      <c r="AJ4609" s="13"/>
      <c r="AK4609" s="13"/>
      <c r="AL4609" s="13"/>
      <c r="AM4609" s="13"/>
      <c r="AN4609" s="13"/>
      <c r="AO4609" s="13"/>
      <c r="AP4609" s="13"/>
      <c r="AQ4609" s="13"/>
      <c r="AR4609" s="13"/>
      <c r="AS4609" s="13"/>
      <c r="AT4609" s="13"/>
      <c r="AU4609" s="13"/>
      <c r="AV4609" s="13"/>
      <c r="AW4609" s="13"/>
      <c r="AX4609" s="13"/>
      <c r="AY4609" s="13"/>
      <c r="AZ4609" s="13"/>
      <c r="BA4609" s="13"/>
      <c r="BB4609" s="13"/>
      <c r="BC4609" s="13"/>
      <c r="BD4609" s="13"/>
      <c r="BE4609" s="13"/>
      <c r="BF4609" s="13"/>
      <c r="BG4609" s="13"/>
      <c r="BH4609" s="13"/>
      <c r="BI4609" s="13"/>
      <c r="BJ4609" s="13"/>
      <c r="BK4609" s="13"/>
      <c r="BL4609" s="13"/>
      <c r="BM4609" s="13"/>
      <c r="BN4609" s="13"/>
      <c r="BO4609" s="13"/>
      <c r="BP4609" s="13"/>
      <c r="BQ4609" s="13"/>
      <c r="BR4609" s="13"/>
      <c r="BS4609" s="13"/>
      <c r="BT4609" s="13"/>
      <c r="BU4609" s="13"/>
      <c r="BV4609" s="13"/>
      <c r="BW4609" s="13"/>
      <c r="BX4609" s="13"/>
      <c r="BY4609" s="13"/>
      <c r="BZ4609" s="13"/>
      <c r="CA4609" s="13"/>
      <c r="CB4609" s="13"/>
      <c r="CC4609" s="13"/>
      <c r="CD4609" s="13"/>
      <c r="CE4609" s="13"/>
      <c r="CF4609" s="13"/>
      <c r="CG4609" s="13"/>
      <c r="CH4609" s="13"/>
      <c r="CI4609" s="13"/>
      <c r="CJ4609" s="13"/>
      <c r="CK4609" s="13"/>
      <c r="CL4609" s="13"/>
      <c r="CM4609" s="13"/>
      <c r="CN4609" s="13"/>
      <c r="CO4609" s="13"/>
      <c r="CP4609" s="13"/>
      <c r="CQ4609" s="13"/>
      <c r="CR4609" s="13"/>
      <c r="CS4609" s="13"/>
      <c r="CT4609" s="13"/>
      <c r="CU4609" s="13"/>
      <c r="CV4609" s="13"/>
      <c r="CW4609" s="13"/>
      <c r="CX4609" s="13"/>
      <c r="CY4609" s="13"/>
      <c r="CZ4609" s="13"/>
      <c r="DA4609" s="13"/>
      <c r="DB4609" s="13"/>
      <c r="DC4609" s="13"/>
      <c r="DD4609" s="13"/>
      <c r="DE4609" s="13"/>
      <c r="DF4609" s="13"/>
      <c r="DG4609" s="13"/>
      <c r="DH4609" s="13"/>
      <c r="DI4609" s="13"/>
      <c r="DJ4609" s="13"/>
      <c r="DK4609" s="13"/>
      <c r="DL4609" s="13"/>
      <c r="DM4609" s="13"/>
      <c r="DN4609" s="13"/>
      <c r="DO4609" s="13"/>
      <c r="DP4609" s="13"/>
      <c r="DQ4609" s="13"/>
      <c r="DR4609" s="13"/>
      <c r="DS4609" s="13"/>
      <c r="DT4609" s="13"/>
      <c r="DU4609" s="13"/>
      <c r="DV4609" s="13"/>
      <c r="DW4609" s="13"/>
      <c r="DX4609" s="13"/>
      <c r="DY4609" s="13"/>
      <c r="DZ4609" s="13"/>
      <c r="EA4609" s="13"/>
      <c r="EB4609" s="13"/>
      <c r="EC4609" s="13"/>
      <c r="ED4609" s="13"/>
      <c r="EE4609" s="13"/>
      <c r="EF4609" s="13"/>
      <c r="EG4609" s="13"/>
      <c r="EH4609" s="13"/>
      <c r="EI4609" s="13"/>
      <c r="EJ4609" s="13"/>
      <c r="EK4609" s="13"/>
      <c r="EL4609" s="13"/>
      <c r="EM4609" s="13"/>
      <c r="EN4609" s="13"/>
      <c r="EO4609" s="13"/>
      <c r="EP4609" s="13"/>
      <c r="EQ4609" s="13"/>
      <c r="ER4609" s="13"/>
      <c r="ES4609" s="13"/>
      <c r="ET4609" s="13"/>
      <c r="EU4609" s="13"/>
      <c r="EV4609" s="13"/>
      <c r="EW4609" s="13"/>
      <c r="EX4609" s="13"/>
      <c r="EY4609" s="13"/>
      <c r="EZ4609" s="13"/>
      <c r="FA4609" s="13"/>
      <c r="FB4609" s="13"/>
      <c r="FC4609" s="13"/>
      <c r="FD4609" s="13"/>
      <c r="FE4609" s="13"/>
      <c r="FF4609" s="13"/>
      <c r="FG4609" s="13"/>
      <c r="FH4609" s="13"/>
      <c r="FI4609" s="13"/>
      <c r="FJ4609" s="13"/>
      <c r="FK4609" s="13"/>
      <c r="FL4609" s="13"/>
      <c r="FM4609" s="13"/>
      <c r="FN4609" s="13"/>
      <c r="FO4609" s="13"/>
      <c r="FP4609" s="13"/>
      <c r="FQ4609" s="13"/>
      <c r="FR4609" s="13"/>
      <c r="FS4609" s="13"/>
      <c r="FT4609" s="13"/>
      <c r="FU4609" s="13"/>
      <c r="FV4609" s="13"/>
      <c r="FW4609" s="13"/>
      <c r="FX4609" s="13"/>
      <c r="FY4609" s="13"/>
      <c r="FZ4609" s="13"/>
      <c r="GA4609" s="13"/>
      <c r="GB4609" s="13"/>
      <c r="GC4609" s="13"/>
      <c r="GD4609" s="13"/>
      <c r="GE4609" s="13"/>
      <c r="GF4609" s="13"/>
      <c r="GG4609" s="13"/>
      <c r="GH4609" s="13"/>
      <c r="GI4609" s="13"/>
      <c r="GJ4609" s="13"/>
      <c r="GK4609" s="13"/>
      <c r="GL4609" s="13"/>
      <c r="GM4609" s="13"/>
      <c r="GN4609" s="13"/>
      <c r="GO4609" s="13"/>
      <c r="GP4609" s="13"/>
      <c r="GQ4609" s="13"/>
      <c r="GR4609" s="13"/>
      <c r="GS4609" s="13"/>
      <c r="GT4609" s="13"/>
      <c r="GU4609" s="13"/>
      <c r="GV4609" s="13"/>
      <c r="GW4609" s="13"/>
      <c r="GX4609" s="13"/>
      <c r="GY4609" s="13"/>
      <c r="GZ4609" s="13"/>
      <c r="HA4609" s="13"/>
      <c r="HB4609" s="13"/>
      <c r="HC4609" s="13"/>
      <c r="HD4609" s="13"/>
      <c r="HE4609" s="13"/>
      <c r="HF4609" s="13"/>
      <c r="HG4609" s="13"/>
      <c r="HH4609" s="13"/>
      <c r="HI4609" s="13"/>
      <c r="HJ4609" s="13"/>
      <c r="HK4609" s="13"/>
      <c r="HL4609" s="13"/>
      <c r="HM4609" s="13"/>
      <c r="HN4609" s="13"/>
      <c r="HO4609" s="13"/>
      <c r="HP4609" s="13"/>
      <c r="HQ4609" s="13"/>
      <c r="HR4609" s="13"/>
      <c r="HS4609" s="13"/>
      <c r="HT4609" s="13"/>
      <c r="HU4609" s="13"/>
      <c r="HV4609" s="13"/>
      <c r="HW4609" s="13"/>
      <c r="HX4609" s="13"/>
      <c r="HY4609" s="13"/>
      <c r="HZ4609" s="13"/>
      <c r="IA4609" s="13"/>
      <c r="IB4609" s="13"/>
      <c r="IC4609" s="13"/>
      <c r="ID4609" s="13"/>
      <c r="IE4609" s="13"/>
      <c r="IF4609" s="13"/>
      <c r="IG4609" s="13"/>
    </row>
    <row r="4610" spans="1:241" s="304" customFormat="1">
      <c r="A4610" s="309">
        <v>502</v>
      </c>
      <c r="B4610" s="331" t="s">
        <v>5637</v>
      </c>
      <c r="C4610" s="59"/>
      <c r="D4610" s="346" t="s">
        <v>1808</v>
      </c>
      <c r="E4610" s="299">
        <f t="shared" si="264"/>
        <v>1</v>
      </c>
      <c r="F4610" s="325">
        <v>1</v>
      </c>
      <c r="G4610" s="303"/>
      <c r="H4610" s="320"/>
      <c r="I4610" s="13"/>
      <c r="J4610" s="13"/>
      <c r="K4610" s="13"/>
      <c r="L4610" s="13"/>
      <c r="M4610" s="13"/>
      <c r="N4610" s="13"/>
      <c r="O4610" s="13"/>
      <c r="P4610" s="13"/>
      <c r="Q4610" s="13"/>
      <c r="R4610" s="13"/>
      <c r="S4610" s="13"/>
      <c r="T4610" s="13"/>
      <c r="U4610" s="13"/>
      <c r="V4610" s="13"/>
      <c r="W4610" s="13"/>
      <c r="X4610" s="13"/>
      <c r="Y4610" s="13"/>
      <c r="Z4610" s="13"/>
      <c r="AA4610" s="13"/>
      <c r="AB4610" s="13"/>
      <c r="AC4610" s="13"/>
      <c r="AD4610" s="13"/>
      <c r="AE4610" s="13"/>
      <c r="AF4610" s="13"/>
      <c r="AG4610" s="13"/>
      <c r="AH4610" s="13"/>
      <c r="AI4610" s="13"/>
      <c r="AJ4610" s="13"/>
      <c r="AK4610" s="13"/>
      <c r="AL4610" s="13"/>
      <c r="AM4610" s="13"/>
      <c r="AN4610" s="13"/>
      <c r="AO4610" s="13"/>
      <c r="AP4610" s="13"/>
      <c r="AQ4610" s="13"/>
      <c r="AR4610" s="13"/>
      <c r="AS4610" s="13"/>
      <c r="AT4610" s="13"/>
      <c r="AU4610" s="13"/>
      <c r="AV4610" s="13"/>
      <c r="AW4610" s="13"/>
      <c r="AX4610" s="13"/>
      <c r="AY4610" s="13"/>
      <c r="AZ4610" s="13"/>
      <c r="BA4610" s="13"/>
      <c r="BB4610" s="13"/>
      <c r="BC4610" s="13"/>
      <c r="BD4610" s="13"/>
      <c r="BE4610" s="13"/>
      <c r="BF4610" s="13"/>
      <c r="BG4610" s="13"/>
      <c r="BH4610" s="13"/>
      <c r="BI4610" s="13"/>
      <c r="BJ4610" s="13"/>
      <c r="BK4610" s="13"/>
      <c r="BL4610" s="13"/>
      <c r="BM4610" s="13"/>
      <c r="BN4610" s="13"/>
      <c r="BO4610" s="13"/>
      <c r="BP4610" s="13"/>
      <c r="BQ4610" s="13"/>
      <c r="BR4610" s="13"/>
      <c r="BS4610" s="13"/>
      <c r="BT4610" s="13"/>
      <c r="BU4610" s="13"/>
      <c r="BV4610" s="13"/>
      <c r="BW4610" s="13"/>
      <c r="BX4610" s="13"/>
      <c r="BY4610" s="13"/>
      <c r="BZ4610" s="13"/>
      <c r="CA4610" s="13"/>
      <c r="CB4610" s="13"/>
      <c r="CC4610" s="13"/>
      <c r="CD4610" s="13"/>
      <c r="CE4610" s="13"/>
      <c r="CF4610" s="13"/>
      <c r="CG4610" s="13"/>
      <c r="CH4610" s="13"/>
      <c r="CI4610" s="13"/>
      <c r="CJ4610" s="13"/>
      <c r="CK4610" s="13"/>
      <c r="CL4610" s="13"/>
      <c r="CM4610" s="13"/>
      <c r="CN4610" s="13"/>
      <c r="CO4610" s="13"/>
      <c r="CP4610" s="13"/>
      <c r="CQ4610" s="13"/>
      <c r="CR4610" s="13"/>
      <c r="CS4610" s="13"/>
      <c r="CT4610" s="13"/>
      <c r="CU4610" s="13"/>
      <c r="CV4610" s="13"/>
      <c r="CW4610" s="13"/>
      <c r="CX4610" s="13"/>
      <c r="CY4610" s="13"/>
      <c r="CZ4610" s="13"/>
      <c r="DA4610" s="13"/>
      <c r="DB4610" s="13"/>
      <c r="DC4610" s="13"/>
      <c r="DD4610" s="13"/>
      <c r="DE4610" s="13"/>
      <c r="DF4610" s="13"/>
      <c r="DG4610" s="13"/>
      <c r="DH4610" s="13"/>
      <c r="DI4610" s="13"/>
      <c r="DJ4610" s="13"/>
      <c r="DK4610" s="13"/>
      <c r="DL4610" s="13"/>
      <c r="DM4610" s="13"/>
      <c r="DN4610" s="13"/>
      <c r="DO4610" s="13"/>
      <c r="DP4610" s="13"/>
      <c r="DQ4610" s="13"/>
      <c r="DR4610" s="13"/>
      <c r="DS4610" s="13"/>
      <c r="DT4610" s="13"/>
      <c r="DU4610" s="13"/>
      <c r="DV4610" s="13"/>
      <c r="DW4610" s="13"/>
      <c r="DX4610" s="13"/>
      <c r="DY4610" s="13"/>
      <c r="DZ4610" s="13"/>
      <c r="EA4610" s="13"/>
      <c r="EB4610" s="13"/>
      <c r="EC4610" s="13"/>
      <c r="ED4610" s="13"/>
      <c r="EE4610" s="13"/>
      <c r="EF4610" s="13"/>
      <c r="EG4610" s="13"/>
      <c r="EH4610" s="13"/>
      <c r="EI4610" s="13"/>
      <c r="EJ4610" s="13"/>
      <c r="EK4610" s="13"/>
      <c r="EL4610" s="13"/>
      <c r="EM4610" s="13"/>
      <c r="EN4610" s="13"/>
      <c r="EO4610" s="13"/>
      <c r="EP4610" s="13"/>
      <c r="EQ4610" s="13"/>
      <c r="ER4610" s="13"/>
      <c r="ES4610" s="13"/>
      <c r="ET4610" s="13"/>
      <c r="EU4610" s="13"/>
      <c r="EV4610" s="13"/>
      <c r="EW4610" s="13"/>
      <c r="EX4610" s="13"/>
      <c r="EY4610" s="13"/>
      <c r="EZ4610" s="13"/>
      <c r="FA4610" s="13"/>
      <c r="FB4610" s="13"/>
      <c r="FC4610" s="13"/>
      <c r="FD4610" s="13"/>
      <c r="FE4610" s="13"/>
      <c r="FF4610" s="13"/>
      <c r="FG4610" s="13"/>
      <c r="FH4610" s="13"/>
      <c r="FI4610" s="13"/>
      <c r="FJ4610" s="13"/>
      <c r="FK4610" s="13"/>
      <c r="FL4610" s="13"/>
      <c r="FM4610" s="13"/>
      <c r="FN4610" s="13"/>
      <c r="FO4610" s="13"/>
      <c r="FP4610" s="13"/>
      <c r="FQ4610" s="13"/>
      <c r="FR4610" s="13"/>
      <c r="FS4610" s="13"/>
      <c r="FT4610" s="13"/>
      <c r="FU4610" s="13"/>
      <c r="FV4610" s="13"/>
      <c r="FW4610" s="13"/>
      <c r="FX4610" s="13"/>
      <c r="FY4610" s="13"/>
      <c r="FZ4610" s="13"/>
      <c r="GA4610" s="13"/>
      <c r="GB4610" s="13"/>
      <c r="GC4610" s="13"/>
      <c r="GD4610" s="13"/>
      <c r="GE4610" s="13"/>
      <c r="GF4610" s="13"/>
      <c r="GG4610" s="13"/>
      <c r="GH4610" s="13"/>
      <c r="GI4610" s="13"/>
      <c r="GJ4610" s="13"/>
      <c r="GK4610" s="13"/>
      <c r="GL4610" s="13"/>
      <c r="GM4610" s="13"/>
      <c r="GN4610" s="13"/>
      <c r="GO4610" s="13"/>
      <c r="GP4610" s="13"/>
      <c r="GQ4610" s="13"/>
      <c r="GR4610" s="13"/>
      <c r="GS4610" s="13"/>
      <c r="GT4610" s="13"/>
      <c r="GU4610" s="13"/>
      <c r="GV4610" s="13"/>
      <c r="GW4610" s="13"/>
      <c r="GX4610" s="13"/>
      <c r="GY4610" s="13"/>
      <c r="GZ4610" s="13"/>
      <c r="HA4610" s="13"/>
      <c r="HB4610" s="13"/>
      <c r="HC4610" s="13"/>
      <c r="HD4610" s="13"/>
      <c r="HE4610" s="13"/>
      <c r="HF4610" s="13"/>
      <c r="HG4610" s="13"/>
      <c r="HH4610" s="13"/>
      <c r="HI4610" s="13"/>
      <c r="HJ4610" s="13"/>
      <c r="HK4610" s="13"/>
      <c r="HL4610" s="13"/>
      <c r="HM4610" s="13"/>
      <c r="HN4610" s="13"/>
      <c r="HO4610" s="13"/>
      <c r="HP4610" s="13"/>
      <c r="HQ4610" s="13"/>
      <c r="HR4610" s="13"/>
      <c r="HS4610" s="13"/>
      <c r="HT4610" s="13"/>
      <c r="HU4610" s="13"/>
      <c r="HV4610" s="13"/>
      <c r="HW4610" s="13"/>
      <c r="HX4610" s="13"/>
      <c r="HY4610" s="13"/>
      <c r="HZ4610" s="13"/>
      <c r="IA4610" s="13"/>
      <c r="IB4610" s="13"/>
      <c r="IC4610" s="13"/>
      <c r="ID4610" s="13"/>
      <c r="IE4610" s="13"/>
      <c r="IF4610" s="13"/>
      <c r="IG4610" s="13"/>
    </row>
    <row r="4611" spans="1:241" s="304" customFormat="1">
      <c r="A4611" s="309">
        <v>503</v>
      </c>
      <c r="B4611" s="331" t="s">
        <v>5638</v>
      </c>
      <c r="C4611" s="59"/>
      <c r="D4611" s="346" t="s">
        <v>1808</v>
      </c>
      <c r="E4611" s="299">
        <f t="shared" si="264"/>
        <v>5</v>
      </c>
      <c r="F4611" s="325">
        <v>5</v>
      </c>
      <c r="G4611" s="303"/>
      <c r="H4611" s="320"/>
      <c r="I4611" s="13"/>
      <c r="J4611" s="13"/>
      <c r="K4611" s="13"/>
      <c r="L4611" s="13"/>
      <c r="M4611" s="13"/>
      <c r="N4611" s="13"/>
      <c r="O4611" s="13"/>
      <c r="P4611" s="13"/>
      <c r="Q4611" s="13"/>
      <c r="R4611" s="13"/>
      <c r="S4611" s="13"/>
      <c r="T4611" s="13"/>
      <c r="U4611" s="13"/>
      <c r="V4611" s="13"/>
      <c r="W4611" s="13"/>
      <c r="X4611" s="13"/>
      <c r="Y4611" s="13"/>
      <c r="Z4611" s="13"/>
      <c r="AA4611" s="13"/>
      <c r="AB4611" s="13"/>
      <c r="AC4611" s="13"/>
      <c r="AD4611" s="13"/>
      <c r="AE4611" s="13"/>
      <c r="AF4611" s="13"/>
      <c r="AG4611" s="13"/>
      <c r="AH4611" s="13"/>
      <c r="AI4611" s="13"/>
      <c r="AJ4611" s="13"/>
      <c r="AK4611" s="13"/>
      <c r="AL4611" s="13"/>
      <c r="AM4611" s="13"/>
      <c r="AN4611" s="13"/>
      <c r="AO4611" s="13"/>
      <c r="AP4611" s="13"/>
      <c r="AQ4611" s="13"/>
      <c r="AR4611" s="13"/>
      <c r="AS4611" s="13"/>
      <c r="AT4611" s="13"/>
      <c r="AU4611" s="13"/>
      <c r="AV4611" s="13"/>
      <c r="AW4611" s="13"/>
      <c r="AX4611" s="13"/>
      <c r="AY4611" s="13"/>
      <c r="AZ4611" s="13"/>
      <c r="BA4611" s="13"/>
      <c r="BB4611" s="13"/>
      <c r="BC4611" s="13"/>
      <c r="BD4611" s="13"/>
      <c r="BE4611" s="13"/>
      <c r="BF4611" s="13"/>
      <c r="BG4611" s="13"/>
      <c r="BH4611" s="13"/>
      <c r="BI4611" s="13"/>
      <c r="BJ4611" s="13"/>
      <c r="BK4611" s="13"/>
      <c r="BL4611" s="13"/>
      <c r="BM4611" s="13"/>
      <c r="BN4611" s="13"/>
      <c r="BO4611" s="13"/>
      <c r="BP4611" s="13"/>
      <c r="BQ4611" s="13"/>
      <c r="BR4611" s="13"/>
      <c r="BS4611" s="13"/>
      <c r="BT4611" s="13"/>
      <c r="BU4611" s="13"/>
      <c r="BV4611" s="13"/>
      <c r="BW4611" s="13"/>
      <c r="BX4611" s="13"/>
      <c r="BY4611" s="13"/>
      <c r="BZ4611" s="13"/>
      <c r="CA4611" s="13"/>
      <c r="CB4611" s="13"/>
      <c r="CC4611" s="13"/>
      <c r="CD4611" s="13"/>
      <c r="CE4611" s="13"/>
      <c r="CF4611" s="13"/>
      <c r="CG4611" s="13"/>
      <c r="CH4611" s="13"/>
      <c r="CI4611" s="13"/>
      <c r="CJ4611" s="13"/>
      <c r="CK4611" s="13"/>
      <c r="CL4611" s="13"/>
      <c r="CM4611" s="13"/>
      <c r="CN4611" s="13"/>
      <c r="CO4611" s="13"/>
      <c r="CP4611" s="13"/>
      <c r="CQ4611" s="13"/>
      <c r="CR4611" s="13"/>
      <c r="CS4611" s="13"/>
      <c r="CT4611" s="13"/>
      <c r="CU4611" s="13"/>
      <c r="CV4611" s="13"/>
      <c r="CW4611" s="13"/>
      <c r="CX4611" s="13"/>
      <c r="CY4611" s="13"/>
      <c r="CZ4611" s="13"/>
      <c r="DA4611" s="13"/>
      <c r="DB4611" s="13"/>
      <c r="DC4611" s="13"/>
      <c r="DD4611" s="13"/>
      <c r="DE4611" s="13"/>
      <c r="DF4611" s="13"/>
      <c r="DG4611" s="13"/>
      <c r="DH4611" s="13"/>
      <c r="DI4611" s="13"/>
      <c r="DJ4611" s="13"/>
      <c r="DK4611" s="13"/>
      <c r="DL4611" s="13"/>
      <c r="DM4611" s="13"/>
      <c r="DN4611" s="13"/>
      <c r="DO4611" s="13"/>
      <c r="DP4611" s="13"/>
      <c r="DQ4611" s="13"/>
      <c r="DR4611" s="13"/>
      <c r="DS4611" s="13"/>
      <c r="DT4611" s="13"/>
      <c r="DU4611" s="13"/>
      <c r="DV4611" s="13"/>
      <c r="DW4611" s="13"/>
      <c r="DX4611" s="13"/>
      <c r="DY4611" s="13"/>
      <c r="DZ4611" s="13"/>
      <c r="EA4611" s="13"/>
      <c r="EB4611" s="13"/>
      <c r="EC4611" s="13"/>
      <c r="ED4611" s="13"/>
      <c r="EE4611" s="13"/>
      <c r="EF4611" s="13"/>
      <c r="EG4611" s="13"/>
      <c r="EH4611" s="13"/>
      <c r="EI4611" s="13"/>
      <c r="EJ4611" s="13"/>
      <c r="EK4611" s="13"/>
      <c r="EL4611" s="13"/>
      <c r="EM4611" s="13"/>
      <c r="EN4611" s="13"/>
      <c r="EO4611" s="13"/>
      <c r="EP4611" s="13"/>
      <c r="EQ4611" s="13"/>
      <c r="ER4611" s="13"/>
      <c r="ES4611" s="13"/>
      <c r="ET4611" s="13"/>
      <c r="EU4611" s="13"/>
      <c r="EV4611" s="13"/>
      <c r="EW4611" s="13"/>
      <c r="EX4611" s="13"/>
      <c r="EY4611" s="13"/>
      <c r="EZ4611" s="13"/>
      <c r="FA4611" s="13"/>
      <c r="FB4611" s="13"/>
      <c r="FC4611" s="13"/>
      <c r="FD4611" s="13"/>
      <c r="FE4611" s="13"/>
      <c r="FF4611" s="13"/>
      <c r="FG4611" s="13"/>
      <c r="FH4611" s="13"/>
      <c r="FI4611" s="13"/>
      <c r="FJ4611" s="13"/>
      <c r="FK4611" s="13"/>
      <c r="FL4611" s="13"/>
      <c r="FM4611" s="13"/>
      <c r="FN4611" s="13"/>
      <c r="FO4611" s="13"/>
      <c r="FP4611" s="13"/>
      <c r="FQ4611" s="13"/>
      <c r="FR4611" s="13"/>
      <c r="FS4611" s="13"/>
      <c r="FT4611" s="13"/>
      <c r="FU4611" s="13"/>
      <c r="FV4611" s="13"/>
      <c r="FW4611" s="13"/>
      <c r="FX4611" s="13"/>
      <c r="FY4611" s="13"/>
      <c r="FZ4611" s="13"/>
      <c r="GA4611" s="13"/>
      <c r="GB4611" s="13"/>
      <c r="GC4611" s="13"/>
      <c r="GD4611" s="13"/>
      <c r="GE4611" s="13"/>
      <c r="GF4611" s="13"/>
      <c r="GG4611" s="13"/>
      <c r="GH4611" s="13"/>
      <c r="GI4611" s="13"/>
      <c r="GJ4611" s="13"/>
      <c r="GK4611" s="13"/>
      <c r="GL4611" s="13"/>
      <c r="GM4611" s="13"/>
      <c r="GN4611" s="13"/>
      <c r="GO4611" s="13"/>
      <c r="GP4611" s="13"/>
      <c r="GQ4611" s="13"/>
      <c r="GR4611" s="13"/>
      <c r="GS4611" s="13"/>
      <c r="GT4611" s="13"/>
      <c r="GU4611" s="13"/>
      <c r="GV4611" s="13"/>
      <c r="GW4611" s="13"/>
      <c r="GX4611" s="13"/>
      <c r="GY4611" s="13"/>
      <c r="GZ4611" s="13"/>
      <c r="HA4611" s="13"/>
      <c r="HB4611" s="13"/>
      <c r="HC4611" s="13"/>
      <c r="HD4611" s="13"/>
      <c r="HE4611" s="13"/>
      <c r="HF4611" s="13"/>
      <c r="HG4611" s="13"/>
      <c r="HH4611" s="13"/>
      <c r="HI4611" s="13"/>
      <c r="HJ4611" s="13"/>
      <c r="HK4611" s="13"/>
      <c r="HL4611" s="13"/>
      <c r="HM4611" s="13"/>
      <c r="HN4611" s="13"/>
      <c r="HO4611" s="13"/>
      <c r="HP4611" s="13"/>
      <c r="HQ4611" s="13"/>
      <c r="HR4611" s="13"/>
      <c r="HS4611" s="13"/>
      <c r="HT4611" s="13"/>
      <c r="HU4611" s="13"/>
      <c r="HV4611" s="13"/>
      <c r="HW4611" s="13"/>
      <c r="HX4611" s="13"/>
      <c r="HY4611" s="13"/>
      <c r="HZ4611" s="13"/>
      <c r="IA4611" s="13"/>
      <c r="IB4611" s="13"/>
      <c r="IC4611" s="13"/>
      <c r="ID4611" s="13"/>
      <c r="IE4611" s="13"/>
      <c r="IF4611" s="13"/>
      <c r="IG4611" s="13"/>
    </row>
    <row r="4612" spans="1:241" s="304" customFormat="1">
      <c r="A4612" s="309">
        <v>504</v>
      </c>
      <c r="B4612" s="331" t="s">
        <v>5639</v>
      </c>
      <c r="C4612" s="59"/>
      <c r="D4612" s="346" t="s">
        <v>1808</v>
      </c>
      <c r="E4612" s="299">
        <f t="shared" si="264"/>
        <v>5</v>
      </c>
      <c r="F4612" s="325">
        <v>5</v>
      </c>
      <c r="G4612" s="303"/>
      <c r="H4612" s="320"/>
      <c r="I4612" s="13"/>
      <c r="J4612" s="13"/>
      <c r="K4612" s="13"/>
      <c r="L4612" s="13"/>
      <c r="M4612" s="13"/>
      <c r="N4612" s="13"/>
      <c r="O4612" s="13"/>
      <c r="P4612" s="13"/>
      <c r="Q4612" s="13"/>
      <c r="R4612" s="13"/>
      <c r="S4612" s="13"/>
      <c r="T4612" s="13"/>
      <c r="U4612" s="13"/>
      <c r="V4612" s="13"/>
      <c r="W4612" s="13"/>
      <c r="X4612" s="13"/>
      <c r="Y4612" s="13"/>
      <c r="Z4612" s="13"/>
      <c r="AA4612" s="13"/>
      <c r="AB4612" s="13"/>
      <c r="AC4612" s="13"/>
      <c r="AD4612" s="13"/>
      <c r="AE4612" s="13"/>
      <c r="AF4612" s="13"/>
      <c r="AG4612" s="13"/>
      <c r="AH4612" s="13"/>
      <c r="AI4612" s="13"/>
      <c r="AJ4612" s="13"/>
      <c r="AK4612" s="13"/>
      <c r="AL4612" s="13"/>
      <c r="AM4612" s="13"/>
      <c r="AN4612" s="13"/>
      <c r="AO4612" s="13"/>
      <c r="AP4612" s="13"/>
      <c r="AQ4612" s="13"/>
      <c r="AR4612" s="13"/>
      <c r="AS4612" s="13"/>
      <c r="AT4612" s="13"/>
      <c r="AU4612" s="13"/>
      <c r="AV4612" s="13"/>
      <c r="AW4612" s="13"/>
      <c r="AX4612" s="13"/>
      <c r="AY4612" s="13"/>
      <c r="AZ4612" s="13"/>
      <c r="BA4612" s="13"/>
      <c r="BB4612" s="13"/>
      <c r="BC4612" s="13"/>
      <c r="BD4612" s="13"/>
      <c r="BE4612" s="13"/>
      <c r="BF4612" s="13"/>
      <c r="BG4612" s="13"/>
      <c r="BH4612" s="13"/>
      <c r="BI4612" s="13"/>
      <c r="BJ4612" s="13"/>
      <c r="BK4612" s="13"/>
      <c r="BL4612" s="13"/>
      <c r="BM4612" s="13"/>
      <c r="BN4612" s="13"/>
      <c r="BO4612" s="13"/>
      <c r="BP4612" s="13"/>
      <c r="BQ4612" s="13"/>
      <c r="BR4612" s="13"/>
      <c r="BS4612" s="13"/>
      <c r="BT4612" s="13"/>
      <c r="BU4612" s="13"/>
      <c r="BV4612" s="13"/>
      <c r="BW4612" s="13"/>
      <c r="BX4612" s="13"/>
      <c r="BY4612" s="13"/>
      <c r="BZ4612" s="13"/>
      <c r="CA4612" s="13"/>
      <c r="CB4612" s="13"/>
      <c r="CC4612" s="13"/>
      <c r="CD4612" s="13"/>
      <c r="CE4612" s="13"/>
      <c r="CF4612" s="13"/>
      <c r="CG4612" s="13"/>
      <c r="CH4612" s="13"/>
      <c r="CI4612" s="13"/>
      <c r="CJ4612" s="13"/>
      <c r="CK4612" s="13"/>
      <c r="CL4612" s="13"/>
      <c r="CM4612" s="13"/>
      <c r="CN4612" s="13"/>
      <c r="CO4612" s="13"/>
      <c r="CP4612" s="13"/>
      <c r="CQ4612" s="13"/>
      <c r="CR4612" s="13"/>
      <c r="CS4612" s="13"/>
      <c r="CT4612" s="13"/>
      <c r="CU4612" s="13"/>
      <c r="CV4612" s="13"/>
      <c r="CW4612" s="13"/>
      <c r="CX4612" s="13"/>
      <c r="CY4612" s="13"/>
      <c r="CZ4612" s="13"/>
      <c r="DA4612" s="13"/>
      <c r="DB4612" s="13"/>
      <c r="DC4612" s="13"/>
      <c r="DD4612" s="13"/>
      <c r="DE4612" s="13"/>
      <c r="DF4612" s="13"/>
      <c r="DG4612" s="13"/>
      <c r="DH4612" s="13"/>
      <c r="DI4612" s="13"/>
      <c r="DJ4612" s="13"/>
      <c r="DK4612" s="13"/>
      <c r="DL4612" s="13"/>
      <c r="DM4612" s="13"/>
      <c r="DN4612" s="13"/>
      <c r="DO4612" s="13"/>
      <c r="DP4612" s="13"/>
      <c r="DQ4612" s="13"/>
      <c r="DR4612" s="13"/>
      <c r="DS4612" s="13"/>
      <c r="DT4612" s="13"/>
      <c r="DU4612" s="13"/>
      <c r="DV4612" s="13"/>
      <c r="DW4612" s="13"/>
      <c r="DX4612" s="13"/>
      <c r="DY4612" s="13"/>
      <c r="DZ4612" s="13"/>
      <c r="EA4612" s="13"/>
      <c r="EB4612" s="13"/>
      <c r="EC4612" s="13"/>
      <c r="ED4612" s="13"/>
      <c r="EE4612" s="13"/>
      <c r="EF4612" s="13"/>
      <c r="EG4612" s="13"/>
      <c r="EH4612" s="13"/>
      <c r="EI4612" s="13"/>
      <c r="EJ4612" s="13"/>
      <c r="EK4612" s="13"/>
      <c r="EL4612" s="13"/>
      <c r="EM4612" s="13"/>
      <c r="EN4612" s="13"/>
      <c r="EO4612" s="13"/>
      <c r="EP4612" s="13"/>
      <c r="EQ4612" s="13"/>
      <c r="ER4612" s="13"/>
      <c r="ES4612" s="13"/>
      <c r="ET4612" s="13"/>
      <c r="EU4612" s="13"/>
      <c r="EV4612" s="13"/>
      <c r="EW4612" s="13"/>
      <c r="EX4612" s="13"/>
      <c r="EY4612" s="13"/>
      <c r="EZ4612" s="13"/>
      <c r="FA4612" s="13"/>
      <c r="FB4612" s="13"/>
      <c r="FC4612" s="13"/>
      <c r="FD4612" s="13"/>
      <c r="FE4612" s="13"/>
      <c r="FF4612" s="13"/>
      <c r="FG4612" s="13"/>
      <c r="FH4612" s="13"/>
      <c r="FI4612" s="13"/>
      <c r="FJ4612" s="13"/>
      <c r="FK4612" s="13"/>
      <c r="FL4612" s="13"/>
      <c r="FM4612" s="13"/>
      <c r="FN4612" s="13"/>
      <c r="FO4612" s="13"/>
      <c r="FP4612" s="13"/>
      <c r="FQ4612" s="13"/>
      <c r="FR4612" s="13"/>
      <c r="FS4612" s="13"/>
      <c r="FT4612" s="13"/>
      <c r="FU4612" s="13"/>
      <c r="FV4612" s="13"/>
      <c r="FW4612" s="13"/>
      <c r="FX4612" s="13"/>
      <c r="FY4612" s="13"/>
      <c r="FZ4612" s="13"/>
      <c r="GA4612" s="13"/>
      <c r="GB4612" s="13"/>
      <c r="GC4612" s="13"/>
      <c r="GD4612" s="13"/>
      <c r="GE4612" s="13"/>
      <c r="GF4612" s="13"/>
      <c r="GG4612" s="13"/>
      <c r="GH4612" s="13"/>
      <c r="GI4612" s="13"/>
      <c r="GJ4612" s="13"/>
      <c r="GK4612" s="13"/>
      <c r="GL4612" s="13"/>
      <c r="GM4612" s="13"/>
      <c r="GN4612" s="13"/>
      <c r="GO4612" s="13"/>
      <c r="GP4612" s="13"/>
      <c r="GQ4612" s="13"/>
      <c r="GR4612" s="13"/>
      <c r="GS4612" s="13"/>
      <c r="GT4612" s="13"/>
      <c r="GU4612" s="13"/>
      <c r="GV4612" s="13"/>
      <c r="GW4612" s="13"/>
      <c r="GX4612" s="13"/>
      <c r="GY4612" s="13"/>
      <c r="GZ4612" s="13"/>
      <c r="HA4612" s="13"/>
      <c r="HB4612" s="13"/>
      <c r="HC4612" s="13"/>
      <c r="HD4612" s="13"/>
      <c r="HE4612" s="13"/>
      <c r="HF4612" s="13"/>
      <c r="HG4612" s="13"/>
      <c r="HH4612" s="13"/>
      <c r="HI4612" s="13"/>
      <c r="HJ4612" s="13"/>
      <c r="HK4612" s="13"/>
      <c r="HL4612" s="13"/>
      <c r="HM4612" s="13"/>
      <c r="HN4612" s="13"/>
      <c r="HO4612" s="13"/>
      <c r="HP4612" s="13"/>
      <c r="HQ4612" s="13"/>
      <c r="HR4612" s="13"/>
      <c r="HS4612" s="13"/>
      <c r="HT4612" s="13"/>
      <c r="HU4612" s="13"/>
      <c r="HV4612" s="13"/>
      <c r="HW4612" s="13"/>
      <c r="HX4612" s="13"/>
      <c r="HY4612" s="13"/>
      <c r="HZ4612" s="13"/>
      <c r="IA4612" s="13"/>
      <c r="IB4612" s="13"/>
      <c r="IC4612" s="13"/>
      <c r="ID4612" s="13"/>
      <c r="IE4612" s="13"/>
      <c r="IF4612" s="13"/>
      <c r="IG4612" s="13"/>
    </row>
    <row r="4613" spans="1:241" s="304" customFormat="1">
      <c r="A4613" s="309">
        <v>505</v>
      </c>
      <c r="B4613" s="331" t="s">
        <v>5640</v>
      </c>
      <c r="C4613" s="59"/>
      <c r="D4613" s="346" t="s">
        <v>1808</v>
      </c>
      <c r="E4613" s="299">
        <f t="shared" si="264"/>
        <v>5</v>
      </c>
      <c r="F4613" s="325">
        <v>5</v>
      </c>
      <c r="G4613" s="303"/>
      <c r="H4613" s="320"/>
      <c r="I4613" s="13"/>
      <c r="J4613" s="13"/>
      <c r="K4613" s="13"/>
      <c r="L4613" s="13"/>
      <c r="M4613" s="13"/>
      <c r="N4613" s="13"/>
      <c r="O4613" s="13"/>
      <c r="P4613" s="13"/>
      <c r="Q4613" s="13"/>
      <c r="R4613" s="13"/>
      <c r="S4613" s="13"/>
      <c r="T4613" s="13"/>
      <c r="U4613" s="13"/>
      <c r="V4613" s="13"/>
      <c r="W4613" s="13"/>
      <c r="X4613" s="13"/>
      <c r="Y4613" s="13"/>
      <c r="Z4613" s="13"/>
      <c r="AA4613" s="13"/>
      <c r="AB4613" s="13"/>
      <c r="AC4613" s="13"/>
      <c r="AD4613" s="13"/>
      <c r="AE4613" s="13"/>
      <c r="AF4613" s="13"/>
      <c r="AG4613" s="13"/>
      <c r="AH4613" s="13"/>
      <c r="AI4613" s="13"/>
      <c r="AJ4613" s="13"/>
      <c r="AK4613" s="13"/>
      <c r="AL4613" s="13"/>
      <c r="AM4613" s="13"/>
      <c r="AN4613" s="13"/>
      <c r="AO4613" s="13"/>
      <c r="AP4613" s="13"/>
      <c r="AQ4613" s="13"/>
      <c r="AR4613" s="13"/>
      <c r="AS4613" s="13"/>
      <c r="AT4613" s="13"/>
      <c r="AU4613" s="13"/>
      <c r="AV4613" s="13"/>
      <c r="AW4613" s="13"/>
      <c r="AX4613" s="13"/>
      <c r="AY4613" s="13"/>
      <c r="AZ4613" s="13"/>
      <c r="BA4613" s="13"/>
      <c r="BB4613" s="13"/>
      <c r="BC4613" s="13"/>
      <c r="BD4613" s="13"/>
      <c r="BE4613" s="13"/>
      <c r="BF4613" s="13"/>
      <c r="BG4613" s="13"/>
      <c r="BH4613" s="13"/>
      <c r="BI4613" s="13"/>
      <c r="BJ4613" s="13"/>
      <c r="BK4613" s="13"/>
      <c r="BL4613" s="13"/>
      <c r="BM4613" s="13"/>
      <c r="BN4613" s="13"/>
      <c r="BO4613" s="13"/>
      <c r="BP4613" s="13"/>
      <c r="BQ4613" s="13"/>
      <c r="BR4613" s="13"/>
      <c r="BS4613" s="13"/>
      <c r="BT4613" s="13"/>
      <c r="BU4613" s="13"/>
      <c r="BV4613" s="13"/>
      <c r="BW4613" s="13"/>
      <c r="BX4613" s="13"/>
      <c r="BY4613" s="13"/>
      <c r="BZ4613" s="13"/>
      <c r="CA4613" s="13"/>
      <c r="CB4613" s="13"/>
      <c r="CC4613" s="13"/>
      <c r="CD4613" s="13"/>
      <c r="CE4613" s="13"/>
      <c r="CF4613" s="13"/>
      <c r="CG4613" s="13"/>
      <c r="CH4613" s="13"/>
      <c r="CI4613" s="13"/>
      <c r="CJ4613" s="13"/>
      <c r="CK4613" s="13"/>
      <c r="CL4613" s="13"/>
      <c r="CM4613" s="13"/>
      <c r="CN4613" s="13"/>
      <c r="CO4613" s="13"/>
      <c r="CP4613" s="13"/>
      <c r="CQ4613" s="13"/>
      <c r="CR4613" s="13"/>
      <c r="CS4613" s="13"/>
      <c r="CT4613" s="13"/>
      <c r="CU4613" s="13"/>
      <c r="CV4613" s="13"/>
      <c r="CW4613" s="13"/>
      <c r="CX4613" s="13"/>
      <c r="CY4613" s="13"/>
      <c r="CZ4613" s="13"/>
      <c r="DA4613" s="13"/>
      <c r="DB4613" s="13"/>
      <c r="DC4613" s="13"/>
      <c r="DD4613" s="13"/>
      <c r="DE4613" s="13"/>
      <c r="DF4613" s="13"/>
      <c r="DG4613" s="13"/>
      <c r="DH4613" s="13"/>
      <c r="DI4613" s="13"/>
      <c r="DJ4613" s="13"/>
      <c r="DK4613" s="13"/>
      <c r="DL4613" s="13"/>
      <c r="DM4613" s="13"/>
      <c r="DN4613" s="13"/>
      <c r="DO4613" s="13"/>
      <c r="DP4613" s="13"/>
      <c r="DQ4613" s="13"/>
      <c r="DR4613" s="13"/>
      <c r="DS4613" s="13"/>
      <c r="DT4613" s="13"/>
      <c r="DU4613" s="13"/>
      <c r="DV4613" s="13"/>
      <c r="DW4613" s="13"/>
      <c r="DX4613" s="13"/>
      <c r="DY4613" s="13"/>
      <c r="DZ4613" s="13"/>
      <c r="EA4613" s="13"/>
      <c r="EB4613" s="13"/>
      <c r="EC4613" s="13"/>
      <c r="ED4613" s="13"/>
      <c r="EE4613" s="13"/>
      <c r="EF4613" s="13"/>
      <c r="EG4613" s="13"/>
      <c r="EH4613" s="13"/>
      <c r="EI4613" s="13"/>
      <c r="EJ4613" s="13"/>
      <c r="EK4613" s="13"/>
      <c r="EL4613" s="13"/>
      <c r="EM4613" s="13"/>
      <c r="EN4613" s="13"/>
      <c r="EO4613" s="13"/>
      <c r="EP4613" s="13"/>
      <c r="EQ4613" s="13"/>
      <c r="ER4613" s="13"/>
      <c r="ES4613" s="13"/>
      <c r="ET4613" s="13"/>
      <c r="EU4613" s="13"/>
      <c r="EV4613" s="13"/>
      <c r="EW4613" s="13"/>
      <c r="EX4613" s="13"/>
      <c r="EY4613" s="13"/>
      <c r="EZ4613" s="13"/>
      <c r="FA4613" s="13"/>
      <c r="FB4613" s="13"/>
      <c r="FC4613" s="13"/>
      <c r="FD4613" s="13"/>
      <c r="FE4613" s="13"/>
      <c r="FF4613" s="13"/>
      <c r="FG4613" s="13"/>
      <c r="FH4613" s="13"/>
      <c r="FI4613" s="13"/>
      <c r="FJ4613" s="13"/>
      <c r="FK4613" s="13"/>
      <c r="FL4613" s="13"/>
      <c r="FM4613" s="13"/>
      <c r="FN4613" s="13"/>
      <c r="FO4613" s="13"/>
      <c r="FP4613" s="13"/>
      <c r="FQ4613" s="13"/>
      <c r="FR4613" s="13"/>
      <c r="FS4613" s="13"/>
      <c r="FT4613" s="13"/>
      <c r="FU4613" s="13"/>
      <c r="FV4613" s="13"/>
      <c r="FW4613" s="13"/>
      <c r="FX4613" s="13"/>
      <c r="FY4613" s="13"/>
      <c r="FZ4613" s="13"/>
      <c r="GA4613" s="13"/>
      <c r="GB4613" s="13"/>
      <c r="GC4613" s="13"/>
      <c r="GD4613" s="13"/>
      <c r="GE4613" s="13"/>
      <c r="GF4613" s="13"/>
      <c r="GG4613" s="13"/>
      <c r="GH4613" s="13"/>
      <c r="GI4613" s="13"/>
      <c r="GJ4613" s="13"/>
      <c r="GK4613" s="13"/>
      <c r="GL4613" s="13"/>
      <c r="GM4613" s="13"/>
      <c r="GN4613" s="13"/>
      <c r="GO4613" s="13"/>
      <c r="GP4613" s="13"/>
      <c r="GQ4613" s="13"/>
      <c r="GR4613" s="13"/>
      <c r="GS4613" s="13"/>
      <c r="GT4613" s="13"/>
      <c r="GU4613" s="13"/>
      <c r="GV4613" s="13"/>
      <c r="GW4613" s="13"/>
      <c r="GX4613" s="13"/>
      <c r="GY4613" s="13"/>
      <c r="GZ4613" s="13"/>
      <c r="HA4613" s="13"/>
      <c r="HB4613" s="13"/>
      <c r="HC4613" s="13"/>
      <c r="HD4613" s="13"/>
      <c r="HE4613" s="13"/>
      <c r="HF4613" s="13"/>
      <c r="HG4613" s="13"/>
      <c r="HH4613" s="13"/>
      <c r="HI4613" s="13"/>
      <c r="HJ4613" s="13"/>
      <c r="HK4613" s="13"/>
      <c r="HL4613" s="13"/>
      <c r="HM4613" s="13"/>
      <c r="HN4613" s="13"/>
      <c r="HO4613" s="13"/>
      <c r="HP4613" s="13"/>
      <c r="HQ4613" s="13"/>
      <c r="HR4613" s="13"/>
      <c r="HS4613" s="13"/>
      <c r="HT4613" s="13"/>
      <c r="HU4613" s="13"/>
      <c r="HV4613" s="13"/>
      <c r="HW4613" s="13"/>
      <c r="HX4613" s="13"/>
      <c r="HY4613" s="13"/>
      <c r="HZ4613" s="13"/>
      <c r="IA4613" s="13"/>
      <c r="IB4613" s="13"/>
      <c r="IC4613" s="13"/>
      <c r="ID4613" s="13"/>
      <c r="IE4613" s="13"/>
      <c r="IF4613" s="13"/>
      <c r="IG4613" s="13"/>
    </row>
    <row r="4614" spans="1:241" s="304" customFormat="1">
      <c r="A4614" s="309">
        <v>506</v>
      </c>
      <c r="B4614" s="331" t="s">
        <v>5641</v>
      </c>
      <c r="C4614" s="59"/>
      <c r="D4614" s="346" t="s">
        <v>1808</v>
      </c>
      <c r="E4614" s="299">
        <f t="shared" si="264"/>
        <v>3</v>
      </c>
      <c r="F4614" s="325">
        <v>3</v>
      </c>
      <c r="G4614" s="303"/>
      <c r="H4614" s="320"/>
      <c r="I4614" s="13"/>
      <c r="J4614" s="13"/>
      <c r="K4614" s="13"/>
      <c r="L4614" s="13"/>
      <c r="M4614" s="13"/>
      <c r="N4614" s="13"/>
      <c r="O4614" s="13"/>
      <c r="P4614" s="13"/>
      <c r="Q4614" s="13"/>
      <c r="R4614" s="13"/>
      <c r="S4614" s="13"/>
      <c r="T4614" s="13"/>
      <c r="U4614" s="13"/>
      <c r="V4614" s="13"/>
      <c r="W4614" s="13"/>
      <c r="X4614" s="13"/>
      <c r="Y4614" s="13"/>
      <c r="Z4614" s="13"/>
      <c r="AA4614" s="13"/>
      <c r="AB4614" s="13"/>
      <c r="AC4614" s="13"/>
      <c r="AD4614" s="13"/>
      <c r="AE4614" s="13"/>
      <c r="AF4614" s="13"/>
      <c r="AG4614" s="13"/>
      <c r="AH4614" s="13"/>
      <c r="AI4614" s="13"/>
      <c r="AJ4614" s="13"/>
      <c r="AK4614" s="13"/>
      <c r="AL4614" s="13"/>
      <c r="AM4614" s="13"/>
      <c r="AN4614" s="13"/>
      <c r="AO4614" s="13"/>
      <c r="AP4614" s="13"/>
      <c r="AQ4614" s="13"/>
      <c r="AR4614" s="13"/>
      <c r="AS4614" s="13"/>
      <c r="AT4614" s="13"/>
      <c r="AU4614" s="13"/>
      <c r="AV4614" s="13"/>
      <c r="AW4614" s="13"/>
      <c r="AX4614" s="13"/>
      <c r="AY4614" s="13"/>
      <c r="AZ4614" s="13"/>
      <c r="BA4614" s="13"/>
      <c r="BB4614" s="13"/>
      <c r="BC4614" s="13"/>
      <c r="BD4614" s="13"/>
      <c r="BE4614" s="13"/>
      <c r="BF4614" s="13"/>
      <c r="BG4614" s="13"/>
      <c r="BH4614" s="13"/>
      <c r="BI4614" s="13"/>
      <c r="BJ4614" s="13"/>
      <c r="BK4614" s="13"/>
      <c r="BL4614" s="13"/>
      <c r="BM4614" s="13"/>
      <c r="BN4614" s="13"/>
      <c r="BO4614" s="13"/>
      <c r="BP4614" s="13"/>
      <c r="BQ4614" s="13"/>
      <c r="BR4614" s="13"/>
      <c r="BS4614" s="13"/>
      <c r="BT4614" s="13"/>
      <c r="BU4614" s="13"/>
      <c r="BV4614" s="13"/>
      <c r="BW4614" s="13"/>
      <c r="BX4614" s="13"/>
      <c r="BY4614" s="13"/>
      <c r="BZ4614" s="13"/>
      <c r="CA4614" s="13"/>
      <c r="CB4614" s="13"/>
      <c r="CC4614" s="13"/>
      <c r="CD4614" s="13"/>
      <c r="CE4614" s="13"/>
      <c r="CF4614" s="13"/>
      <c r="CG4614" s="13"/>
      <c r="CH4614" s="13"/>
      <c r="CI4614" s="13"/>
      <c r="CJ4614" s="13"/>
      <c r="CK4614" s="13"/>
      <c r="CL4614" s="13"/>
      <c r="CM4614" s="13"/>
      <c r="CN4614" s="13"/>
      <c r="CO4614" s="13"/>
      <c r="CP4614" s="13"/>
      <c r="CQ4614" s="13"/>
      <c r="CR4614" s="13"/>
      <c r="CS4614" s="13"/>
      <c r="CT4614" s="13"/>
      <c r="CU4614" s="13"/>
      <c r="CV4614" s="13"/>
      <c r="CW4614" s="13"/>
      <c r="CX4614" s="13"/>
      <c r="CY4614" s="13"/>
      <c r="CZ4614" s="13"/>
      <c r="DA4614" s="13"/>
      <c r="DB4614" s="13"/>
      <c r="DC4614" s="13"/>
      <c r="DD4614" s="13"/>
      <c r="DE4614" s="13"/>
      <c r="DF4614" s="13"/>
      <c r="DG4614" s="13"/>
      <c r="DH4614" s="13"/>
      <c r="DI4614" s="13"/>
      <c r="DJ4614" s="13"/>
      <c r="DK4614" s="13"/>
      <c r="DL4614" s="13"/>
      <c r="DM4614" s="13"/>
      <c r="DN4614" s="13"/>
      <c r="DO4614" s="13"/>
      <c r="DP4614" s="13"/>
      <c r="DQ4614" s="13"/>
      <c r="DR4614" s="13"/>
      <c r="DS4614" s="13"/>
      <c r="DT4614" s="13"/>
      <c r="DU4614" s="13"/>
      <c r="DV4614" s="13"/>
      <c r="DW4614" s="13"/>
      <c r="DX4614" s="13"/>
      <c r="DY4614" s="13"/>
      <c r="DZ4614" s="13"/>
      <c r="EA4614" s="13"/>
      <c r="EB4614" s="13"/>
      <c r="EC4614" s="13"/>
      <c r="ED4614" s="13"/>
      <c r="EE4614" s="13"/>
      <c r="EF4614" s="13"/>
      <c r="EG4614" s="13"/>
      <c r="EH4614" s="13"/>
      <c r="EI4614" s="13"/>
      <c r="EJ4614" s="13"/>
      <c r="EK4614" s="13"/>
      <c r="EL4614" s="13"/>
      <c r="EM4614" s="13"/>
      <c r="EN4614" s="13"/>
      <c r="EO4614" s="13"/>
      <c r="EP4614" s="13"/>
      <c r="EQ4614" s="13"/>
      <c r="ER4614" s="13"/>
      <c r="ES4614" s="13"/>
      <c r="ET4614" s="13"/>
      <c r="EU4614" s="13"/>
      <c r="EV4614" s="13"/>
      <c r="EW4614" s="13"/>
      <c r="EX4614" s="13"/>
      <c r="EY4614" s="13"/>
      <c r="EZ4614" s="13"/>
      <c r="FA4614" s="13"/>
      <c r="FB4614" s="13"/>
      <c r="FC4614" s="13"/>
      <c r="FD4614" s="13"/>
      <c r="FE4614" s="13"/>
      <c r="FF4614" s="13"/>
      <c r="FG4614" s="13"/>
      <c r="FH4614" s="13"/>
      <c r="FI4614" s="13"/>
      <c r="FJ4614" s="13"/>
      <c r="FK4614" s="13"/>
      <c r="FL4614" s="13"/>
      <c r="FM4614" s="13"/>
      <c r="FN4614" s="13"/>
      <c r="FO4614" s="13"/>
      <c r="FP4614" s="13"/>
      <c r="FQ4614" s="13"/>
      <c r="FR4614" s="13"/>
      <c r="FS4614" s="13"/>
      <c r="FT4614" s="13"/>
      <c r="FU4614" s="13"/>
      <c r="FV4614" s="13"/>
      <c r="FW4614" s="13"/>
      <c r="FX4614" s="13"/>
      <c r="FY4614" s="13"/>
      <c r="FZ4614" s="13"/>
      <c r="GA4614" s="13"/>
      <c r="GB4614" s="13"/>
      <c r="GC4614" s="13"/>
      <c r="GD4614" s="13"/>
      <c r="GE4614" s="13"/>
      <c r="GF4614" s="13"/>
      <c r="GG4614" s="13"/>
      <c r="GH4614" s="13"/>
      <c r="GI4614" s="13"/>
      <c r="GJ4614" s="13"/>
      <c r="GK4614" s="13"/>
      <c r="GL4614" s="13"/>
      <c r="GM4614" s="13"/>
      <c r="GN4614" s="13"/>
      <c r="GO4614" s="13"/>
      <c r="GP4614" s="13"/>
      <c r="GQ4614" s="13"/>
      <c r="GR4614" s="13"/>
      <c r="GS4614" s="13"/>
      <c r="GT4614" s="13"/>
      <c r="GU4614" s="13"/>
      <c r="GV4614" s="13"/>
      <c r="GW4614" s="13"/>
      <c r="GX4614" s="13"/>
      <c r="GY4614" s="13"/>
      <c r="GZ4614" s="13"/>
      <c r="HA4614" s="13"/>
      <c r="HB4614" s="13"/>
      <c r="HC4614" s="13"/>
      <c r="HD4614" s="13"/>
      <c r="HE4614" s="13"/>
      <c r="HF4614" s="13"/>
      <c r="HG4614" s="13"/>
      <c r="HH4614" s="13"/>
      <c r="HI4614" s="13"/>
      <c r="HJ4614" s="13"/>
      <c r="HK4614" s="13"/>
      <c r="HL4614" s="13"/>
      <c r="HM4614" s="13"/>
      <c r="HN4614" s="13"/>
      <c r="HO4614" s="13"/>
      <c r="HP4614" s="13"/>
      <c r="HQ4614" s="13"/>
      <c r="HR4614" s="13"/>
      <c r="HS4614" s="13"/>
      <c r="HT4614" s="13"/>
      <c r="HU4614" s="13"/>
      <c r="HV4614" s="13"/>
      <c r="HW4614" s="13"/>
      <c r="HX4614" s="13"/>
      <c r="HY4614" s="13"/>
      <c r="HZ4614" s="13"/>
      <c r="IA4614" s="13"/>
      <c r="IB4614" s="13"/>
      <c r="IC4614" s="13"/>
      <c r="ID4614" s="13"/>
      <c r="IE4614" s="13"/>
      <c r="IF4614" s="13"/>
      <c r="IG4614" s="13"/>
    </row>
    <row r="4615" spans="1:241" s="304" customFormat="1">
      <c r="A4615" s="309">
        <v>507</v>
      </c>
      <c r="B4615" s="331" t="s">
        <v>5642</v>
      </c>
      <c r="C4615" s="59"/>
      <c r="D4615" s="346" t="s">
        <v>1808</v>
      </c>
      <c r="E4615" s="299">
        <f t="shared" si="264"/>
        <v>3</v>
      </c>
      <c r="F4615" s="325">
        <v>3</v>
      </c>
      <c r="G4615" s="303"/>
      <c r="H4615" s="320"/>
      <c r="I4615" s="13"/>
      <c r="J4615" s="13"/>
      <c r="K4615" s="13"/>
      <c r="L4615" s="13"/>
      <c r="M4615" s="13"/>
      <c r="N4615" s="13"/>
      <c r="O4615" s="13"/>
      <c r="P4615" s="13"/>
      <c r="Q4615" s="13"/>
      <c r="R4615" s="13"/>
      <c r="S4615" s="13"/>
      <c r="T4615" s="13"/>
      <c r="U4615" s="13"/>
      <c r="V4615" s="13"/>
      <c r="W4615" s="13"/>
      <c r="X4615" s="13"/>
      <c r="Y4615" s="13"/>
      <c r="Z4615" s="13"/>
      <c r="AA4615" s="13"/>
      <c r="AB4615" s="13"/>
      <c r="AC4615" s="13"/>
      <c r="AD4615" s="13"/>
      <c r="AE4615" s="13"/>
      <c r="AF4615" s="13"/>
      <c r="AG4615" s="13"/>
      <c r="AH4615" s="13"/>
      <c r="AI4615" s="13"/>
      <c r="AJ4615" s="13"/>
      <c r="AK4615" s="13"/>
      <c r="AL4615" s="13"/>
      <c r="AM4615" s="13"/>
      <c r="AN4615" s="13"/>
      <c r="AO4615" s="13"/>
      <c r="AP4615" s="13"/>
      <c r="AQ4615" s="13"/>
      <c r="AR4615" s="13"/>
      <c r="AS4615" s="13"/>
      <c r="AT4615" s="13"/>
      <c r="AU4615" s="13"/>
      <c r="AV4615" s="13"/>
      <c r="AW4615" s="13"/>
      <c r="AX4615" s="13"/>
      <c r="AY4615" s="13"/>
      <c r="AZ4615" s="13"/>
      <c r="BA4615" s="13"/>
      <c r="BB4615" s="13"/>
      <c r="BC4615" s="13"/>
      <c r="BD4615" s="13"/>
      <c r="BE4615" s="13"/>
      <c r="BF4615" s="13"/>
      <c r="BG4615" s="13"/>
      <c r="BH4615" s="13"/>
      <c r="BI4615" s="13"/>
      <c r="BJ4615" s="13"/>
      <c r="BK4615" s="13"/>
      <c r="BL4615" s="13"/>
      <c r="BM4615" s="13"/>
      <c r="BN4615" s="13"/>
      <c r="BO4615" s="13"/>
      <c r="BP4615" s="13"/>
      <c r="BQ4615" s="13"/>
      <c r="BR4615" s="13"/>
      <c r="BS4615" s="13"/>
      <c r="BT4615" s="13"/>
      <c r="BU4615" s="13"/>
      <c r="BV4615" s="13"/>
      <c r="BW4615" s="13"/>
      <c r="BX4615" s="13"/>
      <c r="BY4615" s="13"/>
      <c r="BZ4615" s="13"/>
      <c r="CA4615" s="13"/>
      <c r="CB4615" s="13"/>
      <c r="CC4615" s="13"/>
      <c r="CD4615" s="13"/>
      <c r="CE4615" s="13"/>
      <c r="CF4615" s="13"/>
      <c r="CG4615" s="13"/>
      <c r="CH4615" s="13"/>
      <c r="CI4615" s="13"/>
      <c r="CJ4615" s="13"/>
      <c r="CK4615" s="13"/>
      <c r="CL4615" s="13"/>
      <c r="CM4615" s="13"/>
      <c r="CN4615" s="13"/>
      <c r="CO4615" s="13"/>
      <c r="CP4615" s="13"/>
      <c r="CQ4615" s="13"/>
      <c r="CR4615" s="13"/>
      <c r="CS4615" s="13"/>
      <c r="CT4615" s="13"/>
      <c r="CU4615" s="13"/>
      <c r="CV4615" s="13"/>
      <c r="CW4615" s="13"/>
      <c r="CX4615" s="13"/>
      <c r="CY4615" s="13"/>
      <c r="CZ4615" s="13"/>
      <c r="DA4615" s="13"/>
      <c r="DB4615" s="13"/>
      <c r="DC4615" s="13"/>
      <c r="DD4615" s="13"/>
      <c r="DE4615" s="13"/>
      <c r="DF4615" s="13"/>
      <c r="DG4615" s="13"/>
      <c r="DH4615" s="13"/>
      <c r="DI4615" s="13"/>
      <c r="DJ4615" s="13"/>
      <c r="DK4615" s="13"/>
      <c r="DL4615" s="13"/>
      <c r="DM4615" s="13"/>
      <c r="DN4615" s="13"/>
      <c r="DO4615" s="13"/>
      <c r="DP4615" s="13"/>
      <c r="DQ4615" s="13"/>
      <c r="DR4615" s="13"/>
      <c r="DS4615" s="13"/>
      <c r="DT4615" s="13"/>
      <c r="DU4615" s="13"/>
      <c r="DV4615" s="13"/>
      <c r="DW4615" s="13"/>
      <c r="DX4615" s="13"/>
      <c r="DY4615" s="13"/>
      <c r="DZ4615" s="13"/>
      <c r="EA4615" s="13"/>
      <c r="EB4615" s="13"/>
      <c r="EC4615" s="13"/>
      <c r="ED4615" s="13"/>
      <c r="EE4615" s="13"/>
      <c r="EF4615" s="13"/>
      <c r="EG4615" s="13"/>
      <c r="EH4615" s="13"/>
      <c r="EI4615" s="13"/>
      <c r="EJ4615" s="13"/>
      <c r="EK4615" s="13"/>
      <c r="EL4615" s="13"/>
      <c r="EM4615" s="13"/>
      <c r="EN4615" s="13"/>
      <c r="EO4615" s="13"/>
      <c r="EP4615" s="13"/>
      <c r="EQ4615" s="13"/>
      <c r="ER4615" s="13"/>
      <c r="ES4615" s="13"/>
      <c r="ET4615" s="13"/>
      <c r="EU4615" s="13"/>
      <c r="EV4615" s="13"/>
      <c r="EW4615" s="13"/>
      <c r="EX4615" s="13"/>
      <c r="EY4615" s="13"/>
      <c r="EZ4615" s="13"/>
      <c r="FA4615" s="13"/>
      <c r="FB4615" s="13"/>
      <c r="FC4615" s="13"/>
      <c r="FD4615" s="13"/>
      <c r="FE4615" s="13"/>
      <c r="FF4615" s="13"/>
      <c r="FG4615" s="13"/>
      <c r="FH4615" s="13"/>
      <c r="FI4615" s="13"/>
      <c r="FJ4615" s="13"/>
      <c r="FK4615" s="13"/>
      <c r="FL4615" s="13"/>
      <c r="FM4615" s="13"/>
      <c r="FN4615" s="13"/>
      <c r="FO4615" s="13"/>
      <c r="FP4615" s="13"/>
      <c r="FQ4615" s="13"/>
      <c r="FR4615" s="13"/>
      <c r="FS4615" s="13"/>
      <c r="FT4615" s="13"/>
      <c r="FU4615" s="13"/>
      <c r="FV4615" s="13"/>
      <c r="FW4615" s="13"/>
      <c r="FX4615" s="13"/>
      <c r="FY4615" s="13"/>
      <c r="FZ4615" s="13"/>
      <c r="GA4615" s="13"/>
      <c r="GB4615" s="13"/>
      <c r="GC4615" s="13"/>
      <c r="GD4615" s="13"/>
      <c r="GE4615" s="13"/>
      <c r="GF4615" s="13"/>
      <c r="GG4615" s="13"/>
      <c r="GH4615" s="13"/>
      <c r="GI4615" s="13"/>
      <c r="GJ4615" s="13"/>
      <c r="GK4615" s="13"/>
      <c r="GL4615" s="13"/>
      <c r="GM4615" s="13"/>
      <c r="GN4615" s="13"/>
      <c r="GO4615" s="13"/>
      <c r="GP4615" s="13"/>
      <c r="GQ4615" s="13"/>
      <c r="GR4615" s="13"/>
      <c r="GS4615" s="13"/>
      <c r="GT4615" s="13"/>
      <c r="GU4615" s="13"/>
      <c r="GV4615" s="13"/>
      <c r="GW4615" s="13"/>
      <c r="GX4615" s="13"/>
      <c r="GY4615" s="13"/>
      <c r="GZ4615" s="13"/>
      <c r="HA4615" s="13"/>
      <c r="HB4615" s="13"/>
      <c r="HC4615" s="13"/>
      <c r="HD4615" s="13"/>
      <c r="HE4615" s="13"/>
      <c r="HF4615" s="13"/>
      <c r="HG4615" s="13"/>
      <c r="HH4615" s="13"/>
      <c r="HI4615" s="13"/>
      <c r="HJ4615" s="13"/>
      <c r="HK4615" s="13"/>
      <c r="HL4615" s="13"/>
      <c r="HM4615" s="13"/>
      <c r="HN4615" s="13"/>
      <c r="HO4615" s="13"/>
      <c r="HP4615" s="13"/>
      <c r="HQ4615" s="13"/>
      <c r="HR4615" s="13"/>
      <c r="HS4615" s="13"/>
      <c r="HT4615" s="13"/>
      <c r="HU4615" s="13"/>
      <c r="HV4615" s="13"/>
      <c r="HW4615" s="13"/>
      <c r="HX4615" s="13"/>
      <c r="HY4615" s="13"/>
      <c r="HZ4615" s="13"/>
      <c r="IA4615" s="13"/>
      <c r="IB4615" s="13"/>
      <c r="IC4615" s="13"/>
      <c r="ID4615" s="13"/>
      <c r="IE4615" s="13"/>
      <c r="IF4615" s="13"/>
      <c r="IG4615" s="13"/>
    </row>
    <row r="4616" spans="1:241" s="304" customFormat="1">
      <c r="A4616" s="309">
        <v>508</v>
      </c>
      <c r="B4616" s="193" t="s">
        <v>5643</v>
      </c>
      <c r="C4616" s="59"/>
      <c r="D4616" s="346" t="s">
        <v>1808</v>
      </c>
      <c r="E4616" s="299">
        <f t="shared" si="264"/>
        <v>2</v>
      </c>
      <c r="F4616" s="325">
        <v>2</v>
      </c>
      <c r="G4616" s="303"/>
      <c r="H4616" s="320"/>
      <c r="I4616" s="13"/>
      <c r="J4616" s="13"/>
      <c r="K4616" s="13"/>
      <c r="L4616" s="13"/>
      <c r="M4616" s="13"/>
      <c r="N4616" s="13"/>
      <c r="O4616" s="13"/>
      <c r="P4616" s="13"/>
      <c r="Q4616" s="13"/>
      <c r="R4616" s="13"/>
      <c r="S4616" s="13"/>
      <c r="T4616" s="13"/>
      <c r="U4616" s="13"/>
      <c r="V4616" s="13"/>
      <c r="W4616" s="13"/>
      <c r="X4616" s="13"/>
      <c r="Y4616" s="13"/>
      <c r="Z4616" s="13"/>
      <c r="AA4616" s="13"/>
      <c r="AB4616" s="13"/>
      <c r="AC4616" s="13"/>
      <c r="AD4616" s="13"/>
      <c r="AE4616" s="13"/>
      <c r="AF4616" s="13"/>
      <c r="AG4616" s="13"/>
      <c r="AH4616" s="13"/>
      <c r="AI4616" s="13"/>
      <c r="AJ4616" s="13"/>
      <c r="AK4616" s="13"/>
      <c r="AL4616" s="13"/>
      <c r="AM4616" s="13"/>
      <c r="AN4616" s="13"/>
      <c r="AO4616" s="13"/>
      <c r="AP4616" s="13"/>
      <c r="AQ4616" s="13"/>
      <c r="AR4616" s="13"/>
      <c r="AS4616" s="13"/>
      <c r="AT4616" s="13"/>
      <c r="AU4616" s="13"/>
      <c r="AV4616" s="13"/>
      <c r="AW4616" s="13"/>
      <c r="AX4616" s="13"/>
      <c r="AY4616" s="13"/>
      <c r="AZ4616" s="13"/>
      <c r="BA4616" s="13"/>
      <c r="BB4616" s="13"/>
      <c r="BC4616" s="13"/>
      <c r="BD4616" s="13"/>
      <c r="BE4616" s="13"/>
      <c r="BF4616" s="13"/>
      <c r="BG4616" s="13"/>
      <c r="BH4616" s="13"/>
      <c r="BI4616" s="13"/>
      <c r="BJ4616" s="13"/>
      <c r="BK4616" s="13"/>
      <c r="BL4616" s="13"/>
      <c r="BM4616" s="13"/>
      <c r="BN4616" s="13"/>
      <c r="BO4616" s="13"/>
      <c r="BP4616" s="13"/>
      <c r="BQ4616" s="13"/>
      <c r="BR4616" s="13"/>
      <c r="BS4616" s="13"/>
      <c r="BT4616" s="13"/>
      <c r="BU4616" s="13"/>
      <c r="BV4616" s="13"/>
      <c r="BW4616" s="13"/>
      <c r="BX4616" s="13"/>
      <c r="BY4616" s="13"/>
      <c r="BZ4616" s="13"/>
      <c r="CA4616" s="13"/>
      <c r="CB4616" s="13"/>
      <c r="CC4616" s="13"/>
      <c r="CD4616" s="13"/>
      <c r="CE4616" s="13"/>
      <c r="CF4616" s="13"/>
      <c r="CG4616" s="13"/>
      <c r="CH4616" s="13"/>
      <c r="CI4616" s="13"/>
      <c r="CJ4616" s="13"/>
      <c r="CK4616" s="13"/>
      <c r="CL4616" s="13"/>
      <c r="CM4616" s="13"/>
      <c r="CN4616" s="13"/>
      <c r="CO4616" s="13"/>
      <c r="CP4616" s="13"/>
      <c r="CQ4616" s="13"/>
      <c r="CR4616" s="13"/>
      <c r="CS4616" s="13"/>
      <c r="CT4616" s="13"/>
      <c r="CU4616" s="13"/>
      <c r="CV4616" s="13"/>
      <c r="CW4616" s="13"/>
      <c r="CX4616" s="13"/>
      <c r="CY4616" s="13"/>
      <c r="CZ4616" s="13"/>
      <c r="DA4616" s="13"/>
      <c r="DB4616" s="13"/>
      <c r="DC4616" s="13"/>
      <c r="DD4616" s="13"/>
      <c r="DE4616" s="13"/>
      <c r="DF4616" s="13"/>
      <c r="DG4616" s="13"/>
      <c r="DH4616" s="13"/>
      <c r="DI4616" s="13"/>
      <c r="DJ4616" s="13"/>
      <c r="DK4616" s="13"/>
      <c r="DL4616" s="13"/>
      <c r="DM4616" s="13"/>
      <c r="DN4616" s="13"/>
      <c r="DO4616" s="13"/>
      <c r="DP4616" s="13"/>
      <c r="DQ4616" s="13"/>
      <c r="DR4616" s="13"/>
      <c r="DS4616" s="13"/>
      <c r="DT4616" s="13"/>
      <c r="DU4616" s="13"/>
      <c r="DV4616" s="13"/>
      <c r="DW4616" s="13"/>
      <c r="DX4616" s="13"/>
      <c r="DY4616" s="13"/>
      <c r="DZ4616" s="13"/>
      <c r="EA4616" s="13"/>
      <c r="EB4616" s="13"/>
      <c r="EC4616" s="13"/>
      <c r="ED4616" s="13"/>
      <c r="EE4616" s="13"/>
      <c r="EF4616" s="13"/>
      <c r="EG4616" s="13"/>
      <c r="EH4616" s="13"/>
      <c r="EI4616" s="13"/>
      <c r="EJ4616" s="13"/>
      <c r="EK4616" s="13"/>
      <c r="EL4616" s="13"/>
      <c r="EM4616" s="13"/>
      <c r="EN4616" s="13"/>
      <c r="EO4616" s="13"/>
      <c r="EP4616" s="13"/>
      <c r="EQ4616" s="13"/>
      <c r="ER4616" s="13"/>
      <c r="ES4616" s="13"/>
      <c r="ET4616" s="13"/>
      <c r="EU4616" s="13"/>
      <c r="EV4616" s="13"/>
      <c r="EW4616" s="13"/>
      <c r="EX4616" s="13"/>
      <c r="EY4616" s="13"/>
      <c r="EZ4616" s="13"/>
      <c r="FA4616" s="13"/>
      <c r="FB4616" s="13"/>
      <c r="FC4616" s="13"/>
      <c r="FD4616" s="13"/>
      <c r="FE4616" s="13"/>
      <c r="FF4616" s="13"/>
      <c r="FG4616" s="13"/>
      <c r="FH4616" s="13"/>
      <c r="FI4616" s="13"/>
      <c r="FJ4616" s="13"/>
      <c r="FK4616" s="13"/>
      <c r="FL4616" s="13"/>
      <c r="FM4616" s="13"/>
      <c r="FN4616" s="13"/>
      <c r="FO4616" s="13"/>
      <c r="FP4616" s="13"/>
      <c r="FQ4616" s="13"/>
      <c r="FR4616" s="13"/>
      <c r="FS4616" s="13"/>
      <c r="FT4616" s="13"/>
      <c r="FU4616" s="13"/>
      <c r="FV4616" s="13"/>
      <c r="FW4616" s="13"/>
      <c r="FX4616" s="13"/>
      <c r="FY4616" s="13"/>
      <c r="FZ4616" s="13"/>
      <c r="GA4616" s="13"/>
      <c r="GB4616" s="13"/>
      <c r="GC4616" s="13"/>
      <c r="GD4616" s="13"/>
      <c r="GE4616" s="13"/>
      <c r="GF4616" s="13"/>
      <c r="GG4616" s="13"/>
      <c r="GH4616" s="13"/>
      <c r="GI4616" s="13"/>
      <c r="GJ4616" s="13"/>
      <c r="GK4616" s="13"/>
      <c r="GL4616" s="13"/>
      <c r="GM4616" s="13"/>
      <c r="GN4616" s="13"/>
      <c r="GO4616" s="13"/>
      <c r="GP4616" s="13"/>
      <c r="GQ4616" s="13"/>
      <c r="GR4616" s="13"/>
      <c r="GS4616" s="13"/>
      <c r="GT4616" s="13"/>
      <c r="GU4616" s="13"/>
      <c r="GV4616" s="13"/>
      <c r="GW4616" s="13"/>
      <c r="GX4616" s="13"/>
      <c r="GY4616" s="13"/>
      <c r="GZ4616" s="13"/>
      <c r="HA4616" s="13"/>
      <c r="HB4616" s="13"/>
      <c r="HC4616" s="13"/>
      <c r="HD4616" s="13"/>
      <c r="HE4616" s="13"/>
      <c r="HF4616" s="13"/>
      <c r="HG4616" s="13"/>
      <c r="HH4616" s="13"/>
      <c r="HI4616" s="13"/>
      <c r="HJ4616" s="13"/>
      <c r="HK4616" s="13"/>
      <c r="HL4616" s="13"/>
      <c r="HM4616" s="13"/>
      <c r="HN4616" s="13"/>
      <c r="HO4616" s="13"/>
      <c r="HP4616" s="13"/>
      <c r="HQ4616" s="13"/>
      <c r="HR4616" s="13"/>
      <c r="HS4616" s="13"/>
      <c r="HT4616" s="13"/>
      <c r="HU4616" s="13"/>
      <c r="HV4616" s="13"/>
      <c r="HW4616" s="13"/>
      <c r="HX4616" s="13"/>
      <c r="HY4616" s="13"/>
      <c r="HZ4616" s="13"/>
      <c r="IA4616" s="13"/>
      <c r="IB4616" s="13"/>
      <c r="IC4616" s="13"/>
      <c r="ID4616" s="13"/>
      <c r="IE4616" s="13"/>
      <c r="IF4616" s="13"/>
      <c r="IG4616" s="13"/>
    </row>
    <row r="4617" spans="1:241" s="304" customFormat="1" ht="31.5" customHeight="1">
      <c r="A4617" s="308"/>
      <c r="B4617" s="910" t="s">
        <v>5644</v>
      </c>
      <c r="C4617" s="911"/>
      <c r="D4617" s="911"/>
      <c r="E4617" s="911"/>
      <c r="F4617" s="911"/>
      <c r="G4617" s="911"/>
      <c r="H4617" s="911"/>
      <c r="I4617" s="13"/>
      <c r="J4617" s="13"/>
      <c r="K4617" s="13"/>
      <c r="L4617" s="13"/>
      <c r="M4617" s="13"/>
      <c r="N4617" s="13"/>
      <c r="O4617" s="13"/>
      <c r="P4617" s="13"/>
      <c r="Q4617" s="13"/>
      <c r="R4617" s="13"/>
      <c r="S4617" s="13"/>
      <c r="T4617" s="13"/>
      <c r="U4617" s="13"/>
      <c r="V4617" s="13"/>
      <c r="W4617" s="13"/>
      <c r="X4617" s="13"/>
      <c r="Y4617" s="13"/>
      <c r="Z4617" s="13"/>
      <c r="AA4617" s="13"/>
      <c r="AB4617" s="13"/>
      <c r="AC4617" s="13"/>
      <c r="AD4617" s="13"/>
      <c r="AE4617" s="13"/>
      <c r="AF4617" s="13"/>
      <c r="AG4617" s="13"/>
      <c r="AH4617" s="13"/>
      <c r="AI4617" s="13"/>
      <c r="AJ4617" s="13"/>
      <c r="AK4617" s="13"/>
      <c r="AL4617" s="13"/>
      <c r="AM4617" s="13"/>
      <c r="AN4617" s="13"/>
      <c r="AO4617" s="13"/>
      <c r="AP4617" s="13"/>
      <c r="AQ4617" s="13"/>
      <c r="AR4617" s="13"/>
      <c r="AS4617" s="13"/>
      <c r="AT4617" s="13"/>
      <c r="AU4617" s="13"/>
      <c r="AV4617" s="13"/>
      <c r="AW4617" s="13"/>
      <c r="AX4617" s="13"/>
      <c r="AY4617" s="13"/>
      <c r="AZ4617" s="13"/>
      <c r="BA4617" s="13"/>
      <c r="BB4617" s="13"/>
      <c r="BC4617" s="13"/>
      <c r="BD4617" s="13"/>
      <c r="BE4617" s="13"/>
      <c r="BF4617" s="13"/>
      <c r="BG4617" s="13"/>
      <c r="BH4617" s="13"/>
      <c r="BI4617" s="13"/>
      <c r="BJ4617" s="13"/>
      <c r="BK4617" s="13"/>
      <c r="BL4617" s="13"/>
      <c r="BM4617" s="13"/>
      <c r="BN4617" s="13"/>
      <c r="BO4617" s="13"/>
      <c r="BP4617" s="13"/>
      <c r="BQ4617" s="13"/>
      <c r="BR4617" s="13"/>
      <c r="BS4617" s="13"/>
      <c r="BT4617" s="13"/>
      <c r="BU4617" s="13"/>
      <c r="BV4617" s="13"/>
      <c r="BW4617" s="13"/>
      <c r="BX4617" s="13"/>
      <c r="BY4617" s="13"/>
      <c r="BZ4617" s="13"/>
      <c r="CA4617" s="13"/>
      <c r="CB4617" s="13"/>
      <c r="CC4617" s="13"/>
      <c r="CD4617" s="13"/>
      <c r="CE4617" s="13"/>
      <c r="CF4617" s="13"/>
      <c r="CG4617" s="13"/>
      <c r="CH4617" s="13"/>
      <c r="CI4617" s="13"/>
      <c r="CJ4617" s="13"/>
      <c r="CK4617" s="13"/>
      <c r="CL4617" s="13"/>
      <c r="CM4617" s="13"/>
      <c r="CN4617" s="13"/>
      <c r="CO4617" s="13"/>
      <c r="CP4617" s="13"/>
      <c r="CQ4617" s="13"/>
      <c r="CR4617" s="13"/>
      <c r="CS4617" s="13"/>
      <c r="CT4617" s="13"/>
      <c r="CU4617" s="13"/>
      <c r="CV4617" s="13"/>
      <c r="CW4617" s="13"/>
      <c r="CX4617" s="13"/>
      <c r="CY4617" s="13"/>
      <c r="CZ4617" s="13"/>
      <c r="DA4617" s="13"/>
      <c r="DB4617" s="13"/>
      <c r="DC4617" s="13"/>
      <c r="DD4617" s="13"/>
      <c r="DE4617" s="13"/>
      <c r="DF4617" s="13"/>
      <c r="DG4617" s="13"/>
      <c r="DH4617" s="13"/>
      <c r="DI4617" s="13"/>
      <c r="DJ4617" s="13"/>
      <c r="DK4617" s="13"/>
      <c r="DL4617" s="13"/>
      <c r="DM4617" s="13"/>
      <c r="DN4617" s="13"/>
      <c r="DO4617" s="13"/>
      <c r="DP4617" s="13"/>
      <c r="DQ4617" s="13"/>
      <c r="DR4617" s="13"/>
      <c r="DS4617" s="13"/>
      <c r="DT4617" s="13"/>
      <c r="DU4617" s="13"/>
      <c r="DV4617" s="13"/>
      <c r="DW4617" s="13"/>
      <c r="DX4617" s="13"/>
      <c r="DY4617" s="13"/>
      <c r="DZ4617" s="13"/>
      <c r="EA4617" s="13"/>
      <c r="EB4617" s="13"/>
      <c r="EC4617" s="13"/>
      <c r="ED4617" s="13"/>
      <c r="EE4617" s="13"/>
      <c r="EF4617" s="13"/>
      <c r="EG4617" s="13"/>
      <c r="EH4617" s="13"/>
      <c r="EI4617" s="13"/>
      <c r="EJ4617" s="13"/>
      <c r="EK4617" s="13"/>
      <c r="EL4617" s="13"/>
      <c r="EM4617" s="13"/>
      <c r="EN4617" s="13"/>
      <c r="EO4617" s="13"/>
      <c r="EP4617" s="13"/>
      <c r="EQ4617" s="13"/>
      <c r="ER4617" s="13"/>
      <c r="ES4617" s="13"/>
      <c r="ET4617" s="13"/>
      <c r="EU4617" s="13"/>
      <c r="EV4617" s="13"/>
      <c r="EW4617" s="13"/>
      <c r="EX4617" s="13"/>
      <c r="EY4617" s="13"/>
      <c r="EZ4617" s="13"/>
      <c r="FA4617" s="13"/>
      <c r="FB4617" s="13"/>
      <c r="FC4617" s="13"/>
      <c r="FD4617" s="13"/>
      <c r="FE4617" s="13"/>
      <c r="FF4617" s="13"/>
      <c r="FG4617" s="13"/>
      <c r="FH4617" s="13"/>
      <c r="FI4617" s="13"/>
      <c r="FJ4617" s="13"/>
      <c r="FK4617" s="13"/>
      <c r="FL4617" s="13"/>
      <c r="FM4617" s="13"/>
      <c r="FN4617" s="13"/>
      <c r="FO4617" s="13"/>
      <c r="FP4617" s="13"/>
      <c r="FQ4617" s="13"/>
      <c r="FR4617" s="13"/>
      <c r="FS4617" s="13"/>
      <c r="FT4617" s="13"/>
      <c r="FU4617" s="13"/>
      <c r="FV4617" s="13"/>
      <c r="FW4617" s="13"/>
      <c r="FX4617" s="13"/>
      <c r="FY4617" s="13"/>
      <c r="FZ4617" s="13"/>
      <c r="GA4617" s="13"/>
      <c r="GB4617" s="13"/>
      <c r="GC4617" s="13"/>
      <c r="GD4617" s="13"/>
      <c r="GE4617" s="13"/>
      <c r="GF4617" s="13"/>
      <c r="GG4617" s="13"/>
      <c r="GH4617" s="13"/>
      <c r="GI4617" s="13"/>
      <c r="GJ4617" s="13"/>
      <c r="GK4617" s="13"/>
      <c r="GL4617" s="13"/>
      <c r="GM4617" s="13"/>
      <c r="GN4617" s="13"/>
      <c r="GO4617" s="13"/>
      <c r="GP4617" s="13"/>
      <c r="GQ4617" s="13"/>
      <c r="GR4617" s="13"/>
      <c r="GS4617" s="13"/>
      <c r="GT4617" s="13"/>
      <c r="GU4617" s="13"/>
      <c r="GV4617" s="13"/>
      <c r="GW4617" s="13"/>
      <c r="GX4617" s="13"/>
      <c r="GY4617" s="13"/>
      <c r="GZ4617" s="13"/>
      <c r="HA4617" s="13"/>
      <c r="HB4617" s="13"/>
      <c r="HC4617" s="13"/>
      <c r="HD4617" s="13"/>
      <c r="HE4617" s="13"/>
      <c r="HF4617" s="13"/>
      <c r="HG4617" s="13"/>
      <c r="HH4617" s="13"/>
      <c r="HI4617" s="13"/>
      <c r="HJ4617" s="13"/>
      <c r="HK4617" s="13"/>
      <c r="HL4617" s="13"/>
      <c r="HM4617" s="13"/>
      <c r="HN4617" s="13"/>
      <c r="HO4617" s="13"/>
      <c r="HP4617" s="13"/>
      <c r="HQ4617" s="13"/>
      <c r="HR4617" s="13"/>
      <c r="HS4617" s="13"/>
      <c r="HT4617" s="13"/>
      <c r="HU4617" s="13"/>
      <c r="HV4617" s="13"/>
      <c r="HW4617" s="13"/>
      <c r="HX4617" s="13"/>
      <c r="HY4617" s="13"/>
      <c r="HZ4617" s="13"/>
      <c r="IA4617" s="13"/>
      <c r="IB4617" s="13"/>
      <c r="IC4617" s="13"/>
      <c r="ID4617" s="13"/>
      <c r="IE4617" s="13"/>
      <c r="IF4617" s="13"/>
      <c r="IG4617" s="13"/>
    </row>
    <row r="4618" spans="1:241" s="304" customFormat="1" ht="46.5">
      <c r="A4618" s="309">
        <v>509</v>
      </c>
      <c r="B4618" s="330" t="s">
        <v>9163</v>
      </c>
      <c r="C4618" s="324" t="s">
        <v>9164</v>
      </c>
      <c r="D4618" s="347" t="s">
        <v>2581</v>
      </c>
      <c r="E4618" s="299">
        <f>+F4618+G4618+H4618</f>
        <v>2</v>
      </c>
      <c r="F4618" s="325">
        <v>2</v>
      </c>
      <c r="G4618" s="303"/>
      <c r="H4618" s="320"/>
      <c r="I4618" s="13"/>
      <c r="J4618" s="13"/>
      <c r="K4618" s="13"/>
      <c r="L4618" s="13"/>
      <c r="M4618" s="13"/>
      <c r="N4618" s="13"/>
      <c r="O4618" s="13"/>
      <c r="P4618" s="13"/>
      <c r="Q4618" s="13"/>
      <c r="R4618" s="13"/>
      <c r="S4618" s="13"/>
      <c r="T4618" s="13"/>
      <c r="U4618" s="13"/>
      <c r="V4618" s="13"/>
      <c r="W4618" s="13"/>
      <c r="X4618" s="13"/>
      <c r="Y4618" s="13"/>
      <c r="Z4618" s="13"/>
      <c r="AA4618" s="13"/>
      <c r="AB4618" s="13"/>
      <c r="AC4618" s="13"/>
      <c r="AD4618" s="13"/>
      <c r="AE4618" s="13"/>
      <c r="AF4618" s="13"/>
      <c r="AG4618" s="13"/>
      <c r="AH4618" s="13"/>
      <c r="AI4618" s="13"/>
      <c r="AJ4618" s="13"/>
      <c r="AK4618" s="13"/>
      <c r="AL4618" s="13"/>
      <c r="AM4618" s="13"/>
      <c r="AN4618" s="13"/>
      <c r="AO4618" s="13"/>
      <c r="AP4618" s="13"/>
      <c r="AQ4618" s="13"/>
      <c r="AR4618" s="13"/>
      <c r="AS4618" s="13"/>
      <c r="AT4618" s="13"/>
      <c r="AU4618" s="13"/>
      <c r="AV4618" s="13"/>
      <c r="AW4618" s="13"/>
      <c r="AX4618" s="13"/>
      <c r="AY4618" s="13"/>
      <c r="AZ4618" s="13"/>
      <c r="BA4618" s="13"/>
      <c r="BB4618" s="13"/>
      <c r="BC4618" s="13"/>
      <c r="BD4618" s="13"/>
      <c r="BE4618" s="13"/>
      <c r="BF4618" s="13"/>
      <c r="BG4618" s="13"/>
      <c r="BH4618" s="13"/>
      <c r="BI4618" s="13"/>
      <c r="BJ4618" s="13"/>
      <c r="BK4618" s="13"/>
      <c r="BL4618" s="13"/>
      <c r="BM4618" s="13"/>
      <c r="BN4618" s="13"/>
      <c r="BO4618" s="13"/>
      <c r="BP4618" s="13"/>
      <c r="BQ4618" s="13"/>
      <c r="BR4618" s="13"/>
      <c r="BS4618" s="13"/>
      <c r="BT4618" s="13"/>
      <c r="BU4618" s="13"/>
      <c r="BV4618" s="13"/>
      <c r="BW4618" s="13"/>
      <c r="BX4618" s="13"/>
      <c r="BY4618" s="13"/>
      <c r="BZ4618" s="13"/>
      <c r="CA4618" s="13"/>
      <c r="CB4618" s="13"/>
      <c r="CC4618" s="13"/>
      <c r="CD4618" s="13"/>
      <c r="CE4618" s="13"/>
      <c r="CF4618" s="13"/>
      <c r="CG4618" s="13"/>
      <c r="CH4618" s="13"/>
      <c r="CI4618" s="13"/>
      <c r="CJ4618" s="13"/>
      <c r="CK4618" s="13"/>
      <c r="CL4618" s="13"/>
      <c r="CM4618" s="13"/>
      <c r="CN4618" s="13"/>
      <c r="CO4618" s="13"/>
      <c r="CP4618" s="13"/>
      <c r="CQ4618" s="13"/>
      <c r="CR4618" s="13"/>
      <c r="CS4618" s="13"/>
      <c r="CT4618" s="13"/>
      <c r="CU4618" s="13"/>
      <c r="CV4618" s="13"/>
      <c r="CW4618" s="13"/>
      <c r="CX4618" s="13"/>
      <c r="CY4618" s="13"/>
      <c r="CZ4618" s="13"/>
      <c r="DA4618" s="13"/>
      <c r="DB4618" s="13"/>
      <c r="DC4618" s="13"/>
      <c r="DD4618" s="13"/>
      <c r="DE4618" s="13"/>
      <c r="DF4618" s="13"/>
      <c r="DG4618" s="13"/>
      <c r="DH4618" s="13"/>
      <c r="DI4618" s="13"/>
      <c r="DJ4618" s="13"/>
      <c r="DK4618" s="13"/>
      <c r="DL4618" s="13"/>
      <c r="DM4618" s="13"/>
      <c r="DN4618" s="13"/>
      <c r="DO4618" s="13"/>
      <c r="DP4618" s="13"/>
      <c r="DQ4618" s="13"/>
      <c r="DR4618" s="13"/>
      <c r="DS4618" s="13"/>
      <c r="DT4618" s="13"/>
      <c r="DU4618" s="13"/>
      <c r="DV4618" s="13"/>
      <c r="DW4618" s="13"/>
      <c r="DX4618" s="13"/>
      <c r="DY4618" s="13"/>
      <c r="DZ4618" s="13"/>
      <c r="EA4618" s="13"/>
      <c r="EB4618" s="13"/>
      <c r="EC4618" s="13"/>
      <c r="ED4618" s="13"/>
      <c r="EE4618" s="13"/>
      <c r="EF4618" s="13"/>
      <c r="EG4618" s="13"/>
      <c r="EH4618" s="13"/>
      <c r="EI4618" s="13"/>
      <c r="EJ4618" s="13"/>
      <c r="EK4618" s="13"/>
      <c r="EL4618" s="13"/>
      <c r="EM4618" s="13"/>
      <c r="EN4618" s="13"/>
      <c r="EO4618" s="13"/>
      <c r="EP4618" s="13"/>
      <c r="EQ4618" s="13"/>
      <c r="ER4618" s="13"/>
      <c r="ES4618" s="13"/>
      <c r="ET4618" s="13"/>
      <c r="EU4618" s="13"/>
      <c r="EV4618" s="13"/>
      <c r="EW4618" s="13"/>
      <c r="EX4618" s="13"/>
      <c r="EY4618" s="13"/>
      <c r="EZ4618" s="13"/>
      <c r="FA4618" s="13"/>
      <c r="FB4618" s="13"/>
      <c r="FC4618" s="13"/>
      <c r="FD4618" s="13"/>
      <c r="FE4618" s="13"/>
      <c r="FF4618" s="13"/>
      <c r="FG4618" s="13"/>
      <c r="FH4618" s="13"/>
      <c r="FI4618" s="13"/>
      <c r="FJ4618" s="13"/>
      <c r="FK4618" s="13"/>
      <c r="FL4618" s="13"/>
      <c r="FM4618" s="13"/>
      <c r="FN4618" s="13"/>
      <c r="FO4618" s="13"/>
      <c r="FP4618" s="13"/>
      <c r="FQ4618" s="13"/>
      <c r="FR4618" s="13"/>
      <c r="FS4618" s="13"/>
      <c r="FT4618" s="13"/>
      <c r="FU4618" s="13"/>
      <c r="FV4618" s="13"/>
      <c r="FW4618" s="13"/>
      <c r="FX4618" s="13"/>
      <c r="FY4618" s="13"/>
      <c r="FZ4618" s="13"/>
      <c r="GA4618" s="13"/>
      <c r="GB4618" s="13"/>
      <c r="GC4618" s="13"/>
      <c r="GD4618" s="13"/>
      <c r="GE4618" s="13"/>
      <c r="GF4618" s="13"/>
      <c r="GG4618" s="13"/>
      <c r="GH4618" s="13"/>
      <c r="GI4618" s="13"/>
      <c r="GJ4618" s="13"/>
      <c r="GK4618" s="13"/>
      <c r="GL4618" s="13"/>
      <c r="GM4618" s="13"/>
      <c r="GN4618" s="13"/>
      <c r="GO4618" s="13"/>
      <c r="GP4618" s="13"/>
      <c r="GQ4618" s="13"/>
      <c r="GR4618" s="13"/>
      <c r="GS4618" s="13"/>
      <c r="GT4618" s="13"/>
      <c r="GU4618" s="13"/>
      <c r="GV4618" s="13"/>
      <c r="GW4618" s="13"/>
      <c r="GX4618" s="13"/>
      <c r="GY4618" s="13"/>
      <c r="GZ4618" s="13"/>
      <c r="HA4618" s="13"/>
      <c r="HB4618" s="13"/>
      <c r="HC4618" s="13"/>
      <c r="HD4618" s="13"/>
      <c r="HE4618" s="13"/>
      <c r="HF4618" s="13"/>
      <c r="HG4618" s="13"/>
      <c r="HH4618" s="13"/>
      <c r="HI4618" s="13"/>
      <c r="HJ4618" s="13"/>
      <c r="HK4618" s="13"/>
      <c r="HL4618" s="13"/>
      <c r="HM4618" s="13"/>
      <c r="HN4618" s="13"/>
      <c r="HO4618" s="13"/>
      <c r="HP4618" s="13"/>
      <c r="HQ4618" s="13"/>
      <c r="HR4618" s="13"/>
      <c r="HS4618" s="13"/>
      <c r="HT4618" s="13"/>
      <c r="HU4618" s="13"/>
      <c r="HV4618" s="13"/>
      <c r="HW4618" s="13"/>
      <c r="HX4618" s="13"/>
      <c r="HY4618" s="13"/>
      <c r="HZ4618" s="13"/>
      <c r="IA4618" s="13"/>
      <c r="IB4618" s="13"/>
      <c r="IC4618" s="13"/>
      <c r="ID4618" s="13"/>
      <c r="IE4618" s="13"/>
      <c r="IF4618" s="13"/>
      <c r="IG4618" s="13"/>
    </row>
    <row r="4619" spans="1:241" s="304" customFormat="1">
      <c r="A4619" s="309">
        <v>510</v>
      </c>
      <c r="B4619" s="331" t="s">
        <v>5645</v>
      </c>
      <c r="C4619" s="324" t="s">
        <v>5646</v>
      </c>
      <c r="D4619" s="348" t="s">
        <v>2581</v>
      </c>
      <c r="E4619" s="299"/>
      <c r="F4619" s="325"/>
      <c r="G4619" s="303"/>
      <c r="H4619" s="320"/>
      <c r="I4619" s="13"/>
      <c r="J4619" s="13"/>
      <c r="K4619" s="13"/>
      <c r="L4619" s="13"/>
      <c r="M4619" s="13"/>
      <c r="N4619" s="13"/>
      <c r="O4619" s="13"/>
      <c r="P4619" s="13"/>
      <c r="Q4619" s="13"/>
      <c r="R4619" s="13"/>
      <c r="S4619" s="13"/>
      <c r="T4619" s="13"/>
      <c r="U4619" s="13"/>
      <c r="V4619" s="13"/>
      <c r="W4619" s="13"/>
      <c r="X4619" s="13"/>
      <c r="Y4619" s="13"/>
      <c r="Z4619" s="13"/>
      <c r="AA4619" s="13"/>
      <c r="AB4619" s="13"/>
      <c r="AC4619" s="13"/>
      <c r="AD4619" s="13"/>
      <c r="AE4619" s="13"/>
      <c r="AF4619" s="13"/>
      <c r="AG4619" s="13"/>
      <c r="AH4619" s="13"/>
      <c r="AI4619" s="13"/>
      <c r="AJ4619" s="13"/>
      <c r="AK4619" s="13"/>
      <c r="AL4619" s="13"/>
      <c r="AM4619" s="13"/>
      <c r="AN4619" s="13"/>
      <c r="AO4619" s="13"/>
      <c r="AP4619" s="13"/>
      <c r="AQ4619" s="13"/>
      <c r="AR4619" s="13"/>
      <c r="AS4619" s="13"/>
      <c r="AT4619" s="13"/>
      <c r="AU4619" s="13"/>
      <c r="AV4619" s="13"/>
      <c r="AW4619" s="13"/>
      <c r="AX4619" s="13"/>
      <c r="AY4619" s="13"/>
      <c r="AZ4619" s="13"/>
      <c r="BA4619" s="13"/>
      <c r="BB4619" s="13"/>
      <c r="BC4619" s="13"/>
      <c r="BD4619" s="13"/>
      <c r="BE4619" s="13"/>
      <c r="BF4619" s="13"/>
      <c r="BG4619" s="13"/>
      <c r="BH4619" s="13"/>
      <c r="BI4619" s="13"/>
      <c r="BJ4619" s="13"/>
      <c r="BK4619" s="13"/>
      <c r="BL4619" s="13"/>
      <c r="BM4619" s="13"/>
      <c r="BN4619" s="13"/>
      <c r="BO4619" s="13"/>
      <c r="BP4619" s="13"/>
      <c r="BQ4619" s="13"/>
      <c r="BR4619" s="13"/>
      <c r="BS4619" s="13"/>
      <c r="BT4619" s="13"/>
      <c r="BU4619" s="13"/>
      <c r="BV4619" s="13"/>
      <c r="BW4619" s="13"/>
      <c r="BX4619" s="13"/>
      <c r="BY4619" s="13"/>
      <c r="BZ4619" s="13"/>
      <c r="CA4619" s="13"/>
      <c r="CB4619" s="13"/>
      <c r="CC4619" s="13"/>
      <c r="CD4619" s="13"/>
      <c r="CE4619" s="13"/>
      <c r="CF4619" s="13"/>
      <c r="CG4619" s="13"/>
      <c r="CH4619" s="13"/>
      <c r="CI4619" s="13"/>
      <c r="CJ4619" s="13"/>
      <c r="CK4619" s="13"/>
      <c r="CL4619" s="13"/>
      <c r="CM4619" s="13"/>
      <c r="CN4619" s="13"/>
      <c r="CO4619" s="13"/>
      <c r="CP4619" s="13"/>
      <c r="CQ4619" s="13"/>
      <c r="CR4619" s="13"/>
      <c r="CS4619" s="13"/>
      <c r="CT4619" s="13"/>
      <c r="CU4619" s="13"/>
      <c r="CV4619" s="13"/>
      <c r="CW4619" s="13"/>
      <c r="CX4619" s="13"/>
      <c r="CY4619" s="13"/>
      <c r="CZ4619" s="13"/>
      <c r="DA4619" s="13"/>
      <c r="DB4619" s="13"/>
      <c r="DC4619" s="13"/>
      <c r="DD4619" s="13"/>
      <c r="DE4619" s="13"/>
      <c r="DF4619" s="13"/>
      <c r="DG4619" s="13"/>
      <c r="DH4619" s="13"/>
      <c r="DI4619" s="13"/>
      <c r="DJ4619" s="13"/>
      <c r="DK4619" s="13"/>
      <c r="DL4619" s="13"/>
      <c r="DM4619" s="13"/>
      <c r="DN4619" s="13"/>
      <c r="DO4619" s="13"/>
      <c r="DP4619" s="13"/>
      <c r="DQ4619" s="13"/>
      <c r="DR4619" s="13"/>
      <c r="DS4619" s="13"/>
      <c r="DT4619" s="13"/>
      <c r="DU4619" s="13"/>
      <c r="DV4619" s="13"/>
      <c r="DW4619" s="13"/>
      <c r="DX4619" s="13"/>
      <c r="DY4619" s="13"/>
      <c r="DZ4619" s="13"/>
      <c r="EA4619" s="13"/>
      <c r="EB4619" s="13"/>
      <c r="EC4619" s="13"/>
      <c r="ED4619" s="13"/>
      <c r="EE4619" s="13"/>
      <c r="EF4619" s="13"/>
      <c r="EG4619" s="13"/>
      <c r="EH4619" s="13"/>
      <c r="EI4619" s="13"/>
      <c r="EJ4619" s="13"/>
      <c r="EK4619" s="13"/>
      <c r="EL4619" s="13"/>
      <c r="EM4619" s="13"/>
      <c r="EN4619" s="13"/>
      <c r="EO4619" s="13"/>
      <c r="EP4619" s="13"/>
      <c r="EQ4619" s="13"/>
      <c r="ER4619" s="13"/>
      <c r="ES4619" s="13"/>
      <c r="ET4619" s="13"/>
      <c r="EU4619" s="13"/>
      <c r="EV4619" s="13"/>
      <c r="EW4619" s="13"/>
      <c r="EX4619" s="13"/>
      <c r="EY4619" s="13"/>
      <c r="EZ4619" s="13"/>
      <c r="FA4619" s="13"/>
      <c r="FB4619" s="13"/>
      <c r="FC4619" s="13"/>
      <c r="FD4619" s="13"/>
      <c r="FE4619" s="13"/>
      <c r="FF4619" s="13"/>
      <c r="FG4619" s="13"/>
      <c r="FH4619" s="13"/>
      <c r="FI4619" s="13"/>
      <c r="FJ4619" s="13"/>
      <c r="FK4619" s="13"/>
      <c r="FL4619" s="13"/>
      <c r="FM4619" s="13"/>
      <c r="FN4619" s="13"/>
      <c r="FO4619" s="13"/>
      <c r="FP4619" s="13"/>
      <c r="FQ4619" s="13"/>
      <c r="FR4619" s="13"/>
      <c r="FS4619" s="13"/>
      <c r="FT4619" s="13"/>
      <c r="FU4619" s="13"/>
      <c r="FV4619" s="13"/>
      <c r="FW4619" s="13"/>
      <c r="FX4619" s="13"/>
      <c r="FY4619" s="13"/>
      <c r="FZ4619" s="13"/>
      <c r="GA4619" s="13"/>
      <c r="GB4619" s="13"/>
      <c r="GC4619" s="13"/>
      <c r="GD4619" s="13"/>
      <c r="GE4619" s="13"/>
      <c r="GF4619" s="13"/>
      <c r="GG4619" s="13"/>
      <c r="GH4619" s="13"/>
      <c r="GI4619" s="13"/>
      <c r="GJ4619" s="13"/>
      <c r="GK4619" s="13"/>
      <c r="GL4619" s="13"/>
      <c r="GM4619" s="13"/>
      <c r="GN4619" s="13"/>
      <c r="GO4619" s="13"/>
      <c r="GP4619" s="13"/>
      <c r="GQ4619" s="13"/>
      <c r="GR4619" s="13"/>
      <c r="GS4619" s="13"/>
      <c r="GT4619" s="13"/>
      <c r="GU4619" s="13"/>
      <c r="GV4619" s="13"/>
      <c r="GW4619" s="13"/>
      <c r="GX4619" s="13"/>
      <c r="GY4619" s="13"/>
      <c r="GZ4619" s="13"/>
      <c r="HA4619" s="13"/>
      <c r="HB4619" s="13"/>
      <c r="HC4619" s="13"/>
      <c r="HD4619" s="13"/>
      <c r="HE4619" s="13"/>
      <c r="HF4619" s="13"/>
      <c r="HG4619" s="13"/>
      <c r="HH4619" s="13"/>
      <c r="HI4619" s="13"/>
      <c r="HJ4619" s="13"/>
      <c r="HK4619" s="13"/>
      <c r="HL4619" s="13"/>
      <c r="HM4619" s="13"/>
      <c r="HN4619" s="13"/>
      <c r="HO4619" s="13"/>
      <c r="HP4619" s="13"/>
      <c r="HQ4619" s="13"/>
      <c r="HR4619" s="13"/>
      <c r="HS4619" s="13"/>
      <c r="HT4619" s="13"/>
      <c r="HU4619" s="13"/>
      <c r="HV4619" s="13"/>
      <c r="HW4619" s="13"/>
      <c r="HX4619" s="13"/>
      <c r="HY4619" s="13"/>
      <c r="HZ4619" s="13"/>
      <c r="IA4619" s="13"/>
      <c r="IB4619" s="13"/>
      <c r="IC4619" s="13"/>
      <c r="ID4619" s="13"/>
      <c r="IE4619" s="13"/>
      <c r="IF4619" s="13"/>
      <c r="IG4619" s="13"/>
    </row>
    <row r="4620" spans="1:241" s="304" customFormat="1" ht="46.5">
      <c r="A4620" s="309">
        <v>511</v>
      </c>
      <c r="B4620" s="331" t="s">
        <v>5647</v>
      </c>
      <c r="C4620" s="319" t="s">
        <v>5648</v>
      </c>
      <c r="D4620" s="323" t="s">
        <v>2581</v>
      </c>
      <c r="E4620" s="299">
        <f>+F4620+G4620+H4620</f>
        <v>2</v>
      </c>
      <c r="F4620" s="325">
        <v>2</v>
      </c>
      <c r="G4620" s="303"/>
      <c r="H4620" s="320"/>
      <c r="I4620" s="13"/>
      <c r="J4620" s="13"/>
      <c r="K4620" s="13"/>
      <c r="L4620" s="13"/>
      <c r="M4620" s="13"/>
      <c r="N4620" s="13"/>
      <c r="O4620" s="13"/>
      <c r="P4620" s="13"/>
      <c r="Q4620" s="13"/>
      <c r="R4620" s="13"/>
      <c r="S4620" s="13"/>
      <c r="T4620" s="13"/>
      <c r="U4620" s="13"/>
      <c r="V4620" s="13"/>
      <c r="W4620" s="13"/>
      <c r="X4620" s="13"/>
      <c r="Y4620" s="13"/>
      <c r="Z4620" s="13"/>
      <c r="AA4620" s="13"/>
      <c r="AB4620" s="13"/>
      <c r="AC4620" s="13"/>
      <c r="AD4620" s="13"/>
      <c r="AE4620" s="13"/>
      <c r="AF4620" s="13"/>
      <c r="AG4620" s="13"/>
      <c r="AH4620" s="13"/>
      <c r="AI4620" s="13"/>
      <c r="AJ4620" s="13"/>
      <c r="AK4620" s="13"/>
      <c r="AL4620" s="13"/>
      <c r="AM4620" s="13"/>
      <c r="AN4620" s="13"/>
      <c r="AO4620" s="13"/>
      <c r="AP4620" s="13"/>
      <c r="AQ4620" s="13"/>
      <c r="AR4620" s="13"/>
      <c r="AS4620" s="13"/>
      <c r="AT4620" s="13"/>
      <c r="AU4620" s="13"/>
      <c r="AV4620" s="13"/>
      <c r="AW4620" s="13"/>
      <c r="AX4620" s="13"/>
      <c r="AY4620" s="13"/>
      <c r="AZ4620" s="13"/>
      <c r="BA4620" s="13"/>
      <c r="BB4620" s="13"/>
      <c r="BC4620" s="13"/>
      <c r="BD4620" s="13"/>
      <c r="BE4620" s="13"/>
      <c r="BF4620" s="13"/>
      <c r="BG4620" s="13"/>
      <c r="BH4620" s="13"/>
      <c r="BI4620" s="13"/>
      <c r="BJ4620" s="13"/>
      <c r="BK4620" s="13"/>
      <c r="BL4620" s="13"/>
      <c r="BM4620" s="13"/>
      <c r="BN4620" s="13"/>
      <c r="BO4620" s="13"/>
      <c r="BP4620" s="13"/>
      <c r="BQ4620" s="13"/>
      <c r="BR4620" s="13"/>
      <c r="BS4620" s="13"/>
      <c r="BT4620" s="13"/>
      <c r="BU4620" s="13"/>
      <c r="BV4620" s="13"/>
      <c r="BW4620" s="13"/>
      <c r="BX4620" s="13"/>
      <c r="BY4620" s="13"/>
      <c r="BZ4620" s="13"/>
      <c r="CA4620" s="13"/>
      <c r="CB4620" s="13"/>
      <c r="CC4620" s="13"/>
      <c r="CD4620" s="13"/>
      <c r="CE4620" s="13"/>
      <c r="CF4620" s="13"/>
      <c r="CG4620" s="13"/>
      <c r="CH4620" s="13"/>
      <c r="CI4620" s="13"/>
      <c r="CJ4620" s="13"/>
      <c r="CK4620" s="13"/>
      <c r="CL4620" s="13"/>
      <c r="CM4620" s="13"/>
      <c r="CN4620" s="13"/>
      <c r="CO4620" s="13"/>
      <c r="CP4620" s="13"/>
      <c r="CQ4620" s="13"/>
      <c r="CR4620" s="13"/>
      <c r="CS4620" s="13"/>
      <c r="CT4620" s="13"/>
      <c r="CU4620" s="13"/>
      <c r="CV4620" s="13"/>
      <c r="CW4620" s="13"/>
      <c r="CX4620" s="13"/>
      <c r="CY4620" s="13"/>
      <c r="CZ4620" s="13"/>
      <c r="DA4620" s="13"/>
      <c r="DB4620" s="13"/>
      <c r="DC4620" s="13"/>
      <c r="DD4620" s="13"/>
      <c r="DE4620" s="13"/>
      <c r="DF4620" s="13"/>
      <c r="DG4620" s="13"/>
      <c r="DH4620" s="13"/>
      <c r="DI4620" s="13"/>
      <c r="DJ4620" s="13"/>
      <c r="DK4620" s="13"/>
      <c r="DL4620" s="13"/>
      <c r="DM4620" s="13"/>
      <c r="DN4620" s="13"/>
      <c r="DO4620" s="13"/>
      <c r="DP4620" s="13"/>
      <c r="DQ4620" s="13"/>
      <c r="DR4620" s="13"/>
      <c r="DS4620" s="13"/>
      <c r="DT4620" s="13"/>
      <c r="DU4620" s="13"/>
      <c r="DV4620" s="13"/>
      <c r="DW4620" s="13"/>
      <c r="DX4620" s="13"/>
      <c r="DY4620" s="13"/>
      <c r="DZ4620" s="13"/>
      <c r="EA4620" s="13"/>
      <c r="EB4620" s="13"/>
      <c r="EC4620" s="13"/>
      <c r="ED4620" s="13"/>
      <c r="EE4620" s="13"/>
      <c r="EF4620" s="13"/>
      <c r="EG4620" s="13"/>
      <c r="EH4620" s="13"/>
      <c r="EI4620" s="13"/>
      <c r="EJ4620" s="13"/>
      <c r="EK4620" s="13"/>
      <c r="EL4620" s="13"/>
      <c r="EM4620" s="13"/>
      <c r="EN4620" s="13"/>
      <c r="EO4620" s="13"/>
      <c r="EP4620" s="13"/>
      <c r="EQ4620" s="13"/>
      <c r="ER4620" s="13"/>
      <c r="ES4620" s="13"/>
      <c r="ET4620" s="13"/>
      <c r="EU4620" s="13"/>
      <c r="EV4620" s="13"/>
      <c r="EW4620" s="13"/>
      <c r="EX4620" s="13"/>
      <c r="EY4620" s="13"/>
      <c r="EZ4620" s="13"/>
      <c r="FA4620" s="13"/>
      <c r="FB4620" s="13"/>
      <c r="FC4620" s="13"/>
      <c r="FD4620" s="13"/>
      <c r="FE4620" s="13"/>
      <c r="FF4620" s="13"/>
      <c r="FG4620" s="13"/>
      <c r="FH4620" s="13"/>
      <c r="FI4620" s="13"/>
      <c r="FJ4620" s="13"/>
      <c r="FK4620" s="13"/>
      <c r="FL4620" s="13"/>
      <c r="FM4620" s="13"/>
      <c r="FN4620" s="13"/>
      <c r="FO4620" s="13"/>
      <c r="FP4620" s="13"/>
      <c r="FQ4620" s="13"/>
      <c r="FR4620" s="13"/>
      <c r="FS4620" s="13"/>
      <c r="FT4620" s="13"/>
      <c r="FU4620" s="13"/>
      <c r="FV4620" s="13"/>
      <c r="FW4620" s="13"/>
      <c r="FX4620" s="13"/>
      <c r="FY4620" s="13"/>
      <c r="FZ4620" s="13"/>
      <c r="GA4620" s="13"/>
      <c r="GB4620" s="13"/>
      <c r="GC4620" s="13"/>
      <c r="GD4620" s="13"/>
      <c r="GE4620" s="13"/>
      <c r="GF4620" s="13"/>
      <c r="GG4620" s="13"/>
      <c r="GH4620" s="13"/>
      <c r="GI4620" s="13"/>
      <c r="GJ4620" s="13"/>
      <c r="GK4620" s="13"/>
      <c r="GL4620" s="13"/>
      <c r="GM4620" s="13"/>
      <c r="GN4620" s="13"/>
      <c r="GO4620" s="13"/>
      <c r="GP4620" s="13"/>
      <c r="GQ4620" s="13"/>
      <c r="GR4620" s="13"/>
      <c r="GS4620" s="13"/>
      <c r="GT4620" s="13"/>
      <c r="GU4620" s="13"/>
      <c r="GV4620" s="13"/>
      <c r="GW4620" s="13"/>
      <c r="GX4620" s="13"/>
      <c r="GY4620" s="13"/>
      <c r="GZ4620" s="13"/>
      <c r="HA4620" s="13"/>
      <c r="HB4620" s="13"/>
      <c r="HC4620" s="13"/>
      <c r="HD4620" s="13"/>
      <c r="HE4620" s="13"/>
      <c r="HF4620" s="13"/>
      <c r="HG4620" s="13"/>
      <c r="HH4620" s="13"/>
      <c r="HI4620" s="13"/>
      <c r="HJ4620" s="13"/>
      <c r="HK4620" s="13"/>
      <c r="HL4620" s="13"/>
      <c r="HM4620" s="13"/>
      <c r="HN4620" s="13"/>
      <c r="HO4620" s="13"/>
      <c r="HP4620" s="13"/>
      <c r="HQ4620" s="13"/>
      <c r="HR4620" s="13"/>
      <c r="HS4620" s="13"/>
      <c r="HT4620" s="13"/>
      <c r="HU4620" s="13"/>
      <c r="HV4620" s="13"/>
      <c r="HW4620" s="13"/>
      <c r="HX4620" s="13"/>
      <c r="HY4620" s="13"/>
      <c r="HZ4620" s="13"/>
      <c r="IA4620" s="13"/>
      <c r="IB4620" s="13"/>
      <c r="IC4620" s="13"/>
      <c r="ID4620" s="13"/>
      <c r="IE4620" s="13"/>
      <c r="IF4620" s="13"/>
      <c r="IG4620" s="13"/>
    </row>
    <row r="4621" spans="1:241" s="304" customFormat="1">
      <c r="A4621" s="309">
        <v>512</v>
      </c>
      <c r="B4621" s="197" t="s">
        <v>5649</v>
      </c>
      <c r="C4621" s="319"/>
      <c r="D4621" s="320" t="s">
        <v>1808</v>
      </c>
      <c r="E4621" s="299">
        <f>+F4621+G4621+H4621</f>
        <v>0</v>
      </c>
      <c r="F4621" s="325"/>
      <c r="G4621" s="303"/>
      <c r="H4621" s="320"/>
      <c r="I4621" s="13"/>
      <c r="J4621" s="13"/>
      <c r="K4621" s="13"/>
      <c r="L4621" s="13"/>
      <c r="M4621" s="13"/>
      <c r="N4621" s="13"/>
      <c r="O4621" s="13"/>
      <c r="P4621" s="13"/>
      <c r="Q4621" s="13"/>
      <c r="R4621" s="13"/>
      <c r="S4621" s="13"/>
      <c r="T4621" s="13"/>
      <c r="U4621" s="13"/>
      <c r="V4621" s="13"/>
      <c r="W4621" s="13"/>
      <c r="X4621" s="13"/>
      <c r="Y4621" s="13"/>
      <c r="Z4621" s="13"/>
      <c r="AA4621" s="13"/>
      <c r="AB4621" s="13"/>
      <c r="AC4621" s="13"/>
      <c r="AD4621" s="13"/>
      <c r="AE4621" s="13"/>
      <c r="AF4621" s="13"/>
      <c r="AG4621" s="13"/>
      <c r="AH4621" s="13"/>
      <c r="AI4621" s="13"/>
      <c r="AJ4621" s="13"/>
      <c r="AK4621" s="13"/>
      <c r="AL4621" s="13"/>
      <c r="AM4621" s="13"/>
      <c r="AN4621" s="13"/>
      <c r="AO4621" s="13"/>
      <c r="AP4621" s="13"/>
      <c r="AQ4621" s="13"/>
      <c r="AR4621" s="13"/>
      <c r="AS4621" s="13"/>
      <c r="AT4621" s="13"/>
      <c r="AU4621" s="13"/>
      <c r="AV4621" s="13"/>
      <c r="AW4621" s="13"/>
      <c r="AX4621" s="13"/>
      <c r="AY4621" s="13"/>
      <c r="AZ4621" s="13"/>
      <c r="BA4621" s="13"/>
      <c r="BB4621" s="13"/>
      <c r="BC4621" s="13"/>
      <c r="BD4621" s="13"/>
      <c r="BE4621" s="13"/>
      <c r="BF4621" s="13"/>
      <c r="BG4621" s="13"/>
      <c r="BH4621" s="13"/>
      <c r="BI4621" s="13"/>
      <c r="BJ4621" s="13"/>
      <c r="BK4621" s="13"/>
      <c r="BL4621" s="13"/>
      <c r="BM4621" s="13"/>
      <c r="BN4621" s="13"/>
      <c r="BO4621" s="13"/>
      <c r="BP4621" s="13"/>
      <c r="BQ4621" s="13"/>
      <c r="BR4621" s="13"/>
      <c r="BS4621" s="13"/>
      <c r="BT4621" s="13"/>
      <c r="BU4621" s="13"/>
      <c r="BV4621" s="13"/>
      <c r="BW4621" s="13"/>
      <c r="BX4621" s="13"/>
      <c r="BY4621" s="13"/>
      <c r="BZ4621" s="13"/>
      <c r="CA4621" s="13"/>
      <c r="CB4621" s="13"/>
      <c r="CC4621" s="13"/>
      <c r="CD4621" s="13"/>
      <c r="CE4621" s="13"/>
      <c r="CF4621" s="13"/>
      <c r="CG4621" s="13"/>
      <c r="CH4621" s="13"/>
      <c r="CI4621" s="13"/>
      <c r="CJ4621" s="13"/>
      <c r="CK4621" s="13"/>
      <c r="CL4621" s="13"/>
      <c r="CM4621" s="13"/>
      <c r="CN4621" s="13"/>
      <c r="CO4621" s="13"/>
      <c r="CP4621" s="13"/>
      <c r="CQ4621" s="13"/>
      <c r="CR4621" s="13"/>
      <c r="CS4621" s="13"/>
      <c r="CT4621" s="13"/>
      <c r="CU4621" s="13"/>
      <c r="CV4621" s="13"/>
      <c r="CW4621" s="13"/>
      <c r="CX4621" s="13"/>
      <c r="CY4621" s="13"/>
      <c r="CZ4621" s="13"/>
      <c r="DA4621" s="13"/>
      <c r="DB4621" s="13"/>
      <c r="DC4621" s="13"/>
      <c r="DD4621" s="13"/>
      <c r="DE4621" s="13"/>
      <c r="DF4621" s="13"/>
      <c r="DG4621" s="13"/>
      <c r="DH4621" s="13"/>
      <c r="DI4621" s="13"/>
      <c r="DJ4621" s="13"/>
      <c r="DK4621" s="13"/>
      <c r="DL4621" s="13"/>
      <c r="DM4621" s="13"/>
      <c r="DN4621" s="13"/>
      <c r="DO4621" s="13"/>
      <c r="DP4621" s="13"/>
      <c r="DQ4621" s="13"/>
      <c r="DR4621" s="13"/>
      <c r="DS4621" s="13"/>
      <c r="DT4621" s="13"/>
      <c r="DU4621" s="13"/>
      <c r="DV4621" s="13"/>
      <c r="DW4621" s="13"/>
      <c r="DX4621" s="13"/>
      <c r="DY4621" s="13"/>
      <c r="DZ4621" s="13"/>
      <c r="EA4621" s="13"/>
      <c r="EB4621" s="13"/>
      <c r="EC4621" s="13"/>
      <c r="ED4621" s="13"/>
      <c r="EE4621" s="13"/>
      <c r="EF4621" s="13"/>
      <c r="EG4621" s="13"/>
      <c r="EH4621" s="13"/>
      <c r="EI4621" s="13"/>
      <c r="EJ4621" s="13"/>
      <c r="EK4621" s="13"/>
      <c r="EL4621" s="13"/>
      <c r="EM4621" s="13"/>
      <c r="EN4621" s="13"/>
      <c r="EO4621" s="13"/>
      <c r="EP4621" s="13"/>
      <c r="EQ4621" s="13"/>
      <c r="ER4621" s="13"/>
      <c r="ES4621" s="13"/>
      <c r="ET4621" s="13"/>
      <c r="EU4621" s="13"/>
      <c r="EV4621" s="13"/>
      <c r="EW4621" s="13"/>
      <c r="EX4621" s="13"/>
      <c r="EY4621" s="13"/>
      <c r="EZ4621" s="13"/>
      <c r="FA4621" s="13"/>
      <c r="FB4621" s="13"/>
      <c r="FC4621" s="13"/>
      <c r="FD4621" s="13"/>
      <c r="FE4621" s="13"/>
      <c r="FF4621" s="13"/>
      <c r="FG4621" s="13"/>
      <c r="FH4621" s="13"/>
      <c r="FI4621" s="13"/>
      <c r="FJ4621" s="13"/>
      <c r="FK4621" s="13"/>
      <c r="FL4621" s="13"/>
      <c r="FM4621" s="13"/>
      <c r="FN4621" s="13"/>
      <c r="FO4621" s="13"/>
      <c r="FP4621" s="13"/>
      <c r="FQ4621" s="13"/>
      <c r="FR4621" s="13"/>
      <c r="FS4621" s="13"/>
      <c r="FT4621" s="13"/>
      <c r="FU4621" s="13"/>
      <c r="FV4621" s="13"/>
      <c r="FW4621" s="13"/>
      <c r="FX4621" s="13"/>
      <c r="FY4621" s="13"/>
      <c r="FZ4621" s="13"/>
      <c r="GA4621" s="13"/>
      <c r="GB4621" s="13"/>
      <c r="GC4621" s="13"/>
      <c r="GD4621" s="13"/>
      <c r="GE4621" s="13"/>
      <c r="GF4621" s="13"/>
      <c r="GG4621" s="13"/>
      <c r="GH4621" s="13"/>
      <c r="GI4621" s="13"/>
      <c r="GJ4621" s="13"/>
      <c r="GK4621" s="13"/>
      <c r="GL4621" s="13"/>
      <c r="GM4621" s="13"/>
      <c r="GN4621" s="13"/>
      <c r="GO4621" s="13"/>
      <c r="GP4621" s="13"/>
      <c r="GQ4621" s="13"/>
      <c r="GR4621" s="13"/>
      <c r="GS4621" s="13"/>
      <c r="GT4621" s="13"/>
      <c r="GU4621" s="13"/>
      <c r="GV4621" s="13"/>
      <c r="GW4621" s="13"/>
      <c r="GX4621" s="13"/>
      <c r="GY4621" s="13"/>
      <c r="GZ4621" s="13"/>
      <c r="HA4621" s="13"/>
      <c r="HB4621" s="13"/>
      <c r="HC4621" s="13"/>
      <c r="HD4621" s="13"/>
      <c r="HE4621" s="13"/>
      <c r="HF4621" s="13"/>
      <c r="HG4621" s="13"/>
      <c r="HH4621" s="13"/>
      <c r="HI4621" s="13"/>
      <c r="HJ4621" s="13"/>
      <c r="HK4621" s="13"/>
      <c r="HL4621" s="13"/>
      <c r="HM4621" s="13"/>
      <c r="HN4621" s="13"/>
      <c r="HO4621" s="13"/>
      <c r="HP4621" s="13"/>
      <c r="HQ4621" s="13"/>
      <c r="HR4621" s="13"/>
      <c r="HS4621" s="13"/>
      <c r="HT4621" s="13"/>
      <c r="HU4621" s="13"/>
      <c r="HV4621" s="13"/>
      <c r="HW4621" s="13"/>
      <c r="HX4621" s="13"/>
      <c r="HY4621" s="13"/>
      <c r="HZ4621" s="13"/>
      <c r="IA4621" s="13"/>
      <c r="IB4621" s="13"/>
      <c r="IC4621" s="13"/>
      <c r="ID4621" s="13"/>
      <c r="IE4621" s="13"/>
      <c r="IF4621" s="13"/>
      <c r="IG4621" s="13"/>
    </row>
    <row r="4622" spans="1:241" s="349" customFormat="1" ht="31.5" customHeight="1">
      <c r="A4622" s="308"/>
      <c r="B4622" s="910" t="s">
        <v>5650</v>
      </c>
      <c r="C4622" s="911"/>
      <c r="D4622" s="911"/>
      <c r="E4622" s="911"/>
      <c r="F4622" s="911"/>
      <c r="G4622" s="911"/>
      <c r="H4622" s="911"/>
      <c r="L4622" s="350"/>
    </row>
    <row r="4623" spans="1:241" s="342" customFormat="1">
      <c r="A4623" s="297">
        <v>513</v>
      </c>
      <c r="B4623" s="210" t="s">
        <v>5651</v>
      </c>
      <c r="C4623" s="32">
        <v>9405401002</v>
      </c>
      <c r="D4623" s="297" t="s">
        <v>1808</v>
      </c>
      <c r="E4623" s="299">
        <f>+F4623+G4623+H4623</f>
        <v>5</v>
      </c>
      <c r="F4623" s="352">
        <v>5</v>
      </c>
      <c r="G4623" s="340"/>
      <c r="H4623" s="340"/>
    </row>
    <row r="4624" spans="1:241" s="342" customFormat="1">
      <c r="A4624" s="297">
        <v>514</v>
      </c>
      <c r="B4624" s="210" t="s">
        <v>5652</v>
      </c>
      <c r="C4624" s="32">
        <v>9405401002</v>
      </c>
      <c r="D4624" s="297" t="s">
        <v>1808</v>
      </c>
      <c r="E4624" s="299">
        <f>+F4624+G4624+H4624</f>
        <v>5</v>
      </c>
      <c r="F4624" s="352">
        <v>5</v>
      </c>
      <c r="G4624" s="340"/>
      <c r="H4624" s="340"/>
    </row>
    <row r="4625" spans="1:10" s="342" customFormat="1">
      <c r="A4625" s="297">
        <v>515</v>
      </c>
      <c r="B4625" s="210" t="s">
        <v>5653</v>
      </c>
      <c r="C4625" s="32">
        <v>9405401002</v>
      </c>
      <c r="D4625" s="297" t="s">
        <v>1808</v>
      </c>
      <c r="E4625" s="299">
        <f>+F4625+G4625+H4625</f>
        <v>5</v>
      </c>
      <c r="F4625" s="352">
        <v>5</v>
      </c>
      <c r="G4625" s="340"/>
      <c r="H4625" s="340"/>
    </row>
    <row r="4626" spans="1:10" s="343" customFormat="1">
      <c r="A4626" s="353">
        <v>516</v>
      </c>
      <c r="B4626" s="354" t="s">
        <v>5654</v>
      </c>
      <c r="C4626" s="52">
        <v>9405401002</v>
      </c>
      <c r="D4626" s="297" t="s">
        <v>1808</v>
      </c>
      <c r="E4626" s="299">
        <f>+F4626+G4626+H4626</f>
        <v>5</v>
      </c>
      <c r="F4626" s="356">
        <v>5</v>
      </c>
      <c r="G4626" s="355"/>
      <c r="H4626" s="355"/>
    </row>
    <row r="4627" spans="1:10" s="343" customFormat="1" ht="31.5" customHeight="1">
      <c r="A4627" s="308"/>
      <c r="B4627" s="910" t="s">
        <v>5655</v>
      </c>
      <c r="C4627" s="911"/>
      <c r="D4627" s="911"/>
      <c r="E4627" s="911"/>
      <c r="F4627" s="911"/>
      <c r="G4627" s="911"/>
      <c r="H4627" s="911"/>
    </row>
    <row r="4628" spans="1:10" s="342" customFormat="1">
      <c r="A4628" s="297">
        <v>517</v>
      </c>
      <c r="B4628" s="210" t="s">
        <v>5656</v>
      </c>
      <c r="C4628" s="32"/>
      <c r="D4628" s="297" t="s">
        <v>2034</v>
      </c>
      <c r="E4628" s="299">
        <f t="shared" ref="E4628:E4637" si="265">+F4628+G4628+H4628</f>
        <v>150</v>
      </c>
      <c r="F4628" s="340">
        <v>50</v>
      </c>
      <c r="G4628" s="340">
        <v>50</v>
      </c>
      <c r="H4628" s="340">
        <v>50</v>
      </c>
    </row>
    <row r="4629" spans="1:10" s="342" customFormat="1">
      <c r="A4629" s="297">
        <v>518</v>
      </c>
      <c r="B4629" s="210" t="s">
        <v>5657</v>
      </c>
      <c r="C4629" s="32"/>
      <c r="D4629" s="297" t="s">
        <v>2657</v>
      </c>
      <c r="E4629" s="299">
        <f t="shared" si="265"/>
        <v>250</v>
      </c>
      <c r="F4629" s="352">
        <v>250</v>
      </c>
      <c r="G4629" s="340"/>
      <c r="H4629" s="340"/>
    </row>
    <row r="4630" spans="1:10" s="342" customFormat="1">
      <c r="A4630" s="297">
        <v>519</v>
      </c>
      <c r="B4630" s="210" t="s">
        <v>5658</v>
      </c>
      <c r="C4630" s="32"/>
      <c r="D4630" s="297" t="s">
        <v>2034</v>
      </c>
      <c r="E4630" s="299">
        <f t="shared" si="265"/>
        <v>250</v>
      </c>
      <c r="F4630" s="352">
        <v>250</v>
      </c>
      <c r="G4630" s="340"/>
      <c r="H4630" s="340"/>
    </row>
    <row r="4631" spans="1:10" s="342" customFormat="1">
      <c r="A4631" s="297">
        <v>520</v>
      </c>
      <c r="B4631" s="210" t="s">
        <v>5659</v>
      </c>
      <c r="C4631" s="32"/>
      <c r="D4631" s="297" t="s">
        <v>2034</v>
      </c>
      <c r="E4631" s="299">
        <f t="shared" si="265"/>
        <v>0</v>
      </c>
      <c r="F4631" s="352"/>
      <c r="G4631" s="340"/>
      <c r="H4631" s="340"/>
    </row>
    <row r="4632" spans="1:10" s="342" customFormat="1">
      <c r="A4632" s="297">
        <v>521</v>
      </c>
      <c r="B4632" s="210" t="s">
        <v>5660</v>
      </c>
      <c r="C4632" s="32"/>
      <c r="D4632" s="297" t="s">
        <v>2034</v>
      </c>
      <c r="E4632" s="299">
        <f t="shared" si="265"/>
        <v>0</v>
      </c>
      <c r="F4632" s="352"/>
      <c r="G4632" s="340"/>
      <c r="H4632" s="340"/>
    </row>
    <row r="4633" spans="1:10" s="342" customFormat="1">
      <c r="A4633" s="297">
        <v>522</v>
      </c>
      <c r="B4633" s="210" t="s">
        <v>5661</v>
      </c>
      <c r="C4633" s="32"/>
      <c r="D4633" s="297" t="s">
        <v>2034</v>
      </c>
      <c r="E4633" s="299">
        <f t="shared" si="265"/>
        <v>0</v>
      </c>
      <c r="F4633" s="352"/>
      <c r="G4633" s="340"/>
      <c r="H4633" s="340"/>
    </row>
    <row r="4634" spans="1:10" s="342" customFormat="1">
      <c r="A4634" s="297">
        <v>523</v>
      </c>
      <c r="B4634" s="210" t="s">
        <v>5662</v>
      </c>
      <c r="C4634" s="32"/>
      <c r="D4634" s="297" t="s">
        <v>2034</v>
      </c>
      <c r="E4634" s="299">
        <f t="shared" si="265"/>
        <v>0</v>
      </c>
      <c r="F4634" s="352"/>
      <c r="G4634" s="340"/>
      <c r="H4634" s="340"/>
    </row>
    <row r="4635" spans="1:10" s="342" customFormat="1">
      <c r="A4635" s="297">
        <v>524</v>
      </c>
      <c r="B4635" s="210" t="s">
        <v>5663</v>
      </c>
      <c r="C4635" s="32"/>
      <c r="D4635" s="297" t="s">
        <v>2034</v>
      </c>
      <c r="E4635" s="299">
        <f t="shared" si="265"/>
        <v>0</v>
      </c>
      <c r="F4635" s="352"/>
      <c r="G4635" s="340"/>
      <c r="H4635" s="340"/>
    </row>
    <row r="4636" spans="1:10" s="342" customFormat="1">
      <c r="A4636" s="297">
        <v>525</v>
      </c>
      <c r="B4636" s="210" t="s">
        <v>5664</v>
      </c>
      <c r="C4636" s="32"/>
      <c r="D4636" s="297" t="s">
        <v>2034</v>
      </c>
      <c r="E4636" s="299">
        <f t="shared" si="265"/>
        <v>0</v>
      </c>
      <c r="F4636" s="352"/>
      <c r="G4636" s="340"/>
      <c r="H4636" s="340"/>
    </row>
    <row r="4637" spans="1:10" s="342" customFormat="1">
      <c r="A4637" s="297">
        <v>526</v>
      </c>
      <c r="B4637" s="210" t="s">
        <v>5665</v>
      </c>
      <c r="C4637" s="32"/>
      <c r="D4637" s="297" t="s">
        <v>2034</v>
      </c>
      <c r="E4637" s="299">
        <f t="shared" si="265"/>
        <v>0</v>
      </c>
      <c r="F4637" s="352"/>
      <c r="G4637" s="340"/>
      <c r="H4637" s="340"/>
      <c r="I4637" s="357"/>
      <c r="J4637" s="358"/>
    </row>
    <row r="4638" spans="1:10" s="342" customFormat="1" ht="31.5" customHeight="1">
      <c r="A4638" s="308"/>
      <c r="B4638" s="910" t="s">
        <v>5666</v>
      </c>
      <c r="C4638" s="911"/>
      <c r="D4638" s="911"/>
      <c r="E4638" s="911"/>
      <c r="F4638" s="911"/>
      <c r="G4638" s="911"/>
      <c r="H4638" s="911"/>
      <c r="I4638" s="359"/>
      <c r="J4638" s="359"/>
    </row>
    <row r="4639" spans="1:10" s="342" customFormat="1">
      <c r="A4639" s="297">
        <v>527</v>
      </c>
      <c r="B4639" s="210" t="s">
        <v>5667</v>
      </c>
      <c r="C4639" s="32"/>
      <c r="D4639" s="297" t="s">
        <v>1808</v>
      </c>
      <c r="E4639" s="299">
        <f t="shared" ref="E4639:E4647" si="266">+F4639+G4639+H4639</f>
        <v>0</v>
      </c>
      <c r="F4639" s="352"/>
      <c r="G4639" s="340"/>
      <c r="H4639" s="340"/>
    </row>
    <row r="4640" spans="1:10" s="342" customFormat="1">
      <c r="A4640" s="297">
        <v>528</v>
      </c>
      <c r="B4640" s="210" t="s">
        <v>5668</v>
      </c>
      <c r="C4640" s="32"/>
      <c r="D4640" s="297" t="s">
        <v>1808</v>
      </c>
      <c r="E4640" s="299">
        <f t="shared" si="266"/>
        <v>5</v>
      </c>
      <c r="F4640" s="351">
        <v>5</v>
      </c>
      <c r="G4640" s="340"/>
      <c r="H4640" s="340"/>
    </row>
    <row r="4641" spans="1:8" s="342" customFormat="1">
      <c r="A4641" s="297">
        <v>529</v>
      </c>
      <c r="B4641" s="210" t="s">
        <v>5669</v>
      </c>
      <c r="C4641" s="32">
        <v>8536411000</v>
      </c>
      <c r="D4641" s="297" t="s">
        <v>1808</v>
      </c>
      <c r="E4641" s="299">
        <f t="shared" si="266"/>
        <v>2</v>
      </c>
      <c r="F4641" s="351">
        <v>2</v>
      </c>
      <c r="G4641" s="340"/>
      <c r="H4641" s="340"/>
    </row>
    <row r="4642" spans="1:8" s="342" customFormat="1">
      <c r="A4642" s="297">
        <v>530</v>
      </c>
      <c r="B4642" s="210" t="s">
        <v>5670</v>
      </c>
      <c r="C4642" s="32"/>
      <c r="D4642" s="297" t="s">
        <v>1808</v>
      </c>
      <c r="E4642" s="299">
        <f t="shared" si="266"/>
        <v>0</v>
      </c>
      <c r="F4642" s="351"/>
      <c r="G4642" s="340"/>
      <c r="H4642" s="340"/>
    </row>
    <row r="4643" spans="1:8" s="342" customFormat="1">
      <c r="A4643" s="297">
        <v>531</v>
      </c>
      <c r="B4643" s="210" t="s">
        <v>5671</v>
      </c>
      <c r="C4643" s="32">
        <v>8536411000</v>
      </c>
      <c r="D4643" s="297" t="s">
        <v>1808</v>
      </c>
      <c r="E4643" s="299">
        <f t="shared" si="266"/>
        <v>0</v>
      </c>
      <c r="F4643" s="351"/>
      <c r="G4643" s="340"/>
      <c r="H4643" s="340"/>
    </row>
    <row r="4644" spans="1:8" s="342" customFormat="1">
      <c r="A4644" s="297">
        <v>532</v>
      </c>
      <c r="B4644" s="210" t="s">
        <v>5672</v>
      </c>
      <c r="C4644" s="32"/>
      <c r="D4644" s="297" t="s">
        <v>1808</v>
      </c>
      <c r="E4644" s="299">
        <f t="shared" si="266"/>
        <v>0</v>
      </c>
      <c r="F4644" s="351"/>
      <c r="G4644" s="340"/>
      <c r="H4644" s="340"/>
    </row>
    <row r="4645" spans="1:8" s="342" customFormat="1">
      <c r="A4645" s="297">
        <v>533</v>
      </c>
      <c r="B4645" s="210" t="s">
        <v>5673</v>
      </c>
      <c r="C4645" s="32"/>
      <c r="D4645" s="297" t="s">
        <v>1808</v>
      </c>
      <c r="E4645" s="299">
        <f t="shared" si="266"/>
        <v>0</v>
      </c>
      <c r="F4645" s="351"/>
      <c r="G4645" s="340"/>
      <c r="H4645" s="340"/>
    </row>
    <row r="4646" spans="1:8" s="342" customFormat="1">
      <c r="A4646" s="297">
        <v>534</v>
      </c>
      <c r="B4646" s="210" t="s">
        <v>1158</v>
      </c>
      <c r="C4646" s="32">
        <v>8504318007</v>
      </c>
      <c r="D4646" s="297" t="s">
        <v>1808</v>
      </c>
      <c r="E4646" s="299">
        <f t="shared" si="266"/>
        <v>0</v>
      </c>
      <c r="F4646" s="351"/>
      <c r="G4646" s="340"/>
      <c r="H4646" s="340"/>
    </row>
    <row r="4647" spans="1:8" s="342" customFormat="1">
      <c r="A4647" s="297">
        <v>535</v>
      </c>
      <c r="B4647" s="210" t="s">
        <v>5674</v>
      </c>
      <c r="C4647" s="32">
        <v>8546200000</v>
      </c>
      <c r="D4647" s="297" t="s">
        <v>1808</v>
      </c>
      <c r="E4647" s="299">
        <f t="shared" si="266"/>
        <v>25</v>
      </c>
      <c r="F4647" s="351">
        <v>25</v>
      </c>
      <c r="G4647" s="340"/>
      <c r="H4647" s="340"/>
    </row>
    <row r="4648" spans="1:8" s="342" customFormat="1" ht="31.5" customHeight="1">
      <c r="A4648" s="308"/>
      <c r="B4648" s="910" t="s">
        <v>5675</v>
      </c>
      <c r="C4648" s="911"/>
      <c r="D4648" s="911"/>
      <c r="E4648" s="911"/>
      <c r="F4648" s="911"/>
      <c r="G4648" s="911"/>
      <c r="H4648" s="911"/>
    </row>
    <row r="4649" spans="1:8" s="342" customFormat="1">
      <c r="A4649" s="297">
        <v>536</v>
      </c>
      <c r="B4649" s="210" t="s">
        <v>5676</v>
      </c>
      <c r="C4649" s="32">
        <v>854110009</v>
      </c>
      <c r="D4649" s="297" t="s">
        <v>1808</v>
      </c>
      <c r="E4649" s="299">
        <f>+F4649+G4649+H4649</f>
        <v>0</v>
      </c>
      <c r="F4649" s="351"/>
      <c r="G4649" s="340"/>
      <c r="H4649" s="340"/>
    </row>
    <row r="4650" spans="1:8" s="342" customFormat="1">
      <c r="A4650" s="297">
        <v>537</v>
      </c>
      <c r="B4650" s="210" t="s">
        <v>5677</v>
      </c>
      <c r="C4650" s="32">
        <v>854110009</v>
      </c>
      <c r="D4650" s="297" t="s">
        <v>1808</v>
      </c>
      <c r="E4650" s="299">
        <f>+F4650+G4650+H4650</f>
        <v>10</v>
      </c>
      <c r="F4650" s="351">
        <v>10</v>
      </c>
      <c r="G4650" s="340"/>
      <c r="H4650" s="340"/>
    </row>
    <row r="4651" spans="1:8" s="342" customFormat="1">
      <c r="A4651" s="297">
        <v>538</v>
      </c>
      <c r="B4651" s="210" t="s">
        <v>5678</v>
      </c>
      <c r="C4651" s="32">
        <v>854110009</v>
      </c>
      <c r="D4651" s="297" t="s">
        <v>1808</v>
      </c>
      <c r="E4651" s="299">
        <f>+F4651+G4651+H4651</f>
        <v>1</v>
      </c>
      <c r="F4651" s="351">
        <v>1</v>
      </c>
      <c r="G4651" s="340"/>
      <c r="H4651" s="340"/>
    </row>
    <row r="4652" spans="1:8" s="342" customFormat="1">
      <c r="A4652" s="297">
        <v>539</v>
      </c>
      <c r="B4652" s="210" t="s">
        <v>5679</v>
      </c>
      <c r="C4652" s="32">
        <v>854110009</v>
      </c>
      <c r="D4652" s="297" t="s">
        <v>1808</v>
      </c>
      <c r="E4652" s="299">
        <f>+F4652+G4652+H4652</f>
        <v>0</v>
      </c>
      <c r="F4652" s="351"/>
      <c r="G4652" s="340"/>
      <c r="H4652" s="340"/>
    </row>
    <row r="4653" spans="1:8" s="342" customFormat="1">
      <c r="A4653" s="297">
        <v>540</v>
      </c>
      <c r="B4653" s="210" t="s">
        <v>5680</v>
      </c>
      <c r="C4653" s="32">
        <v>854110009</v>
      </c>
      <c r="D4653" s="297" t="s">
        <v>1808</v>
      </c>
      <c r="E4653" s="299">
        <f>+F4653+G4653+H4653</f>
        <v>0</v>
      </c>
      <c r="F4653" s="351"/>
      <c r="G4653" s="340"/>
      <c r="H4653" s="340"/>
    </row>
    <row r="4654" spans="1:8" s="342" customFormat="1" ht="31.5" customHeight="1">
      <c r="A4654" s="308"/>
      <c r="B4654" s="910" t="s">
        <v>5681</v>
      </c>
      <c r="C4654" s="911"/>
      <c r="D4654" s="911"/>
      <c r="E4654" s="911"/>
      <c r="F4654" s="911"/>
      <c r="G4654" s="911"/>
      <c r="H4654" s="911"/>
    </row>
    <row r="4655" spans="1:8" s="342" customFormat="1">
      <c r="A4655" s="297">
        <v>541</v>
      </c>
      <c r="B4655" s="210" t="s">
        <v>5682</v>
      </c>
      <c r="C4655" s="32">
        <v>8536490000</v>
      </c>
      <c r="D4655" s="297" t="s">
        <v>1808</v>
      </c>
      <c r="E4655" s="312">
        <f t="shared" ref="E4655:E4661" si="267">+F4655+G4655+H4655</f>
        <v>0</v>
      </c>
      <c r="F4655" s="352"/>
      <c r="G4655" s="340"/>
      <c r="H4655" s="340"/>
    </row>
    <row r="4656" spans="1:8" s="342" customFormat="1">
      <c r="A4656" s="297">
        <v>542</v>
      </c>
      <c r="B4656" s="210" t="s">
        <v>5683</v>
      </c>
      <c r="C4656" s="32">
        <v>8536490000</v>
      </c>
      <c r="D4656" s="297" t="s">
        <v>1808</v>
      </c>
      <c r="E4656" s="312">
        <f t="shared" si="267"/>
        <v>0</v>
      </c>
      <c r="F4656" s="352"/>
      <c r="G4656" s="340"/>
      <c r="H4656" s="340"/>
    </row>
    <row r="4657" spans="1:8" s="342" customFormat="1">
      <c r="A4657" s="297">
        <v>543</v>
      </c>
      <c r="B4657" s="210" t="s">
        <v>5684</v>
      </c>
      <c r="C4657" s="32">
        <v>8536490000</v>
      </c>
      <c r="D4657" s="297" t="s">
        <v>1808</v>
      </c>
      <c r="E4657" s="312">
        <f t="shared" si="267"/>
        <v>0</v>
      </c>
      <c r="F4657" s="352"/>
      <c r="G4657" s="340"/>
      <c r="H4657" s="340"/>
    </row>
    <row r="4658" spans="1:8" s="342" customFormat="1">
      <c r="A4658" s="297">
        <v>544</v>
      </c>
      <c r="B4658" s="210" t="s">
        <v>5685</v>
      </c>
      <c r="C4658" s="32"/>
      <c r="D4658" s="297" t="s">
        <v>2581</v>
      </c>
      <c r="E4658" s="312">
        <f t="shared" si="267"/>
        <v>0</v>
      </c>
      <c r="F4658" s="352"/>
      <c r="G4658" s="340"/>
      <c r="H4658" s="340"/>
    </row>
    <row r="4659" spans="1:8" s="342" customFormat="1">
      <c r="A4659" s="297">
        <v>545</v>
      </c>
      <c r="B4659" s="210" t="s">
        <v>5686</v>
      </c>
      <c r="C4659" s="32"/>
      <c r="D4659" s="297" t="s">
        <v>2581</v>
      </c>
      <c r="E4659" s="312">
        <f t="shared" si="267"/>
        <v>0</v>
      </c>
      <c r="F4659" s="352"/>
      <c r="G4659" s="340"/>
      <c r="H4659" s="340"/>
    </row>
    <row r="4660" spans="1:8" s="342" customFormat="1">
      <c r="A4660" s="297">
        <v>546</v>
      </c>
      <c r="B4660" s="210" t="s">
        <v>5687</v>
      </c>
      <c r="C4660" s="32"/>
      <c r="D4660" s="297" t="s">
        <v>2581</v>
      </c>
      <c r="E4660" s="312">
        <f t="shared" si="267"/>
        <v>0</v>
      </c>
      <c r="F4660" s="352"/>
      <c r="G4660" s="340"/>
      <c r="H4660" s="340"/>
    </row>
    <row r="4661" spans="1:8" s="342" customFormat="1">
      <c r="A4661" s="297">
        <v>547</v>
      </c>
      <c r="B4661" s="210" t="s">
        <v>5688</v>
      </c>
      <c r="C4661" s="32"/>
      <c r="D4661" s="297" t="s">
        <v>2581</v>
      </c>
      <c r="E4661" s="312">
        <f t="shared" si="267"/>
        <v>0</v>
      </c>
      <c r="F4661" s="352"/>
      <c r="G4661" s="340"/>
      <c r="H4661" s="340"/>
    </row>
    <row r="4662" spans="1:8" s="342" customFormat="1" ht="31.5" customHeight="1">
      <c r="A4662" s="308"/>
      <c r="B4662" s="910" t="s">
        <v>5689</v>
      </c>
      <c r="C4662" s="911"/>
      <c r="D4662" s="911"/>
      <c r="E4662" s="911"/>
      <c r="F4662" s="911"/>
      <c r="G4662" s="911"/>
      <c r="H4662" s="911"/>
    </row>
    <row r="4663" spans="1:8" s="342" customFormat="1">
      <c r="A4663" s="297">
        <v>548</v>
      </c>
      <c r="B4663" s="210" t="s">
        <v>5690</v>
      </c>
      <c r="C4663" s="32"/>
      <c r="D4663" s="297" t="s">
        <v>1808</v>
      </c>
      <c r="E4663" s="299">
        <f t="shared" ref="E4663:E4668" si="268">+F4663+G4663+H4663</f>
        <v>1</v>
      </c>
      <c r="F4663" s="351">
        <v>1</v>
      </c>
      <c r="G4663" s="340"/>
      <c r="H4663" s="340"/>
    </row>
    <row r="4664" spans="1:8" s="342" customFormat="1">
      <c r="A4664" s="297">
        <v>549</v>
      </c>
      <c r="B4664" s="210" t="s">
        <v>5691</v>
      </c>
      <c r="C4664" s="32"/>
      <c r="D4664" s="297" t="s">
        <v>1808</v>
      </c>
      <c r="E4664" s="299">
        <f t="shared" si="268"/>
        <v>0</v>
      </c>
      <c r="F4664" s="351"/>
      <c r="G4664" s="340"/>
      <c r="H4664" s="340"/>
    </row>
    <row r="4665" spans="1:8" s="342" customFormat="1">
      <c r="A4665" s="297">
        <v>550</v>
      </c>
      <c r="B4665" s="210" t="s">
        <v>5692</v>
      </c>
      <c r="C4665" s="32"/>
      <c r="D4665" s="297" t="s">
        <v>1808</v>
      </c>
      <c r="E4665" s="299">
        <f t="shared" si="268"/>
        <v>0</v>
      </c>
      <c r="F4665" s="351"/>
      <c r="G4665" s="340"/>
      <c r="H4665" s="340"/>
    </row>
    <row r="4666" spans="1:8" s="342" customFormat="1">
      <c r="A4666" s="297">
        <v>551</v>
      </c>
      <c r="B4666" s="210" t="s">
        <v>5693</v>
      </c>
      <c r="C4666" s="32"/>
      <c r="D4666" s="297" t="s">
        <v>1808</v>
      </c>
      <c r="E4666" s="299">
        <f t="shared" si="268"/>
        <v>0</v>
      </c>
      <c r="F4666" s="351"/>
      <c r="G4666" s="340"/>
      <c r="H4666" s="340"/>
    </row>
    <row r="4667" spans="1:8" s="342" customFormat="1">
      <c r="A4667" s="297">
        <v>552</v>
      </c>
      <c r="B4667" s="210" t="s">
        <v>5694</v>
      </c>
      <c r="C4667" s="32"/>
      <c r="D4667" s="297" t="s">
        <v>1808</v>
      </c>
      <c r="E4667" s="299">
        <f t="shared" si="268"/>
        <v>5</v>
      </c>
      <c r="F4667" s="351">
        <v>5</v>
      </c>
      <c r="G4667" s="340"/>
      <c r="H4667" s="340"/>
    </row>
    <row r="4668" spans="1:8" s="342" customFormat="1">
      <c r="A4668" s="297">
        <v>553</v>
      </c>
      <c r="B4668" s="210" t="s">
        <v>5695</v>
      </c>
      <c r="C4668" s="32"/>
      <c r="D4668" s="297" t="s">
        <v>1808</v>
      </c>
      <c r="E4668" s="299">
        <f t="shared" si="268"/>
        <v>0</v>
      </c>
      <c r="F4668" s="351"/>
      <c r="G4668" s="340"/>
      <c r="H4668" s="340"/>
    </row>
    <row r="4669" spans="1:8" s="342" customFormat="1" ht="31.5" customHeight="1">
      <c r="A4669" s="308"/>
      <c r="B4669" s="910" t="s">
        <v>5696</v>
      </c>
      <c r="C4669" s="911"/>
      <c r="D4669" s="911"/>
      <c r="E4669" s="911"/>
      <c r="F4669" s="911"/>
      <c r="G4669" s="911"/>
      <c r="H4669" s="911"/>
    </row>
    <row r="4670" spans="1:8" s="342" customFormat="1">
      <c r="A4670" s="297">
        <v>554</v>
      </c>
      <c r="B4670" s="210" t="s">
        <v>5697</v>
      </c>
      <c r="C4670" s="32">
        <v>8536490000</v>
      </c>
      <c r="D4670" s="297" t="s">
        <v>1808</v>
      </c>
      <c r="E4670" s="299">
        <f>+F4670+G4670+H4670</f>
        <v>0</v>
      </c>
      <c r="F4670" s="351"/>
      <c r="G4670" s="360"/>
      <c r="H4670" s="360"/>
    </row>
    <row r="4671" spans="1:8" s="342" customFormat="1">
      <c r="A4671" s="297">
        <v>555</v>
      </c>
      <c r="B4671" s="210" t="s">
        <v>5698</v>
      </c>
      <c r="C4671" s="32">
        <v>8536490000</v>
      </c>
      <c r="D4671" s="297" t="s">
        <v>1808</v>
      </c>
      <c r="E4671" s="299">
        <f>+F4671+G4671+H4671</f>
        <v>5</v>
      </c>
      <c r="F4671" s="351">
        <v>5</v>
      </c>
      <c r="G4671" s="340"/>
      <c r="H4671" s="340"/>
    </row>
    <row r="4672" spans="1:8" s="342" customFormat="1">
      <c r="A4672" s="297">
        <v>556</v>
      </c>
      <c r="B4672" s="210" t="s">
        <v>5699</v>
      </c>
      <c r="C4672" s="32">
        <v>8536490000</v>
      </c>
      <c r="D4672" s="297" t="s">
        <v>1808</v>
      </c>
      <c r="E4672" s="299">
        <f>+F4672+G4672+H4672</f>
        <v>10</v>
      </c>
      <c r="F4672" s="351">
        <v>10</v>
      </c>
      <c r="G4672" s="360"/>
      <c r="H4672" s="360"/>
    </row>
    <row r="4673" spans="1:8" s="342" customFormat="1" ht="31.5" customHeight="1">
      <c r="A4673" s="308"/>
      <c r="B4673" s="910" t="s">
        <v>5700</v>
      </c>
      <c r="C4673" s="911"/>
      <c r="D4673" s="911"/>
      <c r="E4673" s="911"/>
      <c r="F4673" s="911"/>
      <c r="G4673" s="911"/>
      <c r="H4673" s="911"/>
    </row>
    <row r="4674" spans="1:8" s="342" customFormat="1">
      <c r="A4674" s="297">
        <v>557</v>
      </c>
      <c r="B4674" s="210" t="s">
        <v>5701</v>
      </c>
      <c r="C4674" s="32">
        <v>8545200009</v>
      </c>
      <c r="D4674" s="297" t="s">
        <v>1808</v>
      </c>
      <c r="E4674" s="299">
        <f>+F4674+G4674+H4674</f>
        <v>50</v>
      </c>
      <c r="F4674" s="351">
        <v>50</v>
      </c>
      <c r="G4674" s="340"/>
      <c r="H4674" s="340"/>
    </row>
    <row r="4675" spans="1:8" s="342" customFormat="1">
      <c r="A4675" s="297">
        <v>558</v>
      </c>
      <c r="B4675" s="210" t="s">
        <v>5702</v>
      </c>
      <c r="C4675" s="32">
        <v>8545200009</v>
      </c>
      <c r="D4675" s="297" t="s">
        <v>1808</v>
      </c>
      <c r="E4675" s="299">
        <f>+F4675+G4675+H4675</f>
        <v>100</v>
      </c>
      <c r="F4675" s="351">
        <v>100</v>
      </c>
      <c r="G4675" s="340"/>
      <c r="H4675" s="340"/>
    </row>
    <row r="4676" spans="1:8" s="342" customFormat="1">
      <c r="A4676" s="297">
        <v>559</v>
      </c>
      <c r="B4676" s="210" t="s">
        <v>5703</v>
      </c>
      <c r="C4676" s="32">
        <v>8545200009</v>
      </c>
      <c r="D4676" s="297" t="s">
        <v>1808</v>
      </c>
      <c r="E4676" s="299">
        <f>+F4676+G4676+H4676</f>
        <v>50</v>
      </c>
      <c r="F4676" s="351">
        <v>50</v>
      </c>
      <c r="G4676" s="360"/>
      <c r="H4676" s="360"/>
    </row>
    <row r="4677" spans="1:8" s="342" customFormat="1" ht="31.5" customHeight="1">
      <c r="A4677" s="308"/>
      <c r="B4677" s="910" t="s">
        <v>5704</v>
      </c>
      <c r="C4677" s="911"/>
      <c r="D4677" s="911"/>
      <c r="E4677" s="911"/>
      <c r="F4677" s="911"/>
      <c r="G4677" s="911"/>
      <c r="H4677" s="911"/>
    </row>
    <row r="4678" spans="1:8" s="342" customFormat="1" ht="46.5">
      <c r="A4678" s="297">
        <v>560</v>
      </c>
      <c r="B4678" s="210" t="s">
        <v>5705</v>
      </c>
      <c r="C4678" s="32">
        <v>8414802200</v>
      </c>
      <c r="D4678" s="297" t="s">
        <v>5706</v>
      </c>
      <c r="E4678" s="299">
        <f t="shared" ref="E4678:E4692" si="269">+F4678+G4678+H4678</f>
        <v>4</v>
      </c>
      <c r="F4678" s="351">
        <v>4</v>
      </c>
      <c r="G4678" s="340"/>
      <c r="H4678" s="340"/>
    </row>
    <row r="4679" spans="1:8" s="342" customFormat="1" ht="46.5">
      <c r="A4679" s="297">
        <v>561</v>
      </c>
      <c r="B4679" s="210" t="s">
        <v>5707</v>
      </c>
      <c r="C4679" s="32">
        <v>8414802200</v>
      </c>
      <c r="D4679" s="297" t="s">
        <v>5706</v>
      </c>
      <c r="E4679" s="299">
        <f t="shared" si="269"/>
        <v>0</v>
      </c>
      <c r="F4679" s="351"/>
      <c r="G4679" s="340"/>
      <c r="H4679" s="340"/>
    </row>
    <row r="4680" spans="1:8" s="342" customFormat="1" ht="46.5">
      <c r="A4680" s="297">
        <v>562</v>
      </c>
      <c r="B4680" s="210" t="s">
        <v>5708</v>
      </c>
      <c r="C4680" s="32">
        <v>8414802200</v>
      </c>
      <c r="D4680" s="297" t="s">
        <v>5706</v>
      </c>
      <c r="E4680" s="299">
        <f t="shared" si="269"/>
        <v>2</v>
      </c>
      <c r="F4680" s="351">
        <v>2</v>
      </c>
      <c r="G4680" s="340"/>
      <c r="H4680" s="340"/>
    </row>
    <row r="4681" spans="1:8" s="342" customFormat="1" ht="46.5">
      <c r="A4681" s="297">
        <v>563</v>
      </c>
      <c r="B4681" s="210" t="s">
        <v>5709</v>
      </c>
      <c r="C4681" s="32">
        <v>8414802200</v>
      </c>
      <c r="D4681" s="297" t="s">
        <v>5706</v>
      </c>
      <c r="E4681" s="299">
        <f t="shared" si="269"/>
        <v>2</v>
      </c>
      <c r="F4681" s="351">
        <v>2</v>
      </c>
      <c r="G4681" s="340"/>
      <c r="H4681" s="340"/>
    </row>
    <row r="4682" spans="1:8" s="342" customFormat="1" ht="46.5">
      <c r="A4682" s="297">
        <v>564</v>
      </c>
      <c r="B4682" s="210" t="s">
        <v>6343</v>
      </c>
      <c r="C4682" s="32"/>
      <c r="D4682" s="297" t="s">
        <v>1808</v>
      </c>
      <c r="E4682" s="299">
        <f t="shared" si="269"/>
        <v>10</v>
      </c>
      <c r="F4682" s="351">
        <v>10</v>
      </c>
      <c r="G4682" s="340"/>
      <c r="H4682" s="340"/>
    </row>
    <row r="4683" spans="1:8" s="342" customFormat="1">
      <c r="A4683" s="297">
        <v>565</v>
      </c>
      <c r="B4683" s="210" t="s">
        <v>5710</v>
      </c>
      <c r="C4683" s="32"/>
      <c r="D4683" s="297" t="s">
        <v>1808</v>
      </c>
      <c r="E4683" s="299">
        <f t="shared" si="269"/>
        <v>0</v>
      </c>
      <c r="F4683" s="351"/>
      <c r="G4683" s="340"/>
      <c r="H4683" s="340"/>
    </row>
    <row r="4684" spans="1:8" s="342" customFormat="1">
      <c r="A4684" s="297">
        <v>566</v>
      </c>
      <c r="B4684" s="210" t="s">
        <v>5711</v>
      </c>
      <c r="C4684" s="32"/>
      <c r="D4684" s="297" t="s">
        <v>1808</v>
      </c>
      <c r="E4684" s="299">
        <f t="shared" si="269"/>
        <v>2</v>
      </c>
      <c r="F4684" s="351">
        <v>2</v>
      </c>
      <c r="G4684" s="340"/>
      <c r="H4684" s="340"/>
    </row>
    <row r="4685" spans="1:8" s="342" customFormat="1">
      <c r="A4685" s="297">
        <v>567</v>
      </c>
      <c r="B4685" s="210" t="s">
        <v>5712</v>
      </c>
      <c r="C4685" s="32"/>
      <c r="D4685" s="297" t="s">
        <v>1808</v>
      </c>
      <c r="E4685" s="299">
        <f t="shared" si="269"/>
        <v>0</v>
      </c>
      <c r="F4685" s="351"/>
      <c r="G4685" s="340"/>
      <c r="H4685" s="340"/>
    </row>
    <row r="4686" spans="1:8" s="342" customFormat="1">
      <c r="A4686" s="297">
        <v>568</v>
      </c>
      <c r="B4686" s="210" t="s">
        <v>5713</v>
      </c>
      <c r="C4686" s="32">
        <v>9030390001</v>
      </c>
      <c r="D4686" s="297" t="s">
        <v>1808</v>
      </c>
      <c r="E4686" s="299">
        <f t="shared" si="269"/>
        <v>1</v>
      </c>
      <c r="F4686" s="351">
        <v>1</v>
      </c>
      <c r="G4686" s="340"/>
      <c r="H4686" s="340"/>
    </row>
    <row r="4687" spans="1:8" s="342" customFormat="1">
      <c r="A4687" s="297">
        <v>569</v>
      </c>
      <c r="B4687" s="210" t="s">
        <v>5714</v>
      </c>
      <c r="C4687" s="32"/>
      <c r="D4687" s="297" t="s">
        <v>1808</v>
      </c>
      <c r="E4687" s="299">
        <f t="shared" si="269"/>
        <v>0</v>
      </c>
      <c r="F4687" s="351"/>
      <c r="G4687" s="340"/>
      <c r="H4687" s="340"/>
    </row>
    <row r="4688" spans="1:8" s="342" customFormat="1">
      <c r="A4688" s="297">
        <v>570</v>
      </c>
      <c r="B4688" s="210" t="s">
        <v>5715</v>
      </c>
      <c r="C4688" s="32"/>
      <c r="D4688" s="297" t="s">
        <v>1808</v>
      </c>
      <c r="E4688" s="299">
        <f t="shared" si="269"/>
        <v>0</v>
      </c>
      <c r="F4688" s="351"/>
      <c r="G4688" s="340"/>
      <c r="H4688" s="340"/>
    </row>
    <row r="4689" spans="1:13" s="342" customFormat="1">
      <c r="A4689" s="297">
        <v>571</v>
      </c>
      <c r="B4689" s="210" t="s">
        <v>5716</v>
      </c>
      <c r="C4689" s="32"/>
      <c r="D4689" s="297" t="s">
        <v>1808</v>
      </c>
      <c r="E4689" s="299">
        <f t="shared" si="269"/>
        <v>0</v>
      </c>
      <c r="F4689" s="351"/>
      <c r="G4689" s="340"/>
      <c r="H4689" s="340"/>
    </row>
    <row r="4690" spans="1:13" s="342" customFormat="1">
      <c r="A4690" s="297">
        <v>572</v>
      </c>
      <c r="B4690" s="210" t="s">
        <v>5717</v>
      </c>
      <c r="C4690" s="32"/>
      <c r="D4690" s="297" t="s">
        <v>1808</v>
      </c>
      <c r="E4690" s="299">
        <f t="shared" si="269"/>
        <v>0</v>
      </c>
      <c r="F4690" s="351"/>
      <c r="G4690" s="340"/>
      <c r="H4690" s="340"/>
    </row>
    <row r="4691" spans="1:13" s="342" customFormat="1">
      <c r="A4691" s="297">
        <v>573</v>
      </c>
      <c r="B4691" s="210" t="s">
        <v>5718</v>
      </c>
      <c r="C4691" s="32"/>
      <c r="D4691" s="297" t="s">
        <v>1808</v>
      </c>
      <c r="E4691" s="299">
        <f t="shared" si="269"/>
        <v>0</v>
      </c>
      <c r="F4691" s="351"/>
      <c r="G4691" s="340"/>
      <c r="H4691" s="340"/>
    </row>
    <row r="4692" spans="1:13" s="342" customFormat="1" ht="24" thickBot="1">
      <c r="A4692" s="297">
        <v>574</v>
      </c>
      <c r="B4692" s="210" t="s">
        <v>5719</v>
      </c>
      <c r="C4692" s="32"/>
      <c r="D4692" s="297" t="s">
        <v>1808</v>
      </c>
      <c r="E4692" s="299">
        <f t="shared" si="269"/>
        <v>0</v>
      </c>
      <c r="F4692" s="351"/>
      <c r="G4692" s="340"/>
      <c r="H4692" s="340"/>
    </row>
    <row r="4693" spans="1:13" ht="37.5" customHeight="1" thickBot="1">
      <c r="A4693" s="898" t="s">
        <v>7270</v>
      </c>
      <c r="B4693" s="899"/>
      <c r="C4693" s="899"/>
      <c r="D4693" s="899"/>
      <c r="E4693" s="899"/>
      <c r="F4693" s="899"/>
      <c r="G4693" s="899"/>
      <c r="H4693" s="899"/>
    </row>
    <row r="4694" spans="1:13" s="816" customFormat="1" ht="30.75" customHeight="1">
      <c r="A4694" s="814"/>
      <c r="B4694" s="361" t="s">
        <v>6331</v>
      </c>
      <c r="C4694" s="362"/>
      <c r="D4694" s="362"/>
      <c r="E4694" s="362"/>
      <c r="F4694" s="362"/>
      <c r="G4694" s="362"/>
      <c r="H4694" s="362"/>
      <c r="I4694" s="387"/>
      <c r="J4694" s="379"/>
      <c r="K4694" s="379"/>
      <c r="L4694" s="380"/>
      <c r="M4694" s="815"/>
    </row>
    <row r="4695" spans="1:13" s="378" customFormat="1" ht="30.75" customHeight="1">
      <c r="A4695" s="817"/>
      <c r="B4695" s="962" t="s">
        <v>6332</v>
      </c>
      <c r="C4695" s="963"/>
      <c r="D4695" s="963"/>
      <c r="E4695" s="963"/>
      <c r="F4695" s="963"/>
      <c r="G4695" s="963"/>
      <c r="H4695" s="963"/>
      <c r="I4695" s="387"/>
      <c r="J4695" s="379"/>
      <c r="K4695" s="379"/>
      <c r="L4695" s="380"/>
      <c r="M4695" s="380"/>
    </row>
    <row r="4696" spans="1:13" s="7" customFormat="1">
      <c r="A4696" s="251">
        <v>1</v>
      </c>
      <c r="B4696" s="364" t="s">
        <v>5720</v>
      </c>
      <c r="C4696" s="365"/>
      <c r="D4696" s="179" t="s">
        <v>1808</v>
      </c>
      <c r="E4696" s="299"/>
      <c r="F4696" s="179"/>
      <c r="G4696" s="179"/>
      <c r="H4696" s="179"/>
      <c r="I4696" s="8"/>
      <c r="J4696" s="368">
        <v>20</v>
      </c>
      <c r="K4696" s="369">
        <f>(L4696+M4696)/1000000</f>
        <v>1.7796799999999998E-2</v>
      </c>
      <c r="L4696" s="370">
        <f>M4696*12%</f>
        <v>1906.8</v>
      </c>
      <c r="M4696" s="371">
        <v>15890</v>
      </c>
    </row>
    <row r="4697" spans="1:13" s="7" customFormat="1">
      <c r="A4697" s="251">
        <v>2</v>
      </c>
      <c r="B4697" s="364" t="s">
        <v>5721</v>
      </c>
      <c r="C4697" s="372"/>
      <c r="D4697" s="179" t="s">
        <v>1808</v>
      </c>
      <c r="E4697" s="299"/>
      <c r="F4697" s="179"/>
      <c r="G4697" s="179"/>
      <c r="H4697" s="179"/>
      <c r="I4697" s="8"/>
      <c r="J4697" s="368">
        <v>8</v>
      </c>
      <c r="K4697" s="369">
        <f t="shared" ref="K4697:K4760" si="270">(L4697+M4697)/1000000</f>
        <v>3.458112E-2</v>
      </c>
      <c r="L4697" s="370">
        <f t="shared" ref="L4697:L4760" si="271">M4697*12%</f>
        <v>3705.12</v>
      </c>
      <c r="M4697" s="371">
        <v>30876</v>
      </c>
    </row>
    <row r="4698" spans="1:13" s="373" customFormat="1">
      <c r="A4698" s="251">
        <v>3</v>
      </c>
      <c r="B4698" s="364" t="s">
        <v>5722</v>
      </c>
      <c r="C4698" s="365"/>
      <c r="D4698" s="179" t="s">
        <v>1808</v>
      </c>
      <c r="E4698" s="299"/>
      <c r="F4698" s="179"/>
      <c r="G4698" s="179"/>
      <c r="H4698" s="179"/>
      <c r="I4698" s="8"/>
      <c r="J4698" s="368">
        <v>8</v>
      </c>
      <c r="K4698" s="369">
        <f t="shared" si="270"/>
        <v>5.2707199999999996E-2</v>
      </c>
      <c r="L4698" s="370">
        <f t="shared" si="271"/>
        <v>5647.2</v>
      </c>
      <c r="M4698" s="371">
        <v>47060</v>
      </c>
    </row>
    <row r="4699" spans="1:13" s="7" customFormat="1">
      <c r="A4699" s="251">
        <v>4</v>
      </c>
      <c r="B4699" s="364" t="s">
        <v>5723</v>
      </c>
      <c r="C4699" s="372"/>
      <c r="D4699" s="179" t="s">
        <v>1808</v>
      </c>
      <c r="E4699" s="299"/>
      <c r="F4699" s="179"/>
      <c r="G4699" s="179"/>
      <c r="H4699" s="179"/>
      <c r="I4699" s="8"/>
      <c r="J4699" s="368">
        <v>8</v>
      </c>
      <c r="K4699" s="369">
        <f t="shared" si="270"/>
        <v>6.6830399999999998E-2</v>
      </c>
      <c r="L4699" s="370">
        <f t="shared" si="271"/>
        <v>7160.4</v>
      </c>
      <c r="M4699" s="371">
        <v>59670</v>
      </c>
    </row>
    <row r="4700" spans="1:13">
      <c r="A4700" s="251">
        <v>5</v>
      </c>
      <c r="B4700" s="364" t="s">
        <v>5724</v>
      </c>
      <c r="C4700" s="365"/>
      <c r="D4700" s="179" t="s">
        <v>1808</v>
      </c>
      <c r="E4700" s="299"/>
      <c r="F4700" s="179"/>
      <c r="G4700" s="179"/>
      <c r="H4700" s="179"/>
      <c r="J4700" s="368">
        <v>8</v>
      </c>
      <c r="K4700" s="369">
        <f t="shared" si="270"/>
        <v>8.0225600000000008E-2</v>
      </c>
      <c r="L4700" s="370">
        <f t="shared" si="271"/>
        <v>8595.6</v>
      </c>
      <c r="M4700" s="371">
        <v>71630</v>
      </c>
    </row>
    <row r="4701" spans="1:13">
      <c r="A4701" s="251">
        <v>6</v>
      </c>
      <c r="B4701" s="364" t="s">
        <v>5725</v>
      </c>
      <c r="C4701" s="365"/>
      <c r="D4701" s="179" t="s">
        <v>1808</v>
      </c>
      <c r="E4701" s="299"/>
      <c r="F4701" s="179"/>
      <c r="G4701" s="179"/>
      <c r="H4701" s="179"/>
      <c r="J4701" s="368">
        <v>8</v>
      </c>
      <c r="K4701" s="369">
        <f t="shared" si="270"/>
        <v>0.107016</v>
      </c>
      <c r="L4701" s="370">
        <f t="shared" si="271"/>
        <v>11466</v>
      </c>
      <c r="M4701" s="371">
        <v>95550</v>
      </c>
    </row>
    <row r="4702" spans="1:13">
      <c r="A4702" s="251">
        <v>7</v>
      </c>
      <c r="B4702" s="364" t="s">
        <v>5726</v>
      </c>
      <c r="C4702" s="365"/>
      <c r="D4702" s="179" t="s">
        <v>1808</v>
      </c>
      <c r="E4702" s="299"/>
      <c r="F4702" s="179"/>
      <c r="G4702" s="179"/>
      <c r="H4702" s="179"/>
      <c r="J4702" s="368">
        <v>8</v>
      </c>
      <c r="K4702" s="369">
        <f t="shared" si="270"/>
        <v>0.23667616</v>
      </c>
      <c r="L4702" s="370">
        <f t="shared" si="271"/>
        <v>25358.16</v>
      </c>
      <c r="M4702" s="371">
        <v>211318</v>
      </c>
    </row>
    <row r="4703" spans="1:13">
      <c r="A4703" s="251">
        <v>8</v>
      </c>
      <c r="B4703" s="364" t="s">
        <v>5727</v>
      </c>
      <c r="C4703" s="365"/>
      <c r="D4703" s="179" t="s">
        <v>1808</v>
      </c>
      <c r="E4703" s="299"/>
      <c r="F4703" s="179"/>
      <c r="G4703" s="179"/>
      <c r="H4703" s="179"/>
      <c r="J4703" s="368">
        <v>8</v>
      </c>
      <c r="K4703" s="369">
        <f t="shared" si="270"/>
        <v>0.13118560000000001</v>
      </c>
      <c r="L4703" s="370">
        <f t="shared" si="271"/>
        <v>14055.6</v>
      </c>
      <c r="M4703" s="371">
        <v>117130</v>
      </c>
    </row>
    <row r="4704" spans="1:13">
      <c r="A4704" s="251">
        <v>9</v>
      </c>
      <c r="B4704" s="364" t="s">
        <v>5728</v>
      </c>
      <c r="C4704" s="365"/>
      <c r="D4704" s="179" t="s">
        <v>1808</v>
      </c>
      <c r="E4704" s="299"/>
      <c r="F4704" s="179"/>
      <c r="G4704" s="179"/>
      <c r="H4704" s="179"/>
      <c r="J4704" s="368">
        <v>8</v>
      </c>
      <c r="K4704" s="369">
        <f t="shared" si="270"/>
        <v>0.3134768</v>
      </c>
      <c r="L4704" s="370">
        <f t="shared" si="271"/>
        <v>33586.799999999996</v>
      </c>
      <c r="M4704" s="371">
        <v>279890</v>
      </c>
    </row>
    <row r="4705" spans="1:242">
      <c r="A4705" s="251">
        <v>10</v>
      </c>
      <c r="B4705" s="364" t="s">
        <v>5729</v>
      </c>
      <c r="C4705" s="365"/>
      <c r="D4705" s="179" t="s">
        <v>1808</v>
      </c>
      <c r="E4705" s="299"/>
      <c r="F4705" s="179"/>
      <c r="G4705" s="179"/>
      <c r="H4705" s="179"/>
      <c r="J4705" s="368">
        <v>8</v>
      </c>
      <c r="K4705" s="369">
        <f t="shared" si="270"/>
        <v>0.42224</v>
      </c>
      <c r="L4705" s="370">
        <f t="shared" si="271"/>
        <v>45240</v>
      </c>
      <c r="M4705" s="371">
        <v>377000</v>
      </c>
    </row>
    <row r="4706" spans="1:242">
      <c r="A4706" s="251">
        <v>11</v>
      </c>
      <c r="B4706" s="364" t="s">
        <v>5730</v>
      </c>
      <c r="C4706" s="365"/>
      <c r="D4706" s="179" t="s">
        <v>1808</v>
      </c>
      <c r="E4706" s="299"/>
      <c r="F4706" s="179"/>
      <c r="G4706" s="179"/>
      <c r="H4706" s="179"/>
      <c r="J4706" s="368">
        <v>8</v>
      </c>
      <c r="K4706" s="369">
        <f t="shared" si="270"/>
        <v>0.3805984</v>
      </c>
      <c r="L4706" s="370">
        <f t="shared" si="271"/>
        <v>40778.400000000001</v>
      </c>
      <c r="M4706" s="371">
        <v>339820</v>
      </c>
    </row>
    <row r="4707" spans="1:242">
      <c r="A4707" s="251">
        <v>12</v>
      </c>
      <c r="B4707" s="364" t="s">
        <v>5731</v>
      </c>
      <c r="C4707" s="365"/>
      <c r="D4707" s="179" t="s">
        <v>1808</v>
      </c>
      <c r="E4707" s="299"/>
      <c r="F4707" s="179"/>
      <c r="G4707" s="179"/>
      <c r="H4707" s="179"/>
      <c r="J4707" s="368">
        <v>8</v>
      </c>
      <c r="K4707" s="369">
        <f t="shared" si="270"/>
        <v>0.56594719999999998</v>
      </c>
      <c r="L4707" s="370">
        <f t="shared" si="271"/>
        <v>60637.2</v>
      </c>
      <c r="M4707" s="371">
        <v>505310</v>
      </c>
    </row>
    <row r="4708" spans="1:242">
      <c r="A4708" s="251">
        <v>13</v>
      </c>
      <c r="B4708" s="364" t="s">
        <v>5732</v>
      </c>
      <c r="C4708" s="365"/>
      <c r="D4708" s="179" t="s">
        <v>1808</v>
      </c>
      <c r="E4708" s="299"/>
      <c r="F4708" s="179"/>
      <c r="G4708" s="179"/>
      <c r="H4708" s="179"/>
      <c r="J4708" s="368">
        <v>8</v>
      </c>
      <c r="K4708" s="369">
        <f t="shared" si="270"/>
        <v>0.54320000000000002</v>
      </c>
      <c r="L4708" s="370">
        <f t="shared" si="271"/>
        <v>58200</v>
      </c>
      <c r="M4708" s="371">
        <v>485000</v>
      </c>
    </row>
    <row r="4709" spans="1:242">
      <c r="A4709" s="251">
        <v>14</v>
      </c>
      <c r="B4709" s="364" t="s">
        <v>5733</v>
      </c>
      <c r="C4709" s="372"/>
      <c r="D4709" s="179" t="s">
        <v>1808</v>
      </c>
      <c r="E4709" s="299"/>
      <c r="F4709" s="179"/>
      <c r="G4709" s="179"/>
      <c r="H4709" s="179"/>
      <c r="J4709" s="368">
        <v>8</v>
      </c>
      <c r="K4709" s="369">
        <f t="shared" si="270"/>
        <v>0.2016</v>
      </c>
      <c r="L4709" s="370">
        <f t="shared" si="271"/>
        <v>21600</v>
      </c>
      <c r="M4709" s="371">
        <v>180000</v>
      </c>
    </row>
    <row r="4710" spans="1:242">
      <c r="A4710" s="251">
        <v>15</v>
      </c>
      <c r="B4710" s="364" t="s">
        <v>5734</v>
      </c>
      <c r="C4710" s="365"/>
      <c r="D4710" s="179" t="s">
        <v>1808</v>
      </c>
      <c r="E4710" s="299"/>
      <c r="F4710" s="179"/>
      <c r="G4710" s="179"/>
      <c r="H4710" s="179"/>
      <c r="J4710" s="368">
        <v>8</v>
      </c>
      <c r="K4710" s="369">
        <f t="shared" si="270"/>
        <v>0.61559680000000006</v>
      </c>
      <c r="L4710" s="370">
        <f t="shared" si="271"/>
        <v>65956.800000000003</v>
      </c>
      <c r="M4710" s="371">
        <v>549640</v>
      </c>
    </row>
    <row r="4711" spans="1:242" s="381" customFormat="1" ht="30.75" customHeight="1">
      <c r="A4711" s="818"/>
      <c r="B4711" s="1004" t="s">
        <v>6333</v>
      </c>
      <c r="C4711" s="1005"/>
      <c r="D4711" s="1005"/>
      <c r="E4711" s="1005"/>
      <c r="F4711" s="1005"/>
      <c r="G4711" s="1005"/>
      <c r="H4711" s="1005"/>
      <c r="I4711" s="387"/>
      <c r="J4711" s="378"/>
      <c r="K4711" s="395"/>
      <c r="L4711" s="388"/>
      <c r="M4711" s="388"/>
      <c r="N4711" s="378"/>
      <c r="O4711" s="378"/>
      <c r="P4711" s="378"/>
      <c r="Q4711" s="378"/>
      <c r="R4711" s="378"/>
      <c r="S4711" s="378"/>
      <c r="T4711" s="378"/>
      <c r="U4711" s="378"/>
      <c r="V4711" s="378"/>
      <c r="W4711" s="378"/>
      <c r="X4711" s="378"/>
      <c r="Y4711" s="378"/>
      <c r="Z4711" s="378"/>
      <c r="AA4711" s="378"/>
      <c r="AB4711" s="378"/>
      <c r="AC4711" s="378"/>
      <c r="AD4711" s="378"/>
      <c r="AE4711" s="378"/>
      <c r="AF4711" s="378"/>
      <c r="AG4711" s="378"/>
      <c r="AH4711" s="378"/>
      <c r="AI4711" s="378"/>
      <c r="AJ4711" s="378"/>
      <c r="AK4711" s="378"/>
      <c r="AL4711" s="378"/>
      <c r="AM4711" s="378"/>
      <c r="AN4711" s="378"/>
      <c r="AO4711" s="378"/>
      <c r="AP4711" s="378"/>
      <c r="AQ4711" s="378"/>
      <c r="AR4711" s="378"/>
      <c r="AS4711" s="378"/>
      <c r="AT4711" s="378"/>
      <c r="AU4711" s="378"/>
      <c r="AV4711" s="378"/>
      <c r="AW4711" s="378"/>
      <c r="AX4711" s="378"/>
      <c r="AY4711" s="378"/>
      <c r="AZ4711" s="378"/>
      <c r="BA4711" s="378"/>
      <c r="BB4711" s="378"/>
      <c r="BC4711" s="378"/>
      <c r="BD4711" s="378"/>
      <c r="BE4711" s="378"/>
      <c r="BF4711" s="378"/>
      <c r="BG4711" s="378"/>
      <c r="BH4711" s="378"/>
      <c r="BI4711" s="378"/>
      <c r="BJ4711" s="378"/>
      <c r="BK4711" s="378"/>
      <c r="BL4711" s="378"/>
      <c r="BM4711" s="378"/>
      <c r="BN4711" s="378"/>
      <c r="BO4711" s="378"/>
      <c r="BP4711" s="378"/>
      <c r="BQ4711" s="378"/>
      <c r="BR4711" s="378"/>
      <c r="BS4711" s="378"/>
      <c r="BT4711" s="378"/>
      <c r="BU4711" s="378"/>
      <c r="BV4711" s="378"/>
      <c r="BW4711" s="378"/>
      <c r="BX4711" s="378"/>
      <c r="BY4711" s="378"/>
      <c r="BZ4711" s="378"/>
      <c r="CA4711" s="378"/>
      <c r="CB4711" s="378"/>
      <c r="CC4711" s="378"/>
      <c r="CD4711" s="378"/>
      <c r="CE4711" s="378"/>
      <c r="CF4711" s="378"/>
      <c r="CG4711" s="378"/>
      <c r="CH4711" s="378"/>
      <c r="CI4711" s="378"/>
      <c r="CJ4711" s="378"/>
      <c r="CK4711" s="378"/>
      <c r="CL4711" s="378"/>
      <c r="CM4711" s="378"/>
      <c r="CN4711" s="378"/>
      <c r="CO4711" s="378"/>
      <c r="CP4711" s="378"/>
      <c r="CQ4711" s="378"/>
      <c r="CR4711" s="378"/>
      <c r="CS4711" s="378"/>
      <c r="CT4711" s="378"/>
      <c r="CU4711" s="378"/>
      <c r="CV4711" s="378"/>
      <c r="CW4711" s="378"/>
      <c r="CX4711" s="378"/>
      <c r="CY4711" s="378"/>
      <c r="CZ4711" s="378"/>
      <c r="DA4711" s="378"/>
      <c r="DB4711" s="378"/>
      <c r="DC4711" s="378"/>
      <c r="DD4711" s="378"/>
      <c r="DE4711" s="378"/>
      <c r="DF4711" s="378"/>
      <c r="DG4711" s="378"/>
      <c r="DH4711" s="378"/>
      <c r="DI4711" s="378"/>
      <c r="DJ4711" s="378"/>
      <c r="DK4711" s="378"/>
      <c r="DL4711" s="378"/>
      <c r="DM4711" s="378"/>
      <c r="DN4711" s="378"/>
      <c r="DO4711" s="378"/>
      <c r="DP4711" s="378"/>
      <c r="DQ4711" s="378"/>
      <c r="DR4711" s="378"/>
      <c r="DS4711" s="378"/>
      <c r="DT4711" s="378"/>
      <c r="DU4711" s="378"/>
      <c r="DV4711" s="378"/>
      <c r="DW4711" s="378"/>
      <c r="DX4711" s="378"/>
      <c r="DY4711" s="378"/>
      <c r="DZ4711" s="378"/>
      <c r="EA4711" s="378"/>
      <c r="EB4711" s="378"/>
      <c r="EC4711" s="378"/>
      <c r="ED4711" s="378"/>
      <c r="EE4711" s="378"/>
      <c r="EF4711" s="378"/>
      <c r="EG4711" s="378"/>
      <c r="EH4711" s="378"/>
      <c r="EI4711" s="378"/>
      <c r="EJ4711" s="378"/>
      <c r="EK4711" s="378"/>
      <c r="EL4711" s="378"/>
      <c r="EM4711" s="378"/>
      <c r="EN4711" s="378"/>
      <c r="EO4711" s="378"/>
      <c r="EP4711" s="378"/>
      <c r="EQ4711" s="378"/>
      <c r="ER4711" s="378"/>
      <c r="ES4711" s="378"/>
      <c r="ET4711" s="378"/>
      <c r="EU4711" s="378"/>
      <c r="EV4711" s="378"/>
      <c r="EW4711" s="378"/>
      <c r="EX4711" s="378"/>
      <c r="EY4711" s="378"/>
      <c r="EZ4711" s="378"/>
      <c r="FA4711" s="378"/>
      <c r="FB4711" s="378"/>
      <c r="FC4711" s="378"/>
      <c r="FD4711" s="378"/>
      <c r="FE4711" s="378"/>
      <c r="FF4711" s="378"/>
      <c r="FG4711" s="378"/>
      <c r="FH4711" s="378"/>
      <c r="FI4711" s="378"/>
      <c r="FJ4711" s="378"/>
      <c r="FK4711" s="378"/>
      <c r="FL4711" s="378"/>
      <c r="FM4711" s="378"/>
      <c r="FN4711" s="378"/>
      <c r="FO4711" s="378"/>
      <c r="FP4711" s="378"/>
      <c r="FQ4711" s="378"/>
      <c r="FR4711" s="378"/>
      <c r="FS4711" s="378"/>
      <c r="FT4711" s="378"/>
      <c r="FU4711" s="378"/>
      <c r="FV4711" s="378"/>
      <c r="FW4711" s="378"/>
      <c r="FX4711" s="378"/>
      <c r="FY4711" s="378"/>
      <c r="FZ4711" s="378"/>
      <c r="GA4711" s="378"/>
      <c r="GB4711" s="378"/>
      <c r="GC4711" s="378"/>
      <c r="GD4711" s="378"/>
      <c r="GE4711" s="378"/>
      <c r="GF4711" s="378"/>
      <c r="GG4711" s="378"/>
      <c r="GH4711" s="378"/>
      <c r="GI4711" s="378"/>
      <c r="GJ4711" s="378"/>
      <c r="GK4711" s="378"/>
      <c r="GL4711" s="378"/>
      <c r="GM4711" s="378"/>
      <c r="GN4711" s="378"/>
      <c r="GO4711" s="378"/>
      <c r="GP4711" s="378"/>
      <c r="GQ4711" s="378"/>
      <c r="GR4711" s="378"/>
      <c r="GS4711" s="378"/>
      <c r="GT4711" s="378"/>
      <c r="GU4711" s="378"/>
      <c r="GV4711" s="378"/>
      <c r="GW4711" s="378"/>
      <c r="GX4711" s="378"/>
      <c r="GY4711" s="378"/>
      <c r="GZ4711" s="378"/>
      <c r="HA4711" s="378"/>
      <c r="HB4711" s="378"/>
      <c r="HC4711" s="378"/>
      <c r="HD4711" s="378"/>
      <c r="HE4711" s="378"/>
      <c r="HF4711" s="378"/>
      <c r="HG4711" s="378"/>
      <c r="HH4711" s="378"/>
      <c r="HI4711" s="378"/>
      <c r="HJ4711" s="378"/>
      <c r="HK4711" s="378"/>
      <c r="HL4711" s="378"/>
      <c r="HM4711" s="378"/>
      <c r="HN4711" s="378"/>
      <c r="HO4711" s="378"/>
      <c r="HP4711" s="378"/>
      <c r="HQ4711" s="378"/>
      <c r="HR4711" s="378"/>
      <c r="HS4711" s="378"/>
      <c r="HT4711" s="378"/>
      <c r="HU4711" s="378"/>
      <c r="HV4711" s="378"/>
      <c r="HW4711" s="378"/>
      <c r="HX4711" s="378"/>
      <c r="HY4711" s="378"/>
      <c r="HZ4711" s="378"/>
      <c r="IA4711" s="378"/>
      <c r="IB4711" s="378"/>
      <c r="IC4711" s="378"/>
      <c r="ID4711" s="378"/>
      <c r="IE4711" s="378"/>
      <c r="IF4711" s="378"/>
      <c r="IG4711" s="378"/>
      <c r="IH4711" s="378"/>
    </row>
    <row r="4712" spans="1:242">
      <c r="A4712" s="251">
        <v>16</v>
      </c>
      <c r="B4712" s="364" t="s">
        <v>5735</v>
      </c>
      <c r="C4712" s="365"/>
      <c r="D4712" s="179" t="s">
        <v>1808</v>
      </c>
      <c r="E4712" s="312"/>
      <c r="F4712" s="179"/>
      <c r="G4712" s="179"/>
      <c r="H4712" s="179"/>
      <c r="J4712" s="368">
        <v>12</v>
      </c>
      <c r="K4712" s="369">
        <f t="shared" si="270"/>
        <v>8.3776000000000003E-2</v>
      </c>
      <c r="L4712" s="370">
        <f t="shared" si="271"/>
        <v>8976</v>
      </c>
      <c r="M4712" s="371">
        <v>74800</v>
      </c>
    </row>
    <row r="4713" spans="1:242">
      <c r="A4713" s="251">
        <v>17</v>
      </c>
      <c r="B4713" s="364" t="s">
        <v>5721</v>
      </c>
      <c r="C4713" s="365"/>
      <c r="D4713" s="179" t="s">
        <v>1808</v>
      </c>
      <c r="E4713" s="312"/>
      <c r="F4713" s="179"/>
      <c r="G4713" s="179"/>
      <c r="H4713" s="179"/>
      <c r="J4713" s="368">
        <v>12</v>
      </c>
      <c r="K4713" s="369">
        <f t="shared" si="270"/>
        <v>8.3776000000000003E-2</v>
      </c>
      <c r="L4713" s="370">
        <f t="shared" si="271"/>
        <v>8976</v>
      </c>
      <c r="M4713" s="371">
        <v>74800</v>
      </c>
    </row>
    <row r="4714" spans="1:242">
      <c r="A4714" s="251">
        <v>18</v>
      </c>
      <c r="B4714" s="364" t="s">
        <v>5736</v>
      </c>
      <c r="C4714" s="365"/>
      <c r="D4714" s="179" t="s">
        <v>1808</v>
      </c>
      <c r="E4714" s="312"/>
      <c r="F4714" s="179"/>
      <c r="G4714" s="179"/>
      <c r="H4714" s="179"/>
      <c r="J4714" s="368">
        <v>12</v>
      </c>
      <c r="K4714" s="369">
        <f t="shared" si="270"/>
        <v>8.3776000000000003E-2</v>
      </c>
      <c r="L4714" s="370">
        <f t="shared" si="271"/>
        <v>8976</v>
      </c>
      <c r="M4714" s="371">
        <v>74800</v>
      </c>
    </row>
    <row r="4715" spans="1:242">
      <c r="A4715" s="251">
        <v>19</v>
      </c>
      <c r="B4715" s="364" t="s">
        <v>5724</v>
      </c>
      <c r="C4715" s="365"/>
      <c r="D4715" s="179"/>
      <c r="E4715" s="312"/>
      <c r="F4715" s="179"/>
      <c r="G4715" s="179"/>
      <c r="H4715" s="179"/>
      <c r="J4715" s="368">
        <v>20</v>
      </c>
      <c r="K4715" s="369">
        <f t="shared" si="270"/>
        <v>8.3776000000000003E-2</v>
      </c>
      <c r="L4715" s="370">
        <f t="shared" si="271"/>
        <v>8976</v>
      </c>
      <c r="M4715" s="371">
        <v>74800</v>
      </c>
    </row>
    <row r="4716" spans="1:242">
      <c r="A4716" s="251">
        <v>20</v>
      </c>
      <c r="B4716" s="364" t="s">
        <v>5737</v>
      </c>
      <c r="C4716" s="365"/>
      <c r="D4716" s="179" t="s">
        <v>1808</v>
      </c>
      <c r="E4716" s="312"/>
      <c r="F4716" s="179"/>
      <c r="G4716" s="179"/>
      <c r="H4716" s="179"/>
      <c r="J4716" s="368">
        <v>12</v>
      </c>
      <c r="K4716" s="369">
        <f t="shared" si="270"/>
        <v>8.3776000000000003E-2</v>
      </c>
      <c r="L4716" s="370">
        <f t="shared" si="271"/>
        <v>8976</v>
      </c>
      <c r="M4716" s="371">
        <v>74800</v>
      </c>
    </row>
    <row r="4717" spans="1:242">
      <c r="A4717" s="251">
        <v>21</v>
      </c>
      <c r="B4717" s="364" t="s">
        <v>5738</v>
      </c>
      <c r="C4717" s="365"/>
      <c r="D4717" s="179"/>
      <c r="E4717" s="312"/>
      <c r="F4717" s="179"/>
      <c r="G4717" s="179"/>
      <c r="H4717" s="179"/>
      <c r="J4717" s="368">
        <v>20</v>
      </c>
      <c r="K4717" s="369">
        <f t="shared" si="270"/>
        <v>8.3776000000000003E-2</v>
      </c>
      <c r="L4717" s="370">
        <f t="shared" si="271"/>
        <v>8976</v>
      </c>
      <c r="M4717" s="371">
        <v>74800</v>
      </c>
    </row>
    <row r="4718" spans="1:242">
      <c r="A4718" s="251">
        <v>22</v>
      </c>
      <c r="B4718" s="364" t="s">
        <v>5739</v>
      </c>
      <c r="C4718" s="365"/>
      <c r="D4718" s="179" t="s">
        <v>1808</v>
      </c>
      <c r="E4718" s="312"/>
      <c r="F4718" s="179"/>
      <c r="G4718" s="179"/>
      <c r="H4718" s="179"/>
      <c r="J4718" s="368">
        <v>12</v>
      </c>
      <c r="K4718" s="369">
        <f t="shared" si="270"/>
        <v>8.3776000000000003E-2</v>
      </c>
      <c r="L4718" s="370">
        <f t="shared" si="271"/>
        <v>8976</v>
      </c>
      <c r="M4718" s="371">
        <v>74800</v>
      </c>
    </row>
    <row r="4719" spans="1:242">
      <c r="A4719" s="251">
        <v>23</v>
      </c>
      <c r="B4719" s="364" t="s">
        <v>5728</v>
      </c>
      <c r="C4719" s="365"/>
      <c r="D4719" s="179" t="s">
        <v>1808</v>
      </c>
      <c r="E4719" s="312"/>
      <c r="F4719" s="179"/>
      <c r="G4719" s="179"/>
      <c r="H4719" s="179"/>
      <c r="J4719" s="368">
        <v>12</v>
      </c>
      <c r="K4719" s="369">
        <f t="shared" si="270"/>
        <v>0.3134768</v>
      </c>
      <c r="L4719" s="370">
        <f t="shared" si="271"/>
        <v>33586.799999999996</v>
      </c>
      <c r="M4719" s="371">
        <v>279890</v>
      </c>
    </row>
    <row r="4720" spans="1:242">
      <c r="A4720" s="251">
        <v>24</v>
      </c>
      <c r="B4720" s="364" t="s">
        <v>5740</v>
      </c>
      <c r="C4720" s="374"/>
      <c r="D4720" s="179" t="s">
        <v>1808</v>
      </c>
      <c r="E4720" s="312"/>
      <c r="F4720" s="179"/>
      <c r="G4720" s="179"/>
      <c r="H4720" s="179"/>
      <c r="J4720" s="368">
        <v>12</v>
      </c>
      <c r="K4720" s="369">
        <f t="shared" si="270"/>
        <v>0.3805984</v>
      </c>
      <c r="L4720" s="370">
        <f t="shared" si="271"/>
        <v>40778.400000000001</v>
      </c>
      <c r="M4720" s="371">
        <v>339820</v>
      </c>
    </row>
    <row r="4721" spans="1:242">
      <c r="A4721" s="251">
        <v>25</v>
      </c>
      <c r="B4721" s="364" t="s">
        <v>5731</v>
      </c>
      <c r="C4721" s="365"/>
      <c r="D4721" s="179" t="s">
        <v>1808</v>
      </c>
      <c r="E4721" s="312"/>
      <c r="F4721" s="179"/>
      <c r="G4721" s="179"/>
      <c r="H4721" s="179"/>
      <c r="J4721" s="368">
        <v>12</v>
      </c>
      <c r="K4721" s="369">
        <f t="shared" si="270"/>
        <v>0.56594719999999998</v>
      </c>
      <c r="L4721" s="370">
        <f t="shared" si="271"/>
        <v>60637.2</v>
      </c>
      <c r="M4721" s="371">
        <v>505310</v>
      </c>
    </row>
    <row r="4722" spans="1:242">
      <c r="A4722" s="251">
        <v>26</v>
      </c>
      <c r="B4722" s="364" t="s">
        <v>5732</v>
      </c>
      <c r="C4722" s="365"/>
      <c r="D4722" s="179" t="s">
        <v>1808</v>
      </c>
      <c r="E4722" s="312"/>
      <c r="F4722" s="179"/>
      <c r="G4722" s="179"/>
      <c r="H4722" s="179"/>
      <c r="J4722" s="368">
        <v>8</v>
      </c>
      <c r="K4722" s="369">
        <f t="shared" si="270"/>
        <v>0.54320000000000002</v>
      </c>
      <c r="L4722" s="370">
        <f t="shared" si="271"/>
        <v>58200</v>
      </c>
      <c r="M4722" s="371">
        <v>485000</v>
      </c>
    </row>
    <row r="4723" spans="1:242">
      <c r="A4723" s="251">
        <v>27</v>
      </c>
      <c r="B4723" s="364" t="s">
        <v>5733</v>
      </c>
      <c r="C4723" s="374"/>
      <c r="D4723" s="179" t="s">
        <v>1808</v>
      </c>
      <c r="E4723" s="312"/>
      <c r="F4723" s="179"/>
      <c r="G4723" s="179"/>
      <c r="H4723" s="179"/>
      <c r="J4723" s="368">
        <v>8</v>
      </c>
      <c r="K4723" s="369">
        <f t="shared" si="270"/>
        <v>0.54320000000000002</v>
      </c>
      <c r="L4723" s="370">
        <f t="shared" si="271"/>
        <v>58200</v>
      </c>
      <c r="M4723" s="371">
        <v>485000</v>
      </c>
    </row>
    <row r="4724" spans="1:242" s="381" customFormat="1" ht="30.75" customHeight="1">
      <c r="A4724" s="818"/>
      <c r="B4724" s="1004" t="s">
        <v>6334</v>
      </c>
      <c r="C4724" s="1005"/>
      <c r="D4724" s="1005"/>
      <c r="E4724" s="1005"/>
      <c r="F4724" s="1005"/>
      <c r="G4724" s="1005"/>
      <c r="H4724" s="1005"/>
      <c r="I4724" s="387"/>
      <c r="J4724" s="378"/>
      <c r="K4724" s="395"/>
      <c r="L4724" s="388"/>
      <c r="M4724" s="388"/>
      <c r="N4724" s="378"/>
      <c r="O4724" s="378"/>
      <c r="P4724" s="378"/>
      <c r="Q4724" s="378"/>
      <c r="R4724" s="378"/>
      <c r="S4724" s="378"/>
      <c r="T4724" s="378"/>
      <c r="U4724" s="378"/>
      <c r="V4724" s="378"/>
      <c r="W4724" s="378"/>
      <c r="X4724" s="378"/>
      <c r="Y4724" s="378"/>
      <c r="Z4724" s="378"/>
      <c r="AA4724" s="378"/>
      <c r="AB4724" s="378"/>
      <c r="AC4724" s="378"/>
      <c r="AD4724" s="378"/>
      <c r="AE4724" s="378"/>
      <c r="AF4724" s="378"/>
      <c r="AG4724" s="378"/>
      <c r="AH4724" s="378"/>
      <c r="AI4724" s="378"/>
      <c r="AJ4724" s="378"/>
      <c r="AK4724" s="378"/>
      <c r="AL4724" s="378"/>
      <c r="AM4724" s="378"/>
      <c r="AN4724" s="378"/>
      <c r="AO4724" s="378"/>
      <c r="AP4724" s="378"/>
      <c r="AQ4724" s="378"/>
      <c r="AR4724" s="378"/>
      <c r="AS4724" s="378"/>
      <c r="AT4724" s="378"/>
      <c r="AU4724" s="378"/>
      <c r="AV4724" s="378"/>
      <c r="AW4724" s="378"/>
      <c r="AX4724" s="378"/>
      <c r="AY4724" s="378"/>
      <c r="AZ4724" s="378"/>
      <c r="BA4724" s="378"/>
      <c r="BB4724" s="378"/>
      <c r="BC4724" s="378"/>
      <c r="BD4724" s="378"/>
      <c r="BE4724" s="378"/>
      <c r="BF4724" s="378"/>
      <c r="BG4724" s="378"/>
      <c r="BH4724" s="378"/>
      <c r="BI4724" s="378"/>
      <c r="BJ4724" s="378"/>
      <c r="BK4724" s="378"/>
      <c r="BL4724" s="378"/>
      <c r="BM4724" s="378"/>
      <c r="BN4724" s="378"/>
      <c r="BO4724" s="378"/>
      <c r="BP4724" s="378"/>
      <c r="BQ4724" s="378"/>
      <c r="BR4724" s="378"/>
      <c r="BS4724" s="378"/>
      <c r="BT4724" s="378"/>
      <c r="BU4724" s="378"/>
      <c r="BV4724" s="378"/>
      <c r="BW4724" s="378"/>
      <c r="BX4724" s="378"/>
      <c r="BY4724" s="378"/>
      <c r="BZ4724" s="378"/>
      <c r="CA4724" s="378"/>
      <c r="CB4724" s="378"/>
      <c r="CC4724" s="378"/>
      <c r="CD4724" s="378"/>
      <c r="CE4724" s="378"/>
      <c r="CF4724" s="378"/>
      <c r="CG4724" s="378"/>
      <c r="CH4724" s="378"/>
      <c r="CI4724" s="378"/>
      <c r="CJ4724" s="378"/>
      <c r="CK4724" s="378"/>
      <c r="CL4724" s="378"/>
      <c r="CM4724" s="378"/>
      <c r="CN4724" s="378"/>
      <c r="CO4724" s="378"/>
      <c r="CP4724" s="378"/>
      <c r="CQ4724" s="378"/>
      <c r="CR4724" s="378"/>
      <c r="CS4724" s="378"/>
      <c r="CT4724" s="378"/>
      <c r="CU4724" s="378"/>
      <c r="CV4724" s="378"/>
      <c r="CW4724" s="378"/>
      <c r="CX4724" s="378"/>
      <c r="CY4724" s="378"/>
      <c r="CZ4724" s="378"/>
      <c r="DA4724" s="378"/>
      <c r="DB4724" s="378"/>
      <c r="DC4724" s="378"/>
      <c r="DD4724" s="378"/>
      <c r="DE4724" s="378"/>
      <c r="DF4724" s="378"/>
      <c r="DG4724" s="378"/>
      <c r="DH4724" s="378"/>
      <c r="DI4724" s="378"/>
      <c r="DJ4724" s="378"/>
      <c r="DK4724" s="378"/>
      <c r="DL4724" s="378"/>
      <c r="DM4724" s="378"/>
      <c r="DN4724" s="378"/>
      <c r="DO4724" s="378"/>
      <c r="DP4724" s="378"/>
      <c r="DQ4724" s="378"/>
      <c r="DR4724" s="378"/>
      <c r="DS4724" s="378"/>
      <c r="DT4724" s="378"/>
      <c r="DU4724" s="378"/>
      <c r="DV4724" s="378"/>
      <c r="DW4724" s="378"/>
      <c r="DX4724" s="378"/>
      <c r="DY4724" s="378"/>
      <c r="DZ4724" s="378"/>
      <c r="EA4724" s="378"/>
      <c r="EB4724" s="378"/>
      <c r="EC4724" s="378"/>
      <c r="ED4724" s="378"/>
      <c r="EE4724" s="378"/>
      <c r="EF4724" s="378"/>
      <c r="EG4724" s="378"/>
      <c r="EH4724" s="378"/>
      <c r="EI4724" s="378"/>
      <c r="EJ4724" s="378"/>
      <c r="EK4724" s="378"/>
      <c r="EL4724" s="378"/>
      <c r="EM4724" s="378"/>
      <c r="EN4724" s="378"/>
      <c r="EO4724" s="378"/>
      <c r="EP4724" s="378"/>
      <c r="EQ4724" s="378"/>
      <c r="ER4724" s="378"/>
      <c r="ES4724" s="378"/>
      <c r="ET4724" s="378"/>
      <c r="EU4724" s="378"/>
      <c r="EV4724" s="378"/>
      <c r="EW4724" s="378"/>
      <c r="EX4724" s="378"/>
      <c r="EY4724" s="378"/>
      <c r="EZ4724" s="378"/>
      <c r="FA4724" s="378"/>
      <c r="FB4724" s="378"/>
      <c r="FC4724" s="378"/>
      <c r="FD4724" s="378"/>
      <c r="FE4724" s="378"/>
      <c r="FF4724" s="378"/>
      <c r="FG4724" s="378"/>
      <c r="FH4724" s="378"/>
      <c r="FI4724" s="378"/>
      <c r="FJ4724" s="378"/>
      <c r="FK4724" s="378"/>
      <c r="FL4724" s="378"/>
      <c r="FM4724" s="378"/>
      <c r="FN4724" s="378"/>
      <c r="FO4724" s="378"/>
      <c r="FP4724" s="378"/>
      <c r="FQ4724" s="378"/>
      <c r="FR4724" s="378"/>
      <c r="FS4724" s="378"/>
      <c r="FT4724" s="378"/>
      <c r="FU4724" s="378"/>
      <c r="FV4724" s="378"/>
      <c r="FW4724" s="378"/>
      <c r="FX4724" s="378"/>
      <c r="FY4724" s="378"/>
      <c r="FZ4724" s="378"/>
      <c r="GA4724" s="378"/>
      <c r="GB4724" s="378"/>
      <c r="GC4724" s="378"/>
      <c r="GD4724" s="378"/>
      <c r="GE4724" s="378"/>
      <c r="GF4724" s="378"/>
      <c r="GG4724" s="378"/>
      <c r="GH4724" s="378"/>
      <c r="GI4724" s="378"/>
      <c r="GJ4724" s="378"/>
      <c r="GK4724" s="378"/>
      <c r="GL4724" s="378"/>
      <c r="GM4724" s="378"/>
      <c r="GN4724" s="378"/>
      <c r="GO4724" s="378"/>
      <c r="GP4724" s="378"/>
      <c r="GQ4724" s="378"/>
      <c r="GR4724" s="378"/>
      <c r="GS4724" s="378"/>
      <c r="GT4724" s="378"/>
      <c r="GU4724" s="378"/>
      <c r="GV4724" s="378"/>
      <c r="GW4724" s="378"/>
      <c r="GX4724" s="378"/>
      <c r="GY4724" s="378"/>
      <c r="GZ4724" s="378"/>
      <c r="HA4724" s="378"/>
      <c r="HB4724" s="378"/>
      <c r="HC4724" s="378"/>
      <c r="HD4724" s="378"/>
      <c r="HE4724" s="378"/>
      <c r="HF4724" s="378"/>
      <c r="HG4724" s="378"/>
      <c r="HH4724" s="378"/>
      <c r="HI4724" s="378"/>
      <c r="HJ4724" s="378"/>
      <c r="HK4724" s="378"/>
      <c r="HL4724" s="378"/>
      <c r="HM4724" s="378"/>
      <c r="HN4724" s="378"/>
      <c r="HO4724" s="378"/>
      <c r="HP4724" s="378"/>
      <c r="HQ4724" s="378"/>
      <c r="HR4724" s="378"/>
      <c r="HS4724" s="378"/>
      <c r="HT4724" s="378"/>
      <c r="HU4724" s="378"/>
      <c r="HV4724" s="378"/>
      <c r="HW4724" s="378"/>
      <c r="HX4724" s="378"/>
      <c r="HY4724" s="378"/>
      <c r="HZ4724" s="378"/>
      <c r="IA4724" s="378"/>
      <c r="IB4724" s="378"/>
      <c r="IC4724" s="378"/>
      <c r="ID4724" s="378"/>
      <c r="IE4724" s="378"/>
      <c r="IF4724" s="378"/>
      <c r="IG4724" s="378"/>
      <c r="IH4724" s="378"/>
    </row>
    <row r="4725" spans="1:242">
      <c r="A4725" s="251">
        <v>28</v>
      </c>
      <c r="B4725" s="364" t="s">
        <v>5741</v>
      </c>
      <c r="C4725" s="365"/>
      <c r="D4725" s="179" t="s">
        <v>1808</v>
      </c>
      <c r="E4725" s="312"/>
      <c r="F4725" s="179"/>
      <c r="G4725" s="179"/>
      <c r="H4725" s="179"/>
      <c r="J4725" s="368">
        <v>20</v>
      </c>
      <c r="K4725" s="369">
        <f t="shared" si="270"/>
        <v>1.6463999999999999E-2</v>
      </c>
      <c r="L4725" s="370">
        <f t="shared" si="271"/>
        <v>1764</v>
      </c>
      <c r="M4725" s="371">
        <v>14700</v>
      </c>
    </row>
    <row r="4726" spans="1:242">
      <c r="A4726" s="251">
        <v>29</v>
      </c>
      <c r="B4726" s="364" t="s">
        <v>5742</v>
      </c>
      <c r="C4726" s="365"/>
      <c r="D4726" s="179" t="s">
        <v>1808</v>
      </c>
      <c r="E4726" s="312"/>
      <c r="F4726" s="179"/>
      <c r="G4726" s="179"/>
      <c r="H4726" s="179"/>
      <c r="J4726" s="368">
        <v>20</v>
      </c>
      <c r="K4726" s="369">
        <f t="shared" si="270"/>
        <v>1.6463999999999999E-2</v>
      </c>
      <c r="L4726" s="370">
        <f t="shared" si="271"/>
        <v>1764</v>
      </c>
      <c r="M4726" s="371">
        <v>14700</v>
      </c>
    </row>
    <row r="4727" spans="1:242">
      <c r="A4727" s="251">
        <v>30</v>
      </c>
      <c r="B4727" s="364" t="s">
        <v>5743</v>
      </c>
      <c r="C4727" s="365"/>
      <c r="D4727" s="179" t="s">
        <v>1808</v>
      </c>
      <c r="E4727" s="312"/>
      <c r="F4727" s="179"/>
      <c r="G4727" s="179"/>
      <c r="H4727" s="179"/>
      <c r="J4727" s="368">
        <v>20</v>
      </c>
      <c r="K4727" s="369">
        <f t="shared" si="270"/>
        <v>1.6463999999999999E-2</v>
      </c>
      <c r="L4727" s="370">
        <f t="shared" si="271"/>
        <v>1764</v>
      </c>
      <c r="M4727" s="371">
        <v>14700</v>
      </c>
    </row>
    <row r="4728" spans="1:242">
      <c r="A4728" s="251">
        <v>31</v>
      </c>
      <c r="B4728" s="364" t="s">
        <v>5744</v>
      </c>
      <c r="C4728" s="365"/>
      <c r="D4728" s="179" t="s">
        <v>1808</v>
      </c>
      <c r="E4728" s="312"/>
      <c r="F4728" s="179"/>
      <c r="G4728" s="179"/>
      <c r="H4728" s="179"/>
      <c r="J4728" s="368">
        <v>40</v>
      </c>
      <c r="K4728" s="369">
        <f t="shared" si="270"/>
        <v>1.6463999999999999E-2</v>
      </c>
      <c r="L4728" s="370">
        <f t="shared" si="271"/>
        <v>1764</v>
      </c>
      <c r="M4728" s="371">
        <v>14700</v>
      </c>
    </row>
    <row r="4729" spans="1:242">
      <c r="A4729" s="251">
        <v>32</v>
      </c>
      <c r="B4729" s="364" t="s">
        <v>5745</v>
      </c>
      <c r="C4729" s="365"/>
      <c r="D4729" s="179" t="s">
        <v>1808</v>
      </c>
      <c r="E4729" s="312"/>
      <c r="F4729" s="179"/>
      <c r="G4729" s="179"/>
      <c r="H4729" s="179"/>
      <c r="J4729" s="368">
        <v>40</v>
      </c>
      <c r="K4729" s="369">
        <f t="shared" si="270"/>
        <v>1.6463999999999999E-2</v>
      </c>
      <c r="L4729" s="370">
        <f t="shared" si="271"/>
        <v>1764</v>
      </c>
      <c r="M4729" s="371">
        <v>14700</v>
      </c>
    </row>
    <row r="4730" spans="1:242">
      <c r="A4730" s="251">
        <v>33</v>
      </c>
      <c r="B4730" s="364" t="s">
        <v>5746</v>
      </c>
      <c r="C4730" s="365"/>
      <c r="D4730" s="179" t="s">
        <v>1808</v>
      </c>
      <c r="E4730" s="312"/>
      <c r="F4730" s="179"/>
      <c r="G4730" s="179"/>
      <c r="H4730" s="179"/>
      <c r="J4730" s="375">
        <v>20</v>
      </c>
      <c r="K4730" s="369">
        <f t="shared" si="270"/>
        <v>1.1872000000000001E-2</v>
      </c>
      <c r="L4730" s="370">
        <f t="shared" si="271"/>
        <v>1272</v>
      </c>
      <c r="M4730" s="376">
        <v>10600</v>
      </c>
    </row>
    <row r="4731" spans="1:242">
      <c r="A4731" s="251">
        <v>34</v>
      </c>
      <c r="B4731" s="364" t="s">
        <v>5747</v>
      </c>
      <c r="C4731" s="365"/>
      <c r="D4731" s="179" t="s">
        <v>1808</v>
      </c>
      <c r="E4731" s="312"/>
      <c r="F4731" s="179"/>
      <c r="G4731" s="179"/>
      <c r="H4731" s="179"/>
      <c r="I4731" s="7"/>
      <c r="J4731" s="375">
        <v>20</v>
      </c>
      <c r="K4731" s="369">
        <f t="shared" si="270"/>
        <v>2.3855999999999999E-2</v>
      </c>
      <c r="L4731" s="370">
        <f t="shared" si="271"/>
        <v>2556</v>
      </c>
      <c r="M4731" s="376">
        <v>21300</v>
      </c>
      <c r="HW4731" s="19"/>
      <c r="HX4731" s="19"/>
      <c r="HY4731" s="19"/>
      <c r="HZ4731" s="19"/>
      <c r="IA4731" s="19"/>
      <c r="IB4731" s="19"/>
      <c r="IC4731" s="19"/>
      <c r="ID4731" s="19"/>
      <c r="IE4731" s="19"/>
      <c r="IF4731" s="19"/>
      <c r="IG4731" s="19"/>
      <c r="IH4731" s="19"/>
    </row>
    <row r="4732" spans="1:242">
      <c r="A4732" s="251">
        <v>35</v>
      </c>
      <c r="B4732" s="364" t="s">
        <v>5748</v>
      </c>
      <c r="C4732" s="365"/>
      <c r="D4732" s="179" t="s">
        <v>1808</v>
      </c>
      <c r="E4732" s="312"/>
      <c r="F4732" s="179"/>
      <c r="G4732" s="179"/>
      <c r="H4732" s="179"/>
      <c r="I4732" s="7"/>
      <c r="J4732" s="375">
        <v>12</v>
      </c>
      <c r="K4732" s="369">
        <f t="shared" si="270"/>
        <v>2.8672E-2</v>
      </c>
      <c r="L4732" s="370">
        <f t="shared" si="271"/>
        <v>3072</v>
      </c>
      <c r="M4732" s="376">
        <v>25600</v>
      </c>
      <c r="HW4732" s="19"/>
      <c r="HX4732" s="19"/>
      <c r="HY4732" s="19"/>
      <c r="HZ4732" s="19"/>
      <c r="IA4732" s="19"/>
      <c r="IB4732" s="19"/>
      <c r="IC4732" s="19"/>
      <c r="ID4732" s="19"/>
      <c r="IE4732" s="19"/>
      <c r="IF4732" s="19"/>
      <c r="IG4732" s="19"/>
      <c r="IH4732" s="19"/>
    </row>
    <row r="4733" spans="1:242">
      <c r="A4733" s="251">
        <v>36</v>
      </c>
      <c r="B4733" s="364" t="s">
        <v>5749</v>
      </c>
      <c r="C4733" s="365"/>
      <c r="D4733" s="179" t="s">
        <v>1808</v>
      </c>
      <c r="E4733" s="312"/>
      <c r="F4733" s="179"/>
      <c r="G4733" s="179"/>
      <c r="H4733" s="179"/>
      <c r="I4733" s="7"/>
      <c r="J4733" s="375">
        <v>12</v>
      </c>
      <c r="K4733" s="369">
        <f t="shared" si="270"/>
        <v>2.6880000000000001E-2</v>
      </c>
      <c r="L4733" s="370">
        <f t="shared" si="271"/>
        <v>2880</v>
      </c>
      <c r="M4733" s="376">
        <v>24000</v>
      </c>
      <c r="HW4733" s="19"/>
      <c r="HX4733" s="19"/>
      <c r="HY4733" s="19"/>
      <c r="HZ4733" s="19"/>
      <c r="IA4733" s="19"/>
      <c r="IB4733" s="19"/>
      <c r="IC4733" s="19"/>
      <c r="ID4733" s="19"/>
      <c r="IE4733" s="19"/>
      <c r="IF4733" s="19"/>
      <c r="IG4733" s="19"/>
      <c r="IH4733" s="19"/>
    </row>
    <row r="4734" spans="1:242">
      <c r="A4734" s="251">
        <v>37</v>
      </c>
      <c r="B4734" s="364" t="s">
        <v>5750</v>
      </c>
      <c r="C4734" s="365"/>
      <c r="D4734" s="179" t="s">
        <v>1808</v>
      </c>
      <c r="E4734" s="312"/>
      <c r="F4734" s="179"/>
      <c r="G4734" s="179"/>
      <c r="H4734" s="179"/>
      <c r="I4734" s="7"/>
      <c r="J4734" s="375">
        <v>12</v>
      </c>
      <c r="K4734" s="369">
        <f t="shared" si="270"/>
        <v>2.3855999999999999E-2</v>
      </c>
      <c r="L4734" s="370">
        <f t="shared" si="271"/>
        <v>2556</v>
      </c>
      <c r="M4734" s="376">
        <v>21300</v>
      </c>
      <c r="HW4734" s="19"/>
      <c r="HX4734" s="19"/>
      <c r="HY4734" s="19"/>
      <c r="HZ4734" s="19"/>
      <c r="IA4734" s="19"/>
      <c r="IB4734" s="19"/>
      <c r="IC4734" s="19"/>
      <c r="ID4734" s="19"/>
      <c r="IE4734" s="19"/>
      <c r="IF4734" s="19"/>
      <c r="IG4734" s="19"/>
      <c r="IH4734" s="19"/>
    </row>
    <row r="4735" spans="1:242">
      <c r="A4735" s="251">
        <v>38</v>
      </c>
      <c r="B4735" s="364" t="s">
        <v>5751</v>
      </c>
      <c r="C4735" s="365"/>
      <c r="D4735" s="179" t="s">
        <v>1808</v>
      </c>
      <c r="E4735" s="312"/>
      <c r="F4735" s="179"/>
      <c r="G4735" s="179"/>
      <c r="H4735" s="179"/>
      <c r="I4735" s="7"/>
      <c r="J4735" s="375">
        <v>12</v>
      </c>
      <c r="K4735" s="369">
        <f t="shared" si="270"/>
        <v>2.912E-2</v>
      </c>
      <c r="L4735" s="370">
        <f t="shared" si="271"/>
        <v>3120</v>
      </c>
      <c r="M4735" s="376">
        <v>26000</v>
      </c>
      <c r="HW4735" s="19"/>
      <c r="HX4735" s="19"/>
      <c r="HY4735" s="19"/>
      <c r="HZ4735" s="19"/>
      <c r="IA4735" s="19"/>
      <c r="IB4735" s="19"/>
      <c r="IC4735" s="19"/>
      <c r="ID4735" s="19"/>
      <c r="IE4735" s="19"/>
      <c r="IF4735" s="19"/>
      <c r="IG4735" s="19"/>
      <c r="IH4735" s="19"/>
    </row>
    <row r="4736" spans="1:242">
      <c r="A4736" s="251">
        <v>39</v>
      </c>
      <c r="B4736" s="364" t="s">
        <v>5752</v>
      </c>
      <c r="C4736" s="365"/>
      <c r="D4736" s="179" t="s">
        <v>1808</v>
      </c>
      <c r="E4736" s="312"/>
      <c r="F4736" s="179"/>
      <c r="G4736" s="179"/>
      <c r="H4736" s="179"/>
      <c r="I4736" s="7"/>
      <c r="J4736" s="375">
        <v>12</v>
      </c>
      <c r="K4736" s="369">
        <f t="shared" si="270"/>
        <v>2.6880000000000001E-2</v>
      </c>
      <c r="L4736" s="370">
        <f t="shared" si="271"/>
        <v>2880</v>
      </c>
      <c r="M4736" s="376">
        <v>24000</v>
      </c>
      <c r="HW4736" s="19"/>
      <c r="HX4736" s="19"/>
      <c r="HY4736" s="19"/>
      <c r="HZ4736" s="19"/>
      <c r="IA4736" s="19"/>
      <c r="IB4736" s="19"/>
      <c r="IC4736" s="19"/>
      <c r="ID4736" s="19"/>
      <c r="IE4736" s="19"/>
      <c r="IF4736" s="19"/>
      <c r="IG4736" s="19"/>
      <c r="IH4736" s="19"/>
    </row>
    <row r="4737" spans="1:242">
      <c r="A4737" s="251">
        <v>40</v>
      </c>
      <c r="B4737" s="364" t="s">
        <v>5753</v>
      </c>
      <c r="C4737" s="365"/>
      <c r="D4737" s="179" t="s">
        <v>1808</v>
      </c>
      <c r="E4737" s="312"/>
      <c r="F4737" s="179"/>
      <c r="G4737" s="179"/>
      <c r="H4737" s="179"/>
      <c r="I4737" s="7"/>
      <c r="J4737" s="375">
        <v>16</v>
      </c>
      <c r="K4737" s="369">
        <f t="shared" si="270"/>
        <v>5.1520000000000003E-2</v>
      </c>
      <c r="L4737" s="370">
        <f t="shared" si="271"/>
        <v>5520</v>
      </c>
      <c r="M4737" s="376">
        <v>46000</v>
      </c>
      <c r="HW4737" s="19"/>
      <c r="HX4737" s="19"/>
      <c r="HY4737" s="19"/>
      <c r="HZ4737" s="19"/>
      <c r="IA4737" s="19"/>
      <c r="IB4737" s="19"/>
      <c r="IC4737" s="19"/>
      <c r="ID4737" s="19"/>
      <c r="IE4737" s="19"/>
      <c r="IF4737" s="19"/>
      <c r="IG4737" s="19"/>
      <c r="IH4737" s="19"/>
    </row>
    <row r="4738" spans="1:242">
      <c r="A4738" s="251">
        <v>41</v>
      </c>
      <c r="B4738" s="364" t="s">
        <v>5754</v>
      </c>
      <c r="C4738" s="365"/>
      <c r="D4738" s="179" t="s">
        <v>1808</v>
      </c>
      <c r="E4738" s="312"/>
      <c r="F4738" s="179"/>
      <c r="G4738" s="179"/>
      <c r="H4738" s="179"/>
      <c r="I4738" s="7"/>
      <c r="J4738" s="375">
        <v>12</v>
      </c>
      <c r="K4738" s="369">
        <f t="shared" si="270"/>
        <v>2.8672E-2</v>
      </c>
      <c r="L4738" s="370">
        <f t="shared" si="271"/>
        <v>3072</v>
      </c>
      <c r="M4738" s="376">
        <v>25600</v>
      </c>
      <c r="HW4738" s="19"/>
      <c r="HX4738" s="19"/>
      <c r="HY4738" s="19"/>
      <c r="HZ4738" s="19"/>
      <c r="IA4738" s="19"/>
      <c r="IB4738" s="19"/>
      <c r="IC4738" s="19"/>
      <c r="ID4738" s="19"/>
      <c r="IE4738" s="19"/>
      <c r="IF4738" s="19"/>
      <c r="IG4738" s="19"/>
      <c r="IH4738" s="19"/>
    </row>
    <row r="4739" spans="1:242">
      <c r="A4739" s="251">
        <v>42</v>
      </c>
      <c r="B4739" s="364" t="s">
        <v>5755</v>
      </c>
      <c r="C4739" s="365"/>
      <c r="D4739" s="179" t="s">
        <v>1808</v>
      </c>
      <c r="E4739" s="312"/>
      <c r="F4739" s="179"/>
      <c r="G4739" s="179"/>
      <c r="H4739" s="179"/>
      <c r="I4739" s="7"/>
      <c r="J4739" s="375">
        <v>12</v>
      </c>
      <c r="K4739" s="369">
        <f t="shared" si="270"/>
        <v>6.7199999999999996E-2</v>
      </c>
      <c r="L4739" s="370">
        <f t="shared" si="271"/>
        <v>7200</v>
      </c>
      <c r="M4739" s="376">
        <v>60000</v>
      </c>
      <c r="HW4739" s="19"/>
      <c r="HX4739" s="19"/>
      <c r="HY4739" s="19"/>
      <c r="HZ4739" s="19"/>
      <c r="IA4739" s="19"/>
      <c r="IB4739" s="19"/>
      <c r="IC4739" s="19"/>
      <c r="ID4739" s="19"/>
      <c r="IE4739" s="19"/>
      <c r="IF4739" s="19"/>
      <c r="IG4739" s="19"/>
      <c r="IH4739" s="19"/>
    </row>
    <row r="4740" spans="1:242">
      <c r="A4740" s="251">
        <v>43</v>
      </c>
      <c r="B4740" s="364" t="s">
        <v>5756</v>
      </c>
      <c r="C4740" s="365"/>
      <c r="D4740" s="179" t="s">
        <v>1808</v>
      </c>
      <c r="E4740" s="312"/>
      <c r="F4740" s="179"/>
      <c r="G4740" s="179"/>
      <c r="H4740" s="179"/>
      <c r="I4740" s="7"/>
      <c r="J4740" s="375">
        <v>12</v>
      </c>
      <c r="K4740" s="369">
        <f t="shared" si="270"/>
        <v>7.5039999999999996E-2</v>
      </c>
      <c r="L4740" s="370">
        <f t="shared" si="271"/>
        <v>8040</v>
      </c>
      <c r="M4740" s="376">
        <v>67000</v>
      </c>
      <c r="HW4740" s="19"/>
      <c r="HX4740" s="19"/>
      <c r="HY4740" s="19"/>
      <c r="HZ4740" s="19"/>
      <c r="IA4740" s="19"/>
      <c r="IB4740" s="19"/>
      <c r="IC4740" s="19"/>
      <c r="ID4740" s="19"/>
      <c r="IE4740" s="19"/>
      <c r="IF4740" s="19"/>
      <c r="IG4740" s="19"/>
      <c r="IH4740" s="19"/>
    </row>
    <row r="4741" spans="1:242">
      <c r="A4741" s="251">
        <v>44</v>
      </c>
      <c r="B4741" s="364" t="s">
        <v>5757</v>
      </c>
      <c r="C4741" s="365"/>
      <c r="D4741" s="179" t="s">
        <v>1808</v>
      </c>
      <c r="E4741" s="312"/>
      <c r="F4741" s="179"/>
      <c r="G4741" s="179"/>
      <c r="H4741" s="179"/>
      <c r="I4741" s="7"/>
      <c r="J4741" s="375">
        <v>12</v>
      </c>
      <c r="K4741" s="369">
        <f t="shared" si="270"/>
        <v>8.3215999999999998E-2</v>
      </c>
      <c r="L4741" s="370">
        <f t="shared" si="271"/>
        <v>8916</v>
      </c>
      <c r="M4741" s="376">
        <v>74300</v>
      </c>
      <c r="HW4741" s="19"/>
      <c r="HX4741" s="19"/>
      <c r="HY4741" s="19"/>
      <c r="HZ4741" s="19"/>
      <c r="IA4741" s="19"/>
      <c r="IB4741" s="19"/>
      <c r="IC4741" s="19"/>
      <c r="ID4741" s="19"/>
      <c r="IE4741" s="19"/>
      <c r="IF4741" s="19"/>
      <c r="IG4741" s="19"/>
      <c r="IH4741" s="19"/>
    </row>
    <row r="4742" spans="1:242">
      <c r="A4742" s="251">
        <v>45</v>
      </c>
      <c r="B4742" s="364" t="s">
        <v>5758</v>
      </c>
      <c r="C4742" s="374"/>
      <c r="D4742" s="179" t="s">
        <v>1808</v>
      </c>
      <c r="E4742" s="312"/>
      <c r="F4742" s="179"/>
      <c r="G4742" s="179"/>
      <c r="H4742" s="179"/>
      <c r="I4742" s="7"/>
      <c r="J4742" s="375">
        <v>12</v>
      </c>
      <c r="K4742" s="369">
        <f t="shared" si="270"/>
        <v>0.1008</v>
      </c>
      <c r="L4742" s="370">
        <f t="shared" si="271"/>
        <v>10800</v>
      </c>
      <c r="M4742" s="376">
        <v>90000</v>
      </c>
      <c r="HW4742" s="19"/>
      <c r="HX4742" s="19"/>
      <c r="HY4742" s="19"/>
      <c r="HZ4742" s="19"/>
      <c r="IA4742" s="19"/>
      <c r="IB4742" s="19"/>
      <c r="IC4742" s="19"/>
      <c r="ID4742" s="19"/>
      <c r="IE4742" s="19"/>
      <c r="IF4742" s="19"/>
      <c r="IG4742" s="19"/>
      <c r="IH4742" s="19"/>
    </row>
    <row r="4743" spans="1:242">
      <c r="A4743" s="251">
        <v>46</v>
      </c>
      <c r="B4743" s="364" t="s">
        <v>5759</v>
      </c>
      <c r="C4743" s="365"/>
      <c r="D4743" s="179" t="s">
        <v>1808</v>
      </c>
      <c r="E4743" s="312"/>
      <c r="F4743" s="179"/>
      <c r="G4743" s="179"/>
      <c r="H4743" s="179"/>
      <c r="I4743" s="7"/>
      <c r="J4743" s="375">
        <v>12</v>
      </c>
      <c r="K4743" s="369">
        <f t="shared" si="270"/>
        <v>0.1008</v>
      </c>
      <c r="L4743" s="370">
        <f t="shared" si="271"/>
        <v>10800</v>
      </c>
      <c r="M4743" s="376">
        <v>90000</v>
      </c>
      <c r="HW4743" s="19"/>
      <c r="HX4743" s="19"/>
      <c r="HY4743" s="19"/>
      <c r="HZ4743" s="19"/>
      <c r="IA4743" s="19"/>
      <c r="IB4743" s="19"/>
      <c r="IC4743" s="19"/>
      <c r="ID4743" s="19"/>
      <c r="IE4743" s="19"/>
      <c r="IF4743" s="19"/>
      <c r="IG4743" s="19"/>
      <c r="IH4743" s="19"/>
    </row>
    <row r="4744" spans="1:242">
      <c r="A4744" s="251">
        <v>47</v>
      </c>
      <c r="B4744" s="364" t="s">
        <v>5760</v>
      </c>
      <c r="C4744" s="365"/>
      <c r="D4744" s="179" t="s">
        <v>1808</v>
      </c>
      <c r="E4744" s="312"/>
      <c r="F4744" s="179"/>
      <c r="G4744" s="179"/>
      <c r="H4744" s="179"/>
      <c r="I4744" s="7"/>
      <c r="J4744" s="375">
        <v>12</v>
      </c>
      <c r="K4744" s="369">
        <f t="shared" si="270"/>
        <v>0.11088000000000001</v>
      </c>
      <c r="L4744" s="370">
        <f t="shared" si="271"/>
        <v>11880</v>
      </c>
      <c r="M4744" s="376">
        <v>99000</v>
      </c>
      <c r="HW4744" s="19"/>
      <c r="HX4744" s="19"/>
      <c r="HY4744" s="19"/>
      <c r="HZ4744" s="19"/>
      <c r="IA4744" s="19"/>
      <c r="IB4744" s="19"/>
      <c r="IC4744" s="19"/>
      <c r="ID4744" s="19"/>
      <c r="IE4744" s="19"/>
      <c r="IF4744" s="19"/>
      <c r="IG4744" s="19"/>
      <c r="IH4744" s="19"/>
    </row>
    <row r="4745" spans="1:242">
      <c r="A4745" s="251">
        <v>48</v>
      </c>
      <c r="B4745" s="364" t="s">
        <v>5761</v>
      </c>
      <c r="C4745" s="365"/>
      <c r="D4745" s="179" t="s">
        <v>1808</v>
      </c>
      <c r="E4745" s="312"/>
      <c r="F4745" s="179"/>
      <c r="G4745" s="179"/>
      <c r="H4745" s="179"/>
      <c r="I4745" s="7"/>
      <c r="J4745" s="375">
        <v>12</v>
      </c>
      <c r="K4745" s="369">
        <f t="shared" si="270"/>
        <v>0.21279999999999999</v>
      </c>
      <c r="L4745" s="370">
        <f t="shared" si="271"/>
        <v>22800</v>
      </c>
      <c r="M4745" s="376">
        <v>190000</v>
      </c>
      <c r="HW4745" s="19"/>
      <c r="HX4745" s="19"/>
      <c r="HY4745" s="19"/>
      <c r="HZ4745" s="19"/>
      <c r="IA4745" s="19"/>
      <c r="IB4745" s="19"/>
      <c r="IC4745" s="19"/>
      <c r="ID4745" s="19"/>
      <c r="IE4745" s="19"/>
      <c r="IF4745" s="19"/>
      <c r="IG4745" s="19"/>
      <c r="IH4745" s="19"/>
    </row>
    <row r="4746" spans="1:242">
      <c r="A4746" s="251">
        <v>49</v>
      </c>
      <c r="B4746" s="364" t="s">
        <v>5762</v>
      </c>
      <c r="C4746" s="365"/>
      <c r="D4746" s="179" t="s">
        <v>1808</v>
      </c>
      <c r="E4746" s="312"/>
      <c r="F4746" s="179"/>
      <c r="G4746" s="179"/>
      <c r="H4746" s="179"/>
      <c r="I4746" s="7"/>
      <c r="J4746" s="375">
        <v>12</v>
      </c>
      <c r="K4746" s="369">
        <f t="shared" si="270"/>
        <v>0.29680000000000001</v>
      </c>
      <c r="L4746" s="370">
        <f t="shared" si="271"/>
        <v>31800</v>
      </c>
      <c r="M4746" s="376">
        <v>265000</v>
      </c>
      <c r="HW4746" s="19"/>
      <c r="HX4746" s="19"/>
      <c r="HY4746" s="19"/>
      <c r="HZ4746" s="19"/>
      <c r="IA4746" s="19"/>
      <c r="IB4746" s="19"/>
      <c r="IC4746" s="19"/>
      <c r="ID4746" s="19"/>
      <c r="IE4746" s="19"/>
      <c r="IF4746" s="19"/>
      <c r="IG4746" s="19"/>
      <c r="IH4746" s="19"/>
    </row>
    <row r="4747" spans="1:242">
      <c r="A4747" s="251">
        <v>50</v>
      </c>
      <c r="B4747" s="364" t="s">
        <v>5763</v>
      </c>
      <c r="C4747" s="365"/>
      <c r="D4747" s="179" t="s">
        <v>1808</v>
      </c>
      <c r="E4747" s="312"/>
      <c r="F4747" s="179"/>
      <c r="G4747" s="179"/>
      <c r="H4747" s="179"/>
      <c r="I4747" s="7"/>
      <c r="J4747" s="375">
        <v>12</v>
      </c>
      <c r="K4747" s="369">
        <f t="shared" si="270"/>
        <v>0.44800000000000001</v>
      </c>
      <c r="L4747" s="370">
        <f t="shared" si="271"/>
        <v>48000</v>
      </c>
      <c r="M4747" s="376">
        <v>400000</v>
      </c>
      <c r="HW4747" s="19"/>
      <c r="HX4747" s="19"/>
      <c r="HY4747" s="19"/>
      <c r="HZ4747" s="19"/>
      <c r="IA4747" s="19"/>
      <c r="IB4747" s="19"/>
      <c r="IC4747" s="19"/>
      <c r="ID4747" s="19"/>
      <c r="IE4747" s="19"/>
      <c r="IF4747" s="19"/>
      <c r="IG4747" s="19"/>
      <c r="IH4747" s="19"/>
    </row>
    <row r="4748" spans="1:242">
      <c r="A4748" s="251">
        <v>51</v>
      </c>
      <c r="B4748" s="364" t="s">
        <v>5764</v>
      </c>
      <c r="C4748" s="365"/>
      <c r="D4748" s="179" t="s">
        <v>1808</v>
      </c>
      <c r="E4748" s="312"/>
      <c r="F4748" s="179"/>
      <c r="G4748" s="179"/>
      <c r="H4748" s="179"/>
      <c r="I4748" s="7"/>
      <c r="J4748" s="375">
        <v>12</v>
      </c>
      <c r="K4748" s="369">
        <f t="shared" si="270"/>
        <v>0.67200000000000004</v>
      </c>
      <c r="L4748" s="370">
        <f t="shared" si="271"/>
        <v>72000</v>
      </c>
      <c r="M4748" s="376">
        <v>600000</v>
      </c>
      <c r="HW4748" s="19"/>
      <c r="HX4748" s="19"/>
      <c r="HY4748" s="19"/>
      <c r="HZ4748" s="19"/>
      <c r="IA4748" s="19"/>
      <c r="IB4748" s="19"/>
      <c r="IC4748" s="19"/>
      <c r="ID4748" s="19"/>
      <c r="IE4748" s="19"/>
      <c r="IF4748" s="19"/>
      <c r="IG4748" s="19"/>
      <c r="IH4748" s="19"/>
    </row>
    <row r="4749" spans="1:242">
      <c r="A4749" s="251">
        <v>52</v>
      </c>
      <c r="B4749" s="364" t="s">
        <v>5765</v>
      </c>
      <c r="C4749" s="365"/>
      <c r="D4749" s="179" t="s">
        <v>1808</v>
      </c>
      <c r="E4749" s="312"/>
      <c r="F4749" s="179"/>
      <c r="G4749" s="179"/>
      <c r="H4749" s="179"/>
      <c r="I4749" s="7"/>
      <c r="J4749" s="375">
        <v>12</v>
      </c>
      <c r="K4749" s="369">
        <f t="shared" si="270"/>
        <v>0.73919999999999997</v>
      </c>
      <c r="L4749" s="370">
        <f t="shared" si="271"/>
        <v>79200</v>
      </c>
      <c r="M4749" s="376">
        <v>660000</v>
      </c>
      <c r="HW4749" s="19"/>
      <c r="HX4749" s="19"/>
      <c r="HY4749" s="19"/>
      <c r="HZ4749" s="19"/>
      <c r="IA4749" s="19"/>
      <c r="IB4749" s="19"/>
      <c r="IC4749" s="19"/>
      <c r="ID4749" s="19"/>
      <c r="IE4749" s="19"/>
      <c r="IF4749" s="19"/>
      <c r="IG4749" s="19"/>
      <c r="IH4749" s="19"/>
    </row>
    <row r="4750" spans="1:242">
      <c r="A4750" s="251">
        <v>53</v>
      </c>
      <c r="B4750" s="364" t="s">
        <v>5766</v>
      </c>
      <c r="C4750" s="365"/>
      <c r="D4750" s="179" t="s">
        <v>1808</v>
      </c>
      <c r="E4750" s="312"/>
      <c r="F4750" s="179"/>
      <c r="G4750" s="179"/>
      <c r="H4750" s="179"/>
      <c r="I4750" s="7"/>
      <c r="J4750" s="375">
        <v>12</v>
      </c>
      <c r="K4750" s="369">
        <f t="shared" si="270"/>
        <v>0.73919999999999997</v>
      </c>
      <c r="L4750" s="370">
        <f t="shared" si="271"/>
        <v>79200</v>
      </c>
      <c r="M4750" s="376">
        <v>660000</v>
      </c>
      <c r="HW4750" s="19"/>
      <c r="HX4750" s="19"/>
      <c r="HY4750" s="19"/>
      <c r="HZ4750" s="19"/>
      <c r="IA4750" s="19"/>
      <c r="IB4750" s="19"/>
      <c r="IC4750" s="19"/>
      <c r="ID4750" s="19"/>
      <c r="IE4750" s="19"/>
      <c r="IF4750" s="19"/>
      <c r="IG4750" s="19"/>
      <c r="IH4750" s="19"/>
    </row>
    <row r="4751" spans="1:242">
      <c r="A4751" s="251">
        <v>54</v>
      </c>
      <c r="B4751" s="364" t="s">
        <v>5767</v>
      </c>
      <c r="C4751" s="365"/>
      <c r="D4751" s="179" t="s">
        <v>1808</v>
      </c>
      <c r="E4751" s="312"/>
      <c r="F4751" s="179"/>
      <c r="G4751" s="179"/>
      <c r="H4751" s="179"/>
      <c r="I4751" s="7"/>
      <c r="J4751" s="375">
        <v>8</v>
      </c>
      <c r="K4751" s="369">
        <f t="shared" si="270"/>
        <v>1.17936</v>
      </c>
      <c r="L4751" s="370">
        <f t="shared" si="271"/>
        <v>126360</v>
      </c>
      <c r="M4751" s="376">
        <v>1053000</v>
      </c>
      <c r="HW4751" s="19"/>
      <c r="HX4751" s="19"/>
      <c r="HY4751" s="19"/>
      <c r="HZ4751" s="19"/>
      <c r="IA4751" s="19"/>
      <c r="IB4751" s="19"/>
      <c r="IC4751" s="19"/>
      <c r="ID4751" s="19"/>
      <c r="IE4751" s="19"/>
      <c r="IF4751" s="19"/>
      <c r="IG4751" s="19"/>
      <c r="IH4751" s="19"/>
    </row>
    <row r="4752" spans="1:242">
      <c r="A4752" s="251">
        <v>55</v>
      </c>
      <c r="B4752" s="364" t="s">
        <v>5768</v>
      </c>
      <c r="C4752" s="365"/>
      <c r="D4752" s="179" t="s">
        <v>1808</v>
      </c>
      <c r="E4752" s="312"/>
      <c r="F4752" s="179"/>
      <c r="G4752" s="179"/>
      <c r="H4752" s="179"/>
      <c r="I4752" s="7"/>
      <c r="J4752" s="375">
        <v>8</v>
      </c>
      <c r="K4752" s="369">
        <f t="shared" si="270"/>
        <v>1.17936</v>
      </c>
      <c r="L4752" s="370">
        <f t="shared" si="271"/>
        <v>126360</v>
      </c>
      <c r="M4752" s="376">
        <v>1053000</v>
      </c>
      <c r="HW4752" s="19"/>
      <c r="HX4752" s="19"/>
      <c r="HY4752" s="19"/>
      <c r="HZ4752" s="19"/>
      <c r="IA4752" s="19"/>
      <c r="IB4752" s="19"/>
      <c r="IC4752" s="19"/>
      <c r="ID4752" s="19"/>
      <c r="IE4752" s="19"/>
      <c r="IF4752" s="19"/>
      <c r="IG4752" s="19"/>
      <c r="IH4752" s="19"/>
    </row>
    <row r="4753" spans="1:242" s="381" customFormat="1" ht="30.75" customHeight="1">
      <c r="A4753" s="818"/>
      <c r="B4753" s="1004" t="s">
        <v>6336</v>
      </c>
      <c r="C4753" s="1005"/>
      <c r="D4753" s="1005"/>
      <c r="E4753" s="1005"/>
      <c r="F4753" s="1005"/>
      <c r="G4753" s="1005"/>
      <c r="H4753" s="1005"/>
      <c r="I4753" s="378"/>
      <c r="J4753" s="378"/>
      <c r="K4753" s="395"/>
      <c r="L4753" s="388"/>
      <c r="M4753" s="388"/>
      <c r="N4753" s="378"/>
      <c r="O4753" s="378"/>
      <c r="P4753" s="378"/>
      <c r="Q4753" s="378"/>
      <c r="R4753" s="378"/>
      <c r="S4753" s="378"/>
      <c r="T4753" s="378"/>
      <c r="U4753" s="378"/>
      <c r="V4753" s="378"/>
      <c r="W4753" s="378"/>
      <c r="X4753" s="378"/>
      <c r="Y4753" s="378"/>
      <c r="Z4753" s="378"/>
      <c r="AA4753" s="378"/>
      <c r="AB4753" s="378"/>
      <c r="AC4753" s="378"/>
      <c r="AD4753" s="378"/>
      <c r="AE4753" s="378"/>
      <c r="AF4753" s="378"/>
      <c r="AG4753" s="378"/>
      <c r="AH4753" s="378"/>
      <c r="AI4753" s="378"/>
      <c r="AJ4753" s="378"/>
      <c r="AK4753" s="378"/>
      <c r="AL4753" s="378"/>
      <c r="AM4753" s="378"/>
      <c r="AN4753" s="378"/>
      <c r="AO4753" s="378"/>
      <c r="AP4753" s="378"/>
      <c r="AQ4753" s="378"/>
      <c r="AR4753" s="378"/>
      <c r="AS4753" s="378"/>
      <c r="AT4753" s="378"/>
      <c r="AU4753" s="378"/>
      <c r="AV4753" s="378"/>
      <c r="AW4753" s="378"/>
      <c r="AX4753" s="378"/>
      <c r="AY4753" s="378"/>
      <c r="AZ4753" s="378"/>
      <c r="BA4753" s="378"/>
      <c r="BB4753" s="378"/>
      <c r="BC4753" s="378"/>
      <c r="BD4753" s="378"/>
      <c r="BE4753" s="378"/>
      <c r="BF4753" s="378"/>
      <c r="BG4753" s="378"/>
      <c r="BH4753" s="378"/>
      <c r="BI4753" s="378"/>
      <c r="BJ4753" s="378"/>
      <c r="BK4753" s="378"/>
      <c r="BL4753" s="378"/>
      <c r="BM4753" s="378"/>
      <c r="BN4753" s="378"/>
      <c r="BO4753" s="378"/>
      <c r="BP4753" s="378"/>
      <c r="BQ4753" s="378"/>
      <c r="BR4753" s="378"/>
      <c r="BS4753" s="378"/>
      <c r="BT4753" s="378"/>
      <c r="BU4753" s="378"/>
      <c r="BV4753" s="378"/>
      <c r="BW4753" s="378"/>
      <c r="BX4753" s="378"/>
      <c r="BY4753" s="378"/>
      <c r="BZ4753" s="378"/>
      <c r="CA4753" s="378"/>
      <c r="CB4753" s="378"/>
      <c r="CC4753" s="378"/>
      <c r="CD4753" s="378"/>
      <c r="CE4753" s="378"/>
      <c r="CF4753" s="378"/>
      <c r="CG4753" s="378"/>
      <c r="CH4753" s="378"/>
      <c r="CI4753" s="378"/>
      <c r="CJ4753" s="378"/>
      <c r="CK4753" s="378"/>
      <c r="CL4753" s="378"/>
      <c r="CM4753" s="378"/>
      <c r="CN4753" s="378"/>
      <c r="CO4753" s="378"/>
      <c r="CP4753" s="378"/>
      <c r="CQ4753" s="378"/>
      <c r="CR4753" s="378"/>
      <c r="CS4753" s="378"/>
      <c r="CT4753" s="378"/>
      <c r="CU4753" s="378"/>
      <c r="CV4753" s="378"/>
      <c r="CW4753" s="378"/>
      <c r="CX4753" s="378"/>
      <c r="CY4753" s="378"/>
      <c r="CZ4753" s="378"/>
      <c r="DA4753" s="378"/>
      <c r="DB4753" s="378"/>
      <c r="DC4753" s="378"/>
      <c r="DD4753" s="378"/>
      <c r="DE4753" s="378"/>
      <c r="DF4753" s="378"/>
      <c r="DG4753" s="378"/>
      <c r="DH4753" s="378"/>
      <c r="DI4753" s="378"/>
      <c r="DJ4753" s="378"/>
      <c r="DK4753" s="378"/>
      <c r="DL4753" s="378"/>
      <c r="DM4753" s="378"/>
      <c r="DN4753" s="378"/>
      <c r="DO4753" s="378"/>
      <c r="DP4753" s="378"/>
      <c r="DQ4753" s="378"/>
      <c r="DR4753" s="378"/>
      <c r="DS4753" s="378"/>
      <c r="DT4753" s="378"/>
      <c r="DU4753" s="378"/>
      <c r="DV4753" s="378"/>
      <c r="DW4753" s="378"/>
      <c r="DX4753" s="378"/>
      <c r="DY4753" s="378"/>
      <c r="DZ4753" s="378"/>
      <c r="EA4753" s="378"/>
      <c r="EB4753" s="378"/>
      <c r="EC4753" s="378"/>
      <c r="ED4753" s="378"/>
      <c r="EE4753" s="378"/>
      <c r="EF4753" s="378"/>
      <c r="EG4753" s="378"/>
      <c r="EH4753" s="378"/>
      <c r="EI4753" s="378"/>
      <c r="EJ4753" s="378"/>
      <c r="EK4753" s="378"/>
      <c r="EL4753" s="378"/>
      <c r="EM4753" s="378"/>
      <c r="EN4753" s="378"/>
      <c r="EO4753" s="378"/>
      <c r="EP4753" s="378"/>
      <c r="EQ4753" s="378"/>
      <c r="ER4753" s="378"/>
      <c r="ES4753" s="378"/>
      <c r="ET4753" s="378"/>
      <c r="EU4753" s="378"/>
      <c r="EV4753" s="378"/>
      <c r="EW4753" s="378"/>
      <c r="EX4753" s="378"/>
      <c r="EY4753" s="378"/>
      <c r="EZ4753" s="378"/>
      <c r="FA4753" s="378"/>
      <c r="FB4753" s="378"/>
      <c r="FC4753" s="378"/>
      <c r="FD4753" s="378"/>
      <c r="FE4753" s="378"/>
      <c r="FF4753" s="378"/>
      <c r="FG4753" s="378"/>
      <c r="FH4753" s="378"/>
      <c r="FI4753" s="378"/>
      <c r="FJ4753" s="378"/>
      <c r="FK4753" s="378"/>
      <c r="FL4753" s="378"/>
      <c r="FM4753" s="378"/>
      <c r="FN4753" s="378"/>
      <c r="FO4753" s="378"/>
      <c r="FP4753" s="378"/>
      <c r="FQ4753" s="378"/>
      <c r="FR4753" s="378"/>
      <c r="FS4753" s="378"/>
      <c r="FT4753" s="378"/>
      <c r="FU4753" s="378"/>
      <c r="FV4753" s="378"/>
      <c r="FW4753" s="378"/>
      <c r="FX4753" s="378"/>
      <c r="FY4753" s="378"/>
      <c r="FZ4753" s="378"/>
      <c r="GA4753" s="378"/>
      <c r="GB4753" s="378"/>
      <c r="GC4753" s="378"/>
      <c r="GD4753" s="378"/>
      <c r="GE4753" s="378"/>
      <c r="GF4753" s="378"/>
      <c r="GG4753" s="378"/>
      <c r="GH4753" s="378"/>
      <c r="GI4753" s="378"/>
      <c r="GJ4753" s="378"/>
      <c r="GK4753" s="378"/>
      <c r="GL4753" s="378"/>
      <c r="GM4753" s="378"/>
      <c r="GN4753" s="378"/>
      <c r="GO4753" s="378"/>
      <c r="GP4753" s="378"/>
      <c r="GQ4753" s="378"/>
      <c r="GR4753" s="378"/>
      <c r="GS4753" s="378"/>
      <c r="GT4753" s="378"/>
      <c r="GU4753" s="378"/>
      <c r="GV4753" s="378"/>
      <c r="GW4753" s="378"/>
      <c r="GX4753" s="378"/>
      <c r="GY4753" s="378"/>
      <c r="GZ4753" s="378"/>
      <c r="HA4753" s="378"/>
      <c r="HB4753" s="378"/>
      <c r="HC4753" s="378"/>
      <c r="HD4753" s="378"/>
      <c r="HE4753" s="378"/>
      <c r="HF4753" s="378"/>
      <c r="HG4753" s="378"/>
      <c r="HH4753" s="378"/>
      <c r="HI4753" s="378"/>
      <c r="HJ4753" s="378"/>
      <c r="HK4753" s="378"/>
      <c r="HL4753" s="378"/>
      <c r="HM4753" s="378"/>
      <c r="HN4753" s="378"/>
      <c r="HO4753" s="378"/>
      <c r="HP4753" s="378"/>
      <c r="HQ4753" s="378"/>
      <c r="HR4753" s="378"/>
      <c r="HS4753" s="378"/>
      <c r="HT4753" s="378"/>
      <c r="HU4753" s="378"/>
      <c r="HV4753" s="378"/>
    </row>
    <row r="4754" spans="1:242">
      <c r="A4754" s="251">
        <v>56</v>
      </c>
      <c r="B4754" s="364" t="s">
        <v>5769</v>
      </c>
      <c r="C4754" s="365"/>
      <c r="D4754" s="179" t="s">
        <v>1808</v>
      </c>
      <c r="E4754" s="312"/>
      <c r="F4754" s="179"/>
      <c r="G4754" s="179"/>
      <c r="H4754" s="179"/>
      <c r="I4754" s="7"/>
      <c r="J4754" s="375">
        <v>16</v>
      </c>
      <c r="K4754" s="369">
        <f t="shared" si="270"/>
        <v>7.5403944000000014E-2</v>
      </c>
      <c r="L4754" s="370">
        <f t="shared" si="271"/>
        <v>8078.9940000000015</v>
      </c>
      <c r="M4754" s="376">
        <v>67324.950000000012</v>
      </c>
      <c r="HW4754" s="19"/>
      <c r="HX4754" s="19"/>
      <c r="HY4754" s="19"/>
      <c r="HZ4754" s="19"/>
      <c r="IA4754" s="19"/>
      <c r="IB4754" s="19"/>
      <c r="IC4754" s="19"/>
      <c r="ID4754" s="19"/>
      <c r="IE4754" s="19"/>
      <c r="IF4754" s="19"/>
      <c r="IG4754" s="19"/>
      <c r="IH4754" s="19"/>
    </row>
    <row r="4755" spans="1:242">
      <c r="A4755" s="251">
        <v>57</v>
      </c>
      <c r="B4755" s="364" t="s">
        <v>5770</v>
      </c>
      <c r="C4755" s="365"/>
      <c r="D4755" s="179" t="s">
        <v>1808</v>
      </c>
      <c r="E4755" s="312"/>
      <c r="F4755" s="179"/>
      <c r="G4755" s="179"/>
      <c r="H4755" s="179"/>
      <c r="I4755" s="7"/>
      <c r="J4755" s="375">
        <v>16</v>
      </c>
      <c r="K4755" s="369">
        <f t="shared" si="270"/>
        <v>7.5403944000000014E-2</v>
      </c>
      <c r="L4755" s="370">
        <f t="shared" si="271"/>
        <v>8078.9940000000015</v>
      </c>
      <c r="M4755" s="376">
        <v>67324.950000000012</v>
      </c>
      <c r="HW4755" s="19"/>
      <c r="HX4755" s="19"/>
      <c r="HY4755" s="19"/>
      <c r="HZ4755" s="19"/>
      <c r="IA4755" s="19"/>
      <c r="IB4755" s="19"/>
      <c r="IC4755" s="19"/>
      <c r="ID4755" s="19"/>
      <c r="IE4755" s="19"/>
      <c r="IF4755" s="19"/>
      <c r="IG4755" s="19"/>
      <c r="IH4755" s="19"/>
    </row>
    <row r="4756" spans="1:242">
      <c r="A4756" s="251">
        <v>58</v>
      </c>
      <c r="B4756" s="364" t="s">
        <v>5771</v>
      </c>
      <c r="C4756" s="365"/>
      <c r="D4756" s="179" t="s">
        <v>1808</v>
      </c>
      <c r="E4756" s="312"/>
      <c r="F4756" s="179"/>
      <c r="G4756" s="179"/>
      <c r="H4756" s="179"/>
      <c r="I4756" s="7"/>
      <c r="J4756" s="375">
        <v>16</v>
      </c>
      <c r="K4756" s="369">
        <f t="shared" si="270"/>
        <v>7.5403944000000014E-2</v>
      </c>
      <c r="L4756" s="370">
        <f t="shared" si="271"/>
        <v>8078.9940000000015</v>
      </c>
      <c r="M4756" s="376">
        <v>67324.950000000012</v>
      </c>
      <c r="HW4756" s="19"/>
      <c r="HX4756" s="19"/>
      <c r="HY4756" s="19"/>
      <c r="HZ4756" s="19"/>
      <c r="IA4756" s="19"/>
      <c r="IB4756" s="19"/>
      <c r="IC4756" s="19"/>
      <c r="ID4756" s="19"/>
      <c r="IE4756" s="19"/>
      <c r="IF4756" s="19"/>
      <c r="IG4756" s="19"/>
      <c r="IH4756" s="19"/>
    </row>
    <row r="4757" spans="1:242">
      <c r="A4757" s="251">
        <v>59</v>
      </c>
      <c r="B4757" s="364" t="s">
        <v>5772</v>
      </c>
      <c r="C4757" s="365"/>
      <c r="D4757" s="179" t="s">
        <v>1808</v>
      </c>
      <c r="E4757" s="312"/>
      <c r="F4757" s="179"/>
      <c r="G4757" s="179"/>
      <c r="H4757" s="179"/>
      <c r="I4757" s="7"/>
      <c r="J4757" s="375">
        <v>16</v>
      </c>
      <c r="K4757" s="369">
        <f t="shared" si="270"/>
        <v>7.5403944000000014E-2</v>
      </c>
      <c r="L4757" s="370">
        <f t="shared" si="271"/>
        <v>8078.9940000000015</v>
      </c>
      <c r="M4757" s="376">
        <v>67324.950000000012</v>
      </c>
      <c r="HW4757" s="19"/>
      <c r="HX4757" s="19"/>
      <c r="HY4757" s="19"/>
      <c r="HZ4757" s="19"/>
      <c r="IA4757" s="19"/>
      <c r="IB4757" s="19"/>
      <c r="IC4757" s="19"/>
      <c r="ID4757" s="19"/>
      <c r="IE4757" s="19"/>
      <c r="IF4757" s="19"/>
      <c r="IG4757" s="19"/>
      <c r="IH4757" s="19"/>
    </row>
    <row r="4758" spans="1:242">
      <c r="A4758" s="251">
        <v>60</v>
      </c>
      <c r="B4758" s="364" t="s">
        <v>5773</v>
      </c>
      <c r="C4758" s="365"/>
      <c r="D4758" s="179" t="s">
        <v>1808</v>
      </c>
      <c r="E4758" s="312"/>
      <c r="F4758" s="179"/>
      <c r="G4758" s="179"/>
      <c r="H4758" s="179"/>
      <c r="I4758" s="7"/>
      <c r="J4758" s="375">
        <v>16</v>
      </c>
      <c r="K4758" s="369">
        <f t="shared" si="270"/>
        <v>7.5403944000000014E-2</v>
      </c>
      <c r="L4758" s="370">
        <f t="shared" si="271"/>
        <v>8078.9940000000015</v>
      </c>
      <c r="M4758" s="376">
        <v>67324.950000000012</v>
      </c>
      <c r="HW4758" s="19"/>
      <c r="HX4758" s="19"/>
      <c r="HY4758" s="19"/>
      <c r="HZ4758" s="19"/>
      <c r="IA4758" s="19"/>
      <c r="IB4758" s="19"/>
      <c r="IC4758" s="19"/>
      <c r="ID4758" s="19"/>
      <c r="IE4758" s="19"/>
      <c r="IF4758" s="19"/>
      <c r="IG4758" s="19"/>
      <c r="IH4758" s="19"/>
    </row>
    <row r="4759" spans="1:242">
      <c r="A4759" s="251">
        <v>61</v>
      </c>
      <c r="B4759" s="364" t="s">
        <v>5774</v>
      </c>
      <c r="C4759" s="365"/>
      <c r="D4759" s="179" t="s">
        <v>1808</v>
      </c>
      <c r="E4759" s="312"/>
      <c r="F4759" s="179"/>
      <c r="G4759" s="179"/>
      <c r="H4759" s="179"/>
      <c r="I4759" s="7"/>
      <c r="J4759" s="375">
        <v>16</v>
      </c>
      <c r="K4759" s="369">
        <f t="shared" si="270"/>
        <v>7.5403944000000014E-2</v>
      </c>
      <c r="L4759" s="370">
        <f t="shared" si="271"/>
        <v>8078.9940000000015</v>
      </c>
      <c r="M4759" s="376">
        <v>67324.950000000012</v>
      </c>
      <c r="HW4759" s="19"/>
      <c r="HX4759" s="19"/>
      <c r="HY4759" s="19"/>
      <c r="HZ4759" s="19"/>
      <c r="IA4759" s="19"/>
      <c r="IB4759" s="19"/>
      <c r="IC4759" s="19"/>
      <c r="ID4759" s="19"/>
      <c r="IE4759" s="19"/>
      <c r="IF4759" s="19"/>
      <c r="IG4759" s="19"/>
      <c r="IH4759" s="19"/>
    </row>
    <row r="4760" spans="1:242">
      <c r="A4760" s="251">
        <v>62</v>
      </c>
      <c r="B4760" s="364" t="s">
        <v>5775</v>
      </c>
      <c r="C4760" s="365"/>
      <c r="D4760" s="179" t="s">
        <v>1808</v>
      </c>
      <c r="E4760" s="312"/>
      <c r="F4760" s="179"/>
      <c r="G4760" s="179"/>
      <c r="H4760" s="179"/>
      <c r="I4760" s="7"/>
      <c r="J4760" s="375">
        <v>16</v>
      </c>
      <c r="K4760" s="369">
        <f t="shared" si="270"/>
        <v>7.5403944000000014E-2</v>
      </c>
      <c r="L4760" s="370">
        <f t="shared" si="271"/>
        <v>8078.9940000000015</v>
      </c>
      <c r="M4760" s="376">
        <v>67324.950000000012</v>
      </c>
      <c r="HW4760" s="19"/>
      <c r="HX4760" s="19"/>
      <c r="HY4760" s="19"/>
      <c r="HZ4760" s="19"/>
      <c r="IA4760" s="19"/>
      <c r="IB4760" s="19"/>
      <c r="IC4760" s="19"/>
      <c r="ID4760" s="19"/>
      <c r="IE4760" s="19"/>
      <c r="IF4760" s="19"/>
      <c r="IG4760" s="19"/>
      <c r="IH4760" s="19"/>
    </row>
    <row r="4761" spans="1:242">
      <c r="A4761" s="251">
        <v>63</v>
      </c>
      <c r="B4761" s="364" t="s">
        <v>5776</v>
      </c>
      <c r="C4761" s="365"/>
      <c r="D4761" s="179" t="s">
        <v>1808</v>
      </c>
      <c r="E4761" s="312"/>
      <c r="F4761" s="179"/>
      <c r="G4761" s="179"/>
      <c r="H4761" s="179"/>
      <c r="I4761" s="7"/>
      <c r="J4761" s="375">
        <v>16</v>
      </c>
      <c r="K4761" s="369">
        <f t="shared" ref="K4761:K4824" si="272">(L4761+M4761)/1000000</f>
        <v>7.5403944000000014E-2</v>
      </c>
      <c r="L4761" s="370">
        <f t="shared" ref="L4761:L4796" si="273">M4761*12%</f>
        <v>8078.9940000000015</v>
      </c>
      <c r="M4761" s="376">
        <v>67324.950000000012</v>
      </c>
      <c r="HW4761" s="19"/>
      <c r="HX4761" s="19"/>
      <c r="HY4761" s="19"/>
      <c r="HZ4761" s="19"/>
      <c r="IA4761" s="19"/>
      <c r="IB4761" s="19"/>
      <c r="IC4761" s="19"/>
      <c r="ID4761" s="19"/>
      <c r="IE4761" s="19"/>
      <c r="IF4761" s="19"/>
      <c r="IG4761" s="19"/>
      <c r="IH4761" s="19"/>
    </row>
    <row r="4762" spans="1:242" s="381" customFormat="1" ht="30.75" customHeight="1">
      <c r="A4762" s="819"/>
      <c r="B4762" s="1004" t="s">
        <v>6335</v>
      </c>
      <c r="C4762" s="1005"/>
      <c r="D4762" s="1005"/>
      <c r="E4762" s="1005"/>
      <c r="F4762" s="1005"/>
      <c r="G4762" s="1005"/>
      <c r="H4762" s="1005"/>
      <c r="I4762" s="378"/>
      <c r="J4762" s="378"/>
      <c r="K4762" s="395"/>
      <c r="L4762" s="388"/>
      <c r="M4762" s="388"/>
      <c r="N4762" s="378"/>
      <c r="O4762" s="378"/>
      <c r="P4762" s="378"/>
      <c r="Q4762" s="378"/>
      <c r="R4762" s="378"/>
      <c r="S4762" s="378"/>
      <c r="T4762" s="378"/>
      <c r="U4762" s="378"/>
      <c r="V4762" s="378"/>
      <c r="W4762" s="378"/>
      <c r="X4762" s="378"/>
      <c r="Y4762" s="378"/>
      <c r="Z4762" s="378"/>
      <c r="AA4762" s="378"/>
      <c r="AB4762" s="378"/>
      <c r="AC4762" s="378"/>
      <c r="AD4762" s="378"/>
      <c r="AE4762" s="378"/>
      <c r="AF4762" s="378"/>
      <c r="AG4762" s="378"/>
      <c r="AH4762" s="378"/>
      <c r="AI4762" s="378"/>
      <c r="AJ4762" s="378"/>
      <c r="AK4762" s="378"/>
      <c r="AL4762" s="378"/>
      <c r="AM4762" s="378"/>
      <c r="AN4762" s="378"/>
      <c r="AO4762" s="378"/>
      <c r="AP4762" s="378"/>
      <c r="AQ4762" s="378"/>
      <c r="AR4762" s="378"/>
      <c r="AS4762" s="378"/>
      <c r="AT4762" s="378"/>
      <c r="AU4762" s="378"/>
      <c r="AV4762" s="378"/>
      <c r="AW4762" s="378"/>
      <c r="AX4762" s="378"/>
      <c r="AY4762" s="378"/>
      <c r="AZ4762" s="378"/>
      <c r="BA4762" s="378"/>
      <c r="BB4762" s="378"/>
      <c r="BC4762" s="378"/>
      <c r="BD4762" s="378"/>
      <c r="BE4762" s="378"/>
      <c r="BF4762" s="378"/>
      <c r="BG4762" s="378"/>
      <c r="BH4762" s="378"/>
      <c r="BI4762" s="378"/>
      <c r="BJ4762" s="378"/>
      <c r="BK4762" s="378"/>
      <c r="BL4762" s="378"/>
      <c r="BM4762" s="378"/>
      <c r="BN4762" s="378"/>
      <c r="BO4762" s="378"/>
      <c r="BP4762" s="378"/>
      <c r="BQ4762" s="378"/>
      <c r="BR4762" s="378"/>
      <c r="BS4762" s="378"/>
      <c r="BT4762" s="378"/>
      <c r="BU4762" s="378"/>
      <c r="BV4762" s="378"/>
      <c r="BW4762" s="378"/>
      <c r="BX4762" s="378"/>
      <c r="BY4762" s="378"/>
      <c r="BZ4762" s="378"/>
      <c r="CA4762" s="378"/>
      <c r="CB4762" s="378"/>
      <c r="CC4762" s="378"/>
      <c r="CD4762" s="378"/>
      <c r="CE4762" s="378"/>
      <c r="CF4762" s="378"/>
      <c r="CG4762" s="378"/>
      <c r="CH4762" s="378"/>
      <c r="CI4762" s="378"/>
      <c r="CJ4762" s="378"/>
      <c r="CK4762" s="378"/>
      <c r="CL4762" s="378"/>
      <c r="CM4762" s="378"/>
      <c r="CN4762" s="378"/>
      <c r="CO4762" s="378"/>
      <c r="CP4762" s="378"/>
      <c r="CQ4762" s="378"/>
      <c r="CR4762" s="378"/>
      <c r="CS4762" s="378"/>
      <c r="CT4762" s="378"/>
      <c r="CU4762" s="378"/>
      <c r="CV4762" s="378"/>
      <c r="CW4762" s="378"/>
      <c r="CX4762" s="378"/>
      <c r="CY4762" s="378"/>
      <c r="CZ4762" s="378"/>
      <c r="DA4762" s="378"/>
      <c r="DB4762" s="378"/>
      <c r="DC4762" s="378"/>
      <c r="DD4762" s="378"/>
      <c r="DE4762" s="378"/>
      <c r="DF4762" s="378"/>
      <c r="DG4762" s="378"/>
      <c r="DH4762" s="378"/>
      <c r="DI4762" s="378"/>
      <c r="DJ4762" s="378"/>
      <c r="DK4762" s="378"/>
      <c r="DL4762" s="378"/>
      <c r="DM4762" s="378"/>
      <c r="DN4762" s="378"/>
      <c r="DO4762" s="378"/>
      <c r="DP4762" s="378"/>
      <c r="DQ4762" s="378"/>
      <c r="DR4762" s="378"/>
      <c r="DS4762" s="378"/>
      <c r="DT4762" s="378"/>
      <c r="DU4762" s="378"/>
      <c r="DV4762" s="378"/>
      <c r="DW4762" s="378"/>
      <c r="DX4762" s="378"/>
      <c r="DY4762" s="378"/>
      <c r="DZ4762" s="378"/>
      <c r="EA4762" s="378"/>
      <c r="EB4762" s="378"/>
      <c r="EC4762" s="378"/>
      <c r="ED4762" s="378"/>
      <c r="EE4762" s="378"/>
      <c r="EF4762" s="378"/>
      <c r="EG4762" s="378"/>
      <c r="EH4762" s="378"/>
      <c r="EI4762" s="378"/>
      <c r="EJ4762" s="378"/>
      <c r="EK4762" s="378"/>
      <c r="EL4762" s="378"/>
      <c r="EM4762" s="378"/>
      <c r="EN4762" s="378"/>
      <c r="EO4762" s="378"/>
      <c r="EP4762" s="378"/>
      <c r="EQ4762" s="378"/>
      <c r="ER4762" s="378"/>
      <c r="ES4762" s="378"/>
      <c r="ET4762" s="378"/>
      <c r="EU4762" s="378"/>
      <c r="EV4762" s="378"/>
      <c r="EW4762" s="378"/>
      <c r="EX4762" s="378"/>
      <c r="EY4762" s="378"/>
      <c r="EZ4762" s="378"/>
      <c r="FA4762" s="378"/>
      <c r="FB4762" s="378"/>
      <c r="FC4762" s="378"/>
      <c r="FD4762" s="378"/>
      <c r="FE4762" s="378"/>
      <c r="FF4762" s="378"/>
      <c r="FG4762" s="378"/>
      <c r="FH4762" s="378"/>
      <c r="FI4762" s="378"/>
      <c r="FJ4762" s="378"/>
      <c r="FK4762" s="378"/>
      <c r="FL4762" s="378"/>
      <c r="FM4762" s="378"/>
      <c r="FN4762" s="378"/>
      <c r="FO4762" s="378"/>
      <c r="FP4762" s="378"/>
      <c r="FQ4762" s="378"/>
      <c r="FR4762" s="378"/>
      <c r="FS4762" s="378"/>
      <c r="FT4762" s="378"/>
      <c r="FU4762" s="378"/>
      <c r="FV4762" s="378"/>
      <c r="FW4762" s="378"/>
      <c r="FX4762" s="378"/>
      <c r="FY4762" s="378"/>
      <c r="FZ4762" s="378"/>
      <c r="GA4762" s="378"/>
      <c r="GB4762" s="378"/>
      <c r="GC4762" s="378"/>
      <c r="GD4762" s="378"/>
      <c r="GE4762" s="378"/>
      <c r="GF4762" s="378"/>
      <c r="GG4762" s="378"/>
      <c r="GH4762" s="378"/>
      <c r="GI4762" s="378"/>
      <c r="GJ4762" s="378"/>
      <c r="GK4762" s="378"/>
      <c r="GL4762" s="378"/>
      <c r="GM4762" s="378"/>
      <c r="GN4762" s="378"/>
      <c r="GO4762" s="378"/>
      <c r="GP4762" s="378"/>
      <c r="GQ4762" s="378"/>
      <c r="GR4762" s="378"/>
      <c r="GS4762" s="378"/>
      <c r="GT4762" s="378"/>
      <c r="GU4762" s="378"/>
      <c r="GV4762" s="378"/>
      <c r="GW4762" s="378"/>
      <c r="GX4762" s="378"/>
      <c r="GY4762" s="378"/>
      <c r="GZ4762" s="378"/>
      <c r="HA4762" s="378"/>
      <c r="HB4762" s="378"/>
      <c r="HC4762" s="378"/>
      <c r="HD4762" s="378"/>
      <c r="HE4762" s="378"/>
      <c r="HF4762" s="378"/>
      <c r="HG4762" s="378"/>
      <c r="HH4762" s="378"/>
      <c r="HI4762" s="378"/>
      <c r="HJ4762" s="378"/>
      <c r="HK4762" s="378"/>
      <c r="HL4762" s="378"/>
      <c r="HM4762" s="378"/>
      <c r="HN4762" s="378"/>
      <c r="HO4762" s="378"/>
      <c r="HP4762" s="378"/>
      <c r="HQ4762" s="378"/>
      <c r="HR4762" s="378"/>
      <c r="HS4762" s="378"/>
      <c r="HT4762" s="378"/>
      <c r="HU4762" s="378"/>
      <c r="HV4762" s="378"/>
    </row>
    <row r="4763" spans="1:242">
      <c r="A4763" s="251">
        <v>64</v>
      </c>
      <c r="B4763" s="364" t="s">
        <v>5777</v>
      </c>
      <c r="C4763" s="365"/>
      <c r="D4763" s="179" t="s">
        <v>1808</v>
      </c>
      <c r="E4763" s="312"/>
      <c r="F4763" s="179"/>
      <c r="G4763" s="179"/>
      <c r="H4763" s="179"/>
      <c r="I4763" s="7"/>
      <c r="J4763" s="375">
        <v>16</v>
      </c>
      <c r="K4763" s="369">
        <f t="shared" si="272"/>
        <v>7.5403944000000014E-2</v>
      </c>
      <c r="L4763" s="370">
        <f t="shared" si="273"/>
        <v>8078.9940000000015</v>
      </c>
      <c r="M4763" s="376">
        <v>67324.950000000012</v>
      </c>
      <c r="HW4763" s="19"/>
      <c r="HX4763" s="19"/>
      <c r="HY4763" s="19"/>
      <c r="HZ4763" s="19"/>
      <c r="IA4763" s="19"/>
      <c r="IB4763" s="19"/>
      <c r="IC4763" s="19"/>
      <c r="ID4763" s="19"/>
      <c r="IE4763" s="19"/>
      <c r="IF4763" s="19"/>
      <c r="IG4763" s="19"/>
      <c r="IH4763" s="19"/>
    </row>
    <row r="4764" spans="1:242">
      <c r="A4764" s="251">
        <v>65</v>
      </c>
      <c r="B4764" s="364" t="s">
        <v>5778</v>
      </c>
      <c r="C4764" s="365"/>
      <c r="D4764" s="179" t="s">
        <v>1808</v>
      </c>
      <c r="E4764" s="312"/>
      <c r="F4764" s="179"/>
      <c r="G4764" s="179"/>
      <c r="H4764" s="179"/>
      <c r="I4764" s="7"/>
      <c r="J4764" s="375">
        <v>16</v>
      </c>
      <c r="K4764" s="369">
        <f t="shared" si="272"/>
        <v>7.5403944000000014E-2</v>
      </c>
      <c r="L4764" s="370">
        <f t="shared" si="273"/>
        <v>8078.9940000000015</v>
      </c>
      <c r="M4764" s="376">
        <v>67324.950000000012</v>
      </c>
      <c r="HW4764" s="19"/>
      <c r="HX4764" s="19"/>
      <c r="HY4764" s="19"/>
      <c r="HZ4764" s="19"/>
      <c r="IA4764" s="19"/>
      <c r="IB4764" s="19"/>
      <c r="IC4764" s="19"/>
      <c r="ID4764" s="19"/>
      <c r="IE4764" s="19"/>
      <c r="IF4764" s="19"/>
      <c r="IG4764" s="19"/>
      <c r="IH4764" s="19"/>
    </row>
    <row r="4765" spans="1:242">
      <c r="A4765" s="251">
        <v>66</v>
      </c>
      <c r="B4765" s="364" t="s">
        <v>5779</v>
      </c>
      <c r="C4765" s="365"/>
      <c r="D4765" s="179" t="s">
        <v>1808</v>
      </c>
      <c r="E4765" s="312"/>
      <c r="F4765" s="179"/>
      <c r="G4765" s="179"/>
      <c r="H4765" s="179"/>
      <c r="I4765" s="7"/>
      <c r="J4765" s="375">
        <v>16</v>
      </c>
      <c r="K4765" s="369">
        <f t="shared" si="272"/>
        <v>7.5403944000000014E-2</v>
      </c>
      <c r="L4765" s="370">
        <f t="shared" si="273"/>
        <v>8078.9940000000015</v>
      </c>
      <c r="M4765" s="376">
        <v>67324.950000000012</v>
      </c>
      <c r="HW4765" s="19"/>
      <c r="HX4765" s="19"/>
      <c r="HY4765" s="19"/>
      <c r="HZ4765" s="19"/>
      <c r="IA4765" s="19"/>
      <c r="IB4765" s="19"/>
      <c r="IC4765" s="19"/>
      <c r="ID4765" s="19"/>
      <c r="IE4765" s="19"/>
      <c r="IF4765" s="19"/>
      <c r="IG4765" s="19"/>
      <c r="IH4765" s="19"/>
    </row>
    <row r="4766" spans="1:242">
      <c r="A4766" s="251">
        <v>67</v>
      </c>
      <c r="B4766" s="364" t="s">
        <v>5780</v>
      </c>
      <c r="C4766" s="365"/>
      <c r="D4766" s="179" t="s">
        <v>1808</v>
      </c>
      <c r="E4766" s="312"/>
      <c r="F4766" s="179"/>
      <c r="G4766" s="179"/>
      <c r="H4766" s="179"/>
      <c r="I4766" s="7"/>
      <c r="J4766" s="375">
        <v>16</v>
      </c>
      <c r="K4766" s="369">
        <f t="shared" si="272"/>
        <v>7.5403944000000014E-2</v>
      </c>
      <c r="L4766" s="370">
        <f t="shared" si="273"/>
        <v>8078.9940000000015</v>
      </c>
      <c r="M4766" s="376">
        <v>67324.950000000012</v>
      </c>
      <c r="HW4766" s="19"/>
      <c r="HX4766" s="19"/>
      <c r="HY4766" s="19"/>
      <c r="HZ4766" s="19"/>
      <c r="IA4766" s="19"/>
      <c r="IB4766" s="19"/>
      <c r="IC4766" s="19"/>
      <c r="ID4766" s="19"/>
      <c r="IE4766" s="19"/>
      <c r="IF4766" s="19"/>
      <c r="IG4766" s="19"/>
      <c r="IH4766" s="19"/>
    </row>
    <row r="4767" spans="1:242">
      <c r="A4767" s="251">
        <v>68</v>
      </c>
      <c r="B4767" s="364" t="s">
        <v>5781</v>
      </c>
      <c r="C4767" s="365"/>
      <c r="D4767" s="179" t="s">
        <v>1808</v>
      </c>
      <c r="E4767" s="312"/>
      <c r="F4767" s="179"/>
      <c r="G4767" s="179"/>
      <c r="H4767" s="179"/>
      <c r="I4767" s="7"/>
      <c r="J4767" s="375">
        <v>16</v>
      </c>
      <c r="K4767" s="369">
        <f t="shared" si="272"/>
        <v>7.5403944000000014E-2</v>
      </c>
      <c r="L4767" s="370">
        <f t="shared" si="273"/>
        <v>8078.9940000000015</v>
      </c>
      <c r="M4767" s="376">
        <v>67324.950000000012</v>
      </c>
      <c r="HW4767" s="19"/>
      <c r="HX4767" s="19"/>
      <c r="HY4767" s="19"/>
      <c r="HZ4767" s="19"/>
      <c r="IA4767" s="19"/>
      <c r="IB4767" s="19"/>
      <c r="IC4767" s="19"/>
      <c r="ID4767" s="19"/>
      <c r="IE4767" s="19"/>
      <c r="IF4767" s="19"/>
      <c r="IG4767" s="19"/>
      <c r="IH4767" s="19"/>
    </row>
    <row r="4768" spans="1:242">
      <c r="A4768" s="251">
        <v>69</v>
      </c>
      <c r="B4768" s="364" t="s">
        <v>5782</v>
      </c>
      <c r="C4768" s="365"/>
      <c r="D4768" s="179" t="s">
        <v>1808</v>
      </c>
      <c r="E4768" s="312"/>
      <c r="F4768" s="179"/>
      <c r="G4768" s="179"/>
      <c r="H4768" s="179"/>
      <c r="I4768" s="7"/>
      <c r="J4768" s="375">
        <v>16</v>
      </c>
      <c r="K4768" s="369">
        <f t="shared" si="272"/>
        <v>7.5403944000000014E-2</v>
      </c>
      <c r="L4768" s="370">
        <f t="shared" si="273"/>
        <v>8078.9940000000015</v>
      </c>
      <c r="M4768" s="376">
        <v>67324.950000000012</v>
      </c>
      <c r="HW4768" s="19"/>
      <c r="HX4768" s="19"/>
      <c r="HY4768" s="19"/>
      <c r="HZ4768" s="19"/>
      <c r="IA4768" s="19"/>
      <c r="IB4768" s="19"/>
      <c r="IC4768" s="19"/>
      <c r="ID4768" s="19"/>
      <c r="IE4768" s="19"/>
      <c r="IF4768" s="19"/>
      <c r="IG4768" s="19"/>
      <c r="IH4768" s="19"/>
    </row>
    <row r="4769" spans="1:242">
      <c r="A4769" s="251">
        <v>70</v>
      </c>
      <c r="B4769" s="364" t="s">
        <v>5783</v>
      </c>
      <c r="C4769" s="365"/>
      <c r="D4769" s="179" t="s">
        <v>1808</v>
      </c>
      <c r="E4769" s="312"/>
      <c r="F4769" s="179"/>
      <c r="G4769" s="179"/>
      <c r="H4769" s="179"/>
      <c r="I4769" s="7"/>
      <c r="J4769" s="375">
        <v>16</v>
      </c>
      <c r="K4769" s="369">
        <f t="shared" si="272"/>
        <v>7.5403944000000014E-2</v>
      </c>
      <c r="L4769" s="370">
        <f t="shared" si="273"/>
        <v>8078.9940000000015</v>
      </c>
      <c r="M4769" s="376">
        <v>67324.950000000012</v>
      </c>
      <c r="HW4769" s="19"/>
      <c r="HX4769" s="19"/>
      <c r="HY4769" s="19"/>
      <c r="HZ4769" s="19"/>
      <c r="IA4769" s="19"/>
      <c r="IB4769" s="19"/>
      <c r="IC4769" s="19"/>
      <c r="ID4769" s="19"/>
      <c r="IE4769" s="19"/>
      <c r="IF4769" s="19"/>
      <c r="IG4769" s="19"/>
      <c r="IH4769" s="19"/>
    </row>
    <row r="4770" spans="1:242">
      <c r="A4770" s="251">
        <v>71</v>
      </c>
      <c r="B4770" s="364" t="s">
        <v>5784</v>
      </c>
      <c r="C4770" s="365"/>
      <c r="D4770" s="179" t="s">
        <v>1808</v>
      </c>
      <c r="E4770" s="312">
        <f>+F4770+G4770+H4770</f>
        <v>0</v>
      </c>
      <c r="F4770" s="179"/>
      <c r="G4770" s="179"/>
      <c r="H4770" s="179"/>
      <c r="I4770" s="7"/>
      <c r="J4770" s="375">
        <v>16</v>
      </c>
      <c r="K4770" s="369">
        <f t="shared" si="272"/>
        <v>7.5403944000000014E-2</v>
      </c>
      <c r="L4770" s="370">
        <f t="shared" si="273"/>
        <v>8078.9940000000015</v>
      </c>
      <c r="M4770" s="376">
        <v>67324.950000000012</v>
      </c>
      <c r="HW4770" s="19"/>
      <c r="HX4770" s="19"/>
      <c r="HY4770" s="19"/>
      <c r="HZ4770" s="19"/>
      <c r="IA4770" s="19"/>
      <c r="IB4770" s="19"/>
      <c r="IC4770" s="19"/>
      <c r="ID4770" s="19"/>
      <c r="IE4770" s="19"/>
      <c r="IF4770" s="19"/>
      <c r="IG4770" s="19"/>
      <c r="IH4770" s="19"/>
    </row>
    <row r="4771" spans="1:242" s="381" customFormat="1" ht="30.75" customHeight="1">
      <c r="A4771" s="819"/>
      <c r="B4771" s="1004" t="s">
        <v>6337</v>
      </c>
      <c r="C4771" s="1005"/>
      <c r="D4771" s="1005"/>
      <c r="E4771" s="1005"/>
      <c r="F4771" s="1005"/>
      <c r="G4771" s="1005"/>
      <c r="H4771" s="1005"/>
      <c r="I4771" s="378"/>
      <c r="J4771" s="378"/>
      <c r="K4771" s="395"/>
      <c r="L4771" s="388"/>
      <c r="M4771" s="388"/>
      <c r="N4771" s="378"/>
      <c r="O4771" s="378"/>
      <c r="P4771" s="378"/>
      <c r="Q4771" s="378"/>
      <c r="R4771" s="378"/>
      <c r="S4771" s="378"/>
      <c r="T4771" s="378"/>
      <c r="U4771" s="378"/>
      <c r="V4771" s="378"/>
      <c r="W4771" s="378"/>
      <c r="X4771" s="378"/>
      <c r="Y4771" s="378"/>
      <c r="Z4771" s="378"/>
      <c r="AA4771" s="378"/>
      <c r="AB4771" s="378"/>
      <c r="AC4771" s="378"/>
      <c r="AD4771" s="378"/>
      <c r="AE4771" s="378"/>
      <c r="AF4771" s="378"/>
      <c r="AG4771" s="378"/>
      <c r="AH4771" s="378"/>
      <c r="AI4771" s="378"/>
      <c r="AJ4771" s="378"/>
      <c r="AK4771" s="378"/>
      <c r="AL4771" s="378"/>
      <c r="AM4771" s="378"/>
      <c r="AN4771" s="378"/>
      <c r="AO4771" s="378"/>
      <c r="AP4771" s="378"/>
      <c r="AQ4771" s="378"/>
      <c r="AR4771" s="378"/>
      <c r="AS4771" s="378"/>
      <c r="AT4771" s="378"/>
      <c r="AU4771" s="378"/>
      <c r="AV4771" s="378"/>
      <c r="AW4771" s="378"/>
      <c r="AX4771" s="378"/>
      <c r="AY4771" s="378"/>
      <c r="AZ4771" s="378"/>
      <c r="BA4771" s="378"/>
      <c r="BB4771" s="378"/>
      <c r="BC4771" s="378"/>
      <c r="BD4771" s="378"/>
      <c r="BE4771" s="378"/>
      <c r="BF4771" s="378"/>
      <c r="BG4771" s="378"/>
      <c r="BH4771" s="378"/>
      <c r="BI4771" s="378"/>
      <c r="BJ4771" s="378"/>
      <c r="BK4771" s="378"/>
      <c r="BL4771" s="378"/>
      <c r="BM4771" s="378"/>
      <c r="BN4771" s="378"/>
      <c r="BO4771" s="378"/>
      <c r="BP4771" s="378"/>
      <c r="BQ4771" s="378"/>
      <c r="BR4771" s="378"/>
      <c r="BS4771" s="378"/>
      <c r="BT4771" s="378"/>
      <c r="BU4771" s="378"/>
      <c r="BV4771" s="378"/>
      <c r="BW4771" s="378"/>
      <c r="BX4771" s="378"/>
      <c r="BY4771" s="378"/>
      <c r="BZ4771" s="378"/>
      <c r="CA4771" s="378"/>
      <c r="CB4771" s="378"/>
      <c r="CC4771" s="378"/>
      <c r="CD4771" s="378"/>
      <c r="CE4771" s="378"/>
      <c r="CF4771" s="378"/>
      <c r="CG4771" s="378"/>
      <c r="CH4771" s="378"/>
      <c r="CI4771" s="378"/>
      <c r="CJ4771" s="378"/>
      <c r="CK4771" s="378"/>
      <c r="CL4771" s="378"/>
      <c r="CM4771" s="378"/>
      <c r="CN4771" s="378"/>
      <c r="CO4771" s="378"/>
      <c r="CP4771" s="378"/>
      <c r="CQ4771" s="378"/>
      <c r="CR4771" s="378"/>
      <c r="CS4771" s="378"/>
      <c r="CT4771" s="378"/>
      <c r="CU4771" s="378"/>
      <c r="CV4771" s="378"/>
      <c r="CW4771" s="378"/>
      <c r="CX4771" s="378"/>
      <c r="CY4771" s="378"/>
      <c r="CZ4771" s="378"/>
      <c r="DA4771" s="378"/>
      <c r="DB4771" s="378"/>
      <c r="DC4771" s="378"/>
      <c r="DD4771" s="378"/>
      <c r="DE4771" s="378"/>
      <c r="DF4771" s="378"/>
      <c r="DG4771" s="378"/>
      <c r="DH4771" s="378"/>
      <c r="DI4771" s="378"/>
      <c r="DJ4771" s="378"/>
      <c r="DK4771" s="378"/>
      <c r="DL4771" s="378"/>
      <c r="DM4771" s="378"/>
      <c r="DN4771" s="378"/>
      <c r="DO4771" s="378"/>
      <c r="DP4771" s="378"/>
      <c r="DQ4771" s="378"/>
      <c r="DR4771" s="378"/>
      <c r="DS4771" s="378"/>
      <c r="DT4771" s="378"/>
      <c r="DU4771" s="378"/>
      <c r="DV4771" s="378"/>
      <c r="DW4771" s="378"/>
      <c r="DX4771" s="378"/>
      <c r="DY4771" s="378"/>
      <c r="DZ4771" s="378"/>
      <c r="EA4771" s="378"/>
      <c r="EB4771" s="378"/>
      <c r="EC4771" s="378"/>
      <c r="ED4771" s="378"/>
      <c r="EE4771" s="378"/>
      <c r="EF4771" s="378"/>
      <c r="EG4771" s="378"/>
      <c r="EH4771" s="378"/>
      <c r="EI4771" s="378"/>
      <c r="EJ4771" s="378"/>
      <c r="EK4771" s="378"/>
      <c r="EL4771" s="378"/>
      <c r="EM4771" s="378"/>
      <c r="EN4771" s="378"/>
      <c r="EO4771" s="378"/>
      <c r="EP4771" s="378"/>
      <c r="EQ4771" s="378"/>
      <c r="ER4771" s="378"/>
      <c r="ES4771" s="378"/>
      <c r="ET4771" s="378"/>
      <c r="EU4771" s="378"/>
      <c r="EV4771" s="378"/>
      <c r="EW4771" s="378"/>
      <c r="EX4771" s="378"/>
      <c r="EY4771" s="378"/>
      <c r="EZ4771" s="378"/>
      <c r="FA4771" s="378"/>
      <c r="FB4771" s="378"/>
      <c r="FC4771" s="378"/>
      <c r="FD4771" s="378"/>
      <c r="FE4771" s="378"/>
      <c r="FF4771" s="378"/>
      <c r="FG4771" s="378"/>
      <c r="FH4771" s="378"/>
      <c r="FI4771" s="378"/>
      <c r="FJ4771" s="378"/>
      <c r="FK4771" s="378"/>
      <c r="FL4771" s="378"/>
      <c r="FM4771" s="378"/>
      <c r="FN4771" s="378"/>
      <c r="FO4771" s="378"/>
      <c r="FP4771" s="378"/>
      <c r="FQ4771" s="378"/>
      <c r="FR4771" s="378"/>
      <c r="FS4771" s="378"/>
      <c r="FT4771" s="378"/>
      <c r="FU4771" s="378"/>
      <c r="FV4771" s="378"/>
      <c r="FW4771" s="378"/>
      <c r="FX4771" s="378"/>
      <c r="FY4771" s="378"/>
      <c r="FZ4771" s="378"/>
      <c r="GA4771" s="378"/>
      <c r="GB4771" s="378"/>
      <c r="GC4771" s="378"/>
      <c r="GD4771" s="378"/>
      <c r="GE4771" s="378"/>
      <c r="GF4771" s="378"/>
      <c r="GG4771" s="378"/>
      <c r="GH4771" s="378"/>
      <c r="GI4771" s="378"/>
      <c r="GJ4771" s="378"/>
      <c r="GK4771" s="378"/>
      <c r="GL4771" s="378"/>
      <c r="GM4771" s="378"/>
      <c r="GN4771" s="378"/>
      <c r="GO4771" s="378"/>
      <c r="GP4771" s="378"/>
      <c r="GQ4771" s="378"/>
      <c r="GR4771" s="378"/>
      <c r="GS4771" s="378"/>
      <c r="GT4771" s="378"/>
      <c r="GU4771" s="378"/>
      <c r="GV4771" s="378"/>
      <c r="GW4771" s="378"/>
      <c r="GX4771" s="378"/>
      <c r="GY4771" s="378"/>
      <c r="GZ4771" s="378"/>
      <c r="HA4771" s="378"/>
      <c r="HB4771" s="378"/>
      <c r="HC4771" s="378"/>
      <c r="HD4771" s="378"/>
      <c r="HE4771" s="378"/>
      <c r="HF4771" s="378"/>
      <c r="HG4771" s="378"/>
      <c r="HH4771" s="378"/>
      <c r="HI4771" s="378"/>
      <c r="HJ4771" s="378"/>
      <c r="HK4771" s="378"/>
      <c r="HL4771" s="378"/>
      <c r="HM4771" s="378"/>
      <c r="HN4771" s="378"/>
      <c r="HO4771" s="378"/>
      <c r="HP4771" s="378"/>
      <c r="HQ4771" s="378"/>
      <c r="HR4771" s="378"/>
      <c r="HS4771" s="378"/>
      <c r="HT4771" s="378"/>
      <c r="HU4771" s="378"/>
      <c r="HV4771" s="378"/>
    </row>
    <row r="4772" spans="1:242">
      <c r="A4772" s="251">
        <v>72</v>
      </c>
      <c r="B4772" s="364" t="s">
        <v>5785</v>
      </c>
      <c r="C4772" s="365"/>
      <c r="D4772" s="179" t="s">
        <v>1808</v>
      </c>
      <c r="E4772" s="299"/>
      <c r="F4772" s="179"/>
      <c r="G4772" s="179"/>
      <c r="H4772" s="179"/>
      <c r="I4772" s="7"/>
      <c r="J4772" s="375">
        <v>8</v>
      </c>
      <c r="K4772" s="369">
        <f t="shared" si="272"/>
        <v>7.5403944000000014E-2</v>
      </c>
      <c r="L4772" s="370">
        <f t="shared" si="273"/>
        <v>8078.9940000000015</v>
      </c>
      <c r="M4772" s="376">
        <v>67324.950000000012</v>
      </c>
      <c r="HW4772" s="19"/>
      <c r="HX4772" s="19"/>
      <c r="HY4772" s="19"/>
      <c r="HZ4772" s="19"/>
      <c r="IA4772" s="19"/>
      <c r="IB4772" s="19"/>
      <c r="IC4772" s="19"/>
      <c r="ID4772" s="19"/>
      <c r="IE4772" s="19"/>
      <c r="IF4772" s="19"/>
      <c r="IG4772" s="19"/>
      <c r="IH4772" s="19"/>
    </row>
    <row r="4773" spans="1:242">
      <c r="A4773" s="251">
        <v>73</v>
      </c>
      <c r="B4773" s="364" t="s">
        <v>5786</v>
      </c>
      <c r="C4773" s="365"/>
      <c r="D4773" s="179" t="s">
        <v>1808</v>
      </c>
      <c r="E4773" s="299"/>
      <c r="F4773" s="179"/>
      <c r="G4773" s="179"/>
      <c r="H4773" s="179"/>
      <c r="I4773" s="7"/>
      <c r="J4773" s="375">
        <v>8</v>
      </c>
      <c r="K4773" s="369">
        <f t="shared" si="272"/>
        <v>7.5403944000000014E-2</v>
      </c>
      <c r="L4773" s="370">
        <f t="shared" si="273"/>
        <v>8078.9940000000015</v>
      </c>
      <c r="M4773" s="376">
        <v>67324.950000000012</v>
      </c>
      <c r="HW4773" s="19"/>
      <c r="HX4773" s="19"/>
      <c r="HY4773" s="19"/>
      <c r="HZ4773" s="19"/>
      <c r="IA4773" s="19"/>
      <c r="IB4773" s="19"/>
      <c r="IC4773" s="19"/>
      <c r="ID4773" s="19"/>
      <c r="IE4773" s="19"/>
      <c r="IF4773" s="19"/>
      <c r="IG4773" s="19"/>
      <c r="IH4773" s="19"/>
    </row>
    <row r="4774" spans="1:242" s="381" customFormat="1" ht="30.75" customHeight="1">
      <c r="A4774" s="819"/>
      <c r="B4774" s="1004" t="s">
        <v>6338</v>
      </c>
      <c r="C4774" s="1005"/>
      <c r="D4774" s="1005"/>
      <c r="E4774" s="1005"/>
      <c r="F4774" s="1005"/>
      <c r="G4774" s="1005"/>
      <c r="H4774" s="1005"/>
      <c r="I4774" s="378"/>
      <c r="J4774" s="378"/>
      <c r="K4774" s="395"/>
      <c r="L4774" s="388"/>
      <c r="M4774" s="388"/>
      <c r="N4774" s="378"/>
      <c r="O4774" s="378"/>
      <c r="P4774" s="378"/>
      <c r="Q4774" s="378"/>
      <c r="R4774" s="378"/>
      <c r="S4774" s="378"/>
      <c r="T4774" s="378"/>
      <c r="U4774" s="378"/>
      <c r="V4774" s="378"/>
      <c r="W4774" s="378"/>
      <c r="X4774" s="378"/>
      <c r="Y4774" s="378"/>
      <c r="Z4774" s="378"/>
      <c r="AA4774" s="378"/>
      <c r="AB4774" s="378"/>
      <c r="AC4774" s="378"/>
      <c r="AD4774" s="378"/>
      <c r="AE4774" s="378"/>
      <c r="AF4774" s="378"/>
      <c r="AG4774" s="378"/>
      <c r="AH4774" s="378"/>
      <c r="AI4774" s="378"/>
      <c r="AJ4774" s="378"/>
      <c r="AK4774" s="378"/>
      <c r="AL4774" s="378"/>
      <c r="AM4774" s="378"/>
      <c r="AN4774" s="378"/>
      <c r="AO4774" s="378"/>
      <c r="AP4774" s="378"/>
      <c r="AQ4774" s="378"/>
      <c r="AR4774" s="378"/>
      <c r="AS4774" s="378"/>
      <c r="AT4774" s="378"/>
      <c r="AU4774" s="378"/>
      <c r="AV4774" s="378"/>
      <c r="AW4774" s="378"/>
      <c r="AX4774" s="378"/>
      <c r="AY4774" s="378"/>
      <c r="AZ4774" s="378"/>
      <c r="BA4774" s="378"/>
      <c r="BB4774" s="378"/>
      <c r="BC4774" s="378"/>
      <c r="BD4774" s="378"/>
      <c r="BE4774" s="378"/>
      <c r="BF4774" s="378"/>
      <c r="BG4774" s="378"/>
      <c r="BH4774" s="378"/>
      <c r="BI4774" s="378"/>
      <c r="BJ4774" s="378"/>
      <c r="BK4774" s="378"/>
      <c r="BL4774" s="378"/>
      <c r="BM4774" s="378"/>
      <c r="BN4774" s="378"/>
      <c r="BO4774" s="378"/>
      <c r="BP4774" s="378"/>
      <c r="BQ4774" s="378"/>
      <c r="BR4774" s="378"/>
      <c r="BS4774" s="378"/>
      <c r="BT4774" s="378"/>
      <c r="BU4774" s="378"/>
      <c r="BV4774" s="378"/>
      <c r="BW4774" s="378"/>
      <c r="BX4774" s="378"/>
      <c r="BY4774" s="378"/>
      <c r="BZ4774" s="378"/>
      <c r="CA4774" s="378"/>
      <c r="CB4774" s="378"/>
      <c r="CC4774" s="378"/>
      <c r="CD4774" s="378"/>
      <c r="CE4774" s="378"/>
      <c r="CF4774" s="378"/>
      <c r="CG4774" s="378"/>
      <c r="CH4774" s="378"/>
      <c r="CI4774" s="378"/>
      <c r="CJ4774" s="378"/>
      <c r="CK4774" s="378"/>
      <c r="CL4774" s="378"/>
      <c r="CM4774" s="378"/>
      <c r="CN4774" s="378"/>
      <c r="CO4774" s="378"/>
      <c r="CP4774" s="378"/>
      <c r="CQ4774" s="378"/>
      <c r="CR4774" s="378"/>
      <c r="CS4774" s="378"/>
      <c r="CT4774" s="378"/>
      <c r="CU4774" s="378"/>
      <c r="CV4774" s="378"/>
      <c r="CW4774" s="378"/>
      <c r="CX4774" s="378"/>
      <c r="CY4774" s="378"/>
      <c r="CZ4774" s="378"/>
      <c r="DA4774" s="378"/>
      <c r="DB4774" s="378"/>
      <c r="DC4774" s="378"/>
      <c r="DD4774" s="378"/>
      <c r="DE4774" s="378"/>
      <c r="DF4774" s="378"/>
      <c r="DG4774" s="378"/>
      <c r="DH4774" s="378"/>
      <c r="DI4774" s="378"/>
      <c r="DJ4774" s="378"/>
      <c r="DK4774" s="378"/>
      <c r="DL4774" s="378"/>
      <c r="DM4774" s="378"/>
      <c r="DN4774" s="378"/>
      <c r="DO4774" s="378"/>
      <c r="DP4774" s="378"/>
      <c r="DQ4774" s="378"/>
      <c r="DR4774" s="378"/>
      <c r="DS4774" s="378"/>
      <c r="DT4774" s="378"/>
      <c r="DU4774" s="378"/>
      <c r="DV4774" s="378"/>
      <c r="DW4774" s="378"/>
      <c r="DX4774" s="378"/>
      <c r="DY4774" s="378"/>
      <c r="DZ4774" s="378"/>
      <c r="EA4774" s="378"/>
      <c r="EB4774" s="378"/>
      <c r="EC4774" s="378"/>
      <c r="ED4774" s="378"/>
      <c r="EE4774" s="378"/>
      <c r="EF4774" s="378"/>
      <c r="EG4774" s="378"/>
      <c r="EH4774" s="378"/>
      <c r="EI4774" s="378"/>
      <c r="EJ4774" s="378"/>
      <c r="EK4774" s="378"/>
      <c r="EL4774" s="378"/>
      <c r="EM4774" s="378"/>
      <c r="EN4774" s="378"/>
      <c r="EO4774" s="378"/>
      <c r="EP4774" s="378"/>
      <c r="EQ4774" s="378"/>
      <c r="ER4774" s="378"/>
      <c r="ES4774" s="378"/>
      <c r="ET4774" s="378"/>
      <c r="EU4774" s="378"/>
      <c r="EV4774" s="378"/>
      <c r="EW4774" s="378"/>
      <c r="EX4774" s="378"/>
      <c r="EY4774" s="378"/>
      <c r="EZ4774" s="378"/>
      <c r="FA4774" s="378"/>
      <c r="FB4774" s="378"/>
      <c r="FC4774" s="378"/>
      <c r="FD4774" s="378"/>
      <c r="FE4774" s="378"/>
      <c r="FF4774" s="378"/>
      <c r="FG4774" s="378"/>
      <c r="FH4774" s="378"/>
      <c r="FI4774" s="378"/>
      <c r="FJ4774" s="378"/>
      <c r="FK4774" s="378"/>
      <c r="FL4774" s="378"/>
      <c r="FM4774" s="378"/>
      <c r="FN4774" s="378"/>
      <c r="FO4774" s="378"/>
      <c r="FP4774" s="378"/>
      <c r="FQ4774" s="378"/>
      <c r="FR4774" s="378"/>
      <c r="FS4774" s="378"/>
      <c r="FT4774" s="378"/>
      <c r="FU4774" s="378"/>
      <c r="FV4774" s="378"/>
      <c r="FW4774" s="378"/>
      <c r="FX4774" s="378"/>
      <c r="FY4774" s="378"/>
      <c r="FZ4774" s="378"/>
      <c r="GA4774" s="378"/>
      <c r="GB4774" s="378"/>
      <c r="GC4774" s="378"/>
      <c r="GD4774" s="378"/>
      <c r="GE4774" s="378"/>
      <c r="GF4774" s="378"/>
      <c r="GG4774" s="378"/>
      <c r="GH4774" s="378"/>
      <c r="GI4774" s="378"/>
      <c r="GJ4774" s="378"/>
      <c r="GK4774" s="378"/>
      <c r="GL4774" s="378"/>
      <c r="GM4774" s="378"/>
      <c r="GN4774" s="378"/>
      <c r="GO4774" s="378"/>
      <c r="GP4774" s="378"/>
      <c r="GQ4774" s="378"/>
      <c r="GR4774" s="378"/>
      <c r="GS4774" s="378"/>
      <c r="GT4774" s="378"/>
      <c r="GU4774" s="378"/>
      <c r="GV4774" s="378"/>
      <c r="GW4774" s="378"/>
      <c r="GX4774" s="378"/>
      <c r="GY4774" s="378"/>
      <c r="GZ4774" s="378"/>
      <c r="HA4774" s="378"/>
      <c r="HB4774" s="378"/>
      <c r="HC4774" s="378"/>
      <c r="HD4774" s="378"/>
      <c r="HE4774" s="378"/>
      <c r="HF4774" s="378"/>
      <c r="HG4774" s="378"/>
      <c r="HH4774" s="378"/>
      <c r="HI4774" s="378"/>
      <c r="HJ4774" s="378"/>
      <c r="HK4774" s="378"/>
      <c r="HL4774" s="378"/>
      <c r="HM4774" s="378"/>
      <c r="HN4774" s="378"/>
      <c r="HO4774" s="378"/>
      <c r="HP4774" s="378"/>
      <c r="HQ4774" s="378"/>
      <c r="HR4774" s="378"/>
      <c r="HS4774" s="378"/>
      <c r="HT4774" s="378"/>
      <c r="HU4774" s="378"/>
      <c r="HV4774" s="378"/>
    </row>
    <row r="4775" spans="1:242">
      <c r="A4775" s="251">
        <v>74</v>
      </c>
      <c r="B4775" s="364" t="s">
        <v>5787</v>
      </c>
      <c r="C4775" s="365"/>
      <c r="D4775" s="179" t="s">
        <v>1808</v>
      </c>
      <c r="E4775" s="299"/>
      <c r="F4775" s="179"/>
      <c r="G4775" s="179"/>
      <c r="H4775" s="179"/>
      <c r="I4775" s="7"/>
      <c r="J4775" s="375">
        <v>8</v>
      </c>
      <c r="K4775" s="369">
        <f t="shared" si="272"/>
        <v>7.5403944000000014E-2</v>
      </c>
      <c r="L4775" s="370">
        <f t="shared" si="273"/>
        <v>8078.9940000000015</v>
      </c>
      <c r="M4775" s="376">
        <v>67324.950000000012</v>
      </c>
      <c r="HW4775" s="19"/>
      <c r="HX4775" s="19"/>
      <c r="HY4775" s="19"/>
      <c r="HZ4775" s="19"/>
      <c r="IA4775" s="19"/>
      <c r="IB4775" s="19"/>
      <c r="IC4775" s="19"/>
      <c r="ID4775" s="19"/>
      <c r="IE4775" s="19"/>
      <c r="IF4775" s="19"/>
      <c r="IG4775" s="19"/>
      <c r="IH4775" s="19"/>
    </row>
    <row r="4776" spans="1:242">
      <c r="A4776" s="251">
        <v>75</v>
      </c>
      <c r="B4776" s="364" t="s">
        <v>5788</v>
      </c>
      <c r="C4776" s="365"/>
      <c r="D4776" s="179" t="s">
        <v>1808</v>
      </c>
      <c r="E4776" s="299"/>
      <c r="F4776" s="179"/>
      <c r="G4776" s="179"/>
      <c r="H4776" s="179"/>
      <c r="I4776" s="7"/>
      <c r="J4776" s="375">
        <v>8</v>
      </c>
      <c r="K4776" s="369">
        <f t="shared" si="272"/>
        <v>7.5403944000000014E-2</v>
      </c>
      <c r="L4776" s="370">
        <f t="shared" si="273"/>
        <v>8078.9940000000015</v>
      </c>
      <c r="M4776" s="376">
        <v>67324.950000000012</v>
      </c>
      <c r="HW4776" s="19"/>
      <c r="HX4776" s="19"/>
      <c r="HY4776" s="19"/>
      <c r="HZ4776" s="19"/>
      <c r="IA4776" s="19"/>
      <c r="IB4776" s="19"/>
      <c r="IC4776" s="19"/>
      <c r="ID4776" s="19"/>
      <c r="IE4776" s="19"/>
      <c r="IF4776" s="19"/>
      <c r="IG4776" s="19"/>
      <c r="IH4776" s="19"/>
    </row>
    <row r="4777" spans="1:242" s="381" customFormat="1" ht="30.75" customHeight="1">
      <c r="A4777" s="819"/>
      <c r="B4777" s="1004" t="s">
        <v>6339</v>
      </c>
      <c r="C4777" s="1005"/>
      <c r="D4777" s="1005"/>
      <c r="E4777" s="1005"/>
      <c r="F4777" s="1005"/>
      <c r="G4777" s="1005"/>
      <c r="H4777" s="1005"/>
      <c r="I4777" s="378"/>
      <c r="J4777" s="378"/>
      <c r="K4777" s="395"/>
      <c r="L4777" s="388"/>
      <c r="M4777" s="388"/>
      <c r="N4777" s="378"/>
      <c r="O4777" s="378"/>
      <c r="P4777" s="378"/>
      <c r="Q4777" s="378"/>
      <c r="R4777" s="378"/>
      <c r="S4777" s="378"/>
      <c r="T4777" s="378"/>
      <c r="U4777" s="378"/>
      <c r="V4777" s="378"/>
      <c r="W4777" s="378"/>
      <c r="X4777" s="378"/>
      <c r="Y4777" s="378"/>
      <c r="Z4777" s="378"/>
      <c r="AA4777" s="378"/>
      <c r="AB4777" s="378"/>
      <c r="AC4777" s="378"/>
      <c r="AD4777" s="378"/>
      <c r="AE4777" s="378"/>
      <c r="AF4777" s="378"/>
      <c r="AG4777" s="378"/>
      <c r="AH4777" s="378"/>
      <c r="AI4777" s="378"/>
      <c r="AJ4777" s="378"/>
      <c r="AK4777" s="378"/>
      <c r="AL4777" s="378"/>
      <c r="AM4777" s="378"/>
      <c r="AN4777" s="378"/>
      <c r="AO4777" s="378"/>
      <c r="AP4777" s="378"/>
      <c r="AQ4777" s="378"/>
      <c r="AR4777" s="378"/>
      <c r="AS4777" s="378"/>
      <c r="AT4777" s="378"/>
      <c r="AU4777" s="378"/>
      <c r="AV4777" s="378"/>
      <c r="AW4777" s="378"/>
      <c r="AX4777" s="378"/>
      <c r="AY4777" s="378"/>
      <c r="AZ4777" s="378"/>
      <c r="BA4777" s="378"/>
      <c r="BB4777" s="378"/>
      <c r="BC4777" s="378"/>
      <c r="BD4777" s="378"/>
      <c r="BE4777" s="378"/>
      <c r="BF4777" s="378"/>
      <c r="BG4777" s="378"/>
      <c r="BH4777" s="378"/>
      <c r="BI4777" s="378"/>
      <c r="BJ4777" s="378"/>
      <c r="BK4777" s="378"/>
      <c r="BL4777" s="378"/>
      <c r="BM4777" s="378"/>
      <c r="BN4777" s="378"/>
      <c r="BO4777" s="378"/>
      <c r="BP4777" s="378"/>
      <c r="BQ4777" s="378"/>
      <c r="BR4777" s="378"/>
      <c r="BS4777" s="378"/>
      <c r="BT4777" s="378"/>
      <c r="BU4777" s="378"/>
      <c r="BV4777" s="378"/>
      <c r="BW4777" s="378"/>
      <c r="BX4777" s="378"/>
      <c r="BY4777" s="378"/>
      <c r="BZ4777" s="378"/>
      <c r="CA4777" s="378"/>
      <c r="CB4777" s="378"/>
      <c r="CC4777" s="378"/>
      <c r="CD4777" s="378"/>
      <c r="CE4777" s="378"/>
      <c r="CF4777" s="378"/>
      <c r="CG4777" s="378"/>
      <c r="CH4777" s="378"/>
      <c r="CI4777" s="378"/>
      <c r="CJ4777" s="378"/>
      <c r="CK4777" s="378"/>
      <c r="CL4777" s="378"/>
      <c r="CM4777" s="378"/>
      <c r="CN4777" s="378"/>
      <c r="CO4777" s="378"/>
      <c r="CP4777" s="378"/>
      <c r="CQ4777" s="378"/>
      <c r="CR4777" s="378"/>
      <c r="CS4777" s="378"/>
      <c r="CT4777" s="378"/>
      <c r="CU4777" s="378"/>
      <c r="CV4777" s="378"/>
      <c r="CW4777" s="378"/>
      <c r="CX4777" s="378"/>
      <c r="CY4777" s="378"/>
      <c r="CZ4777" s="378"/>
      <c r="DA4777" s="378"/>
      <c r="DB4777" s="378"/>
      <c r="DC4777" s="378"/>
      <c r="DD4777" s="378"/>
      <c r="DE4777" s="378"/>
      <c r="DF4777" s="378"/>
      <c r="DG4777" s="378"/>
      <c r="DH4777" s="378"/>
      <c r="DI4777" s="378"/>
      <c r="DJ4777" s="378"/>
      <c r="DK4777" s="378"/>
      <c r="DL4777" s="378"/>
      <c r="DM4777" s="378"/>
      <c r="DN4777" s="378"/>
      <c r="DO4777" s="378"/>
      <c r="DP4777" s="378"/>
      <c r="DQ4777" s="378"/>
      <c r="DR4777" s="378"/>
      <c r="DS4777" s="378"/>
      <c r="DT4777" s="378"/>
      <c r="DU4777" s="378"/>
      <c r="DV4777" s="378"/>
      <c r="DW4777" s="378"/>
      <c r="DX4777" s="378"/>
      <c r="DY4777" s="378"/>
      <c r="DZ4777" s="378"/>
      <c r="EA4777" s="378"/>
      <c r="EB4777" s="378"/>
      <c r="EC4777" s="378"/>
      <c r="ED4777" s="378"/>
      <c r="EE4777" s="378"/>
      <c r="EF4777" s="378"/>
      <c r="EG4777" s="378"/>
      <c r="EH4777" s="378"/>
      <c r="EI4777" s="378"/>
      <c r="EJ4777" s="378"/>
      <c r="EK4777" s="378"/>
      <c r="EL4777" s="378"/>
      <c r="EM4777" s="378"/>
      <c r="EN4777" s="378"/>
      <c r="EO4777" s="378"/>
      <c r="EP4777" s="378"/>
      <c r="EQ4777" s="378"/>
      <c r="ER4777" s="378"/>
      <c r="ES4777" s="378"/>
      <c r="ET4777" s="378"/>
      <c r="EU4777" s="378"/>
      <c r="EV4777" s="378"/>
      <c r="EW4777" s="378"/>
      <c r="EX4777" s="378"/>
      <c r="EY4777" s="378"/>
      <c r="EZ4777" s="378"/>
      <c r="FA4777" s="378"/>
      <c r="FB4777" s="378"/>
      <c r="FC4777" s="378"/>
      <c r="FD4777" s="378"/>
      <c r="FE4777" s="378"/>
      <c r="FF4777" s="378"/>
      <c r="FG4777" s="378"/>
      <c r="FH4777" s="378"/>
      <c r="FI4777" s="378"/>
      <c r="FJ4777" s="378"/>
      <c r="FK4777" s="378"/>
      <c r="FL4777" s="378"/>
      <c r="FM4777" s="378"/>
      <c r="FN4777" s="378"/>
      <c r="FO4777" s="378"/>
      <c r="FP4777" s="378"/>
      <c r="FQ4777" s="378"/>
      <c r="FR4777" s="378"/>
      <c r="FS4777" s="378"/>
      <c r="FT4777" s="378"/>
      <c r="FU4777" s="378"/>
      <c r="FV4777" s="378"/>
      <c r="FW4777" s="378"/>
      <c r="FX4777" s="378"/>
      <c r="FY4777" s="378"/>
      <c r="FZ4777" s="378"/>
      <c r="GA4777" s="378"/>
      <c r="GB4777" s="378"/>
      <c r="GC4777" s="378"/>
      <c r="GD4777" s="378"/>
      <c r="GE4777" s="378"/>
      <c r="GF4777" s="378"/>
      <c r="GG4777" s="378"/>
      <c r="GH4777" s="378"/>
      <c r="GI4777" s="378"/>
      <c r="GJ4777" s="378"/>
      <c r="GK4777" s="378"/>
      <c r="GL4777" s="378"/>
      <c r="GM4777" s="378"/>
      <c r="GN4777" s="378"/>
      <c r="GO4777" s="378"/>
      <c r="GP4777" s="378"/>
      <c r="GQ4777" s="378"/>
      <c r="GR4777" s="378"/>
      <c r="GS4777" s="378"/>
      <c r="GT4777" s="378"/>
      <c r="GU4777" s="378"/>
      <c r="GV4777" s="378"/>
      <c r="GW4777" s="378"/>
      <c r="GX4777" s="378"/>
      <c r="GY4777" s="378"/>
      <c r="GZ4777" s="378"/>
      <c r="HA4777" s="378"/>
      <c r="HB4777" s="378"/>
      <c r="HC4777" s="378"/>
      <c r="HD4777" s="378"/>
      <c r="HE4777" s="378"/>
      <c r="HF4777" s="378"/>
      <c r="HG4777" s="378"/>
      <c r="HH4777" s="378"/>
      <c r="HI4777" s="378"/>
      <c r="HJ4777" s="378"/>
      <c r="HK4777" s="378"/>
      <c r="HL4777" s="378"/>
      <c r="HM4777" s="378"/>
      <c r="HN4777" s="378"/>
      <c r="HO4777" s="378"/>
      <c r="HP4777" s="378"/>
      <c r="HQ4777" s="378"/>
      <c r="HR4777" s="378"/>
      <c r="HS4777" s="378"/>
      <c r="HT4777" s="378"/>
      <c r="HU4777" s="378"/>
      <c r="HV4777" s="378"/>
    </row>
    <row r="4778" spans="1:242">
      <c r="A4778" s="251">
        <v>76</v>
      </c>
      <c r="B4778" s="364" t="s">
        <v>5789</v>
      </c>
      <c r="C4778" s="365"/>
      <c r="D4778" s="179" t="s">
        <v>1808</v>
      </c>
      <c r="E4778" s="299"/>
      <c r="F4778" s="179"/>
      <c r="G4778" s="179"/>
      <c r="H4778" s="179"/>
      <c r="I4778" s="7"/>
      <c r="J4778" s="375">
        <v>8</v>
      </c>
      <c r="K4778" s="369">
        <f t="shared" si="272"/>
        <v>0.15007999999999999</v>
      </c>
      <c r="L4778" s="370">
        <f t="shared" si="273"/>
        <v>16080</v>
      </c>
      <c r="M4778" s="376">
        <v>134000</v>
      </c>
      <c r="HW4778" s="19"/>
      <c r="HX4778" s="19"/>
      <c r="HY4778" s="19"/>
      <c r="HZ4778" s="19"/>
      <c r="IA4778" s="19"/>
      <c r="IB4778" s="19"/>
      <c r="IC4778" s="19"/>
      <c r="ID4778" s="19"/>
      <c r="IE4778" s="19"/>
      <c r="IF4778" s="19"/>
      <c r="IG4778" s="19"/>
      <c r="IH4778" s="19"/>
    </row>
    <row r="4779" spans="1:242" ht="26.25" customHeight="1">
      <c r="A4779" s="251">
        <v>77</v>
      </c>
      <c r="B4779" s="364" t="s">
        <v>5790</v>
      </c>
      <c r="C4779" s="365"/>
      <c r="D4779" s="179" t="s">
        <v>1808</v>
      </c>
      <c r="E4779" s="299"/>
      <c r="F4779" s="179"/>
      <c r="G4779" s="179"/>
      <c r="H4779" s="179"/>
      <c r="I4779" s="7"/>
      <c r="J4779" s="375">
        <v>8</v>
      </c>
      <c r="K4779" s="369">
        <f t="shared" si="272"/>
        <v>0.15007999999999999</v>
      </c>
      <c r="L4779" s="370">
        <f t="shared" si="273"/>
        <v>16080</v>
      </c>
      <c r="M4779" s="376">
        <v>134000</v>
      </c>
      <c r="HW4779" s="19"/>
      <c r="HX4779" s="19"/>
      <c r="HY4779" s="19"/>
      <c r="HZ4779" s="19"/>
      <c r="IA4779" s="19"/>
      <c r="IB4779" s="19"/>
      <c r="IC4779" s="19"/>
      <c r="ID4779" s="19"/>
      <c r="IE4779" s="19"/>
      <c r="IF4779" s="19"/>
      <c r="IG4779" s="19"/>
      <c r="IH4779" s="19"/>
    </row>
    <row r="4780" spans="1:242" s="381" customFormat="1" ht="30.75" customHeight="1">
      <c r="A4780" s="819"/>
      <c r="B4780" s="1004" t="s">
        <v>6340</v>
      </c>
      <c r="C4780" s="1005"/>
      <c r="D4780" s="1005"/>
      <c r="E4780" s="1005"/>
      <c r="F4780" s="1005"/>
      <c r="G4780" s="1005"/>
      <c r="H4780" s="1005"/>
      <c r="I4780" s="378"/>
      <c r="J4780" s="378"/>
      <c r="K4780" s="395"/>
      <c r="L4780" s="388"/>
      <c r="M4780" s="388"/>
      <c r="N4780" s="378"/>
      <c r="O4780" s="378"/>
      <c r="P4780" s="378"/>
      <c r="Q4780" s="378"/>
      <c r="R4780" s="378"/>
      <c r="S4780" s="378"/>
      <c r="T4780" s="378"/>
      <c r="U4780" s="378"/>
      <c r="V4780" s="378"/>
      <c r="W4780" s="378"/>
      <c r="X4780" s="378"/>
      <c r="Y4780" s="378"/>
      <c r="Z4780" s="378"/>
      <c r="AA4780" s="378"/>
      <c r="AB4780" s="378"/>
      <c r="AC4780" s="378"/>
      <c r="AD4780" s="378"/>
      <c r="AE4780" s="378"/>
      <c r="AF4780" s="378"/>
      <c r="AG4780" s="378"/>
      <c r="AH4780" s="378"/>
      <c r="AI4780" s="378"/>
      <c r="AJ4780" s="378"/>
      <c r="AK4780" s="378"/>
      <c r="AL4780" s="378"/>
      <c r="AM4780" s="378"/>
      <c r="AN4780" s="378"/>
      <c r="AO4780" s="378"/>
      <c r="AP4780" s="378"/>
      <c r="AQ4780" s="378"/>
      <c r="AR4780" s="378"/>
      <c r="AS4780" s="378"/>
      <c r="AT4780" s="378"/>
      <c r="AU4780" s="378"/>
      <c r="AV4780" s="378"/>
      <c r="AW4780" s="378"/>
      <c r="AX4780" s="378"/>
      <c r="AY4780" s="378"/>
      <c r="AZ4780" s="378"/>
      <c r="BA4780" s="378"/>
      <c r="BB4780" s="378"/>
      <c r="BC4780" s="378"/>
      <c r="BD4780" s="378"/>
      <c r="BE4780" s="378"/>
      <c r="BF4780" s="378"/>
      <c r="BG4780" s="378"/>
      <c r="BH4780" s="378"/>
      <c r="BI4780" s="378"/>
      <c r="BJ4780" s="378"/>
      <c r="BK4780" s="378"/>
      <c r="BL4780" s="378"/>
      <c r="BM4780" s="378"/>
      <c r="BN4780" s="378"/>
      <c r="BO4780" s="378"/>
      <c r="BP4780" s="378"/>
      <c r="BQ4780" s="378"/>
      <c r="BR4780" s="378"/>
      <c r="BS4780" s="378"/>
      <c r="BT4780" s="378"/>
      <c r="BU4780" s="378"/>
      <c r="BV4780" s="378"/>
      <c r="BW4780" s="378"/>
      <c r="BX4780" s="378"/>
      <c r="BY4780" s="378"/>
      <c r="BZ4780" s="378"/>
      <c r="CA4780" s="378"/>
      <c r="CB4780" s="378"/>
      <c r="CC4780" s="378"/>
      <c r="CD4780" s="378"/>
      <c r="CE4780" s="378"/>
      <c r="CF4780" s="378"/>
      <c r="CG4780" s="378"/>
      <c r="CH4780" s="378"/>
      <c r="CI4780" s="378"/>
      <c r="CJ4780" s="378"/>
      <c r="CK4780" s="378"/>
      <c r="CL4780" s="378"/>
      <c r="CM4780" s="378"/>
      <c r="CN4780" s="378"/>
      <c r="CO4780" s="378"/>
      <c r="CP4780" s="378"/>
      <c r="CQ4780" s="378"/>
      <c r="CR4780" s="378"/>
      <c r="CS4780" s="378"/>
      <c r="CT4780" s="378"/>
      <c r="CU4780" s="378"/>
      <c r="CV4780" s="378"/>
      <c r="CW4780" s="378"/>
      <c r="CX4780" s="378"/>
      <c r="CY4780" s="378"/>
      <c r="CZ4780" s="378"/>
      <c r="DA4780" s="378"/>
      <c r="DB4780" s="378"/>
      <c r="DC4780" s="378"/>
      <c r="DD4780" s="378"/>
      <c r="DE4780" s="378"/>
      <c r="DF4780" s="378"/>
      <c r="DG4780" s="378"/>
      <c r="DH4780" s="378"/>
      <c r="DI4780" s="378"/>
      <c r="DJ4780" s="378"/>
      <c r="DK4780" s="378"/>
      <c r="DL4780" s="378"/>
      <c r="DM4780" s="378"/>
      <c r="DN4780" s="378"/>
      <c r="DO4780" s="378"/>
      <c r="DP4780" s="378"/>
      <c r="DQ4780" s="378"/>
      <c r="DR4780" s="378"/>
      <c r="DS4780" s="378"/>
      <c r="DT4780" s="378"/>
      <c r="DU4780" s="378"/>
      <c r="DV4780" s="378"/>
      <c r="DW4780" s="378"/>
      <c r="DX4780" s="378"/>
      <c r="DY4780" s="378"/>
      <c r="DZ4780" s="378"/>
      <c r="EA4780" s="378"/>
      <c r="EB4780" s="378"/>
      <c r="EC4780" s="378"/>
      <c r="ED4780" s="378"/>
      <c r="EE4780" s="378"/>
      <c r="EF4780" s="378"/>
      <c r="EG4780" s="378"/>
      <c r="EH4780" s="378"/>
      <c r="EI4780" s="378"/>
      <c r="EJ4780" s="378"/>
      <c r="EK4780" s="378"/>
      <c r="EL4780" s="378"/>
      <c r="EM4780" s="378"/>
      <c r="EN4780" s="378"/>
      <c r="EO4780" s="378"/>
      <c r="EP4780" s="378"/>
      <c r="EQ4780" s="378"/>
      <c r="ER4780" s="378"/>
      <c r="ES4780" s="378"/>
      <c r="ET4780" s="378"/>
      <c r="EU4780" s="378"/>
      <c r="EV4780" s="378"/>
      <c r="EW4780" s="378"/>
      <c r="EX4780" s="378"/>
      <c r="EY4780" s="378"/>
      <c r="EZ4780" s="378"/>
      <c r="FA4780" s="378"/>
      <c r="FB4780" s="378"/>
      <c r="FC4780" s="378"/>
      <c r="FD4780" s="378"/>
      <c r="FE4780" s="378"/>
      <c r="FF4780" s="378"/>
      <c r="FG4780" s="378"/>
      <c r="FH4780" s="378"/>
      <c r="FI4780" s="378"/>
      <c r="FJ4780" s="378"/>
      <c r="FK4780" s="378"/>
      <c r="FL4780" s="378"/>
      <c r="FM4780" s="378"/>
      <c r="FN4780" s="378"/>
      <c r="FO4780" s="378"/>
      <c r="FP4780" s="378"/>
      <c r="FQ4780" s="378"/>
      <c r="FR4780" s="378"/>
      <c r="FS4780" s="378"/>
      <c r="FT4780" s="378"/>
      <c r="FU4780" s="378"/>
      <c r="FV4780" s="378"/>
      <c r="FW4780" s="378"/>
      <c r="FX4780" s="378"/>
      <c r="FY4780" s="378"/>
      <c r="FZ4780" s="378"/>
      <c r="GA4780" s="378"/>
      <c r="GB4780" s="378"/>
      <c r="GC4780" s="378"/>
      <c r="GD4780" s="378"/>
      <c r="GE4780" s="378"/>
      <c r="GF4780" s="378"/>
      <c r="GG4780" s="378"/>
      <c r="GH4780" s="378"/>
      <c r="GI4780" s="378"/>
      <c r="GJ4780" s="378"/>
      <c r="GK4780" s="378"/>
      <c r="GL4780" s="378"/>
      <c r="GM4780" s="378"/>
      <c r="GN4780" s="378"/>
      <c r="GO4780" s="378"/>
      <c r="GP4780" s="378"/>
      <c r="GQ4780" s="378"/>
      <c r="GR4780" s="378"/>
      <c r="GS4780" s="378"/>
      <c r="GT4780" s="378"/>
      <c r="GU4780" s="378"/>
      <c r="GV4780" s="378"/>
      <c r="GW4780" s="378"/>
      <c r="GX4780" s="378"/>
      <c r="GY4780" s="378"/>
      <c r="GZ4780" s="378"/>
      <c r="HA4780" s="378"/>
      <c r="HB4780" s="378"/>
      <c r="HC4780" s="378"/>
      <c r="HD4780" s="378"/>
      <c r="HE4780" s="378"/>
      <c r="HF4780" s="378"/>
      <c r="HG4780" s="378"/>
      <c r="HH4780" s="378"/>
      <c r="HI4780" s="378"/>
      <c r="HJ4780" s="378"/>
      <c r="HK4780" s="378"/>
      <c r="HL4780" s="378"/>
      <c r="HM4780" s="378"/>
      <c r="HN4780" s="378"/>
      <c r="HO4780" s="378"/>
      <c r="HP4780" s="378"/>
      <c r="HQ4780" s="378"/>
      <c r="HR4780" s="378"/>
      <c r="HS4780" s="378"/>
      <c r="HT4780" s="378"/>
      <c r="HU4780" s="378"/>
      <c r="HV4780" s="378"/>
    </row>
    <row r="4781" spans="1:242">
      <c r="A4781" s="251">
        <v>78</v>
      </c>
      <c r="B4781" s="364" t="s">
        <v>5791</v>
      </c>
      <c r="C4781" s="365"/>
      <c r="D4781" s="179" t="s">
        <v>1808</v>
      </c>
      <c r="E4781" s="299"/>
      <c r="F4781" s="179"/>
      <c r="G4781" s="179"/>
      <c r="H4781" s="179"/>
      <c r="I4781" s="7"/>
      <c r="J4781" s="375">
        <v>16</v>
      </c>
      <c r="K4781" s="369">
        <f t="shared" si="272"/>
        <v>0.15007999999999999</v>
      </c>
      <c r="L4781" s="370">
        <f t="shared" si="273"/>
        <v>16080</v>
      </c>
      <c r="M4781" s="376">
        <v>134000</v>
      </c>
      <c r="HW4781" s="19"/>
      <c r="HX4781" s="19"/>
      <c r="HY4781" s="19"/>
      <c r="HZ4781" s="19"/>
      <c r="IA4781" s="19"/>
      <c r="IB4781" s="19"/>
      <c r="IC4781" s="19"/>
      <c r="ID4781" s="19"/>
      <c r="IE4781" s="19"/>
      <c r="IF4781" s="19"/>
      <c r="IG4781" s="19"/>
      <c r="IH4781" s="19"/>
    </row>
    <row r="4782" spans="1:242">
      <c r="A4782" s="251">
        <v>79</v>
      </c>
      <c r="B4782" s="364" t="s">
        <v>5792</v>
      </c>
      <c r="C4782" s="365"/>
      <c r="D4782" s="179" t="s">
        <v>1808</v>
      </c>
      <c r="E4782" s="299"/>
      <c r="F4782" s="179"/>
      <c r="G4782" s="179"/>
      <c r="H4782" s="179"/>
      <c r="I4782" s="7"/>
      <c r="J4782" s="375">
        <v>16</v>
      </c>
      <c r="K4782" s="369">
        <f t="shared" si="272"/>
        <v>0.15007999999999999</v>
      </c>
      <c r="L4782" s="370">
        <f t="shared" si="273"/>
        <v>16080</v>
      </c>
      <c r="M4782" s="376">
        <v>134000</v>
      </c>
      <c r="HW4782" s="19"/>
      <c r="HX4782" s="19"/>
      <c r="HY4782" s="19"/>
      <c r="HZ4782" s="19"/>
      <c r="IA4782" s="19"/>
      <c r="IB4782" s="19"/>
      <c r="IC4782" s="19"/>
      <c r="ID4782" s="19"/>
      <c r="IE4782" s="19"/>
      <c r="IF4782" s="19"/>
      <c r="IG4782" s="19"/>
      <c r="IH4782" s="19"/>
    </row>
    <row r="4783" spans="1:242">
      <c r="A4783" s="251">
        <v>80</v>
      </c>
      <c r="B4783" s="364" t="s">
        <v>5793</v>
      </c>
      <c r="C4783" s="365"/>
      <c r="D4783" s="179" t="s">
        <v>1808</v>
      </c>
      <c r="E4783" s="299"/>
      <c r="F4783" s="179"/>
      <c r="G4783" s="179"/>
      <c r="H4783" s="179"/>
      <c r="I4783" s="7"/>
      <c r="J4783" s="375">
        <v>16</v>
      </c>
      <c r="K4783" s="369">
        <f t="shared" si="272"/>
        <v>0.15007999999999999</v>
      </c>
      <c r="L4783" s="370">
        <f t="shared" si="273"/>
        <v>16080</v>
      </c>
      <c r="M4783" s="376">
        <v>134000</v>
      </c>
      <c r="HW4783" s="19"/>
      <c r="HX4783" s="19"/>
      <c r="HY4783" s="19"/>
      <c r="HZ4783" s="19"/>
      <c r="IA4783" s="19"/>
      <c r="IB4783" s="19"/>
      <c r="IC4783" s="19"/>
      <c r="ID4783" s="19"/>
      <c r="IE4783" s="19"/>
      <c r="IF4783" s="19"/>
      <c r="IG4783" s="19"/>
      <c r="IH4783" s="19"/>
    </row>
    <row r="4784" spans="1:242">
      <c r="A4784" s="251">
        <v>81</v>
      </c>
      <c r="B4784" s="364" t="s">
        <v>5794</v>
      </c>
      <c r="C4784" s="365"/>
      <c r="D4784" s="179" t="s">
        <v>1808</v>
      </c>
      <c r="E4784" s="299"/>
      <c r="F4784" s="179"/>
      <c r="G4784" s="179"/>
      <c r="H4784" s="179"/>
      <c r="I4784" s="7"/>
      <c r="J4784" s="375">
        <v>4</v>
      </c>
      <c r="K4784" s="369">
        <f t="shared" si="272"/>
        <v>13.215243551999999</v>
      </c>
      <c r="L4784" s="370">
        <f t="shared" si="273"/>
        <v>1415918.9519999998</v>
      </c>
      <c r="M4784" s="376">
        <v>11799324.6</v>
      </c>
      <c r="HW4784" s="19"/>
      <c r="HX4784" s="19"/>
      <c r="HY4784" s="19"/>
      <c r="HZ4784" s="19"/>
      <c r="IA4784" s="19"/>
      <c r="IB4784" s="19"/>
      <c r="IC4784" s="19"/>
      <c r="ID4784" s="19"/>
      <c r="IE4784" s="19"/>
      <c r="IF4784" s="19"/>
      <c r="IG4784" s="19"/>
      <c r="IH4784" s="19"/>
    </row>
    <row r="4785" spans="1:242">
      <c r="A4785" s="251">
        <v>82</v>
      </c>
      <c r="B4785" s="364" t="s">
        <v>5795</v>
      </c>
      <c r="C4785" s="365"/>
      <c r="D4785" s="179" t="s">
        <v>1808</v>
      </c>
      <c r="E4785" s="299"/>
      <c r="F4785" s="179"/>
      <c r="G4785" s="179"/>
      <c r="H4785" s="179"/>
      <c r="I4785" s="7"/>
      <c r="J4785" s="375">
        <v>2</v>
      </c>
      <c r="K4785" s="369">
        <f t="shared" si="272"/>
        <v>22.020542667200001</v>
      </c>
      <c r="L4785" s="370">
        <f t="shared" si="273"/>
        <v>2359343.8572</v>
      </c>
      <c r="M4785" s="376">
        <v>19661198.809999999</v>
      </c>
      <c r="HW4785" s="19"/>
      <c r="HX4785" s="19"/>
      <c r="HY4785" s="19"/>
      <c r="HZ4785" s="19"/>
      <c r="IA4785" s="19"/>
      <c r="IB4785" s="19"/>
      <c r="IC4785" s="19"/>
      <c r="ID4785" s="19"/>
      <c r="IE4785" s="19"/>
      <c r="IF4785" s="19"/>
      <c r="IG4785" s="19"/>
      <c r="IH4785" s="19"/>
    </row>
    <row r="4786" spans="1:242">
      <c r="A4786" s="251">
        <v>83</v>
      </c>
      <c r="B4786" s="364" t="s">
        <v>5796</v>
      </c>
      <c r="C4786" s="365"/>
      <c r="D4786" s="179" t="s">
        <v>1808</v>
      </c>
      <c r="E4786" s="299"/>
      <c r="F4786" s="179"/>
      <c r="G4786" s="179"/>
      <c r="H4786" s="179"/>
      <c r="I4786" s="7"/>
      <c r="J4786" s="375">
        <v>2</v>
      </c>
      <c r="K4786" s="369">
        <f t="shared" si="272"/>
        <v>22.020542667200001</v>
      </c>
      <c r="L4786" s="370">
        <f t="shared" si="273"/>
        <v>2359343.8572</v>
      </c>
      <c r="M4786" s="376">
        <v>19661198.809999999</v>
      </c>
      <c r="HW4786" s="19"/>
      <c r="HX4786" s="19"/>
      <c r="HY4786" s="19"/>
      <c r="HZ4786" s="19"/>
      <c r="IA4786" s="19"/>
      <c r="IB4786" s="19"/>
      <c r="IC4786" s="19"/>
      <c r="ID4786" s="19"/>
      <c r="IE4786" s="19"/>
      <c r="IF4786" s="19"/>
      <c r="IG4786" s="19"/>
      <c r="IH4786" s="19"/>
    </row>
    <row r="4787" spans="1:242">
      <c r="A4787" s="251">
        <v>84</v>
      </c>
      <c r="B4787" s="364" t="s">
        <v>5797</v>
      </c>
      <c r="C4787" s="365"/>
      <c r="D4787" s="179" t="s">
        <v>1808</v>
      </c>
      <c r="E4787" s="299"/>
      <c r="F4787" s="179"/>
      <c r="G4787" s="179"/>
      <c r="H4787" s="179"/>
      <c r="I4787" s="7"/>
      <c r="J4787" s="375">
        <v>2</v>
      </c>
      <c r="K4787" s="369">
        <f t="shared" si="272"/>
        <v>18.667988651200002</v>
      </c>
      <c r="L4787" s="370">
        <f t="shared" si="273"/>
        <v>2000141.6412</v>
      </c>
      <c r="M4787" s="376">
        <v>16667847.01</v>
      </c>
      <c r="HW4787" s="19"/>
      <c r="HX4787" s="19"/>
      <c r="HY4787" s="19"/>
      <c r="HZ4787" s="19"/>
      <c r="IA4787" s="19"/>
      <c r="IB4787" s="19"/>
      <c r="IC4787" s="19"/>
      <c r="ID4787" s="19"/>
      <c r="IE4787" s="19"/>
      <c r="IF4787" s="19"/>
      <c r="IG4787" s="19"/>
      <c r="IH4787" s="19"/>
    </row>
    <row r="4788" spans="1:242">
      <c r="A4788" s="251">
        <v>85</v>
      </c>
      <c r="B4788" s="364" t="s">
        <v>5798</v>
      </c>
      <c r="C4788" s="365"/>
      <c r="D4788" s="179" t="s">
        <v>1808</v>
      </c>
      <c r="E4788" s="299"/>
      <c r="F4788" s="179"/>
      <c r="G4788" s="179"/>
      <c r="H4788" s="179"/>
      <c r="I4788" s="7"/>
      <c r="J4788" s="375">
        <v>2</v>
      </c>
      <c r="K4788" s="369">
        <f t="shared" si="272"/>
        <v>1.4737148944</v>
      </c>
      <c r="L4788" s="370">
        <f t="shared" si="273"/>
        <v>157898.02439999999</v>
      </c>
      <c r="M4788" s="376">
        <v>1315816.8700000001</v>
      </c>
      <c r="HW4788" s="19"/>
      <c r="HX4788" s="19"/>
      <c r="HY4788" s="19"/>
      <c r="HZ4788" s="19"/>
      <c r="IA4788" s="19"/>
      <c r="IB4788" s="19"/>
      <c r="IC4788" s="19"/>
      <c r="ID4788" s="19"/>
      <c r="IE4788" s="19"/>
      <c r="IF4788" s="19"/>
      <c r="IG4788" s="19"/>
      <c r="IH4788" s="19"/>
    </row>
    <row r="4789" spans="1:242">
      <c r="A4789" s="251">
        <v>86</v>
      </c>
      <c r="B4789" s="364" t="s">
        <v>5799</v>
      </c>
      <c r="C4789" s="365"/>
      <c r="D4789" s="179" t="s">
        <v>1808</v>
      </c>
      <c r="E4789" s="299"/>
      <c r="F4789" s="179"/>
      <c r="G4789" s="179"/>
      <c r="H4789" s="179"/>
      <c r="I4789" s="7"/>
      <c r="J4789" s="375">
        <v>2</v>
      </c>
      <c r="K4789" s="369">
        <f t="shared" si="272"/>
        <v>27.522804579199999</v>
      </c>
      <c r="L4789" s="370">
        <f t="shared" si="273"/>
        <v>2948871.9191999999</v>
      </c>
      <c r="M4789" s="376">
        <v>24573932.66</v>
      </c>
      <c r="HW4789" s="19"/>
      <c r="HX4789" s="19"/>
      <c r="HY4789" s="19"/>
      <c r="HZ4789" s="19"/>
      <c r="IA4789" s="19"/>
      <c r="IB4789" s="19"/>
      <c r="IC4789" s="19"/>
      <c r="ID4789" s="19"/>
      <c r="IE4789" s="19"/>
      <c r="IF4789" s="19"/>
      <c r="IG4789" s="19"/>
      <c r="IH4789" s="19"/>
    </row>
    <row r="4790" spans="1:242">
      <c r="A4790" s="251">
        <v>87</v>
      </c>
      <c r="B4790" s="364" t="s">
        <v>5800</v>
      </c>
      <c r="C4790" s="365"/>
      <c r="D4790" s="179" t="s">
        <v>1808</v>
      </c>
      <c r="E4790" s="299"/>
      <c r="F4790" s="179"/>
      <c r="G4790" s="179"/>
      <c r="H4790" s="179"/>
      <c r="I4790" s="7"/>
      <c r="J4790" s="375">
        <v>2</v>
      </c>
      <c r="K4790" s="369">
        <f t="shared" si="272"/>
        <v>18.600000003199998</v>
      </c>
      <c r="L4790" s="370">
        <f t="shared" si="273"/>
        <v>1992857.1431999998</v>
      </c>
      <c r="M4790" s="376">
        <v>16607142.859999999</v>
      </c>
      <c r="HW4790" s="19"/>
      <c r="HX4790" s="19"/>
      <c r="HY4790" s="19"/>
      <c r="HZ4790" s="19"/>
      <c r="IA4790" s="19"/>
      <c r="IB4790" s="19"/>
      <c r="IC4790" s="19"/>
      <c r="ID4790" s="19"/>
      <c r="IE4790" s="19"/>
      <c r="IF4790" s="19"/>
      <c r="IG4790" s="19"/>
      <c r="IH4790" s="19"/>
    </row>
    <row r="4791" spans="1:242">
      <c r="A4791" s="251">
        <v>88</v>
      </c>
      <c r="B4791" s="364" t="s">
        <v>5801</v>
      </c>
      <c r="C4791" s="365"/>
      <c r="D4791" s="179" t="s">
        <v>1808</v>
      </c>
      <c r="E4791" s="299"/>
      <c r="F4791" s="179"/>
      <c r="G4791" s="179"/>
      <c r="H4791" s="179"/>
      <c r="I4791" s="7"/>
      <c r="J4791" s="375">
        <v>2</v>
      </c>
      <c r="K4791" s="369">
        <f t="shared" si="272"/>
        <v>9.8000000000000007</v>
      </c>
      <c r="L4791" s="370">
        <f t="shared" si="273"/>
        <v>1050000</v>
      </c>
      <c r="M4791" s="376">
        <v>8750000</v>
      </c>
      <c r="HW4791" s="19"/>
      <c r="HX4791" s="19"/>
      <c r="HY4791" s="19"/>
      <c r="HZ4791" s="19"/>
      <c r="IA4791" s="19"/>
      <c r="IB4791" s="19"/>
      <c r="IC4791" s="19"/>
      <c r="ID4791" s="19"/>
      <c r="IE4791" s="19"/>
      <c r="IF4791" s="19"/>
      <c r="IG4791" s="19"/>
      <c r="IH4791" s="19"/>
    </row>
    <row r="4792" spans="1:242">
      <c r="A4792" s="251">
        <v>89</v>
      </c>
      <c r="B4792" s="364" t="s">
        <v>5802</v>
      </c>
      <c r="C4792" s="365"/>
      <c r="D4792" s="179" t="s">
        <v>1808</v>
      </c>
      <c r="E4792" s="299"/>
      <c r="F4792" s="179"/>
      <c r="G4792" s="179"/>
      <c r="H4792" s="179"/>
      <c r="I4792" s="7"/>
      <c r="J4792" s="375">
        <v>8</v>
      </c>
      <c r="K4792" s="369">
        <f t="shared" si="272"/>
        <v>6.9703766944000005</v>
      </c>
      <c r="L4792" s="370">
        <f t="shared" si="273"/>
        <v>746826.07440000004</v>
      </c>
      <c r="M4792" s="376">
        <v>6223550.6200000001</v>
      </c>
      <c r="HW4792" s="19"/>
      <c r="HX4792" s="19"/>
      <c r="HY4792" s="19"/>
      <c r="HZ4792" s="19"/>
      <c r="IA4792" s="19"/>
      <c r="IB4792" s="19"/>
      <c r="IC4792" s="19"/>
      <c r="ID4792" s="19"/>
      <c r="IE4792" s="19"/>
      <c r="IF4792" s="19"/>
      <c r="IG4792" s="19"/>
      <c r="IH4792" s="19"/>
    </row>
    <row r="4793" spans="1:242">
      <c r="A4793" s="251">
        <v>90</v>
      </c>
      <c r="B4793" s="364" t="s">
        <v>5803</v>
      </c>
      <c r="C4793" s="365"/>
      <c r="D4793" s="179" t="s">
        <v>1808</v>
      </c>
      <c r="E4793" s="299"/>
      <c r="F4793" s="179"/>
      <c r="G4793" s="179"/>
      <c r="H4793" s="179"/>
      <c r="I4793" s="7"/>
      <c r="J4793" s="375">
        <v>4</v>
      </c>
      <c r="K4793" s="369">
        <f t="shared" si="272"/>
        <v>1.3617125648000001</v>
      </c>
      <c r="L4793" s="370">
        <f t="shared" si="273"/>
        <v>145897.77479999998</v>
      </c>
      <c r="M4793" s="376">
        <v>1215814.79</v>
      </c>
      <c r="HW4793" s="19"/>
      <c r="HX4793" s="19"/>
      <c r="HY4793" s="19"/>
      <c r="HZ4793" s="19"/>
      <c r="IA4793" s="19"/>
      <c r="IB4793" s="19"/>
      <c r="IC4793" s="19"/>
      <c r="ID4793" s="19"/>
      <c r="IE4793" s="19"/>
      <c r="IF4793" s="19"/>
      <c r="IG4793" s="19"/>
      <c r="IH4793" s="19"/>
    </row>
    <row r="4794" spans="1:242">
      <c r="A4794" s="251">
        <v>91</v>
      </c>
      <c r="B4794" s="364" t="s">
        <v>5804</v>
      </c>
      <c r="C4794" s="365"/>
      <c r="D4794" s="179" t="s">
        <v>1808</v>
      </c>
      <c r="E4794" s="299"/>
      <c r="F4794" s="179"/>
      <c r="G4794" s="179"/>
      <c r="H4794" s="179"/>
      <c r="I4794" s="7"/>
      <c r="J4794" s="375">
        <v>12</v>
      </c>
      <c r="K4794" s="369">
        <f t="shared" si="272"/>
        <v>1.6480553599999999</v>
      </c>
      <c r="L4794" s="370">
        <f t="shared" si="273"/>
        <v>176577.36</v>
      </c>
      <c r="M4794" s="376">
        <v>1471478</v>
      </c>
      <c r="HW4794" s="19"/>
      <c r="HX4794" s="19"/>
      <c r="HY4794" s="19"/>
      <c r="HZ4794" s="19"/>
      <c r="IA4794" s="19"/>
      <c r="IB4794" s="19"/>
      <c r="IC4794" s="19"/>
      <c r="ID4794" s="19"/>
      <c r="IE4794" s="19"/>
      <c r="IF4794" s="19"/>
      <c r="IG4794" s="19"/>
      <c r="IH4794" s="19"/>
    </row>
    <row r="4795" spans="1:242">
      <c r="A4795" s="251">
        <v>92</v>
      </c>
      <c r="B4795" s="364" t="s">
        <v>5805</v>
      </c>
      <c r="C4795" s="365"/>
      <c r="D4795" s="179" t="s">
        <v>1808</v>
      </c>
      <c r="E4795" s="299"/>
      <c r="F4795" s="179"/>
      <c r="G4795" s="179"/>
      <c r="H4795" s="179"/>
      <c r="I4795" s="7"/>
      <c r="J4795" s="375">
        <v>2</v>
      </c>
      <c r="K4795" s="369">
        <f t="shared" si="272"/>
        <v>1.0610747168000001</v>
      </c>
      <c r="L4795" s="370">
        <f t="shared" si="273"/>
        <v>113686.5768</v>
      </c>
      <c r="M4795" s="376">
        <v>947388.14</v>
      </c>
      <c r="HW4795" s="19"/>
      <c r="HX4795" s="19"/>
      <c r="HY4795" s="19"/>
      <c r="HZ4795" s="19"/>
      <c r="IA4795" s="19"/>
      <c r="IB4795" s="19"/>
      <c r="IC4795" s="19"/>
      <c r="ID4795" s="19"/>
      <c r="IE4795" s="19"/>
      <c r="IF4795" s="19"/>
      <c r="IG4795" s="19"/>
      <c r="IH4795" s="19"/>
    </row>
    <row r="4796" spans="1:242">
      <c r="A4796" s="251">
        <v>93</v>
      </c>
      <c r="B4796" s="364" t="s">
        <v>5806</v>
      </c>
      <c r="C4796" s="365"/>
      <c r="D4796" s="179" t="s">
        <v>1808</v>
      </c>
      <c r="E4796" s="299"/>
      <c r="F4796" s="179"/>
      <c r="G4796" s="179"/>
      <c r="H4796" s="179"/>
      <c r="I4796" s="7"/>
      <c r="J4796" s="375">
        <v>4</v>
      </c>
      <c r="K4796" s="369">
        <f t="shared" si="272"/>
        <v>1.8160588655999998</v>
      </c>
      <c r="L4796" s="370">
        <f t="shared" si="273"/>
        <v>194577.73559999999</v>
      </c>
      <c r="M4796" s="376">
        <v>1621481.13</v>
      </c>
      <c r="HW4796" s="19"/>
      <c r="HX4796" s="19"/>
      <c r="HY4796" s="19"/>
      <c r="HZ4796" s="19"/>
      <c r="IA4796" s="19"/>
      <c r="IB4796" s="19"/>
      <c r="IC4796" s="19"/>
      <c r="ID4796" s="19"/>
      <c r="IE4796" s="19"/>
      <c r="IF4796" s="19"/>
      <c r="IG4796" s="19"/>
      <c r="IH4796" s="19"/>
    </row>
    <row r="4797" spans="1:242" s="381" customFormat="1" ht="30.75" customHeight="1">
      <c r="A4797" s="820"/>
      <c r="B4797" s="1006" t="s">
        <v>6341</v>
      </c>
      <c r="C4797" s="1007"/>
      <c r="D4797" s="1007"/>
      <c r="E4797" s="1007"/>
      <c r="F4797" s="1007"/>
      <c r="G4797" s="1007"/>
      <c r="H4797" s="1007"/>
      <c r="I4797" s="387"/>
      <c r="J4797" s="378"/>
      <c r="K4797" s="395"/>
      <c r="L4797" s="388"/>
      <c r="M4797" s="388"/>
      <c r="N4797" s="378"/>
      <c r="O4797" s="378"/>
      <c r="P4797" s="378"/>
      <c r="Q4797" s="378"/>
      <c r="R4797" s="378"/>
      <c r="S4797" s="378"/>
      <c r="T4797" s="378"/>
      <c r="U4797" s="378"/>
      <c r="V4797" s="378"/>
      <c r="W4797" s="378"/>
      <c r="X4797" s="378"/>
      <c r="Y4797" s="378"/>
      <c r="Z4797" s="378"/>
      <c r="AA4797" s="378"/>
      <c r="AB4797" s="378"/>
      <c r="AC4797" s="378"/>
      <c r="AD4797" s="378"/>
      <c r="AE4797" s="378"/>
      <c r="AF4797" s="378"/>
      <c r="AG4797" s="378"/>
      <c r="AH4797" s="378"/>
      <c r="AI4797" s="378"/>
      <c r="AJ4797" s="378"/>
      <c r="AK4797" s="378"/>
      <c r="AL4797" s="378"/>
      <c r="AM4797" s="378"/>
      <c r="AN4797" s="378"/>
      <c r="AO4797" s="378"/>
      <c r="AP4797" s="378"/>
      <c r="AQ4797" s="378"/>
      <c r="AR4797" s="378"/>
      <c r="AS4797" s="378"/>
      <c r="AT4797" s="378"/>
      <c r="AU4797" s="378"/>
      <c r="AV4797" s="378"/>
      <c r="AW4797" s="378"/>
      <c r="AX4797" s="378"/>
      <c r="AY4797" s="378"/>
      <c r="AZ4797" s="378"/>
      <c r="BA4797" s="378"/>
      <c r="BB4797" s="378"/>
      <c r="BC4797" s="378"/>
      <c r="BD4797" s="378"/>
      <c r="BE4797" s="378"/>
      <c r="BF4797" s="378"/>
      <c r="BG4797" s="378"/>
      <c r="BH4797" s="378"/>
      <c r="BI4797" s="378"/>
      <c r="BJ4797" s="378"/>
      <c r="BK4797" s="378"/>
      <c r="BL4797" s="378"/>
      <c r="BM4797" s="378"/>
      <c r="BN4797" s="378"/>
      <c r="BO4797" s="378"/>
      <c r="BP4797" s="378"/>
      <c r="BQ4797" s="378"/>
      <c r="BR4797" s="378"/>
      <c r="BS4797" s="378"/>
      <c r="BT4797" s="378"/>
      <c r="BU4797" s="378"/>
      <c r="BV4797" s="378"/>
      <c r="BW4797" s="378"/>
      <c r="BX4797" s="378"/>
      <c r="BY4797" s="378"/>
      <c r="BZ4797" s="378"/>
      <c r="CA4797" s="378"/>
      <c r="CB4797" s="378"/>
      <c r="CC4797" s="378"/>
      <c r="CD4797" s="378"/>
      <c r="CE4797" s="378"/>
      <c r="CF4797" s="378"/>
      <c r="CG4797" s="378"/>
      <c r="CH4797" s="378"/>
      <c r="CI4797" s="378"/>
      <c r="CJ4797" s="378"/>
      <c r="CK4797" s="378"/>
      <c r="CL4797" s="378"/>
      <c r="CM4797" s="378"/>
      <c r="CN4797" s="378"/>
      <c r="CO4797" s="378"/>
      <c r="CP4797" s="378"/>
      <c r="CQ4797" s="378"/>
      <c r="CR4797" s="378"/>
      <c r="CS4797" s="378"/>
      <c r="CT4797" s="378"/>
      <c r="CU4797" s="378"/>
      <c r="CV4797" s="378"/>
      <c r="CW4797" s="378"/>
      <c r="CX4797" s="378"/>
      <c r="CY4797" s="378"/>
      <c r="CZ4797" s="378"/>
      <c r="DA4797" s="378"/>
      <c r="DB4797" s="378"/>
      <c r="DC4797" s="378"/>
      <c r="DD4797" s="378"/>
      <c r="DE4797" s="378"/>
      <c r="DF4797" s="378"/>
      <c r="DG4797" s="378"/>
      <c r="DH4797" s="378"/>
      <c r="DI4797" s="378"/>
      <c r="DJ4797" s="378"/>
      <c r="DK4797" s="378"/>
      <c r="DL4797" s="378"/>
      <c r="DM4797" s="378"/>
      <c r="DN4797" s="378"/>
      <c r="DO4797" s="378"/>
      <c r="DP4797" s="378"/>
      <c r="DQ4797" s="378"/>
      <c r="DR4797" s="378"/>
      <c r="DS4797" s="378"/>
      <c r="DT4797" s="378"/>
      <c r="DU4797" s="378"/>
      <c r="DV4797" s="378"/>
      <c r="DW4797" s="378"/>
      <c r="DX4797" s="378"/>
      <c r="DY4797" s="378"/>
      <c r="DZ4797" s="378"/>
      <c r="EA4797" s="378"/>
      <c r="EB4797" s="378"/>
      <c r="EC4797" s="378"/>
      <c r="ED4797" s="378"/>
      <c r="EE4797" s="378"/>
      <c r="EF4797" s="378"/>
      <c r="EG4797" s="378"/>
      <c r="EH4797" s="378"/>
      <c r="EI4797" s="378"/>
      <c r="EJ4797" s="378"/>
      <c r="EK4797" s="378"/>
      <c r="EL4797" s="378"/>
      <c r="EM4797" s="378"/>
      <c r="EN4797" s="378"/>
      <c r="EO4797" s="378"/>
      <c r="EP4797" s="378"/>
      <c r="EQ4797" s="378"/>
      <c r="ER4797" s="378"/>
      <c r="ES4797" s="378"/>
      <c r="ET4797" s="378"/>
      <c r="EU4797" s="378"/>
      <c r="EV4797" s="378"/>
      <c r="EW4797" s="378"/>
      <c r="EX4797" s="378"/>
      <c r="EY4797" s="378"/>
      <c r="EZ4797" s="378"/>
      <c r="FA4797" s="378"/>
      <c r="FB4797" s="378"/>
      <c r="FC4797" s="378"/>
      <c r="FD4797" s="378"/>
      <c r="FE4797" s="378"/>
      <c r="FF4797" s="378"/>
      <c r="FG4797" s="378"/>
      <c r="FH4797" s="378"/>
      <c r="FI4797" s="378"/>
      <c r="FJ4797" s="378"/>
      <c r="FK4797" s="378"/>
      <c r="FL4797" s="378"/>
      <c r="FM4797" s="378"/>
      <c r="FN4797" s="378"/>
      <c r="FO4797" s="378"/>
      <c r="FP4797" s="378"/>
      <c r="FQ4797" s="378"/>
      <c r="FR4797" s="378"/>
      <c r="FS4797" s="378"/>
      <c r="FT4797" s="378"/>
      <c r="FU4797" s="378"/>
      <c r="FV4797" s="378"/>
      <c r="FW4797" s="378"/>
      <c r="FX4797" s="378"/>
      <c r="FY4797" s="378"/>
      <c r="FZ4797" s="378"/>
      <c r="GA4797" s="378"/>
      <c r="GB4797" s="378"/>
      <c r="GC4797" s="378"/>
      <c r="GD4797" s="378"/>
      <c r="GE4797" s="378"/>
      <c r="GF4797" s="378"/>
      <c r="GG4797" s="378"/>
      <c r="GH4797" s="378"/>
      <c r="GI4797" s="378"/>
      <c r="GJ4797" s="378"/>
      <c r="GK4797" s="378"/>
      <c r="GL4797" s="378"/>
      <c r="GM4797" s="378"/>
      <c r="GN4797" s="378"/>
      <c r="GO4797" s="378"/>
      <c r="GP4797" s="378"/>
      <c r="GQ4797" s="378"/>
      <c r="GR4797" s="378"/>
      <c r="GS4797" s="378"/>
      <c r="GT4797" s="378"/>
      <c r="GU4797" s="378"/>
      <c r="GV4797" s="378"/>
      <c r="GW4797" s="378"/>
      <c r="GX4797" s="378"/>
      <c r="GY4797" s="378"/>
      <c r="GZ4797" s="378"/>
      <c r="HA4797" s="378"/>
      <c r="HB4797" s="378"/>
      <c r="HC4797" s="378"/>
      <c r="HD4797" s="378"/>
      <c r="HE4797" s="378"/>
      <c r="HF4797" s="378"/>
      <c r="HG4797" s="378"/>
      <c r="HH4797" s="378"/>
      <c r="HI4797" s="378"/>
      <c r="HJ4797" s="378"/>
      <c r="HK4797" s="378"/>
      <c r="HL4797" s="378"/>
      <c r="HM4797" s="378"/>
      <c r="HN4797" s="378"/>
      <c r="HO4797" s="378"/>
      <c r="HP4797" s="378"/>
      <c r="HQ4797" s="378"/>
      <c r="HR4797" s="378"/>
      <c r="HS4797" s="378"/>
      <c r="HT4797" s="378"/>
      <c r="HU4797" s="378"/>
      <c r="HV4797" s="378"/>
    </row>
    <row r="4798" spans="1:242">
      <c r="A4798" s="382">
        <v>94</v>
      </c>
      <c r="B4798" s="364" t="s">
        <v>6321</v>
      </c>
      <c r="C4798" s="365"/>
      <c r="D4798" s="383" t="s">
        <v>1808</v>
      </c>
      <c r="E4798" s="299">
        <f>+F4798+G4798+H4798</f>
        <v>24</v>
      </c>
      <c r="F4798" s="366">
        <f>J4798/12</f>
        <v>8</v>
      </c>
      <c r="G4798" s="366">
        <f>J4798/12</f>
        <v>8</v>
      </c>
      <c r="H4798" s="366">
        <f>J4798/12</f>
        <v>8</v>
      </c>
      <c r="J4798" s="368">
        <v>96</v>
      </c>
      <c r="K4798" s="369">
        <f t="shared" si="272"/>
        <v>3.9871999999999998E-2</v>
      </c>
      <c r="L4798" s="384">
        <f>M4798*12%</f>
        <v>4272</v>
      </c>
      <c r="M4798" s="384">
        <v>35600</v>
      </c>
      <c r="HW4798" s="19"/>
      <c r="HX4798" s="19"/>
      <c r="HY4798" s="19"/>
      <c r="HZ4798" s="19"/>
      <c r="IA4798" s="19"/>
      <c r="IB4798" s="19"/>
      <c r="IC4798" s="19"/>
      <c r="ID4798" s="19"/>
      <c r="IE4798" s="19"/>
      <c r="IF4798" s="19"/>
      <c r="IG4798" s="19"/>
      <c r="IH4798" s="19"/>
    </row>
    <row r="4799" spans="1:242">
      <c r="A4799" s="382">
        <v>95</v>
      </c>
      <c r="B4799" s="364" t="s">
        <v>5807</v>
      </c>
      <c r="C4799" s="365"/>
      <c r="D4799" s="383" t="s">
        <v>1808</v>
      </c>
      <c r="E4799" s="299">
        <f>+F4799+G4799+H4799</f>
        <v>0</v>
      </c>
      <c r="F4799" s="366"/>
      <c r="G4799" s="366"/>
      <c r="H4799" s="366"/>
      <c r="J4799" s="368">
        <v>12</v>
      </c>
      <c r="K4799" s="369">
        <f t="shared" si="272"/>
        <v>4.4799999999999996E-3</v>
      </c>
      <c r="L4799" s="384">
        <f t="shared" ref="L4799:L4817" si="274">M4799*12%</f>
        <v>480</v>
      </c>
      <c r="M4799" s="384">
        <v>4000</v>
      </c>
      <c r="HW4799" s="19"/>
      <c r="HX4799" s="19"/>
      <c r="HY4799" s="19"/>
      <c r="HZ4799" s="19"/>
      <c r="IA4799" s="19"/>
      <c r="IB4799" s="19"/>
      <c r="IC4799" s="19"/>
      <c r="ID4799" s="19"/>
      <c r="IE4799" s="19"/>
      <c r="IF4799" s="19"/>
      <c r="IG4799" s="19"/>
      <c r="IH4799" s="19"/>
    </row>
    <row r="4800" spans="1:242">
      <c r="A4800" s="382">
        <v>96</v>
      </c>
      <c r="B4800" s="364" t="s">
        <v>5808</v>
      </c>
      <c r="C4800" s="365"/>
      <c r="D4800" s="383" t="s">
        <v>1808</v>
      </c>
      <c r="E4800" s="299">
        <f>+F4800+G4800+H4800</f>
        <v>3</v>
      </c>
      <c r="F4800" s="366">
        <f>J4800/12</f>
        <v>1</v>
      </c>
      <c r="G4800" s="366">
        <f>J4800/12</f>
        <v>1</v>
      </c>
      <c r="H4800" s="366">
        <f>J4800/12</f>
        <v>1</v>
      </c>
      <c r="J4800" s="368">
        <v>12</v>
      </c>
      <c r="K4800" s="369">
        <f t="shared" si="272"/>
        <v>4.48E-2</v>
      </c>
      <c r="L4800" s="384">
        <f t="shared" si="274"/>
        <v>4800</v>
      </c>
      <c r="M4800" s="384">
        <v>40000</v>
      </c>
      <c r="HW4800" s="19"/>
      <c r="HX4800" s="19"/>
      <c r="HY4800" s="19"/>
      <c r="HZ4800" s="19"/>
      <c r="IA4800" s="19"/>
      <c r="IB4800" s="19"/>
      <c r="IC4800" s="19"/>
      <c r="ID4800" s="19"/>
      <c r="IE4800" s="19"/>
      <c r="IF4800" s="19"/>
      <c r="IG4800" s="19"/>
      <c r="IH4800" s="19"/>
    </row>
    <row r="4801" spans="1:242">
      <c r="A4801" s="382">
        <v>97</v>
      </c>
      <c r="B4801" s="364" t="s">
        <v>5809</v>
      </c>
      <c r="C4801" s="365"/>
      <c r="D4801" s="383" t="s">
        <v>1808</v>
      </c>
      <c r="E4801" s="299"/>
      <c r="F4801" s="366"/>
      <c r="G4801" s="366"/>
      <c r="H4801" s="366"/>
      <c r="J4801" s="368">
        <v>200</v>
      </c>
      <c r="K4801" s="369">
        <f t="shared" si="272"/>
        <v>9.8560000000000002E-3</v>
      </c>
      <c r="L4801" s="384">
        <f t="shared" si="274"/>
        <v>1056</v>
      </c>
      <c r="M4801" s="385">
        <v>8800</v>
      </c>
      <c r="HW4801" s="19"/>
      <c r="HX4801" s="19"/>
      <c r="HY4801" s="19"/>
      <c r="HZ4801" s="19"/>
      <c r="IA4801" s="19"/>
      <c r="IB4801" s="19"/>
      <c r="IC4801" s="19"/>
      <c r="ID4801" s="19"/>
      <c r="IE4801" s="19"/>
      <c r="IF4801" s="19"/>
      <c r="IG4801" s="19"/>
      <c r="IH4801" s="19"/>
    </row>
    <row r="4802" spans="1:242">
      <c r="A4802" s="382">
        <v>98</v>
      </c>
      <c r="B4802" s="364" t="s">
        <v>5810</v>
      </c>
      <c r="C4802" s="365"/>
      <c r="D4802" s="383" t="s">
        <v>1808</v>
      </c>
      <c r="E4802" s="299"/>
      <c r="F4802" s="366"/>
      <c r="G4802" s="366"/>
      <c r="H4802" s="366"/>
      <c r="J4802" s="368">
        <v>200</v>
      </c>
      <c r="K4802" s="369">
        <f t="shared" si="272"/>
        <v>7.2800000000000002E-4</v>
      </c>
      <c r="L4802" s="384">
        <f t="shared" si="274"/>
        <v>78</v>
      </c>
      <c r="M4802" s="384">
        <v>650</v>
      </c>
      <c r="HW4802" s="19"/>
      <c r="HX4802" s="19"/>
      <c r="HY4802" s="19"/>
      <c r="HZ4802" s="19"/>
      <c r="IA4802" s="19"/>
      <c r="IB4802" s="19"/>
      <c r="IC4802" s="19"/>
      <c r="ID4802" s="19"/>
      <c r="IE4802" s="19"/>
      <c r="IF4802" s="19"/>
      <c r="IG4802" s="19"/>
      <c r="IH4802" s="19"/>
    </row>
    <row r="4803" spans="1:242">
      <c r="A4803" s="382">
        <v>99</v>
      </c>
      <c r="B4803" s="364" t="s">
        <v>5811</v>
      </c>
      <c r="C4803" s="365"/>
      <c r="D4803" s="383" t="s">
        <v>1821</v>
      </c>
      <c r="E4803" s="299"/>
      <c r="F4803" s="366"/>
      <c r="G4803" s="366"/>
      <c r="H4803" s="366"/>
      <c r="J4803" s="368">
        <v>52</v>
      </c>
      <c r="K4803" s="369">
        <f t="shared" si="272"/>
        <v>1.1199999999999999E-3</v>
      </c>
      <c r="L4803" s="384">
        <f t="shared" si="274"/>
        <v>120</v>
      </c>
      <c r="M4803" s="384">
        <v>1000</v>
      </c>
      <c r="HW4803" s="19"/>
      <c r="HX4803" s="19"/>
      <c r="HY4803" s="19"/>
      <c r="HZ4803" s="19"/>
      <c r="IA4803" s="19"/>
      <c r="IB4803" s="19"/>
      <c r="IC4803" s="19"/>
      <c r="ID4803" s="19"/>
      <c r="IE4803" s="19"/>
      <c r="IF4803" s="19"/>
      <c r="IG4803" s="19"/>
      <c r="IH4803" s="19"/>
    </row>
    <row r="4804" spans="1:242">
      <c r="A4804" s="382">
        <v>100</v>
      </c>
      <c r="B4804" s="364" t="s">
        <v>5812</v>
      </c>
      <c r="C4804" s="365"/>
      <c r="D4804" s="383" t="s">
        <v>1808</v>
      </c>
      <c r="E4804" s="299"/>
      <c r="F4804" s="366"/>
      <c r="G4804" s="366"/>
      <c r="H4804" s="366"/>
      <c r="J4804" s="368">
        <v>500</v>
      </c>
      <c r="K4804" s="369">
        <f t="shared" si="272"/>
        <v>6.7200000000000003E-3</v>
      </c>
      <c r="L4804" s="384">
        <f t="shared" si="274"/>
        <v>720</v>
      </c>
      <c r="M4804" s="384">
        <v>6000</v>
      </c>
      <c r="HW4804" s="19"/>
      <c r="HX4804" s="19"/>
      <c r="HY4804" s="19"/>
      <c r="HZ4804" s="19"/>
      <c r="IA4804" s="19"/>
      <c r="IB4804" s="19"/>
      <c r="IC4804" s="19"/>
      <c r="ID4804" s="19"/>
      <c r="IE4804" s="19"/>
      <c r="IF4804" s="19"/>
      <c r="IG4804" s="19"/>
      <c r="IH4804" s="19"/>
    </row>
    <row r="4805" spans="1:242">
      <c r="A4805" s="382">
        <v>101</v>
      </c>
      <c r="B4805" s="364" t="s">
        <v>5813</v>
      </c>
      <c r="C4805" s="365"/>
      <c r="D4805" s="383" t="s">
        <v>1808</v>
      </c>
      <c r="E4805" s="299"/>
      <c r="F4805" s="366"/>
      <c r="G4805" s="366"/>
      <c r="H4805" s="366"/>
      <c r="J4805" s="368">
        <v>200</v>
      </c>
      <c r="K4805" s="369">
        <f t="shared" si="272"/>
        <v>1.1199999999999999E-3</v>
      </c>
      <c r="L4805" s="384">
        <f t="shared" si="274"/>
        <v>120</v>
      </c>
      <c r="M4805" s="384">
        <v>1000</v>
      </c>
      <c r="HW4805" s="19"/>
      <c r="HX4805" s="19"/>
      <c r="HY4805" s="19"/>
      <c r="HZ4805" s="19"/>
      <c r="IA4805" s="19"/>
      <c r="IB4805" s="19"/>
      <c r="IC4805" s="19"/>
      <c r="ID4805" s="19"/>
      <c r="IE4805" s="19"/>
      <c r="IF4805" s="19"/>
      <c r="IG4805" s="19"/>
      <c r="IH4805" s="19"/>
    </row>
    <row r="4806" spans="1:242">
      <c r="A4806" s="382">
        <v>102</v>
      </c>
      <c r="B4806" s="364" t="s">
        <v>5814</v>
      </c>
      <c r="C4806" s="365"/>
      <c r="D4806" s="383" t="s">
        <v>1808</v>
      </c>
      <c r="E4806" s="299"/>
      <c r="F4806" s="366"/>
      <c r="G4806" s="366"/>
      <c r="H4806" s="366"/>
      <c r="J4806" s="368">
        <v>100</v>
      </c>
      <c r="K4806" s="369">
        <f t="shared" si="272"/>
        <v>1.3887999999999999E-3</v>
      </c>
      <c r="L4806" s="384">
        <f t="shared" si="274"/>
        <v>148.79999999999998</v>
      </c>
      <c r="M4806" s="384">
        <v>1240</v>
      </c>
      <c r="HW4806" s="19"/>
      <c r="HX4806" s="19"/>
      <c r="HY4806" s="19"/>
      <c r="HZ4806" s="19"/>
      <c r="IA4806" s="19"/>
      <c r="IB4806" s="19"/>
      <c r="IC4806" s="19"/>
      <c r="ID4806" s="19"/>
      <c r="IE4806" s="19"/>
      <c r="IF4806" s="19"/>
      <c r="IG4806" s="19"/>
      <c r="IH4806" s="19"/>
    </row>
    <row r="4807" spans="1:242">
      <c r="A4807" s="382">
        <v>103</v>
      </c>
      <c r="B4807" s="364" t="s">
        <v>5815</v>
      </c>
      <c r="C4807" s="365"/>
      <c r="D4807" s="383" t="s">
        <v>1808</v>
      </c>
      <c r="E4807" s="299"/>
      <c r="F4807" s="366"/>
      <c r="G4807" s="366"/>
      <c r="H4807" s="366"/>
      <c r="J4807" s="368">
        <v>52</v>
      </c>
      <c r="K4807" s="369">
        <f t="shared" si="272"/>
        <v>1.456E-3</v>
      </c>
      <c r="L4807" s="384">
        <f t="shared" si="274"/>
        <v>156</v>
      </c>
      <c r="M4807" s="384">
        <v>1300</v>
      </c>
      <c r="HW4807" s="19"/>
      <c r="HX4807" s="19"/>
      <c r="HY4807" s="19"/>
      <c r="HZ4807" s="19"/>
      <c r="IA4807" s="19"/>
      <c r="IB4807" s="19"/>
      <c r="IC4807" s="19"/>
      <c r="ID4807" s="19"/>
      <c r="IE4807" s="19"/>
      <c r="IF4807" s="19"/>
      <c r="IG4807" s="19"/>
      <c r="IH4807" s="19"/>
    </row>
    <row r="4808" spans="1:242">
      <c r="A4808" s="382">
        <v>104</v>
      </c>
      <c r="B4808" s="364" t="s">
        <v>5816</v>
      </c>
      <c r="C4808" s="365"/>
      <c r="D4808" s="383" t="s">
        <v>1821</v>
      </c>
      <c r="E4808" s="299"/>
      <c r="F4808" s="366"/>
      <c r="G4808" s="366"/>
      <c r="H4808" s="366"/>
      <c r="J4808" s="368">
        <v>4</v>
      </c>
      <c r="K4808" s="369">
        <f t="shared" si="272"/>
        <v>4.48E-2</v>
      </c>
      <c r="L4808" s="384">
        <f t="shared" si="274"/>
        <v>4800</v>
      </c>
      <c r="M4808" s="384">
        <v>40000</v>
      </c>
      <c r="HW4808" s="19"/>
      <c r="HX4808" s="19"/>
      <c r="HY4808" s="19"/>
      <c r="HZ4808" s="19"/>
      <c r="IA4808" s="19"/>
      <c r="IB4808" s="19"/>
      <c r="IC4808" s="19"/>
      <c r="ID4808" s="19"/>
      <c r="IE4808" s="19"/>
      <c r="IF4808" s="19"/>
      <c r="IG4808" s="19"/>
      <c r="IH4808" s="19"/>
    </row>
    <row r="4809" spans="1:242">
      <c r="A4809" s="382">
        <v>105</v>
      </c>
      <c r="B4809" s="33" t="s">
        <v>5817</v>
      </c>
      <c r="C4809" s="34"/>
      <c r="D4809" s="386" t="s">
        <v>1808</v>
      </c>
      <c r="E4809" s="299"/>
      <c r="F4809" s="366"/>
      <c r="G4809" s="366"/>
      <c r="H4809" s="366"/>
      <c r="J4809" s="368">
        <v>10</v>
      </c>
      <c r="K4809" s="369">
        <f t="shared" si="272"/>
        <v>2.3519999999999999E-2</v>
      </c>
      <c r="L4809" s="384">
        <f t="shared" si="274"/>
        <v>2520</v>
      </c>
      <c r="M4809" s="384">
        <v>21000</v>
      </c>
      <c r="HW4809" s="19"/>
      <c r="HX4809" s="19"/>
      <c r="HY4809" s="19"/>
      <c r="HZ4809" s="19"/>
      <c r="IA4809" s="19"/>
      <c r="IB4809" s="19"/>
      <c r="IC4809" s="19"/>
      <c r="ID4809" s="19"/>
      <c r="IE4809" s="19"/>
      <c r="IF4809" s="19"/>
      <c r="IG4809" s="19"/>
      <c r="IH4809" s="19"/>
    </row>
    <row r="4810" spans="1:242">
      <c r="A4810" s="382">
        <v>106</v>
      </c>
      <c r="B4810" s="33" t="s">
        <v>5818</v>
      </c>
      <c r="C4810" s="34"/>
      <c r="D4810" s="386" t="s">
        <v>1808</v>
      </c>
      <c r="E4810" s="299"/>
      <c r="F4810" s="366"/>
      <c r="G4810" s="366"/>
      <c r="H4810" s="366"/>
      <c r="J4810" s="368">
        <v>20</v>
      </c>
      <c r="K4810" s="369">
        <f t="shared" si="272"/>
        <v>5.5999999999999999E-3</v>
      </c>
      <c r="L4810" s="384">
        <f t="shared" si="274"/>
        <v>600</v>
      </c>
      <c r="M4810" s="384">
        <v>5000</v>
      </c>
      <c r="HW4810" s="19"/>
      <c r="HX4810" s="19"/>
      <c r="HY4810" s="19"/>
      <c r="HZ4810" s="19"/>
      <c r="IA4810" s="19"/>
      <c r="IB4810" s="19"/>
      <c r="IC4810" s="19"/>
      <c r="ID4810" s="19"/>
      <c r="IE4810" s="19"/>
      <c r="IF4810" s="19"/>
      <c r="IG4810" s="19"/>
      <c r="IH4810" s="19"/>
    </row>
    <row r="4811" spans="1:242">
      <c r="A4811" s="382">
        <v>107</v>
      </c>
      <c r="B4811" s="364" t="s">
        <v>5819</v>
      </c>
      <c r="C4811" s="365"/>
      <c r="D4811" s="383" t="s">
        <v>1808</v>
      </c>
      <c r="E4811" s="299"/>
      <c r="F4811" s="366"/>
      <c r="G4811" s="366"/>
      <c r="H4811" s="366"/>
      <c r="J4811" s="368">
        <v>52</v>
      </c>
      <c r="K4811" s="369">
        <f t="shared" si="272"/>
        <v>1.008E-2</v>
      </c>
      <c r="L4811" s="384">
        <f t="shared" si="274"/>
        <v>1080</v>
      </c>
      <c r="M4811" s="384">
        <v>9000</v>
      </c>
      <c r="HW4811" s="19"/>
      <c r="HX4811" s="19"/>
      <c r="HY4811" s="19"/>
      <c r="HZ4811" s="19"/>
      <c r="IA4811" s="19"/>
      <c r="IB4811" s="19"/>
      <c r="IC4811" s="19"/>
      <c r="ID4811" s="19"/>
      <c r="IE4811" s="19"/>
      <c r="IF4811" s="19"/>
      <c r="IG4811" s="19"/>
      <c r="IH4811" s="19"/>
    </row>
    <row r="4812" spans="1:242">
      <c r="A4812" s="382">
        <v>108</v>
      </c>
      <c r="B4812" s="364" t="s">
        <v>5820</v>
      </c>
      <c r="C4812" s="365"/>
      <c r="D4812" s="383" t="s">
        <v>1808</v>
      </c>
      <c r="E4812" s="299"/>
      <c r="F4812" s="366"/>
      <c r="G4812" s="366"/>
      <c r="H4812" s="366"/>
      <c r="J4812" s="368">
        <v>52</v>
      </c>
      <c r="K4812" s="369">
        <f t="shared" si="272"/>
        <v>4.4799999999999996E-3</v>
      </c>
      <c r="L4812" s="384">
        <f t="shared" si="274"/>
        <v>480</v>
      </c>
      <c r="M4812" s="384">
        <v>4000</v>
      </c>
      <c r="HW4812" s="19"/>
      <c r="HX4812" s="19"/>
      <c r="HY4812" s="19"/>
      <c r="HZ4812" s="19"/>
      <c r="IA4812" s="19"/>
      <c r="IB4812" s="19"/>
      <c r="IC4812" s="19"/>
      <c r="ID4812" s="19"/>
      <c r="IE4812" s="19"/>
      <c r="IF4812" s="19"/>
      <c r="IG4812" s="19"/>
      <c r="IH4812" s="19"/>
    </row>
    <row r="4813" spans="1:242">
      <c r="A4813" s="382">
        <v>109</v>
      </c>
      <c r="B4813" s="364" t="s">
        <v>5821</v>
      </c>
      <c r="C4813" s="365"/>
      <c r="D4813" s="383" t="s">
        <v>1808</v>
      </c>
      <c r="E4813" s="299"/>
      <c r="F4813" s="366"/>
      <c r="G4813" s="366"/>
      <c r="H4813" s="366"/>
      <c r="J4813" s="368">
        <v>52</v>
      </c>
      <c r="K4813" s="369">
        <f t="shared" si="272"/>
        <v>1.2992000000000001E-3</v>
      </c>
      <c r="L4813" s="384">
        <f t="shared" si="274"/>
        <v>139.19999999999999</v>
      </c>
      <c r="M4813" s="384">
        <v>1160</v>
      </c>
      <c r="HW4813" s="19"/>
      <c r="HX4813" s="19"/>
      <c r="HY4813" s="19"/>
      <c r="HZ4813" s="19"/>
      <c r="IA4813" s="19"/>
      <c r="IB4813" s="19"/>
      <c r="IC4813" s="19"/>
      <c r="ID4813" s="19"/>
      <c r="IE4813" s="19"/>
      <c r="IF4813" s="19"/>
      <c r="IG4813" s="19"/>
      <c r="IH4813" s="19"/>
    </row>
    <row r="4814" spans="1:242">
      <c r="A4814" s="382">
        <v>110</v>
      </c>
      <c r="B4814" s="364" t="s">
        <v>5822</v>
      </c>
      <c r="C4814" s="365"/>
      <c r="D4814" s="383" t="s">
        <v>1808</v>
      </c>
      <c r="E4814" s="299"/>
      <c r="F4814" s="366"/>
      <c r="G4814" s="366"/>
      <c r="H4814" s="366"/>
      <c r="J4814" s="368">
        <v>52</v>
      </c>
      <c r="K4814" s="369">
        <f t="shared" si="272"/>
        <v>1.1199999999999999E-3</v>
      </c>
      <c r="L4814" s="384">
        <f t="shared" si="274"/>
        <v>120</v>
      </c>
      <c r="M4814" s="384">
        <v>1000</v>
      </c>
      <c r="HW4814" s="19"/>
      <c r="HX4814" s="19"/>
      <c r="HY4814" s="19"/>
      <c r="HZ4814" s="19"/>
      <c r="IA4814" s="19"/>
      <c r="IB4814" s="19"/>
      <c r="IC4814" s="19"/>
      <c r="ID4814" s="19"/>
      <c r="IE4814" s="19"/>
      <c r="IF4814" s="19"/>
      <c r="IG4814" s="19"/>
      <c r="IH4814" s="19"/>
    </row>
    <row r="4815" spans="1:242">
      <c r="A4815" s="382">
        <v>111</v>
      </c>
      <c r="B4815" s="364" t="s">
        <v>5823</v>
      </c>
      <c r="C4815" s="365"/>
      <c r="D4815" s="383" t="s">
        <v>1808</v>
      </c>
      <c r="E4815" s="299"/>
      <c r="F4815" s="366"/>
      <c r="G4815" s="366"/>
      <c r="H4815" s="366"/>
      <c r="J4815" s="368">
        <v>12</v>
      </c>
      <c r="K4815" s="369">
        <f t="shared" si="272"/>
        <v>2.3519999999999999E-2</v>
      </c>
      <c r="L4815" s="384">
        <f t="shared" si="274"/>
        <v>2520</v>
      </c>
      <c r="M4815" s="384">
        <v>21000</v>
      </c>
      <c r="HW4815" s="19"/>
      <c r="HX4815" s="19"/>
      <c r="HY4815" s="19"/>
      <c r="HZ4815" s="19"/>
      <c r="IA4815" s="19"/>
      <c r="IB4815" s="19"/>
      <c r="IC4815" s="19"/>
      <c r="ID4815" s="19"/>
      <c r="IE4815" s="19"/>
      <c r="IF4815" s="19"/>
      <c r="IG4815" s="19"/>
      <c r="IH4815" s="19"/>
    </row>
    <row r="4816" spans="1:242">
      <c r="A4816" s="382">
        <v>112</v>
      </c>
      <c r="B4816" s="364" t="s">
        <v>5824</v>
      </c>
      <c r="C4816" s="365"/>
      <c r="D4816" s="383" t="s">
        <v>1808</v>
      </c>
      <c r="E4816" s="299"/>
      <c r="F4816" s="366"/>
      <c r="G4816" s="366"/>
      <c r="H4816" s="366"/>
      <c r="J4816" s="368">
        <v>32</v>
      </c>
      <c r="K4816" s="369">
        <f t="shared" si="272"/>
        <v>2.2399999999999998E-3</v>
      </c>
      <c r="L4816" s="384">
        <f t="shared" si="274"/>
        <v>240</v>
      </c>
      <c r="M4816" s="384">
        <v>2000</v>
      </c>
      <c r="HW4816" s="19"/>
      <c r="HX4816" s="19"/>
      <c r="HY4816" s="19"/>
      <c r="HZ4816" s="19"/>
      <c r="IA4816" s="19"/>
      <c r="IB4816" s="19"/>
      <c r="IC4816" s="19"/>
      <c r="ID4816" s="19"/>
      <c r="IE4816" s="19"/>
      <c r="IF4816" s="19"/>
      <c r="IG4816" s="19"/>
      <c r="IH4816" s="19"/>
    </row>
    <row r="4817" spans="1:242">
      <c r="A4817" s="382">
        <v>113</v>
      </c>
      <c r="B4817" s="364" t="s">
        <v>5825</v>
      </c>
      <c r="C4817" s="365" t="s">
        <v>5826</v>
      </c>
      <c r="D4817" s="383" t="s">
        <v>1808</v>
      </c>
      <c r="E4817" s="299"/>
      <c r="F4817" s="366"/>
      <c r="G4817" s="366"/>
      <c r="H4817" s="366"/>
      <c r="J4817" s="368">
        <v>32000</v>
      </c>
      <c r="K4817" s="369">
        <f t="shared" si="272"/>
        <v>1.49345E-4</v>
      </c>
      <c r="L4817" s="384">
        <f t="shared" si="274"/>
        <v>16.001249999999999</v>
      </c>
      <c r="M4817" s="384">
        <v>133.34375</v>
      </c>
      <c r="HW4817" s="19"/>
      <c r="HX4817" s="19"/>
      <c r="HY4817" s="19"/>
      <c r="HZ4817" s="19"/>
      <c r="IA4817" s="19"/>
      <c r="IB4817" s="19"/>
      <c r="IC4817" s="19"/>
      <c r="ID4817" s="19"/>
      <c r="IE4817" s="19"/>
      <c r="IF4817" s="19"/>
      <c r="IG4817" s="19"/>
      <c r="IH4817" s="19"/>
    </row>
    <row r="4818" spans="1:242" s="381" customFormat="1" ht="30.75" customHeight="1">
      <c r="A4818" s="820"/>
      <c r="B4818" s="1006" t="s">
        <v>6342</v>
      </c>
      <c r="C4818" s="1007"/>
      <c r="D4818" s="1007"/>
      <c r="E4818" s="1007"/>
      <c r="F4818" s="1007"/>
      <c r="G4818" s="1007"/>
      <c r="H4818" s="1007"/>
      <c r="I4818" s="387"/>
      <c r="J4818" s="378"/>
      <c r="K4818" s="395"/>
      <c r="L4818" s="388"/>
      <c r="M4818" s="388"/>
      <c r="N4818" s="378"/>
      <c r="O4818" s="378"/>
      <c r="P4818" s="378"/>
      <c r="Q4818" s="378"/>
      <c r="R4818" s="378"/>
      <c r="S4818" s="378"/>
      <c r="T4818" s="378"/>
      <c r="U4818" s="378"/>
      <c r="V4818" s="378"/>
      <c r="W4818" s="378"/>
      <c r="X4818" s="378"/>
      <c r="Y4818" s="378"/>
      <c r="Z4818" s="378"/>
      <c r="AA4818" s="378"/>
      <c r="AB4818" s="378"/>
      <c r="AC4818" s="378"/>
      <c r="AD4818" s="378"/>
      <c r="AE4818" s="378"/>
      <c r="AF4818" s="378"/>
      <c r="AG4818" s="378"/>
      <c r="AH4818" s="378"/>
      <c r="AI4818" s="378"/>
      <c r="AJ4818" s="378"/>
      <c r="AK4818" s="378"/>
      <c r="AL4818" s="378"/>
      <c r="AM4818" s="378"/>
      <c r="AN4818" s="378"/>
      <c r="AO4818" s="378"/>
      <c r="AP4818" s="378"/>
      <c r="AQ4818" s="378"/>
      <c r="AR4818" s="378"/>
      <c r="AS4818" s="378"/>
      <c r="AT4818" s="378"/>
      <c r="AU4818" s="378"/>
      <c r="AV4818" s="378"/>
      <c r="AW4818" s="378"/>
      <c r="AX4818" s="378"/>
      <c r="AY4818" s="378"/>
      <c r="AZ4818" s="378"/>
      <c r="BA4818" s="378"/>
      <c r="BB4818" s="378"/>
      <c r="BC4818" s="378"/>
      <c r="BD4818" s="378"/>
      <c r="BE4818" s="378"/>
      <c r="BF4818" s="378"/>
      <c r="BG4818" s="378"/>
      <c r="BH4818" s="378"/>
      <c r="BI4818" s="378"/>
      <c r="BJ4818" s="378"/>
      <c r="BK4818" s="378"/>
      <c r="BL4818" s="378"/>
      <c r="BM4818" s="378"/>
      <c r="BN4818" s="378"/>
      <c r="BO4818" s="378"/>
      <c r="BP4818" s="378"/>
      <c r="BQ4818" s="378"/>
      <c r="BR4818" s="378"/>
      <c r="BS4818" s="378"/>
      <c r="BT4818" s="378"/>
      <c r="BU4818" s="378"/>
      <c r="BV4818" s="378"/>
      <c r="BW4818" s="378"/>
      <c r="BX4818" s="378"/>
      <c r="BY4818" s="378"/>
      <c r="BZ4818" s="378"/>
      <c r="CA4818" s="378"/>
      <c r="CB4818" s="378"/>
      <c r="CC4818" s="378"/>
      <c r="CD4818" s="378"/>
      <c r="CE4818" s="378"/>
      <c r="CF4818" s="378"/>
      <c r="CG4818" s="378"/>
      <c r="CH4818" s="378"/>
      <c r="CI4818" s="378"/>
      <c r="CJ4818" s="378"/>
      <c r="CK4818" s="378"/>
      <c r="CL4818" s="378"/>
      <c r="CM4818" s="378"/>
      <c r="CN4818" s="378"/>
      <c r="CO4818" s="378"/>
      <c r="CP4818" s="378"/>
      <c r="CQ4818" s="378"/>
      <c r="CR4818" s="378"/>
      <c r="CS4818" s="378"/>
      <c r="CT4818" s="378"/>
      <c r="CU4818" s="378"/>
      <c r="CV4818" s="378"/>
      <c r="CW4818" s="378"/>
      <c r="CX4818" s="378"/>
      <c r="CY4818" s="378"/>
      <c r="CZ4818" s="378"/>
      <c r="DA4818" s="378"/>
      <c r="DB4818" s="378"/>
      <c r="DC4818" s="378"/>
      <c r="DD4818" s="378"/>
      <c r="DE4818" s="378"/>
      <c r="DF4818" s="378"/>
      <c r="DG4818" s="378"/>
      <c r="DH4818" s="378"/>
      <c r="DI4818" s="378"/>
      <c r="DJ4818" s="378"/>
      <c r="DK4818" s="378"/>
      <c r="DL4818" s="378"/>
      <c r="DM4818" s="378"/>
      <c r="DN4818" s="378"/>
      <c r="DO4818" s="378"/>
      <c r="DP4818" s="378"/>
      <c r="DQ4818" s="378"/>
      <c r="DR4818" s="378"/>
      <c r="DS4818" s="378"/>
      <c r="DT4818" s="378"/>
      <c r="DU4818" s="378"/>
      <c r="DV4818" s="378"/>
      <c r="DW4818" s="378"/>
      <c r="DX4818" s="378"/>
      <c r="DY4818" s="378"/>
      <c r="DZ4818" s="378"/>
      <c r="EA4818" s="378"/>
      <c r="EB4818" s="378"/>
      <c r="EC4818" s="378"/>
      <c r="ED4818" s="378"/>
      <c r="EE4818" s="378"/>
      <c r="EF4818" s="378"/>
      <c r="EG4818" s="378"/>
      <c r="EH4818" s="378"/>
      <c r="EI4818" s="378"/>
      <c r="EJ4818" s="378"/>
      <c r="EK4818" s="378"/>
      <c r="EL4818" s="378"/>
      <c r="EM4818" s="378"/>
      <c r="EN4818" s="378"/>
      <c r="EO4818" s="378"/>
      <c r="EP4818" s="378"/>
      <c r="EQ4818" s="378"/>
      <c r="ER4818" s="378"/>
      <c r="ES4818" s="378"/>
      <c r="ET4818" s="378"/>
      <c r="EU4818" s="378"/>
      <c r="EV4818" s="378"/>
      <c r="EW4818" s="378"/>
      <c r="EX4818" s="378"/>
      <c r="EY4818" s="378"/>
      <c r="EZ4818" s="378"/>
      <c r="FA4818" s="378"/>
      <c r="FB4818" s="378"/>
      <c r="FC4818" s="378"/>
      <c r="FD4818" s="378"/>
      <c r="FE4818" s="378"/>
      <c r="FF4818" s="378"/>
      <c r="FG4818" s="378"/>
      <c r="FH4818" s="378"/>
      <c r="FI4818" s="378"/>
      <c r="FJ4818" s="378"/>
      <c r="FK4818" s="378"/>
      <c r="FL4818" s="378"/>
      <c r="FM4818" s="378"/>
      <c r="FN4818" s="378"/>
      <c r="FO4818" s="378"/>
      <c r="FP4818" s="378"/>
      <c r="FQ4818" s="378"/>
      <c r="FR4818" s="378"/>
      <c r="FS4818" s="378"/>
      <c r="FT4818" s="378"/>
      <c r="FU4818" s="378"/>
      <c r="FV4818" s="378"/>
      <c r="FW4818" s="378"/>
      <c r="FX4818" s="378"/>
      <c r="FY4818" s="378"/>
      <c r="FZ4818" s="378"/>
      <c r="GA4818" s="378"/>
      <c r="GB4818" s="378"/>
      <c r="GC4818" s="378"/>
      <c r="GD4818" s="378"/>
      <c r="GE4818" s="378"/>
      <c r="GF4818" s="378"/>
      <c r="GG4818" s="378"/>
      <c r="GH4818" s="378"/>
      <c r="GI4818" s="378"/>
      <c r="GJ4818" s="378"/>
      <c r="GK4818" s="378"/>
      <c r="GL4818" s="378"/>
      <c r="GM4818" s="378"/>
      <c r="GN4818" s="378"/>
      <c r="GO4818" s="378"/>
      <c r="GP4818" s="378"/>
      <c r="GQ4818" s="378"/>
      <c r="GR4818" s="378"/>
      <c r="GS4818" s="378"/>
      <c r="GT4818" s="378"/>
      <c r="GU4818" s="378"/>
      <c r="GV4818" s="378"/>
      <c r="GW4818" s="378"/>
      <c r="GX4818" s="378"/>
      <c r="GY4818" s="378"/>
      <c r="GZ4818" s="378"/>
      <c r="HA4818" s="378"/>
      <c r="HB4818" s="378"/>
      <c r="HC4818" s="378"/>
      <c r="HD4818" s="378"/>
      <c r="HE4818" s="378"/>
      <c r="HF4818" s="378"/>
      <c r="HG4818" s="378"/>
      <c r="HH4818" s="378"/>
      <c r="HI4818" s="378"/>
      <c r="HJ4818" s="378"/>
      <c r="HK4818" s="378"/>
      <c r="HL4818" s="378"/>
      <c r="HM4818" s="378"/>
      <c r="HN4818" s="378"/>
      <c r="HO4818" s="378"/>
      <c r="HP4818" s="378"/>
      <c r="HQ4818" s="378"/>
      <c r="HR4818" s="378"/>
      <c r="HS4818" s="378"/>
      <c r="HT4818" s="378"/>
      <c r="HU4818" s="378"/>
      <c r="HV4818" s="378"/>
    </row>
    <row r="4819" spans="1:242" ht="30.75" customHeight="1">
      <c r="A4819" s="251">
        <v>114</v>
      </c>
      <c r="B4819" s="364" t="s">
        <v>5827</v>
      </c>
      <c r="C4819" s="365"/>
      <c r="D4819" s="179" t="s">
        <v>1811</v>
      </c>
      <c r="E4819" s="299">
        <f>+F4819+G4819+H4819</f>
        <v>15</v>
      </c>
      <c r="F4819" s="366">
        <f>J4819/12</f>
        <v>5</v>
      </c>
      <c r="G4819" s="366">
        <f>J4819/12</f>
        <v>5</v>
      </c>
      <c r="H4819" s="366">
        <f>J4819/12</f>
        <v>5</v>
      </c>
      <c r="J4819" s="389">
        <v>60</v>
      </c>
      <c r="K4819" s="369">
        <f t="shared" si="272"/>
        <v>4.0039999999999999E-2</v>
      </c>
      <c r="L4819" s="390">
        <f>M4819*12%</f>
        <v>4290</v>
      </c>
      <c r="M4819" s="390">
        <v>35750</v>
      </c>
    </row>
    <row r="4820" spans="1:242" ht="30.75" customHeight="1">
      <c r="A4820" s="251">
        <v>115</v>
      </c>
      <c r="B4820" s="364" t="s">
        <v>5828</v>
      </c>
      <c r="C4820" s="365"/>
      <c r="D4820" s="179" t="s">
        <v>1811</v>
      </c>
      <c r="E4820" s="299">
        <f>+F4820+G4820+H4820</f>
        <v>30</v>
      </c>
      <c r="F4820" s="366">
        <f t="shared" ref="F4820:F4878" si="275">J4820/12</f>
        <v>10</v>
      </c>
      <c r="G4820" s="366">
        <f t="shared" ref="G4820:G4878" si="276">J4820/12</f>
        <v>10</v>
      </c>
      <c r="H4820" s="366">
        <f t="shared" ref="H4820:H4878" si="277">J4820/12</f>
        <v>10</v>
      </c>
      <c r="J4820" s="389">
        <v>120</v>
      </c>
      <c r="K4820" s="369">
        <f t="shared" si="272"/>
        <v>1.0472E-2</v>
      </c>
      <c r="L4820" s="390">
        <f t="shared" ref="L4820:L4883" si="278">M4820*12%</f>
        <v>1122</v>
      </c>
      <c r="M4820" s="390">
        <v>9350</v>
      </c>
    </row>
    <row r="4821" spans="1:242" s="381" customFormat="1" ht="30.75" customHeight="1">
      <c r="A4821" s="820"/>
      <c r="B4821" s="1006" t="s">
        <v>6345</v>
      </c>
      <c r="C4821" s="1007"/>
      <c r="D4821" s="1007"/>
      <c r="E4821" s="1007"/>
      <c r="F4821" s="1007"/>
      <c r="G4821" s="1007"/>
      <c r="H4821" s="1007"/>
      <c r="I4821" s="387"/>
      <c r="J4821" s="430"/>
      <c r="K4821" s="404">
        <f t="shared" si="272"/>
        <v>0</v>
      </c>
      <c r="L4821" s="821">
        <f t="shared" si="278"/>
        <v>0</v>
      </c>
      <c r="M4821" s="821"/>
      <c r="N4821" s="378"/>
      <c r="O4821" s="378"/>
      <c r="P4821" s="378"/>
      <c r="Q4821" s="378"/>
      <c r="R4821" s="378"/>
      <c r="S4821" s="378"/>
      <c r="T4821" s="378"/>
      <c r="U4821" s="378"/>
      <c r="V4821" s="378"/>
      <c r="W4821" s="378"/>
      <c r="X4821" s="378"/>
      <c r="Y4821" s="378"/>
      <c r="Z4821" s="378"/>
      <c r="AA4821" s="378"/>
      <c r="AB4821" s="378"/>
      <c r="AC4821" s="378"/>
      <c r="AD4821" s="378"/>
      <c r="AE4821" s="378"/>
      <c r="AF4821" s="378"/>
      <c r="AG4821" s="378"/>
      <c r="AH4821" s="378"/>
      <c r="AI4821" s="378"/>
      <c r="AJ4821" s="378"/>
      <c r="AK4821" s="378"/>
      <c r="AL4821" s="378"/>
      <c r="AM4821" s="378"/>
      <c r="AN4821" s="378"/>
      <c r="AO4821" s="378"/>
      <c r="AP4821" s="378"/>
      <c r="AQ4821" s="378"/>
      <c r="AR4821" s="378"/>
      <c r="AS4821" s="378"/>
      <c r="AT4821" s="378"/>
      <c r="AU4821" s="378"/>
      <c r="AV4821" s="378"/>
      <c r="AW4821" s="378"/>
      <c r="AX4821" s="378"/>
      <c r="AY4821" s="378"/>
      <c r="AZ4821" s="378"/>
      <c r="BA4821" s="378"/>
      <c r="BB4821" s="378"/>
      <c r="BC4821" s="378"/>
      <c r="BD4821" s="378"/>
      <c r="BE4821" s="378"/>
      <c r="BF4821" s="378"/>
      <c r="BG4821" s="378"/>
      <c r="BH4821" s="378"/>
      <c r="BI4821" s="378"/>
      <c r="BJ4821" s="378"/>
      <c r="BK4821" s="378"/>
      <c r="BL4821" s="378"/>
      <c r="BM4821" s="378"/>
      <c r="BN4821" s="378"/>
      <c r="BO4821" s="378"/>
      <c r="BP4821" s="378"/>
      <c r="BQ4821" s="378"/>
      <c r="BR4821" s="378"/>
      <c r="BS4821" s="378"/>
      <c r="BT4821" s="378"/>
      <c r="BU4821" s="378"/>
      <c r="BV4821" s="378"/>
      <c r="BW4821" s="378"/>
      <c r="BX4821" s="378"/>
      <c r="BY4821" s="378"/>
      <c r="BZ4821" s="378"/>
      <c r="CA4821" s="378"/>
      <c r="CB4821" s="378"/>
      <c r="CC4821" s="378"/>
      <c r="CD4821" s="378"/>
      <c r="CE4821" s="378"/>
      <c r="CF4821" s="378"/>
      <c r="CG4821" s="378"/>
      <c r="CH4821" s="378"/>
      <c r="CI4821" s="378"/>
      <c r="CJ4821" s="378"/>
      <c r="CK4821" s="378"/>
      <c r="CL4821" s="378"/>
      <c r="CM4821" s="378"/>
      <c r="CN4821" s="378"/>
      <c r="CO4821" s="378"/>
      <c r="CP4821" s="378"/>
      <c r="CQ4821" s="378"/>
      <c r="CR4821" s="378"/>
      <c r="CS4821" s="378"/>
      <c r="CT4821" s="378"/>
      <c r="CU4821" s="378"/>
      <c r="CV4821" s="378"/>
      <c r="CW4821" s="378"/>
      <c r="CX4821" s="378"/>
      <c r="CY4821" s="378"/>
      <c r="CZ4821" s="378"/>
      <c r="DA4821" s="378"/>
      <c r="DB4821" s="378"/>
      <c r="DC4821" s="378"/>
      <c r="DD4821" s="378"/>
      <c r="DE4821" s="378"/>
      <c r="DF4821" s="378"/>
      <c r="DG4821" s="378"/>
      <c r="DH4821" s="378"/>
      <c r="DI4821" s="378"/>
      <c r="DJ4821" s="378"/>
      <c r="DK4821" s="378"/>
      <c r="DL4821" s="378"/>
      <c r="DM4821" s="378"/>
      <c r="DN4821" s="378"/>
      <c r="DO4821" s="378"/>
      <c r="DP4821" s="378"/>
      <c r="DQ4821" s="378"/>
      <c r="DR4821" s="378"/>
      <c r="DS4821" s="378"/>
      <c r="DT4821" s="378"/>
      <c r="DU4821" s="378"/>
      <c r="DV4821" s="378"/>
      <c r="DW4821" s="378"/>
      <c r="DX4821" s="378"/>
      <c r="DY4821" s="378"/>
      <c r="DZ4821" s="378"/>
      <c r="EA4821" s="378"/>
      <c r="EB4821" s="378"/>
      <c r="EC4821" s="378"/>
      <c r="ED4821" s="378"/>
      <c r="EE4821" s="378"/>
      <c r="EF4821" s="378"/>
      <c r="EG4821" s="378"/>
      <c r="EH4821" s="378"/>
      <c r="EI4821" s="378"/>
      <c r="EJ4821" s="378"/>
      <c r="EK4821" s="378"/>
      <c r="EL4821" s="378"/>
      <c r="EM4821" s="378"/>
      <c r="EN4821" s="378"/>
      <c r="EO4821" s="378"/>
      <c r="EP4821" s="378"/>
      <c r="EQ4821" s="378"/>
      <c r="ER4821" s="378"/>
      <c r="ES4821" s="378"/>
      <c r="ET4821" s="378"/>
      <c r="EU4821" s="378"/>
      <c r="EV4821" s="378"/>
      <c r="EW4821" s="378"/>
      <c r="EX4821" s="378"/>
      <c r="EY4821" s="378"/>
      <c r="EZ4821" s="378"/>
      <c r="FA4821" s="378"/>
      <c r="FB4821" s="378"/>
      <c r="FC4821" s="378"/>
      <c r="FD4821" s="378"/>
      <c r="FE4821" s="378"/>
      <c r="FF4821" s="378"/>
      <c r="FG4821" s="378"/>
      <c r="FH4821" s="378"/>
      <c r="FI4821" s="378"/>
      <c r="FJ4821" s="378"/>
      <c r="FK4821" s="378"/>
      <c r="FL4821" s="378"/>
      <c r="FM4821" s="378"/>
      <c r="FN4821" s="378"/>
      <c r="FO4821" s="378"/>
      <c r="FP4821" s="378"/>
      <c r="FQ4821" s="378"/>
      <c r="FR4821" s="378"/>
      <c r="FS4821" s="378"/>
      <c r="FT4821" s="378"/>
      <c r="FU4821" s="378"/>
      <c r="FV4821" s="378"/>
      <c r="FW4821" s="378"/>
      <c r="FX4821" s="378"/>
      <c r="FY4821" s="378"/>
      <c r="FZ4821" s="378"/>
      <c r="GA4821" s="378"/>
      <c r="GB4821" s="378"/>
      <c r="GC4821" s="378"/>
      <c r="GD4821" s="378"/>
      <c r="GE4821" s="378"/>
      <c r="GF4821" s="378"/>
      <c r="GG4821" s="378"/>
      <c r="GH4821" s="378"/>
      <c r="GI4821" s="378"/>
      <c r="GJ4821" s="378"/>
      <c r="GK4821" s="378"/>
      <c r="GL4821" s="378"/>
      <c r="GM4821" s="378"/>
      <c r="GN4821" s="378"/>
      <c r="GO4821" s="378"/>
      <c r="GP4821" s="378"/>
      <c r="GQ4821" s="378"/>
      <c r="GR4821" s="378"/>
      <c r="GS4821" s="378"/>
      <c r="GT4821" s="378"/>
      <c r="GU4821" s="378"/>
      <c r="GV4821" s="378"/>
      <c r="GW4821" s="378"/>
      <c r="GX4821" s="378"/>
      <c r="GY4821" s="378"/>
      <c r="GZ4821" s="378"/>
      <c r="HA4821" s="378"/>
      <c r="HB4821" s="378"/>
      <c r="HC4821" s="378"/>
      <c r="HD4821" s="378"/>
      <c r="HE4821" s="378"/>
      <c r="HF4821" s="378"/>
      <c r="HG4821" s="378"/>
      <c r="HH4821" s="378"/>
      <c r="HI4821" s="378"/>
      <c r="HJ4821" s="378"/>
      <c r="HK4821" s="378"/>
      <c r="HL4821" s="378"/>
      <c r="HM4821" s="378"/>
      <c r="HN4821" s="378"/>
      <c r="HO4821" s="378"/>
      <c r="HP4821" s="378"/>
      <c r="HQ4821" s="378"/>
      <c r="HR4821" s="378"/>
      <c r="HS4821" s="378"/>
      <c r="HT4821" s="378"/>
      <c r="HU4821" s="378"/>
      <c r="HV4821" s="378"/>
      <c r="HW4821" s="378"/>
      <c r="HX4821" s="378"/>
      <c r="HY4821" s="378"/>
      <c r="HZ4821" s="378"/>
      <c r="IA4821" s="378"/>
      <c r="IB4821" s="378"/>
      <c r="IC4821" s="378"/>
      <c r="ID4821" s="378"/>
      <c r="IE4821" s="378"/>
      <c r="IF4821" s="378"/>
      <c r="IG4821" s="378"/>
      <c r="IH4821" s="378"/>
    </row>
    <row r="4822" spans="1:242" s="381" customFormat="1" ht="30.75" customHeight="1">
      <c r="A4822" s="822">
        <v>116</v>
      </c>
      <c r="B4822" s="393" t="s">
        <v>5829</v>
      </c>
      <c r="C4822" s="394"/>
      <c r="D4822" s="377" t="s">
        <v>1808</v>
      </c>
      <c r="E4822" s="299">
        <f>+F4822+G4822+H4822</f>
        <v>125</v>
      </c>
      <c r="F4822" s="377">
        <v>40</v>
      </c>
      <c r="G4822" s="377">
        <v>42</v>
      </c>
      <c r="H4822" s="377">
        <v>43</v>
      </c>
      <c r="I4822" s="387"/>
      <c r="J4822" s="430">
        <v>500</v>
      </c>
      <c r="K4822" s="404">
        <f t="shared" si="272"/>
        <v>0.78232000000000002</v>
      </c>
      <c r="L4822" s="821">
        <f t="shared" si="278"/>
        <v>83820</v>
      </c>
      <c r="M4822" s="821">
        <v>698500</v>
      </c>
      <c r="N4822" s="378"/>
      <c r="O4822" s="378"/>
      <c r="P4822" s="378"/>
      <c r="Q4822" s="378"/>
      <c r="R4822" s="378"/>
      <c r="S4822" s="378"/>
      <c r="T4822" s="378"/>
      <c r="U4822" s="378"/>
      <c r="V4822" s="378"/>
      <c r="W4822" s="378"/>
      <c r="X4822" s="378"/>
      <c r="Y4822" s="378"/>
      <c r="Z4822" s="378"/>
      <c r="AA4822" s="378"/>
      <c r="AB4822" s="378"/>
      <c r="AC4822" s="378"/>
      <c r="AD4822" s="378"/>
      <c r="AE4822" s="378"/>
      <c r="AF4822" s="378"/>
      <c r="AG4822" s="378"/>
      <c r="AH4822" s="378"/>
      <c r="AI4822" s="378"/>
      <c r="AJ4822" s="378"/>
      <c r="AK4822" s="378"/>
      <c r="AL4822" s="378"/>
      <c r="AM4822" s="378"/>
      <c r="AN4822" s="378"/>
      <c r="AO4822" s="378"/>
      <c r="AP4822" s="378"/>
      <c r="AQ4822" s="378"/>
      <c r="AR4822" s="378"/>
      <c r="AS4822" s="378"/>
      <c r="AT4822" s="378"/>
      <c r="AU4822" s="378"/>
      <c r="AV4822" s="378"/>
      <c r="AW4822" s="378"/>
      <c r="AX4822" s="378"/>
      <c r="AY4822" s="378"/>
      <c r="AZ4822" s="378"/>
      <c r="BA4822" s="378"/>
      <c r="BB4822" s="378"/>
      <c r="BC4822" s="378"/>
      <c r="BD4822" s="378"/>
      <c r="BE4822" s="378"/>
      <c r="BF4822" s="378"/>
      <c r="BG4822" s="378"/>
      <c r="BH4822" s="378"/>
      <c r="BI4822" s="378"/>
      <c r="BJ4822" s="378"/>
      <c r="BK4822" s="378"/>
      <c r="BL4822" s="378"/>
      <c r="BM4822" s="378"/>
      <c r="BN4822" s="378"/>
      <c r="BO4822" s="378"/>
      <c r="BP4822" s="378"/>
      <c r="BQ4822" s="378"/>
      <c r="BR4822" s="378"/>
      <c r="BS4822" s="378"/>
      <c r="BT4822" s="378"/>
      <c r="BU4822" s="378"/>
      <c r="BV4822" s="378"/>
      <c r="BW4822" s="378"/>
      <c r="BX4822" s="378"/>
      <c r="BY4822" s="378"/>
      <c r="BZ4822" s="378"/>
      <c r="CA4822" s="378"/>
      <c r="CB4822" s="378"/>
      <c r="CC4822" s="378"/>
      <c r="CD4822" s="378"/>
      <c r="CE4822" s="378"/>
      <c r="CF4822" s="378"/>
      <c r="CG4822" s="378"/>
      <c r="CH4822" s="378"/>
      <c r="CI4822" s="378"/>
      <c r="CJ4822" s="378"/>
      <c r="CK4822" s="378"/>
      <c r="CL4822" s="378"/>
      <c r="CM4822" s="378"/>
      <c r="CN4822" s="378"/>
      <c r="CO4822" s="378"/>
      <c r="CP4822" s="378"/>
      <c r="CQ4822" s="378"/>
      <c r="CR4822" s="378"/>
      <c r="CS4822" s="378"/>
      <c r="CT4822" s="378"/>
      <c r="CU4822" s="378"/>
      <c r="CV4822" s="378"/>
      <c r="CW4822" s="378"/>
      <c r="CX4822" s="378"/>
      <c r="CY4822" s="378"/>
      <c r="CZ4822" s="378"/>
      <c r="DA4822" s="378"/>
      <c r="DB4822" s="378"/>
      <c r="DC4822" s="378"/>
      <c r="DD4822" s="378"/>
      <c r="DE4822" s="378"/>
      <c r="DF4822" s="378"/>
      <c r="DG4822" s="378"/>
      <c r="DH4822" s="378"/>
      <c r="DI4822" s="378"/>
      <c r="DJ4822" s="378"/>
      <c r="DK4822" s="378"/>
      <c r="DL4822" s="378"/>
      <c r="DM4822" s="378"/>
      <c r="DN4822" s="378"/>
      <c r="DO4822" s="378"/>
      <c r="DP4822" s="378"/>
      <c r="DQ4822" s="378"/>
      <c r="DR4822" s="378"/>
      <c r="DS4822" s="378"/>
      <c r="DT4822" s="378"/>
      <c r="DU4822" s="378"/>
      <c r="DV4822" s="378"/>
      <c r="DW4822" s="378"/>
      <c r="DX4822" s="378"/>
      <c r="DY4822" s="378"/>
      <c r="DZ4822" s="378"/>
      <c r="EA4822" s="378"/>
      <c r="EB4822" s="378"/>
      <c r="EC4822" s="378"/>
      <c r="ED4822" s="378"/>
      <c r="EE4822" s="378"/>
      <c r="EF4822" s="378"/>
      <c r="EG4822" s="378"/>
      <c r="EH4822" s="378"/>
      <c r="EI4822" s="378"/>
      <c r="EJ4822" s="378"/>
      <c r="EK4822" s="378"/>
      <c r="EL4822" s="378"/>
      <c r="EM4822" s="378"/>
      <c r="EN4822" s="378"/>
      <c r="EO4822" s="378"/>
      <c r="EP4822" s="378"/>
      <c r="EQ4822" s="378"/>
      <c r="ER4822" s="378"/>
      <c r="ES4822" s="378"/>
      <c r="ET4822" s="378"/>
      <c r="EU4822" s="378"/>
      <c r="EV4822" s="378"/>
      <c r="EW4822" s="378"/>
      <c r="EX4822" s="378"/>
      <c r="EY4822" s="378"/>
      <c r="EZ4822" s="378"/>
      <c r="FA4822" s="378"/>
      <c r="FB4822" s="378"/>
      <c r="FC4822" s="378"/>
      <c r="FD4822" s="378"/>
      <c r="FE4822" s="378"/>
      <c r="FF4822" s="378"/>
      <c r="FG4822" s="378"/>
      <c r="FH4822" s="378"/>
      <c r="FI4822" s="378"/>
      <c r="FJ4822" s="378"/>
      <c r="FK4822" s="378"/>
      <c r="FL4822" s="378"/>
      <c r="FM4822" s="378"/>
      <c r="FN4822" s="378"/>
      <c r="FO4822" s="378"/>
      <c r="FP4822" s="378"/>
      <c r="FQ4822" s="378"/>
      <c r="FR4822" s="378"/>
      <c r="FS4822" s="378"/>
      <c r="FT4822" s="378"/>
      <c r="FU4822" s="378"/>
      <c r="FV4822" s="378"/>
      <c r="FW4822" s="378"/>
      <c r="FX4822" s="378"/>
      <c r="FY4822" s="378"/>
      <c r="FZ4822" s="378"/>
      <c r="GA4822" s="378"/>
      <c r="GB4822" s="378"/>
      <c r="GC4822" s="378"/>
      <c r="GD4822" s="378"/>
      <c r="GE4822" s="378"/>
      <c r="GF4822" s="378"/>
      <c r="GG4822" s="378"/>
      <c r="GH4822" s="378"/>
      <c r="GI4822" s="378"/>
      <c r="GJ4822" s="378"/>
      <c r="GK4822" s="378"/>
      <c r="GL4822" s="378"/>
      <c r="GM4822" s="378"/>
      <c r="GN4822" s="378"/>
      <c r="GO4822" s="378"/>
      <c r="GP4822" s="378"/>
      <c r="GQ4822" s="378"/>
      <c r="GR4822" s="378"/>
      <c r="GS4822" s="378"/>
      <c r="GT4822" s="378"/>
      <c r="GU4822" s="378"/>
      <c r="GV4822" s="378"/>
      <c r="GW4822" s="378"/>
      <c r="GX4822" s="378"/>
      <c r="GY4822" s="378"/>
      <c r="GZ4822" s="378"/>
      <c r="HA4822" s="378"/>
      <c r="HB4822" s="378"/>
      <c r="HC4822" s="378"/>
      <c r="HD4822" s="378"/>
      <c r="HE4822" s="378"/>
      <c r="HF4822" s="378"/>
      <c r="HG4822" s="378"/>
      <c r="HH4822" s="378"/>
      <c r="HI4822" s="378"/>
      <c r="HJ4822" s="378"/>
      <c r="HK4822" s="378"/>
      <c r="HL4822" s="378"/>
      <c r="HM4822" s="378"/>
      <c r="HN4822" s="378"/>
      <c r="HO4822" s="378"/>
      <c r="HP4822" s="378"/>
      <c r="HQ4822" s="378"/>
      <c r="HR4822" s="378"/>
      <c r="HS4822" s="378"/>
      <c r="HT4822" s="378"/>
      <c r="HU4822" s="378"/>
      <c r="HV4822" s="378"/>
      <c r="HW4822" s="378"/>
      <c r="HX4822" s="378"/>
      <c r="HY4822" s="378"/>
      <c r="HZ4822" s="378"/>
      <c r="IA4822" s="378"/>
      <c r="IB4822" s="378"/>
      <c r="IC4822" s="378"/>
      <c r="ID4822" s="378"/>
      <c r="IE4822" s="378"/>
      <c r="IF4822" s="378"/>
      <c r="IG4822" s="378"/>
      <c r="IH4822" s="378"/>
    </row>
    <row r="4823" spans="1:242" s="381" customFormat="1" ht="30.75" customHeight="1">
      <c r="A4823" s="820"/>
      <c r="B4823" s="1006" t="s">
        <v>6344</v>
      </c>
      <c r="C4823" s="1007"/>
      <c r="D4823" s="1007"/>
      <c r="E4823" s="1007"/>
      <c r="F4823" s="1007"/>
      <c r="G4823" s="1007"/>
      <c r="H4823" s="1007"/>
      <c r="I4823" s="387"/>
      <c r="J4823" s="430"/>
      <c r="K4823" s="404">
        <f t="shared" si="272"/>
        <v>0</v>
      </c>
      <c r="L4823" s="821">
        <f t="shared" si="278"/>
        <v>0</v>
      </c>
      <c r="M4823" s="821"/>
      <c r="N4823" s="378"/>
      <c r="O4823" s="378"/>
      <c r="P4823" s="378"/>
      <c r="Q4823" s="378"/>
      <c r="R4823" s="378"/>
      <c r="S4823" s="378"/>
      <c r="T4823" s="378"/>
      <c r="U4823" s="378"/>
      <c r="V4823" s="378"/>
      <c r="W4823" s="378"/>
      <c r="X4823" s="378"/>
      <c r="Y4823" s="378"/>
      <c r="Z4823" s="378"/>
      <c r="AA4823" s="378"/>
      <c r="AB4823" s="378"/>
      <c r="AC4823" s="378"/>
      <c r="AD4823" s="378"/>
      <c r="AE4823" s="378"/>
      <c r="AF4823" s="378"/>
      <c r="AG4823" s="378"/>
      <c r="AH4823" s="378"/>
      <c r="AI4823" s="378"/>
      <c r="AJ4823" s="378"/>
      <c r="AK4823" s="378"/>
      <c r="AL4823" s="378"/>
      <c r="AM4823" s="378"/>
      <c r="AN4823" s="378"/>
      <c r="AO4823" s="378"/>
      <c r="AP4823" s="378"/>
      <c r="AQ4823" s="378"/>
      <c r="AR4823" s="378"/>
      <c r="AS4823" s="378"/>
      <c r="AT4823" s="378"/>
      <c r="AU4823" s="378"/>
      <c r="AV4823" s="378"/>
      <c r="AW4823" s="378"/>
      <c r="AX4823" s="378"/>
      <c r="AY4823" s="378"/>
      <c r="AZ4823" s="378"/>
      <c r="BA4823" s="378"/>
      <c r="BB4823" s="378"/>
      <c r="BC4823" s="378"/>
      <c r="BD4823" s="378"/>
      <c r="BE4823" s="378"/>
      <c r="BF4823" s="378"/>
      <c r="BG4823" s="378"/>
      <c r="BH4823" s="378"/>
      <c r="BI4823" s="378"/>
      <c r="BJ4823" s="378"/>
      <c r="BK4823" s="378"/>
      <c r="BL4823" s="378"/>
      <c r="BM4823" s="378"/>
      <c r="BN4823" s="378"/>
      <c r="BO4823" s="378"/>
      <c r="BP4823" s="378"/>
      <c r="BQ4823" s="378"/>
      <c r="BR4823" s="378"/>
      <c r="BS4823" s="378"/>
      <c r="BT4823" s="378"/>
      <c r="BU4823" s="378"/>
      <c r="BV4823" s="378"/>
      <c r="BW4823" s="378"/>
      <c r="BX4823" s="378"/>
      <c r="BY4823" s="378"/>
      <c r="BZ4823" s="378"/>
      <c r="CA4823" s="378"/>
      <c r="CB4823" s="378"/>
      <c r="CC4823" s="378"/>
      <c r="CD4823" s="378"/>
      <c r="CE4823" s="378"/>
      <c r="CF4823" s="378"/>
      <c r="CG4823" s="378"/>
      <c r="CH4823" s="378"/>
      <c r="CI4823" s="378"/>
      <c r="CJ4823" s="378"/>
      <c r="CK4823" s="378"/>
      <c r="CL4823" s="378"/>
      <c r="CM4823" s="378"/>
      <c r="CN4823" s="378"/>
      <c r="CO4823" s="378"/>
      <c r="CP4823" s="378"/>
      <c r="CQ4823" s="378"/>
      <c r="CR4823" s="378"/>
      <c r="CS4823" s="378"/>
      <c r="CT4823" s="378"/>
      <c r="CU4823" s="378"/>
      <c r="CV4823" s="378"/>
      <c r="CW4823" s="378"/>
      <c r="CX4823" s="378"/>
      <c r="CY4823" s="378"/>
      <c r="CZ4823" s="378"/>
      <c r="DA4823" s="378"/>
      <c r="DB4823" s="378"/>
      <c r="DC4823" s="378"/>
      <c r="DD4823" s="378"/>
      <c r="DE4823" s="378"/>
      <c r="DF4823" s="378"/>
      <c r="DG4823" s="378"/>
      <c r="DH4823" s="378"/>
      <c r="DI4823" s="378"/>
      <c r="DJ4823" s="378"/>
      <c r="DK4823" s="378"/>
      <c r="DL4823" s="378"/>
      <c r="DM4823" s="378"/>
      <c r="DN4823" s="378"/>
      <c r="DO4823" s="378"/>
      <c r="DP4823" s="378"/>
      <c r="DQ4823" s="378"/>
      <c r="DR4823" s="378"/>
      <c r="DS4823" s="378"/>
      <c r="DT4823" s="378"/>
      <c r="DU4823" s="378"/>
      <c r="DV4823" s="378"/>
      <c r="DW4823" s="378"/>
      <c r="DX4823" s="378"/>
      <c r="DY4823" s="378"/>
      <c r="DZ4823" s="378"/>
      <c r="EA4823" s="378"/>
      <c r="EB4823" s="378"/>
      <c r="EC4823" s="378"/>
      <c r="ED4823" s="378"/>
      <c r="EE4823" s="378"/>
      <c r="EF4823" s="378"/>
      <c r="EG4823" s="378"/>
      <c r="EH4823" s="378"/>
      <c r="EI4823" s="378"/>
      <c r="EJ4823" s="378"/>
      <c r="EK4823" s="378"/>
      <c r="EL4823" s="378"/>
      <c r="EM4823" s="378"/>
      <c r="EN4823" s="378"/>
      <c r="EO4823" s="378"/>
      <c r="EP4823" s="378"/>
      <c r="EQ4823" s="378"/>
      <c r="ER4823" s="378"/>
      <c r="ES4823" s="378"/>
      <c r="ET4823" s="378"/>
      <c r="EU4823" s="378"/>
      <c r="EV4823" s="378"/>
      <c r="EW4823" s="378"/>
      <c r="EX4823" s="378"/>
      <c r="EY4823" s="378"/>
      <c r="EZ4823" s="378"/>
      <c r="FA4823" s="378"/>
      <c r="FB4823" s="378"/>
      <c r="FC4823" s="378"/>
      <c r="FD4823" s="378"/>
      <c r="FE4823" s="378"/>
      <c r="FF4823" s="378"/>
      <c r="FG4823" s="378"/>
      <c r="FH4823" s="378"/>
      <c r="FI4823" s="378"/>
      <c r="FJ4823" s="378"/>
      <c r="FK4823" s="378"/>
      <c r="FL4823" s="378"/>
      <c r="FM4823" s="378"/>
      <c r="FN4823" s="378"/>
      <c r="FO4823" s="378"/>
      <c r="FP4823" s="378"/>
      <c r="FQ4823" s="378"/>
      <c r="FR4823" s="378"/>
      <c r="FS4823" s="378"/>
      <c r="FT4823" s="378"/>
      <c r="FU4823" s="378"/>
      <c r="FV4823" s="378"/>
      <c r="FW4823" s="378"/>
      <c r="FX4823" s="378"/>
      <c r="FY4823" s="378"/>
      <c r="FZ4823" s="378"/>
      <c r="GA4823" s="378"/>
      <c r="GB4823" s="378"/>
      <c r="GC4823" s="378"/>
      <c r="GD4823" s="378"/>
      <c r="GE4823" s="378"/>
      <c r="GF4823" s="378"/>
      <c r="GG4823" s="378"/>
      <c r="GH4823" s="378"/>
      <c r="GI4823" s="378"/>
      <c r="GJ4823" s="378"/>
      <c r="GK4823" s="378"/>
      <c r="GL4823" s="378"/>
      <c r="GM4823" s="378"/>
      <c r="GN4823" s="378"/>
      <c r="GO4823" s="378"/>
      <c r="GP4823" s="378"/>
      <c r="GQ4823" s="378"/>
      <c r="GR4823" s="378"/>
      <c r="GS4823" s="378"/>
      <c r="GT4823" s="378"/>
      <c r="GU4823" s="378"/>
      <c r="GV4823" s="378"/>
      <c r="GW4823" s="378"/>
      <c r="GX4823" s="378"/>
      <c r="GY4823" s="378"/>
      <c r="GZ4823" s="378"/>
      <c r="HA4823" s="378"/>
      <c r="HB4823" s="378"/>
      <c r="HC4823" s="378"/>
      <c r="HD4823" s="378"/>
      <c r="HE4823" s="378"/>
      <c r="HF4823" s="378"/>
      <c r="HG4823" s="378"/>
      <c r="HH4823" s="378"/>
      <c r="HI4823" s="378"/>
      <c r="HJ4823" s="378"/>
      <c r="HK4823" s="378"/>
      <c r="HL4823" s="378"/>
      <c r="HM4823" s="378"/>
      <c r="HN4823" s="378"/>
      <c r="HO4823" s="378"/>
      <c r="HP4823" s="378"/>
      <c r="HQ4823" s="378"/>
      <c r="HR4823" s="378"/>
      <c r="HS4823" s="378"/>
      <c r="HT4823" s="378"/>
      <c r="HU4823" s="378"/>
      <c r="HV4823" s="378"/>
      <c r="HW4823" s="378"/>
      <c r="HX4823" s="378"/>
      <c r="HY4823" s="378"/>
      <c r="HZ4823" s="378"/>
      <c r="IA4823" s="378"/>
      <c r="IB4823" s="378"/>
      <c r="IC4823" s="378"/>
      <c r="ID4823" s="378"/>
      <c r="IE4823" s="378"/>
      <c r="IF4823" s="378"/>
      <c r="IG4823" s="378"/>
      <c r="IH4823" s="378"/>
    </row>
    <row r="4824" spans="1:242">
      <c r="A4824" s="251">
        <v>117</v>
      </c>
      <c r="B4824" s="364" t="s">
        <v>5830</v>
      </c>
      <c r="C4824" s="365"/>
      <c r="D4824" s="179" t="s">
        <v>1808</v>
      </c>
      <c r="E4824" s="299">
        <f t="shared" ref="E4824:E4832" si="279">+F4824+G4824+H4824</f>
        <v>3</v>
      </c>
      <c r="F4824" s="367">
        <f t="shared" si="275"/>
        <v>1</v>
      </c>
      <c r="G4824" s="367">
        <f t="shared" si="276"/>
        <v>1</v>
      </c>
      <c r="H4824" s="367">
        <f t="shared" si="277"/>
        <v>1</v>
      </c>
      <c r="J4824" s="389">
        <v>12</v>
      </c>
      <c r="K4824" s="369">
        <f t="shared" si="272"/>
        <v>0.78232000000000002</v>
      </c>
      <c r="L4824" s="390">
        <f t="shared" si="278"/>
        <v>83820</v>
      </c>
      <c r="M4824" s="390">
        <v>698500</v>
      </c>
    </row>
    <row r="4825" spans="1:242">
      <c r="A4825" s="251">
        <v>118</v>
      </c>
      <c r="B4825" s="364" t="s">
        <v>5831</v>
      </c>
      <c r="C4825" s="365"/>
      <c r="D4825" s="179" t="s">
        <v>1808</v>
      </c>
      <c r="E4825" s="299">
        <f t="shared" si="279"/>
        <v>3</v>
      </c>
      <c r="F4825" s="367">
        <f t="shared" si="275"/>
        <v>1</v>
      </c>
      <c r="G4825" s="367">
        <f t="shared" si="276"/>
        <v>1</v>
      </c>
      <c r="H4825" s="367">
        <f t="shared" si="277"/>
        <v>1</v>
      </c>
      <c r="J4825" s="389">
        <v>12</v>
      </c>
      <c r="K4825" s="369">
        <f t="shared" ref="K4825:K4887" si="280">(L4825+M4825)/1000000</f>
        <v>0.78232000000000002</v>
      </c>
      <c r="L4825" s="390">
        <f t="shared" si="278"/>
        <v>83820</v>
      </c>
      <c r="M4825" s="390">
        <v>698500</v>
      </c>
    </row>
    <row r="4826" spans="1:242">
      <c r="A4826" s="251">
        <v>119</v>
      </c>
      <c r="B4826" s="364" t="s">
        <v>5832</v>
      </c>
      <c r="C4826" s="365"/>
      <c r="D4826" s="179" t="s">
        <v>1808</v>
      </c>
      <c r="E4826" s="299">
        <f t="shared" si="279"/>
        <v>3</v>
      </c>
      <c r="F4826" s="367">
        <f t="shared" si="275"/>
        <v>1</v>
      </c>
      <c r="G4826" s="367">
        <f t="shared" si="276"/>
        <v>1</v>
      </c>
      <c r="H4826" s="367">
        <f t="shared" si="277"/>
        <v>1</v>
      </c>
      <c r="J4826" s="389">
        <v>12</v>
      </c>
      <c r="K4826" s="369">
        <f t="shared" si="280"/>
        <v>0.78232000000000002</v>
      </c>
      <c r="L4826" s="390">
        <f t="shared" si="278"/>
        <v>83820</v>
      </c>
      <c r="M4826" s="390">
        <v>698500</v>
      </c>
    </row>
    <row r="4827" spans="1:242">
      <c r="A4827" s="251">
        <v>120</v>
      </c>
      <c r="B4827" s="364" t="s">
        <v>5833</v>
      </c>
      <c r="C4827" s="365"/>
      <c r="D4827" s="179" t="s">
        <v>1808</v>
      </c>
      <c r="E4827" s="299">
        <f t="shared" si="279"/>
        <v>3</v>
      </c>
      <c r="F4827" s="367">
        <f t="shared" si="275"/>
        <v>1</v>
      </c>
      <c r="G4827" s="367">
        <f t="shared" si="276"/>
        <v>1</v>
      </c>
      <c r="H4827" s="367">
        <f t="shared" si="277"/>
        <v>1</v>
      </c>
      <c r="J4827" s="389">
        <v>12</v>
      </c>
      <c r="K4827" s="369">
        <f t="shared" si="280"/>
        <v>0.78232000000000002</v>
      </c>
      <c r="L4827" s="390">
        <f t="shared" si="278"/>
        <v>83820</v>
      </c>
      <c r="M4827" s="390">
        <v>698500</v>
      </c>
    </row>
    <row r="4828" spans="1:242">
      <c r="A4828" s="251">
        <v>121</v>
      </c>
      <c r="B4828" s="364" t="s">
        <v>5834</v>
      </c>
      <c r="C4828" s="365"/>
      <c r="D4828" s="179" t="s">
        <v>1808</v>
      </c>
      <c r="E4828" s="299">
        <f t="shared" si="279"/>
        <v>3</v>
      </c>
      <c r="F4828" s="367">
        <f t="shared" si="275"/>
        <v>1</v>
      </c>
      <c r="G4828" s="367">
        <f t="shared" si="276"/>
        <v>1</v>
      </c>
      <c r="H4828" s="367">
        <f t="shared" si="277"/>
        <v>1</v>
      </c>
      <c r="J4828" s="389">
        <v>12</v>
      </c>
      <c r="K4828" s="369">
        <f t="shared" si="280"/>
        <v>0.78232000000000002</v>
      </c>
      <c r="L4828" s="390">
        <f t="shared" si="278"/>
        <v>83820</v>
      </c>
      <c r="M4828" s="390">
        <v>698500</v>
      </c>
    </row>
    <row r="4829" spans="1:242">
      <c r="A4829" s="251">
        <v>122</v>
      </c>
      <c r="B4829" s="364" t="s">
        <v>5835</v>
      </c>
      <c r="C4829" s="365"/>
      <c r="D4829" s="179" t="s">
        <v>1808</v>
      </c>
      <c r="E4829" s="299">
        <f t="shared" si="279"/>
        <v>3</v>
      </c>
      <c r="F4829" s="367">
        <f t="shared" si="275"/>
        <v>1</v>
      </c>
      <c r="G4829" s="367">
        <f t="shared" si="276"/>
        <v>1</v>
      </c>
      <c r="H4829" s="367">
        <f t="shared" si="277"/>
        <v>1</v>
      </c>
      <c r="J4829" s="389">
        <v>12</v>
      </c>
      <c r="K4829" s="369">
        <f t="shared" si="280"/>
        <v>0.78232000000000002</v>
      </c>
      <c r="L4829" s="390">
        <f t="shared" si="278"/>
        <v>83820</v>
      </c>
      <c r="M4829" s="390">
        <v>698500</v>
      </c>
    </row>
    <row r="4830" spans="1:242">
      <c r="A4830" s="251">
        <v>123</v>
      </c>
      <c r="B4830" s="364" t="s">
        <v>5836</v>
      </c>
      <c r="C4830" s="365"/>
      <c r="D4830" s="179" t="s">
        <v>1808</v>
      </c>
      <c r="E4830" s="299">
        <f t="shared" si="279"/>
        <v>9</v>
      </c>
      <c r="F4830" s="367">
        <f t="shared" si="275"/>
        <v>3</v>
      </c>
      <c r="G4830" s="367">
        <f t="shared" si="276"/>
        <v>3</v>
      </c>
      <c r="H4830" s="367">
        <f t="shared" si="277"/>
        <v>3</v>
      </c>
      <c r="J4830" s="389">
        <v>36</v>
      </c>
      <c r="K4830" s="369">
        <f t="shared" si="280"/>
        <v>0.78232000000000002</v>
      </c>
      <c r="L4830" s="390">
        <f t="shared" si="278"/>
        <v>83820</v>
      </c>
      <c r="M4830" s="390">
        <v>698500</v>
      </c>
    </row>
    <row r="4831" spans="1:242">
      <c r="A4831" s="251">
        <v>124</v>
      </c>
      <c r="B4831" s="364" t="s">
        <v>5837</v>
      </c>
      <c r="C4831" s="365"/>
      <c r="D4831" s="179" t="s">
        <v>1808</v>
      </c>
      <c r="E4831" s="299">
        <f t="shared" si="279"/>
        <v>9</v>
      </c>
      <c r="F4831" s="367">
        <f t="shared" si="275"/>
        <v>3</v>
      </c>
      <c r="G4831" s="367">
        <f t="shared" si="276"/>
        <v>3</v>
      </c>
      <c r="H4831" s="367">
        <f t="shared" si="277"/>
        <v>3</v>
      </c>
      <c r="J4831" s="389">
        <v>36</v>
      </c>
      <c r="K4831" s="369">
        <f t="shared" si="280"/>
        <v>0.78232000000000002</v>
      </c>
      <c r="L4831" s="390">
        <f t="shared" si="278"/>
        <v>83820</v>
      </c>
      <c r="M4831" s="390">
        <v>698500</v>
      </c>
    </row>
    <row r="4832" spans="1:242">
      <c r="A4832" s="251">
        <v>125</v>
      </c>
      <c r="B4832" s="364" t="s">
        <v>5838</v>
      </c>
      <c r="C4832" s="365"/>
      <c r="D4832" s="179" t="s">
        <v>1808</v>
      </c>
      <c r="E4832" s="299">
        <f t="shared" si="279"/>
        <v>9</v>
      </c>
      <c r="F4832" s="367">
        <f t="shared" si="275"/>
        <v>3</v>
      </c>
      <c r="G4832" s="367">
        <f t="shared" si="276"/>
        <v>3</v>
      </c>
      <c r="H4832" s="367">
        <f t="shared" si="277"/>
        <v>3</v>
      </c>
      <c r="J4832" s="389">
        <v>36</v>
      </c>
      <c r="K4832" s="369">
        <f t="shared" si="280"/>
        <v>0.78232000000000002</v>
      </c>
      <c r="L4832" s="390">
        <f t="shared" si="278"/>
        <v>83820</v>
      </c>
      <c r="M4832" s="390">
        <v>698500</v>
      </c>
    </row>
    <row r="4833" spans="1:242" s="381" customFormat="1" ht="30.75" customHeight="1">
      <c r="A4833" s="820"/>
      <c r="B4833" s="1006" t="s">
        <v>6346</v>
      </c>
      <c r="C4833" s="1007"/>
      <c r="D4833" s="1007"/>
      <c r="E4833" s="1007"/>
      <c r="F4833" s="1007"/>
      <c r="G4833" s="1007"/>
      <c r="H4833" s="1007"/>
      <c r="I4833" s="387"/>
      <c r="J4833" s="430"/>
      <c r="K4833" s="404">
        <f t="shared" si="280"/>
        <v>0</v>
      </c>
      <c r="L4833" s="821">
        <f t="shared" si="278"/>
        <v>0</v>
      </c>
      <c r="M4833" s="821"/>
      <c r="N4833" s="378"/>
      <c r="O4833" s="378"/>
      <c r="P4833" s="378"/>
      <c r="Q4833" s="378"/>
      <c r="R4833" s="378"/>
      <c r="S4833" s="378"/>
      <c r="T4833" s="378"/>
      <c r="U4833" s="378"/>
      <c r="V4833" s="378"/>
      <c r="W4833" s="378"/>
      <c r="X4833" s="378"/>
      <c r="Y4833" s="378"/>
      <c r="Z4833" s="378"/>
      <c r="AA4833" s="378"/>
      <c r="AB4833" s="378"/>
      <c r="AC4833" s="378"/>
      <c r="AD4833" s="378"/>
      <c r="AE4833" s="378"/>
      <c r="AF4833" s="378"/>
      <c r="AG4833" s="378"/>
      <c r="AH4833" s="378"/>
      <c r="AI4833" s="378"/>
      <c r="AJ4833" s="378"/>
      <c r="AK4833" s="378"/>
      <c r="AL4833" s="378"/>
      <c r="AM4833" s="378"/>
      <c r="AN4833" s="378"/>
      <c r="AO4833" s="378"/>
      <c r="AP4833" s="378"/>
      <c r="AQ4833" s="378"/>
      <c r="AR4833" s="378"/>
      <c r="AS4833" s="378"/>
      <c r="AT4833" s="378"/>
      <c r="AU4833" s="378"/>
      <c r="AV4833" s="378"/>
      <c r="AW4833" s="378"/>
      <c r="AX4833" s="378"/>
      <c r="AY4833" s="378"/>
      <c r="AZ4833" s="378"/>
      <c r="BA4833" s="378"/>
      <c r="BB4833" s="378"/>
      <c r="BC4833" s="378"/>
      <c r="BD4833" s="378"/>
      <c r="BE4833" s="378"/>
      <c r="BF4833" s="378"/>
      <c r="BG4833" s="378"/>
      <c r="BH4833" s="378"/>
      <c r="BI4833" s="378"/>
      <c r="BJ4833" s="378"/>
      <c r="BK4833" s="378"/>
      <c r="BL4833" s="378"/>
      <c r="BM4833" s="378"/>
      <c r="BN4833" s="378"/>
      <c r="BO4833" s="378"/>
      <c r="BP4833" s="378"/>
      <c r="BQ4833" s="378"/>
      <c r="BR4833" s="378"/>
      <c r="BS4833" s="378"/>
      <c r="BT4833" s="378"/>
      <c r="BU4833" s="378"/>
      <c r="BV4833" s="378"/>
      <c r="BW4833" s="378"/>
      <c r="BX4833" s="378"/>
      <c r="BY4833" s="378"/>
      <c r="BZ4833" s="378"/>
      <c r="CA4833" s="378"/>
      <c r="CB4833" s="378"/>
      <c r="CC4833" s="378"/>
      <c r="CD4833" s="378"/>
      <c r="CE4833" s="378"/>
      <c r="CF4833" s="378"/>
      <c r="CG4833" s="378"/>
      <c r="CH4833" s="378"/>
      <c r="CI4833" s="378"/>
      <c r="CJ4833" s="378"/>
      <c r="CK4833" s="378"/>
      <c r="CL4833" s="378"/>
      <c r="CM4833" s="378"/>
      <c r="CN4833" s="378"/>
      <c r="CO4833" s="378"/>
      <c r="CP4833" s="378"/>
      <c r="CQ4833" s="378"/>
      <c r="CR4833" s="378"/>
      <c r="CS4833" s="378"/>
      <c r="CT4833" s="378"/>
      <c r="CU4833" s="378"/>
      <c r="CV4833" s="378"/>
      <c r="CW4833" s="378"/>
      <c r="CX4833" s="378"/>
      <c r="CY4833" s="378"/>
      <c r="CZ4833" s="378"/>
      <c r="DA4833" s="378"/>
      <c r="DB4833" s="378"/>
      <c r="DC4833" s="378"/>
      <c r="DD4833" s="378"/>
      <c r="DE4833" s="378"/>
      <c r="DF4833" s="378"/>
      <c r="DG4833" s="378"/>
      <c r="DH4833" s="378"/>
      <c r="DI4833" s="378"/>
      <c r="DJ4833" s="378"/>
      <c r="DK4833" s="378"/>
      <c r="DL4833" s="378"/>
      <c r="DM4833" s="378"/>
      <c r="DN4833" s="378"/>
      <c r="DO4833" s="378"/>
      <c r="DP4833" s="378"/>
      <c r="DQ4833" s="378"/>
      <c r="DR4833" s="378"/>
      <c r="DS4833" s="378"/>
      <c r="DT4833" s="378"/>
      <c r="DU4833" s="378"/>
      <c r="DV4833" s="378"/>
      <c r="DW4833" s="378"/>
      <c r="DX4833" s="378"/>
      <c r="DY4833" s="378"/>
      <c r="DZ4833" s="378"/>
      <c r="EA4833" s="378"/>
      <c r="EB4833" s="378"/>
      <c r="EC4833" s="378"/>
      <c r="ED4833" s="378"/>
      <c r="EE4833" s="378"/>
      <c r="EF4833" s="378"/>
      <c r="EG4833" s="378"/>
      <c r="EH4833" s="378"/>
      <c r="EI4833" s="378"/>
      <c r="EJ4833" s="378"/>
      <c r="EK4833" s="378"/>
      <c r="EL4833" s="378"/>
      <c r="EM4833" s="378"/>
      <c r="EN4833" s="378"/>
      <c r="EO4833" s="378"/>
      <c r="EP4833" s="378"/>
      <c r="EQ4833" s="378"/>
      <c r="ER4833" s="378"/>
      <c r="ES4833" s="378"/>
      <c r="ET4833" s="378"/>
      <c r="EU4833" s="378"/>
      <c r="EV4833" s="378"/>
      <c r="EW4833" s="378"/>
      <c r="EX4833" s="378"/>
      <c r="EY4833" s="378"/>
      <c r="EZ4833" s="378"/>
      <c r="FA4833" s="378"/>
      <c r="FB4833" s="378"/>
      <c r="FC4833" s="378"/>
      <c r="FD4833" s="378"/>
      <c r="FE4833" s="378"/>
      <c r="FF4833" s="378"/>
      <c r="FG4833" s="378"/>
      <c r="FH4833" s="378"/>
      <c r="FI4833" s="378"/>
      <c r="FJ4833" s="378"/>
      <c r="FK4833" s="378"/>
      <c r="FL4833" s="378"/>
      <c r="FM4833" s="378"/>
      <c r="FN4833" s="378"/>
      <c r="FO4833" s="378"/>
      <c r="FP4833" s="378"/>
      <c r="FQ4833" s="378"/>
      <c r="FR4833" s="378"/>
      <c r="FS4833" s="378"/>
      <c r="FT4833" s="378"/>
      <c r="FU4833" s="378"/>
      <c r="FV4833" s="378"/>
      <c r="FW4833" s="378"/>
      <c r="FX4833" s="378"/>
      <c r="FY4833" s="378"/>
      <c r="FZ4833" s="378"/>
      <c r="GA4833" s="378"/>
      <c r="GB4833" s="378"/>
      <c r="GC4833" s="378"/>
      <c r="GD4833" s="378"/>
      <c r="GE4833" s="378"/>
      <c r="GF4833" s="378"/>
      <c r="GG4833" s="378"/>
      <c r="GH4833" s="378"/>
      <c r="GI4833" s="378"/>
      <c r="GJ4833" s="378"/>
      <c r="GK4833" s="378"/>
      <c r="GL4833" s="378"/>
      <c r="GM4833" s="378"/>
      <c r="GN4833" s="378"/>
      <c r="GO4833" s="378"/>
      <c r="GP4833" s="378"/>
      <c r="GQ4833" s="378"/>
      <c r="GR4833" s="378"/>
      <c r="GS4833" s="378"/>
      <c r="GT4833" s="378"/>
      <c r="GU4833" s="378"/>
      <c r="GV4833" s="378"/>
      <c r="GW4833" s="378"/>
      <c r="GX4833" s="378"/>
      <c r="GY4833" s="378"/>
      <c r="GZ4833" s="378"/>
      <c r="HA4833" s="378"/>
      <c r="HB4833" s="378"/>
      <c r="HC4833" s="378"/>
      <c r="HD4833" s="378"/>
      <c r="HE4833" s="378"/>
      <c r="HF4833" s="378"/>
      <c r="HG4833" s="378"/>
      <c r="HH4833" s="378"/>
      <c r="HI4833" s="378"/>
      <c r="HJ4833" s="378"/>
      <c r="HK4833" s="378"/>
      <c r="HL4833" s="378"/>
      <c r="HM4833" s="378"/>
      <c r="HN4833" s="378"/>
      <c r="HO4833" s="378"/>
      <c r="HP4833" s="378"/>
      <c r="HQ4833" s="378"/>
      <c r="HR4833" s="378"/>
      <c r="HS4833" s="378"/>
      <c r="HT4833" s="378"/>
      <c r="HU4833" s="378"/>
      <c r="HV4833" s="378"/>
      <c r="HW4833" s="378"/>
      <c r="HX4833" s="378"/>
      <c r="HY4833" s="378"/>
      <c r="HZ4833" s="378"/>
      <c r="IA4833" s="378"/>
      <c r="IB4833" s="378"/>
      <c r="IC4833" s="378"/>
      <c r="ID4833" s="378"/>
      <c r="IE4833" s="378"/>
      <c r="IF4833" s="378"/>
      <c r="IG4833" s="378"/>
      <c r="IH4833" s="378"/>
    </row>
    <row r="4834" spans="1:242">
      <c r="A4834" s="251">
        <v>126</v>
      </c>
      <c r="B4834" s="364" t="s">
        <v>5839</v>
      </c>
      <c r="C4834" s="365"/>
      <c r="D4834" s="179" t="s">
        <v>1808</v>
      </c>
      <c r="E4834" s="299">
        <f t="shared" ref="E4834:E4842" si="281">+F4834+G4834+H4834</f>
        <v>3</v>
      </c>
      <c r="F4834" s="366">
        <f t="shared" si="275"/>
        <v>1</v>
      </c>
      <c r="G4834" s="366">
        <f t="shared" si="276"/>
        <v>1</v>
      </c>
      <c r="H4834" s="366">
        <f t="shared" si="277"/>
        <v>1</v>
      </c>
      <c r="J4834" s="389">
        <v>12</v>
      </c>
      <c r="K4834" s="369">
        <f t="shared" si="280"/>
        <v>0.39200000000000002</v>
      </c>
      <c r="L4834" s="390">
        <f t="shared" si="278"/>
        <v>42000</v>
      </c>
      <c r="M4834" s="390">
        <v>350000</v>
      </c>
    </row>
    <row r="4835" spans="1:242">
      <c r="A4835" s="251">
        <v>127</v>
      </c>
      <c r="B4835" s="364" t="s">
        <v>5840</v>
      </c>
      <c r="C4835" s="365"/>
      <c r="D4835" s="179" t="s">
        <v>1808</v>
      </c>
      <c r="E4835" s="299">
        <f t="shared" si="281"/>
        <v>3</v>
      </c>
      <c r="F4835" s="366">
        <f t="shared" si="275"/>
        <v>1</v>
      </c>
      <c r="G4835" s="366">
        <f t="shared" si="276"/>
        <v>1</v>
      </c>
      <c r="H4835" s="366">
        <f t="shared" si="277"/>
        <v>1</v>
      </c>
      <c r="J4835" s="389">
        <v>12</v>
      </c>
      <c r="K4835" s="369">
        <f t="shared" si="280"/>
        <v>0.44800000000000001</v>
      </c>
      <c r="L4835" s="390">
        <f t="shared" si="278"/>
        <v>48000</v>
      </c>
      <c r="M4835" s="390">
        <v>400000</v>
      </c>
    </row>
    <row r="4836" spans="1:242">
      <c r="A4836" s="251">
        <v>128</v>
      </c>
      <c r="B4836" s="364" t="s">
        <v>5841</v>
      </c>
      <c r="C4836" s="365"/>
      <c r="D4836" s="179" t="s">
        <v>1808</v>
      </c>
      <c r="E4836" s="299">
        <f t="shared" si="281"/>
        <v>3</v>
      </c>
      <c r="F4836" s="366">
        <f t="shared" si="275"/>
        <v>1</v>
      </c>
      <c r="G4836" s="366">
        <f t="shared" si="276"/>
        <v>1</v>
      </c>
      <c r="H4836" s="366">
        <f t="shared" si="277"/>
        <v>1</v>
      </c>
      <c r="J4836" s="389">
        <v>12</v>
      </c>
      <c r="K4836" s="369">
        <f t="shared" si="280"/>
        <v>0.53759999999999997</v>
      </c>
      <c r="L4836" s="390">
        <f t="shared" si="278"/>
        <v>57600</v>
      </c>
      <c r="M4836" s="390">
        <v>480000</v>
      </c>
    </row>
    <row r="4837" spans="1:242">
      <c r="A4837" s="251">
        <v>129</v>
      </c>
      <c r="B4837" s="364" t="s">
        <v>5842</v>
      </c>
      <c r="C4837" s="365"/>
      <c r="D4837" s="179" t="s">
        <v>1808</v>
      </c>
      <c r="E4837" s="299">
        <f t="shared" si="281"/>
        <v>3</v>
      </c>
      <c r="F4837" s="366">
        <f t="shared" si="275"/>
        <v>1</v>
      </c>
      <c r="G4837" s="366">
        <f t="shared" si="276"/>
        <v>1</v>
      </c>
      <c r="H4837" s="366">
        <f t="shared" si="277"/>
        <v>1</v>
      </c>
      <c r="J4837" s="389">
        <v>12</v>
      </c>
      <c r="K4837" s="369">
        <f t="shared" si="280"/>
        <v>0.56000000000000005</v>
      </c>
      <c r="L4837" s="390">
        <f t="shared" si="278"/>
        <v>60000</v>
      </c>
      <c r="M4837" s="390">
        <v>500000</v>
      </c>
    </row>
    <row r="4838" spans="1:242">
      <c r="A4838" s="251">
        <v>130</v>
      </c>
      <c r="B4838" s="364" t="s">
        <v>5843</v>
      </c>
      <c r="C4838" s="365"/>
      <c r="D4838" s="179" t="s">
        <v>1808</v>
      </c>
      <c r="E4838" s="299">
        <f t="shared" si="281"/>
        <v>3</v>
      </c>
      <c r="F4838" s="366">
        <f t="shared" si="275"/>
        <v>1</v>
      </c>
      <c r="G4838" s="366">
        <f t="shared" si="276"/>
        <v>1</v>
      </c>
      <c r="H4838" s="366">
        <f t="shared" si="277"/>
        <v>1</v>
      </c>
      <c r="J4838" s="389">
        <v>12</v>
      </c>
      <c r="K4838" s="369">
        <f t="shared" si="280"/>
        <v>5.6000000000000001E-2</v>
      </c>
      <c r="L4838" s="390">
        <f t="shared" si="278"/>
        <v>6000</v>
      </c>
      <c r="M4838" s="390">
        <v>50000</v>
      </c>
    </row>
    <row r="4839" spans="1:242">
      <c r="A4839" s="251">
        <v>131</v>
      </c>
      <c r="B4839" s="364" t="s">
        <v>5844</v>
      </c>
      <c r="C4839" s="365"/>
      <c r="D4839" s="179" t="s">
        <v>1808</v>
      </c>
      <c r="E4839" s="299">
        <f t="shared" si="281"/>
        <v>3</v>
      </c>
      <c r="F4839" s="366">
        <f t="shared" si="275"/>
        <v>1</v>
      </c>
      <c r="G4839" s="366">
        <f t="shared" si="276"/>
        <v>1</v>
      </c>
      <c r="H4839" s="366">
        <f t="shared" si="277"/>
        <v>1</v>
      </c>
      <c r="J4839" s="389">
        <v>12</v>
      </c>
      <c r="K4839" s="369">
        <f t="shared" si="280"/>
        <v>0.89600000000000002</v>
      </c>
      <c r="L4839" s="390">
        <f t="shared" si="278"/>
        <v>96000</v>
      </c>
      <c r="M4839" s="390">
        <v>800000</v>
      </c>
    </row>
    <row r="4840" spans="1:242">
      <c r="A4840" s="251">
        <v>132</v>
      </c>
      <c r="B4840" s="364" t="s">
        <v>5845</v>
      </c>
      <c r="C4840" s="365"/>
      <c r="D4840" s="179" t="s">
        <v>1808</v>
      </c>
      <c r="E4840" s="299">
        <f t="shared" si="281"/>
        <v>15</v>
      </c>
      <c r="F4840" s="366">
        <f t="shared" si="275"/>
        <v>5</v>
      </c>
      <c r="G4840" s="366">
        <f t="shared" si="276"/>
        <v>5</v>
      </c>
      <c r="H4840" s="366">
        <f t="shared" si="277"/>
        <v>5</v>
      </c>
      <c r="J4840" s="389">
        <v>60</v>
      </c>
      <c r="K4840" s="369">
        <f t="shared" si="280"/>
        <v>0.28000000000000003</v>
      </c>
      <c r="L4840" s="390">
        <f t="shared" si="278"/>
        <v>30000</v>
      </c>
      <c r="M4840" s="390">
        <v>250000</v>
      </c>
    </row>
    <row r="4841" spans="1:242">
      <c r="A4841" s="251">
        <v>133</v>
      </c>
      <c r="B4841" s="364" t="s">
        <v>5846</v>
      </c>
      <c r="C4841" s="365"/>
      <c r="D4841" s="179" t="s">
        <v>1808</v>
      </c>
      <c r="E4841" s="299">
        <f t="shared" si="281"/>
        <v>15</v>
      </c>
      <c r="F4841" s="366">
        <f t="shared" si="275"/>
        <v>5</v>
      </c>
      <c r="G4841" s="366">
        <f t="shared" si="276"/>
        <v>5</v>
      </c>
      <c r="H4841" s="366">
        <f t="shared" si="277"/>
        <v>5</v>
      </c>
      <c r="J4841" s="389">
        <v>60</v>
      </c>
      <c r="K4841" s="369">
        <f t="shared" si="280"/>
        <v>0.32479999999999998</v>
      </c>
      <c r="L4841" s="390">
        <f t="shared" si="278"/>
        <v>34800</v>
      </c>
      <c r="M4841" s="390">
        <v>290000</v>
      </c>
    </row>
    <row r="4842" spans="1:242">
      <c r="A4842" s="251">
        <v>134</v>
      </c>
      <c r="B4842" s="364" t="s">
        <v>5847</v>
      </c>
      <c r="C4842" s="365"/>
      <c r="D4842" s="179" t="s">
        <v>1808</v>
      </c>
      <c r="E4842" s="299">
        <f t="shared" si="281"/>
        <v>9</v>
      </c>
      <c r="F4842" s="366">
        <f t="shared" si="275"/>
        <v>3</v>
      </c>
      <c r="G4842" s="366">
        <f t="shared" si="276"/>
        <v>3</v>
      </c>
      <c r="H4842" s="366">
        <f t="shared" si="277"/>
        <v>3</v>
      </c>
      <c r="J4842" s="389">
        <v>36</v>
      </c>
      <c r="K4842" s="369">
        <f t="shared" si="280"/>
        <v>0.51519999999999999</v>
      </c>
      <c r="L4842" s="390">
        <f t="shared" si="278"/>
        <v>55200</v>
      </c>
      <c r="M4842" s="390">
        <v>460000</v>
      </c>
    </row>
    <row r="4843" spans="1:242" s="381" customFormat="1" ht="30.75" customHeight="1">
      <c r="A4843" s="820"/>
      <c r="B4843" s="1006" t="s">
        <v>6347</v>
      </c>
      <c r="C4843" s="1007"/>
      <c r="D4843" s="1007"/>
      <c r="E4843" s="1007"/>
      <c r="F4843" s="1007"/>
      <c r="G4843" s="1007"/>
      <c r="H4843" s="1007"/>
      <c r="I4843" s="387"/>
      <c r="J4843" s="430"/>
      <c r="K4843" s="404">
        <f t="shared" si="280"/>
        <v>0</v>
      </c>
      <c r="L4843" s="821">
        <f t="shared" si="278"/>
        <v>0</v>
      </c>
      <c r="M4843" s="821"/>
      <c r="N4843" s="378"/>
      <c r="O4843" s="378"/>
      <c r="P4843" s="378"/>
      <c r="Q4843" s="378"/>
      <c r="R4843" s="378"/>
      <c r="S4843" s="378"/>
      <c r="T4843" s="378"/>
      <c r="U4843" s="378"/>
      <c r="V4843" s="378"/>
      <c r="W4843" s="378"/>
      <c r="X4843" s="378"/>
      <c r="Y4843" s="378"/>
      <c r="Z4843" s="378"/>
      <c r="AA4843" s="378"/>
      <c r="AB4843" s="378"/>
      <c r="AC4843" s="378"/>
      <c r="AD4843" s="378"/>
      <c r="AE4843" s="378"/>
      <c r="AF4843" s="378"/>
      <c r="AG4843" s="378"/>
      <c r="AH4843" s="378"/>
      <c r="AI4843" s="378"/>
      <c r="AJ4843" s="378"/>
      <c r="AK4843" s="378"/>
      <c r="AL4843" s="378"/>
      <c r="AM4843" s="378"/>
      <c r="AN4843" s="378"/>
      <c r="AO4843" s="378"/>
      <c r="AP4843" s="378"/>
      <c r="AQ4843" s="378"/>
      <c r="AR4843" s="378"/>
      <c r="AS4843" s="378"/>
      <c r="AT4843" s="378"/>
      <c r="AU4843" s="378"/>
      <c r="AV4843" s="378"/>
      <c r="AW4843" s="378"/>
      <c r="AX4843" s="378"/>
      <c r="AY4843" s="378"/>
      <c r="AZ4843" s="378"/>
      <c r="BA4843" s="378"/>
      <c r="BB4843" s="378"/>
      <c r="BC4843" s="378"/>
      <c r="BD4843" s="378"/>
      <c r="BE4843" s="378"/>
      <c r="BF4843" s="378"/>
      <c r="BG4843" s="378"/>
      <c r="BH4843" s="378"/>
      <c r="BI4843" s="378"/>
      <c r="BJ4843" s="378"/>
      <c r="BK4843" s="378"/>
      <c r="BL4843" s="378"/>
      <c r="BM4843" s="378"/>
      <c r="BN4843" s="378"/>
      <c r="BO4843" s="378"/>
      <c r="BP4843" s="378"/>
      <c r="BQ4843" s="378"/>
      <c r="BR4843" s="378"/>
      <c r="BS4843" s="378"/>
      <c r="BT4843" s="378"/>
      <c r="BU4843" s="378"/>
      <c r="BV4843" s="378"/>
      <c r="BW4843" s="378"/>
      <c r="BX4843" s="378"/>
      <c r="BY4843" s="378"/>
      <c r="BZ4843" s="378"/>
      <c r="CA4843" s="378"/>
      <c r="CB4843" s="378"/>
      <c r="CC4843" s="378"/>
      <c r="CD4843" s="378"/>
      <c r="CE4843" s="378"/>
      <c r="CF4843" s="378"/>
      <c r="CG4843" s="378"/>
      <c r="CH4843" s="378"/>
      <c r="CI4843" s="378"/>
      <c r="CJ4843" s="378"/>
      <c r="CK4843" s="378"/>
      <c r="CL4843" s="378"/>
      <c r="CM4843" s="378"/>
      <c r="CN4843" s="378"/>
      <c r="CO4843" s="378"/>
      <c r="CP4843" s="378"/>
      <c r="CQ4843" s="378"/>
      <c r="CR4843" s="378"/>
      <c r="CS4843" s="378"/>
      <c r="CT4843" s="378"/>
      <c r="CU4843" s="378"/>
      <c r="CV4843" s="378"/>
      <c r="CW4843" s="378"/>
      <c r="CX4843" s="378"/>
      <c r="CY4843" s="378"/>
      <c r="CZ4843" s="378"/>
      <c r="DA4843" s="378"/>
      <c r="DB4843" s="378"/>
      <c r="DC4843" s="378"/>
      <c r="DD4843" s="378"/>
      <c r="DE4843" s="378"/>
      <c r="DF4843" s="378"/>
      <c r="DG4843" s="378"/>
      <c r="DH4843" s="378"/>
      <c r="DI4843" s="378"/>
      <c r="DJ4843" s="378"/>
      <c r="DK4843" s="378"/>
      <c r="DL4843" s="378"/>
      <c r="DM4843" s="378"/>
      <c r="DN4843" s="378"/>
      <c r="DO4843" s="378"/>
      <c r="DP4843" s="378"/>
      <c r="DQ4843" s="378"/>
      <c r="DR4843" s="378"/>
      <c r="DS4843" s="378"/>
      <c r="DT4843" s="378"/>
      <c r="DU4843" s="378"/>
      <c r="DV4843" s="378"/>
      <c r="DW4843" s="378"/>
      <c r="DX4843" s="378"/>
      <c r="DY4843" s="378"/>
      <c r="DZ4843" s="378"/>
      <c r="EA4843" s="378"/>
      <c r="EB4843" s="378"/>
      <c r="EC4843" s="378"/>
      <c r="ED4843" s="378"/>
      <c r="EE4843" s="378"/>
      <c r="EF4843" s="378"/>
      <c r="EG4843" s="378"/>
      <c r="EH4843" s="378"/>
      <c r="EI4843" s="378"/>
      <c r="EJ4843" s="378"/>
      <c r="EK4843" s="378"/>
      <c r="EL4843" s="378"/>
      <c r="EM4843" s="378"/>
      <c r="EN4843" s="378"/>
      <c r="EO4843" s="378"/>
      <c r="EP4843" s="378"/>
      <c r="EQ4843" s="378"/>
      <c r="ER4843" s="378"/>
      <c r="ES4843" s="378"/>
      <c r="ET4843" s="378"/>
      <c r="EU4843" s="378"/>
      <c r="EV4843" s="378"/>
      <c r="EW4843" s="378"/>
      <c r="EX4843" s="378"/>
      <c r="EY4843" s="378"/>
      <c r="EZ4843" s="378"/>
      <c r="FA4843" s="378"/>
      <c r="FB4843" s="378"/>
      <c r="FC4843" s="378"/>
      <c r="FD4843" s="378"/>
      <c r="FE4843" s="378"/>
      <c r="FF4843" s="378"/>
      <c r="FG4843" s="378"/>
      <c r="FH4843" s="378"/>
      <c r="FI4843" s="378"/>
      <c r="FJ4843" s="378"/>
      <c r="FK4843" s="378"/>
      <c r="FL4843" s="378"/>
      <c r="FM4843" s="378"/>
      <c r="FN4843" s="378"/>
      <c r="FO4843" s="378"/>
      <c r="FP4843" s="378"/>
      <c r="FQ4843" s="378"/>
      <c r="FR4843" s="378"/>
      <c r="FS4843" s="378"/>
      <c r="FT4843" s="378"/>
      <c r="FU4843" s="378"/>
      <c r="FV4843" s="378"/>
      <c r="FW4843" s="378"/>
      <c r="FX4843" s="378"/>
      <c r="FY4843" s="378"/>
      <c r="FZ4843" s="378"/>
      <c r="GA4843" s="378"/>
      <c r="GB4843" s="378"/>
      <c r="GC4843" s="378"/>
      <c r="GD4843" s="378"/>
      <c r="GE4843" s="378"/>
      <c r="GF4843" s="378"/>
      <c r="GG4843" s="378"/>
      <c r="GH4843" s="378"/>
      <c r="GI4843" s="378"/>
      <c r="GJ4843" s="378"/>
      <c r="GK4843" s="378"/>
      <c r="GL4843" s="378"/>
      <c r="GM4843" s="378"/>
      <c r="GN4843" s="378"/>
      <c r="GO4843" s="378"/>
      <c r="GP4843" s="378"/>
      <c r="GQ4843" s="378"/>
      <c r="GR4843" s="378"/>
      <c r="GS4843" s="378"/>
      <c r="GT4843" s="378"/>
      <c r="GU4843" s="378"/>
      <c r="GV4843" s="378"/>
      <c r="GW4843" s="378"/>
      <c r="GX4843" s="378"/>
      <c r="GY4843" s="378"/>
      <c r="GZ4843" s="378"/>
      <c r="HA4843" s="378"/>
      <c r="HB4843" s="378"/>
      <c r="HC4843" s="378"/>
      <c r="HD4843" s="378"/>
      <c r="HE4843" s="378"/>
      <c r="HF4843" s="378"/>
      <c r="HG4843" s="378"/>
      <c r="HH4843" s="378"/>
      <c r="HI4843" s="378"/>
      <c r="HJ4843" s="378"/>
      <c r="HK4843" s="378"/>
      <c r="HL4843" s="378"/>
      <c r="HM4843" s="378"/>
      <c r="HN4843" s="378"/>
      <c r="HO4843" s="378"/>
      <c r="HP4843" s="378"/>
      <c r="HQ4843" s="378"/>
      <c r="HR4843" s="378"/>
      <c r="HS4843" s="378"/>
      <c r="HT4843" s="378"/>
      <c r="HU4843" s="378"/>
      <c r="HV4843" s="378"/>
      <c r="HW4843" s="378"/>
      <c r="HX4843" s="378"/>
      <c r="HY4843" s="378"/>
      <c r="HZ4843" s="378"/>
      <c r="IA4843" s="378"/>
      <c r="IB4843" s="378"/>
      <c r="IC4843" s="378"/>
      <c r="ID4843" s="378"/>
      <c r="IE4843" s="378"/>
      <c r="IF4843" s="378"/>
      <c r="IG4843" s="378"/>
      <c r="IH4843" s="378"/>
    </row>
    <row r="4844" spans="1:242">
      <c r="A4844" s="251">
        <v>135</v>
      </c>
      <c r="B4844" s="364" t="s">
        <v>5848</v>
      </c>
      <c r="C4844" s="365"/>
      <c r="D4844" s="179" t="s">
        <v>1808</v>
      </c>
      <c r="E4844" s="299">
        <f>+F4844+G4844+H4844</f>
        <v>9</v>
      </c>
      <c r="F4844" s="366">
        <f t="shared" si="275"/>
        <v>3</v>
      </c>
      <c r="G4844" s="366">
        <f t="shared" si="276"/>
        <v>3</v>
      </c>
      <c r="H4844" s="366">
        <f t="shared" si="277"/>
        <v>3</v>
      </c>
      <c r="J4844" s="389">
        <v>36</v>
      </c>
      <c r="K4844" s="369">
        <f t="shared" si="280"/>
        <v>1.456224</v>
      </c>
      <c r="L4844" s="390">
        <f t="shared" si="278"/>
        <v>156024</v>
      </c>
      <c r="M4844" s="390">
        <v>1300200</v>
      </c>
    </row>
    <row r="4845" spans="1:242">
      <c r="A4845" s="251">
        <v>136</v>
      </c>
      <c r="B4845" s="364" t="s">
        <v>5849</v>
      </c>
      <c r="C4845" s="365"/>
      <c r="D4845" s="179" t="s">
        <v>1808</v>
      </c>
      <c r="E4845" s="299">
        <f>+F4845+G4845+H4845</f>
        <v>9</v>
      </c>
      <c r="F4845" s="366">
        <f t="shared" si="275"/>
        <v>3</v>
      </c>
      <c r="G4845" s="366">
        <f t="shared" si="276"/>
        <v>3</v>
      </c>
      <c r="H4845" s="366">
        <f t="shared" si="277"/>
        <v>3</v>
      </c>
      <c r="J4845" s="389">
        <v>36</v>
      </c>
      <c r="K4845" s="369">
        <f t="shared" si="280"/>
        <v>1.456224</v>
      </c>
      <c r="L4845" s="390">
        <f t="shared" si="278"/>
        <v>156024</v>
      </c>
      <c r="M4845" s="390">
        <v>1300200</v>
      </c>
    </row>
    <row r="4846" spans="1:242" s="381" customFormat="1" ht="30.75" customHeight="1">
      <c r="A4846" s="820"/>
      <c r="B4846" s="1006" t="s">
        <v>6348</v>
      </c>
      <c r="C4846" s="1007"/>
      <c r="D4846" s="1007"/>
      <c r="E4846" s="1007"/>
      <c r="F4846" s="1007"/>
      <c r="G4846" s="1007"/>
      <c r="H4846" s="1007"/>
      <c r="I4846" s="387"/>
      <c r="J4846" s="430"/>
      <c r="K4846" s="404">
        <f t="shared" si="280"/>
        <v>0</v>
      </c>
      <c r="L4846" s="821">
        <f t="shared" si="278"/>
        <v>0</v>
      </c>
      <c r="M4846" s="821"/>
      <c r="N4846" s="378"/>
      <c r="O4846" s="378"/>
      <c r="P4846" s="378"/>
      <c r="Q4846" s="378"/>
      <c r="R4846" s="378"/>
      <c r="S4846" s="378"/>
      <c r="T4846" s="378"/>
      <c r="U4846" s="378"/>
      <c r="V4846" s="378"/>
      <c r="W4846" s="378"/>
      <c r="X4846" s="378"/>
      <c r="Y4846" s="378"/>
      <c r="Z4846" s="378"/>
      <c r="AA4846" s="378"/>
      <c r="AB4846" s="378"/>
      <c r="AC4846" s="378"/>
      <c r="AD4846" s="378"/>
      <c r="AE4846" s="378"/>
      <c r="AF4846" s="378"/>
      <c r="AG4846" s="378"/>
      <c r="AH4846" s="378"/>
      <c r="AI4846" s="378"/>
      <c r="AJ4846" s="378"/>
      <c r="AK4846" s="378"/>
      <c r="AL4846" s="378"/>
      <c r="AM4846" s="378"/>
      <c r="AN4846" s="378"/>
      <c r="AO4846" s="378"/>
      <c r="AP4846" s="378"/>
      <c r="AQ4846" s="378"/>
      <c r="AR4846" s="378"/>
      <c r="AS4846" s="378"/>
      <c r="AT4846" s="378"/>
      <c r="AU4846" s="378"/>
      <c r="AV4846" s="378"/>
      <c r="AW4846" s="378"/>
      <c r="AX4846" s="378"/>
      <c r="AY4846" s="378"/>
      <c r="AZ4846" s="378"/>
      <c r="BA4846" s="378"/>
      <c r="BB4846" s="378"/>
      <c r="BC4846" s="378"/>
      <c r="BD4846" s="378"/>
      <c r="BE4846" s="378"/>
      <c r="BF4846" s="378"/>
      <c r="BG4846" s="378"/>
      <c r="BH4846" s="378"/>
      <c r="BI4846" s="378"/>
      <c r="BJ4846" s="378"/>
      <c r="BK4846" s="378"/>
      <c r="BL4846" s="378"/>
      <c r="BM4846" s="378"/>
      <c r="BN4846" s="378"/>
      <c r="BO4846" s="378"/>
      <c r="BP4846" s="378"/>
      <c r="BQ4846" s="378"/>
      <c r="BR4846" s="378"/>
      <c r="BS4846" s="378"/>
      <c r="BT4846" s="378"/>
      <c r="BU4846" s="378"/>
      <c r="BV4846" s="378"/>
      <c r="BW4846" s="378"/>
      <c r="BX4846" s="378"/>
      <c r="BY4846" s="378"/>
      <c r="BZ4846" s="378"/>
      <c r="CA4846" s="378"/>
      <c r="CB4846" s="378"/>
      <c r="CC4846" s="378"/>
      <c r="CD4846" s="378"/>
      <c r="CE4846" s="378"/>
      <c r="CF4846" s="378"/>
      <c r="CG4846" s="378"/>
      <c r="CH4846" s="378"/>
      <c r="CI4846" s="378"/>
      <c r="CJ4846" s="378"/>
      <c r="CK4846" s="378"/>
      <c r="CL4846" s="378"/>
      <c r="CM4846" s="378"/>
      <c r="CN4846" s="378"/>
      <c r="CO4846" s="378"/>
      <c r="CP4846" s="378"/>
      <c r="CQ4846" s="378"/>
      <c r="CR4846" s="378"/>
      <c r="CS4846" s="378"/>
      <c r="CT4846" s="378"/>
      <c r="CU4846" s="378"/>
      <c r="CV4846" s="378"/>
      <c r="CW4846" s="378"/>
      <c r="CX4846" s="378"/>
      <c r="CY4846" s="378"/>
      <c r="CZ4846" s="378"/>
      <c r="DA4846" s="378"/>
      <c r="DB4846" s="378"/>
      <c r="DC4846" s="378"/>
      <c r="DD4846" s="378"/>
      <c r="DE4846" s="378"/>
      <c r="DF4846" s="378"/>
      <c r="DG4846" s="378"/>
      <c r="DH4846" s="378"/>
      <c r="DI4846" s="378"/>
      <c r="DJ4846" s="378"/>
      <c r="DK4846" s="378"/>
      <c r="DL4846" s="378"/>
      <c r="DM4846" s="378"/>
      <c r="DN4846" s="378"/>
      <c r="DO4846" s="378"/>
      <c r="DP4846" s="378"/>
      <c r="DQ4846" s="378"/>
      <c r="DR4846" s="378"/>
      <c r="DS4846" s="378"/>
      <c r="DT4846" s="378"/>
      <c r="DU4846" s="378"/>
      <c r="DV4846" s="378"/>
      <c r="DW4846" s="378"/>
      <c r="DX4846" s="378"/>
      <c r="DY4846" s="378"/>
      <c r="DZ4846" s="378"/>
      <c r="EA4846" s="378"/>
      <c r="EB4846" s="378"/>
      <c r="EC4846" s="378"/>
      <c r="ED4846" s="378"/>
      <c r="EE4846" s="378"/>
      <c r="EF4846" s="378"/>
      <c r="EG4846" s="378"/>
      <c r="EH4846" s="378"/>
      <c r="EI4846" s="378"/>
      <c r="EJ4846" s="378"/>
      <c r="EK4846" s="378"/>
      <c r="EL4846" s="378"/>
      <c r="EM4846" s="378"/>
      <c r="EN4846" s="378"/>
      <c r="EO4846" s="378"/>
      <c r="EP4846" s="378"/>
      <c r="EQ4846" s="378"/>
      <c r="ER4846" s="378"/>
      <c r="ES4846" s="378"/>
      <c r="ET4846" s="378"/>
      <c r="EU4846" s="378"/>
      <c r="EV4846" s="378"/>
      <c r="EW4846" s="378"/>
      <c r="EX4846" s="378"/>
      <c r="EY4846" s="378"/>
      <c r="EZ4846" s="378"/>
      <c r="FA4846" s="378"/>
      <c r="FB4846" s="378"/>
      <c r="FC4846" s="378"/>
      <c r="FD4846" s="378"/>
      <c r="FE4846" s="378"/>
      <c r="FF4846" s="378"/>
      <c r="FG4846" s="378"/>
      <c r="FH4846" s="378"/>
      <c r="FI4846" s="378"/>
      <c r="FJ4846" s="378"/>
      <c r="FK4846" s="378"/>
      <c r="FL4846" s="378"/>
      <c r="FM4846" s="378"/>
      <c r="FN4846" s="378"/>
      <c r="FO4846" s="378"/>
      <c r="FP4846" s="378"/>
      <c r="FQ4846" s="378"/>
      <c r="FR4846" s="378"/>
      <c r="FS4846" s="378"/>
      <c r="FT4846" s="378"/>
      <c r="FU4846" s="378"/>
      <c r="FV4846" s="378"/>
      <c r="FW4846" s="378"/>
      <c r="FX4846" s="378"/>
      <c r="FY4846" s="378"/>
      <c r="FZ4846" s="378"/>
      <c r="GA4846" s="378"/>
      <c r="GB4846" s="378"/>
      <c r="GC4846" s="378"/>
      <c r="GD4846" s="378"/>
      <c r="GE4846" s="378"/>
      <c r="GF4846" s="378"/>
      <c r="GG4846" s="378"/>
      <c r="GH4846" s="378"/>
      <c r="GI4846" s="378"/>
      <c r="GJ4846" s="378"/>
      <c r="GK4846" s="378"/>
      <c r="GL4846" s="378"/>
      <c r="GM4846" s="378"/>
      <c r="GN4846" s="378"/>
      <c r="GO4846" s="378"/>
      <c r="GP4846" s="378"/>
      <c r="GQ4846" s="378"/>
      <c r="GR4846" s="378"/>
      <c r="GS4846" s="378"/>
      <c r="GT4846" s="378"/>
      <c r="GU4846" s="378"/>
      <c r="GV4846" s="378"/>
      <c r="GW4846" s="378"/>
      <c r="GX4846" s="378"/>
      <c r="GY4846" s="378"/>
      <c r="GZ4846" s="378"/>
      <c r="HA4846" s="378"/>
      <c r="HB4846" s="378"/>
      <c r="HC4846" s="378"/>
      <c r="HD4846" s="378"/>
      <c r="HE4846" s="378"/>
      <c r="HF4846" s="378"/>
      <c r="HG4846" s="378"/>
      <c r="HH4846" s="378"/>
      <c r="HI4846" s="378"/>
      <c r="HJ4846" s="378"/>
      <c r="HK4846" s="378"/>
      <c r="HL4846" s="378"/>
      <c r="HM4846" s="378"/>
      <c r="HN4846" s="378"/>
      <c r="HO4846" s="378"/>
      <c r="HP4846" s="378"/>
      <c r="HQ4846" s="378"/>
      <c r="HR4846" s="378"/>
      <c r="HS4846" s="378"/>
      <c r="HT4846" s="378"/>
      <c r="HU4846" s="378"/>
      <c r="HV4846" s="378"/>
      <c r="HW4846" s="378"/>
      <c r="HX4846" s="378"/>
      <c r="HY4846" s="378"/>
      <c r="HZ4846" s="378"/>
      <c r="IA4846" s="378"/>
      <c r="IB4846" s="378"/>
      <c r="IC4846" s="378"/>
      <c r="ID4846" s="378"/>
      <c r="IE4846" s="378"/>
      <c r="IF4846" s="378"/>
      <c r="IG4846" s="378"/>
      <c r="IH4846" s="378"/>
    </row>
    <row r="4847" spans="1:242">
      <c r="A4847" s="251">
        <v>137</v>
      </c>
      <c r="B4847" s="364" t="s">
        <v>5850</v>
      </c>
      <c r="C4847" s="365"/>
      <c r="D4847" s="391" t="s">
        <v>1812</v>
      </c>
      <c r="E4847" s="299">
        <f t="shared" ref="E4847:E4865" si="282">+F4847+G4847+H4847</f>
        <v>25</v>
      </c>
      <c r="F4847" s="179">
        <f t="shared" si="275"/>
        <v>8.3333333333333339</v>
      </c>
      <c r="G4847" s="179">
        <f t="shared" si="276"/>
        <v>8.3333333333333339</v>
      </c>
      <c r="H4847" s="179">
        <f t="shared" si="277"/>
        <v>8.3333333333333339</v>
      </c>
      <c r="J4847" s="389">
        <v>100</v>
      </c>
      <c r="K4847" s="369">
        <f t="shared" si="280"/>
        <v>3.8415999999999997E-3</v>
      </c>
      <c r="L4847" s="390">
        <f t="shared" si="278"/>
        <v>411.59999999999997</v>
      </c>
      <c r="M4847" s="390">
        <v>3430</v>
      </c>
    </row>
    <row r="4848" spans="1:242">
      <c r="A4848" s="251">
        <v>138</v>
      </c>
      <c r="B4848" s="364" t="s">
        <v>5851</v>
      </c>
      <c r="C4848" s="365"/>
      <c r="D4848" s="391" t="s">
        <v>1812</v>
      </c>
      <c r="E4848" s="299">
        <f t="shared" si="282"/>
        <v>50</v>
      </c>
      <c r="F4848" s="179">
        <f t="shared" si="275"/>
        <v>16.666666666666668</v>
      </c>
      <c r="G4848" s="179">
        <f t="shared" si="276"/>
        <v>16.666666666666668</v>
      </c>
      <c r="H4848" s="179">
        <f t="shared" si="277"/>
        <v>16.666666666666668</v>
      </c>
      <c r="J4848" s="389">
        <v>200</v>
      </c>
      <c r="K4848" s="369">
        <f t="shared" si="280"/>
        <v>1.3440000000000001E-2</v>
      </c>
      <c r="L4848" s="390">
        <f t="shared" si="278"/>
        <v>1440</v>
      </c>
      <c r="M4848" s="390">
        <v>12000</v>
      </c>
    </row>
    <row r="4849" spans="1:13">
      <c r="A4849" s="251">
        <v>139</v>
      </c>
      <c r="B4849" s="364" t="s">
        <v>5852</v>
      </c>
      <c r="C4849" s="365"/>
      <c r="D4849" s="391" t="s">
        <v>1812</v>
      </c>
      <c r="E4849" s="299">
        <f t="shared" si="282"/>
        <v>50</v>
      </c>
      <c r="F4849" s="179">
        <f t="shared" si="275"/>
        <v>16.666666666666668</v>
      </c>
      <c r="G4849" s="179">
        <f t="shared" si="276"/>
        <v>16.666666666666668</v>
      </c>
      <c r="H4849" s="179">
        <f t="shared" si="277"/>
        <v>16.666666666666668</v>
      </c>
      <c r="J4849" s="389">
        <v>200</v>
      </c>
      <c r="K4849" s="369">
        <f t="shared" si="280"/>
        <v>2.4333799952000003E-2</v>
      </c>
      <c r="L4849" s="390">
        <f t="shared" si="278"/>
        <v>2607.1928520000001</v>
      </c>
      <c r="M4849" s="390">
        <v>21726.607100000001</v>
      </c>
    </row>
    <row r="4850" spans="1:13">
      <c r="A4850" s="251">
        <v>140</v>
      </c>
      <c r="B4850" s="364" t="s">
        <v>5853</v>
      </c>
      <c r="C4850" s="365"/>
      <c r="D4850" s="391" t="s">
        <v>1812</v>
      </c>
      <c r="E4850" s="299">
        <f t="shared" si="282"/>
        <v>40</v>
      </c>
      <c r="F4850" s="179">
        <f t="shared" si="275"/>
        <v>13.333333333333334</v>
      </c>
      <c r="G4850" s="179">
        <f t="shared" si="276"/>
        <v>13.333333333333334</v>
      </c>
      <c r="H4850" s="179">
        <f t="shared" si="277"/>
        <v>13.333333333333334</v>
      </c>
      <c r="J4850" s="389">
        <v>160</v>
      </c>
      <c r="K4850" s="369">
        <f t="shared" si="280"/>
        <v>3.7548900031999996E-2</v>
      </c>
      <c r="L4850" s="390">
        <f t="shared" si="278"/>
        <v>4023.0964319999998</v>
      </c>
      <c r="M4850" s="390">
        <v>33525.803599999999</v>
      </c>
    </row>
    <row r="4851" spans="1:13">
      <c r="A4851" s="251">
        <v>141</v>
      </c>
      <c r="B4851" s="364" t="s">
        <v>5854</v>
      </c>
      <c r="C4851" s="365"/>
      <c r="D4851" s="391" t="s">
        <v>1812</v>
      </c>
      <c r="E4851" s="299">
        <f t="shared" si="282"/>
        <v>50</v>
      </c>
      <c r="F4851" s="179">
        <f t="shared" si="275"/>
        <v>16.666666666666668</v>
      </c>
      <c r="G4851" s="179">
        <f t="shared" si="276"/>
        <v>16.666666666666668</v>
      </c>
      <c r="H4851" s="179">
        <f t="shared" si="277"/>
        <v>16.666666666666668</v>
      </c>
      <c r="J4851" s="389">
        <v>200</v>
      </c>
      <c r="K4851" s="369">
        <f t="shared" si="280"/>
        <v>2.8517439999999998E-2</v>
      </c>
      <c r="L4851" s="390">
        <f t="shared" si="278"/>
        <v>3055.44</v>
      </c>
      <c r="M4851" s="390">
        <v>25462</v>
      </c>
    </row>
    <row r="4852" spans="1:13">
      <c r="A4852" s="251">
        <v>142</v>
      </c>
      <c r="B4852" s="364" t="s">
        <v>5855</v>
      </c>
      <c r="C4852" s="365"/>
      <c r="D4852" s="391" t="s">
        <v>1812</v>
      </c>
      <c r="E4852" s="299">
        <f t="shared" si="282"/>
        <v>100</v>
      </c>
      <c r="F4852" s="179">
        <f t="shared" si="275"/>
        <v>33.333333333333336</v>
      </c>
      <c r="G4852" s="179">
        <f t="shared" si="276"/>
        <v>33.333333333333336</v>
      </c>
      <c r="H4852" s="179">
        <f t="shared" si="277"/>
        <v>33.333333333333336</v>
      </c>
      <c r="J4852" s="389">
        <v>400</v>
      </c>
      <c r="K4852" s="369">
        <f t="shared" si="280"/>
        <v>1.5693630399999998E-2</v>
      </c>
      <c r="L4852" s="390">
        <f t="shared" si="278"/>
        <v>1681.4603999999999</v>
      </c>
      <c r="M4852" s="390">
        <v>14012.17</v>
      </c>
    </row>
    <row r="4853" spans="1:13">
      <c r="A4853" s="251">
        <v>143</v>
      </c>
      <c r="B4853" s="364" t="s">
        <v>5856</v>
      </c>
      <c r="C4853" s="365"/>
      <c r="D4853" s="391" t="s">
        <v>1812</v>
      </c>
      <c r="E4853" s="299">
        <f t="shared" si="282"/>
        <v>75</v>
      </c>
      <c r="F4853" s="366">
        <f t="shared" si="275"/>
        <v>25</v>
      </c>
      <c r="G4853" s="366">
        <f t="shared" si="276"/>
        <v>25</v>
      </c>
      <c r="H4853" s="366">
        <f t="shared" si="277"/>
        <v>25</v>
      </c>
      <c r="J4853" s="390">
        <v>300</v>
      </c>
      <c r="K4853" s="369">
        <f t="shared" si="280"/>
        <v>2.2662953599999997E-2</v>
      </c>
      <c r="L4853" s="390">
        <f t="shared" si="278"/>
        <v>2428.1735999999996</v>
      </c>
      <c r="M4853" s="390">
        <v>20234.78</v>
      </c>
    </row>
    <row r="4854" spans="1:13">
      <c r="A4854" s="251">
        <v>144</v>
      </c>
      <c r="B4854" s="364" t="s">
        <v>5857</v>
      </c>
      <c r="C4854" s="365"/>
      <c r="D4854" s="391" t="s">
        <v>1812</v>
      </c>
      <c r="E4854" s="299">
        <f t="shared" si="282"/>
        <v>75</v>
      </c>
      <c r="F4854" s="366">
        <f t="shared" si="275"/>
        <v>25</v>
      </c>
      <c r="G4854" s="366">
        <f t="shared" si="276"/>
        <v>25</v>
      </c>
      <c r="H4854" s="366">
        <f t="shared" si="277"/>
        <v>25</v>
      </c>
      <c r="J4854" s="390">
        <v>300</v>
      </c>
      <c r="K4854" s="369">
        <f t="shared" si="280"/>
        <v>4.9391999999999998E-2</v>
      </c>
      <c r="L4854" s="390">
        <f t="shared" si="278"/>
        <v>5292</v>
      </c>
      <c r="M4854" s="390">
        <v>44100</v>
      </c>
    </row>
    <row r="4855" spans="1:13">
      <c r="A4855" s="251">
        <v>145</v>
      </c>
      <c r="B4855" s="364" t="s">
        <v>5858</v>
      </c>
      <c r="C4855" s="365"/>
      <c r="D4855" s="391" t="s">
        <v>1812</v>
      </c>
      <c r="E4855" s="299">
        <f t="shared" si="282"/>
        <v>75</v>
      </c>
      <c r="F4855" s="366">
        <f t="shared" si="275"/>
        <v>25</v>
      </c>
      <c r="G4855" s="366">
        <f t="shared" si="276"/>
        <v>25</v>
      </c>
      <c r="H4855" s="366">
        <f t="shared" si="277"/>
        <v>25</v>
      </c>
      <c r="I4855" s="7"/>
      <c r="J4855" s="390">
        <v>300</v>
      </c>
      <c r="K4855" s="369">
        <f t="shared" si="280"/>
        <v>6.5631999999999996E-2</v>
      </c>
      <c r="L4855" s="390">
        <f t="shared" si="278"/>
        <v>7032</v>
      </c>
      <c r="M4855" s="390">
        <v>58600</v>
      </c>
    </row>
    <row r="4856" spans="1:13">
      <c r="A4856" s="251">
        <v>146</v>
      </c>
      <c r="B4856" s="364" t="s">
        <v>5859</v>
      </c>
      <c r="C4856" s="365"/>
      <c r="D4856" s="391" t="s">
        <v>1812</v>
      </c>
      <c r="E4856" s="299">
        <f t="shared" si="282"/>
        <v>50</v>
      </c>
      <c r="F4856" s="179">
        <f t="shared" si="275"/>
        <v>16.666666666666668</v>
      </c>
      <c r="G4856" s="179">
        <f t="shared" si="276"/>
        <v>16.666666666666668</v>
      </c>
      <c r="H4856" s="179">
        <f t="shared" si="277"/>
        <v>16.666666666666668</v>
      </c>
      <c r="I4856" s="7"/>
      <c r="J4856" s="390">
        <v>200</v>
      </c>
      <c r="K4856" s="369">
        <f t="shared" si="280"/>
        <v>0.14235200000000001</v>
      </c>
      <c r="L4856" s="390">
        <f t="shared" si="278"/>
        <v>15252</v>
      </c>
      <c r="M4856" s="390">
        <v>127100</v>
      </c>
    </row>
    <row r="4857" spans="1:13">
      <c r="A4857" s="251">
        <v>147</v>
      </c>
      <c r="B4857" s="364" t="s">
        <v>5860</v>
      </c>
      <c r="C4857" s="365"/>
      <c r="D4857" s="391" t="s">
        <v>1812</v>
      </c>
      <c r="E4857" s="299">
        <f t="shared" si="282"/>
        <v>100</v>
      </c>
      <c r="F4857" s="179">
        <f t="shared" si="275"/>
        <v>33.333333333333336</v>
      </c>
      <c r="G4857" s="179">
        <f t="shared" si="276"/>
        <v>33.333333333333336</v>
      </c>
      <c r="H4857" s="179">
        <f t="shared" si="277"/>
        <v>33.333333333333336</v>
      </c>
      <c r="I4857" s="7"/>
      <c r="J4857" s="390">
        <v>400</v>
      </c>
      <c r="K4857" s="369">
        <f t="shared" si="280"/>
        <v>0.18279520000000002</v>
      </c>
      <c r="L4857" s="390">
        <f t="shared" si="278"/>
        <v>19585.2</v>
      </c>
      <c r="M4857" s="390">
        <v>163210</v>
      </c>
    </row>
    <row r="4858" spans="1:13">
      <c r="A4858" s="251">
        <v>148</v>
      </c>
      <c r="B4858" s="364" t="s">
        <v>5861</v>
      </c>
      <c r="C4858" s="365"/>
      <c r="D4858" s="391" t="s">
        <v>1812</v>
      </c>
      <c r="E4858" s="299">
        <f t="shared" si="282"/>
        <v>75</v>
      </c>
      <c r="F4858" s="366">
        <f t="shared" si="275"/>
        <v>25</v>
      </c>
      <c r="G4858" s="366">
        <f t="shared" si="276"/>
        <v>25</v>
      </c>
      <c r="H4858" s="366">
        <f t="shared" si="277"/>
        <v>25</v>
      </c>
      <c r="I4858" s="7"/>
      <c r="J4858" s="390">
        <v>300</v>
      </c>
      <c r="K4858" s="369">
        <f t="shared" si="280"/>
        <v>9.4668000000000002E-2</v>
      </c>
      <c r="L4858" s="390">
        <f t="shared" si="278"/>
        <v>10143</v>
      </c>
      <c r="M4858" s="390">
        <v>84525</v>
      </c>
    </row>
    <row r="4859" spans="1:13">
      <c r="A4859" s="251">
        <v>149</v>
      </c>
      <c r="B4859" s="364" t="s">
        <v>5862</v>
      </c>
      <c r="C4859" s="365"/>
      <c r="D4859" s="391" t="s">
        <v>1812</v>
      </c>
      <c r="E4859" s="299">
        <f t="shared" si="282"/>
        <v>75</v>
      </c>
      <c r="F4859" s="366">
        <f t="shared" si="275"/>
        <v>25</v>
      </c>
      <c r="G4859" s="366">
        <f t="shared" si="276"/>
        <v>25</v>
      </c>
      <c r="H4859" s="366">
        <f t="shared" si="277"/>
        <v>25</v>
      </c>
      <c r="I4859" s="7"/>
      <c r="J4859" s="390">
        <v>300</v>
      </c>
      <c r="K4859" s="369">
        <f t="shared" si="280"/>
        <v>0.21493203008000003</v>
      </c>
      <c r="L4859" s="390">
        <f t="shared" si="278"/>
        <v>23028.431794285716</v>
      </c>
      <c r="M4859" s="390">
        <v>191903.59828571431</v>
      </c>
    </row>
    <row r="4860" spans="1:13">
      <c r="A4860" s="251">
        <v>150</v>
      </c>
      <c r="B4860" s="364" t="s">
        <v>5863</v>
      </c>
      <c r="C4860" s="365"/>
      <c r="D4860" s="391" t="s">
        <v>1812</v>
      </c>
      <c r="E4860" s="299">
        <f t="shared" si="282"/>
        <v>25</v>
      </c>
      <c r="F4860" s="179">
        <f t="shared" si="275"/>
        <v>8.3333333333333339</v>
      </c>
      <c r="G4860" s="179">
        <f t="shared" si="276"/>
        <v>8.3333333333333339</v>
      </c>
      <c r="H4860" s="179">
        <f t="shared" si="277"/>
        <v>8.3333333333333339</v>
      </c>
      <c r="I4860" s="7"/>
      <c r="J4860" s="390">
        <v>100</v>
      </c>
      <c r="K4860" s="369">
        <f t="shared" si="280"/>
        <v>0.34193264000000001</v>
      </c>
      <c r="L4860" s="390">
        <f t="shared" si="278"/>
        <v>36635.64</v>
      </c>
      <c r="M4860" s="390">
        <v>305297</v>
      </c>
    </row>
    <row r="4861" spans="1:13">
      <c r="A4861" s="251">
        <v>151</v>
      </c>
      <c r="B4861" s="364" t="s">
        <v>5864</v>
      </c>
      <c r="C4861" s="365"/>
      <c r="D4861" s="391" t="s">
        <v>1812</v>
      </c>
      <c r="E4861" s="299">
        <f t="shared" si="282"/>
        <v>15</v>
      </c>
      <c r="F4861" s="366">
        <f t="shared" si="275"/>
        <v>5</v>
      </c>
      <c r="G4861" s="366">
        <f t="shared" si="276"/>
        <v>5</v>
      </c>
      <c r="H4861" s="366">
        <f t="shared" si="277"/>
        <v>5</v>
      </c>
      <c r="I4861" s="7"/>
      <c r="J4861" s="390">
        <v>60</v>
      </c>
      <c r="K4861" s="369">
        <f t="shared" si="280"/>
        <v>0.41824775527111108</v>
      </c>
      <c r="L4861" s="390">
        <f t="shared" si="278"/>
        <v>44812.259493333331</v>
      </c>
      <c r="M4861" s="390">
        <v>373435.49577777775</v>
      </c>
    </row>
    <row r="4862" spans="1:13">
      <c r="A4862" s="251">
        <v>152</v>
      </c>
      <c r="B4862" s="364" t="s">
        <v>5865</v>
      </c>
      <c r="C4862" s="365"/>
      <c r="D4862" s="391" t="s">
        <v>1812</v>
      </c>
      <c r="E4862" s="299">
        <f t="shared" si="282"/>
        <v>50</v>
      </c>
      <c r="F4862" s="179">
        <f t="shared" si="275"/>
        <v>16.666666666666668</v>
      </c>
      <c r="G4862" s="179">
        <f t="shared" si="276"/>
        <v>16.666666666666668</v>
      </c>
      <c r="H4862" s="179">
        <f t="shared" si="277"/>
        <v>16.666666666666668</v>
      </c>
      <c r="I4862" s="7"/>
      <c r="J4862" s="390">
        <v>200</v>
      </c>
      <c r="K4862" s="369">
        <f t="shared" si="280"/>
        <v>1.0472E-2</v>
      </c>
      <c r="L4862" s="390">
        <f t="shared" si="278"/>
        <v>1122</v>
      </c>
      <c r="M4862" s="390">
        <v>9350</v>
      </c>
    </row>
    <row r="4863" spans="1:13">
      <c r="A4863" s="251">
        <v>153</v>
      </c>
      <c r="B4863" s="364" t="s">
        <v>5866</v>
      </c>
      <c r="C4863" s="365"/>
      <c r="D4863" s="391" t="s">
        <v>1812</v>
      </c>
      <c r="E4863" s="299">
        <f t="shared" si="282"/>
        <v>50</v>
      </c>
      <c r="F4863" s="179">
        <f t="shared" si="275"/>
        <v>16.666666666666668</v>
      </c>
      <c r="G4863" s="179">
        <f t="shared" si="276"/>
        <v>16.666666666666668</v>
      </c>
      <c r="H4863" s="179">
        <f t="shared" si="277"/>
        <v>16.666666666666668</v>
      </c>
      <c r="I4863" s="7"/>
      <c r="J4863" s="390">
        <v>200</v>
      </c>
      <c r="K4863" s="369">
        <f t="shared" si="280"/>
        <v>1.133664E-2</v>
      </c>
      <c r="L4863" s="390">
        <f t="shared" si="278"/>
        <v>1214.6399999999999</v>
      </c>
      <c r="M4863" s="390">
        <v>10122</v>
      </c>
    </row>
    <row r="4864" spans="1:13">
      <c r="A4864" s="251">
        <v>154</v>
      </c>
      <c r="B4864" s="364" t="s">
        <v>5867</v>
      </c>
      <c r="C4864" s="365"/>
      <c r="D4864" s="391" t="s">
        <v>1812</v>
      </c>
      <c r="E4864" s="299">
        <f t="shared" si="282"/>
        <v>50</v>
      </c>
      <c r="F4864" s="179">
        <f t="shared" si="275"/>
        <v>16.666666666666668</v>
      </c>
      <c r="G4864" s="179">
        <f t="shared" si="276"/>
        <v>16.666666666666668</v>
      </c>
      <c r="H4864" s="179">
        <f t="shared" si="277"/>
        <v>16.666666666666668</v>
      </c>
      <c r="I4864" s="7"/>
      <c r="J4864" s="390">
        <v>200</v>
      </c>
      <c r="K4864" s="369">
        <f t="shared" si="280"/>
        <v>1.14968E-2</v>
      </c>
      <c r="L4864" s="390">
        <f t="shared" si="278"/>
        <v>1231.8</v>
      </c>
      <c r="M4864" s="390">
        <v>10265</v>
      </c>
    </row>
    <row r="4865" spans="1:242">
      <c r="A4865" s="251">
        <v>155</v>
      </c>
      <c r="B4865" s="364" t="s">
        <v>5868</v>
      </c>
      <c r="C4865" s="365"/>
      <c r="D4865" s="391" t="s">
        <v>1812</v>
      </c>
      <c r="E4865" s="299">
        <f t="shared" si="282"/>
        <v>50</v>
      </c>
      <c r="F4865" s="179">
        <f t="shared" si="275"/>
        <v>16.666666666666668</v>
      </c>
      <c r="G4865" s="179">
        <f t="shared" si="276"/>
        <v>16.666666666666668</v>
      </c>
      <c r="H4865" s="179">
        <f t="shared" si="277"/>
        <v>16.666666666666668</v>
      </c>
      <c r="I4865" s="7"/>
      <c r="J4865" s="390">
        <v>200</v>
      </c>
      <c r="K4865" s="369">
        <f t="shared" si="280"/>
        <v>1.3804E-2</v>
      </c>
      <c r="L4865" s="390">
        <f t="shared" si="278"/>
        <v>1479</v>
      </c>
      <c r="M4865" s="390">
        <v>12325</v>
      </c>
    </row>
    <row r="4866" spans="1:242" s="381" customFormat="1" ht="30.75" customHeight="1">
      <c r="A4866" s="820"/>
      <c r="B4866" s="1006" t="s">
        <v>6349</v>
      </c>
      <c r="C4866" s="1007"/>
      <c r="D4866" s="1007"/>
      <c r="E4866" s="1007"/>
      <c r="F4866" s="1007"/>
      <c r="G4866" s="1007"/>
      <c r="H4866" s="1007"/>
      <c r="I4866" s="378"/>
      <c r="J4866" s="821"/>
      <c r="K4866" s="404">
        <f t="shared" si="280"/>
        <v>0</v>
      </c>
      <c r="L4866" s="821">
        <f t="shared" si="278"/>
        <v>0</v>
      </c>
      <c r="M4866" s="821"/>
      <c r="N4866" s="378"/>
      <c r="O4866" s="378"/>
      <c r="P4866" s="378"/>
      <c r="Q4866" s="378"/>
      <c r="R4866" s="378"/>
      <c r="S4866" s="378"/>
      <c r="T4866" s="378"/>
      <c r="U4866" s="378"/>
      <c r="V4866" s="378"/>
      <c r="W4866" s="378"/>
      <c r="X4866" s="378"/>
      <c r="Y4866" s="378"/>
      <c r="Z4866" s="378"/>
      <c r="AA4866" s="378"/>
      <c r="AB4866" s="378"/>
      <c r="AC4866" s="378"/>
      <c r="AD4866" s="378"/>
      <c r="AE4866" s="378"/>
      <c r="AF4866" s="378"/>
      <c r="AG4866" s="378"/>
      <c r="AH4866" s="378"/>
      <c r="AI4866" s="378"/>
      <c r="AJ4866" s="378"/>
      <c r="AK4866" s="378"/>
      <c r="AL4866" s="378"/>
      <c r="AM4866" s="378"/>
      <c r="AN4866" s="378"/>
      <c r="AO4866" s="378"/>
      <c r="AP4866" s="378"/>
      <c r="AQ4866" s="378"/>
      <c r="AR4866" s="378"/>
      <c r="AS4866" s="378"/>
      <c r="AT4866" s="378"/>
      <c r="AU4866" s="378"/>
      <c r="AV4866" s="378"/>
      <c r="AW4866" s="378"/>
      <c r="AX4866" s="378"/>
      <c r="AY4866" s="378"/>
      <c r="AZ4866" s="378"/>
      <c r="BA4866" s="378"/>
      <c r="BB4866" s="378"/>
      <c r="BC4866" s="378"/>
      <c r="BD4866" s="378"/>
      <c r="BE4866" s="378"/>
      <c r="BF4866" s="378"/>
      <c r="BG4866" s="378"/>
      <c r="BH4866" s="378"/>
      <c r="BI4866" s="378"/>
      <c r="BJ4866" s="378"/>
      <c r="BK4866" s="378"/>
      <c r="BL4866" s="378"/>
      <c r="BM4866" s="378"/>
      <c r="BN4866" s="378"/>
      <c r="BO4866" s="378"/>
      <c r="BP4866" s="378"/>
      <c r="BQ4866" s="378"/>
      <c r="BR4866" s="378"/>
      <c r="BS4866" s="378"/>
      <c r="BT4866" s="378"/>
      <c r="BU4866" s="378"/>
      <c r="BV4866" s="378"/>
      <c r="BW4866" s="378"/>
      <c r="BX4866" s="378"/>
      <c r="BY4866" s="378"/>
      <c r="BZ4866" s="378"/>
      <c r="CA4866" s="378"/>
      <c r="CB4866" s="378"/>
      <c r="CC4866" s="378"/>
      <c r="CD4866" s="378"/>
      <c r="CE4866" s="378"/>
      <c r="CF4866" s="378"/>
      <c r="CG4866" s="378"/>
      <c r="CH4866" s="378"/>
      <c r="CI4866" s="378"/>
      <c r="CJ4866" s="378"/>
      <c r="CK4866" s="378"/>
      <c r="CL4866" s="378"/>
      <c r="CM4866" s="378"/>
      <c r="CN4866" s="378"/>
      <c r="CO4866" s="378"/>
      <c r="CP4866" s="378"/>
      <c r="CQ4866" s="378"/>
      <c r="CR4866" s="378"/>
      <c r="CS4866" s="378"/>
      <c r="CT4866" s="378"/>
      <c r="CU4866" s="378"/>
      <c r="CV4866" s="378"/>
      <c r="CW4866" s="378"/>
      <c r="CX4866" s="378"/>
      <c r="CY4866" s="378"/>
      <c r="CZ4866" s="378"/>
      <c r="DA4866" s="378"/>
      <c r="DB4866" s="378"/>
      <c r="DC4866" s="378"/>
      <c r="DD4866" s="378"/>
      <c r="DE4866" s="378"/>
      <c r="DF4866" s="378"/>
      <c r="DG4866" s="378"/>
      <c r="DH4866" s="378"/>
      <c r="DI4866" s="378"/>
      <c r="DJ4866" s="378"/>
      <c r="DK4866" s="378"/>
      <c r="DL4866" s="378"/>
      <c r="DM4866" s="378"/>
      <c r="DN4866" s="378"/>
      <c r="DO4866" s="378"/>
      <c r="DP4866" s="378"/>
      <c r="DQ4866" s="378"/>
      <c r="DR4866" s="378"/>
      <c r="DS4866" s="378"/>
      <c r="DT4866" s="378"/>
      <c r="DU4866" s="378"/>
      <c r="DV4866" s="378"/>
      <c r="DW4866" s="378"/>
      <c r="DX4866" s="378"/>
      <c r="DY4866" s="378"/>
      <c r="DZ4866" s="378"/>
      <c r="EA4866" s="378"/>
      <c r="EB4866" s="378"/>
      <c r="EC4866" s="378"/>
      <c r="ED4866" s="378"/>
      <c r="EE4866" s="378"/>
      <c r="EF4866" s="378"/>
      <c r="EG4866" s="378"/>
      <c r="EH4866" s="378"/>
      <c r="EI4866" s="378"/>
      <c r="EJ4866" s="378"/>
      <c r="EK4866" s="378"/>
      <c r="EL4866" s="378"/>
      <c r="EM4866" s="378"/>
      <c r="EN4866" s="378"/>
      <c r="EO4866" s="378"/>
      <c r="EP4866" s="378"/>
      <c r="EQ4866" s="378"/>
      <c r="ER4866" s="378"/>
      <c r="ES4866" s="378"/>
      <c r="ET4866" s="378"/>
      <c r="EU4866" s="378"/>
      <c r="EV4866" s="378"/>
      <c r="EW4866" s="378"/>
      <c r="EX4866" s="378"/>
      <c r="EY4866" s="378"/>
      <c r="EZ4866" s="378"/>
      <c r="FA4866" s="378"/>
      <c r="FB4866" s="378"/>
      <c r="FC4866" s="378"/>
      <c r="FD4866" s="378"/>
      <c r="FE4866" s="378"/>
      <c r="FF4866" s="378"/>
      <c r="FG4866" s="378"/>
      <c r="FH4866" s="378"/>
      <c r="FI4866" s="378"/>
      <c r="FJ4866" s="378"/>
      <c r="FK4866" s="378"/>
      <c r="FL4866" s="378"/>
      <c r="FM4866" s="378"/>
      <c r="FN4866" s="378"/>
      <c r="FO4866" s="378"/>
      <c r="FP4866" s="378"/>
      <c r="FQ4866" s="378"/>
      <c r="FR4866" s="378"/>
      <c r="FS4866" s="378"/>
      <c r="FT4866" s="378"/>
      <c r="FU4866" s="378"/>
      <c r="FV4866" s="378"/>
      <c r="FW4866" s="378"/>
      <c r="FX4866" s="378"/>
      <c r="FY4866" s="378"/>
      <c r="FZ4866" s="378"/>
      <c r="GA4866" s="378"/>
      <c r="GB4866" s="378"/>
      <c r="GC4866" s="378"/>
      <c r="GD4866" s="378"/>
      <c r="GE4866" s="378"/>
      <c r="GF4866" s="378"/>
      <c r="GG4866" s="378"/>
      <c r="GH4866" s="378"/>
      <c r="GI4866" s="378"/>
      <c r="GJ4866" s="378"/>
      <c r="GK4866" s="378"/>
      <c r="GL4866" s="378"/>
      <c r="GM4866" s="378"/>
      <c r="GN4866" s="378"/>
      <c r="GO4866" s="378"/>
      <c r="GP4866" s="378"/>
      <c r="GQ4866" s="378"/>
      <c r="GR4866" s="378"/>
      <c r="GS4866" s="378"/>
      <c r="GT4866" s="378"/>
      <c r="GU4866" s="378"/>
      <c r="GV4866" s="378"/>
      <c r="GW4866" s="378"/>
      <c r="GX4866" s="378"/>
      <c r="GY4866" s="378"/>
      <c r="GZ4866" s="378"/>
      <c r="HA4866" s="378"/>
      <c r="HB4866" s="378"/>
      <c r="HC4866" s="378"/>
      <c r="HD4866" s="378"/>
      <c r="HE4866" s="378"/>
      <c r="HF4866" s="378"/>
      <c r="HG4866" s="378"/>
      <c r="HH4866" s="378"/>
      <c r="HI4866" s="378"/>
      <c r="HJ4866" s="378"/>
      <c r="HK4866" s="378"/>
      <c r="HL4866" s="378"/>
      <c r="HM4866" s="378"/>
      <c r="HN4866" s="378"/>
      <c r="HO4866" s="378"/>
      <c r="HP4866" s="378"/>
      <c r="HQ4866" s="378"/>
      <c r="HR4866" s="378"/>
      <c r="HS4866" s="378"/>
      <c r="HT4866" s="378"/>
      <c r="HU4866" s="378"/>
      <c r="HV4866" s="378"/>
      <c r="HW4866" s="378"/>
      <c r="HX4866" s="378"/>
      <c r="HY4866" s="378"/>
      <c r="HZ4866" s="378"/>
      <c r="IA4866" s="378"/>
      <c r="IB4866" s="378"/>
      <c r="IC4866" s="378"/>
      <c r="ID4866" s="378"/>
      <c r="IE4866" s="378"/>
      <c r="IF4866" s="378"/>
      <c r="IG4866" s="378"/>
      <c r="IH4866" s="378"/>
    </row>
    <row r="4867" spans="1:242">
      <c r="A4867" s="251">
        <v>156</v>
      </c>
      <c r="B4867" s="364" t="s">
        <v>5869</v>
      </c>
      <c r="C4867" s="365"/>
      <c r="D4867" s="179" t="s">
        <v>1808</v>
      </c>
      <c r="E4867" s="299">
        <f t="shared" ref="E4867:E4885" si="283">+F4867+G4867+H4867</f>
        <v>15</v>
      </c>
      <c r="F4867" s="366">
        <f t="shared" si="275"/>
        <v>5</v>
      </c>
      <c r="G4867" s="366">
        <f t="shared" si="276"/>
        <v>5</v>
      </c>
      <c r="H4867" s="366">
        <f t="shared" si="277"/>
        <v>5</v>
      </c>
      <c r="I4867" s="7"/>
      <c r="J4867" s="390">
        <v>60</v>
      </c>
      <c r="K4867" s="369">
        <f t="shared" si="280"/>
        <v>1.735888E-2</v>
      </c>
      <c r="L4867" s="390">
        <f t="shared" si="278"/>
        <v>1859.8799999999999</v>
      </c>
      <c r="M4867" s="390">
        <v>15499</v>
      </c>
    </row>
    <row r="4868" spans="1:242">
      <c r="A4868" s="251">
        <v>157</v>
      </c>
      <c r="B4868" s="364" t="s">
        <v>5870</v>
      </c>
      <c r="C4868" s="365"/>
      <c r="D4868" s="179" t="s">
        <v>1808</v>
      </c>
      <c r="E4868" s="299">
        <f t="shared" si="283"/>
        <v>15</v>
      </c>
      <c r="F4868" s="366">
        <f t="shared" si="275"/>
        <v>5</v>
      </c>
      <c r="G4868" s="366">
        <f t="shared" si="276"/>
        <v>5</v>
      </c>
      <c r="H4868" s="366">
        <f t="shared" si="277"/>
        <v>5</v>
      </c>
      <c r="I4868" s="7"/>
      <c r="J4868" s="390">
        <v>60</v>
      </c>
      <c r="K4868" s="369">
        <f t="shared" si="280"/>
        <v>3.9199999999999999E-2</v>
      </c>
      <c r="L4868" s="390">
        <f t="shared" si="278"/>
        <v>4200</v>
      </c>
      <c r="M4868" s="390">
        <v>35000</v>
      </c>
    </row>
    <row r="4869" spans="1:242">
      <c r="A4869" s="251">
        <v>158</v>
      </c>
      <c r="B4869" s="364" t="s">
        <v>5871</v>
      </c>
      <c r="C4869" s="365"/>
      <c r="D4869" s="179" t="s">
        <v>1808</v>
      </c>
      <c r="E4869" s="299">
        <f t="shared" si="283"/>
        <v>15</v>
      </c>
      <c r="F4869" s="366">
        <f t="shared" si="275"/>
        <v>5</v>
      </c>
      <c r="G4869" s="366">
        <f t="shared" si="276"/>
        <v>5</v>
      </c>
      <c r="H4869" s="366">
        <f t="shared" si="277"/>
        <v>5</v>
      </c>
      <c r="I4869" s="7"/>
      <c r="J4869" s="390">
        <v>60</v>
      </c>
      <c r="K4869" s="369">
        <f t="shared" si="280"/>
        <v>0.45219999999999999</v>
      </c>
      <c r="L4869" s="390">
        <f t="shared" si="278"/>
        <v>48450</v>
      </c>
      <c r="M4869" s="390">
        <v>403750</v>
      </c>
    </row>
    <row r="4870" spans="1:242">
      <c r="A4870" s="251">
        <v>159</v>
      </c>
      <c r="B4870" s="364" t="s">
        <v>5872</v>
      </c>
      <c r="C4870" s="365"/>
      <c r="D4870" s="179" t="s">
        <v>1808</v>
      </c>
      <c r="E4870" s="299">
        <f t="shared" si="283"/>
        <v>6</v>
      </c>
      <c r="F4870" s="366">
        <f t="shared" si="275"/>
        <v>2</v>
      </c>
      <c r="G4870" s="366">
        <f t="shared" si="276"/>
        <v>2</v>
      </c>
      <c r="H4870" s="366">
        <f t="shared" si="277"/>
        <v>2</v>
      </c>
      <c r="I4870" s="7"/>
      <c r="J4870" s="390">
        <v>24</v>
      </c>
      <c r="K4870" s="369">
        <f t="shared" si="280"/>
        <v>0.16551584</v>
      </c>
      <c r="L4870" s="390">
        <f t="shared" si="278"/>
        <v>17733.84</v>
      </c>
      <c r="M4870" s="390">
        <v>147782</v>
      </c>
    </row>
    <row r="4871" spans="1:242">
      <c r="A4871" s="251">
        <v>160</v>
      </c>
      <c r="B4871" s="364" t="s">
        <v>5873</v>
      </c>
      <c r="C4871" s="365"/>
      <c r="D4871" s="179" t="s">
        <v>1808</v>
      </c>
      <c r="E4871" s="299">
        <f t="shared" si="283"/>
        <v>6</v>
      </c>
      <c r="F4871" s="366">
        <f t="shared" si="275"/>
        <v>2</v>
      </c>
      <c r="G4871" s="366">
        <f t="shared" si="276"/>
        <v>2</v>
      </c>
      <c r="H4871" s="366">
        <f t="shared" si="277"/>
        <v>2</v>
      </c>
      <c r="I4871" s="7"/>
      <c r="J4871" s="390">
        <v>24</v>
      </c>
      <c r="K4871" s="369">
        <f t="shared" si="280"/>
        <v>4.3792</v>
      </c>
      <c r="L4871" s="390">
        <f t="shared" si="278"/>
        <v>469200</v>
      </c>
      <c r="M4871" s="390">
        <v>3910000</v>
      </c>
    </row>
    <row r="4872" spans="1:242">
      <c r="A4872" s="251">
        <v>161</v>
      </c>
      <c r="B4872" s="364" t="s">
        <v>5874</v>
      </c>
      <c r="C4872" s="365"/>
      <c r="D4872" s="179" t="s">
        <v>1808</v>
      </c>
      <c r="E4872" s="299">
        <f t="shared" si="283"/>
        <v>15</v>
      </c>
      <c r="F4872" s="366">
        <f t="shared" si="275"/>
        <v>5</v>
      </c>
      <c r="G4872" s="366">
        <f t="shared" si="276"/>
        <v>5</v>
      </c>
      <c r="H4872" s="366">
        <f t="shared" si="277"/>
        <v>5</v>
      </c>
      <c r="I4872" s="7"/>
      <c r="J4872" s="390">
        <v>60</v>
      </c>
      <c r="K4872" s="369">
        <f t="shared" si="280"/>
        <v>7.8399999999999997E-3</v>
      </c>
      <c r="L4872" s="390">
        <f t="shared" si="278"/>
        <v>840</v>
      </c>
      <c r="M4872" s="390">
        <v>7000</v>
      </c>
    </row>
    <row r="4873" spans="1:242">
      <c r="A4873" s="251">
        <v>162</v>
      </c>
      <c r="B4873" s="364" t="s">
        <v>5875</v>
      </c>
      <c r="C4873" s="365"/>
      <c r="D4873" s="179" t="s">
        <v>1808</v>
      </c>
      <c r="E4873" s="299">
        <f t="shared" si="283"/>
        <v>1</v>
      </c>
      <c r="F4873" s="366">
        <v>1</v>
      </c>
      <c r="G4873" s="366"/>
      <c r="H4873" s="366"/>
      <c r="I4873" s="7"/>
      <c r="J4873" s="390">
        <v>1</v>
      </c>
      <c r="K4873" s="369">
        <f t="shared" si="280"/>
        <v>22.7136</v>
      </c>
      <c r="L4873" s="390">
        <f t="shared" si="278"/>
        <v>2433600</v>
      </c>
      <c r="M4873" s="390">
        <v>20280000</v>
      </c>
    </row>
    <row r="4874" spans="1:242">
      <c r="A4874" s="251">
        <v>163</v>
      </c>
      <c r="B4874" s="364" t="s">
        <v>5876</v>
      </c>
      <c r="C4874" s="365"/>
      <c r="D4874" s="179" t="s">
        <v>1808</v>
      </c>
      <c r="E4874" s="299">
        <f t="shared" si="283"/>
        <v>1</v>
      </c>
      <c r="F4874" s="366">
        <v>1</v>
      </c>
      <c r="G4874" s="366"/>
      <c r="H4874" s="366"/>
      <c r="I4874" s="7"/>
      <c r="J4874" s="390">
        <v>4</v>
      </c>
      <c r="K4874" s="369">
        <f t="shared" si="280"/>
        <v>4.3903999999999996</v>
      </c>
      <c r="L4874" s="390">
        <f t="shared" si="278"/>
        <v>470400</v>
      </c>
      <c r="M4874" s="390">
        <v>3920000</v>
      </c>
    </row>
    <row r="4875" spans="1:242" ht="46.5">
      <c r="A4875" s="251">
        <v>164</v>
      </c>
      <c r="B4875" s="364" t="s">
        <v>5877</v>
      </c>
      <c r="C4875" s="365"/>
      <c r="D4875" s="179" t="s">
        <v>1808</v>
      </c>
      <c r="E4875" s="299">
        <f t="shared" si="283"/>
        <v>1</v>
      </c>
      <c r="F4875" s="366">
        <v>1</v>
      </c>
      <c r="G4875" s="366"/>
      <c r="H4875" s="366"/>
      <c r="I4875" s="7"/>
      <c r="J4875" s="390">
        <v>1</v>
      </c>
      <c r="K4875" s="369">
        <f t="shared" si="280"/>
        <v>0.40600000000000003</v>
      </c>
      <c r="L4875" s="390">
        <f t="shared" si="278"/>
        <v>43500</v>
      </c>
      <c r="M4875" s="390">
        <v>362500</v>
      </c>
    </row>
    <row r="4876" spans="1:242" ht="46.5">
      <c r="A4876" s="251">
        <v>165</v>
      </c>
      <c r="B4876" s="364" t="s">
        <v>5878</v>
      </c>
      <c r="C4876" s="365"/>
      <c r="D4876" s="179" t="s">
        <v>1808</v>
      </c>
      <c r="E4876" s="299">
        <f t="shared" si="283"/>
        <v>1</v>
      </c>
      <c r="F4876" s="366">
        <v>1</v>
      </c>
      <c r="G4876" s="366"/>
      <c r="H4876" s="366"/>
      <c r="I4876" s="7"/>
      <c r="J4876" s="390">
        <v>1</v>
      </c>
      <c r="K4876" s="369">
        <f t="shared" si="280"/>
        <v>0.40600000000000003</v>
      </c>
      <c r="L4876" s="390">
        <f t="shared" si="278"/>
        <v>43500</v>
      </c>
      <c r="M4876" s="390">
        <v>362500</v>
      </c>
    </row>
    <row r="4877" spans="1:242" ht="46.5">
      <c r="A4877" s="251">
        <v>166</v>
      </c>
      <c r="B4877" s="364" t="s">
        <v>5879</v>
      </c>
      <c r="C4877" s="365"/>
      <c r="D4877" s="179" t="s">
        <v>1808</v>
      </c>
      <c r="E4877" s="299">
        <f t="shared" si="283"/>
        <v>2</v>
      </c>
      <c r="F4877" s="366">
        <v>2</v>
      </c>
      <c r="G4877" s="366"/>
      <c r="H4877" s="366"/>
      <c r="I4877" s="7"/>
      <c r="J4877" s="390">
        <v>2</v>
      </c>
      <c r="K4877" s="369">
        <f t="shared" si="280"/>
        <v>0.75263999999999998</v>
      </c>
      <c r="L4877" s="390">
        <f t="shared" si="278"/>
        <v>80640</v>
      </c>
      <c r="M4877" s="390">
        <v>672000</v>
      </c>
    </row>
    <row r="4878" spans="1:242">
      <c r="A4878" s="251">
        <v>167</v>
      </c>
      <c r="B4878" s="364" t="s">
        <v>5880</v>
      </c>
      <c r="C4878" s="365"/>
      <c r="D4878" s="392" t="s">
        <v>1812</v>
      </c>
      <c r="E4878" s="299">
        <f t="shared" si="283"/>
        <v>200</v>
      </c>
      <c r="F4878" s="366">
        <f t="shared" si="275"/>
        <v>66.666666666666671</v>
      </c>
      <c r="G4878" s="366">
        <f t="shared" si="276"/>
        <v>66.666666666666671</v>
      </c>
      <c r="H4878" s="366">
        <f t="shared" si="277"/>
        <v>66.666666666666671</v>
      </c>
      <c r="I4878" s="7"/>
      <c r="J4878" s="390">
        <v>800</v>
      </c>
      <c r="K4878" s="369">
        <f t="shared" si="280"/>
        <v>1.5035999999999999E-3</v>
      </c>
      <c r="L4878" s="390">
        <f t="shared" si="278"/>
        <v>161.1</v>
      </c>
      <c r="M4878" s="390">
        <v>1342.5</v>
      </c>
    </row>
    <row r="4879" spans="1:242">
      <c r="A4879" s="251">
        <v>168</v>
      </c>
      <c r="B4879" s="364" t="s">
        <v>5881</v>
      </c>
      <c r="C4879" s="365"/>
      <c r="D4879" s="392" t="s">
        <v>1808</v>
      </c>
      <c r="E4879" s="299">
        <f t="shared" si="283"/>
        <v>5</v>
      </c>
      <c r="F4879" s="366">
        <v>5</v>
      </c>
      <c r="G4879" s="366"/>
      <c r="H4879" s="366"/>
      <c r="I4879" s="7"/>
      <c r="J4879" s="390">
        <v>10</v>
      </c>
      <c r="K4879" s="369">
        <f t="shared" si="280"/>
        <v>0.104104</v>
      </c>
      <c r="L4879" s="390">
        <f t="shared" si="278"/>
        <v>11154</v>
      </c>
      <c r="M4879" s="390">
        <v>92950</v>
      </c>
    </row>
    <row r="4880" spans="1:242">
      <c r="A4880" s="251">
        <v>169</v>
      </c>
      <c r="B4880" s="364" t="s">
        <v>5882</v>
      </c>
      <c r="C4880" s="365"/>
      <c r="D4880" s="392" t="s">
        <v>1808</v>
      </c>
      <c r="E4880" s="299">
        <f t="shared" si="283"/>
        <v>10</v>
      </c>
      <c r="F4880" s="366">
        <v>10</v>
      </c>
      <c r="G4880" s="366"/>
      <c r="H4880" s="366"/>
      <c r="I4880" s="7"/>
      <c r="J4880" s="390">
        <v>10</v>
      </c>
      <c r="K4880" s="369">
        <f t="shared" si="280"/>
        <v>5.6783999999999992E-3</v>
      </c>
      <c r="L4880" s="390">
        <f t="shared" si="278"/>
        <v>608.4</v>
      </c>
      <c r="M4880" s="390">
        <v>5070</v>
      </c>
    </row>
    <row r="4881" spans="1:242">
      <c r="A4881" s="251">
        <v>170</v>
      </c>
      <c r="B4881" s="364" t="s">
        <v>5883</v>
      </c>
      <c r="C4881" s="365"/>
      <c r="D4881" s="392" t="s">
        <v>1808</v>
      </c>
      <c r="E4881" s="299">
        <f t="shared" si="283"/>
        <v>3</v>
      </c>
      <c r="F4881" s="366">
        <v>3</v>
      </c>
      <c r="G4881" s="366"/>
      <c r="H4881" s="366"/>
      <c r="I4881" s="7"/>
      <c r="J4881" s="390">
        <v>6</v>
      </c>
      <c r="K4881" s="369">
        <f t="shared" si="280"/>
        <v>1.6800000000000001E-3</v>
      </c>
      <c r="L4881" s="390">
        <f t="shared" si="278"/>
        <v>180</v>
      </c>
      <c r="M4881" s="390">
        <v>1500</v>
      </c>
    </row>
    <row r="4882" spans="1:242">
      <c r="A4882" s="251">
        <v>171</v>
      </c>
      <c r="B4882" s="364" t="s">
        <v>5884</v>
      </c>
      <c r="C4882" s="365"/>
      <c r="D4882" s="392" t="s">
        <v>1808</v>
      </c>
      <c r="E4882" s="299">
        <f t="shared" si="283"/>
        <v>1</v>
      </c>
      <c r="F4882" s="366">
        <v>1</v>
      </c>
      <c r="G4882" s="366"/>
      <c r="H4882" s="366"/>
      <c r="I4882" s="7"/>
      <c r="J4882" s="390">
        <v>1</v>
      </c>
      <c r="K4882" s="369">
        <f t="shared" si="280"/>
        <v>1.456728</v>
      </c>
      <c r="L4882" s="390">
        <f t="shared" si="278"/>
        <v>156078</v>
      </c>
      <c r="M4882" s="390">
        <v>1300650</v>
      </c>
    </row>
    <row r="4883" spans="1:242">
      <c r="A4883" s="251">
        <v>172</v>
      </c>
      <c r="B4883" s="364" t="s">
        <v>5885</v>
      </c>
      <c r="C4883" s="365"/>
      <c r="D4883" s="392" t="s">
        <v>1808</v>
      </c>
      <c r="E4883" s="299">
        <f t="shared" si="283"/>
        <v>105</v>
      </c>
      <c r="F4883" s="366">
        <f>J4883/12</f>
        <v>35</v>
      </c>
      <c r="G4883" s="366">
        <f>J4883/12</f>
        <v>35</v>
      </c>
      <c r="H4883" s="366">
        <f>J4883/12</f>
        <v>35</v>
      </c>
      <c r="I4883" s="7"/>
      <c r="J4883" s="390">
        <v>420</v>
      </c>
      <c r="K4883" s="369">
        <f t="shared" si="280"/>
        <v>6.7199999999999996E-2</v>
      </c>
      <c r="L4883" s="390">
        <f t="shared" si="278"/>
        <v>7200</v>
      </c>
      <c r="M4883" s="390">
        <v>60000</v>
      </c>
    </row>
    <row r="4884" spans="1:242">
      <c r="A4884" s="251">
        <v>173</v>
      </c>
      <c r="B4884" s="364" t="s">
        <v>5886</v>
      </c>
      <c r="C4884" s="365"/>
      <c r="D4884" s="392" t="s">
        <v>1808</v>
      </c>
      <c r="E4884" s="299">
        <f t="shared" si="283"/>
        <v>57</v>
      </c>
      <c r="F4884" s="366">
        <f>J4884/12</f>
        <v>19</v>
      </c>
      <c r="G4884" s="366">
        <f>J4884/12</f>
        <v>19</v>
      </c>
      <c r="H4884" s="366">
        <f>J4884/12</f>
        <v>19</v>
      </c>
      <c r="I4884" s="7"/>
      <c r="J4884" s="390">
        <v>228</v>
      </c>
      <c r="K4884" s="369">
        <f t="shared" si="280"/>
        <v>4.48E-2</v>
      </c>
      <c r="L4884" s="390">
        <f>M4884*12%</f>
        <v>4800</v>
      </c>
      <c r="M4884" s="390">
        <v>40000</v>
      </c>
    </row>
    <row r="4885" spans="1:242">
      <c r="A4885" s="251">
        <v>174</v>
      </c>
      <c r="B4885" s="364" t="s">
        <v>5887</v>
      </c>
      <c r="C4885" s="365"/>
      <c r="D4885" s="392" t="s">
        <v>1808</v>
      </c>
      <c r="E4885" s="299">
        <f t="shared" si="283"/>
        <v>57</v>
      </c>
      <c r="F4885" s="366">
        <f>J4885/12</f>
        <v>19</v>
      </c>
      <c r="G4885" s="366">
        <f>J4885/12</f>
        <v>19</v>
      </c>
      <c r="H4885" s="366">
        <f>J4885/12</f>
        <v>19</v>
      </c>
      <c r="I4885" s="7"/>
      <c r="J4885" s="390">
        <v>228</v>
      </c>
      <c r="K4885" s="369">
        <f t="shared" si="280"/>
        <v>2.76864E-2</v>
      </c>
      <c r="L4885" s="390">
        <f>M4885*12%</f>
        <v>2966.4</v>
      </c>
      <c r="M4885" s="390">
        <v>24720</v>
      </c>
    </row>
    <row r="4886" spans="1:242" s="381" customFormat="1" ht="30.75" customHeight="1">
      <c r="A4886" s="820"/>
      <c r="B4886" s="1006" t="s">
        <v>6350</v>
      </c>
      <c r="C4886" s="1007"/>
      <c r="D4886" s="1007"/>
      <c r="E4886" s="1007"/>
      <c r="F4886" s="1007"/>
      <c r="G4886" s="1007"/>
      <c r="H4886" s="1007"/>
      <c r="K4886" s="823"/>
      <c r="L4886" s="824"/>
      <c r="M4886" s="824"/>
      <c r="N4886" s="378"/>
      <c r="O4886" s="378"/>
      <c r="P4886" s="378"/>
      <c r="Q4886" s="378"/>
      <c r="R4886" s="378"/>
      <c r="S4886" s="378"/>
      <c r="T4886" s="378"/>
      <c r="U4886" s="378"/>
      <c r="V4886" s="378"/>
      <c r="W4886" s="378"/>
      <c r="X4886" s="378"/>
      <c r="Y4886" s="378"/>
      <c r="Z4886" s="378"/>
      <c r="AA4886" s="378"/>
      <c r="AB4886" s="378"/>
      <c r="AC4886" s="378"/>
      <c r="AD4886" s="378"/>
      <c r="AE4886" s="378"/>
      <c r="AF4886" s="378"/>
      <c r="AG4886" s="378"/>
      <c r="AH4886" s="378"/>
      <c r="AI4886" s="378"/>
      <c r="AJ4886" s="378"/>
      <c r="AK4886" s="378"/>
      <c r="AL4886" s="378"/>
      <c r="AM4886" s="378"/>
      <c r="AN4886" s="378"/>
      <c r="AO4886" s="378"/>
      <c r="AP4886" s="378"/>
      <c r="AQ4886" s="378"/>
      <c r="AR4886" s="378"/>
      <c r="AS4886" s="378"/>
      <c r="AT4886" s="378"/>
      <c r="AU4886" s="378"/>
      <c r="AV4886" s="378"/>
      <c r="AW4886" s="378"/>
      <c r="AX4886" s="378"/>
      <c r="AY4886" s="378"/>
      <c r="AZ4886" s="378"/>
      <c r="BA4886" s="378"/>
      <c r="BB4886" s="378"/>
      <c r="BC4886" s="378"/>
      <c r="BD4886" s="378"/>
      <c r="BE4886" s="378"/>
      <c r="BF4886" s="378"/>
      <c r="BG4886" s="378"/>
      <c r="BH4886" s="378"/>
      <c r="BI4886" s="378"/>
      <c r="BJ4886" s="378"/>
      <c r="BK4886" s="378"/>
      <c r="BL4886" s="378"/>
      <c r="BM4886" s="378"/>
      <c r="BN4886" s="378"/>
      <c r="BO4886" s="378"/>
      <c r="BP4886" s="378"/>
      <c r="BQ4886" s="378"/>
      <c r="BR4886" s="378"/>
      <c r="BS4886" s="378"/>
      <c r="BT4886" s="378"/>
      <c r="BU4886" s="378"/>
      <c r="BV4886" s="378"/>
      <c r="BW4886" s="378"/>
      <c r="BX4886" s="378"/>
      <c r="BY4886" s="378"/>
      <c r="BZ4886" s="378"/>
      <c r="CA4886" s="378"/>
      <c r="CB4886" s="378"/>
      <c r="CC4886" s="378"/>
      <c r="CD4886" s="378"/>
      <c r="CE4886" s="378"/>
      <c r="CF4886" s="378"/>
      <c r="CG4886" s="378"/>
      <c r="CH4886" s="378"/>
      <c r="CI4886" s="378"/>
      <c r="CJ4886" s="378"/>
      <c r="CK4886" s="378"/>
      <c r="CL4886" s="378"/>
      <c r="CM4886" s="378"/>
      <c r="CN4886" s="378"/>
      <c r="CO4886" s="378"/>
      <c r="CP4886" s="378"/>
      <c r="CQ4886" s="378"/>
      <c r="CR4886" s="378"/>
      <c r="CS4886" s="378"/>
      <c r="CT4886" s="378"/>
      <c r="CU4886" s="378"/>
      <c r="CV4886" s="378"/>
      <c r="CW4886" s="378"/>
      <c r="CX4886" s="378"/>
      <c r="CY4886" s="378"/>
      <c r="CZ4886" s="378"/>
      <c r="DA4886" s="378"/>
      <c r="DB4886" s="378"/>
      <c r="DC4886" s="378"/>
      <c r="DD4886" s="378"/>
      <c r="DE4886" s="378"/>
      <c r="DF4886" s="378"/>
      <c r="DG4886" s="378"/>
      <c r="DH4886" s="378"/>
      <c r="DI4886" s="378"/>
      <c r="DJ4886" s="378"/>
      <c r="DK4886" s="378"/>
      <c r="DL4886" s="378"/>
      <c r="DM4886" s="378"/>
      <c r="DN4886" s="378"/>
      <c r="DO4886" s="378"/>
      <c r="DP4886" s="378"/>
      <c r="DQ4886" s="378"/>
      <c r="DR4886" s="378"/>
      <c r="DS4886" s="378"/>
      <c r="DT4886" s="378"/>
      <c r="DU4886" s="378"/>
      <c r="DV4886" s="378"/>
      <c r="DW4886" s="378"/>
      <c r="DX4886" s="378"/>
      <c r="DY4886" s="378"/>
      <c r="DZ4886" s="378"/>
      <c r="EA4886" s="378"/>
      <c r="EB4886" s="378"/>
      <c r="EC4886" s="378"/>
      <c r="ED4886" s="378"/>
      <c r="EE4886" s="378"/>
      <c r="EF4886" s="378"/>
      <c r="EG4886" s="378"/>
      <c r="EH4886" s="378"/>
      <c r="EI4886" s="378"/>
      <c r="EJ4886" s="378"/>
      <c r="EK4886" s="378"/>
      <c r="EL4886" s="378"/>
      <c r="EM4886" s="378"/>
      <c r="EN4886" s="378"/>
      <c r="EO4886" s="378"/>
      <c r="EP4886" s="378"/>
      <c r="EQ4886" s="378"/>
      <c r="ER4886" s="378"/>
      <c r="ES4886" s="378"/>
      <c r="ET4886" s="378"/>
      <c r="EU4886" s="378"/>
      <c r="EV4886" s="378"/>
      <c r="EW4886" s="378"/>
      <c r="EX4886" s="378"/>
      <c r="EY4886" s="378"/>
      <c r="EZ4886" s="378"/>
      <c r="FA4886" s="378"/>
      <c r="FB4886" s="378"/>
      <c r="FC4886" s="378"/>
      <c r="FD4886" s="378"/>
      <c r="FE4886" s="378"/>
      <c r="FF4886" s="378"/>
      <c r="FG4886" s="378"/>
      <c r="FH4886" s="378"/>
      <c r="FI4886" s="378"/>
      <c r="FJ4886" s="378"/>
      <c r="FK4886" s="378"/>
      <c r="FL4886" s="378"/>
      <c r="FM4886" s="378"/>
      <c r="FN4886" s="378"/>
      <c r="FO4886" s="378"/>
      <c r="FP4886" s="378"/>
      <c r="FQ4886" s="378"/>
      <c r="FR4886" s="378"/>
      <c r="FS4886" s="378"/>
      <c r="FT4886" s="378"/>
      <c r="FU4886" s="378"/>
      <c r="FV4886" s="378"/>
      <c r="FW4886" s="378"/>
      <c r="FX4886" s="378"/>
      <c r="FY4886" s="378"/>
      <c r="FZ4886" s="378"/>
      <c r="GA4886" s="378"/>
      <c r="GB4886" s="378"/>
      <c r="GC4886" s="378"/>
      <c r="GD4886" s="378"/>
      <c r="GE4886" s="378"/>
      <c r="GF4886" s="378"/>
      <c r="GG4886" s="378"/>
      <c r="GH4886" s="378"/>
      <c r="GI4886" s="378"/>
      <c r="GJ4886" s="378"/>
      <c r="GK4886" s="378"/>
      <c r="GL4886" s="378"/>
      <c r="GM4886" s="378"/>
      <c r="GN4886" s="378"/>
      <c r="GO4886" s="378"/>
      <c r="GP4886" s="378"/>
      <c r="GQ4886" s="378"/>
      <c r="GR4886" s="378"/>
      <c r="GS4886" s="378"/>
      <c r="GT4886" s="378"/>
      <c r="GU4886" s="378"/>
      <c r="GV4886" s="378"/>
      <c r="GW4886" s="378"/>
      <c r="GX4886" s="378"/>
      <c r="GY4886" s="378"/>
      <c r="GZ4886" s="378"/>
      <c r="HA4886" s="378"/>
      <c r="HB4886" s="378"/>
      <c r="HC4886" s="378"/>
      <c r="HD4886" s="378"/>
      <c r="HE4886" s="378"/>
      <c r="HF4886" s="378"/>
      <c r="HG4886" s="378"/>
      <c r="HH4886" s="378"/>
      <c r="HI4886" s="378"/>
      <c r="HJ4886" s="378"/>
      <c r="HK4886" s="378"/>
      <c r="HL4886" s="378"/>
      <c r="HM4886" s="378"/>
      <c r="HN4886" s="378"/>
      <c r="HO4886" s="378"/>
      <c r="HP4886" s="378"/>
      <c r="HQ4886" s="378"/>
      <c r="HR4886" s="378"/>
      <c r="HS4886" s="378"/>
      <c r="HT4886" s="378"/>
      <c r="HU4886" s="378"/>
      <c r="HV4886" s="378"/>
      <c r="HW4886" s="378"/>
      <c r="HX4886" s="378"/>
      <c r="HY4886" s="378"/>
      <c r="HZ4886" s="378"/>
      <c r="IA4886" s="378"/>
      <c r="IB4886" s="378"/>
      <c r="IC4886" s="378"/>
      <c r="ID4886" s="378"/>
      <c r="IE4886" s="378"/>
      <c r="IF4886" s="378"/>
      <c r="IG4886" s="378"/>
      <c r="IH4886" s="378"/>
    </row>
    <row r="4887" spans="1:242">
      <c r="A4887" s="396">
        <v>175</v>
      </c>
      <c r="B4887" s="364" t="s">
        <v>5888</v>
      </c>
      <c r="C4887" s="365"/>
      <c r="D4887" s="383" t="s">
        <v>1808</v>
      </c>
      <c r="E4887" s="299"/>
      <c r="F4887" s="179"/>
      <c r="G4887" s="179"/>
      <c r="H4887" s="179"/>
      <c r="J4887" s="371">
        <v>2</v>
      </c>
      <c r="K4887" s="369">
        <f t="shared" si="280"/>
        <v>2.8003329984000001</v>
      </c>
      <c r="L4887" s="370">
        <f t="shared" ref="L4887:L4892" si="284">M4887*12%</f>
        <v>300035.67839999998</v>
      </c>
      <c r="M4887" s="397" t="s">
        <v>5889</v>
      </c>
    </row>
    <row r="4888" spans="1:242" ht="46.5">
      <c r="A4888" s="396">
        <v>176</v>
      </c>
      <c r="B4888" s="364" t="s">
        <v>5890</v>
      </c>
      <c r="C4888" s="365"/>
      <c r="D4888" s="383" t="s">
        <v>1808</v>
      </c>
      <c r="E4888" s="299"/>
      <c r="F4888" s="179"/>
      <c r="G4888" s="179"/>
      <c r="H4888" s="179"/>
      <c r="J4888" s="371">
        <v>2</v>
      </c>
      <c r="K4888" s="369">
        <f t="shared" ref="K4888:K4946" si="285">(L4888+M4888)/1000000</f>
        <v>10.304</v>
      </c>
      <c r="L4888" s="370">
        <f t="shared" si="284"/>
        <v>1104000</v>
      </c>
      <c r="M4888" s="397">
        <v>9200000</v>
      </c>
    </row>
    <row r="4889" spans="1:242" ht="69.75">
      <c r="A4889" s="396">
        <v>177</v>
      </c>
      <c r="B4889" s="364" t="s">
        <v>6351</v>
      </c>
      <c r="C4889" s="365"/>
      <c r="D4889" s="383" t="s">
        <v>1821</v>
      </c>
      <c r="E4889" s="299"/>
      <c r="F4889" s="179"/>
      <c r="G4889" s="179"/>
      <c r="H4889" s="179"/>
      <c r="J4889" s="371">
        <v>2</v>
      </c>
      <c r="K4889" s="369">
        <f t="shared" si="285"/>
        <v>9.52</v>
      </c>
      <c r="L4889" s="370">
        <f t="shared" si="284"/>
        <v>1020000</v>
      </c>
      <c r="M4889" s="397">
        <v>8500000</v>
      </c>
    </row>
    <row r="4890" spans="1:242">
      <c r="A4890" s="396">
        <v>178</v>
      </c>
      <c r="B4890" s="364" t="s">
        <v>5891</v>
      </c>
      <c r="C4890" s="365"/>
      <c r="D4890" s="383" t="s">
        <v>1808</v>
      </c>
      <c r="E4890" s="299"/>
      <c r="F4890" s="179"/>
      <c r="G4890" s="179"/>
      <c r="H4890" s="179"/>
      <c r="J4890" s="371">
        <v>30</v>
      </c>
      <c r="K4890" s="369">
        <f t="shared" si="285"/>
        <v>2.016</v>
      </c>
      <c r="L4890" s="370">
        <f t="shared" si="284"/>
        <v>216000</v>
      </c>
      <c r="M4890" s="397">
        <v>1800000</v>
      </c>
    </row>
    <row r="4891" spans="1:242">
      <c r="A4891" s="396">
        <v>179</v>
      </c>
      <c r="B4891" s="364" t="s">
        <v>5892</v>
      </c>
      <c r="C4891" s="365"/>
      <c r="D4891" s="383" t="s">
        <v>1808</v>
      </c>
      <c r="E4891" s="299"/>
      <c r="F4891" s="179"/>
      <c r="G4891" s="179"/>
      <c r="H4891" s="179"/>
      <c r="J4891" s="371">
        <v>30</v>
      </c>
      <c r="K4891" s="369">
        <f t="shared" si="285"/>
        <v>0.14560000000000001</v>
      </c>
      <c r="L4891" s="370">
        <f t="shared" si="284"/>
        <v>15600</v>
      </c>
      <c r="M4891" s="397">
        <v>130000</v>
      </c>
    </row>
    <row r="4892" spans="1:242">
      <c r="A4892" s="396">
        <v>180</v>
      </c>
      <c r="B4892" s="364" t="s">
        <v>5893</v>
      </c>
      <c r="C4892" s="365"/>
      <c r="D4892" s="383" t="s">
        <v>1808</v>
      </c>
      <c r="E4892" s="299"/>
      <c r="F4892" s="179"/>
      <c r="G4892" s="179"/>
      <c r="H4892" s="179"/>
      <c r="J4892" s="398">
        <v>4</v>
      </c>
      <c r="K4892" s="369">
        <f t="shared" si="285"/>
        <v>10.92</v>
      </c>
      <c r="L4892" s="370">
        <f t="shared" si="284"/>
        <v>1170000</v>
      </c>
      <c r="M4892" s="397">
        <v>9750000</v>
      </c>
    </row>
    <row r="4893" spans="1:242" s="381" customFormat="1" ht="30.75" customHeight="1">
      <c r="A4893" s="820"/>
      <c r="B4893" s="1006" t="s">
        <v>6352</v>
      </c>
      <c r="C4893" s="1007"/>
      <c r="D4893" s="1007"/>
      <c r="E4893" s="1007"/>
      <c r="F4893" s="1007"/>
      <c r="G4893" s="1007"/>
      <c r="H4893" s="1007"/>
      <c r="I4893" s="387"/>
      <c r="J4893" s="378"/>
      <c r="K4893" s="395"/>
      <c r="L4893" s="388"/>
      <c r="M4893" s="388"/>
      <c r="N4893" s="378"/>
      <c r="O4893" s="378"/>
      <c r="P4893" s="378"/>
      <c r="Q4893" s="378"/>
      <c r="R4893" s="378"/>
      <c r="S4893" s="378"/>
      <c r="T4893" s="378"/>
      <c r="U4893" s="378"/>
      <c r="V4893" s="378"/>
      <c r="W4893" s="378"/>
      <c r="X4893" s="378"/>
      <c r="Y4893" s="378"/>
      <c r="Z4893" s="378"/>
      <c r="AA4893" s="378"/>
      <c r="AB4893" s="378"/>
      <c r="AC4893" s="378"/>
      <c r="AD4893" s="378"/>
      <c r="AE4893" s="378"/>
      <c r="AF4893" s="378"/>
      <c r="AG4893" s="378"/>
      <c r="AH4893" s="378"/>
      <c r="AI4893" s="378"/>
      <c r="AJ4893" s="378"/>
      <c r="AK4893" s="378"/>
      <c r="AL4893" s="378"/>
      <c r="AM4893" s="378"/>
      <c r="AN4893" s="378"/>
      <c r="AO4893" s="378"/>
      <c r="AP4893" s="378"/>
      <c r="AQ4893" s="378"/>
      <c r="AR4893" s="378"/>
      <c r="AS4893" s="378"/>
      <c r="AT4893" s="378"/>
      <c r="AU4893" s="378"/>
      <c r="AV4893" s="378"/>
      <c r="AW4893" s="378"/>
      <c r="AX4893" s="378"/>
      <c r="AY4893" s="378"/>
      <c r="AZ4893" s="378"/>
      <c r="BA4893" s="378"/>
      <c r="BB4893" s="378"/>
      <c r="BC4893" s="378"/>
      <c r="BD4893" s="378"/>
      <c r="BE4893" s="378"/>
      <c r="BF4893" s="378"/>
      <c r="BG4893" s="378"/>
      <c r="BH4893" s="378"/>
      <c r="BI4893" s="378"/>
      <c r="BJ4893" s="378"/>
      <c r="BK4893" s="378"/>
      <c r="BL4893" s="378"/>
      <c r="BM4893" s="378"/>
      <c r="BN4893" s="378"/>
      <c r="BO4893" s="378"/>
      <c r="BP4893" s="378"/>
      <c r="BQ4893" s="378"/>
      <c r="BR4893" s="378"/>
      <c r="BS4893" s="378"/>
      <c r="BT4893" s="378"/>
      <c r="BU4893" s="378"/>
      <c r="BV4893" s="378"/>
      <c r="BW4893" s="378"/>
      <c r="BX4893" s="378"/>
      <c r="BY4893" s="378"/>
      <c r="BZ4893" s="378"/>
      <c r="CA4893" s="378"/>
      <c r="CB4893" s="378"/>
      <c r="CC4893" s="378"/>
      <c r="CD4893" s="378"/>
      <c r="CE4893" s="378"/>
      <c r="CF4893" s="378"/>
      <c r="CG4893" s="378"/>
      <c r="CH4893" s="378"/>
      <c r="CI4893" s="378"/>
      <c r="CJ4893" s="378"/>
      <c r="CK4893" s="378"/>
      <c r="CL4893" s="378"/>
      <c r="CM4893" s="378"/>
      <c r="CN4893" s="378"/>
      <c r="CO4893" s="378"/>
      <c r="CP4893" s="378"/>
      <c r="CQ4893" s="378"/>
      <c r="CR4893" s="378"/>
      <c r="CS4893" s="378"/>
      <c r="CT4893" s="378"/>
      <c r="CU4893" s="378"/>
      <c r="CV4893" s="378"/>
      <c r="CW4893" s="378"/>
      <c r="CX4893" s="378"/>
      <c r="CY4893" s="378"/>
      <c r="CZ4893" s="378"/>
      <c r="DA4893" s="378"/>
      <c r="DB4893" s="378"/>
      <c r="DC4893" s="378"/>
      <c r="DD4893" s="378"/>
      <c r="DE4893" s="378"/>
      <c r="DF4893" s="378"/>
      <c r="DG4893" s="378"/>
      <c r="DH4893" s="378"/>
      <c r="DI4893" s="378"/>
      <c r="DJ4893" s="378"/>
      <c r="DK4893" s="378"/>
      <c r="DL4893" s="378"/>
      <c r="DM4893" s="378"/>
      <c r="DN4893" s="378"/>
      <c r="DO4893" s="378"/>
      <c r="DP4893" s="378"/>
      <c r="DQ4893" s="378"/>
      <c r="DR4893" s="378"/>
      <c r="DS4893" s="378"/>
      <c r="DT4893" s="378"/>
      <c r="DU4893" s="378"/>
      <c r="DV4893" s="378"/>
      <c r="DW4893" s="378"/>
      <c r="DX4893" s="378"/>
      <c r="DY4893" s="378"/>
      <c r="DZ4893" s="378"/>
      <c r="EA4893" s="378"/>
      <c r="EB4893" s="378"/>
      <c r="EC4893" s="378"/>
      <c r="ED4893" s="378"/>
      <c r="EE4893" s="378"/>
      <c r="EF4893" s="378"/>
      <c r="EG4893" s="378"/>
      <c r="EH4893" s="378"/>
      <c r="EI4893" s="378"/>
      <c r="EJ4893" s="378"/>
      <c r="EK4893" s="378"/>
      <c r="EL4893" s="378"/>
      <c r="EM4893" s="378"/>
      <c r="EN4893" s="378"/>
      <c r="EO4893" s="378"/>
      <c r="EP4893" s="378"/>
      <c r="EQ4893" s="378"/>
      <c r="ER4893" s="378"/>
      <c r="ES4893" s="378"/>
      <c r="ET4893" s="378"/>
      <c r="EU4893" s="378"/>
      <c r="EV4893" s="378"/>
      <c r="EW4893" s="378"/>
      <c r="EX4893" s="378"/>
      <c r="EY4893" s="378"/>
      <c r="EZ4893" s="378"/>
      <c r="FA4893" s="378"/>
      <c r="FB4893" s="378"/>
      <c r="FC4893" s="378"/>
      <c r="FD4893" s="378"/>
      <c r="FE4893" s="378"/>
      <c r="FF4893" s="378"/>
      <c r="FG4893" s="378"/>
      <c r="FH4893" s="378"/>
      <c r="FI4893" s="378"/>
      <c r="FJ4893" s="378"/>
      <c r="FK4893" s="378"/>
      <c r="FL4893" s="378"/>
      <c r="FM4893" s="378"/>
      <c r="FN4893" s="378"/>
      <c r="FO4893" s="378"/>
      <c r="FP4893" s="378"/>
      <c r="FQ4893" s="378"/>
      <c r="FR4893" s="378"/>
      <c r="FS4893" s="378"/>
      <c r="FT4893" s="378"/>
      <c r="FU4893" s="378"/>
      <c r="FV4893" s="378"/>
      <c r="FW4893" s="378"/>
      <c r="FX4893" s="378"/>
      <c r="FY4893" s="378"/>
      <c r="FZ4893" s="378"/>
      <c r="GA4893" s="378"/>
      <c r="GB4893" s="378"/>
      <c r="GC4893" s="378"/>
      <c r="GD4893" s="378"/>
      <c r="GE4893" s="378"/>
      <c r="GF4893" s="378"/>
      <c r="GG4893" s="378"/>
      <c r="GH4893" s="378"/>
      <c r="GI4893" s="378"/>
      <c r="GJ4893" s="378"/>
      <c r="GK4893" s="378"/>
      <c r="GL4893" s="378"/>
      <c r="GM4893" s="378"/>
      <c r="GN4893" s="378"/>
      <c r="GO4893" s="378"/>
      <c r="GP4893" s="378"/>
      <c r="GQ4893" s="378"/>
      <c r="GR4893" s="378"/>
      <c r="GS4893" s="378"/>
      <c r="GT4893" s="378"/>
      <c r="GU4893" s="378"/>
      <c r="GV4893" s="378"/>
      <c r="GW4893" s="378"/>
      <c r="GX4893" s="378"/>
      <c r="GY4893" s="378"/>
      <c r="GZ4893" s="378"/>
      <c r="HA4893" s="378"/>
      <c r="HB4893" s="378"/>
      <c r="HC4893" s="378"/>
      <c r="HD4893" s="378"/>
      <c r="HE4893" s="378"/>
      <c r="HF4893" s="378"/>
      <c r="HG4893" s="378"/>
      <c r="HH4893" s="378"/>
      <c r="HI4893" s="378"/>
      <c r="HJ4893" s="378"/>
      <c r="HK4893" s="378"/>
      <c r="HL4893" s="378"/>
      <c r="HM4893" s="378"/>
      <c r="HN4893" s="378"/>
      <c r="HO4893" s="378"/>
      <c r="HP4893" s="378"/>
      <c r="HQ4893" s="378"/>
      <c r="HR4893" s="378"/>
      <c r="HS4893" s="378"/>
      <c r="HT4893" s="378"/>
      <c r="HU4893" s="378"/>
      <c r="HV4893" s="378"/>
      <c r="HW4893" s="378"/>
      <c r="HX4893" s="378"/>
      <c r="HY4893" s="378"/>
      <c r="HZ4893" s="378"/>
      <c r="IA4893" s="378"/>
      <c r="IB4893" s="378"/>
      <c r="IC4893" s="378"/>
      <c r="ID4893" s="378"/>
      <c r="IE4893" s="378"/>
      <c r="IF4893" s="378"/>
      <c r="IG4893" s="378"/>
      <c r="IH4893" s="378"/>
    </row>
    <row r="4894" spans="1:242">
      <c r="A4894" s="382">
        <v>181</v>
      </c>
      <c r="B4894" s="364" t="s">
        <v>5894</v>
      </c>
      <c r="C4894" s="365"/>
      <c r="D4894" s="399" t="s">
        <v>1808</v>
      </c>
      <c r="E4894" s="299">
        <f t="shared" ref="E4894:E4899" si="286">+F4894+G4894+H4894</f>
        <v>900</v>
      </c>
      <c r="F4894" s="366">
        <f t="shared" ref="F4894:F4899" si="287">J4894/12</f>
        <v>300</v>
      </c>
      <c r="G4894" s="366">
        <f t="shared" ref="G4894:G4899" si="288">J4894/12</f>
        <v>300</v>
      </c>
      <c r="H4894" s="366">
        <f t="shared" ref="H4894:H4899" si="289">J4894/12</f>
        <v>300</v>
      </c>
      <c r="J4894" s="401">
        <v>3600</v>
      </c>
      <c r="K4894" s="369">
        <f t="shared" si="285"/>
        <v>4.2336000000000006E-3</v>
      </c>
      <c r="L4894" s="402">
        <f t="shared" ref="L4894:L4899" si="290">M4894*12%</f>
        <v>453.59999999999997</v>
      </c>
      <c r="M4894" s="402">
        <v>3780</v>
      </c>
    </row>
    <row r="4895" spans="1:242">
      <c r="A4895" s="382">
        <v>182</v>
      </c>
      <c r="B4895" s="364" t="s">
        <v>5895</v>
      </c>
      <c r="C4895" s="365"/>
      <c r="D4895" s="399" t="s">
        <v>1811</v>
      </c>
      <c r="E4895" s="299">
        <f t="shared" si="286"/>
        <v>50</v>
      </c>
      <c r="F4895" s="400">
        <f t="shared" si="287"/>
        <v>16.666666666666668</v>
      </c>
      <c r="G4895" s="400">
        <f t="shared" si="288"/>
        <v>16.666666666666668</v>
      </c>
      <c r="H4895" s="400">
        <f t="shared" si="289"/>
        <v>16.666666666666668</v>
      </c>
      <c r="J4895" s="401">
        <v>200</v>
      </c>
      <c r="K4895" s="369">
        <f t="shared" si="285"/>
        <v>3.1830400000000002E-2</v>
      </c>
      <c r="L4895" s="402">
        <f t="shared" si="290"/>
        <v>3410.4</v>
      </c>
      <c r="M4895" s="402">
        <v>28420</v>
      </c>
    </row>
    <row r="4896" spans="1:242">
      <c r="A4896" s="382">
        <v>183</v>
      </c>
      <c r="B4896" s="364" t="s">
        <v>5896</v>
      </c>
      <c r="C4896" s="365"/>
      <c r="D4896" s="399" t="s">
        <v>1808</v>
      </c>
      <c r="E4896" s="299">
        <f t="shared" si="286"/>
        <v>5</v>
      </c>
      <c r="F4896" s="400">
        <f t="shared" si="287"/>
        <v>1.6666666666666667</v>
      </c>
      <c r="G4896" s="400">
        <f t="shared" si="288"/>
        <v>1.6666666666666667</v>
      </c>
      <c r="H4896" s="400">
        <f t="shared" si="289"/>
        <v>1.6666666666666667</v>
      </c>
      <c r="J4896" s="401">
        <v>20</v>
      </c>
      <c r="K4896" s="369">
        <f t="shared" si="285"/>
        <v>5.6000000000000001E-2</v>
      </c>
      <c r="L4896" s="402">
        <f t="shared" si="290"/>
        <v>6000</v>
      </c>
      <c r="M4896" s="402">
        <v>50000</v>
      </c>
    </row>
    <row r="4897" spans="1:242">
      <c r="A4897" s="382">
        <v>184</v>
      </c>
      <c r="B4897" s="364" t="s">
        <v>5897</v>
      </c>
      <c r="C4897" s="365"/>
      <c r="D4897" s="399" t="s">
        <v>1808</v>
      </c>
      <c r="E4897" s="299">
        <f t="shared" si="286"/>
        <v>13</v>
      </c>
      <c r="F4897" s="400">
        <f t="shared" si="287"/>
        <v>4.333333333333333</v>
      </c>
      <c r="G4897" s="400">
        <f t="shared" si="288"/>
        <v>4.333333333333333</v>
      </c>
      <c r="H4897" s="400">
        <f t="shared" si="289"/>
        <v>4.333333333333333</v>
      </c>
      <c r="J4897" s="401">
        <v>52</v>
      </c>
      <c r="K4897" s="369">
        <f t="shared" si="285"/>
        <v>2.24E-2</v>
      </c>
      <c r="L4897" s="402">
        <f t="shared" si="290"/>
        <v>2400</v>
      </c>
      <c r="M4897" s="403">
        <v>20000</v>
      </c>
    </row>
    <row r="4898" spans="1:242">
      <c r="A4898" s="382">
        <v>185</v>
      </c>
      <c r="B4898" s="364" t="s">
        <v>5898</v>
      </c>
      <c r="C4898" s="365"/>
      <c r="D4898" s="399" t="s">
        <v>1808</v>
      </c>
      <c r="E4898" s="299">
        <f t="shared" si="286"/>
        <v>5</v>
      </c>
      <c r="F4898" s="400">
        <f t="shared" si="287"/>
        <v>1.6666666666666667</v>
      </c>
      <c r="G4898" s="400">
        <f t="shared" si="288"/>
        <v>1.6666666666666667</v>
      </c>
      <c r="H4898" s="400">
        <f t="shared" si="289"/>
        <v>1.6666666666666667</v>
      </c>
      <c r="J4898" s="401">
        <v>20</v>
      </c>
      <c r="K4898" s="369">
        <f t="shared" si="285"/>
        <v>2.24E-2</v>
      </c>
      <c r="L4898" s="402">
        <f t="shared" si="290"/>
        <v>2400</v>
      </c>
      <c r="M4898" s="402">
        <v>20000</v>
      </c>
    </row>
    <row r="4899" spans="1:242">
      <c r="A4899" s="382">
        <v>186</v>
      </c>
      <c r="B4899" s="364" t="s">
        <v>5899</v>
      </c>
      <c r="C4899" s="365"/>
      <c r="D4899" s="399" t="s">
        <v>1811</v>
      </c>
      <c r="E4899" s="299">
        <f t="shared" si="286"/>
        <v>300</v>
      </c>
      <c r="F4899" s="366">
        <f t="shared" si="287"/>
        <v>100</v>
      </c>
      <c r="G4899" s="366">
        <f t="shared" si="288"/>
        <v>100</v>
      </c>
      <c r="H4899" s="366">
        <f t="shared" si="289"/>
        <v>100</v>
      </c>
      <c r="J4899" s="401">
        <v>1200</v>
      </c>
      <c r="K4899" s="369">
        <f t="shared" si="285"/>
        <v>4.4519999999999998E-4</v>
      </c>
      <c r="L4899" s="402">
        <f t="shared" si="290"/>
        <v>47.699999999999996</v>
      </c>
      <c r="M4899" s="402">
        <v>397.5</v>
      </c>
    </row>
    <row r="4900" spans="1:242" s="381" customFormat="1" ht="30.75" customHeight="1">
      <c r="A4900" s="820"/>
      <c r="B4900" s="1006" t="s">
        <v>6353</v>
      </c>
      <c r="C4900" s="1007"/>
      <c r="D4900" s="1007"/>
      <c r="E4900" s="1007"/>
      <c r="F4900" s="1007"/>
      <c r="G4900" s="1007"/>
      <c r="H4900" s="1007"/>
      <c r="I4900" s="387"/>
      <c r="J4900" s="378"/>
      <c r="K4900" s="395"/>
      <c r="L4900" s="388"/>
      <c r="M4900" s="388"/>
      <c r="N4900" s="378"/>
      <c r="O4900" s="378"/>
      <c r="P4900" s="378"/>
      <c r="Q4900" s="378"/>
      <c r="R4900" s="378"/>
      <c r="S4900" s="378"/>
      <c r="T4900" s="378"/>
      <c r="U4900" s="378"/>
      <c r="V4900" s="378"/>
      <c r="W4900" s="378"/>
      <c r="X4900" s="378"/>
      <c r="Y4900" s="378"/>
      <c r="Z4900" s="378"/>
      <c r="AA4900" s="378"/>
      <c r="AB4900" s="378"/>
      <c r="AC4900" s="378"/>
      <c r="AD4900" s="378"/>
      <c r="AE4900" s="378"/>
      <c r="AF4900" s="378"/>
      <c r="AG4900" s="378"/>
      <c r="AH4900" s="378"/>
      <c r="AI4900" s="378"/>
      <c r="AJ4900" s="378"/>
      <c r="AK4900" s="378"/>
      <c r="AL4900" s="378"/>
      <c r="AM4900" s="378"/>
      <c r="AN4900" s="378"/>
      <c r="AO4900" s="378"/>
      <c r="AP4900" s="378"/>
      <c r="AQ4900" s="378"/>
      <c r="AR4900" s="378"/>
      <c r="AS4900" s="378"/>
      <c r="AT4900" s="378"/>
      <c r="AU4900" s="378"/>
      <c r="AV4900" s="378"/>
      <c r="AW4900" s="378"/>
      <c r="AX4900" s="378"/>
      <c r="AY4900" s="378"/>
      <c r="AZ4900" s="378"/>
      <c r="BA4900" s="378"/>
      <c r="BB4900" s="378"/>
      <c r="BC4900" s="378"/>
      <c r="BD4900" s="378"/>
      <c r="BE4900" s="378"/>
      <c r="BF4900" s="378"/>
      <c r="BG4900" s="378"/>
      <c r="BH4900" s="378"/>
      <c r="BI4900" s="378"/>
      <c r="BJ4900" s="378"/>
      <c r="BK4900" s="378"/>
      <c r="BL4900" s="378"/>
      <c r="BM4900" s="378"/>
      <c r="BN4900" s="378"/>
      <c r="BO4900" s="378"/>
      <c r="BP4900" s="378"/>
      <c r="BQ4900" s="378"/>
      <c r="BR4900" s="378"/>
      <c r="BS4900" s="378"/>
      <c r="BT4900" s="378"/>
      <c r="BU4900" s="378"/>
      <c r="BV4900" s="378"/>
      <c r="BW4900" s="378"/>
      <c r="BX4900" s="378"/>
      <c r="BY4900" s="378"/>
      <c r="BZ4900" s="378"/>
      <c r="CA4900" s="378"/>
      <c r="CB4900" s="378"/>
      <c r="CC4900" s="378"/>
      <c r="CD4900" s="378"/>
      <c r="CE4900" s="378"/>
      <c r="CF4900" s="378"/>
      <c r="CG4900" s="378"/>
      <c r="CH4900" s="378"/>
      <c r="CI4900" s="378"/>
      <c r="CJ4900" s="378"/>
      <c r="CK4900" s="378"/>
      <c r="CL4900" s="378"/>
      <c r="CM4900" s="378"/>
      <c r="CN4900" s="378"/>
      <c r="CO4900" s="378"/>
      <c r="CP4900" s="378"/>
      <c r="CQ4900" s="378"/>
      <c r="CR4900" s="378"/>
      <c r="CS4900" s="378"/>
      <c r="CT4900" s="378"/>
      <c r="CU4900" s="378"/>
      <c r="CV4900" s="378"/>
      <c r="CW4900" s="378"/>
      <c r="CX4900" s="378"/>
      <c r="CY4900" s="378"/>
      <c r="CZ4900" s="378"/>
      <c r="DA4900" s="378"/>
      <c r="DB4900" s="378"/>
      <c r="DC4900" s="378"/>
      <c r="DD4900" s="378"/>
      <c r="DE4900" s="378"/>
      <c r="DF4900" s="378"/>
      <c r="DG4900" s="378"/>
      <c r="DH4900" s="378"/>
      <c r="DI4900" s="378"/>
      <c r="DJ4900" s="378"/>
      <c r="DK4900" s="378"/>
      <c r="DL4900" s="378"/>
      <c r="DM4900" s="378"/>
      <c r="DN4900" s="378"/>
      <c r="DO4900" s="378"/>
      <c r="DP4900" s="378"/>
      <c r="DQ4900" s="378"/>
      <c r="DR4900" s="378"/>
      <c r="DS4900" s="378"/>
      <c r="DT4900" s="378"/>
      <c r="DU4900" s="378"/>
      <c r="DV4900" s="378"/>
      <c r="DW4900" s="378"/>
      <c r="DX4900" s="378"/>
      <c r="DY4900" s="378"/>
      <c r="DZ4900" s="378"/>
      <c r="EA4900" s="378"/>
      <c r="EB4900" s="378"/>
      <c r="EC4900" s="378"/>
      <c r="ED4900" s="378"/>
      <c r="EE4900" s="378"/>
      <c r="EF4900" s="378"/>
      <c r="EG4900" s="378"/>
      <c r="EH4900" s="378"/>
      <c r="EI4900" s="378"/>
      <c r="EJ4900" s="378"/>
      <c r="EK4900" s="378"/>
      <c r="EL4900" s="378"/>
      <c r="EM4900" s="378"/>
      <c r="EN4900" s="378"/>
      <c r="EO4900" s="378"/>
      <c r="EP4900" s="378"/>
      <c r="EQ4900" s="378"/>
      <c r="ER4900" s="378"/>
      <c r="ES4900" s="378"/>
      <c r="ET4900" s="378"/>
      <c r="EU4900" s="378"/>
      <c r="EV4900" s="378"/>
      <c r="EW4900" s="378"/>
      <c r="EX4900" s="378"/>
      <c r="EY4900" s="378"/>
      <c r="EZ4900" s="378"/>
      <c r="FA4900" s="378"/>
      <c r="FB4900" s="378"/>
      <c r="FC4900" s="378"/>
      <c r="FD4900" s="378"/>
      <c r="FE4900" s="378"/>
      <c r="FF4900" s="378"/>
      <c r="FG4900" s="378"/>
      <c r="FH4900" s="378"/>
      <c r="FI4900" s="378"/>
      <c r="FJ4900" s="378"/>
      <c r="FK4900" s="378"/>
      <c r="FL4900" s="378"/>
      <c r="FM4900" s="378"/>
      <c r="FN4900" s="378"/>
      <c r="FO4900" s="378"/>
      <c r="FP4900" s="378"/>
      <c r="FQ4900" s="378"/>
      <c r="FR4900" s="378"/>
      <c r="FS4900" s="378"/>
      <c r="FT4900" s="378"/>
      <c r="FU4900" s="378"/>
      <c r="FV4900" s="378"/>
      <c r="FW4900" s="378"/>
      <c r="FX4900" s="378"/>
      <c r="FY4900" s="378"/>
      <c r="FZ4900" s="378"/>
      <c r="GA4900" s="378"/>
      <c r="GB4900" s="378"/>
      <c r="GC4900" s="378"/>
      <c r="GD4900" s="378"/>
      <c r="GE4900" s="378"/>
      <c r="GF4900" s="378"/>
      <c r="GG4900" s="378"/>
      <c r="GH4900" s="378"/>
      <c r="GI4900" s="378"/>
      <c r="GJ4900" s="378"/>
      <c r="GK4900" s="378"/>
      <c r="GL4900" s="378"/>
      <c r="GM4900" s="378"/>
      <c r="GN4900" s="378"/>
      <c r="GO4900" s="378"/>
      <c r="GP4900" s="378"/>
      <c r="GQ4900" s="378"/>
      <c r="GR4900" s="378"/>
      <c r="GS4900" s="378"/>
      <c r="GT4900" s="378"/>
      <c r="GU4900" s="378"/>
      <c r="GV4900" s="378"/>
      <c r="GW4900" s="378"/>
      <c r="GX4900" s="378"/>
      <c r="GY4900" s="378"/>
      <c r="GZ4900" s="378"/>
      <c r="HA4900" s="378"/>
      <c r="HB4900" s="378"/>
      <c r="HC4900" s="378"/>
      <c r="HD4900" s="378"/>
      <c r="HE4900" s="378"/>
      <c r="HF4900" s="378"/>
      <c r="HG4900" s="378"/>
      <c r="HH4900" s="378"/>
      <c r="HI4900" s="378"/>
      <c r="HJ4900" s="378"/>
      <c r="HK4900" s="378"/>
      <c r="HL4900" s="378"/>
      <c r="HM4900" s="378"/>
      <c r="HN4900" s="378"/>
      <c r="HO4900" s="378"/>
      <c r="HP4900" s="378"/>
      <c r="HQ4900" s="378"/>
      <c r="HR4900" s="378"/>
      <c r="HS4900" s="378"/>
      <c r="HT4900" s="378"/>
      <c r="HU4900" s="378"/>
      <c r="HV4900" s="378"/>
      <c r="HW4900" s="378"/>
      <c r="HX4900" s="378"/>
      <c r="HY4900" s="378"/>
      <c r="HZ4900" s="378"/>
      <c r="IA4900" s="378"/>
      <c r="IB4900" s="378"/>
      <c r="IC4900" s="378"/>
      <c r="ID4900" s="378"/>
      <c r="IE4900" s="378"/>
      <c r="IF4900" s="378"/>
      <c r="IG4900" s="378"/>
      <c r="IH4900" s="378"/>
    </row>
    <row r="4901" spans="1:242">
      <c r="A4901" s="382">
        <v>187</v>
      </c>
      <c r="B4901" s="364" t="s">
        <v>5900</v>
      </c>
      <c r="C4901" s="365" t="s">
        <v>5901</v>
      </c>
      <c r="D4901" s="365" t="s">
        <v>1811</v>
      </c>
      <c r="E4901" s="299">
        <f t="shared" ref="E4901:E4907" si="291">+F4901+G4901+H4901</f>
        <v>200</v>
      </c>
      <c r="F4901" s="366">
        <f t="shared" ref="F4901:F4906" si="292">J4901/3</f>
        <v>200</v>
      </c>
      <c r="G4901" s="179"/>
      <c r="H4901" s="179"/>
      <c r="J4901" s="401">
        <v>600</v>
      </c>
      <c r="K4901" s="369">
        <f t="shared" si="285"/>
        <v>2.18381744E-2</v>
      </c>
      <c r="L4901" s="405">
        <f>M4901*12%</f>
        <v>2339.8044</v>
      </c>
      <c r="M4901" s="397" t="s">
        <v>5902</v>
      </c>
    </row>
    <row r="4902" spans="1:242">
      <c r="A4902" s="382">
        <v>188</v>
      </c>
      <c r="B4902" s="364" t="s">
        <v>5903</v>
      </c>
      <c r="C4902" s="365" t="s">
        <v>5901</v>
      </c>
      <c r="D4902" s="365" t="s">
        <v>1811</v>
      </c>
      <c r="E4902" s="299">
        <f t="shared" si="291"/>
        <v>200</v>
      </c>
      <c r="F4902" s="366">
        <f t="shared" si="292"/>
        <v>200</v>
      </c>
      <c r="G4902" s="179"/>
      <c r="H4902" s="179"/>
      <c r="J4902" s="401">
        <v>600</v>
      </c>
      <c r="K4902" s="369">
        <f t="shared" si="285"/>
        <v>2.18381744E-2</v>
      </c>
      <c r="L4902" s="405">
        <f t="shared" ref="L4902:L4907" si="293">M4902*12%</f>
        <v>2339.8044</v>
      </c>
      <c r="M4902" s="397" t="s">
        <v>5902</v>
      </c>
    </row>
    <row r="4903" spans="1:242">
      <c r="A4903" s="382">
        <v>189</v>
      </c>
      <c r="B4903" s="364" t="s">
        <v>5904</v>
      </c>
      <c r="C4903" s="365" t="s">
        <v>5901</v>
      </c>
      <c r="D4903" s="365" t="s">
        <v>1811</v>
      </c>
      <c r="E4903" s="299">
        <f t="shared" si="291"/>
        <v>33.333333333333336</v>
      </c>
      <c r="F4903" s="275">
        <f t="shared" si="292"/>
        <v>33.333333333333336</v>
      </c>
      <c r="G4903" s="179"/>
      <c r="H4903" s="179"/>
      <c r="J4903" s="401">
        <v>100</v>
      </c>
      <c r="K4903" s="369">
        <f t="shared" si="285"/>
        <v>2.18381744E-2</v>
      </c>
      <c r="L4903" s="405">
        <f t="shared" si="293"/>
        <v>2339.8044</v>
      </c>
      <c r="M4903" s="397" t="s">
        <v>5902</v>
      </c>
    </row>
    <row r="4904" spans="1:242">
      <c r="A4904" s="382">
        <v>190</v>
      </c>
      <c r="B4904" s="364" t="s">
        <v>5905</v>
      </c>
      <c r="C4904" s="365" t="s">
        <v>5901</v>
      </c>
      <c r="D4904" s="365" t="s">
        <v>1811</v>
      </c>
      <c r="E4904" s="299">
        <f t="shared" si="291"/>
        <v>33.333333333333336</v>
      </c>
      <c r="F4904" s="275">
        <f t="shared" si="292"/>
        <v>33.333333333333336</v>
      </c>
      <c r="G4904" s="179"/>
      <c r="H4904" s="179"/>
      <c r="J4904" s="401">
        <v>100</v>
      </c>
      <c r="K4904" s="369">
        <f t="shared" si="285"/>
        <v>2.18381744E-2</v>
      </c>
      <c r="L4904" s="405">
        <f t="shared" si="293"/>
        <v>2339.8044</v>
      </c>
      <c r="M4904" s="397" t="s">
        <v>5902</v>
      </c>
    </row>
    <row r="4905" spans="1:242">
      <c r="A4905" s="382">
        <v>191</v>
      </c>
      <c r="B4905" s="364" t="s">
        <v>5906</v>
      </c>
      <c r="C4905" s="365" t="s">
        <v>5901</v>
      </c>
      <c r="D4905" s="365" t="s">
        <v>1811</v>
      </c>
      <c r="E4905" s="299">
        <f t="shared" si="291"/>
        <v>133.33333333333334</v>
      </c>
      <c r="F4905" s="275">
        <f t="shared" si="292"/>
        <v>133.33333333333334</v>
      </c>
      <c r="G4905" s="179"/>
      <c r="H4905" s="179"/>
      <c r="J4905" s="401">
        <v>400</v>
      </c>
      <c r="K4905" s="369">
        <f t="shared" si="285"/>
        <v>2.18381744E-2</v>
      </c>
      <c r="L4905" s="405">
        <f t="shared" si="293"/>
        <v>2339.8044</v>
      </c>
      <c r="M4905" s="397" t="s">
        <v>5902</v>
      </c>
    </row>
    <row r="4906" spans="1:242">
      <c r="A4906" s="382">
        <v>192</v>
      </c>
      <c r="B4906" s="364" t="s">
        <v>5907</v>
      </c>
      <c r="C4906" s="365" t="s">
        <v>5901</v>
      </c>
      <c r="D4906" s="365" t="s">
        <v>1811</v>
      </c>
      <c r="E4906" s="299">
        <f t="shared" si="291"/>
        <v>26.666666666666668</v>
      </c>
      <c r="F4906" s="275">
        <f t="shared" si="292"/>
        <v>26.666666666666668</v>
      </c>
      <c r="G4906" s="179"/>
      <c r="H4906" s="179"/>
      <c r="J4906" s="401">
        <v>80</v>
      </c>
      <c r="K4906" s="369">
        <f t="shared" si="285"/>
        <v>2.18381744E-2</v>
      </c>
      <c r="L4906" s="405">
        <f t="shared" si="293"/>
        <v>2339.8044</v>
      </c>
      <c r="M4906" s="397" t="s">
        <v>5902</v>
      </c>
    </row>
    <row r="4907" spans="1:242">
      <c r="A4907" s="382">
        <v>193</v>
      </c>
      <c r="B4907" s="364" t="s">
        <v>5908</v>
      </c>
      <c r="C4907" s="365" t="s">
        <v>5909</v>
      </c>
      <c r="D4907" s="365" t="s">
        <v>1811</v>
      </c>
      <c r="E4907" s="299">
        <f t="shared" si="291"/>
        <v>41.666666666666664</v>
      </c>
      <c r="F4907" s="275">
        <f>J4907/12</f>
        <v>41.666666666666664</v>
      </c>
      <c r="G4907" s="179"/>
      <c r="H4907" s="179"/>
      <c r="J4907" s="401">
        <v>500</v>
      </c>
      <c r="K4907" s="369">
        <f t="shared" si="285"/>
        <v>2.5760000000000002E-2</v>
      </c>
      <c r="L4907" s="405">
        <f t="shared" si="293"/>
        <v>2760</v>
      </c>
      <c r="M4907" s="397">
        <v>23000</v>
      </c>
    </row>
    <row r="4908" spans="1:242" s="381" customFormat="1" ht="30.75" customHeight="1">
      <c r="A4908" s="820"/>
      <c r="B4908" s="1006" t="s">
        <v>6354</v>
      </c>
      <c r="C4908" s="1007"/>
      <c r="D4908" s="1007"/>
      <c r="E4908" s="1007"/>
      <c r="F4908" s="1007"/>
      <c r="G4908" s="1007"/>
      <c r="H4908" s="1007"/>
      <c r="I4908" s="387"/>
      <c r="J4908" s="378"/>
      <c r="K4908" s="395"/>
      <c r="L4908" s="388"/>
      <c r="M4908" s="388"/>
      <c r="N4908" s="378"/>
      <c r="O4908" s="378"/>
      <c r="P4908" s="378"/>
      <c r="Q4908" s="378"/>
      <c r="R4908" s="378"/>
      <c r="S4908" s="378"/>
      <c r="T4908" s="378"/>
      <c r="U4908" s="378"/>
      <c r="V4908" s="378"/>
      <c r="W4908" s="378"/>
      <c r="X4908" s="378"/>
      <c r="Y4908" s="378"/>
      <c r="Z4908" s="378"/>
      <c r="AA4908" s="378"/>
      <c r="AB4908" s="378"/>
      <c r="AC4908" s="378"/>
      <c r="AD4908" s="378"/>
      <c r="AE4908" s="378"/>
      <c r="AF4908" s="378"/>
      <c r="AG4908" s="378"/>
      <c r="AH4908" s="378"/>
      <c r="AI4908" s="378"/>
      <c r="AJ4908" s="378"/>
      <c r="AK4908" s="378"/>
      <c r="AL4908" s="378"/>
      <c r="AM4908" s="378"/>
      <c r="AN4908" s="378"/>
      <c r="AO4908" s="378"/>
      <c r="AP4908" s="378"/>
      <c r="AQ4908" s="378"/>
      <c r="AR4908" s="378"/>
      <c r="AS4908" s="378"/>
      <c r="AT4908" s="378"/>
      <c r="AU4908" s="378"/>
      <c r="AV4908" s="378"/>
      <c r="AW4908" s="378"/>
      <c r="AX4908" s="378"/>
      <c r="AY4908" s="378"/>
      <c r="AZ4908" s="378"/>
      <c r="BA4908" s="378"/>
      <c r="BB4908" s="378"/>
      <c r="BC4908" s="378"/>
      <c r="BD4908" s="378"/>
      <c r="BE4908" s="378"/>
      <c r="BF4908" s="378"/>
      <c r="BG4908" s="378"/>
      <c r="BH4908" s="378"/>
      <c r="BI4908" s="378"/>
      <c r="BJ4908" s="378"/>
      <c r="BK4908" s="378"/>
      <c r="BL4908" s="378"/>
      <c r="BM4908" s="378"/>
      <c r="BN4908" s="378"/>
      <c r="BO4908" s="378"/>
      <c r="BP4908" s="378"/>
      <c r="BQ4908" s="378"/>
      <c r="BR4908" s="378"/>
      <c r="BS4908" s="378"/>
      <c r="BT4908" s="378"/>
      <c r="BU4908" s="378"/>
      <c r="BV4908" s="378"/>
      <c r="BW4908" s="378"/>
      <c r="BX4908" s="378"/>
      <c r="BY4908" s="378"/>
      <c r="BZ4908" s="378"/>
      <c r="CA4908" s="378"/>
      <c r="CB4908" s="378"/>
      <c r="CC4908" s="378"/>
      <c r="CD4908" s="378"/>
      <c r="CE4908" s="378"/>
      <c r="CF4908" s="378"/>
      <c r="CG4908" s="378"/>
      <c r="CH4908" s="378"/>
      <c r="CI4908" s="378"/>
      <c r="CJ4908" s="378"/>
      <c r="CK4908" s="378"/>
      <c r="CL4908" s="378"/>
      <c r="CM4908" s="378"/>
      <c r="CN4908" s="378"/>
      <c r="CO4908" s="378"/>
      <c r="CP4908" s="378"/>
      <c r="CQ4908" s="378"/>
      <c r="CR4908" s="378"/>
      <c r="CS4908" s="378"/>
      <c r="CT4908" s="378"/>
      <c r="CU4908" s="378"/>
      <c r="CV4908" s="378"/>
      <c r="CW4908" s="378"/>
      <c r="CX4908" s="378"/>
      <c r="CY4908" s="378"/>
      <c r="CZ4908" s="378"/>
      <c r="DA4908" s="378"/>
      <c r="DB4908" s="378"/>
      <c r="DC4908" s="378"/>
      <c r="DD4908" s="378"/>
      <c r="DE4908" s="378"/>
      <c r="DF4908" s="378"/>
      <c r="DG4908" s="378"/>
      <c r="DH4908" s="378"/>
      <c r="DI4908" s="378"/>
      <c r="DJ4908" s="378"/>
      <c r="DK4908" s="378"/>
      <c r="DL4908" s="378"/>
      <c r="DM4908" s="378"/>
      <c r="DN4908" s="378"/>
      <c r="DO4908" s="378"/>
      <c r="DP4908" s="378"/>
      <c r="DQ4908" s="378"/>
      <c r="DR4908" s="378"/>
      <c r="DS4908" s="378"/>
      <c r="DT4908" s="378"/>
      <c r="DU4908" s="378"/>
      <c r="DV4908" s="378"/>
      <c r="DW4908" s="378"/>
      <c r="DX4908" s="378"/>
      <c r="DY4908" s="378"/>
      <c r="DZ4908" s="378"/>
      <c r="EA4908" s="378"/>
      <c r="EB4908" s="378"/>
      <c r="EC4908" s="378"/>
      <c r="ED4908" s="378"/>
      <c r="EE4908" s="378"/>
      <c r="EF4908" s="378"/>
      <c r="EG4908" s="378"/>
      <c r="EH4908" s="378"/>
      <c r="EI4908" s="378"/>
      <c r="EJ4908" s="378"/>
      <c r="EK4908" s="378"/>
      <c r="EL4908" s="378"/>
      <c r="EM4908" s="378"/>
      <c r="EN4908" s="378"/>
      <c r="EO4908" s="378"/>
      <c r="EP4908" s="378"/>
      <c r="EQ4908" s="378"/>
      <c r="ER4908" s="378"/>
      <c r="ES4908" s="378"/>
      <c r="ET4908" s="378"/>
      <c r="EU4908" s="378"/>
      <c r="EV4908" s="378"/>
      <c r="EW4908" s="378"/>
      <c r="EX4908" s="378"/>
      <c r="EY4908" s="378"/>
      <c r="EZ4908" s="378"/>
      <c r="FA4908" s="378"/>
      <c r="FB4908" s="378"/>
      <c r="FC4908" s="378"/>
      <c r="FD4908" s="378"/>
      <c r="FE4908" s="378"/>
      <c r="FF4908" s="378"/>
      <c r="FG4908" s="378"/>
      <c r="FH4908" s="378"/>
      <c r="FI4908" s="378"/>
      <c r="FJ4908" s="378"/>
      <c r="FK4908" s="378"/>
      <c r="FL4908" s="378"/>
      <c r="FM4908" s="378"/>
      <c r="FN4908" s="378"/>
      <c r="FO4908" s="378"/>
      <c r="FP4908" s="378"/>
      <c r="FQ4908" s="378"/>
      <c r="FR4908" s="378"/>
      <c r="FS4908" s="378"/>
      <c r="FT4908" s="378"/>
      <c r="FU4908" s="378"/>
      <c r="FV4908" s="378"/>
      <c r="FW4908" s="378"/>
      <c r="FX4908" s="378"/>
      <c r="FY4908" s="378"/>
      <c r="FZ4908" s="378"/>
      <c r="GA4908" s="378"/>
      <c r="GB4908" s="378"/>
      <c r="GC4908" s="378"/>
      <c r="GD4908" s="378"/>
      <c r="GE4908" s="378"/>
      <c r="GF4908" s="378"/>
      <c r="GG4908" s="378"/>
      <c r="GH4908" s="378"/>
      <c r="GI4908" s="378"/>
      <c r="GJ4908" s="378"/>
      <c r="GK4908" s="378"/>
      <c r="GL4908" s="378"/>
      <c r="GM4908" s="378"/>
      <c r="GN4908" s="378"/>
      <c r="GO4908" s="378"/>
      <c r="GP4908" s="378"/>
      <c r="GQ4908" s="378"/>
      <c r="GR4908" s="378"/>
      <c r="GS4908" s="378"/>
      <c r="GT4908" s="378"/>
      <c r="GU4908" s="378"/>
      <c r="GV4908" s="378"/>
      <c r="GW4908" s="378"/>
      <c r="GX4908" s="378"/>
      <c r="GY4908" s="378"/>
      <c r="GZ4908" s="378"/>
      <c r="HA4908" s="378"/>
      <c r="HB4908" s="378"/>
      <c r="HC4908" s="378"/>
      <c r="HD4908" s="378"/>
      <c r="HE4908" s="378"/>
      <c r="HF4908" s="378"/>
      <c r="HG4908" s="378"/>
      <c r="HH4908" s="378"/>
      <c r="HI4908" s="378"/>
      <c r="HJ4908" s="378"/>
      <c r="HK4908" s="378"/>
      <c r="HL4908" s="378"/>
      <c r="HM4908" s="378"/>
      <c r="HN4908" s="378"/>
      <c r="HO4908" s="378"/>
      <c r="HP4908" s="378"/>
      <c r="HQ4908" s="378"/>
      <c r="HR4908" s="378"/>
      <c r="HS4908" s="378"/>
      <c r="HT4908" s="378"/>
      <c r="HU4908" s="378"/>
      <c r="HV4908" s="378"/>
      <c r="HW4908" s="378"/>
      <c r="HX4908" s="378"/>
      <c r="HY4908" s="378"/>
      <c r="HZ4908" s="378"/>
      <c r="IA4908" s="378"/>
      <c r="IB4908" s="378"/>
      <c r="IC4908" s="378"/>
      <c r="ID4908" s="378"/>
      <c r="IE4908" s="378"/>
      <c r="IF4908" s="378"/>
      <c r="IG4908" s="378"/>
      <c r="IH4908" s="378"/>
    </row>
    <row r="4909" spans="1:242">
      <c r="A4909" s="382">
        <v>194</v>
      </c>
      <c r="B4909" s="364" t="s">
        <v>5910</v>
      </c>
      <c r="C4909" s="1008" t="s">
        <v>5911</v>
      </c>
      <c r="D4909" s="179" t="s">
        <v>1811</v>
      </c>
      <c r="E4909" s="299">
        <f>+F4909+G4909+H4909</f>
        <v>1</v>
      </c>
      <c r="F4909" s="184">
        <f>J4909/2</f>
        <v>1</v>
      </c>
      <c r="G4909" s="179"/>
      <c r="H4909" s="179"/>
      <c r="J4909" s="371">
        <v>2</v>
      </c>
      <c r="K4909" s="369">
        <f t="shared" si="285"/>
        <v>1.3347200048000001</v>
      </c>
      <c r="L4909" s="405">
        <f>M4909*12%</f>
        <v>143005.71479999999</v>
      </c>
      <c r="M4909" s="371">
        <v>1191714.29</v>
      </c>
    </row>
    <row r="4910" spans="1:242">
      <c r="A4910" s="382">
        <v>195</v>
      </c>
      <c r="B4910" s="364" t="s">
        <v>5912</v>
      </c>
      <c r="C4910" s="1009"/>
      <c r="D4910" s="179" t="s">
        <v>1811</v>
      </c>
      <c r="E4910" s="299">
        <f>+F4910+G4910+H4910</f>
        <v>12.5</v>
      </c>
      <c r="F4910" s="184">
        <f>J4910/2</f>
        <v>12.5</v>
      </c>
      <c r="G4910" s="179"/>
      <c r="H4910" s="179"/>
      <c r="J4910" s="371">
        <v>25</v>
      </c>
      <c r="K4910" s="369">
        <f t="shared" si="285"/>
        <v>1.3347200048000001</v>
      </c>
      <c r="L4910" s="405">
        <f>M4910*12%</f>
        <v>143005.71479999999</v>
      </c>
      <c r="M4910" s="371">
        <v>1191714.29</v>
      </c>
    </row>
    <row r="4911" spans="1:242">
      <c r="A4911" s="382">
        <v>196</v>
      </c>
      <c r="B4911" s="364" t="s">
        <v>5913</v>
      </c>
      <c r="C4911" s="1009"/>
      <c r="D4911" s="179" t="s">
        <v>1811</v>
      </c>
      <c r="E4911" s="299">
        <f>+F4911+G4911+H4911</f>
        <v>7.5</v>
      </c>
      <c r="F4911" s="184">
        <f>J4911/2</f>
        <v>7.5</v>
      </c>
      <c r="G4911" s="179"/>
      <c r="H4911" s="179"/>
      <c r="J4911" s="406">
        <v>15</v>
      </c>
      <c r="K4911" s="369">
        <f t="shared" si="285"/>
        <v>1.3347200048000001</v>
      </c>
      <c r="L4911" s="405">
        <f>M4911*12%</f>
        <v>143005.71479999999</v>
      </c>
      <c r="M4911" s="371">
        <v>1191714.29</v>
      </c>
    </row>
    <row r="4912" spans="1:242">
      <c r="A4912" s="382">
        <v>197</v>
      </c>
      <c r="B4912" s="364" t="s">
        <v>5914</v>
      </c>
      <c r="C4912" s="1009"/>
      <c r="D4912" s="179" t="s">
        <v>1811</v>
      </c>
      <c r="E4912" s="299">
        <f>+F4912+G4912+H4912</f>
        <v>7.5</v>
      </c>
      <c r="F4912" s="184">
        <f>J4912/2</f>
        <v>7.5</v>
      </c>
      <c r="G4912" s="179"/>
      <c r="H4912" s="179"/>
      <c r="J4912" s="371">
        <v>15</v>
      </c>
      <c r="K4912" s="369">
        <f t="shared" si="285"/>
        <v>1.3347200048000001</v>
      </c>
      <c r="L4912" s="405">
        <f>M4912*12%</f>
        <v>143005.71479999999</v>
      </c>
      <c r="M4912" s="371">
        <v>1191714.29</v>
      </c>
    </row>
    <row r="4913" spans="1:242">
      <c r="A4913" s="382">
        <v>198</v>
      </c>
      <c r="B4913" s="364" t="s">
        <v>5915</v>
      </c>
      <c r="C4913" s="1010"/>
      <c r="D4913" s="179" t="s">
        <v>1811</v>
      </c>
      <c r="E4913" s="299">
        <f>+F4913+G4913+H4913</f>
        <v>2.5</v>
      </c>
      <c r="F4913" s="184">
        <f>J4913/2</f>
        <v>2.5</v>
      </c>
      <c r="G4913" s="179"/>
      <c r="H4913" s="179"/>
      <c r="J4913" s="371">
        <v>5</v>
      </c>
      <c r="K4913" s="369">
        <f t="shared" si="285"/>
        <v>1.3347200048000001</v>
      </c>
      <c r="L4913" s="405">
        <f>M4913*12%</f>
        <v>143005.71479999999</v>
      </c>
      <c r="M4913" s="371">
        <v>1191714.29</v>
      </c>
    </row>
    <row r="4914" spans="1:242" s="381" customFormat="1" ht="30.75" customHeight="1">
      <c r="A4914" s="820"/>
      <c r="B4914" s="1006" t="s">
        <v>6355</v>
      </c>
      <c r="C4914" s="1007"/>
      <c r="D4914" s="1007"/>
      <c r="E4914" s="1007"/>
      <c r="F4914" s="1007"/>
      <c r="G4914" s="1007"/>
      <c r="H4914" s="1007"/>
      <c r="I4914" s="378"/>
      <c r="J4914" s="378"/>
      <c r="K4914" s="395"/>
      <c r="L4914" s="388"/>
      <c r="M4914" s="388"/>
      <c r="N4914" s="378"/>
      <c r="O4914" s="378"/>
      <c r="P4914" s="378"/>
      <c r="Q4914" s="378"/>
      <c r="R4914" s="378"/>
      <c r="S4914" s="378"/>
      <c r="T4914" s="378"/>
      <c r="U4914" s="378"/>
      <c r="V4914" s="378"/>
      <c r="W4914" s="378"/>
      <c r="X4914" s="378"/>
      <c r="Y4914" s="378"/>
      <c r="Z4914" s="378"/>
      <c r="AA4914" s="378"/>
      <c r="AB4914" s="378"/>
      <c r="AC4914" s="378"/>
      <c r="AD4914" s="378"/>
      <c r="AE4914" s="378"/>
      <c r="AF4914" s="378"/>
      <c r="AG4914" s="378"/>
      <c r="AH4914" s="378"/>
      <c r="AI4914" s="378"/>
      <c r="AJ4914" s="378"/>
      <c r="AK4914" s="378"/>
      <c r="AL4914" s="378"/>
      <c r="AM4914" s="378"/>
      <c r="AN4914" s="378"/>
      <c r="AO4914" s="378"/>
      <c r="AP4914" s="378"/>
      <c r="AQ4914" s="378"/>
      <c r="AR4914" s="378"/>
      <c r="AS4914" s="378"/>
      <c r="AT4914" s="378"/>
      <c r="AU4914" s="378"/>
      <c r="AV4914" s="378"/>
      <c r="AW4914" s="378"/>
      <c r="AX4914" s="378"/>
      <c r="AY4914" s="378"/>
      <c r="AZ4914" s="378"/>
      <c r="BA4914" s="378"/>
      <c r="BB4914" s="378"/>
      <c r="BC4914" s="378"/>
      <c r="BD4914" s="378"/>
      <c r="BE4914" s="378"/>
      <c r="BF4914" s="378"/>
      <c r="BG4914" s="378"/>
      <c r="BH4914" s="378"/>
      <c r="BI4914" s="378"/>
      <c r="BJ4914" s="378"/>
      <c r="BK4914" s="378"/>
      <c r="BL4914" s="378"/>
      <c r="BM4914" s="378"/>
      <c r="BN4914" s="378"/>
      <c r="BO4914" s="378"/>
      <c r="BP4914" s="378"/>
      <c r="BQ4914" s="378"/>
      <c r="BR4914" s="378"/>
      <c r="BS4914" s="378"/>
      <c r="BT4914" s="378"/>
      <c r="BU4914" s="378"/>
      <c r="BV4914" s="378"/>
      <c r="BW4914" s="378"/>
      <c r="BX4914" s="378"/>
      <c r="BY4914" s="378"/>
      <c r="BZ4914" s="378"/>
      <c r="CA4914" s="378"/>
      <c r="CB4914" s="378"/>
      <c r="CC4914" s="378"/>
      <c r="CD4914" s="378"/>
      <c r="CE4914" s="378"/>
      <c r="CF4914" s="378"/>
      <c r="CG4914" s="378"/>
      <c r="CH4914" s="378"/>
      <c r="CI4914" s="378"/>
      <c r="CJ4914" s="378"/>
      <c r="CK4914" s="378"/>
      <c r="CL4914" s="378"/>
      <c r="CM4914" s="378"/>
      <c r="CN4914" s="378"/>
      <c r="CO4914" s="378"/>
      <c r="CP4914" s="378"/>
      <c r="CQ4914" s="378"/>
      <c r="CR4914" s="378"/>
      <c r="CS4914" s="378"/>
      <c r="CT4914" s="378"/>
      <c r="CU4914" s="378"/>
      <c r="CV4914" s="378"/>
      <c r="CW4914" s="378"/>
      <c r="CX4914" s="378"/>
      <c r="CY4914" s="378"/>
      <c r="CZ4914" s="378"/>
      <c r="DA4914" s="378"/>
      <c r="DB4914" s="378"/>
      <c r="DC4914" s="378"/>
      <c r="DD4914" s="378"/>
      <c r="DE4914" s="378"/>
      <c r="DF4914" s="378"/>
      <c r="DG4914" s="378"/>
      <c r="DH4914" s="378"/>
      <c r="DI4914" s="378"/>
      <c r="DJ4914" s="378"/>
      <c r="DK4914" s="378"/>
      <c r="DL4914" s="378"/>
      <c r="DM4914" s="378"/>
      <c r="DN4914" s="378"/>
      <c r="DO4914" s="378"/>
      <c r="DP4914" s="378"/>
      <c r="DQ4914" s="378"/>
      <c r="DR4914" s="378"/>
      <c r="DS4914" s="378"/>
      <c r="DT4914" s="378"/>
      <c r="DU4914" s="378"/>
      <c r="DV4914" s="378"/>
      <c r="DW4914" s="378"/>
      <c r="DX4914" s="378"/>
      <c r="DY4914" s="378"/>
      <c r="DZ4914" s="378"/>
      <c r="EA4914" s="378"/>
      <c r="EB4914" s="378"/>
      <c r="EC4914" s="378"/>
      <c r="ED4914" s="378"/>
      <c r="EE4914" s="378"/>
      <c r="EF4914" s="378"/>
      <c r="EG4914" s="378"/>
      <c r="EH4914" s="378"/>
      <c r="EI4914" s="378"/>
      <c r="EJ4914" s="378"/>
      <c r="EK4914" s="378"/>
      <c r="EL4914" s="378"/>
      <c r="EM4914" s="378"/>
      <c r="EN4914" s="378"/>
      <c r="EO4914" s="378"/>
      <c r="EP4914" s="378"/>
      <c r="EQ4914" s="378"/>
      <c r="ER4914" s="378"/>
      <c r="ES4914" s="378"/>
      <c r="ET4914" s="378"/>
      <c r="EU4914" s="378"/>
      <c r="EV4914" s="378"/>
      <c r="EW4914" s="378"/>
      <c r="EX4914" s="378"/>
      <c r="EY4914" s="378"/>
      <c r="EZ4914" s="378"/>
      <c r="FA4914" s="378"/>
      <c r="FB4914" s="378"/>
      <c r="FC4914" s="378"/>
      <c r="FD4914" s="378"/>
      <c r="FE4914" s="378"/>
      <c r="FF4914" s="378"/>
      <c r="FG4914" s="378"/>
      <c r="FH4914" s="378"/>
      <c r="FI4914" s="378"/>
      <c r="FJ4914" s="378"/>
      <c r="FK4914" s="378"/>
      <c r="FL4914" s="378"/>
      <c r="FM4914" s="378"/>
      <c r="FN4914" s="378"/>
      <c r="FO4914" s="378"/>
      <c r="FP4914" s="378"/>
      <c r="FQ4914" s="378"/>
      <c r="FR4914" s="378"/>
      <c r="FS4914" s="378"/>
      <c r="FT4914" s="378"/>
      <c r="FU4914" s="378"/>
      <c r="FV4914" s="378"/>
      <c r="FW4914" s="378"/>
      <c r="FX4914" s="378"/>
      <c r="FY4914" s="378"/>
      <c r="FZ4914" s="378"/>
      <c r="GA4914" s="378"/>
      <c r="GB4914" s="378"/>
      <c r="GC4914" s="378"/>
      <c r="GD4914" s="378"/>
      <c r="GE4914" s="378"/>
      <c r="GF4914" s="378"/>
      <c r="GG4914" s="378"/>
      <c r="GH4914" s="378"/>
      <c r="GI4914" s="378"/>
      <c r="GJ4914" s="378"/>
      <c r="GK4914" s="378"/>
      <c r="GL4914" s="378"/>
      <c r="GM4914" s="378"/>
      <c r="GN4914" s="378"/>
      <c r="GO4914" s="378"/>
      <c r="GP4914" s="378"/>
      <c r="GQ4914" s="378"/>
      <c r="GR4914" s="378"/>
      <c r="GS4914" s="378"/>
      <c r="GT4914" s="378"/>
      <c r="GU4914" s="378"/>
      <c r="GV4914" s="378"/>
      <c r="GW4914" s="378"/>
      <c r="GX4914" s="378"/>
      <c r="GY4914" s="378"/>
      <c r="GZ4914" s="378"/>
      <c r="HA4914" s="378"/>
      <c r="HB4914" s="378"/>
      <c r="HC4914" s="378"/>
      <c r="HD4914" s="378"/>
      <c r="HE4914" s="378"/>
      <c r="HF4914" s="378"/>
      <c r="HG4914" s="378"/>
      <c r="HH4914" s="378"/>
      <c r="HI4914" s="378"/>
      <c r="HJ4914" s="378"/>
      <c r="HK4914" s="378"/>
      <c r="HL4914" s="378"/>
      <c r="HM4914" s="378"/>
      <c r="HN4914" s="378"/>
      <c r="HO4914" s="378"/>
      <c r="HP4914" s="378"/>
      <c r="HQ4914" s="378"/>
      <c r="HR4914" s="378"/>
      <c r="HS4914" s="378"/>
      <c r="HT4914" s="378"/>
      <c r="HU4914" s="378"/>
      <c r="HV4914" s="378"/>
      <c r="HW4914" s="378"/>
      <c r="HX4914" s="378"/>
      <c r="HY4914" s="378"/>
      <c r="HZ4914" s="378"/>
      <c r="IA4914" s="378"/>
      <c r="IB4914" s="378"/>
      <c r="IC4914" s="378"/>
      <c r="ID4914" s="378"/>
      <c r="IE4914" s="378"/>
      <c r="IF4914" s="378"/>
      <c r="IG4914" s="378"/>
      <c r="IH4914" s="378"/>
    </row>
    <row r="4915" spans="1:242">
      <c r="A4915" s="382">
        <v>199</v>
      </c>
      <c r="B4915" s="364" t="s">
        <v>5916</v>
      </c>
      <c r="C4915" s="365" t="s">
        <v>5917</v>
      </c>
      <c r="D4915" s="179" t="s">
        <v>1813</v>
      </c>
      <c r="E4915" s="299">
        <f t="shared" ref="E4915:E4923" si="294">+F4915+G4915+H4915</f>
        <v>0.625</v>
      </c>
      <c r="F4915" s="179">
        <f>J4915/12</f>
        <v>0.20833333333333334</v>
      </c>
      <c r="G4915" s="179">
        <f>J4915/12</f>
        <v>0.20833333333333334</v>
      </c>
      <c r="H4915" s="179">
        <f>J4915/12</f>
        <v>0.20833333333333334</v>
      </c>
      <c r="J4915" s="389">
        <v>2.5</v>
      </c>
      <c r="K4915" s="369">
        <f t="shared" si="285"/>
        <v>3.0198660799999996E-3</v>
      </c>
      <c r="L4915" s="390">
        <f>M4915*12%</f>
        <v>323.55707999999998</v>
      </c>
      <c r="M4915" s="389">
        <v>2696.3089999999997</v>
      </c>
    </row>
    <row r="4916" spans="1:242">
      <c r="A4916" s="382">
        <v>200</v>
      </c>
      <c r="B4916" s="364" t="s">
        <v>5918</v>
      </c>
      <c r="C4916" s="365" t="s">
        <v>5919</v>
      </c>
      <c r="D4916" s="179" t="s">
        <v>1811</v>
      </c>
      <c r="E4916" s="299">
        <f t="shared" si="294"/>
        <v>5000</v>
      </c>
      <c r="F4916" s="275">
        <f t="shared" ref="F4916:F4923" si="295">J4916/12</f>
        <v>1666.6666666666667</v>
      </c>
      <c r="G4916" s="275">
        <f t="shared" ref="G4916:G4923" si="296">J4916/12</f>
        <v>1666.6666666666667</v>
      </c>
      <c r="H4916" s="275">
        <f t="shared" ref="H4916:H4923" si="297">J4916/12</f>
        <v>1666.6666666666667</v>
      </c>
      <c r="J4916" s="389">
        <v>20000</v>
      </c>
      <c r="K4916" s="369">
        <f t="shared" si="285"/>
        <v>1.5000003200000001E-2</v>
      </c>
      <c r="L4916" s="390">
        <f t="shared" ref="L4916:L4923" si="298">M4916*12%</f>
        <v>1607.1432</v>
      </c>
      <c r="M4916" s="389" t="s">
        <v>5920</v>
      </c>
    </row>
    <row r="4917" spans="1:242">
      <c r="A4917" s="382">
        <v>201</v>
      </c>
      <c r="B4917" s="364" t="s">
        <v>5921</v>
      </c>
      <c r="C4917" s="365" t="s">
        <v>5922</v>
      </c>
      <c r="D4917" s="179" t="s">
        <v>5923</v>
      </c>
      <c r="E4917" s="299">
        <f t="shared" si="294"/>
        <v>37.5</v>
      </c>
      <c r="F4917" s="179">
        <f t="shared" si="295"/>
        <v>12.5</v>
      </c>
      <c r="G4917" s="179">
        <f t="shared" si="296"/>
        <v>12.5</v>
      </c>
      <c r="H4917" s="179">
        <f t="shared" si="297"/>
        <v>12.5</v>
      </c>
      <c r="J4917" s="389">
        <v>150</v>
      </c>
      <c r="K4917" s="369">
        <f t="shared" si="285"/>
        <v>0.12835199999999999</v>
      </c>
      <c r="L4917" s="390">
        <f t="shared" si="298"/>
        <v>13752</v>
      </c>
      <c r="M4917" s="389">
        <v>114600</v>
      </c>
    </row>
    <row r="4918" spans="1:242">
      <c r="A4918" s="382">
        <v>202</v>
      </c>
      <c r="B4918" s="364" t="s">
        <v>5924</v>
      </c>
      <c r="C4918" s="365"/>
      <c r="D4918" s="179" t="s">
        <v>1811</v>
      </c>
      <c r="E4918" s="299">
        <f t="shared" si="294"/>
        <v>600</v>
      </c>
      <c r="F4918" s="366">
        <f t="shared" si="295"/>
        <v>200</v>
      </c>
      <c r="G4918" s="366">
        <f t="shared" si="296"/>
        <v>200</v>
      </c>
      <c r="H4918" s="366">
        <f t="shared" si="297"/>
        <v>200</v>
      </c>
      <c r="J4918" s="389">
        <v>2400</v>
      </c>
      <c r="K4918" s="369">
        <f t="shared" si="285"/>
        <v>1.1493199424E-3</v>
      </c>
      <c r="L4918" s="390">
        <f t="shared" si="298"/>
        <v>123.14142239999998</v>
      </c>
      <c r="M4918" s="389">
        <v>1026.1785199999999</v>
      </c>
    </row>
    <row r="4919" spans="1:242">
      <c r="A4919" s="382">
        <v>203</v>
      </c>
      <c r="B4919" s="364" t="s">
        <v>5925</v>
      </c>
      <c r="C4919" s="365" t="s">
        <v>5926</v>
      </c>
      <c r="D4919" s="179" t="s">
        <v>1811</v>
      </c>
      <c r="E4919" s="299">
        <f t="shared" si="294"/>
        <v>150</v>
      </c>
      <c r="F4919" s="366">
        <f t="shared" si="295"/>
        <v>50</v>
      </c>
      <c r="G4919" s="366">
        <f t="shared" si="296"/>
        <v>50</v>
      </c>
      <c r="H4919" s="366">
        <f t="shared" si="297"/>
        <v>50</v>
      </c>
      <c r="J4919" s="389">
        <v>600</v>
      </c>
      <c r="K4919" s="369">
        <f t="shared" si="285"/>
        <v>2.0160000000000001E-2</v>
      </c>
      <c r="L4919" s="390">
        <f t="shared" si="298"/>
        <v>2160</v>
      </c>
      <c r="M4919" s="389">
        <v>18000</v>
      </c>
    </row>
    <row r="4920" spans="1:242">
      <c r="A4920" s="382">
        <v>204</v>
      </c>
      <c r="B4920" s="364" t="s">
        <v>5927</v>
      </c>
      <c r="C4920" s="365"/>
      <c r="D4920" s="179" t="s">
        <v>1808</v>
      </c>
      <c r="E4920" s="299">
        <f t="shared" si="294"/>
        <v>50</v>
      </c>
      <c r="F4920" s="179">
        <f t="shared" si="295"/>
        <v>16.666666666666668</v>
      </c>
      <c r="G4920" s="179">
        <f t="shared" si="296"/>
        <v>16.666666666666668</v>
      </c>
      <c r="H4920" s="179">
        <f t="shared" si="297"/>
        <v>16.666666666666668</v>
      </c>
      <c r="J4920" s="389">
        <v>200</v>
      </c>
      <c r="K4920" s="369">
        <f t="shared" si="285"/>
        <v>1.12E-2</v>
      </c>
      <c r="L4920" s="390">
        <f t="shared" si="298"/>
        <v>1200</v>
      </c>
      <c r="M4920" s="389">
        <v>10000</v>
      </c>
    </row>
    <row r="4921" spans="1:242">
      <c r="A4921" s="382">
        <v>205</v>
      </c>
      <c r="B4921" s="364" t="s">
        <v>5928</v>
      </c>
      <c r="C4921" s="365"/>
      <c r="D4921" s="179" t="s">
        <v>1811</v>
      </c>
      <c r="E4921" s="299">
        <f t="shared" si="294"/>
        <v>5</v>
      </c>
      <c r="F4921" s="179">
        <f t="shared" si="295"/>
        <v>1.6666666666666667</v>
      </c>
      <c r="G4921" s="179">
        <f t="shared" si="296"/>
        <v>1.6666666666666667</v>
      </c>
      <c r="H4921" s="179">
        <f t="shared" si="297"/>
        <v>1.6666666666666667</v>
      </c>
      <c r="J4921" s="389">
        <v>20</v>
      </c>
      <c r="K4921" s="369">
        <f t="shared" si="285"/>
        <v>0.84</v>
      </c>
      <c r="L4921" s="390">
        <f t="shared" si="298"/>
        <v>90000</v>
      </c>
      <c r="M4921" s="389" t="s">
        <v>5929</v>
      </c>
    </row>
    <row r="4922" spans="1:242">
      <c r="A4922" s="382">
        <v>206</v>
      </c>
      <c r="B4922" s="364" t="s">
        <v>5930</v>
      </c>
      <c r="C4922" s="365" t="s">
        <v>5931</v>
      </c>
      <c r="D4922" s="179" t="s">
        <v>1811</v>
      </c>
      <c r="E4922" s="299">
        <f t="shared" si="294"/>
        <v>1000</v>
      </c>
      <c r="F4922" s="275">
        <f t="shared" si="295"/>
        <v>333.33333333333331</v>
      </c>
      <c r="G4922" s="275">
        <f t="shared" si="296"/>
        <v>333.33333333333331</v>
      </c>
      <c r="H4922" s="275">
        <f t="shared" si="297"/>
        <v>333.33333333333331</v>
      </c>
      <c r="J4922" s="389">
        <v>4000</v>
      </c>
      <c r="K4922" s="369">
        <f t="shared" si="285"/>
        <v>5.2999519999999994E-2</v>
      </c>
      <c r="L4922" s="390">
        <f t="shared" si="298"/>
        <v>5678.5199999999995</v>
      </c>
      <c r="M4922" s="389">
        <v>47321</v>
      </c>
    </row>
    <row r="4923" spans="1:242">
      <c r="A4923" s="382">
        <v>207</v>
      </c>
      <c r="B4923" s="364" t="s">
        <v>592</v>
      </c>
      <c r="C4923" s="365"/>
      <c r="D4923" s="179" t="s">
        <v>5932</v>
      </c>
      <c r="E4923" s="299">
        <f t="shared" si="294"/>
        <v>1000</v>
      </c>
      <c r="F4923" s="275">
        <f t="shared" si="295"/>
        <v>333.33333333333331</v>
      </c>
      <c r="G4923" s="275">
        <f t="shared" si="296"/>
        <v>333.33333333333331</v>
      </c>
      <c r="H4923" s="275">
        <f t="shared" si="297"/>
        <v>333.33333333333331</v>
      </c>
      <c r="J4923" s="389">
        <v>4000</v>
      </c>
      <c r="K4923" s="369">
        <f t="shared" si="285"/>
        <v>1.3787199999999999E-3</v>
      </c>
      <c r="L4923" s="390">
        <f t="shared" si="298"/>
        <v>147.72</v>
      </c>
      <c r="M4923" s="389">
        <v>1231</v>
      </c>
    </row>
    <row r="4924" spans="1:242" s="381" customFormat="1" ht="30.75" customHeight="1">
      <c r="A4924" s="820"/>
      <c r="B4924" s="1006" t="s">
        <v>6356</v>
      </c>
      <c r="C4924" s="1007"/>
      <c r="D4924" s="1007"/>
      <c r="E4924" s="1007"/>
      <c r="F4924" s="1007"/>
      <c r="G4924" s="1007"/>
      <c r="H4924" s="1007"/>
      <c r="I4924" s="378"/>
      <c r="J4924" s="378"/>
      <c r="K4924" s="395"/>
      <c r="L4924" s="388"/>
      <c r="M4924" s="388"/>
      <c r="N4924" s="378"/>
      <c r="O4924" s="378"/>
      <c r="P4924" s="378"/>
      <c r="Q4924" s="378"/>
      <c r="R4924" s="378"/>
      <c r="S4924" s="378"/>
      <c r="T4924" s="378"/>
      <c r="U4924" s="378"/>
      <c r="V4924" s="378"/>
      <c r="W4924" s="378"/>
      <c r="X4924" s="378"/>
      <c r="Y4924" s="378"/>
      <c r="Z4924" s="378"/>
      <c r="AA4924" s="378"/>
      <c r="AB4924" s="378"/>
      <c r="AC4924" s="378"/>
      <c r="AD4924" s="378"/>
      <c r="AE4924" s="378"/>
      <c r="AF4924" s="378"/>
      <c r="AG4924" s="378"/>
      <c r="AH4924" s="378"/>
      <c r="AI4924" s="378"/>
      <c r="AJ4924" s="378"/>
      <c r="AK4924" s="378"/>
      <c r="AL4924" s="378"/>
      <c r="AM4924" s="378"/>
      <c r="AN4924" s="378"/>
      <c r="AO4924" s="378"/>
      <c r="AP4924" s="378"/>
      <c r="AQ4924" s="378"/>
      <c r="AR4924" s="378"/>
      <c r="AS4924" s="378"/>
      <c r="AT4924" s="378"/>
      <c r="AU4924" s="378"/>
      <c r="AV4924" s="378"/>
      <c r="AW4924" s="378"/>
      <c r="AX4924" s="378"/>
      <c r="AY4924" s="378"/>
      <c r="AZ4924" s="378"/>
      <c r="BA4924" s="378"/>
      <c r="BB4924" s="378"/>
      <c r="BC4924" s="378"/>
      <c r="BD4924" s="378"/>
      <c r="BE4924" s="378"/>
      <c r="BF4924" s="378"/>
      <c r="BG4924" s="378"/>
      <c r="BH4924" s="378"/>
      <c r="BI4924" s="378"/>
      <c r="BJ4924" s="378"/>
      <c r="BK4924" s="378"/>
      <c r="BL4924" s="378"/>
      <c r="BM4924" s="378"/>
      <c r="BN4924" s="378"/>
      <c r="BO4924" s="378"/>
      <c r="BP4924" s="378"/>
      <c r="BQ4924" s="378"/>
      <c r="BR4924" s="378"/>
      <c r="BS4924" s="378"/>
      <c r="BT4924" s="378"/>
      <c r="BU4924" s="378"/>
      <c r="BV4924" s="378"/>
      <c r="BW4924" s="378"/>
      <c r="BX4924" s="378"/>
      <c r="BY4924" s="378"/>
      <c r="BZ4924" s="378"/>
      <c r="CA4924" s="378"/>
      <c r="CB4924" s="378"/>
      <c r="CC4924" s="378"/>
      <c r="CD4924" s="378"/>
      <c r="CE4924" s="378"/>
      <c r="CF4924" s="378"/>
      <c r="CG4924" s="378"/>
      <c r="CH4924" s="378"/>
      <c r="CI4924" s="378"/>
      <c r="CJ4924" s="378"/>
      <c r="CK4924" s="378"/>
      <c r="CL4924" s="378"/>
      <c r="CM4924" s="378"/>
      <c r="CN4924" s="378"/>
      <c r="CO4924" s="378"/>
      <c r="CP4924" s="378"/>
      <c r="CQ4924" s="378"/>
      <c r="CR4924" s="378"/>
      <c r="CS4924" s="378"/>
      <c r="CT4924" s="378"/>
      <c r="CU4924" s="378"/>
      <c r="CV4924" s="378"/>
      <c r="CW4924" s="378"/>
      <c r="CX4924" s="378"/>
      <c r="CY4924" s="378"/>
      <c r="CZ4924" s="378"/>
      <c r="DA4924" s="378"/>
      <c r="DB4924" s="378"/>
      <c r="DC4924" s="378"/>
      <c r="DD4924" s="378"/>
      <c r="DE4924" s="378"/>
      <c r="DF4924" s="378"/>
      <c r="DG4924" s="378"/>
      <c r="DH4924" s="378"/>
      <c r="DI4924" s="378"/>
      <c r="DJ4924" s="378"/>
      <c r="DK4924" s="378"/>
      <c r="DL4924" s="378"/>
      <c r="DM4924" s="378"/>
      <c r="DN4924" s="378"/>
      <c r="DO4924" s="378"/>
      <c r="DP4924" s="378"/>
      <c r="DQ4924" s="378"/>
      <c r="DR4924" s="378"/>
      <c r="DS4924" s="378"/>
      <c r="DT4924" s="378"/>
      <c r="DU4924" s="378"/>
      <c r="DV4924" s="378"/>
      <c r="DW4924" s="378"/>
      <c r="DX4924" s="378"/>
      <c r="DY4924" s="378"/>
      <c r="DZ4924" s="378"/>
      <c r="EA4924" s="378"/>
      <c r="EB4924" s="378"/>
      <c r="EC4924" s="378"/>
      <c r="ED4924" s="378"/>
      <c r="EE4924" s="378"/>
      <c r="EF4924" s="378"/>
      <c r="EG4924" s="378"/>
      <c r="EH4924" s="378"/>
      <c r="EI4924" s="378"/>
      <c r="EJ4924" s="378"/>
      <c r="EK4924" s="378"/>
      <c r="EL4924" s="378"/>
      <c r="EM4924" s="378"/>
      <c r="EN4924" s="378"/>
      <c r="EO4924" s="378"/>
      <c r="EP4924" s="378"/>
      <c r="EQ4924" s="378"/>
      <c r="ER4924" s="378"/>
      <c r="ES4924" s="378"/>
      <c r="ET4924" s="378"/>
      <c r="EU4924" s="378"/>
      <c r="EV4924" s="378"/>
      <c r="EW4924" s="378"/>
      <c r="EX4924" s="378"/>
      <c r="EY4924" s="378"/>
      <c r="EZ4924" s="378"/>
      <c r="FA4924" s="378"/>
      <c r="FB4924" s="378"/>
      <c r="FC4924" s="378"/>
      <c r="FD4924" s="378"/>
      <c r="FE4924" s="378"/>
      <c r="FF4924" s="378"/>
      <c r="FG4924" s="378"/>
      <c r="FH4924" s="378"/>
      <c r="FI4924" s="378"/>
      <c r="FJ4924" s="378"/>
      <c r="FK4924" s="378"/>
      <c r="FL4924" s="378"/>
      <c r="FM4924" s="378"/>
      <c r="FN4924" s="378"/>
      <c r="FO4924" s="378"/>
      <c r="FP4924" s="378"/>
      <c r="FQ4924" s="378"/>
      <c r="FR4924" s="378"/>
      <c r="FS4924" s="378"/>
      <c r="FT4924" s="378"/>
      <c r="FU4924" s="378"/>
      <c r="FV4924" s="378"/>
      <c r="FW4924" s="378"/>
      <c r="FX4924" s="378"/>
      <c r="FY4924" s="378"/>
      <c r="FZ4924" s="378"/>
      <c r="GA4924" s="378"/>
      <c r="GB4924" s="378"/>
      <c r="GC4924" s="378"/>
      <c r="GD4924" s="378"/>
      <c r="GE4924" s="378"/>
      <c r="GF4924" s="378"/>
      <c r="GG4924" s="378"/>
      <c r="GH4924" s="378"/>
      <c r="GI4924" s="378"/>
      <c r="GJ4924" s="378"/>
      <c r="GK4924" s="378"/>
      <c r="GL4924" s="378"/>
      <c r="GM4924" s="378"/>
      <c r="GN4924" s="378"/>
      <c r="GO4924" s="378"/>
      <c r="GP4924" s="378"/>
      <c r="GQ4924" s="378"/>
      <c r="GR4924" s="378"/>
      <c r="GS4924" s="378"/>
      <c r="GT4924" s="378"/>
      <c r="GU4924" s="378"/>
      <c r="GV4924" s="378"/>
      <c r="GW4924" s="378"/>
      <c r="GX4924" s="378"/>
      <c r="GY4924" s="378"/>
      <c r="GZ4924" s="378"/>
      <c r="HA4924" s="378"/>
      <c r="HB4924" s="378"/>
      <c r="HC4924" s="378"/>
      <c r="HD4924" s="378"/>
      <c r="HE4924" s="378"/>
      <c r="HF4924" s="378"/>
      <c r="HG4924" s="378"/>
      <c r="HH4924" s="378"/>
      <c r="HI4924" s="378"/>
      <c r="HJ4924" s="378"/>
      <c r="HK4924" s="378"/>
      <c r="HL4924" s="378"/>
      <c r="HM4924" s="378"/>
      <c r="HN4924" s="378"/>
      <c r="HO4924" s="378"/>
      <c r="HP4924" s="378"/>
      <c r="HQ4924" s="378"/>
      <c r="HR4924" s="378"/>
      <c r="HS4924" s="378"/>
      <c r="HT4924" s="378"/>
      <c r="HU4924" s="378"/>
      <c r="HV4924" s="378"/>
      <c r="HW4924" s="378"/>
      <c r="HX4924" s="378"/>
      <c r="HY4924" s="378"/>
      <c r="HZ4924" s="378"/>
      <c r="IA4924" s="378"/>
      <c r="IB4924" s="378"/>
      <c r="IC4924" s="378"/>
      <c r="ID4924" s="378"/>
      <c r="IE4924" s="378"/>
      <c r="IF4924" s="378"/>
      <c r="IG4924" s="378"/>
      <c r="IH4924" s="378"/>
    </row>
    <row r="4925" spans="1:242">
      <c r="A4925" s="382">
        <v>208</v>
      </c>
      <c r="B4925" s="364" t="s">
        <v>5933</v>
      </c>
      <c r="C4925" s="365"/>
      <c r="D4925" s="383" t="s">
        <v>1808</v>
      </c>
      <c r="E4925" s="299"/>
      <c r="F4925" s="179"/>
      <c r="G4925" s="179"/>
      <c r="H4925" s="179"/>
      <c r="J4925" s="371">
        <v>4</v>
      </c>
      <c r="K4925" s="369">
        <f t="shared" si="285"/>
        <v>7.5396159999999997</v>
      </c>
      <c r="L4925" s="370">
        <f>M4925*12%</f>
        <v>807816</v>
      </c>
      <c r="M4925" s="371">
        <v>6731800</v>
      </c>
    </row>
    <row r="4926" spans="1:242">
      <c r="A4926" s="382">
        <v>209</v>
      </c>
      <c r="B4926" s="364" t="s">
        <v>5934</v>
      </c>
      <c r="C4926" s="365"/>
      <c r="D4926" s="383" t="s">
        <v>1808</v>
      </c>
      <c r="E4926" s="299"/>
      <c r="F4926" s="179"/>
      <c r="G4926" s="179"/>
      <c r="H4926" s="179"/>
      <c r="J4926" s="371">
        <v>2</v>
      </c>
      <c r="K4926" s="369">
        <f t="shared" si="285"/>
        <v>7.8764000000000003</v>
      </c>
      <c r="L4926" s="370">
        <f t="shared" ref="L4926:L4958" si="299">M4926*12%</f>
        <v>843900</v>
      </c>
      <c r="M4926" s="371">
        <v>7032500</v>
      </c>
    </row>
    <row r="4927" spans="1:242">
      <c r="A4927" s="382">
        <v>210</v>
      </c>
      <c r="B4927" s="364" t="s">
        <v>5935</v>
      </c>
      <c r="C4927" s="365"/>
      <c r="D4927" s="383" t="s">
        <v>1808</v>
      </c>
      <c r="E4927" s="299"/>
      <c r="F4927" s="179"/>
      <c r="G4927" s="179"/>
      <c r="H4927" s="179"/>
      <c r="J4927" s="371">
        <v>2</v>
      </c>
      <c r="K4927" s="369">
        <f t="shared" si="285"/>
        <v>10.15784</v>
      </c>
      <c r="L4927" s="370">
        <f t="shared" si="299"/>
        <v>1088340</v>
      </c>
      <c r="M4927" s="371">
        <v>9069500</v>
      </c>
    </row>
    <row r="4928" spans="1:242">
      <c r="A4928" s="382">
        <v>211</v>
      </c>
      <c r="B4928" s="364" t="s">
        <v>5936</v>
      </c>
      <c r="C4928" s="365"/>
      <c r="D4928" s="383" t="s">
        <v>1808</v>
      </c>
      <c r="E4928" s="299"/>
      <c r="F4928" s="179"/>
      <c r="G4928" s="179"/>
      <c r="H4928" s="179"/>
      <c r="J4928" s="371">
        <v>4</v>
      </c>
      <c r="K4928" s="369">
        <f t="shared" si="285"/>
        <v>10.15784</v>
      </c>
      <c r="L4928" s="370">
        <f t="shared" si="299"/>
        <v>1088340</v>
      </c>
      <c r="M4928" s="371">
        <v>9069500</v>
      </c>
    </row>
    <row r="4929" spans="1:13">
      <c r="A4929" s="382">
        <v>212</v>
      </c>
      <c r="B4929" s="364" t="s">
        <v>5937</v>
      </c>
      <c r="C4929" s="365"/>
      <c r="D4929" s="383" t="s">
        <v>1808</v>
      </c>
      <c r="E4929" s="299"/>
      <c r="F4929" s="179"/>
      <c r="G4929" s="179"/>
      <c r="H4929" s="179"/>
      <c r="J4929" s="371">
        <v>2</v>
      </c>
      <c r="K4929" s="369">
        <f t="shared" si="285"/>
        <v>8.9627999999999997</v>
      </c>
      <c r="L4929" s="370">
        <f t="shared" si="299"/>
        <v>960300</v>
      </c>
      <c r="M4929" s="371">
        <v>8002500</v>
      </c>
    </row>
    <row r="4930" spans="1:13">
      <c r="A4930" s="382">
        <v>213</v>
      </c>
      <c r="B4930" s="364" t="s">
        <v>5938</v>
      </c>
      <c r="C4930" s="365"/>
      <c r="D4930" s="383" t="s">
        <v>1821</v>
      </c>
      <c r="E4930" s="299"/>
      <c r="F4930" s="179"/>
      <c r="G4930" s="179"/>
      <c r="H4930" s="179"/>
      <c r="J4930" s="371">
        <v>2</v>
      </c>
      <c r="K4930" s="369">
        <f t="shared" si="285"/>
        <v>0.2151072</v>
      </c>
      <c r="L4930" s="370">
        <f t="shared" si="299"/>
        <v>23047.200000000001</v>
      </c>
      <c r="M4930" s="371">
        <v>192060</v>
      </c>
    </row>
    <row r="4931" spans="1:13">
      <c r="A4931" s="382">
        <v>214</v>
      </c>
      <c r="B4931" s="364" t="s">
        <v>5939</v>
      </c>
      <c r="C4931" s="365"/>
      <c r="D4931" s="383" t="s">
        <v>1808</v>
      </c>
      <c r="E4931" s="299"/>
      <c r="F4931" s="179"/>
      <c r="G4931" s="179"/>
      <c r="H4931" s="179"/>
      <c r="J4931" s="371">
        <v>2</v>
      </c>
      <c r="K4931" s="369">
        <f t="shared" si="285"/>
        <v>0.73412067680000004</v>
      </c>
      <c r="L4931" s="370">
        <f t="shared" si="299"/>
        <v>78655.786800000002</v>
      </c>
      <c r="M4931" s="371">
        <v>655464.89</v>
      </c>
    </row>
    <row r="4932" spans="1:13">
      <c r="A4932" s="382">
        <v>215</v>
      </c>
      <c r="B4932" s="364" t="s">
        <v>5940</v>
      </c>
      <c r="C4932" s="365"/>
      <c r="D4932" s="383" t="s">
        <v>1808</v>
      </c>
      <c r="E4932" s="299"/>
      <c r="F4932" s="179"/>
      <c r="G4932" s="179"/>
      <c r="H4932" s="179"/>
      <c r="J4932" s="371">
        <v>2</v>
      </c>
      <c r="K4932" s="369">
        <f t="shared" si="285"/>
        <v>1.3182681791999999</v>
      </c>
      <c r="L4932" s="370">
        <f t="shared" si="299"/>
        <v>141243.01919999998</v>
      </c>
      <c r="M4932" s="371">
        <v>1177025.1599999999</v>
      </c>
    </row>
    <row r="4933" spans="1:13">
      <c r="A4933" s="382">
        <v>216</v>
      </c>
      <c r="B4933" s="364" t="s">
        <v>5941</v>
      </c>
      <c r="C4933" s="365"/>
      <c r="D4933" s="383" t="s">
        <v>1808</v>
      </c>
      <c r="E4933" s="299"/>
      <c r="F4933" s="179"/>
      <c r="G4933" s="179"/>
      <c r="H4933" s="179"/>
      <c r="J4933" s="371">
        <v>2</v>
      </c>
      <c r="K4933" s="369">
        <f t="shared" si="285"/>
        <v>2.9969256575999998</v>
      </c>
      <c r="L4933" s="370">
        <f t="shared" si="299"/>
        <v>321099.1776</v>
      </c>
      <c r="M4933" s="371">
        <v>2675826.48</v>
      </c>
    </row>
    <row r="4934" spans="1:13">
      <c r="A4934" s="382">
        <v>217</v>
      </c>
      <c r="B4934" s="364" t="s">
        <v>9211</v>
      </c>
      <c r="C4934" s="365"/>
      <c r="D4934" s="383" t="s">
        <v>1808</v>
      </c>
      <c r="E4934" s="299"/>
      <c r="F4934" s="179"/>
      <c r="G4934" s="179"/>
      <c r="H4934" s="179"/>
      <c r="J4934" s="371">
        <v>2</v>
      </c>
      <c r="K4934" s="369">
        <f t="shared" si="285"/>
        <v>7.2335173679999984</v>
      </c>
      <c r="L4934" s="370">
        <f t="shared" si="299"/>
        <v>775019.71799999988</v>
      </c>
      <c r="M4934" s="371">
        <v>6458497.6499999994</v>
      </c>
    </row>
    <row r="4935" spans="1:13">
      <c r="A4935" s="382">
        <v>218</v>
      </c>
      <c r="B4935" s="364" t="s">
        <v>5942</v>
      </c>
      <c r="C4935" s="365"/>
      <c r="D4935" s="383" t="s">
        <v>1821</v>
      </c>
      <c r="E4935" s="299"/>
      <c r="F4935" s="179"/>
      <c r="G4935" s="179"/>
      <c r="H4935" s="179"/>
      <c r="J4935" s="371">
        <v>2</v>
      </c>
      <c r="K4935" s="369">
        <f t="shared" si="285"/>
        <v>0.24111670239999999</v>
      </c>
      <c r="L4935" s="370">
        <f t="shared" si="299"/>
        <v>25833.932399999998</v>
      </c>
      <c r="M4935" s="371">
        <v>215282.77</v>
      </c>
    </row>
    <row r="4936" spans="1:13">
      <c r="A4936" s="382">
        <v>219</v>
      </c>
      <c r="B4936" s="364" t="s">
        <v>5943</v>
      </c>
      <c r="C4936" s="365"/>
      <c r="D4936" s="383" t="s">
        <v>1808</v>
      </c>
      <c r="E4936" s="299"/>
      <c r="F4936" s="179"/>
      <c r="G4936" s="179"/>
      <c r="H4936" s="179"/>
      <c r="J4936" s="371">
        <v>4</v>
      </c>
      <c r="K4936" s="369">
        <f t="shared" si="285"/>
        <v>1.291061464</v>
      </c>
      <c r="L4936" s="370">
        <f t="shared" si="299"/>
        <v>138328.014</v>
      </c>
      <c r="M4936" s="371">
        <v>1152733.45</v>
      </c>
    </row>
    <row r="4937" spans="1:13">
      <c r="A4937" s="382">
        <v>220</v>
      </c>
      <c r="B4937" s="364" t="s">
        <v>5944</v>
      </c>
      <c r="C4937" s="365"/>
      <c r="D4937" s="383" t="s">
        <v>1808</v>
      </c>
      <c r="E4937" s="299"/>
      <c r="F4937" s="179"/>
      <c r="G4937" s="179"/>
      <c r="H4937" s="179"/>
      <c r="J4937" s="398">
        <v>12</v>
      </c>
      <c r="K4937" s="369">
        <f t="shared" si="285"/>
        <v>0.20865600000000001</v>
      </c>
      <c r="L4937" s="370">
        <f t="shared" si="299"/>
        <v>22356</v>
      </c>
      <c r="M4937" s="371">
        <v>186300</v>
      </c>
    </row>
    <row r="4938" spans="1:13">
      <c r="A4938" s="382">
        <v>221</v>
      </c>
      <c r="B4938" s="364" t="s">
        <v>5945</v>
      </c>
      <c r="C4938" s="365"/>
      <c r="D4938" s="383" t="s">
        <v>1808</v>
      </c>
      <c r="E4938" s="299"/>
      <c r="F4938" s="179"/>
      <c r="G4938" s="179"/>
      <c r="H4938" s="179"/>
      <c r="J4938" s="371">
        <v>160</v>
      </c>
      <c r="K4938" s="369">
        <f t="shared" si="285"/>
        <v>6.8320000000000006E-2</v>
      </c>
      <c r="L4938" s="370">
        <f t="shared" si="299"/>
        <v>7320</v>
      </c>
      <c r="M4938" s="371">
        <v>61000</v>
      </c>
    </row>
    <row r="4939" spans="1:13">
      <c r="A4939" s="382">
        <v>222</v>
      </c>
      <c r="B4939" s="364" t="s">
        <v>5946</v>
      </c>
      <c r="C4939" s="365"/>
      <c r="D4939" s="383" t="s">
        <v>1808</v>
      </c>
      <c r="E4939" s="299"/>
      <c r="F4939" s="179"/>
      <c r="G4939" s="179"/>
      <c r="H4939" s="179"/>
      <c r="J4939" s="398">
        <v>20</v>
      </c>
      <c r="K4939" s="369">
        <f t="shared" si="285"/>
        <v>1.9040000000000001E-2</v>
      </c>
      <c r="L4939" s="370">
        <f t="shared" si="299"/>
        <v>2040</v>
      </c>
      <c r="M4939" s="371">
        <v>17000</v>
      </c>
    </row>
    <row r="4940" spans="1:13">
      <c r="A4940" s="382">
        <v>223</v>
      </c>
      <c r="B4940" s="364" t="s">
        <v>5947</v>
      </c>
      <c r="C4940" s="365"/>
      <c r="D4940" s="383" t="s">
        <v>1808</v>
      </c>
      <c r="E4940" s="299"/>
      <c r="F4940" s="179"/>
      <c r="G4940" s="179"/>
      <c r="H4940" s="179"/>
      <c r="J4940" s="398">
        <v>20</v>
      </c>
      <c r="K4940" s="369">
        <f t="shared" si="285"/>
        <v>2.0160000000000001E-2</v>
      </c>
      <c r="L4940" s="370">
        <f t="shared" si="299"/>
        <v>2160</v>
      </c>
      <c r="M4940" s="371">
        <v>18000</v>
      </c>
    </row>
    <row r="4941" spans="1:13">
      <c r="A4941" s="382">
        <v>224</v>
      </c>
      <c r="B4941" s="364" t="s">
        <v>5948</v>
      </c>
      <c r="C4941" s="365"/>
      <c r="D4941" s="383" t="s">
        <v>1808</v>
      </c>
      <c r="E4941" s="299"/>
      <c r="F4941" s="179"/>
      <c r="G4941" s="179"/>
      <c r="H4941" s="179"/>
      <c r="J4941" s="398">
        <v>20</v>
      </c>
      <c r="K4941" s="369">
        <f t="shared" si="285"/>
        <v>2.0719999999999999E-2</v>
      </c>
      <c r="L4941" s="370">
        <f t="shared" si="299"/>
        <v>2220</v>
      </c>
      <c r="M4941" s="371">
        <v>18500</v>
      </c>
    </row>
    <row r="4942" spans="1:13">
      <c r="A4942" s="382">
        <v>225</v>
      </c>
      <c r="B4942" s="364" t="s">
        <v>5949</v>
      </c>
      <c r="C4942" s="365"/>
      <c r="D4942" s="383" t="s">
        <v>1808</v>
      </c>
      <c r="E4942" s="299"/>
      <c r="F4942" s="179"/>
      <c r="G4942" s="179"/>
      <c r="H4942" s="179"/>
      <c r="J4942" s="398">
        <v>20</v>
      </c>
      <c r="K4942" s="369">
        <f t="shared" si="285"/>
        <v>2.128E-2</v>
      </c>
      <c r="L4942" s="370">
        <f t="shared" si="299"/>
        <v>2280</v>
      </c>
      <c r="M4942" s="371">
        <v>19000</v>
      </c>
    </row>
    <row r="4943" spans="1:13">
      <c r="A4943" s="382">
        <v>226</v>
      </c>
      <c r="B4943" s="364" t="s">
        <v>5950</v>
      </c>
      <c r="C4943" s="365"/>
      <c r="D4943" s="383" t="s">
        <v>1808</v>
      </c>
      <c r="E4943" s="299"/>
      <c r="F4943" s="179"/>
      <c r="G4943" s="179"/>
      <c r="H4943" s="179"/>
      <c r="J4943" s="398">
        <v>20</v>
      </c>
      <c r="K4943" s="369">
        <f t="shared" si="285"/>
        <v>2.5760000000000002E-2</v>
      </c>
      <c r="L4943" s="370">
        <f t="shared" si="299"/>
        <v>2760</v>
      </c>
      <c r="M4943" s="371">
        <v>23000</v>
      </c>
    </row>
    <row r="4944" spans="1:13">
      <c r="A4944" s="382">
        <v>227</v>
      </c>
      <c r="B4944" s="364" t="s">
        <v>5951</v>
      </c>
      <c r="C4944" s="365"/>
      <c r="D4944" s="383" t="s">
        <v>1808</v>
      </c>
      <c r="E4944" s="299"/>
      <c r="F4944" s="179"/>
      <c r="G4944" s="179"/>
      <c r="H4944" s="179"/>
      <c r="J4944" s="398">
        <v>20</v>
      </c>
      <c r="K4944" s="369">
        <f t="shared" si="285"/>
        <v>3.4720000000000001E-2</v>
      </c>
      <c r="L4944" s="370">
        <f t="shared" si="299"/>
        <v>3720</v>
      </c>
      <c r="M4944" s="371">
        <v>31000</v>
      </c>
    </row>
    <row r="4945" spans="1:242">
      <c r="A4945" s="382">
        <v>228</v>
      </c>
      <c r="B4945" s="364" t="s">
        <v>5952</v>
      </c>
      <c r="C4945" s="365"/>
      <c r="D4945" s="383" t="s">
        <v>1808</v>
      </c>
      <c r="E4945" s="299"/>
      <c r="F4945" s="179"/>
      <c r="G4945" s="179"/>
      <c r="H4945" s="179"/>
      <c r="J4945" s="398">
        <v>20</v>
      </c>
      <c r="K4945" s="369">
        <f t="shared" si="285"/>
        <v>1.9599999999999999E-2</v>
      </c>
      <c r="L4945" s="370">
        <f t="shared" si="299"/>
        <v>2100</v>
      </c>
      <c r="M4945" s="371">
        <v>17500</v>
      </c>
    </row>
    <row r="4946" spans="1:242">
      <c r="A4946" s="382">
        <v>229</v>
      </c>
      <c r="B4946" s="364" t="s">
        <v>5953</v>
      </c>
      <c r="C4946" s="365"/>
      <c r="D4946" s="383" t="s">
        <v>1808</v>
      </c>
      <c r="E4946" s="299"/>
      <c r="F4946" s="179"/>
      <c r="G4946" s="179"/>
      <c r="H4946" s="179"/>
      <c r="J4946" s="398">
        <v>20</v>
      </c>
      <c r="K4946" s="369">
        <f t="shared" si="285"/>
        <v>1.9040000000000001E-2</v>
      </c>
      <c r="L4946" s="370">
        <f t="shared" si="299"/>
        <v>2040</v>
      </c>
      <c r="M4946" s="371">
        <v>17000</v>
      </c>
    </row>
    <row r="4947" spans="1:242">
      <c r="A4947" s="382">
        <v>230</v>
      </c>
      <c r="B4947" s="364" t="s">
        <v>5954</v>
      </c>
      <c r="C4947" s="365"/>
      <c r="D4947" s="383" t="s">
        <v>1808</v>
      </c>
      <c r="E4947" s="299"/>
      <c r="F4947" s="179"/>
      <c r="G4947" s="179"/>
      <c r="H4947" s="179"/>
      <c r="J4947" s="398">
        <v>20</v>
      </c>
      <c r="K4947" s="369">
        <f t="shared" ref="K4947:K5007" si="300">(L4947+M4947)/1000000</f>
        <v>2.632E-2</v>
      </c>
      <c r="L4947" s="370">
        <f t="shared" si="299"/>
        <v>2820</v>
      </c>
      <c r="M4947" s="371">
        <v>23500</v>
      </c>
    </row>
    <row r="4948" spans="1:242">
      <c r="A4948" s="382">
        <v>231</v>
      </c>
      <c r="B4948" s="364" t="s">
        <v>5955</v>
      </c>
      <c r="C4948" s="365"/>
      <c r="D4948" s="383" t="s">
        <v>1808</v>
      </c>
      <c r="E4948" s="299"/>
      <c r="F4948" s="179"/>
      <c r="G4948" s="179"/>
      <c r="H4948" s="179"/>
      <c r="J4948" s="398">
        <v>20</v>
      </c>
      <c r="K4948" s="369">
        <f t="shared" si="300"/>
        <v>2.128E-2</v>
      </c>
      <c r="L4948" s="370">
        <f t="shared" si="299"/>
        <v>2280</v>
      </c>
      <c r="M4948" s="371">
        <v>19000</v>
      </c>
    </row>
    <row r="4949" spans="1:242">
      <c r="A4949" s="382">
        <v>232</v>
      </c>
      <c r="B4949" s="364" t="s">
        <v>5956</v>
      </c>
      <c r="C4949" s="365"/>
      <c r="D4949" s="383" t="s">
        <v>1808</v>
      </c>
      <c r="E4949" s="299"/>
      <c r="F4949" s="179"/>
      <c r="G4949" s="179"/>
      <c r="H4949" s="179"/>
      <c r="J4949" s="398">
        <v>20</v>
      </c>
      <c r="K4949" s="369">
        <f t="shared" si="300"/>
        <v>2.1839999999999998E-2</v>
      </c>
      <c r="L4949" s="370">
        <f t="shared" si="299"/>
        <v>2340</v>
      </c>
      <c r="M4949" s="371">
        <v>19500</v>
      </c>
    </row>
    <row r="4950" spans="1:242">
      <c r="A4950" s="382">
        <v>233</v>
      </c>
      <c r="B4950" s="364" t="s">
        <v>5957</v>
      </c>
      <c r="C4950" s="365"/>
      <c r="D4950" s="383" t="s">
        <v>1808</v>
      </c>
      <c r="E4950" s="299"/>
      <c r="F4950" s="179"/>
      <c r="G4950" s="179"/>
      <c r="H4950" s="179"/>
      <c r="J4950" s="398">
        <v>20</v>
      </c>
      <c r="K4950" s="369">
        <f t="shared" si="300"/>
        <v>2.632E-2</v>
      </c>
      <c r="L4950" s="370">
        <f t="shared" si="299"/>
        <v>2820</v>
      </c>
      <c r="M4950" s="371">
        <v>23500</v>
      </c>
    </row>
    <row r="4951" spans="1:242">
      <c r="A4951" s="382">
        <v>234</v>
      </c>
      <c r="B4951" s="364" t="s">
        <v>5958</v>
      </c>
      <c r="C4951" s="365"/>
      <c r="D4951" s="383" t="s">
        <v>1808</v>
      </c>
      <c r="E4951" s="299"/>
      <c r="F4951" s="179"/>
      <c r="G4951" s="179"/>
      <c r="H4951" s="179"/>
      <c r="J4951" s="371">
        <v>20</v>
      </c>
      <c r="K4951" s="369">
        <f t="shared" si="300"/>
        <v>5.5440000000000003E-2</v>
      </c>
      <c r="L4951" s="370">
        <f t="shared" si="299"/>
        <v>5940</v>
      </c>
      <c r="M4951" s="371">
        <v>49500</v>
      </c>
    </row>
    <row r="4952" spans="1:242">
      <c r="A4952" s="382">
        <v>235</v>
      </c>
      <c r="B4952" s="364" t="s">
        <v>5959</v>
      </c>
      <c r="C4952" s="365"/>
      <c r="D4952" s="383" t="s">
        <v>1808</v>
      </c>
      <c r="E4952" s="299"/>
      <c r="F4952" s="179"/>
      <c r="G4952" s="179"/>
      <c r="H4952" s="179"/>
      <c r="J4952" s="371">
        <v>20</v>
      </c>
      <c r="K4952" s="369">
        <f t="shared" si="300"/>
        <v>6.4960000000000004E-2</v>
      </c>
      <c r="L4952" s="370">
        <f t="shared" si="299"/>
        <v>6960</v>
      </c>
      <c r="M4952" s="371">
        <v>58000</v>
      </c>
    </row>
    <row r="4953" spans="1:242">
      <c r="A4953" s="382">
        <v>236</v>
      </c>
      <c r="B4953" s="364" t="s">
        <v>5960</v>
      </c>
      <c r="C4953" s="365"/>
      <c r="D4953" s="383" t="s">
        <v>1808</v>
      </c>
      <c r="E4953" s="299"/>
      <c r="F4953" s="179"/>
      <c r="G4953" s="179"/>
      <c r="H4953" s="179"/>
      <c r="J4953" s="371">
        <v>60</v>
      </c>
      <c r="K4953" s="369">
        <f t="shared" si="300"/>
        <v>8.1759999999999999E-2</v>
      </c>
      <c r="L4953" s="370">
        <f t="shared" si="299"/>
        <v>8760</v>
      </c>
      <c r="M4953" s="371">
        <v>73000</v>
      </c>
    </row>
    <row r="4954" spans="1:242">
      <c r="A4954" s="382">
        <v>237</v>
      </c>
      <c r="B4954" s="364" t="s">
        <v>5961</v>
      </c>
      <c r="C4954" s="365"/>
      <c r="D4954" s="383" t="s">
        <v>1808</v>
      </c>
      <c r="E4954" s="299"/>
      <c r="F4954" s="179"/>
      <c r="G4954" s="179"/>
      <c r="H4954" s="179"/>
      <c r="J4954" s="398">
        <v>150</v>
      </c>
      <c r="K4954" s="369">
        <f t="shared" si="300"/>
        <v>9.2960000000000001E-2</v>
      </c>
      <c r="L4954" s="370">
        <f t="shared" si="299"/>
        <v>9960</v>
      </c>
      <c r="M4954" s="371">
        <v>83000</v>
      </c>
    </row>
    <row r="4955" spans="1:242">
      <c r="A4955" s="382">
        <v>238</v>
      </c>
      <c r="B4955" s="364" t="s">
        <v>5962</v>
      </c>
      <c r="C4955" s="365"/>
      <c r="D4955" s="383" t="s">
        <v>1808</v>
      </c>
      <c r="E4955" s="299"/>
      <c r="F4955" s="179"/>
      <c r="G4955" s="179"/>
      <c r="H4955" s="179"/>
      <c r="J4955" s="371">
        <v>4</v>
      </c>
      <c r="K4955" s="369">
        <f t="shared" si="300"/>
        <v>0.49840000000000001</v>
      </c>
      <c r="L4955" s="370">
        <f t="shared" si="299"/>
        <v>53400</v>
      </c>
      <c r="M4955" s="371">
        <v>445000</v>
      </c>
    </row>
    <row r="4956" spans="1:242">
      <c r="A4956" s="382">
        <v>239</v>
      </c>
      <c r="B4956" s="364" t="s">
        <v>5963</v>
      </c>
      <c r="C4956" s="365"/>
      <c r="D4956" s="383" t="s">
        <v>1808</v>
      </c>
      <c r="E4956" s="299"/>
      <c r="F4956" s="179"/>
      <c r="G4956" s="179"/>
      <c r="H4956" s="179"/>
      <c r="J4956" s="371">
        <v>1</v>
      </c>
      <c r="K4956" s="369">
        <f t="shared" si="300"/>
        <v>5.1352000000000002</v>
      </c>
      <c r="L4956" s="370">
        <f t="shared" si="299"/>
        <v>550200</v>
      </c>
      <c r="M4956" s="371">
        <v>4585000</v>
      </c>
    </row>
    <row r="4957" spans="1:242">
      <c r="A4957" s="382">
        <v>240</v>
      </c>
      <c r="B4957" s="364" t="s">
        <v>5964</v>
      </c>
      <c r="C4957" s="407" t="s">
        <v>5965</v>
      </c>
      <c r="D4957" s="383" t="s">
        <v>1808</v>
      </c>
      <c r="E4957" s="299"/>
      <c r="F4957" s="179"/>
      <c r="G4957" s="179"/>
      <c r="H4957" s="179"/>
      <c r="I4957" s="130"/>
      <c r="J4957" s="371">
        <v>15</v>
      </c>
      <c r="K4957" s="369">
        <f t="shared" si="300"/>
        <v>4.5277303568000002</v>
      </c>
      <c r="L4957" s="370">
        <f t="shared" si="299"/>
        <v>485113.96679999999</v>
      </c>
      <c r="M4957" s="371">
        <v>4042616.39</v>
      </c>
      <c r="N4957" s="131"/>
      <c r="O4957" s="131"/>
      <c r="P4957" s="131"/>
      <c r="Q4957" s="131"/>
      <c r="R4957" s="131"/>
      <c r="S4957" s="131"/>
      <c r="T4957" s="131"/>
      <c r="U4957" s="131"/>
      <c r="V4957" s="131"/>
      <c r="W4957" s="131"/>
      <c r="X4957" s="131"/>
      <c r="Y4957" s="131"/>
      <c r="Z4957" s="131"/>
      <c r="AA4957" s="131"/>
      <c r="AB4957" s="131"/>
      <c r="AC4957" s="131"/>
      <c r="AD4957" s="131"/>
      <c r="AE4957" s="131"/>
      <c r="AF4957" s="131"/>
      <c r="AG4957" s="131"/>
      <c r="AH4957" s="131"/>
      <c r="AI4957" s="131"/>
      <c r="AJ4957" s="131"/>
      <c r="AK4957" s="131"/>
      <c r="AL4957" s="131"/>
      <c r="AM4957" s="131"/>
      <c r="AN4957" s="131"/>
      <c r="AO4957" s="131"/>
      <c r="AP4957" s="131"/>
      <c r="AQ4957" s="131"/>
      <c r="AR4957" s="131"/>
      <c r="AS4957" s="131"/>
      <c r="AT4957" s="131"/>
      <c r="AU4957" s="131"/>
      <c r="AV4957" s="131"/>
      <c r="AW4957" s="131"/>
      <c r="AX4957" s="131"/>
      <c r="AY4957" s="131"/>
      <c r="AZ4957" s="131"/>
      <c r="BA4957" s="131"/>
      <c r="BB4957" s="131"/>
      <c r="BC4957" s="131"/>
      <c r="BD4957" s="131"/>
      <c r="BE4957" s="131"/>
      <c r="BF4957" s="131"/>
      <c r="BG4957" s="131"/>
      <c r="BH4957" s="131"/>
      <c r="BI4957" s="131"/>
      <c r="BJ4957" s="131"/>
      <c r="BK4957" s="131"/>
      <c r="BL4957" s="131"/>
      <c r="BM4957" s="131"/>
      <c r="BN4957" s="131"/>
      <c r="BO4957" s="131"/>
      <c r="BP4957" s="131"/>
      <c r="BQ4957" s="131"/>
      <c r="BR4957" s="131"/>
      <c r="BS4957" s="131"/>
      <c r="BT4957" s="131"/>
      <c r="BU4957" s="131"/>
      <c r="BV4957" s="131"/>
      <c r="BW4957" s="131"/>
      <c r="BX4957" s="131"/>
      <c r="BY4957" s="131"/>
      <c r="BZ4957" s="131"/>
      <c r="CA4957" s="131"/>
      <c r="CB4957" s="131"/>
      <c r="CC4957" s="131"/>
      <c r="CD4957" s="131"/>
      <c r="CE4957" s="131"/>
      <c r="CF4957" s="131"/>
      <c r="CG4957" s="131"/>
      <c r="CH4957" s="131"/>
      <c r="CI4957" s="131"/>
      <c r="CJ4957" s="131"/>
      <c r="CK4957" s="131"/>
      <c r="CL4957" s="131"/>
      <c r="CM4957" s="131"/>
      <c r="CN4957" s="131"/>
      <c r="CO4957" s="131"/>
      <c r="CP4957" s="131"/>
      <c r="CQ4957" s="131"/>
      <c r="CR4957" s="131"/>
      <c r="CS4957" s="131"/>
      <c r="CT4957" s="131"/>
      <c r="CU4957" s="131"/>
      <c r="CV4957" s="131"/>
      <c r="CW4957" s="131"/>
      <c r="CX4957" s="131"/>
      <c r="CY4957" s="131"/>
      <c r="CZ4957" s="131"/>
      <c r="DA4957" s="131"/>
      <c r="DB4957" s="131"/>
      <c r="DC4957" s="131"/>
      <c r="DD4957" s="131"/>
      <c r="DE4957" s="131"/>
      <c r="DF4957" s="131"/>
      <c r="DG4957" s="131"/>
      <c r="DH4957" s="131"/>
      <c r="DI4957" s="131"/>
      <c r="DJ4957" s="131"/>
      <c r="DK4957" s="131"/>
      <c r="DL4957" s="131"/>
      <c r="DM4957" s="131"/>
      <c r="DN4957" s="131"/>
      <c r="DO4957" s="131"/>
      <c r="DP4957" s="131"/>
      <c r="DQ4957" s="131"/>
      <c r="DR4957" s="131"/>
      <c r="DS4957" s="131"/>
      <c r="DT4957" s="131"/>
      <c r="DU4957" s="131"/>
      <c r="DV4957" s="131"/>
      <c r="DW4957" s="131"/>
      <c r="DX4957" s="131"/>
      <c r="DY4957" s="131"/>
      <c r="DZ4957" s="131"/>
      <c r="EA4957" s="131"/>
      <c r="EB4957" s="131"/>
      <c r="EC4957" s="131"/>
      <c r="ED4957" s="131"/>
      <c r="EE4957" s="131"/>
      <c r="EF4957" s="131"/>
      <c r="EG4957" s="131"/>
      <c r="EH4957" s="131"/>
      <c r="EI4957" s="131"/>
      <c r="EJ4957" s="131"/>
      <c r="EK4957" s="131"/>
      <c r="EL4957" s="131"/>
      <c r="EM4957" s="131"/>
      <c r="EN4957" s="131"/>
      <c r="EO4957" s="131"/>
      <c r="EP4957" s="131"/>
      <c r="EQ4957" s="131"/>
      <c r="ER4957" s="131"/>
      <c r="ES4957" s="131"/>
      <c r="ET4957" s="131"/>
      <c r="EU4957" s="131"/>
      <c r="EV4957" s="131"/>
      <c r="EW4957" s="131"/>
      <c r="EX4957" s="131"/>
      <c r="EY4957" s="131"/>
      <c r="EZ4957" s="131"/>
      <c r="FA4957" s="131"/>
      <c r="FB4957" s="131"/>
      <c r="FC4957" s="131"/>
      <c r="FD4957" s="131"/>
      <c r="FE4957" s="131"/>
      <c r="FF4957" s="131"/>
      <c r="FG4957" s="131"/>
      <c r="FH4957" s="131"/>
      <c r="FI4957" s="131"/>
      <c r="FJ4957" s="131"/>
      <c r="FK4957" s="131"/>
      <c r="FL4957" s="131"/>
      <c r="FM4957" s="131"/>
      <c r="FN4957" s="131"/>
      <c r="FO4957" s="131"/>
      <c r="FP4957" s="131"/>
      <c r="FQ4957" s="131"/>
      <c r="FR4957" s="131"/>
      <c r="FS4957" s="131"/>
      <c r="FT4957" s="131"/>
      <c r="FU4957" s="131"/>
      <c r="FV4957" s="131"/>
      <c r="FW4957" s="131"/>
      <c r="FX4957" s="131"/>
      <c r="FY4957" s="131"/>
      <c r="FZ4957" s="131"/>
      <c r="GA4957" s="131"/>
      <c r="GB4957" s="131"/>
      <c r="GC4957" s="131"/>
      <c r="GD4957" s="131"/>
      <c r="GE4957" s="131"/>
      <c r="GF4957" s="131"/>
      <c r="GG4957" s="131"/>
      <c r="GH4957" s="131"/>
      <c r="GI4957" s="131"/>
      <c r="GJ4957" s="131"/>
      <c r="GK4957" s="131"/>
      <c r="GL4957" s="131"/>
      <c r="GM4957" s="131"/>
      <c r="GN4957" s="131"/>
      <c r="GO4957" s="131"/>
      <c r="GP4957" s="131"/>
      <c r="GQ4957" s="131"/>
      <c r="GR4957" s="131"/>
      <c r="GS4957" s="131"/>
      <c r="GT4957" s="131"/>
      <c r="GU4957" s="131"/>
      <c r="GV4957" s="131"/>
      <c r="GW4957" s="131"/>
      <c r="GX4957" s="131"/>
      <c r="GY4957" s="131"/>
      <c r="GZ4957" s="131"/>
      <c r="HA4957" s="131"/>
      <c r="HB4957" s="131"/>
      <c r="HC4957" s="131"/>
      <c r="HD4957" s="131"/>
      <c r="HE4957" s="131"/>
      <c r="HF4957" s="131"/>
      <c r="HG4957" s="131"/>
      <c r="HH4957" s="131"/>
      <c r="HI4957" s="131"/>
      <c r="HJ4957" s="131"/>
      <c r="HK4957" s="131"/>
      <c r="HL4957" s="131"/>
      <c r="HM4957" s="131"/>
      <c r="HN4957" s="131"/>
      <c r="HO4957" s="131"/>
      <c r="HP4957" s="131"/>
      <c r="HQ4957" s="131"/>
      <c r="HR4957" s="131"/>
      <c r="HS4957" s="131"/>
      <c r="HT4957" s="131"/>
      <c r="HU4957" s="131"/>
      <c r="HV4957" s="131"/>
      <c r="HW4957" s="131"/>
      <c r="HX4957" s="131"/>
      <c r="HY4957" s="131"/>
      <c r="HZ4957" s="131"/>
      <c r="IA4957" s="131"/>
      <c r="IB4957" s="131"/>
      <c r="IC4957" s="131"/>
      <c r="ID4957" s="131"/>
      <c r="IE4957" s="131"/>
      <c r="IF4957" s="131"/>
      <c r="IG4957" s="131"/>
      <c r="IH4957" s="131"/>
    </row>
    <row r="4958" spans="1:242">
      <c r="A4958" s="382">
        <v>241</v>
      </c>
      <c r="B4958" s="364" t="s">
        <v>5964</v>
      </c>
      <c r="C4958" s="407" t="s">
        <v>5966</v>
      </c>
      <c r="D4958" s="383" t="s">
        <v>1808</v>
      </c>
      <c r="E4958" s="299"/>
      <c r="F4958" s="179"/>
      <c r="G4958" s="179"/>
      <c r="H4958" s="179"/>
      <c r="J4958" s="371">
        <v>10</v>
      </c>
      <c r="K4958" s="369">
        <f t="shared" si="300"/>
        <v>4.5277303568000002</v>
      </c>
      <c r="L4958" s="370">
        <f t="shared" si="299"/>
        <v>485113.96679999999</v>
      </c>
      <c r="M4958" s="371">
        <v>4042616.39</v>
      </c>
    </row>
    <row r="4959" spans="1:242" s="381" customFormat="1" ht="30.75" customHeight="1">
      <c r="A4959" s="820"/>
      <c r="B4959" s="1006" t="s">
        <v>6357</v>
      </c>
      <c r="C4959" s="1007"/>
      <c r="D4959" s="1007"/>
      <c r="E4959" s="1007"/>
      <c r="F4959" s="1007"/>
      <c r="G4959" s="1007"/>
      <c r="H4959" s="1007"/>
      <c r="I4959" s="387"/>
      <c r="J4959" s="378"/>
      <c r="K4959" s="395"/>
      <c r="L4959" s="388"/>
      <c r="M4959" s="388"/>
      <c r="N4959" s="378"/>
      <c r="O4959" s="378"/>
      <c r="P4959" s="378"/>
      <c r="Q4959" s="378"/>
      <c r="R4959" s="378"/>
      <c r="S4959" s="378"/>
      <c r="T4959" s="378"/>
      <c r="U4959" s="378"/>
      <c r="V4959" s="378"/>
      <c r="W4959" s="378"/>
      <c r="X4959" s="378"/>
      <c r="Y4959" s="378"/>
      <c r="Z4959" s="378"/>
      <c r="AA4959" s="378"/>
      <c r="AB4959" s="378"/>
      <c r="AC4959" s="378"/>
      <c r="AD4959" s="378"/>
      <c r="AE4959" s="378"/>
      <c r="AF4959" s="378"/>
      <c r="AG4959" s="378"/>
      <c r="AH4959" s="378"/>
      <c r="AI4959" s="378"/>
      <c r="AJ4959" s="378"/>
      <c r="AK4959" s="378"/>
      <c r="AL4959" s="378"/>
      <c r="AM4959" s="378"/>
      <c r="AN4959" s="378"/>
      <c r="AO4959" s="378"/>
      <c r="AP4959" s="378"/>
      <c r="AQ4959" s="378"/>
      <c r="AR4959" s="378"/>
      <c r="AS4959" s="378"/>
      <c r="AT4959" s="378"/>
      <c r="AU4959" s="378"/>
      <c r="AV4959" s="378"/>
      <c r="AW4959" s="378"/>
      <c r="AX4959" s="378"/>
      <c r="AY4959" s="378"/>
      <c r="AZ4959" s="378"/>
      <c r="BA4959" s="378"/>
      <c r="BB4959" s="378"/>
      <c r="BC4959" s="378"/>
      <c r="BD4959" s="378"/>
      <c r="BE4959" s="378"/>
      <c r="BF4959" s="378"/>
      <c r="BG4959" s="378"/>
      <c r="BH4959" s="378"/>
      <c r="BI4959" s="378"/>
      <c r="BJ4959" s="378"/>
      <c r="BK4959" s="378"/>
      <c r="BL4959" s="378"/>
      <c r="BM4959" s="378"/>
      <c r="BN4959" s="378"/>
      <c r="BO4959" s="378"/>
      <c r="BP4959" s="378"/>
      <c r="BQ4959" s="378"/>
      <c r="BR4959" s="378"/>
      <c r="BS4959" s="378"/>
      <c r="BT4959" s="378"/>
      <c r="BU4959" s="378"/>
      <c r="BV4959" s="378"/>
      <c r="BW4959" s="378"/>
      <c r="BX4959" s="378"/>
      <c r="BY4959" s="378"/>
      <c r="BZ4959" s="378"/>
      <c r="CA4959" s="378"/>
      <c r="CB4959" s="378"/>
      <c r="CC4959" s="378"/>
      <c r="CD4959" s="378"/>
      <c r="CE4959" s="378"/>
      <c r="CF4959" s="378"/>
      <c r="CG4959" s="378"/>
      <c r="CH4959" s="378"/>
      <c r="CI4959" s="378"/>
      <c r="CJ4959" s="378"/>
      <c r="CK4959" s="378"/>
      <c r="CL4959" s="378"/>
      <c r="CM4959" s="378"/>
      <c r="CN4959" s="378"/>
      <c r="CO4959" s="378"/>
      <c r="CP4959" s="378"/>
      <c r="CQ4959" s="378"/>
      <c r="CR4959" s="378"/>
      <c r="CS4959" s="378"/>
      <c r="CT4959" s="378"/>
      <c r="CU4959" s="378"/>
      <c r="CV4959" s="378"/>
      <c r="CW4959" s="378"/>
      <c r="CX4959" s="378"/>
      <c r="CY4959" s="378"/>
      <c r="CZ4959" s="378"/>
      <c r="DA4959" s="378"/>
      <c r="DB4959" s="378"/>
      <c r="DC4959" s="378"/>
      <c r="DD4959" s="378"/>
      <c r="DE4959" s="378"/>
      <c r="DF4959" s="378"/>
      <c r="DG4959" s="378"/>
      <c r="DH4959" s="378"/>
      <c r="DI4959" s="378"/>
      <c r="DJ4959" s="378"/>
      <c r="DK4959" s="378"/>
      <c r="DL4959" s="378"/>
      <c r="DM4959" s="378"/>
      <c r="DN4959" s="378"/>
      <c r="DO4959" s="378"/>
      <c r="DP4959" s="378"/>
      <c r="DQ4959" s="378"/>
      <c r="DR4959" s="378"/>
      <c r="DS4959" s="378"/>
      <c r="DT4959" s="378"/>
      <c r="DU4959" s="378"/>
      <c r="DV4959" s="378"/>
      <c r="DW4959" s="378"/>
      <c r="DX4959" s="378"/>
      <c r="DY4959" s="378"/>
      <c r="DZ4959" s="378"/>
      <c r="EA4959" s="378"/>
      <c r="EB4959" s="378"/>
      <c r="EC4959" s="378"/>
      <c r="ED4959" s="378"/>
      <c r="EE4959" s="378"/>
      <c r="EF4959" s="378"/>
      <c r="EG4959" s="378"/>
      <c r="EH4959" s="378"/>
      <c r="EI4959" s="378"/>
      <c r="EJ4959" s="378"/>
      <c r="EK4959" s="378"/>
      <c r="EL4959" s="378"/>
      <c r="EM4959" s="378"/>
      <c r="EN4959" s="378"/>
      <c r="EO4959" s="378"/>
      <c r="EP4959" s="378"/>
      <c r="EQ4959" s="378"/>
      <c r="ER4959" s="378"/>
      <c r="ES4959" s="378"/>
      <c r="ET4959" s="378"/>
      <c r="EU4959" s="378"/>
      <c r="EV4959" s="378"/>
      <c r="EW4959" s="378"/>
      <c r="EX4959" s="378"/>
      <c r="EY4959" s="378"/>
      <c r="EZ4959" s="378"/>
      <c r="FA4959" s="378"/>
      <c r="FB4959" s="378"/>
      <c r="FC4959" s="378"/>
      <c r="FD4959" s="378"/>
      <c r="FE4959" s="378"/>
      <c r="FF4959" s="378"/>
      <c r="FG4959" s="378"/>
      <c r="FH4959" s="378"/>
      <c r="FI4959" s="378"/>
      <c r="FJ4959" s="378"/>
      <c r="FK4959" s="378"/>
      <c r="FL4959" s="378"/>
      <c r="FM4959" s="378"/>
      <c r="FN4959" s="378"/>
      <c r="FO4959" s="378"/>
      <c r="FP4959" s="378"/>
      <c r="FQ4959" s="378"/>
      <c r="FR4959" s="378"/>
      <c r="FS4959" s="378"/>
      <c r="FT4959" s="378"/>
      <c r="FU4959" s="378"/>
      <c r="FV4959" s="378"/>
      <c r="FW4959" s="378"/>
      <c r="FX4959" s="378"/>
      <c r="FY4959" s="378"/>
      <c r="FZ4959" s="378"/>
      <c r="GA4959" s="378"/>
      <c r="GB4959" s="378"/>
      <c r="GC4959" s="378"/>
      <c r="GD4959" s="378"/>
      <c r="GE4959" s="378"/>
      <c r="GF4959" s="378"/>
      <c r="GG4959" s="378"/>
      <c r="GH4959" s="378"/>
      <c r="GI4959" s="378"/>
      <c r="GJ4959" s="378"/>
      <c r="GK4959" s="378"/>
      <c r="GL4959" s="378"/>
      <c r="GM4959" s="378"/>
      <c r="GN4959" s="378"/>
      <c r="GO4959" s="378"/>
      <c r="GP4959" s="378"/>
      <c r="GQ4959" s="378"/>
      <c r="GR4959" s="378"/>
      <c r="GS4959" s="378"/>
      <c r="GT4959" s="378"/>
      <c r="GU4959" s="378"/>
      <c r="GV4959" s="378"/>
      <c r="GW4959" s="378"/>
      <c r="GX4959" s="378"/>
      <c r="GY4959" s="378"/>
      <c r="GZ4959" s="378"/>
      <c r="HA4959" s="378"/>
      <c r="HB4959" s="378"/>
      <c r="HC4959" s="378"/>
      <c r="HD4959" s="378"/>
      <c r="HE4959" s="378"/>
      <c r="HF4959" s="378"/>
      <c r="HG4959" s="378"/>
      <c r="HH4959" s="378"/>
      <c r="HI4959" s="378"/>
      <c r="HJ4959" s="378"/>
      <c r="HK4959" s="378"/>
      <c r="HL4959" s="378"/>
      <c r="HM4959" s="378"/>
      <c r="HN4959" s="378"/>
      <c r="HO4959" s="378"/>
      <c r="HP4959" s="378"/>
      <c r="HQ4959" s="378"/>
      <c r="HR4959" s="378"/>
      <c r="HS4959" s="378"/>
      <c r="HT4959" s="378"/>
      <c r="HU4959" s="378"/>
      <c r="HV4959" s="378"/>
      <c r="HW4959" s="378"/>
      <c r="HX4959" s="378"/>
      <c r="HY4959" s="378"/>
      <c r="HZ4959" s="378"/>
      <c r="IA4959" s="378"/>
      <c r="IB4959" s="378"/>
      <c r="IC4959" s="378"/>
      <c r="ID4959" s="378"/>
      <c r="IE4959" s="378"/>
      <c r="IF4959" s="378"/>
      <c r="IG4959" s="378"/>
      <c r="IH4959" s="378"/>
    </row>
    <row r="4960" spans="1:242" ht="46.5">
      <c r="A4960" s="382">
        <v>242</v>
      </c>
      <c r="B4960" s="364" t="s">
        <v>5967</v>
      </c>
      <c r="C4960" s="409"/>
      <c r="D4960" s="179" t="s">
        <v>1809</v>
      </c>
      <c r="E4960" s="299"/>
      <c r="F4960" s="179"/>
      <c r="G4960" s="179"/>
      <c r="H4960" s="179"/>
      <c r="J4960" s="410">
        <v>6</v>
      </c>
      <c r="K4960" s="369">
        <f t="shared" si="300"/>
        <v>2.8454999999999999</v>
      </c>
      <c r="L4960" s="411">
        <f>M4960*5%</f>
        <v>135500</v>
      </c>
      <c r="M4960" s="397">
        <v>2710000</v>
      </c>
    </row>
    <row r="4961" spans="1:242">
      <c r="A4961" s="382">
        <v>243</v>
      </c>
      <c r="B4961" s="364" t="s">
        <v>5968</v>
      </c>
      <c r="C4961" s="365" t="s">
        <v>5969</v>
      </c>
      <c r="D4961" s="179" t="s">
        <v>1808</v>
      </c>
      <c r="E4961" s="299"/>
      <c r="F4961" s="179"/>
      <c r="G4961" s="179"/>
      <c r="H4961" s="179"/>
      <c r="J4961" s="412">
        <v>12</v>
      </c>
      <c r="K4961" s="369">
        <f t="shared" si="300"/>
        <v>2.0530650000000001E-2</v>
      </c>
      <c r="L4961" s="411">
        <f t="shared" ref="L4961:L4985" si="301">M4961*5%</f>
        <v>977.65000000000009</v>
      </c>
      <c r="M4961" s="397">
        <v>19553</v>
      </c>
    </row>
    <row r="4962" spans="1:242">
      <c r="A4962" s="382">
        <v>244</v>
      </c>
      <c r="B4962" s="364" t="s">
        <v>5970</v>
      </c>
      <c r="C4962" s="365" t="s">
        <v>5969</v>
      </c>
      <c r="D4962" s="179" t="s">
        <v>1808</v>
      </c>
      <c r="E4962" s="299"/>
      <c r="F4962" s="179"/>
      <c r="G4962" s="179"/>
      <c r="H4962" s="179"/>
      <c r="J4962" s="412">
        <v>8</v>
      </c>
      <c r="K4962" s="369">
        <f t="shared" si="300"/>
        <v>2.6564999999999998E-2</v>
      </c>
      <c r="L4962" s="411">
        <f t="shared" si="301"/>
        <v>1265</v>
      </c>
      <c r="M4962" s="397">
        <v>25300</v>
      </c>
    </row>
    <row r="4963" spans="1:242">
      <c r="A4963" s="382">
        <v>245</v>
      </c>
      <c r="B4963" s="364" t="s">
        <v>5971</v>
      </c>
      <c r="C4963" s="365" t="s">
        <v>5969</v>
      </c>
      <c r="D4963" s="179" t="s">
        <v>1808</v>
      </c>
      <c r="E4963" s="299"/>
      <c r="F4963" s="179"/>
      <c r="G4963" s="179"/>
      <c r="H4963" s="179"/>
      <c r="J4963" s="412">
        <v>8</v>
      </c>
      <c r="K4963" s="369">
        <f t="shared" si="300"/>
        <v>0.12527025</v>
      </c>
      <c r="L4963" s="411">
        <f t="shared" si="301"/>
        <v>5965.25</v>
      </c>
      <c r="M4963" s="397">
        <v>119305</v>
      </c>
    </row>
    <row r="4964" spans="1:242">
      <c r="A4964" s="382">
        <v>246</v>
      </c>
      <c r="B4964" s="364" t="s">
        <v>5972</v>
      </c>
      <c r="C4964" s="365" t="s">
        <v>5969</v>
      </c>
      <c r="D4964" s="179" t="s">
        <v>1808</v>
      </c>
      <c r="E4964" s="299"/>
      <c r="F4964" s="179"/>
      <c r="G4964" s="179"/>
      <c r="H4964" s="179"/>
      <c r="J4964" s="412">
        <v>8</v>
      </c>
      <c r="K4964" s="369">
        <f t="shared" si="300"/>
        <v>9.30594E-2</v>
      </c>
      <c r="L4964" s="411">
        <f t="shared" si="301"/>
        <v>4431.4000000000005</v>
      </c>
      <c r="M4964" s="397">
        <v>88628</v>
      </c>
    </row>
    <row r="4965" spans="1:242">
      <c r="A4965" s="382">
        <v>247</v>
      </c>
      <c r="B4965" s="364" t="s">
        <v>5973</v>
      </c>
      <c r="C4965" s="365" t="s">
        <v>5969</v>
      </c>
      <c r="D4965" s="179" t="s">
        <v>1808</v>
      </c>
      <c r="E4965" s="299"/>
      <c r="F4965" s="179"/>
      <c r="G4965" s="179"/>
      <c r="H4965" s="179"/>
      <c r="J4965" s="412">
        <v>8</v>
      </c>
      <c r="K4965" s="369">
        <f t="shared" si="300"/>
        <v>6.866789999999999E-2</v>
      </c>
      <c r="L4965" s="411">
        <f t="shared" si="301"/>
        <v>3269.9</v>
      </c>
      <c r="M4965" s="397">
        <v>65398</v>
      </c>
    </row>
    <row r="4966" spans="1:242">
      <c r="A4966" s="382">
        <v>248</v>
      </c>
      <c r="B4966" s="364" t="s">
        <v>5974</v>
      </c>
      <c r="C4966" s="365" t="s">
        <v>5975</v>
      </c>
      <c r="D4966" s="179" t="s">
        <v>1808</v>
      </c>
      <c r="E4966" s="299"/>
      <c r="F4966" s="179"/>
      <c r="G4966" s="179"/>
      <c r="H4966" s="179"/>
      <c r="J4966" s="412">
        <v>20</v>
      </c>
      <c r="K4966" s="369">
        <f t="shared" si="300"/>
        <v>1.14345E-2</v>
      </c>
      <c r="L4966" s="411">
        <f t="shared" si="301"/>
        <v>544.5</v>
      </c>
      <c r="M4966" s="397">
        <v>10890</v>
      </c>
    </row>
    <row r="4967" spans="1:242">
      <c r="A4967" s="382">
        <v>249</v>
      </c>
      <c r="B4967" s="364" t="s">
        <v>5976</v>
      </c>
      <c r="C4967" s="365" t="s">
        <v>5977</v>
      </c>
      <c r="D4967" s="179" t="s">
        <v>1808</v>
      </c>
      <c r="E4967" s="299"/>
      <c r="F4967" s="179"/>
      <c r="G4967" s="179"/>
      <c r="H4967" s="179"/>
      <c r="J4967" s="412">
        <v>4</v>
      </c>
      <c r="K4967" s="369">
        <f t="shared" si="300"/>
        <v>1.9109160000000001</v>
      </c>
      <c r="L4967" s="411">
        <f t="shared" si="301"/>
        <v>90996</v>
      </c>
      <c r="M4967" s="397">
        <v>1819920</v>
      </c>
    </row>
    <row r="4968" spans="1:242">
      <c r="A4968" s="382">
        <v>250</v>
      </c>
      <c r="B4968" s="364" t="s">
        <v>5978</v>
      </c>
      <c r="C4968" s="365" t="s">
        <v>5977</v>
      </c>
      <c r="D4968" s="179" t="s">
        <v>1808</v>
      </c>
      <c r="E4968" s="299"/>
      <c r="F4968" s="179"/>
      <c r="G4968" s="179"/>
      <c r="H4968" s="179"/>
      <c r="J4968" s="412">
        <v>2</v>
      </c>
      <c r="K4968" s="369">
        <f t="shared" si="300"/>
        <v>2.5145504999999999</v>
      </c>
      <c r="L4968" s="411">
        <f t="shared" si="301"/>
        <v>119740.5</v>
      </c>
      <c r="M4968" s="397">
        <v>2394810</v>
      </c>
    </row>
    <row r="4969" spans="1:242">
      <c r="A4969" s="382">
        <v>251</v>
      </c>
      <c r="B4969" s="364" t="s">
        <v>5979</v>
      </c>
      <c r="C4969" s="365" t="s">
        <v>898</v>
      </c>
      <c r="D4969" s="179" t="s">
        <v>1808</v>
      </c>
      <c r="E4969" s="299"/>
      <c r="F4969" s="179"/>
      <c r="G4969" s="179"/>
      <c r="H4969" s="179"/>
      <c r="J4969" s="412">
        <v>100</v>
      </c>
      <c r="K4969" s="369">
        <f t="shared" si="300"/>
        <v>3.4650000000000002E-3</v>
      </c>
      <c r="L4969" s="411">
        <f t="shared" si="301"/>
        <v>165</v>
      </c>
      <c r="M4969" s="397">
        <v>3300</v>
      </c>
    </row>
    <row r="4970" spans="1:242">
      <c r="A4970" s="382">
        <v>252</v>
      </c>
      <c r="B4970" s="364" t="s">
        <v>5980</v>
      </c>
      <c r="C4970" s="365"/>
      <c r="D4970" s="179" t="s">
        <v>1808</v>
      </c>
      <c r="E4970" s="299"/>
      <c r="F4970" s="179"/>
      <c r="G4970" s="179"/>
      <c r="H4970" s="179"/>
      <c r="J4970" s="412">
        <v>20</v>
      </c>
      <c r="K4970" s="369">
        <f t="shared" si="300"/>
        <v>0.15456</v>
      </c>
      <c r="L4970" s="411">
        <f t="shared" si="301"/>
        <v>7360</v>
      </c>
      <c r="M4970" s="397">
        <v>147200</v>
      </c>
    </row>
    <row r="4971" spans="1:242">
      <c r="A4971" s="382">
        <v>253</v>
      </c>
      <c r="B4971" s="364" t="s">
        <v>5981</v>
      </c>
      <c r="C4971" s="365"/>
      <c r="D4971" s="179" t="s">
        <v>1808</v>
      </c>
      <c r="E4971" s="299"/>
      <c r="F4971" s="179"/>
      <c r="G4971" s="179"/>
      <c r="H4971" s="179"/>
      <c r="J4971" s="412">
        <v>20</v>
      </c>
      <c r="K4971" s="369">
        <f t="shared" si="300"/>
        <v>0.40971840000000004</v>
      </c>
      <c r="L4971" s="411">
        <f t="shared" si="301"/>
        <v>19510.400000000001</v>
      </c>
      <c r="M4971" s="397">
        <v>390208</v>
      </c>
    </row>
    <row r="4972" spans="1:242">
      <c r="A4972" s="382">
        <v>254</v>
      </c>
      <c r="B4972" s="364" t="s">
        <v>5982</v>
      </c>
      <c r="C4972" s="365"/>
      <c r="D4972" s="179" t="s">
        <v>1808</v>
      </c>
      <c r="E4972" s="299"/>
      <c r="F4972" s="179"/>
      <c r="G4972" s="179"/>
      <c r="H4972" s="179"/>
      <c r="J4972" s="412">
        <v>20</v>
      </c>
      <c r="K4972" s="369">
        <f t="shared" si="300"/>
        <v>0.20286000000000001</v>
      </c>
      <c r="L4972" s="411">
        <f t="shared" si="301"/>
        <v>9660</v>
      </c>
      <c r="M4972" s="397">
        <v>193200</v>
      </c>
    </row>
    <row r="4973" spans="1:242">
      <c r="A4973" s="382">
        <v>255</v>
      </c>
      <c r="B4973" s="364" t="s">
        <v>5983</v>
      </c>
      <c r="C4973" s="365" t="s">
        <v>5984</v>
      </c>
      <c r="D4973" s="179" t="s">
        <v>5985</v>
      </c>
      <c r="E4973" s="299"/>
      <c r="F4973" s="179"/>
      <c r="G4973" s="179"/>
      <c r="H4973" s="179"/>
      <c r="J4973" s="412">
        <v>10</v>
      </c>
      <c r="K4973" s="369">
        <f t="shared" si="300"/>
        <v>0.40177152749999995</v>
      </c>
      <c r="L4973" s="411">
        <f t="shared" si="301"/>
        <v>19131.977500000001</v>
      </c>
      <c r="M4973" s="397">
        <v>382639.55</v>
      </c>
    </row>
    <row r="4974" spans="1:242">
      <c r="A4974" s="382">
        <v>256</v>
      </c>
      <c r="B4974" s="364" t="s">
        <v>5986</v>
      </c>
      <c r="C4974" s="365" t="s">
        <v>5984</v>
      </c>
      <c r="D4974" s="179" t="s">
        <v>5985</v>
      </c>
      <c r="E4974" s="299"/>
      <c r="F4974" s="179"/>
      <c r="G4974" s="179"/>
      <c r="H4974" s="179"/>
      <c r="J4974" s="412">
        <v>10</v>
      </c>
      <c r="K4974" s="369">
        <f t="shared" si="300"/>
        <v>0.40177152749999995</v>
      </c>
      <c r="L4974" s="411">
        <f t="shared" si="301"/>
        <v>19131.977500000001</v>
      </c>
      <c r="M4974" s="397">
        <v>382639.55</v>
      </c>
    </row>
    <row r="4975" spans="1:242" s="799" customFormat="1" ht="46.5">
      <c r="A4975" s="382">
        <v>257</v>
      </c>
      <c r="B4975" s="364" t="s">
        <v>5987</v>
      </c>
      <c r="C4975" s="365"/>
      <c r="D4975" s="179" t="s">
        <v>1808</v>
      </c>
      <c r="E4975" s="195"/>
      <c r="F4975" s="179"/>
      <c r="G4975" s="179"/>
      <c r="H4975" s="179"/>
      <c r="I4975" s="130"/>
      <c r="J4975" s="412">
        <v>2</v>
      </c>
      <c r="K4975" s="369">
        <f t="shared" si="300"/>
        <v>10.2522342195</v>
      </c>
      <c r="L4975" s="411">
        <f t="shared" si="301"/>
        <v>488201.62950000004</v>
      </c>
      <c r="M4975" s="397">
        <v>9764032.5899999999</v>
      </c>
      <c r="N4975" s="131"/>
      <c r="O4975" s="131"/>
      <c r="P4975" s="131"/>
      <c r="Q4975" s="131"/>
      <c r="R4975" s="131"/>
      <c r="S4975" s="131"/>
      <c r="T4975" s="131"/>
      <c r="U4975" s="131"/>
      <c r="V4975" s="131"/>
      <c r="W4975" s="131"/>
      <c r="X4975" s="131"/>
      <c r="Y4975" s="131"/>
      <c r="Z4975" s="131"/>
      <c r="AA4975" s="131"/>
      <c r="AB4975" s="131"/>
      <c r="AC4975" s="131"/>
      <c r="AD4975" s="131"/>
      <c r="AE4975" s="131"/>
      <c r="AF4975" s="131"/>
      <c r="AG4975" s="131"/>
      <c r="AH4975" s="131"/>
      <c r="AI4975" s="131"/>
      <c r="AJ4975" s="131"/>
      <c r="AK4975" s="131"/>
      <c r="AL4975" s="131"/>
      <c r="AM4975" s="131"/>
      <c r="AN4975" s="131"/>
      <c r="AO4975" s="131"/>
      <c r="AP4975" s="131"/>
      <c r="AQ4975" s="131"/>
      <c r="AR4975" s="131"/>
      <c r="AS4975" s="131"/>
      <c r="AT4975" s="131"/>
      <c r="AU4975" s="131"/>
      <c r="AV4975" s="131"/>
      <c r="AW4975" s="131"/>
      <c r="AX4975" s="131"/>
      <c r="AY4975" s="131"/>
      <c r="AZ4975" s="131"/>
      <c r="BA4975" s="131"/>
      <c r="BB4975" s="131"/>
      <c r="BC4975" s="131"/>
      <c r="BD4975" s="131"/>
      <c r="BE4975" s="131"/>
      <c r="BF4975" s="131"/>
      <c r="BG4975" s="131"/>
      <c r="BH4975" s="131"/>
      <c r="BI4975" s="131"/>
      <c r="BJ4975" s="131"/>
      <c r="BK4975" s="131"/>
      <c r="BL4975" s="131"/>
      <c r="BM4975" s="131"/>
      <c r="BN4975" s="131"/>
      <c r="BO4975" s="131"/>
      <c r="BP4975" s="131"/>
      <c r="BQ4975" s="131"/>
      <c r="BR4975" s="131"/>
      <c r="BS4975" s="131"/>
      <c r="BT4975" s="131"/>
      <c r="BU4975" s="131"/>
      <c r="BV4975" s="131"/>
      <c r="BW4975" s="131"/>
      <c r="BX4975" s="131"/>
      <c r="BY4975" s="131"/>
      <c r="BZ4975" s="131"/>
      <c r="CA4975" s="131"/>
      <c r="CB4975" s="131"/>
      <c r="CC4975" s="131"/>
      <c r="CD4975" s="131"/>
      <c r="CE4975" s="131"/>
      <c r="CF4975" s="131"/>
      <c r="CG4975" s="131"/>
      <c r="CH4975" s="131"/>
      <c r="CI4975" s="131"/>
      <c r="CJ4975" s="131"/>
      <c r="CK4975" s="131"/>
      <c r="CL4975" s="131"/>
      <c r="CM4975" s="131"/>
      <c r="CN4975" s="131"/>
      <c r="CO4975" s="131"/>
      <c r="CP4975" s="131"/>
      <c r="CQ4975" s="131"/>
      <c r="CR4975" s="131"/>
      <c r="CS4975" s="131"/>
      <c r="CT4975" s="131"/>
      <c r="CU4975" s="131"/>
      <c r="CV4975" s="131"/>
      <c r="CW4975" s="131"/>
      <c r="CX4975" s="131"/>
      <c r="CY4975" s="131"/>
      <c r="CZ4975" s="131"/>
      <c r="DA4975" s="131"/>
      <c r="DB4975" s="131"/>
      <c r="DC4975" s="131"/>
      <c r="DD4975" s="131"/>
      <c r="DE4975" s="131"/>
      <c r="DF4975" s="131"/>
      <c r="DG4975" s="131"/>
      <c r="DH4975" s="131"/>
      <c r="DI4975" s="131"/>
      <c r="DJ4975" s="131"/>
      <c r="DK4975" s="131"/>
      <c r="DL4975" s="131"/>
      <c r="DM4975" s="131"/>
      <c r="DN4975" s="131"/>
      <c r="DO4975" s="131"/>
      <c r="DP4975" s="131"/>
      <c r="DQ4975" s="131"/>
      <c r="DR4975" s="131"/>
      <c r="DS4975" s="131"/>
      <c r="DT4975" s="131"/>
      <c r="DU4975" s="131"/>
      <c r="DV4975" s="131"/>
      <c r="DW4975" s="131"/>
      <c r="DX4975" s="131"/>
      <c r="DY4975" s="131"/>
      <c r="DZ4975" s="131"/>
      <c r="EA4975" s="131"/>
      <c r="EB4975" s="131"/>
      <c r="EC4975" s="131"/>
      <c r="ED4975" s="131"/>
      <c r="EE4975" s="131"/>
      <c r="EF4975" s="131"/>
      <c r="EG4975" s="131"/>
      <c r="EH4975" s="131"/>
      <c r="EI4975" s="131"/>
      <c r="EJ4975" s="131"/>
      <c r="EK4975" s="131"/>
      <c r="EL4975" s="131"/>
      <c r="EM4975" s="131"/>
      <c r="EN4975" s="131"/>
      <c r="EO4975" s="131"/>
      <c r="EP4975" s="131"/>
      <c r="EQ4975" s="131"/>
      <c r="ER4975" s="131"/>
      <c r="ES4975" s="131"/>
      <c r="ET4975" s="131"/>
      <c r="EU4975" s="131"/>
      <c r="EV4975" s="131"/>
      <c r="EW4975" s="131"/>
      <c r="EX4975" s="131"/>
      <c r="EY4975" s="131"/>
      <c r="EZ4975" s="131"/>
      <c r="FA4975" s="131"/>
      <c r="FB4975" s="131"/>
      <c r="FC4975" s="131"/>
      <c r="FD4975" s="131"/>
      <c r="FE4975" s="131"/>
      <c r="FF4975" s="131"/>
      <c r="FG4975" s="131"/>
      <c r="FH4975" s="131"/>
      <c r="FI4975" s="131"/>
      <c r="FJ4975" s="131"/>
      <c r="FK4975" s="131"/>
      <c r="FL4975" s="131"/>
      <c r="FM4975" s="131"/>
      <c r="FN4975" s="131"/>
      <c r="FO4975" s="131"/>
      <c r="FP4975" s="131"/>
      <c r="FQ4975" s="131"/>
      <c r="FR4975" s="131"/>
      <c r="FS4975" s="131"/>
      <c r="FT4975" s="131"/>
      <c r="FU4975" s="131"/>
      <c r="FV4975" s="131"/>
      <c r="FW4975" s="131"/>
      <c r="FX4975" s="131"/>
      <c r="FY4975" s="131"/>
      <c r="FZ4975" s="131"/>
      <c r="GA4975" s="131"/>
      <c r="GB4975" s="131"/>
      <c r="GC4975" s="131"/>
      <c r="GD4975" s="131"/>
      <c r="GE4975" s="131"/>
      <c r="GF4975" s="131"/>
      <c r="GG4975" s="131"/>
      <c r="GH4975" s="131"/>
      <c r="GI4975" s="131"/>
      <c r="GJ4975" s="131"/>
      <c r="GK4975" s="131"/>
      <c r="GL4975" s="131"/>
      <c r="GM4975" s="131"/>
      <c r="GN4975" s="131"/>
      <c r="GO4975" s="131"/>
      <c r="GP4975" s="131"/>
      <c r="GQ4975" s="131"/>
      <c r="GR4975" s="131"/>
      <c r="GS4975" s="131"/>
      <c r="GT4975" s="131"/>
      <c r="GU4975" s="131"/>
      <c r="GV4975" s="131"/>
      <c r="GW4975" s="131"/>
      <c r="GX4975" s="131"/>
      <c r="GY4975" s="131"/>
      <c r="GZ4975" s="131"/>
      <c r="HA4975" s="131"/>
      <c r="HB4975" s="131"/>
      <c r="HC4975" s="131"/>
      <c r="HD4975" s="131"/>
      <c r="HE4975" s="131"/>
      <c r="HF4975" s="131"/>
      <c r="HG4975" s="131"/>
      <c r="HH4975" s="131"/>
      <c r="HI4975" s="131"/>
      <c r="HJ4975" s="131"/>
      <c r="HK4975" s="131"/>
      <c r="HL4975" s="131"/>
      <c r="HM4975" s="131"/>
      <c r="HN4975" s="131"/>
      <c r="HO4975" s="131"/>
      <c r="HP4975" s="131"/>
      <c r="HQ4975" s="131"/>
      <c r="HR4975" s="131"/>
      <c r="HS4975" s="131"/>
      <c r="HT4975" s="131"/>
      <c r="HU4975" s="131"/>
      <c r="HV4975" s="131"/>
      <c r="HW4975" s="131"/>
      <c r="HX4975" s="131"/>
      <c r="HY4975" s="131"/>
      <c r="HZ4975" s="131"/>
      <c r="IA4975" s="131"/>
      <c r="IB4975" s="131"/>
      <c r="IC4975" s="131"/>
      <c r="ID4975" s="131"/>
      <c r="IE4975" s="131"/>
      <c r="IF4975" s="131"/>
      <c r="IG4975" s="131"/>
      <c r="IH4975" s="131"/>
    </row>
    <row r="4976" spans="1:242">
      <c r="A4976" s="382">
        <v>258</v>
      </c>
      <c r="B4976" s="364" t="s">
        <v>5988</v>
      </c>
      <c r="C4976" s="365"/>
      <c r="D4976" s="179" t="s">
        <v>1808</v>
      </c>
      <c r="E4976" s="299"/>
      <c r="F4976" s="179"/>
      <c r="G4976" s="179"/>
      <c r="H4976" s="179"/>
      <c r="J4976" s="412">
        <v>2</v>
      </c>
      <c r="K4976" s="369">
        <f t="shared" si="300"/>
        <v>15.7224485985</v>
      </c>
      <c r="L4976" s="411">
        <f t="shared" si="301"/>
        <v>748688.02850000001</v>
      </c>
      <c r="M4976" s="397">
        <v>14973760.57</v>
      </c>
    </row>
    <row r="4977" spans="1:242">
      <c r="A4977" s="382">
        <v>259</v>
      </c>
      <c r="B4977" s="364" t="s">
        <v>5989</v>
      </c>
      <c r="C4977" s="365"/>
      <c r="D4977" s="179" t="s">
        <v>1808</v>
      </c>
      <c r="E4977" s="299"/>
      <c r="F4977" s="179"/>
      <c r="G4977" s="179"/>
      <c r="H4977" s="179"/>
      <c r="J4977" s="412">
        <v>1</v>
      </c>
      <c r="K4977" s="369">
        <f t="shared" si="300"/>
        <v>31.740191080500001</v>
      </c>
      <c r="L4977" s="411">
        <f t="shared" si="301"/>
        <v>1511437.6705</v>
      </c>
      <c r="M4977" s="397">
        <v>30228753.41</v>
      </c>
    </row>
    <row r="4978" spans="1:242">
      <c r="A4978" s="382">
        <v>260</v>
      </c>
      <c r="B4978" s="364" t="s">
        <v>5990</v>
      </c>
      <c r="C4978" s="413"/>
      <c r="D4978" s="179" t="s">
        <v>1808</v>
      </c>
      <c r="E4978" s="299"/>
      <c r="F4978" s="179"/>
      <c r="G4978" s="179"/>
      <c r="H4978" s="179"/>
      <c r="J4978" s="412">
        <v>6</v>
      </c>
      <c r="K4978" s="369">
        <f t="shared" si="300"/>
        <v>1.155</v>
      </c>
      <c r="L4978" s="411">
        <f t="shared" si="301"/>
        <v>55000</v>
      </c>
      <c r="M4978" s="397">
        <v>1100000</v>
      </c>
    </row>
    <row r="4979" spans="1:242">
      <c r="A4979" s="382">
        <v>261</v>
      </c>
      <c r="B4979" s="364" t="s">
        <v>5991</v>
      </c>
      <c r="C4979" s="413"/>
      <c r="D4979" s="179" t="s">
        <v>1808</v>
      </c>
      <c r="E4979" s="299"/>
      <c r="F4979" s="179"/>
      <c r="G4979" s="179"/>
      <c r="H4979" s="179"/>
      <c r="J4979" s="412">
        <v>2</v>
      </c>
      <c r="K4979" s="369">
        <f t="shared" si="300"/>
        <v>1.064028</v>
      </c>
      <c r="L4979" s="411">
        <f t="shared" si="301"/>
        <v>50668</v>
      </c>
      <c r="M4979" s="397">
        <v>1013360</v>
      </c>
    </row>
    <row r="4980" spans="1:242">
      <c r="A4980" s="382">
        <v>262</v>
      </c>
      <c r="B4980" s="364" t="s">
        <v>5992</v>
      </c>
      <c r="C4980" s="413"/>
      <c r="D4980" s="179" t="s">
        <v>1808</v>
      </c>
      <c r="E4980" s="299"/>
      <c r="F4980" s="179"/>
      <c r="G4980" s="179"/>
      <c r="H4980" s="179"/>
      <c r="J4980" s="412">
        <v>10</v>
      </c>
      <c r="K4980" s="369">
        <f t="shared" si="300"/>
        <v>1.31985</v>
      </c>
      <c r="L4980" s="411">
        <f t="shared" si="301"/>
        <v>62850</v>
      </c>
      <c r="M4980" s="397">
        <v>1257000</v>
      </c>
    </row>
    <row r="4981" spans="1:242">
      <c r="A4981" s="382">
        <v>263</v>
      </c>
      <c r="B4981" s="364" t="s">
        <v>5993</v>
      </c>
      <c r="C4981" s="413"/>
      <c r="D4981" s="179"/>
      <c r="E4981" s="299"/>
      <c r="F4981" s="179"/>
      <c r="G4981" s="179"/>
      <c r="H4981" s="179"/>
      <c r="J4981" s="412">
        <v>2</v>
      </c>
      <c r="K4981" s="369">
        <f t="shared" si="300"/>
        <v>6.8512500000000003</v>
      </c>
      <c r="L4981" s="411">
        <f t="shared" si="301"/>
        <v>326250</v>
      </c>
      <c r="M4981" s="397">
        <v>6525000</v>
      </c>
    </row>
    <row r="4982" spans="1:242">
      <c r="A4982" s="382">
        <v>264</v>
      </c>
      <c r="B4982" s="364" t="s">
        <v>5994</v>
      </c>
      <c r="C4982" s="413"/>
      <c r="D4982" s="179" t="s">
        <v>1808</v>
      </c>
      <c r="E4982" s="299"/>
      <c r="F4982" s="179"/>
      <c r="G4982" s="179"/>
      <c r="H4982" s="179"/>
      <c r="J4982" s="412">
        <v>4</v>
      </c>
      <c r="K4982" s="369">
        <f t="shared" si="300"/>
        <v>0.101073</v>
      </c>
      <c r="L4982" s="411">
        <f t="shared" si="301"/>
        <v>4813</v>
      </c>
      <c r="M4982" s="397">
        <v>96260</v>
      </c>
    </row>
    <row r="4983" spans="1:242">
      <c r="A4983" s="382">
        <v>265</v>
      </c>
      <c r="B4983" s="364" t="s">
        <v>5995</v>
      </c>
      <c r="C4983" s="413" t="s">
        <v>5996</v>
      </c>
      <c r="D4983" s="179" t="s">
        <v>5932</v>
      </c>
      <c r="E4983" s="299"/>
      <c r="F4983" s="179"/>
      <c r="G4983" s="179"/>
      <c r="H4983" s="179"/>
      <c r="J4983" s="414">
        <v>5</v>
      </c>
      <c r="K4983" s="369">
        <f t="shared" si="300"/>
        <v>4.2</v>
      </c>
      <c r="L4983" s="411">
        <f t="shared" si="301"/>
        <v>200000</v>
      </c>
      <c r="M4983" s="397">
        <v>4000000</v>
      </c>
    </row>
    <row r="4984" spans="1:242">
      <c r="A4984" s="382">
        <v>266</v>
      </c>
      <c r="B4984" s="364" t="s">
        <v>5997</v>
      </c>
      <c r="C4984" s="413"/>
      <c r="D4984" s="179" t="s">
        <v>5998</v>
      </c>
      <c r="E4984" s="299"/>
      <c r="F4984" s="179"/>
      <c r="G4984" s="179"/>
      <c r="H4984" s="179"/>
      <c r="J4984" s="414">
        <v>1</v>
      </c>
      <c r="K4984" s="369">
        <f t="shared" si="300"/>
        <v>787.5</v>
      </c>
      <c r="L4984" s="411">
        <f t="shared" si="301"/>
        <v>37500000</v>
      </c>
      <c r="M4984" s="397">
        <v>750000000</v>
      </c>
    </row>
    <row r="4985" spans="1:242" ht="46.5">
      <c r="A4985" s="382">
        <v>267</v>
      </c>
      <c r="B4985" s="364" t="s">
        <v>5999</v>
      </c>
      <c r="C4985" s="413"/>
      <c r="D4985" s="179" t="s">
        <v>1808</v>
      </c>
      <c r="E4985" s="299"/>
      <c r="F4985" s="179"/>
      <c r="G4985" s="179"/>
      <c r="H4985" s="179"/>
      <c r="J4985" s="412">
        <v>6</v>
      </c>
      <c r="K4985" s="369">
        <f t="shared" si="300"/>
        <v>0.19425000000000001</v>
      </c>
      <c r="L4985" s="411">
        <f t="shared" si="301"/>
        <v>9250</v>
      </c>
      <c r="M4985" s="397">
        <v>185000</v>
      </c>
    </row>
    <row r="4986" spans="1:242" s="381" customFormat="1" ht="30.75" customHeight="1">
      <c r="A4986" s="820"/>
      <c r="B4986" s="1006" t="s">
        <v>6358</v>
      </c>
      <c r="C4986" s="1007"/>
      <c r="D4986" s="1007"/>
      <c r="E4986" s="1007"/>
      <c r="F4986" s="1007"/>
      <c r="G4986" s="1007"/>
      <c r="H4986" s="1007"/>
      <c r="I4986" s="387"/>
      <c r="J4986" s="378"/>
      <c r="K4986" s="395"/>
      <c r="L4986" s="388"/>
      <c r="M4986" s="388"/>
      <c r="N4986" s="378"/>
      <c r="O4986" s="378"/>
      <c r="P4986" s="378"/>
      <c r="Q4986" s="378"/>
      <c r="R4986" s="378"/>
      <c r="S4986" s="378"/>
      <c r="T4986" s="378"/>
      <c r="U4986" s="378"/>
      <c r="V4986" s="378"/>
      <c r="W4986" s="378"/>
      <c r="X4986" s="378"/>
      <c r="Y4986" s="378"/>
      <c r="Z4986" s="378"/>
      <c r="AA4986" s="378"/>
      <c r="AB4986" s="378"/>
      <c r="AC4986" s="378"/>
      <c r="AD4986" s="378"/>
      <c r="AE4986" s="378"/>
      <c r="AF4986" s="378"/>
      <c r="AG4986" s="378"/>
      <c r="AH4986" s="378"/>
      <c r="AI4986" s="378"/>
      <c r="AJ4986" s="378"/>
      <c r="AK4986" s="378"/>
      <c r="AL4986" s="378"/>
      <c r="AM4986" s="378"/>
      <c r="AN4986" s="378"/>
      <c r="AO4986" s="378"/>
      <c r="AP4986" s="378"/>
      <c r="AQ4986" s="378"/>
      <c r="AR4986" s="378"/>
      <c r="AS4986" s="378"/>
      <c r="AT4986" s="378"/>
      <c r="AU4986" s="378"/>
      <c r="AV4986" s="378"/>
      <c r="AW4986" s="378"/>
      <c r="AX4986" s="378"/>
      <c r="AY4986" s="378"/>
      <c r="AZ4986" s="378"/>
      <c r="BA4986" s="378"/>
      <c r="BB4986" s="378"/>
      <c r="BC4986" s="378"/>
      <c r="BD4986" s="378"/>
      <c r="BE4986" s="378"/>
      <c r="BF4986" s="378"/>
      <c r="BG4986" s="378"/>
      <c r="BH4986" s="378"/>
      <c r="BI4986" s="378"/>
      <c r="BJ4986" s="378"/>
      <c r="BK4986" s="378"/>
      <c r="BL4986" s="378"/>
      <c r="BM4986" s="378"/>
      <c r="BN4986" s="378"/>
      <c r="BO4986" s="378"/>
      <c r="BP4986" s="378"/>
      <c r="BQ4986" s="378"/>
      <c r="BR4986" s="378"/>
      <c r="BS4986" s="378"/>
      <c r="BT4986" s="378"/>
      <c r="BU4986" s="378"/>
      <c r="BV4986" s="378"/>
      <c r="BW4986" s="378"/>
      <c r="BX4986" s="378"/>
      <c r="BY4986" s="378"/>
      <c r="BZ4986" s="378"/>
      <c r="CA4986" s="378"/>
      <c r="CB4986" s="378"/>
      <c r="CC4986" s="378"/>
      <c r="CD4986" s="378"/>
      <c r="CE4986" s="378"/>
      <c r="CF4986" s="378"/>
      <c r="CG4986" s="378"/>
      <c r="CH4986" s="378"/>
      <c r="CI4986" s="378"/>
      <c r="CJ4986" s="378"/>
      <c r="CK4986" s="378"/>
      <c r="CL4986" s="378"/>
      <c r="CM4986" s="378"/>
      <c r="CN4986" s="378"/>
      <c r="CO4986" s="378"/>
      <c r="CP4986" s="378"/>
      <c r="CQ4986" s="378"/>
      <c r="CR4986" s="378"/>
      <c r="CS4986" s="378"/>
      <c r="CT4986" s="378"/>
      <c r="CU4986" s="378"/>
      <c r="CV4986" s="378"/>
      <c r="CW4986" s="378"/>
      <c r="CX4986" s="378"/>
      <c r="CY4986" s="378"/>
      <c r="CZ4986" s="378"/>
      <c r="DA4986" s="378"/>
      <c r="DB4986" s="378"/>
      <c r="DC4986" s="378"/>
      <c r="DD4986" s="378"/>
      <c r="DE4986" s="378"/>
      <c r="DF4986" s="378"/>
      <c r="DG4986" s="378"/>
      <c r="DH4986" s="378"/>
      <c r="DI4986" s="378"/>
      <c r="DJ4986" s="378"/>
      <c r="DK4986" s="378"/>
      <c r="DL4986" s="378"/>
      <c r="DM4986" s="378"/>
      <c r="DN4986" s="378"/>
      <c r="DO4986" s="378"/>
      <c r="DP4986" s="378"/>
      <c r="DQ4986" s="378"/>
      <c r="DR4986" s="378"/>
      <c r="DS4986" s="378"/>
      <c r="DT4986" s="378"/>
      <c r="DU4986" s="378"/>
      <c r="DV4986" s="378"/>
      <c r="DW4986" s="378"/>
      <c r="DX4986" s="378"/>
      <c r="DY4986" s="378"/>
      <c r="DZ4986" s="378"/>
      <c r="EA4986" s="378"/>
      <c r="EB4986" s="378"/>
      <c r="EC4986" s="378"/>
      <c r="ED4986" s="378"/>
      <c r="EE4986" s="378"/>
      <c r="EF4986" s="378"/>
      <c r="EG4986" s="378"/>
      <c r="EH4986" s="378"/>
      <c r="EI4986" s="378"/>
      <c r="EJ4986" s="378"/>
      <c r="EK4986" s="378"/>
      <c r="EL4986" s="378"/>
      <c r="EM4986" s="378"/>
      <c r="EN4986" s="378"/>
      <c r="EO4986" s="378"/>
      <c r="EP4986" s="378"/>
      <c r="EQ4986" s="378"/>
      <c r="ER4986" s="378"/>
      <c r="ES4986" s="378"/>
      <c r="ET4986" s="378"/>
      <c r="EU4986" s="378"/>
      <c r="EV4986" s="378"/>
      <c r="EW4986" s="378"/>
      <c r="EX4986" s="378"/>
      <c r="EY4986" s="378"/>
      <c r="EZ4986" s="378"/>
      <c r="FA4986" s="378"/>
      <c r="FB4986" s="378"/>
      <c r="FC4986" s="378"/>
      <c r="FD4986" s="378"/>
      <c r="FE4986" s="378"/>
      <c r="FF4986" s="378"/>
      <c r="FG4986" s="378"/>
      <c r="FH4986" s="378"/>
      <c r="FI4986" s="378"/>
      <c r="FJ4986" s="378"/>
      <c r="FK4986" s="378"/>
      <c r="FL4986" s="378"/>
      <c r="FM4986" s="378"/>
      <c r="FN4986" s="378"/>
      <c r="FO4986" s="378"/>
      <c r="FP4986" s="378"/>
      <c r="FQ4986" s="378"/>
      <c r="FR4986" s="378"/>
      <c r="FS4986" s="378"/>
      <c r="FT4986" s="378"/>
      <c r="FU4986" s="378"/>
      <c r="FV4986" s="378"/>
      <c r="FW4986" s="378"/>
      <c r="FX4986" s="378"/>
      <c r="FY4986" s="378"/>
      <c r="FZ4986" s="378"/>
      <c r="GA4986" s="378"/>
      <c r="GB4986" s="378"/>
      <c r="GC4986" s="378"/>
      <c r="GD4986" s="378"/>
      <c r="GE4986" s="378"/>
      <c r="GF4986" s="378"/>
      <c r="GG4986" s="378"/>
      <c r="GH4986" s="378"/>
      <c r="GI4986" s="378"/>
      <c r="GJ4986" s="378"/>
      <c r="GK4986" s="378"/>
      <c r="GL4986" s="378"/>
      <c r="GM4986" s="378"/>
      <c r="GN4986" s="378"/>
      <c r="GO4986" s="378"/>
      <c r="GP4986" s="378"/>
      <c r="GQ4986" s="378"/>
      <c r="GR4986" s="378"/>
      <c r="GS4986" s="378"/>
      <c r="GT4986" s="378"/>
      <c r="GU4986" s="378"/>
      <c r="GV4986" s="378"/>
      <c r="GW4986" s="378"/>
      <c r="GX4986" s="378"/>
      <c r="GY4986" s="378"/>
      <c r="GZ4986" s="378"/>
      <c r="HA4986" s="378"/>
      <c r="HB4986" s="378"/>
      <c r="HC4986" s="378"/>
      <c r="HD4986" s="378"/>
      <c r="HE4986" s="378"/>
      <c r="HF4986" s="378"/>
      <c r="HG4986" s="378"/>
      <c r="HH4986" s="378"/>
      <c r="HI4986" s="378"/>
      <c r="HJ4986" s="378"/>
      <c r="HK4986" s="378"/>
      <c r="HL4986" s="378"/>
      <c r="HM4986" s="378"/>
      <c r="HN4986" s="378"/>
      <c r="HO4986" s="378"/>
      <c r="HP4986" s="378"/>
      <c r="HQ4986" s="378"/>
      <c r="HR4986" s="378"/>
      <c r="HS4986" s="378"/>
      <c r="HT4986" s="378"/>
      <c r="HU4986" s="378"/>
      <c r="HV4986" s="378"/>
      <c r="HW4986" s="378"/>
      <c r="HX4986" s="378"/>
      <c r="HY4986" s="378"/>
      <c r="HZ4986" s="378"/>
      <c r="IA4986" s="378"/>
      <c r="IB4986" s="378"/>
      <c r="IC4986" s="378"/>
      <c r="ID4986" s="378"/>
      <c r="IE4986" s="378"/>
      <c r="IF4986" s="378"/>
      <c r="IG4986" s="378"/>
      <c r="IH4986" s="378"/>
    </row>
    <row r="4987" spans="1:242">
      <c r="A4987" s="382">
        <v>268</v>
      </c>
      <c r="B4987" s="364" t="s">
        <v>6000</v>
      </c>
      <c r="C4987" s="365" t="s">
        <v>893</v>
      </c>
      <c r="D4987" s="179" t="s">
        <v>1808</v>
      </c>
      <c r="E4987" s="299"/>
      <c r="F4987" s="179"/>
      <c r="G4987" s="179"/>
      <c r="H4987" s="179"/>
      <c r="J4987" s="371">
        <v>10</v>
      </c>
      <c r="K4987" s="369">
        <f t="shared" si="300"/>
        <v>0.1956724</v>
      </c>
      <c r="L4987" s="415">
        <f>M4987*12%</f>
        <v>20964.899999999998</v>
      </c>
      <c r="M4987" s="371">
        <v>174707.5</v>
      </c>
    </row>
    <row r="4988" spans="1:242">
      <c r="A4988" s="382">
        <v>269</v>
      </c>
      <c r="B4988" s="364" t="s">
        <v>6001</v>
      </c>
      <c r="C4988" s="365" t="s">
        <v>893</v>
      </c>
      <c r="D4988" s="179" t="s">
        <v>1808</v>
      </c>
      <c r="E4988" s="299"/>
      <c r="F4988" s="179"/>
      <c r="G4988" s="179"/>
      <c r="H4988" s="179"/>
      <c r="J4988" s="371">
        <v>10</v>
      </c>
      <c r="K4988" s="369">
        <f t="shared" si="300"/>
        <v>0.1956724</v>
      </c>
      <c r="L4988" s="415">
        <f t="shared" ref="L4988:L5003" si="302">M4988*12%</f>
        <v>20964.899999999998</v>
      </c>
      <c r="M4988" s="371">
        <v>174707.5</v>
      </c>
    </row>
    <row r="4989" spans="1:242">
      <c r="A4989" s="382">
        <v>270</v>
      </c>
      <c r="B4989" s="364" t="s">
        <v>6002</v>
      </c>
      <c r="C4989" s="365" t="s">
        <v>893</v>
      </c>
      <c r="D4989" s="179" t="s">
        <v>1808</v>
      </c>
      <c r="E4989" s="299"/>
      <c r="F4989" s="179"/>
      <c r="G4989" s="179"/>
      <c r="H4989" s="179"/>
      <c r="J4989" s="371">
        <v>10</v>
      </c>
      <c r="K4989" s="369">
        <f t="shared" si="300"/>
        <v>0.1956724</v>
      </c>
      <c r="L4989" s="415">
        <f t="shared" si="302"/>
        <v>20964.899999999998</v>
      </c>
      <c r="M4989" s="371">
        <v>174707.5</v>
      </c>
    </row>
    <row r="4990" spans="1:242">
      <c r="A4990" s="382">
        <v>271</v>
      </c>
      <c r="B4990" s="364" t="s">
        <v>6003</v>
      </c>
      <c r="C4990" s="365" t="s">
        <v>893</v>
      </c>
      <c r="D4990" s="179" t="s">
        <v>1808</v>
      </c>
      <c r="E4990" s="299"/>
      <c r="F4990" s="179"/>
      <c r="G4990" s="179"/>
      <c r="H4990" s="179"/>
      <c r="J4990" s="371">
        <v>12</v>
      </c>
      <c r="K4990" s="369">
        <f t="shared" si="300"/>
        <v>0.1956724</v>
      </c>
      <c r="L4990" s="415">
        <f t="shared" si="302"/>
        <v>20964.899999999998</v>
      </c>
      <c r="M4990" s="371">
        <v>174707.5</v>
      </c>
    </row>
    <row r="4991" spans="1:242">
      <c r="A4991" s="382">
        <v>272</v>
      </c>
      <c r="B4991" s="364" t="s">
        <v>6004</v>
      </c>
      <c r="C4991" s="365" t="s">
        <v>893</v>
      </c>
      <c r="D4991" s="179" t="s">
        <v>1808</v>
      </c>
      <c r="E4991" s="299"/>
      <c r="F4991" s="179"/>
      <c r="G4991" s="179"/>
      <c r="H4991" s="179"/>
      <c r="J4991" s="371">
        <v>4</v>
      </c>
      <c r="K4991" s="369">
        <f t="shared" si="300"/>
        <v>0.1956724</v>
      </c>
      <c r="L4991" s="415">
        <f t="shared" si="302"/>
        <v>20964.899999999998</v>
      </c>
      <c r="M4991" s="371">
        <v>174707.5</v>
      </c>
    </row>
    <row r="4992" spans="1:242">
      <c r="A4992" s="382">
        <v>273</v>
      </c>
      <c r="B4992" s="364" t="s">
        <v>6005</v>
      </c>
      <c r="C4992" s="365" t="s">
        <v>6006</v>
      </c>
      <c r="D4992" s="179" t="s">
        <v>1808</v>
      </c>
      <c r="E4992" s="299"/>
      <c r="F4992" s="179"/>
      <c r="G4992" s="179"/>
      <c r="H4992" s="179"/>
      <c r="J4992" s="371">
        <v>2</v>
      </c>
      <c r="K4992" s="369">
        <f t="shared" si="300"/>
        <v>1.8480000000000001</v>
      </c>
      <c r="L4992" s="415">
        <f t="shared" si="302"/>
        <v>198000</v>
      </c>
      <c r="M4992" s="371">
        <v>1650000</v>
      </c>
    </row>
    <row r="4993" spans="1:242">
      <c r="A4993" s="382">
        <v>274</v>
      </c>
      <c r="B4993" s="364" t="s">
        <v>6007</v>
      </c>
      <c r="C4993" s="365" t="s">
        <v>889</v>
      </c>
      <c r="D4993" s="179" t="s">
        <v>1808</v>
      </c>
      <c r="E4993" s="299"/>
      <c r="F4993" s="179"/>
      <c r="G4993" s="179"/>
      <c r="H4993" s="179"/>
      <c r="J4993" s="371">
        <v>4</v>
      </c>
      <c r="K4993" s="369">
        <f t="shared" si="300"/>
        <v>6.2719999999999998E-2</v>
      </c>
      <c r="L4993" s="415">
        <f t="shared" si="302"/>
        <v>6720</v>
      </c>
      <c r="M4993" s="371">
        <v>56000</v>
      </c>
    </row>
    <row r="4994" spans="1:242">
      <c r="A4994" s="382">
        <v>275</v>
      </c>
      <c r="B4994" s="364" t="s">
        <v>6008</v>
      </c>
      <c r="C4994" s="365" t="s">
        <v>889</v>
      </c>
      <c r="D4994" s="179" t="s">
        <v>1808</v>
      </c>
      <c r="E4994" s="299"/>
      <c r="F4994" s="179"/>
      <c r="G4994" s="179"/>
      <c r="H4994" s="179"/>
      <c r="J4994" s="371">
        <v>4</v>
      </c>
      <c r="K4994" s="369">
        <f t="shared" si="300"/>
        <v>7.3082240000000007E-2</v>
      </c>
      <c r="L4994" s="415">
        <f t="shared" si="302"/>
        <v>7830.24</v>
      </c>
      <c r="M4994" s="371">
        <v>65252</v>
      </c>
    </row>
    <row r="4995" spans="1:242">
      <c r="A4995" s="382">
        <v>276</v>
      </c>
      <c r="B4995" s="364" t="s">
        <v>6009</v>
      </c>
      <c r="C4995" s="365" t="s">
        <v>6010</v>
      </c>
      <c r="D4995" s="179" t="s">
        <v>1808</v>
      </c>
      <c r="E4995" s="299"/>
      <c r="F4995" s="179"/>
      <c r="G4995" s="179"/>
      <c r="H4995" s="179"/>
      <c r="J4995" s="371">
        <v>2</v>
      </c>
      <c r="K4995" s="369">
        <f t="shared" si="300"/>
        <v>1.8480000000000001</v>
      </c>
      <c r="L4995" s="415">
        <f t="shared" si="302"/>
        <v>198000</v>
      </c>
      <c r="M4995" s="371">
        <v>1650000</v>
      </c>
    </row>
    <row r="4996" spans="1:242">
      <c r="A4996" s="382">
        <v>277</v>
      </c>
      <c r="B4996" s="364" t="s">
        <v>6011</v>
      </c>
      <c r="C4996" s="365" t="s">
        <v>6010</v>
      </c>
      <c r="D4996" s="179" t="s">
        <v>1808</v>
      </c>
      <c r="E4996" s="299"/>
      <c r="F4996" s="179"/>
      <c r="G4996" s="179"/>
      <c r="H4996" s="179"/>
      <c r="J4996" s="371">
        <v>2</v>
      </c>
      <c r="K4996" s="369">
        <f t="shared" si="300"/>
        <v>1.8480000000000001</v>
      </c>
      <c r="L4996" s="415">
        <f t="shared" si="302"/>
        <v>198000</v>
      </c>
      <c r="M4996" s="371">
        <v>1650000</v>
      </c>
    </row>
    <row r="4997" spans="1:242">
      <c r="A4997" s="382">
        <v>278</v>
      </c>
      <c r="B4997" s="364" t="s">
        <v>6012</v>
      </c>
      <c r="C4997" s="365" t="s">
        <v>6010</v>
      </c>
      <c r="D4997" s="179" t="s">
        <v>1808</v>
      </c>
      <c r="E4997" s="299"/>
      <c r="F4997" s="179"/>
      <c r="G4997" s="179"/>
      <c r="H4997" s="179"/>
      <c r="J4997" s="371">
        <v>2</v>
      </c>
      <c r="K4997" s="369">
        <f t="shared" si="300"/>
        <v>1.8480000000000001</v>
      </c>
      <c r="L4997" s="415">
        <f t="shared" si="302"/>
        <v>198000</v>
      </c>
      <c r="M4997" s="371">
        <v>1650000</v>
      </c>
    </row>
    <row r="4998" spans="1:242">
      <c r="A4998" s="382">
        <v>279</v>
      </c>
      <c r="B4998" s="364" t="s">
        <v>6013</v>
      </c>
      <c r="C4998" s="365" t="s">
        <v>6010</v>
      </c>
      <c r="D4998" s="179" t="s">
        <v>1808</v>
      </c>
      <c r="E4998" s="299"/>
      <c r="F4998" s="179"/>
      <c r="G4998" s="179"/>
      <c r="H4998" s="179"/>
      <c r="J4998" s="371">
        <v>2</v>
      </c>
      <c r="K4998" s="369">
        <f t="shared" si="300"/>
        <v>1.8480000000000001</v>
      </c>
      <c r="L4998" s="415">
        <f t="shared" si="302"/>
        <v>198000</v>
      </c>
      <c r="M4998" s="371">
        <v>1650000</v>
      </c>
    </row>
    <row r="4999" spans="1:242">
      <c r="A4999" s="382">
        <v>280</v>
      </c>
      <c r="B4999" s="364" t="s">
        <v>6014</v>
      </c>
      <c r="C4999" s="365" t="s">
        <v>6010</v>
      </c>
      <c r="D4999" s="179" t="s">
        <v>1808</v>
      </c>
      <c r="E4999" s="299"/>
      <c r="F4999" s="179"/>
      <c r="G4999" s="179"/>
      <c r="H4999" s="179"/>
      <c r="J4999" s="371">
        <v>2</v>
      </c>
      <c r="K4999" s="369">
        <f t="shared" si="300"/>
        <v>1.8480000000000001</v>
      </c>
      <c r="L4999" s="415">
        <f t="shared" si="302"/>
        <v>198000</v>
      </c>
      <c r="M4999" s="371">
        <v>1650000</v>
      </c>
    </row>
    <row r="5000" spans="1:242">
      <c r="A5000" s="382">
        <v>281</v>
      </c>
      <c r="B5000" s="364" t="s">
        <v>6015</v>
      </c>
      <c r="C5000" s="365" t="s">
        <v>6010</v>
      </c>
      <c r="D5000" s="179" t="s">
        <v>1808</v>
      </c>
      <c r="E5000" s="299"/>
      <c r="F5000" s="179"/>
      <c r="G5000" s="179"/>
      <c r="H5000" s="179"/>
      <c r="J5000" s="371">
        <v>2</v>
      </c>
      <c r="K5000" s="369">
        <f t="shared" si="300"/>
        <v>1.8480000000000001</v>
      </c>
      <c r="L5000" s="415">
        <f t="shared" si="302"/>
        <v>198000</v>
      </c>
      <c r="M5000" s="371">
        <v>1650000</v>
      </c>
    </row>
    <row r="5001" spans="1:242">
      <c r="A5001" s="382">
        <v>282</v>
      </c>
      <c r="B5001" s="364" t="s">
        <v>6016</v>
      </c>
      <c r="C5001" s="365" t="s">
        <v>6010</v>
      </c>
      <c r="D5001" s="179" t="s">
        <v>1808</v>
      </c>
      <c r="E5001" s="299"/>
      <c r="F5001" s="179"/>
      <c r="G5001" s="179"/>
      <c r="H5001" s="179"/>
      <c r="J5001" s="371">
        <v>2</v>
      </c>
      <c r="K5001" s="369">
        <f t="shared" si="300"/>
        <v>1.8480000000000001</v>
      </c>
      <c r="L5001" s="415">
        <f t="shared" si="302"/>
        <v>198000</v>
      </c>
      <c r="M5001" s="371">
        <v>1650000</v>
      </c>
    </row>
    <row r="5002" spans="1:242">
      <c r="A5002" s="382">
        <v>283</v>
      </c>
      <c r="B5002" s="364" t="s">
        <v>6017</v>
      </c>
      <c r="C5002" s="365" t="s">
        <v>6010</v>
      </c>
      <c r="D5002" s="179" t="s">
        <v>1808</v>
      </c>
      <c r="E5002" s="299"/>
      <c r="F5002" s="179"/>
      <c r="G5002" s="179"/>
      <c r="H5002" s="179"/>
      <c r="J5002" s="371">
        <v>2</v>
      </c>
      <c r="K5002" s="369">
        <f t="shared" si="300"/>
        <v>1.8480000000000001</v>
      </c>
      <c r="L5002" s="415">
        <f t="shared" si="302"/>
        <v>198000</v>
      </c>
      <c r="M5002" s="371">
        <v>1650000</v>
      </c>
    </row>
    <row r="5003" spans="1:242">
      <c r="A5003" s="382">
        <v>284</v>
      </c>
      <c r="B5003" s="364" t="s">
        <v>6018</v>
      </c>
      <c r="C5003" s="365" t="s">
        <v>6019</v>
      </c>
      <c r="D5003" s="179" t="s">
        <v>1808</v>
      </c>
      <c r="E5003" s="299"/>
      <c r="F5003" s="179"/>
      <c r="G5003" s="179"/>
      <c r="H5003" s="179"/>
      <c r="J5003" s="371">
        <v>2</v>
      </c>
      <c r="K5003" s="369">
        <f t="shared" si="300"/>
        <v>6.1160790096000008</v>
      </c>
      <c r="L5003" s="415">
        <f t="shared" si="302"/>
        <v>655294.17960000003</v>
      </c>
      <c r="M5003" s="371">
        <v>5460784.8300000001</v>
      </c>
    </row>
    <row r="5004" spans="1:242" s="381" customFormat="1" ht="30.75" customHeight="1">
      <c r="A5004" s="820"/>
      <c r="B5004" s="1006" t="s">
        <v>6359</v>
      </c>
      <c r="C5004" s="1007"/>
      <c r="D5004" s="1007"/>
      <c r="E5004" s="1007"/>
      <c r="F5004" s="1007"/>
      <c r="G5004" s="1007"/>
      <c r="H5004" s="1007"/>
      <c r="K5004" s="823"/>
      <c r="L5004" s="824"/>
      <c r="M5004" s="824"/>
      <c r="N5004" s="378"/>
      <c r="O5004" s="378"/>
      <c r="P5004" s="378"/>
      <c r="Q5004" s="378"/>
      <c r="R5004" s="378"/>
      <c r="S5004" s="378"/>
      <c r="T5004" s="378"/>
      <c r="U5004" s="378"/>
      <c r="V5004" s="378"/>
      <c r="W5004" s="378"/>
      <c r="X5004" s="378"/>
      <c r="Y5004" s="378"/>
      <c r="Z5004" s="378"/>
      <c r="AA5004" s="378"/>
      <c r="AB5004" s="378"/>
      <c r="AC5004" s="378"/>
      <c r="AD5004" s="378"/>
      <c r="AE5004" s="378"/>
      <c r="AF5004" s="378"/>
      <c r="AG5004" s="378"/>
      <c r="AH5004" s="378"/>
      <c r="AI5004" s="378"/>
      <c r="AJ5004" s="378"/>
      <c r="AK5004" s="378"/>
      <c r="AL5004" s="378"/>
      <c r="AM5004" s="378"/>
      <c r="AN5004" s="378"/>
      <c r="AO5004" s="378"/>
      <c r="AP5004" s="378"/>
      <c r="AQ5004" s="378"/>
      <c r="AR5004" s="378"/>
      <c r="AS5004" s="378"/>
      <c r="AT5004" s="378"/>
      <c r="AU5004" s="378"/>
      <c r="AV5004" s="378"/>
      <c r="AW5004" s="378"/>
      <c r="AX5004" s="378"/>
      <c r="AY5004" s="378"/>
      <c r="AZ5004" s="378"/>
      <c r="BA5004" s="378"/>
      <c r="BB5004" s="378"/>
      <c r="BC5004" s="378"/>
      <c r="BD5004" s="378"/>
      <c r="BE5004" s="378"/>
      <c r="BF5004" s="378"/>
      <c r="BG5004" s="378"/>
      <c r="BH5004" s="378"/>
      <c r="BI5004" s="378"/>
      <c r="BJ5004" s="378"/>
      <c r="BK5004" s="378"/>
      <c r="BL5004" s="378"/>
      <c r="BM5004" s="378"/>
      <c r="BN5004" s="378"/>
      <c r="BO5004" s="378"/>
      <c r="BP5004" s="378"/>
      <c r="BQ5004" s="378"/>
      <c r="BR5004" s="378"/>
      <c r="BS5004" s="378"/>
      <c r="BT5004" s="378"/>
      <c r="BU5004" s="378"/>
      <c r="BV5004" s="378"/>
      <c r="BW5004" s="378"/>
      <c r="BX5004" s="378"/>
      <c r="BY5004" s="378"/>
      <c r="BZ5004" s="378"/>
      <c r="CA5004" s="378"/>
      <c r="CB5004" s="378"/>
      <c r="CC5004" s="378"/>
      <c r="CD5004" s="378"/>
      <c r="CE5004" s="378"/>
      <c r="CF5004" s="378"/>
      <c r="CG5004" s="378"/>
      <c r="CH5004" s="378"/>
      <c r="CI5004" s="378"/>
      <c r="CJ5004" s="378"/>
      <c r="CK5004" s="378"/>
      <c r="CL5004" s="378"/>
      <c r="CM5004" s="378"/>
      <c r="CN5004" s="378"/>
      <c r="CO5004" s="378"/>
      <c r="CP5004" s="378"/>
      <c r="CQ5004" s="378"/>
      <c r="CR5004" s="378"/>
      <c r="CS5004" s="378"/>
      <c r="CT5004" s="378"/>
      <c r="CU5004" s="378"/>
      <c r="CV5004" s="378"/>
      <c r="CW5004" s="378"/>
      <c r="CX5004" s="378"/>
      <c r="CY5004" s="378"/>
      <c r="CZ5004" s="378"/>
      <c r="DA5004" s="378"/>
      <c r="DB5004" s="378"/>
      <c r="DC5004" s="378"/>
      <c r="DD5004" s="378"/>
      <c r="DE5004" s="378"/>
      <c r="DF5004" s="378"/>
      <c r="DG5004" s="378"/>
      <c r="DH5004" s="378"/>
      <c r="DI5004" s="378"/>
      <c r="DJ5004" s="378"/>
      <c r="DK5004" s="378"/>
      <c r="DL5004" s="378"/>
      <c r="DM5004" s="378"/>
      <c r="DN5004" s="378"/>
      <c r="DO5004" s="378"/>
      <c r="DP5004" s="378"/>
      <c r="DQ5004" s="378"/>
      <c r="DR5004" s="378"/>
      <c r="DS5004" s="378"/>
      <c r="DT5004" s="378"/>
      <c r="DU5004" s="378"/>
      <c r="DV5004" s="378"/>
      <c r="DW5004" s="378"/>
      <c r="DX5004" s="378"/>
      <c r="DY5004" s="378"/>
      <c r="DZ5004" s="378"/>
      <c r="EA5004" s="378"/>
      <c r="EB5004" s="378"/>
      <c r="EC5004" s="378"/>
      <c r="ED5004" s="378"/>
      <c r="EE5004" s="378"/>
      <c r="EF5004" s="378"/>
      <c r="EG5004" s="378"/>
      <c r="EH5004" s="378"/>
      <c r="EI5004" s="378"/>
      <c r="EJ5004" s="378"/>
      <c r="EK5004" s="378"/>
      <c r="EL5004" s="378"/>
      <c r="EM5004" s="378"/>
      <c r="EN5004" s="378"/>
      <c r="EO5004" s="378"/>
      <c r="EP5004" s="378"/>
      <c r="EQ5004" s="378"/>
      <c r="ER5004" s="378"/>
      <c r="ES5004" s="378"/>
      <c r="ET5004" s="378"/>
      <c r="EU5004" s="378"/>
      <c r="EV5004" s="378"/>
      <c r="EW5004" s="378"/>
      <c r="EX5004" s="378"/>
      <c r="EY5004" s="378"/>
      <c r="EZ5004" s="378"/>
      <c r="FA5004" s="378"/>
      <c r="FB5004" s="378"/>
      <c r="FC5004" s="378"/>
      <c r="FD5004" s="378"/>
      <c r="FE5004" s="378"/>
      <c r="FF5004" s="378"/>
      <c r="FG5004" s="378"/>
      <c r="FH5004" s="378"/>
      <c r="FI5004" s="378"/>
      <c r="FJ5004" s="378"/>
      <c r="FK5004" s="378"/>
      <c r="FL5004" s="378"/>
      <c r="FM5004" s="378"/>
      <c r="FN5004" s="378"/>
      <c r="FO5004" s="378"/>
      <c r="FP5004" s="378"/>
      <c r="FQ5004" s="378"/>
      <c r="FR5004" s="378"/>
      <c r="FS5004" s="378"/>
      <c r="FT5004" s="378"/>
      <c r="FU5004" s="378"/>
      <c r="FV5004" s="378"/>
      <c r="FW5004" s="378"/>
      <c r="FX5004" s="378"/>
      <c r="FY5004" s="378"/>
      <c r="FZ5004" s="378"/>
      <c r="GA5004" s="378"/>
      <c r="GB5004" s="378"/>
      <c r="GC5004" s="378"/>
      <c r="GD5004" s="378"/>
      <c r="GE5004" s="378"/>
      <c r="GF5004" s="378"/>
      <c r="GG5004" s="378"/>
      <c r="GH5004" s="378"/>
      <c r="GI5004" s="378"/>
      <c r="GJ5004" s="378"/>
      <c r="GK5004" s="378"/>
      <c r="GL5004" s="378"/>
      <c r="GM5004" s="378"/>
      <c r="GN5004" s="378"/>
      <c r="GO5004" s="378"/>
      <c r="GP5004" s="378"/>
      <c r="GQ5004" s="378"/>
      <c r="GR5004" s="378"/>
      <c r="GS5004" s="378"/>
      <c r="GT5004" s="378"/>
      <c r="GU5004" s="378"/>
      <c r="GV5004" s="378"/>
      <c r="GW5004" s="378"/>
      <c r="GX5004" s="378"/>
      <c r="GY5004" s="378"/>
      <c r="GZ5004" s="378"/>
      <c r="HA5004" s="378"/>
      <c r="HB5004" s="378"/>
      <c r="HC5004" s="378"/>
      <c r="HD5004" s="378"/>
      <c r="HE5004" s="378"/>
      <c r="HF5004" s="378"/>
      <c r="HG5004" s="378"/>
      <c r="HH5004" s="378"/>
      <c r="HI5004" s="378"/>
      <c r="HJ5004" s="378"/>
      <c r="HK5004" s="378"/>
      <c r="HL5004" s="378"/>
      <c r="HM5004" s="378"/>
      <c r="HN5004" s="378"/>
      <c r="HO5004" s="378"/>
      <c r="HP5004" s="378"/>
      <c r="HQ5004" s="378"/>
      <c r="HR5004" s="378"/>
      <c r="HS5004" s="378"/>
      <c r="HT5004" s="378"/>
      <c r="HU5004" s="378"/>
      <c r="HV5004" s="378"/>
      <c r="HW5004" s="378"/>
      <c r="HX5004" s="378"/>
      <c r="HY5004" s="378"/>
      <c r="HZ5004" s="378"/>
      <c r="IA5004" s="378"/>
      <c r="IB5004" s="378"/>
      <c r="IC5004" s="378"/>
      <c r="ID5004" s="378"/>
      <c r="IE5004" s="378"/>
      <c r="IF5004" s="378"/>
      <c r="IG5004" s="378"/>
      <c r="IH5004" s="378"/>
    </row>
    <row r="5005" spans="1:242">
      <c r="A5005" s="382">
        <v>285</v>
      </c>
      <c r="B5005" s="364" t="s">
        <v>6020</v>
      </c>
      <c r="C5005" s="365" t="s">
        <v>6021</v>
      </c>
      <c r="D5005" s="365" t="s">
        <v>1808</v>
      </c>
      <c r="E5005" s="299">
        <f t="shared" ref="E5005:E5011" si="303">+F5005+G5005+H5005</f>
        <v>14</v>
      </c>
      <c r="F5005" s="366">
        <f>J5005/4</f>
        <v>7</v>
      </c>
      <c r="G5005" s="179"/>
      <c r="H5005" s="366">
        <f>J5005/4</f>
        <v>7</v>
      </c>
      <c r="J5005" s="389">
        <v>28</v>
      </c>
      <c r="K5005" s="369">
        <f t="shared" si="300"/>
        <v>0.86739130799999997</v>
      </c>
      <c r="L5005" s="389">
        <f>M5005*5%</f>
        <v>41304.347999999998</v>
      </c>
      <c r="M5005" s="389">
        <v>826086.96</v>
      </c>
    </row>
    <row r="5006" spans="1:242">
      <c r="A5006" s="382">
        <v>286</v>
      </c>
      <c r="B5006" s="364" t="s">
        <v>6022</v>
      </c>
      <c r="C5006" s="365" t="s">
        <v>6021</v>
      </c>
      <c r="D5006" s="365" t="s">
        <v>1808</v>
      </c>
      <c r="E5006" s="299">
        <f t="shared" si="303"/>
        <v>14</v>
      </c>
      <c r="F5006" s="366">
        <f t="shared" ref="F5006:F5011" si="304">J5006/4</f>
        <v>7</v>
      </c>
      <c r="G5006" s="179"/>
      <c r="H5006" s="366">
        <f t="shared" ref="H5006:H5011" si="305">J5006/4</f>
        <v>7</v>
      </c>
      <c r="J5006" s="389">
        <v>28</v>
      </c>
      <c r="K5006" s="369">
        <f t="shared" si="300"/>
        <v>0.86739130799999997</v>
      </c>
      <c r="L5006" s="389">
        <f t="shared" ref="L5006:L5011" si="306">M5006*5%</f>
        <v>41304.347999999998</v>
      </c>
      <c r="M5006" s="389">
        <v>826086.96</v>
      </c>
    </row>
    <row r="5007" spans="1:242">
      <c r="A5007" s="382">
        <v>287</v>
      </c>
      <c r="B5007" s="364" t="s">
        <v>6023</v>
      </c>
      <c r="C5007" s="365"/>
      <c r="D5007" s="365" t="s">
        <v>1808</v>
      </c>
      <c r="E5007" s="299">
        <f t="shared" si="303"/>
        <v>40</v>
      </c>
      <c r="F5007" s="366">
        <f t="shared" si="304"/>
        <v>20</v>
      </c>
      <c r="G5007" s="179"/>
      <c r="H5007" s="366">
        <f t="shared" si="305"/>
        <v>20</v>
      </c>
      <c r="J5007" s="389">
        <v>80</v>
      </c>
      <c r="K5007" s="369">
        <f t="shared" si="300"/>
        <v>1.0500000000000001E-2</v>
      </c>
      <c r="L5007" s="389">
        <f t="shared" si="306"/>
        <v>500</v>
      </c>
      <c r="M5007" s="389">
        <v>10000</v>
      </c>
    </row>
    <row r="5008" spans="1:242">
      <c r="A5008" s="382">
        <v>288</v>
      </c>
      <c r="B5008" s="364" t="s">
        <v>6024</v>
      </c>
      <c r="C5008" s="365" t="s">
        <v>6021</v>
      </c>
      <c r="D5008" s="365" t="s">
        <v>1808</v>
      </c>
      <c r="E5008" s="299">
        <f t="shared" si="303"/>
        <v>40</v>
      </c>
      <c r="F5008" s="366">
        <f t="shared" si="304"/>
        <v>20</v>
      </c>
      <c r="G5008" s="179"/>
      <c r="H5008" s="366">
        <f t="shared" si="305"/>
        <v>20</v>
      </c>
      <c r="J5008" s="389">
        <v>80</v>
      </c>
      <c r="K5008" s="369">
        <f t="shared" ref="K5008:K5070" si="307">(L5008+M5008)/1000000</f>
        <v>1.0500000000000001E-2</v>
      </c>
      <c r="L5008" s="389">
        <f t="shared" si="306"/>
        <v>500</v>
      </c>
      <c r="M5008" s="389">
        <v>10000</v>
      </c>
    </row>
    <row r="5009" spans="1:242">
      <c r="A5009" s="382">
        <v>289</v>
      </c>
      <c r="B5009" s="364" t="s">
        <v>6733</v>
      </c>
      <c r="C5009" s="365" t="s">
        <v>6021</v>
      </c>
      <c r="D5009" s="365" t="s">
        <v>1808</v>
      </c>
      <c r="E5009" s="299">
        <f t="shared" si="303"/>
        <v>100</v>
      </c>
      <c r="F5009" s="366">
        <f t="shared" si="304"/>
        <v>50</v>
      </c>
      <c r="G5009" s="179"/>
      <c r="H5009" s="366">
        <f t="shared" si="305"/>
        <v>50</v>
      </c>
      <c r="J5009" s="389">
        <v>200</v>
      </c>
      <c r="K5009" s="369">
        <f t="shared" si="307"/>
        <v>1.012499796E-2</v>
      </c>
      <c r="L5009" s="389">
        <f t="shared" si="306"/>
        <v>482.14276000000001</v>
      </c>
      <c r="M5009" s="389">
        <v>9642.8552</v>
      </c>
    </row>
    <row r="5010" spans="1:242">
      <c r="A5010" s="382">
        <v>290</v>
      </c>
      <c r="B5010" s="364" t="s">
        <v>6025</v>
      </c>
      <c r="C5010" s="365"/>
      <c r="D5010" s="365" t="s">
        <v>1808</v>
      </c>
      <c r="E5010" s="299">
        <f t="shared" si="303"/>
        <v>100</v>
      </c>
      <c r="F5010" s="366">
        <f t="shared" si="304"/>
        <v>50</v>
      </c>
      <c r="G5010" s="179"/>
      <c r="H5010" s="366">
        <f t="shared" si="305"/>
        <v>50</v>
      </c>
      <c r="J5010" s="389">
        <v>200</v>
      </c>
      <c r="K5010" s="369">
        <f t="shared" si="307"/>
        <v>1.012499796E-2</v>
      </c>
      <c r="L5010" s="389">
        <f t="shared" si="306"/>
        <v>482.14276000000001</v>
      </c>
      <c r="M5010" s="389">
        <v>9642.8552</v>
      </c>
    </row>
    <row r="5011" spans="1:242">
      <c r="A5011" s="382">
        <v>291</v>
      </c>
      <c r="B5011" s="364" t="s">
        <v>6026</v>
      </c>
      <c r="C5011" s="365" t="s">
        <v>6027</v>
      </c>
      <c r="D5011" s="365" t="s">
        <v>5932</v>
      </c>
      <c r="E5011" s="299">
        <f t="shared" si="303"/>
        <v>60</v>
      </c>
      <c r="F5011" s="366">
        <f t="shared" si="304"/>
        <v>30</v>
      </c>
      <c r="G5011" s="179"/>
      <c r="H5011" s="366">
        <f t="shared" si="305"/>
        <v>30</v>
      </c>
      <c r="J5011" s="389">
        <v>120</v>
      </c>
      <c r="K5011" s="369">
        <f t="shared" si="307"/>
        <v>4.9295400000000003E-2</v>
      </c>
      <c r="L5011" s="389">
        <f t="shared" si="306"/>
        <v>2347.4</v>
      </c>
      <c r="M5011" s="389">
        <v>46948</v>
      </c>
    </row>
    <row r="5012" spans="1:242" s="381" customFormat="1" ht="30.75" customHeight="1">
      <c r="A5012" s="820"/>
      <c r="B5012" s="1006" t="s">
        <v>6360</v>
      </c>
      <c r="C5012" s="1007"/>
      <c r="D5012" s="1007"/>
      <c r="E5012" s="1007"/>
      <c r="F5012" s="1007"/>
      <c r="G5012" s="1007"/>
      <c r="H5012" s="1007"/>
      <c r="I5012" s="387"/>
      <c r="J5012" s="378"/>
      <c r="K5012" s="395"/>
      <c r="L5012" s="388"/>
      <c r="M5012" s="388"/>
      <c r="N5012" s="378"/>
      <c r="O5012" s="378"/>
      <c r="P5012" s="378"/>
      <c r="Q5012" s="378"/>
      <c r="R5012" s="378"/>
      <c r="S5012" s="378"/>
      <c r="T5012" s="378"/>
      <c r="U5012" s="378"/>
      <c r="V5012" s="378"/>
      <c r="W5012" s="378"/>
      <c r="X5012" s="378"/>
      <c r="Y5012" s="378"/>
      <c r="Z5012" s="378"/>
      <c r="AA5012" s="378"/>
      <c r="AB5012" s="378"/>
      <c r="AC5012" s="378"/>
      <c r="AD5012" s="378"/>
      <c r="AE5012" s="378"/>
      <c r="AF5012" s="378"/>
      <c r="AG5012" s="378"/>
      <c r="AH5012" s="378"/>
      <c r="AI5012" s="378"/>
      <c r="AJ5012" s="378"/>
      <c r="AK5012" s="378"/>
      <c r="AL5012" s="378"/>
      <c r="AM5012" s="378"/>
      <c r="AN5012" s="378"/>
      <c r="AO5012" s="378"/>
      <c r="AP5012" s="378"/>
      <c r="AQ5012" s="378"/>
      <c r="AR5012" s="378"/>
      <c r="AS5012" s="378"/>
      <c r="AT5012" s="378"/>
      <c r="AU5012" s="378"/>
      <c r="AV5012" s="378"/>
      <c r="AW5012" s="378"/>
      <c r="AX5012" s="378"/>
      <c r="AY5012" s="378"/>
      <c r="AZ5012" s="378"/>
      <c r="BA5012" s="378"/>
      <c r="BB5012" s="378"/>
      <c r="BC5012" s="378"/>
      <c r="BD5012" s="378"/>
      <c r="BE5012" s="378"/>
      <c r="BF5012" s="378"/>
      <c r="BG5012" s="378"/>
      <c r="BH5012" s="378"/>
      <c r="BI5012" s="378"/>
      <c r="BJ5012" s="378"/>
      <c r="BK5012" s="378"/>
      <c r="BL5012" s="378"/>
      <c r="BM5012" s="378"/>
      <c r="BN5012" s="378"/>
      <c r="BO5012" s="378"/>
      <c r="BP5012" s="378"/>
      <c r="BQ5012" s="378"/>
      <c r="BR5012" s="378"/>
      <c r="BS5012" s="378"/>
      <c r="BT5012" s="378"/>
      <c r="BU5012" s="378"/>
      <c r="BV5012" s="378"/>
      <c r="BW5012" s="378"/>
      <c r="BX5012" s="378"/>
      <c r="BY5012" s="378"/>
      <c r="BZ5012" s="378"/>
      <c r="CA5012" s="378"/>
      <c r="CB5012" s="378"/>
      <c r="CC5012" s="378"/>
      <c r="CD5012" s="378"/>
      <c r="CE5012" s="378"/>
      <c r="CF5012" s="378"/>
      <c r="CG5012" s="378"/>
      <c r="CH5012" s="378"/>
      <c r="CI5012" s="378"/>
      <c r="CJ5012" s="378"/>
      <c r="CK5012" s="378"/>
      <c r="CL5012" s="378"/>
      <c r="CM5012" s="378"/>
      <c r="CN5012" s="378"/>
      <c r="CO5012" s="378"/>
      <c r="CP5012" s="378"/>
      <c r="CQ5012" s="378"/>
      <c r="CR5012" s="378"/>
      <c r="CS5012" s="378"/>
      <c r="CT5012" s="378"/>
      <c r="CU5012" s="378"/>
      <c r="CV5012" s="378"/>
      <c r="CW5012" s="378"/>
      <c r="CX5012" s="378"/>
      <c r="CY5012" s="378"/>
      <c r="CZ5012" s="378"/>
      <c r="DA5012" s="378"/>
      <c r="DB5012" s="378"/>
      <c r="DC5012" s="378"/>
      <c r="DD5012" s="378"/>
      <c r="DE5012" s="378"/>
      <c r="DF5012" s="378"/>
      <c r="DG5012" s="378"/>
      <c r="DH5012" s="378"/>
      <c r="DI5012" s="378"/>
      <c r="DJ5012" s="378"/>
      <c r="DK5012" s="378"/>
      <c r="DL5012" s="378"/>
      <c r="DM5012" s="378"/>
      <c r="DN5012" s="378"/>
      <c r="DO5012" s="378"/>
      <c r="DP5012" s="378"/>
      <c r="DQ5012" s="378"/>
      <c r="DR5012" s="378"/>
      <c r="DS5012" s="378"/>
      <c r="DT5012" s="378"/>
      <c r="DU5012" s="378"/>
      <c r="DV5012" s="378"/>
      <c r="DW5012" s="378"/>
      <c r="DX5012" s="378"/>
      <c r="DY5012" s="378"/>
      <c r="DZ5012" s="378"/>
      <c r="EA5012" s="378"/>
      <c r="EB5012" s="378"/>
      <c r="EC5012" s="378"/>
      <c r="ED5012" s="378"/>
      <c r="EE5012" s="378"/>
      <c r="EF5012" s="378"/>
      <c r="EG5012" s="378"/>
      <c r="EH5012" s="378"/>
      <c r="EI5012" s="378"/>
      <c r="EJ5012" s="378"/>
      <c r="EK5012" s="378"/>
      <c r="EL5012" s="378"/>
      <c r="EM5012" s="378"/>
      <c r="EN5012" s="378"/>
      <c r="EO5012" s="378"/>
      <c r="EP5012" s="378"/>
      <c r="EQ5012" s="378"/>
      <c r="ER5012" s="378"/>
      <c r="ES5012" s="378"/>
      <c r="ET5012" s="378"/>
      <c r="EU5012" s="378"/>
      <c r="EV5012" s="378"/>
      <c r="EW5012" s="378"/>
      <c r="EX5012" s="378"/>
      <c r="EY5012" s="378"/>
      <c r="EZ5012" s="378"/>
      <c r="FA5012" s="378"/>
      <c r="FB5012" s="378"/>
      <c r="FC5012" s="378"/>
      <c r="FD5012" s="378"/>
      <c r="FE5012" s="378"/>
      <c r="FF5012" s="378"/>
      <c r="FG5012" s="378"/>
      <c r="FH5012" s="378"/>
      <c r="FI5012" s="378"/>
      <c r="FJ5012" s="378"/>
      <c r="FK5012" s="378"/>
      <c r="FL5012" s="378"/>
      <c r="FM5012" s="378"/>
      <c r="FN5012" s="378"/>
      <c r="FO5012" s="378"/>
      <c r="FP5012" s="378"/>
      <c r="FQ5012" s="378"/>
      <c r="FR5012" s="378"/>
      <c r="FS5012" s="378"/>
      <c r="FT5012" s="378"/>
      <c r="FU5012" s="378"/>
      <c r="FV5012" s="378"/>
      <c r="FW5012" s="378"/>
      <c r="FX5012" s="378"/>
      <c r="FY5012" s="378"/>
      <c r="FZ5012" s="378"/>
      <c r="GA5012" s="378"/>
      <c r="GB5012" s="378"/>
      <c r="GC5012" s="378"/>
      <c r="GD5012" s="378"/>
      <c r="GE5012" s="378"/>
      <c r="GF5012" s="378"/>
      <c r="GG5012" s="378"/>
      <c r="GH5012" s="378"/>
      <c r="GI5012" s="378"/>
      <c r="GJ5012" s="378"/>
      <c r="GK5012" s="378"/>
      <c r="GL5012" s="378"/>
      <c r="GM5012" s="378"/>
      <c r="GN5012" s="378"/>
      <c r="GO5012" s="378"/>
      <c r="GP5012" s="378"/>
      <c r="GQ5012" s="378"/>
      <c r="GR5012" s="378"/>
      <c r="GS5012" s="378"/>
      <c r="GT5012" s="378"/>
      <c r="GU5012" s="378"/>
      <c r="GV5012" s="378"/>
      <c r="GW5012" s="378"/>
      <c r="GX5012" s="378"/>
      <c r="GY5012" s="378"/>
      <c r="GZ5012" s="378"/>
      <c r="HA5012" s="378"/>
      <c r="HB5012" s="378"/>
      <c r="HC5012" s="378"/>
      <c r="HD5012" s="378"/>
      <c r="HE5012" s="378"/>
      <c r="HF5012" s="378"/>
      <c r="HG5012" s="378"/>
      <c r="HH5012" s="378"/>
      <c r="HI5012" s="378"/>
      <c r="HJ5012" s="378"/>
      <c r="HK5012" s="378"/>
      <c r="HL5012" s="378"/>
      <c r="HM5012" s="378"/>
      <c r="HN5012" s="378"/>
      <c r="HO5012" s="378"/>
      <c r="HP5012" s="378"/>
      <c r="HQ5012" s="378"/>
      <c r="HR5012" s="378"/>
      <c r="HS5012" s="378"/>
      <c r="HT5012" s="378"/>
      <c r="HU5012" s="378"/>
      <c r="HV5012" s="378"/>
      <c r="HW5012" s="378"/>
      <c r="HX5012" s="378"/>
      <c r="HY5012" s="378"/>
      <c r="HZ5012" s="378"/>
      <c r="IA5012" s="378"/>
      <c r="IB5012" s="378"/>
      <c r="IC5012" s="378"/>
      <c r="ID5012" s="378"/>
      <c r="IE5012" s="378"/>
      <c r="IF5012" s="378"/>
      <c r="IG5012" s="378"/>
      <c r="IH5012" s="378"/>
    </row>
    <row r="5013" spans="1:242">
      <c r="A5013" s="382">
        <v>292</v>
      </c>
      <c r="B5013" s="416">
        <v>180205</v>
      </c>
      <c r="C5013" s="413" t="s">
        <v>6028</v>
      </c>
      <c r="D5013" s="179" t="s">
        <v>1808</v>
      </c>
      <c r="E5013" s="299">
        <f t="shared" ref="E5013:E5044" si="308">+F5013+G5013+H5013</f>
        <v>1100</v>
      </c>
      <c r="F5013" s="275">
        <f>J5013/12</f>
        <v>366.66666666666669</v>
      </c>
      <c r="G5013" s="275">
        <f>J5013/12</f>
        <v>366.66666666666669</v>
      </c>
      <c r="H5013" s="275">
        <f>J5013/12</f>
        <v>366.66666666666669</v>
      </c>
      <c r="I5013" s="417"/>
      <c r="J5013" s="418">
        <v>4400</v>
      </c>
      <c r="K5013" s="369">
        <f t="shared" si="307"/>
        <v>2.3678571431000002E-2</v>
      </c>
      <c r="L5013" s="397">
        <f>M5013*2%</f>
        <v>464.28571433333332</v>
      </c>
      <c r="M5013" s="389">
        <v>23214.285716666665</v>
      </c>
    </row>
    <row r="5014" spans="1:242">
      <c r="A5014" s="382">
        <v>293</v>
      </c>
      <c r="B5014" s="416">
        <v>180209</v>
      </c>
      <c r="C5014" s="413" t="s">
        <v>6028</v>
      </c>
      <c r="D5014" s="179" t="s">
        <v>1808</v>
      </c>
      <c r="E5014" s="299">
        <f t="shared" si="308"/>
        <v>16.5</v>
      </c>
      <c r="F5014" s="184">
        <f t="shared" ref="F5014:F5077" si="309">J5014/12</f>
        <v>5.5</v>
      </c>
      <c r="G5014" s="184">
        <f t="shared" ref="G5014:G5077" si="310">J5014/12</f>
        <v>5.5</v>
      </c>
      <c r="H5014" s="184">
        <f t="shared" ref="H5014:H5077" si="311">J5014/12</f>
        <v>5.5</v>
      </c>
      <c r="I5014" s="417"/>
      <c r="J5014" s="418">
        <v>66</v>
      </c>
      <c r="K5014" s="369">
        <f t="shared" si="307"/>
        <v>5.0089282800000003E-2</v>
      </c>
      <c r="L5014" s="397">
        <f t="shared" ref="L5014:L5077" si="312">M5014*2%</f>
        <v>982.14279999999997</v>
      </c>
      <c r="M5014" s="389">
        <v>49107.14</v>
      </c>
    </row>
    <row r="5015" spans="1:242">
      <c r="A5015" s="382">
        <v>294</v>
      </c>
      <c r="B5015" s="416">
        <v>180211</v>
      </c>
      <c r="C5015" s="413" t="s">
        <v>6028</v>
      </c>
      <c r="D5015" s="179" t="s">
        <v>1808</v>
      </c>
      <c r="E5015" s="299">
        <f t="shared" si="308"/>
        <v>15</v>
      </c>
      <c r="F5015" s="366">
        <f t="shared" si="309"/>
        <v>5</v>
      </c>
      <c r="G5015" s="366">
        <f t="shared" si="310"/>
        <v>5</v>
      </c>
      <c r="H5015" s="366">
        <f t="shared" si="311"/>
        <v>5</v>
      </c>
      <c r="I5015" s="417"/>
      <c r="J5015" s="419">
        <v>60</v>
      </c>
      <c r="K5015" s="369">
        <f t="shared" si="307"/>
        <v>5.8956000000000001E-2</v>
      </c>
      <c r="L5015" s="397">
        <f t="shared" si="312"/>
        <v>1156</v>
      </c>
      <c r="M5015" s="389">
        <v>57800</v>
      </c>
    </row>
    <row r="5016" spans="1:242">
      <c r="A5016" s="382">
        <v>295</v>
      </c>
      <c r="B5016" s="416">
        <v>180212</v>
      </c>
      <c r="C5016" s="413" t="s">
        <v>6028</v>
      </c>
      <c r="D5016" s="179" t="s">
        <v>1808</v>
      </c>
      <c r="E5016" s="299">
        <f t="shared" si="308"/>
        <v>3</v>
      </c>
      <c r="F5016" s="366">
        <f t="shared" si="309"/>
        <v>1</v>
      </c>
      <c r="G5016" s="366">
        <f t="shared" si="310"/>
        <v>1</v>
      </c>
      <c r="H5016" s="366">
        <f t="shared" si="311"/>
        <v>1</v>
      </c>
      <c r="I5016" s="417"/>
      <c r="J5016" s="418">
        <v>12</v>
      </c>
      <c r="K5016" s="369">
        <f t="shared" si="307"/>
        <v>8.7720000000000006E-2</v>
      </c>
      <c r="L5016" s="397">
        <f t="shared" si="312"/>
        <v>1720</v>
      </c>
      <c r="M5016" s="389">
        <v>86000</v>
      </c>
    </row>
    <row r="5017" spans="1:242">
      <c r="A5017" s="382">
        <v>296</v>
      </c>
      <c r="B5017" s="416">
        <v>180202</v>
      </c>
      <c r="C5017" s="413" t="s">
        <v>6028</v>
      </c>
      <c r="D5017" s="179" t="s">
        <v>1808</v>
      </c>
      <c r="E5017" s="299">
        <f t="shared" si="308"/>
        <v>3</v>
      </c>
      <c r="F5017" s="366">
        <f t="shared" si="309"/>
        <v>1</v>
      </c>
      <c r="G5017" s="366">
        <f t="shared" si="310"/>
        <v>1</v>
      </c>
      <c r="H5017" s="366">
        <f t="shared" si="311"/>
        <v>1</v>
      </c>
      <c r="I5017" s="417"/>
      <c r="J5017" s="418">
        <v>12</v>
      </c>
      <c r="K5017" s="369">
        <f t="shared" si="307"/>
        <v>1.0200000000000001E-2</v>
      </c>
      <c r="L5017" s="397">
        <f t="shared" si="312"/>
        <v>200</v>
      </c>
      <c r="M5017" s="389">
        <v>10000</v>
      </c>
    </row>
    <row r="5018" spans="1:242">
      <c r="A5018" s="382">
        <v>297</v>
      </c>
      <c r="B5018" s="416">
        <v>180201</v>
      </c>
      <c r="C5018" s="413" t="s">
        <v>6028</v>
      </c>
      <c r="D5018" s="179" t="s">
        <v>1808</v>
      </c>
      <c r="E5018" s="299">
        <f t="shared" si="308"/>
        <v>11</v>
      </c>
      <c r="F5018" s="275">
        <f t="shared" si="309"/>
        <v>3.6666666666666665</v>
      </c>
      <c r="G5018" s="275">
        <f t="shared" si="310"/>
        <v>3.6666666666666665</v>
      </c>
      <c r="H5018" s="275">
        <f t="shared" si="311"/>
        <v>3.6666666666666665</v>
      </c>
      <c r="I5018" s="417"/>
      <c r="J5018" s="418">
        <v>44</v>
      </c>
      <c r="K5018" s="369">
        <f t="shared" si="307"/>
        <v>1.5236760000000002E-2</v>
      </c>
      <c r="L5018" s="397">
        <f t="shared" si="312"/>
        <v>298.76000000000005</v>
      </c>
      <c r="M5018" s="389">
        <v>14938.000000000002</v>
      </c>
    </row>
    <row r="5019" spans="1:242">
      <c r="A5019" s="382">
        <v>298</v>
      </c>
      <c r="B5019" s="416">
        <v>180203</v>
      </c>
      <c r="C5019" s="413" t="s">
        <v>6028</v>
      </c>
      <c r="D5019" s="179" t="s">
        <v>1808</v>
      </c>
      <c r="E5019" s="299">
        <f t="shared" si="308"/>
        <v>3</v>
      </c>
      <c r="F5019" s="366">
        <f t="shared" si="309"/>
        <v>1</v>
      </c>
      <c r="G5019" s="366">
        <f t="shared" si="310"/>
        <v>1</v>
      </c>
      <c r="H5019" s="366">
        <f t="shared" si="311"/>
        <v>1</v>
      </c>
      <c r="I5019" s="417"/>
      <c r="J5019" s="418">
        <v>12</v>
      </c>
      <c r="K5019" s="369">
        <f t="shared" si="307"/>
        <v>1.5299999999999999E-2</v>
      </c>
      <c r="L5019" s="397">
        <f t="shared" si="312"/>
        <v>300</v>
      </c>
      <c r="M5019" s="389">
        <v>15000</v>
      </c>
    </row>
    <row r="5020" spans="1:242">
      <c r="A5020" s="382">
        <v>299</v>
      </c>
      <c r="B5020" s="416">
        <v>180204</v>
      </c>
      <c r="C5020" s="413" t="s">
        <v>6028</v>
      </c>
      <c r="D5020" s="179" t="s">
        <v>1808</v>
      </c>
      <c r="E5020" s="299">
        <f t="shared" si="308"/>
        <v>30</v>
      </c>
      <c r="F5020" s="366">
        <f t="shared" si="309"/>
        <v>10</v>
      </c>
      <c r="G5020" s="366">
        <f t="shared" si="310"/>
        <v>10</v>
      </c>
      <c r="H5020" s="366">
        <f t="shared" si="311"/>
        <v>10</v>
      </c>
      <c r="I5020" s="417"/>
      <c r="J5020" s="418">
        <v>120</v>
      </c>
      <c r="K5020" s="369">
        <f t="shared" si="307"/>
        <v>1.54821414E-2</v>
      </c>
      <c r="L5020" s="397">
        <f t="shared" si="312"/>
        <v>303.57139999999998</v>
      </c>
      <c r="M5020" s="389">
        <v>15178.57</v>
      </c>
    </row>
    <row r="5021" spans="1:242">
      <c r="A5021" s="382">
        <v>300</v>
      </c>
      <c r="B5021" s="416">
        <v>180206</v>
      </c>
      <c r="C5021" s="413" t="s">
        <v>6028</v>
      </c>
      <c r="D5021" s="179" t="s">
        <v>1808</v>
      </c>
      <c r="E5021" s="299">
        <f t="shared" si="308"/>
        <v>200</v>
      </c>
      <c r="F5021" s="179">
        <f t="shared" si="309"/>
        <v>66.666666666666671</v>
      </c>
      <c r="G5021" s="179">
        <f t="shared" si="310"/>
        <v>66.666666666666671</v>
      </c>
      <c r="H5021" s="179">
        <f t="shared" si="311"/>
        <v>66.666666666666671</v>
      </c>
      <c r="I5021" s="417"/>
      <c r="J5021" s="418">
        <v>800</v>
      </c>
      <c r="K5021" s="369">
        <f t="shared" si="307"/>
        <v>3.0053575800000003E-2</v>
      </c>
      <c r="L5021" s="397">
        <f t="shared" si="312"/>
        <v>589.28579999999999</v>
      </c>
      <c r="M5021" s="389">
        <v>29464.29</v>
      </c>
    </row>
    <row r="5022" spans="1:242">
      <c r="A5022" s="382">
        <v>301</v>
      </c>
      <c r="B5022" s="416">
        <v>180207</v>
      </c>
      <c r="C5022" s="413" t="s">
        <v>6028</v>
      </c>
      <c r="D5022" s="179" t="s">
        <v>1808</v>
      </c>
      <c r="E5022" s="299">
        <f t="shared" si="308"/>
        <v>200</v>
      </c>
      <c r="F5022" s="179">
        <f t="shared" si="309"/>
        <v>66.666666666666671</v>
      </c>
      <c r="G5022" s="179">
        <f t="shared" si="310"/>
        <v>66.666666666666671</v>
      </c>
      <c r="H5022" s="179">
        <f t="shared" si="311"/>
        <v>66.666666666666671</v>
      </c>
      <c r="I5022" s="417"/>
      <c r="J5022" s="418">
        <v>800</v>
      </c>
      <c r="K5022" s="369">
        <f t="shared" si="307"/>
        <v>3.3696424199999998E-2</v>
      </c>
      <c r="L5022" s="397">
        <f t="shared" si="312"/>
        <v>660.71420000000001</v>
      </c>
      <c r="M5022" s="389">
        <v>33035.71</v>
      </c>
    </row>
    <row r="5023" spans="1:242">
      <c r="A5023" s="382">
        <v>302</v>
      </c>
      <c r="B5023" s="416">
        <v>180208</v>
      </c>
      <c r="C5023" s="413" t="s">
        <v>6028</v>
      </c>
      <c r="D5023" s="179" t="s">
        <v>1808</v>
      </c>
      <c r="E5023" s="299">
        <f t="shared" si="308"/>
        <v>85</v>
      </c>
      <c r="F5023" s="179">
        <f t="shared" si="309"/>
        <v>28.333333333333332</v>
      </c>
      <c r="G5023" s="179">
        <f t="shared" si="310"/>
        <v>28.333333333333332</v>
      </c>
      <c r="H5023" s="179">
        <f t="shared" si="311"/>
        <v>28.333333333333332</v>
      </c>
      <c r="I5023" s="417"/>
      <c r="J5023" s="418">
        <v>340</v>
      </c>
      <c r="K5023" s="369">
        <f t="shared" si="307"/>
        <v>5.4642858599999997E-2</v>
      </c>
      <c r="L5023" s="397">
        <f t="shared" si="312"/>
        <v>1071.4286</v>
      </c>
      <c r="M5023" s="389">
        <v>53571.43</v>
      </c>
    </row>
    <row r="5024" spans="1:242">
      <c r="A5024" s="382">
        <v>303</v>
      </c>
      <c r="B5024" s="416">
        <v>226</v>
      </c>
      <c r="C5024" s="413" t="s">
        <v>6028</v>
      </c>
      <c r="D5024" s="179" t="s">
        <v>1808</v>
      </c>
      <c r="E5024" s="299">
        <f t="shared" si="308"/>
        <v>3</v>
      </c>
      <c r="F5024" s="366">
        <f t="shared" si="309"/>
        <v>1</v>
      </c>
      <c r="G5024" s="366">
        <f t="shared" si="310"/>
        <v>1</v>
      </c>
      <c r="H5024" s="366">
        <f t="shared" si="311"/>
        <v>1</v>
      </c>
      <c r="I5024" s="417"/>
      <c r="J5024" s="419">
        <v>12</v>
      </c>
      <c r="K5024" s="369">
        <f t="shared" si="307"/>
        <v>0.4567826016</v>
      </c>
      <c r="L5024" s="397">
        <f t="shared" si="312"/>
        <v>8956.5216</v>
      </c>
      <c r="M5024" s="389">
        <v>447826.08</v>
      </c>
    </row>
    <row r="5025" spans="1:13">
      <c r="A5025" s="382">
        <v>304</v>
      </c>
      <c r="B5025" s="416">
        <v>244</v>
      </c>
      <c r="C5025" s="413" t="s">
        <v>6028</v>
      </c>
      <c r="D5025" s="179" t="s">
        <v>1808</v>
      </c>
      <c r="E5025" s="299">
        <f t="shared" si="308"/>
        <v>3</v>
      </c>
      <c r="F5025" s="366">
        <f t="shared" si="309"/>
        <v>1</v>
      </c>
      <c r="G5025" s="366">
        <f t="shared" si="310"/>
        <v>1</v>
      </c>
      <c r="H5025" s="366">
        <f t="shared" si="311"/>
        <v>1</v>
      </c>
      <c r="I5025" s="417"/>
      <c r="J5025" s="419">
        <v>12</v>
      </c>
      <c r="K5025" s="369">
        <f t="shared" si="307"/>
        <v>3.9913043394000005</v>
      </c>
      <c r="L5025" s="397">
        <f t="shared" si="312"/>
        <v>78260.869400000011</v>
      </c>
      <c r="M5025" s="389">
        <v>3913043.47</v>
      </c>
    </row>
    <row r="5026" spans="1:13">
      <c r="A5026" s="382">
        <v>305</v>
      </c>
      <c r="B5026" s="416">
        <v>180307</v>
      </c>
      <c r="C5026" s="413" t="s">
        <v>6028</v>
      </c>
      <c r="D5026" s="179" t="s">
        <v>1808</v>
      </c>
      <c r="E5026" s="299">
        <f t="shared" si="308"/>
        <v>2100</v>
      </c>
      <c r="F5026" s="366">
        <f t="shared" si="309"/>
        <v>700</v>
      </c>
      <c r="G5026" s="366">
        <f t="shared" si="310"/>
        <v>700</v>
      </c>
      <c r="H5026" s="366">
        <f t="shared" si="311"/>
        <v>700</v>
      </c>
      <c r="I5026" s="417"/>
      <c r="J5026" s="419">
        <v>8400</v>
      </c>
      <c r="K5026" s="369">
        <f t="shared" si="307"/>
        <v>5.1910714292999996E-2</v>
      </c>
      <c r="L5026" s="397">
        <f t="shared" si="312"/>
        <v>1017.857143</v>
      </c>
      <c r="M5026" s="389">
        <v>50892.857149999996</v>
      </c>
    </row>
    <row r="5027" spans="1:13">
      <c r="A5027" s="382">
        <v>306</v>
      </c>
      <c r="B5027" s="416">
        <v>180306</v>
      </c>
      <c r="C5027" s="413" t="s">
        <v>6028</v>
      </c>
      <c r="D5027" s="179" t="s">
        <v>1808</v>
      </c>
      <c r="E5027" s="299">
        <f t="shared" si="308"/>
        <v>200</v>
      </c>
      <c r="F5027" s="179">
        <f t="shared" si="309"/>
        <v>66.666666666666671</v>
      </c>
      <c r="G5027" s="179">
        <f t="shared" si="310"/>
        <v>66.666666666666671</v>
      </c>
      <c r="H5027" s="179">
        <f t="shared" si="311"/>
        <v>66.666666666666671</v>
      </c>
      <c r="I5027" s="417"/>
      <c r="J5027" s="418">
        <v>800</v>
      </c>
      <c r="K5027" s="369">
        <f t="shared" si="307"/>
        <v>4.0800000000000003E-2</v>
      </c>
      <c r="L5027" s="397">
        <f t="shared" si="312"/>
        <v>800</v>
      </c>
      <c r="M5027" s="389">
        <v>40000</v>
      </c>
    </row>
    <row r="5028" spans="1:13">
      <c r="A5028" s="382">
        <v>307</v>
      </c>
      <c r="B5028" s="416">
        <v>180304</v>
      </c>
      <c r="C5028" s="413" t="s">
        <v>6028</v>
      </c>
      <c r="D5028" s="179" t="s">
        <v>1808</v>
      </c>
      <c r="E5028" s="299">
        <f t="shared" si="308"/>
        <v>10</v>
      </c>
      <c r="F5028" s="179">
        <f t="shared" si="309"/>
        <v>3.3333333333333335</v>
      </c>
      <c r="G5028" s="179">
        <f t="shared" si="310"/>
        <v>3.3333333333333335</v>
      </c>
      <c r="H5028" s="179">
        <f t="shared" si="311"/>
        <v>3.3333333333333335</v>
      </c>
      <c r="I5028" s="417"/>
      <c r="J5028" s="418">
        <v>40</v>
      </c>
      <c r="K5028" s="369">
        <f t="shared" si="307"/>
        <v>2.9579999999999999E-2</v>
      </c>
      <c r="L5028" s="397">
        <f t="shared" si="312"/>
        <v>580</v>
      </c>
      <c r="M5028" s="389">
        <v>29000</v>
      </c>
    </row>
    <row r="5029" spans="1:13">
      <c r="A5029" s="382">
        <v>308</v>
      </c>
      <c r="B5029" s="416">
        <v>180308</v>
      </c>
      <c r="C5029" s="413" t="s">
        <v>6028</v>
      </c>
      <c r="D5029" s="179" t="s">
        <v>1808</v>
      </c>
      <c r="E5029" s="299">
        <f t="shared" si="308"/>
        <v>3</v>
      </c>
      <c r="F5029" s="366">
        <f t="shared" si="309"/>
        <v>1</v>
      </c>
      <c r="G5029" s="366">
        <f t="shared" si="310"/>
        <v>1</v>
      </c>
      <c r="H5029" s="366">
        <f t="shared" si="311"/>
        <v>1</v>
      </c>
      <c r="I5029" s="417"/>
      <c r="J5029" s="418">
        <v>12</v>
      </c>
      <c r="K5029" s="369">
        <f t="shared" si="307"/>
        <v>7.0379999999999998E-2</v>
      </c>
      <c r="L5029" s="397">
        <f t="shared" si="312"/>
        <v>1380</v>
      </c>
      <c r="M5029" s="389">
        <v>69000</v>
      </c>
    </row>
    <row r="5030" spans="1:13">
      <c r="A5030" s="382">
        <v>309</v>
      </c>
      <c r="B5030" s="416">
        <v>180309</v>
      </c>
      <c r="C5030" s="413" t="s">
        <v>6028</v>
      </c>
      <c r="D5030" s="179" t="s">
        <v>1808</v>
      </c>
      <c r="E5030" s="299">
        <f t="shared" si="308"/>
        <v>30</v>
      </c>
      <c r="F5030" s="366">
        <f t="shared" si="309"/>
        <v>10</v>
      </c>
      <c r="G5030" s="366">
        <f t="shared" si="310"/>
        <v>10</v>
      </c>
      <c r="H5030" s="366">
        <f t="shared" si="311"/>
        <v>10</v>
      </c>
      <c r="I5030" s="417"/>
      <c r="J5030" s="418">
        <v>120</v>
      </c>
      <c r="K5030" s="369">
        <f t="shared" si="307"/>
        <v>8.2619999999999999E-2</v>
      </c>
      <c r="L5030" s="397">
        <f t="shared" si="312"/>
        <v>1620</v>
      </c>
      <c r="M5030" s="389">
        <v>81000</v>
      </c>
    </row>
    <row r="5031" spans="1:13">
      <c r="A5031" s="382">
        <v>310</v>
      </c>
      <c r="B5031" s="416">
        <v>180310</v>
      </c>
      <c r="C5031" s="413" t="s">
        <v>6028</v>
      </c>
      <c r="D5031" s="179" t="s">
        <v>1808</v>
      </c>
      <c r="E5031" s="299">
        <f t="shared" si="308"/>
        <v>15</v>
      </c>
      <c r="F5031" s="366">
        <f t="shared" si="309"/>
        <v>5</v>
      </c>
      <c r="G5031" s="366">
        <f t="shared" si="310"/>
        <v>5</v>
      </c>
      <c r="H5031" s="366">
        <f t="shared" si="311"/>
        <v>5</v>
      </c>
      <c r="I5031" s="417"/>
      <c r="J5031" s="419">
        <v>60</v>
      </c>
      <c r="K5031" s="369">
        <f t="shared" si="307"/>
        <v>9.8357141400000014E-2</v>
      </c>
      <c r="L5031" s="397">
        <f t="shared" si="312"/>
        <v>1928.5714000000003</v>
      </c>
      <c r="M5031" s="389">
        <v>96428.57</v>
      </c>
    </row>
    <row r="5032" spans="1:13">
      <c r="A5032" s="382">
        <v>311</v>
      </c>
      <c r="B5032" s="416">
        <v>180311</v>
      </c>
      <c r="C5032" s="413" t="s">
        <v>6028</v>
      </c>
      <c r="D5032" s="179" t="s">
        <v>1808</v>
      </c>
      <c r="E5032" s="299">
        <f t="shared" si="308"/>
        <v>36</v>
      </c>
      <c r="F5032" s="366">
        <f t="shared" si="309"/>
        <v>12</v>
      </c>
      <c r="G5032" s="366">
        <f t="shared" si="310"/>
        <v>12</v>
      </c>
      <c r="H5032" s="366">
        <f t="shared" si="311"/>
        <v>12</v>
      </c>
      <c r="I5032" s="417"/>
      <c r="J5032" s="419">
        <v>144</v>
      </c>
      <c r="K5032" s="369">
        <f t="shared" si="307"/>
        <v>5.6099999999999997E-2</v>
      </c>
      <c r="L5032" s="397">
        <f t="shared" si="312"/>
        <v>1100</v>
      </c>
      <c r="M5032" s="389">
        <v>55000</v>
      </c>
    </row>
    <row r="5033" spans="1:13">
      <c r="A5033" s="382">
        <v>312</v>
      </c>
      <c r="B5033" s="416">
        <v>180312</v>
      </c>
      <c r="C5033" s="413" t="s">
        <v>6028</v>
      </c>
      <c r="D5033" s="179" t="s">
        <v>1808</v>
      </c>
      <c r="E5033" s="299">
        <f t="shared" si="308"/>
        <v>24</v>
      </c>
      <c r="F5033" s="366">
        <f t="shared" si="309"/>
        <v>8</v>
      </c>
      <c r="G5033" s="366">
        <f t="shared" si="310"/>
        <v>8</v>
      </c>
      <c r="H5033" s="366">
        <f t="shared" si="311"/>
        <v>8</v>
      </c>
      <c r="I5033" s="417"/>
      <c r="J5033" s="419">
        <v>96</v>
      </c>
      <c r="K5033" s="369">
        <f t="shared" si="307"/>
        <v>0.16325100000000001</v>
      </c>
      <c r="L5033" s="397">
        <f t="shared" si="312"/>
        <v>3201</v>
      </c>
      <c r="M5033" s="389">
        <v>160050</v>
      </c>
    </row>
    <row r="5034" spans="1:13">
      <c r="A5034" s="382">
        <v>313</v>
      </c>
      <c r="B5034" s="416">
        <v>180313</v>
      </c>
      <c r="C5034" s="413" t="s">
        <v>6028</v>
      </c>
      <c r="D5034" s="179" t="s">
        <v>1808</v>
      </c>
      <c r="E5034" s="299">
        <f t="shared" si="308"/>
        <v>6</v>
      </c>
      <c r="F5034" s="366">
        <f t="shared" si="309"/>
        <v>2</v>
      </c>
      <c r="G5034" s="366">
        <f t="shared" si="310"/>
        <v>2</v>
      </c>
      <c r="H5034" s="366">
        <f t="shared" si="311"/>
        <v>2</v>
      </c>
      <c r="I5034" s="417"/>
      <c r="J5034" s="419">
        <v>24</v>
      </c>
      <c r="K5034" s="369">
        <f t="shared" si="307"/>
        <v>0.20399999999999999</v>
      </c>
      <c r="L5034" s="397">
        <f t="shared" si="312"/>
        <v>4000</v>
      </c>
      <c r="M5034" s="389">
        <v>200000</v>
      </c>
    </row>
    <row r="5035" spans="1:13">
      <c r="A5035" s="382">
        <v>314</v>
      </c>
      <c r="B5035" s="416">
        <v>180314</v>
      </c>
      <c r="C5035" s="413" t="s">
        <v>6028</v>
      </c>
      <c r="D5035" s="179" t="s">
        <v>1808</v>
      </c>
      <c r="E5035" s="299">
        <f t="shared" si="308"/>
        <v>60</v>
      </c>
      <c r="F5035" s="366">
        <f t="shared" si="309"/>
        <v>20</v>
      </c>
      <c r="G5035" s="366">
        <f t="shared" si="310"/>
        <v>20</v>
      </c>
      <c r="H5035" s="366">
        <f t="shared" si="311"/>
        <v>20</v>
      </c>
      <c r="I5035" s="417"/>
      <c r="J5035" s="419">
        <v>240</v>
      </c>
      <c r="K5035" s="369">
        <f t="shared" si="307"/>
        <v>0.12770400000000001</v>
      </c>
      <c r="L5035" s="397">
        <f t="shared" si="312"/>
        <v>2504</v>
      </c>
      <c r="M5035" s="389">
        <v>125200</v>
      </c>
    </row>
    <row r="5036" spans="1:13">
      <c r="A5036" s="382">
        <v>315</v>
      </c>
      <c r="B5036" s="416">
        <v>180317</v>
      </c>
      <c r="C5036" s="413" t="s">
        <v>6028</v>
      </c>
      <c r="D5036" s="179" t="s">
        <v>1808</v>
      </c>
      <c r="E5036" s="299">
        <f t="shared" si="308"/>
        <v>60</v>
      </c>
      <c r="F5036" s="366">
        <f t="shared" si="309"/>
        <v>20</v>
      </c>
      <c r="G5036" s="366">
        <f t="shared" si="310"/>
        <v>20</v>
      </c>
      <c r="H5036" s="366">
        <f t="shared" si="311"/>
        <v>20</v>
      </c>
      <c r="I5036" s="417"/>
      <c r="J5036" s="419">
        <v>240</v>
      </c>
      <c r="K5036" s="369">
        <f t="shared" si="307"/>
        <v>0.27139284839999994</v>
      </c>
      <c r="L5036" s="397">
        <f t="shared" si="312"/>
        <v>5321.4283999999998</v>
      </c>
      <c r="M5036" s="389">
        <v>266071.42</v>
      </c>
    </row>
    <row r="5037" spans="1:13">
      <c r="A5037" s="382">
        <v>316</v>
      </c>
      <c r="B5037" s="416">
        <v>180319</v>
      </c>
      <c r="C5037" s="413" t="s">
        <v>6028</v>
      </c>
      <c r="D5037" s="179" t="s">
        <v>1808</v>
      </c>
      <c r="E5037" s="299">
        <f t="shared" si="308"/>
        <v>30</v>
      </c>
      <c r="F5037" s="366">
        <f t="shared" si="309"/>
        <v>10</v>
      </c>
      <c r="G5037" s="366">
        <f t="shared" si="310"/>
        <v>10</v>
      </c>
      <c r="H5037" s="366">
        <f t="shared" si="311"/>
        <v>10</v>
      </c>
      <c r="I5037" s="417"/>
      <c r="J5037" s="419">
        <v>120</v>
      </c>
      <c r="K5037" s="369">
        <f t="shared" si="307"/>
        <v>0.43755043784999997</v>
      </c>
      <c r="L5037" s="397">
        <f t="shared" si="312"/>
        <v>8579.4203500000003</v>
      </c>
      <c r="M5037" s="389">
        <v>428971.01750000002</v>
      </c>
    </row>
    <row r="5038" spans="1:13">
      <c r="A5038" s="382">
        <v>317</v>
      </c>
      <c r="B5038" s="416">
        <v>18224</v>
      </c>
      <c r="C5038" s="413" t="s">
        <v>6028</v>
      </c>
      <c r="D5038" s="179" t="s">
        <v>1808</v>
      </c>
      <c r="E5038" s="299">
        <f t="shared" si="308"/>
        <v>6</v>
      </c>
      <c r="F5038" s="366">
        <f t="shared" si="309"/>
        <v>2</v>
      </c>
      <c r="G5038" s="366">
        <f t="shared" si="310"/>
        <v>2</v>
      </c>
      <c r="H5038" s="366">
        <f t="shared" si="311"/>
        <v>2</v>
      </c>
      <c r="I5038" s="417"/>
      <c r="J5038" s="419">
        <v>24</v>
      </c>
      <c r="K5038" s="369">
        <f t="shared" si="307"/>
        <v>0.57120000000000004</v>
      </c>
      <c r="L5038" s="397">
        <f t="shared" si="312"/>
        <v>11200</v>
      </c>
      <c r="M5038" s="389">
        <v>560000</v>
      </c>
    </row>
    <row r="5039" spans="1:13">
      <c r="A5039" s="382">
        <v>318</v>
      </c>
      <c r="B5039" s="416">
        <v>180318</v>
      </c>
      <c r="C5039" s="413" t="s">
        <v>6028</v>
      </c>
      <c r="D5039" s="179" t="s">
        <v>1808</v>
      </c>
      <c r="E5039" s="299">
        <f t="shared" si="308"/>
        <v>30</v>
      </c>
      <c r="F5039" s="366">
        <f t="shared" si="309"/>
        <v>10</v>
      </c>
      <c r="G5039" s="366">
        <f t="shared" si="310"/>
        <v>10</v>
      </c>
      <c r="H5039" s="366">
        <f t="shared" si="311"/>
        <v>10</v>
      </c>
      <c r="I5039" s="417"/>
      <c r="J5039" s="419">
        <v>120</v>
      </c>
      <c r="K5039" s="369">
        <f t="shared" si="307"/>
        <v>0.39473999999999998</v>
      </c>
      <c r="L5039" s="397">
        <f t="shared" si="312"/>
        <v>7740</v>
      </c>
      <c r="M5039" s="389">
        <v>387000</v>
      </c>
    </row>
    <row r="5040" spans="1:13">
      <c r="A5040" s="382">
        <v>319</v>
      </c>
      <c r="B5040" s="416">
        <v>316</v>
      </c>
      <c r="C5040" s="413" t="s">
        <v>6028</v>
      </c>
      <c r="D5040" s="179" t="s">
        <v>1808</v>
      </c>
      <c r="E5040" s="299">
        <f t="shared" si="308"/>
        <v>30</v>
      </c>
      <c r="F5040" s="366">
        <f t="shared" si="309"/>
        <v>10</v>
      </c>
      <c r="G5040" s="366">
        <f t="shared" si="310"/>
        <v>10</v>
      </c>
      <c r="H5040" s="366">
        <f t="shared" si="311"/>
        <v>10</v>
      </c>
      <c r="I5040" s="417"/>
      <c r="J5040" s="419">
        <v>120</v>
      </c>
      <c r="K5040" s="369">
        <f t="shared" si="307"/>
        <v>0.18054000000000001</v>
      </c>
      <c r="L5040" s="397">
        <f t="shared" si="312"/>
        <v>3540</v>
      </c>
      <c r="M5040" s="389">
        <v>177000</v>
      </c>
    </row>
    <row r="5041" spans="1:13">
      <c r="A5041" s="382">
        <v>320</v>
      </c>
      <c r="B5041" s="416">
        <v>317</v>
      </c>
      <c r="C5041" s="413" t="s">
        <v>6028</v>
      </c>
      <c r="D5041" s="179" t="s">
        <v>1808</v>
      </c>
      <c r="E5041" s="299">
        <f t="shared" si="308"/>
        <v>18</v>
      </c>
      <c r="F5041" s="366">
        <f t="shared" si="309"/>
        <v>6</v>
      </c>
      <c r="G5041" s="366">
        <f t="shared" si="310"/>
        <v>6</v>
      </c>
      <c r="H5041" s="366">
        <f t="shared" si="311"/>
        <v>6</v>
      </c>
      <c r="I5041" s="417"/>
      <c r="J5041" s="419">
        <v>72</v>
      </c>
      <c r="K5041" s="369">
        <f t="shared" si="307"/>
        <v>0.27139284839999994</v>
      </c>
      <c r="L5041" s="397">
        <f t="shared" si="312"/>
        <v>5321.4283999999998</v>
      </c>
      <c r="M5041" s="389">
        <v>266071.42</v>
      </c>
    </row>
    <row r="5042" spans="1:13">
      <c r="A5042" s="382">
        <v>321</v>
      </c>
      <c r="B5042" s="416">
        <v>319</v>
      </c>
      <c r="C5042" s="413" t="s">
        <v>6028</v>
      </c>
      <c r="D5042" s="179" t="s">
        <v>1808</v>
      </c>
      <c r="E5042" s="299">
        <f t="shared" si="308"/>
        <v>30</v>
      </c>
      <c r="F5042" s="366">
        <f t="shared" si="309"/>
        <v>10</v>
      </c>
      <c r="G5042" s="366">
        <f t="shared" si="310"/>
        <v>10</v>
      </c>
      <c r="H5042" s="366">
        <f t="shared" si="311"/>
        <v>10</v>
      </c>
      <c r="I5042" s="417"/>
      <c r="J5042" s="419">
        <v>120</v>
      </c>
      <c r="K5042" s="369">
        <f t="shared" si="307"/>
        <v>0.49084134000000007</v>
      </c>
      <c r="L5042" s="397">
        <f t="shared" si="312"/>
        <v>9624.340000000002</v>
      </c>
      <c r="M5042" s="389">
        <v>481217.00000000006</v>
      </c>
    </row>
    <row r="5043" spans="1:13">
      <c r="A5043" s="382">
        <v>322</v>
      </c>
      <c r="B5043" s="416">
        <v>320</v>
      </c>
      <c r="C5043" s="413" t="s">
        <v>6028</v>
      </c>
      <c r="D5043" s="179" t="s">
        <v>1808</v>
      </c>
      <c r="E5043" s="299">
        <f t="shared" si="308"/>
        <v>3</v>
      </c>
      <c r="F5043" s="366">
        <f t="shared" si="309"/>
        <v>1</v>
      </c>
      <c r="G5043" s="366">
        <f t="shared" si="310"/>
        <v>1</v>
      </c>
      <c r="H5043" s="366">
        <f t="shared" si="311"/>
        <v>1</v>
      </c>
      <c r="I5043" s="417"/>
      <c r="J5043" s="419">
        <v>12</v>
      </c>
      <c r="K5043" s="369">
        <f t="shared" si="307"/>
        <v>0.61726291440000003</v>
      </c>
      <c r="L5043" s="397">
        <f t="shared" si="312"/>
        <v>12103.1944</v>
      </c>
      <c r="M5043" s="389">
        <v>605159.72</v>
      </c>
    </row>
    <row r="5044" spans="1:13">
      <c r="A5044" s="382">
        <v>323</v>
      </c>
      <c r="B5044" s="416">
        <v>322</v>
      </c>
      <c r="C5044" s="413" t="s">
        <v>6028</v>
      </c>
      <c r="D5044" s="179" t="s">
        <v>1808</v>
      </c>
      <c r="E5044" s="299">
        <f t="shared" si="308"/>
        <v>6</v>
      </c>
      <c r="F5044" s="366">
        <f t="shared" si="309"/>
        <v>2</v>
      </c>
      <c r="G5044" s="366">
        <f t="shared" si="310"/>
        <v>2</v>
      </c>
      <c r="H5044" s="366">
        <f t="shared" si="311"/>
        <v>2</v>
      </c>
      <c r="I5044" s="417"/>
      <c r="J5044" s="418">
        <v>24</v>
      </c>
      <c r="K5044" s="369">
        <f t="shared" si="307"/>
        <v>0.69942857579999995</v>
      </c>
      <c r="L5044" s="397">
        <f t="shared" si="312"/>
        <v>13714.285800000001</v>
      </c>
      <c r="M5044" s="389">
        <v>685714.29</v>
      </c>
    </row>
    <row r="5045" spans="1:13">
      <c r="A5045" s="382">
        <v>324</v>
      </c>
      <c r="B5045" s="416">
        <v>324</v>
      </c>
      <c r="C5045" s="413" t="s">
        <v>6028</v>
      </c>
      <c r="D5045" s="179" t="s">
        <v>1808</v>
      </c>
      <c r="E5045" s="299">
        <f t="shared" ref="E5045:E5076" si="313">+F5045+G5045+H5045</f>
        <v>6</v>
      </c>
      <c r="F5045" s="366">
        <f t="shared" si="309"/>
        <v>2</v>
      </c>
      <c r="G5045" s="366">
        <f t="shared" si="310"/>
        <v>2</v>
      </c>
      <c r="H5045" s="366">
        <f t="shared" si="311"/>
        <v>2</v>
      </c>
      <c r="I5045" s="417"/>
      <c r="J5045" s="419">
        <v>24</v>
      </c>
      <c r="K5045" s="369">
        <f t="shared" si="307"/>
        <v>1.0190892828</v>
      </c>
      <c r="L5045" s="397">
        <f t="shared" si="312"/>
        <v>19982.142800000001</v>
      </c>
      <c r="M5045" s="389">
        <v>999107.14</v>
      </c>
    </row>
    <row r="5046" spans="1:13">
      <c r="A5046" s="382">
        <v>325</v>
      </c>
      <c r="B5046" s="416">
        <v>326</v>
      </c>
      <c r="C5046" s="413" t="s">
        <v>6028</v>
      </c>
      <c r="D5046" s="179" t="s">
        <v>1808</v>
      </c>
      <c r="E5046" s="299">
        <f t="shared" si="313"/>
        <v>9</v>
      </c>
      <c r="F5046" s="366">
        <f t="shared" si="309"/>
        <v>3</v>
      </c>
      <c r="G5046" s="366">
        <f t="shared" si="310"/>
        <v>3</v>
      </c>
      <c r="H5046" s="366">
        <f t="shared" si="311"/>
        <v>3</v>
      </c>
      <c r="I5046" s="417"/>
      <c r="J5046" s="419">
        <v>36</v>
      </c>
      <c r="K5046" s="369">
        <f t="shared" si="307"/>
        <v>1.6055892828000002</v>
      </c>
      <c r="L5046" s="397">
        <f t="shared" si="312"/>
        <v>31482.142800000001</v>
      </c>
      <c r="M5046" s="389">
        <v>1574107.1400000001</v>
      </c>
    </row>
    <row r="5047" spans="1:13">
      <c r="A5047" s="382">
        <v>326</v>
      </c>
      <c r="B5047" s="416">
        <v>412</v>
      </c>
      <c r="C5047" s="413" t="s">
        <v>6028</v>
      </c>
      <c r="D5047" s="179" t="s">
        <v>1808</v>
      </c>
      <c r="E5047" s="299">
        <f t="shared" si="313"/>
        <v>6</v>
      </c>
      <c r="F5047" s="366">
        <f t="shared" si="309"/>
        <v>2</v>
      </c>
      <c r="G5047" s="366">
        <f t="shared" si="310"/>
        <v>2</v>
      </c>
      <c r="H5047" s="366">
        <f t="shared" si="311"/>
        <v>2</v>
      </c>
      <c r="I5047" s="417"/>
      <c r="J5047" s="419">
        <v>24</v>
      </c>
      <c r="K5047" s="369">
        <f t="shared" si="307"/>
        <v>0.65082731999999999</v>
      </c>
      <c r="L5047" s="397">
        <f t="shared" si="312"/>
        <v>12761.32</v>
      </c>
      <c r="M5047" s="389">
        <v>638066</v>
      </c>
    </row>
    <row r="5048" spans="1:13">
      <c r="A5048" s="382">
        <v>327</v>
      </c>
      <c r="B5048" s="416">
        <v>2320</v>
      </c>
      <c r="C5048" s="413" t="s">
        <v>6029</v>
      </c>
      <c r="D5048" s="179" t="s">
        <v>1808</v>
      </c>
      <c r="E5048" s="299">
        <f t="shared" si="313"/>
        <v>6</v>
      </c>
      <c r="F5048" s="366">
        <f t="shared" si="309"/>
        <v>2</v>
      </c>
      <c r="G5048" s="366">
        <f t="shared" si="310"/>
        <v>2</v>
      </c>
      <c r="H5048" s="366">
        <f t="shared" si="311"/>
        <v>2</v>
      </c>
      <c r="I5048" s="417"/>
      <c r="J5048" s="419">
        <v>24</v>
      </c>
      <c r="K5048" s="369">
        <f t="shared" si="307"/>
        <v>1.1220000000000001</v>
      </c>
      <c r="L5048" s="397">
        <f t="shared" si="312"/>
        <v>22000</v>
      </c>
      <c r="M5048" s="389">
        <v>1100000</v>
      </c>
    </row>
    <row r="5049" spans="1:13">
      <c r="A5049" s="382">
        <v>328</v>
      </c>
      <c r="B5049" s="416">
        <v>2322</v>
      </c>
      <c r="C5049" s="413" t="s">
        <v>6030</v>
      </c>
      <c r="D5049" s="179" t="s">
        <v>1808</v>
      </c>
      <c r="E5049" s="299">
        <f t="shared" si="313"/>
        <v>12</v>
      </c>
      <c r="F5049" s="366">
        <f t="shared" si="309"/>
        <v>4</v>
      </c>
      <c r="G5049" s="366">
        <f t="shared" si="310"/>
        <v>4</v>
      </c>
      <c r="H5049" s="366">
        <f t="shared" si="311"/>
        <v>4</v>
      </c>
      <c r="I5049" s="417"/>
      <c r="J5049" s="419">
        <v>48</v>
      </c>
      <c r="K5049" s="369">
        <f t="shared" si="307"/>
        <v>1.2515400000000001</v>
      </c>
      <c r="L5049" s="397">
        <f t="shared" si="312"/>
        <v>24540</v>
      </c>
      <c r="M5049" s="389">
        <v>1227000</v>
      </c>
    </row>
    <row r="5050" spans="1:13">
      <c r="A5050" s="382">
        <v>329</v>
      </c>
      <c r="B5050" s="416">
        <v>317</v>
      </c>
      <c r="C5050" s="413" t="s">
        <v>6028</v>
      </c>
      <c r="D5050" s="179" t="s">
        <v>1808</v>
      </c>
      <c r="E5050" s="299">
        <f t="shared" si="313"/>
        <v>3</v>
      </c>
      <c r="F5050" s="366">
        <f t="shared" si="309"/>
        <v>1</v>
      </c>
      <c r="G5050" s="366">
        <f t="shared" si="310"/>
        <v>1</v>
      </c>
      <c r="H5050" s="366">
        <f t="shared" si="311"/>
        <v>1</v>
      </c>
      <c r="I5050" s="417"/>
      <c r="J5050" s="419">
        <v>12</v>
      </c>
      <c r="K5050" s="369">
        <f t="shared" si="307"/>
        <v>1.2515400000000001</v>
      </c>
      <c r="L5050" s="397">
        <f t="shared" si="312"/>
        <v>24540</v>
      </c>
      <c r="M5050" s="389">
        <v>1227000</v>
      </c>
    </row>
    <row r="5051" spans="1:13">
      <c r="A5051" s="382">
        <v>330</v>
      </c>
      <c r="B5051" s="416">
        <v>408</v>
      </c>
      <c r="C5051" s="413" t="s">
        <v>6028</v>
      </c>
      <c r="D5051" s="179" t="s">
        <v>1808</v>
      </c>
      <c r="E5051" s="299">
        <f t="shared" si="313"/>
        <v>3</v>
      </c>
      <c r="F5051" s="366">
        <f t="shared" si="309"/>
        <v>1</v>
      </c>
      <c r="G5051" s="366">
        <f t="shared" si="310"/>
        <v>1</v>
      </c>
      <c r="H5051" s="366">
        <f t="shared" si="311"/>
        <v>1</v>
      </c>
      <c r="I5051" s="417"/>
      <c r="J5051" s="419">
        <v>12</v>
      </c>
      <c r="K5051" s="369">
        <f t="shared" si="307"/>
        <v>7.1757000000000001E-2</v>
      </c>
      <c r="L5051" s="397">
        <f t="shared" si="312"/>
        <v>1407</v>
      </c>
      <c r="M5051" s="389">
        <v>70350</v>
      </c>
    </row>
    <row r="5052" spans="1:13">
      <c r="A5052" s="382">
        <v>331</v>
      </c>
      <c r="B5052" s="416">
        <v>410</v>
      </c>
      <c r="C5052" s="413" t="s">
        <v>6028</v>
      </c>
      <c r="D5052" s="179" t="s">
        <v>1808</v>
      </c>
      <c r="E5052" s="299">
        <f t="shared" si="313"/>
        <v>3</v>
      </c>
      <c r="F5052" s="366">
        <f t="shared" si="309"/>
        <v>1</v>
      </c>
      <c r="G5052" s="366">
        <f t="shared" si="310"/>
        <v>1</v>
      </c>
      <c r="H5052" s="366">
        <f t="shared" si="311"/>
        <v>1</v>
      </c>
      <c r="I5052" s="417"/>
      <c r="J5052" s="419">
        <v>12</v>
      </c>
      <c r="K5052" s="369">
        <f t="shared" si="307"/>
        <v>1.2515400000000001</v>
      </c>
      <c r="L5052" s="397">
        <f t="shared" si="312"/>
        <v>24540</v>
      </c>
      <c r="M5052" s="389">
        <v>1227000</v>
      </c>
    </row>
    <row r="5053" spans="1:13">
      <c r="A5053" s="382">
        <v>332</v>
      </c>
      <c r="B5053" s="416">
        <v>2324</v>
      </c>
      <c r="C5053" s="413" t="s">
        <v>6030</v>
      </c>
      <c r="D5053" s="179" t="s">
        <v>1808</v>
      </c>
      <c r="E5053" s="299">
        <f t="shared" si="313"/>
        <v>6</v>
      </c>
      <c r="F5053" s="366">
        <f t="shared" si="309"/>
        <v>2</v>
      </c>
      <c r="G5053" s="366">
        <f t="shared" si="310"/>
        <v>2</v>
      </c>
      <c r="H5053" s="366">
        <f t="shared" si="311"/>
        <v>2</v>
      </c>
      <c r="I5053" s="417"/>
      <c r="J5053" s="419">
        <v>24</v>
      </c>
      <c r="K5053" s="369">
        <f t="shared" si="307"/>
        <v>1.4420504999999999</v>
      </c>
      <c r="L5053" s="397">
        <f t="shared" si="312"/>
        <v>28275.5</v>
      </c>
      <c r="M5053" s="389">
        <v>1413775</v>
      </c>
    </row>
    <row r="5054" spans="1:13">
      <c r="A5054" s="382">
        <v>333</v>
      </c>
      <c r="B5054" s="416">
        <v>3510</v>
      </c>
      <c r="C5054" s="413"/>
      <c r="D5054" s="179" t="s">
        <v>1808</v>
      </c>
      <c r="E5054" s="299">
        <f t="shared" si="313"/>
        <v>9</v>
      </c>
      <c r="F5054" s="366">
        <f t="shared" si="309"/>
        <v>3</v>
      </c>
      <c r="G5054" s="366">
        <f t="shared" si="310"/>
        <v>3</v>
      </c>
      <c r="H5054" s="366">
        <f t="shared" si="311"/>
        <v>3</v>
      </c>
      <c r="I5054" s="417"/>
      <c r="J5054" s="418">
        <v>36</v>
      </c>
      <c r="K5054" s="369">
        <f t="shared" si="307"/>
        <v>0.255</v>
      </c>
      <c r="L5054" s="397">
        <f t="shared" si="312"/>
        <v>5000</v>
      </c>
      <c r="M5054" s="389">
        <v>250000</v>
      </c>
    </row>
    <row r="5055" spans="1:13">
      <c r="A5055" s="382">
        <v>334</v>
      </c>
      <c r="B5055" s="416">
        <v>3516</v>
      </c>
      <c r="C5055" s="413" t="s">
        <v>6030</v>
      </c>
      <c r="D5055" s="179" t="s">
        <v>1808</v>
      </c>
      <c r="E5055" s="299">
        <f t="shared" si="313"/>
        <v>9</v>
      </c>
      <c r="F5055" s="366">
        <f t="shared" si="309"/>
        <v>3</v>
      </c>
      <c r="G5055" s="366">
        <f t="shared" si="310"/>
        <v>3</v>
      </c>
      <c r="H5055" s="366">
        <f t="shared" si="311"/>
        <v>3</v>
      </c>
      <c r="I5055" s="417"/>
      <c r="J5055" s="418">
        <v>36</v>
      </c>
      <c r="K5055" s="369">
        <f t="shared" si="307"/>
        <v>0.40442714400000002</v>
      </c>
      <c r="L5055" s="397">
        <f t="shared" si="312"/>
        <v>7929.9440000000004</v>
      </c>
      <c r="M5055" s="389">
        <v>396497.2</v>
      </c>
    </row>
    <row r="5056" spans="1:13">
      <c r="A5056" s="382">
        <v>335</v>
      </c>
      <c r="B5056" s="416">
        <v>3514</v>
      </c>
      <c r="C5056" s="413" t="s">
        <v>6030</v>
      </c>
      <c r="D5056" s="179" t="s">
        <v>1808</v>
      </c>
      <c r="E5056" s="299">
        <f t="shared" si="313"/>
        <v>6</v>
      </c>
      <c r="F5056" s="366">
        <f t="shared" si="309"/>
        <v>2</v>
      </c>
      <c r="G5056" s="366">
        <f t="shared" si="310"/>
        <v>2</v>
      </c>
      <c r="H5056" s="366">
        <f t="shared" si="311"/>
        <v>2</v>
      </c>
      <c r="I5056" s="417"/>
      <c r="J5056" s="419">
        <v>24</v>
      </c>
      <c r="K5056" s="369">
        <f t="shared" si="307"/>
        <v>0.41139252000000009</v>
      </c>
      <c r="L5056" s="397">
        <f t="shared" si="312"/>
        <v>8066.5200000000013</v>
      </c>
      <c r="M5056" s="389">
        <v>403326.00000000006</v>
      </c>
    </row>
    <row r="5057" spans="1:13">
      <c r="A5057" s="382">
        <v>336</v>
      </c>
      <c r="B5057" s="416">
        <v>3520</v>
      </c>
      <c r="C5057" s="413" t="s">
        <v>6030</v>
      </c>
      <c r="D5057" s="179" t="s">
        <v>1808</v>
      </c>
      <c r="E5057" s="299">
        <f t="shared" si="313"/>
        <v>9</v>
      </c>
      <c r="F5057" s="366">
        <f t="shared" si="309"/>
        <v>3</v>
      </c>
      <c r="G5057" s="366">
        <f t="shared" si="310"/>
        <v>3</v>
      </c>
      <c r="H5057" s="366">
        <f t="shared" si="311"/>
        <v>3</v>
      </c>
      <c r="I5057" s="417"/>
      <c r="J5057" s="418">
        <v>36</v>
      </c>
      <c r="K5057" s="369">
        <f t="shared" si="307"/>
        <v>0.64463999999999999</v>
      </c>
      <c r="L5057" s="397">
        <f t="shared" si="312"/>
        <v>12640</v>
      </c>
      <c r="M5057" s="389">
        <v>632000</v>
      </c>
    </row>
    <row r="5058" spans="1:13">
      <c r="A5058" s="382">
        <v>337</v>
      </c>
      <c r="B5058" s="416">
        <v>3522</v>
      </c>
      <c r="C5058" s="413" t="s">
        <v>6030</v>
      </c>
      <c r="D5058" s="179" t="s">
        <v>1808</v>
      </c>
      <c r="E5058" s="299">
        <f t="shared" si="313"/>
        <v>6</v>
      </c>
      <c r="F5058" s="366">
        <f t="shared" si="309"/>
        <v>2</v>
      </c>
      <c r="G5058" s="366">
        <f t="shared" si="310"/>
        <v>2</v>
      </c>
      <c r="H5058" s="366">
        <f t="shared" si="311"/>
        <v>2</v>
      </c>
      <c r="I5058" s="417"/>
      <c r="J5058" s="419">
        <v>24</v>
      </c>
      <c r="K5058" s="369">
        <f t="shared" si="307"/>
        <v>0.90780000000000005</v>
      </c>
      <c r="L5058" s="397">
        <f t="shared" si="312"/>
        <v>17800</v>
      </c>
      <c r="M5058" s="389">
        <v>890000</v>
      </c>
    </row>
    <row r="5059" spans="1:13">
      <c r="A5059" s="382">
        <v>338</v>
      </c>
      <c r="B5059" s="416">
        <v>3524</v>
      </c>
      <c r="C5059" s="413" t="s">
        <v>6030</v>
      </c>
      <c r="D5059" s="179" t="s">
        <v>1808</v>
      </c>
      <c r="E5059" s="299">
        <f t="shared" si="313"/>
        <v>6</v>
      </c>
      <c r="F5059" s="366">
        <f t="shared" si="309"/>
        <v>2</v>
      </c>
      <c r="G5059" s="366">
        <f t="shared" si="310"/>
        <v>2</v>
      </c>
      <c r="H5059" s="366">
        <f t="shared" si="311"/>
        <v>2</v>
      </c>
      <c r="I5059" s="417"/>
      <c r="J5059" s="419">
        <v>24</v>
      </c>
      <c r="K5059" s="369">
        <f t="shared" si="307"/>
        <v>0.89067857070000001</v>
      </c>
      <c r="L5059" s="397">
        <f t="shared" si="312"/>
        <v>17464.2857</v>
      </c>
      <c r="M5059" s="389">
        <v>873214.28500000003</v>
      </c>
    </row>
    <row r="5060" spans="1:13">
      <c r="A5060" s="382">
        <v>339</v>
      </c>
      <c r="B5060" s="416">
        <v>3528</v>
      </c>
      <c r="C5060" s="413" t="s">
        <v>6030</v>
      </c>
      <c r="D5060" s="179" t="s">
        <v>1808</v>
      </c>
      <c r="E5060" s="299">
        <f t="shared" si="313"/>
        <v>6</v>
      </c>
      <c r="F5060" s="366">
        <f t="shared" si="309"/>
        <v>2</v>
      </c>
      <c r="G5060" s="366">
        <f t="shared" si="310"/>
        <v>2</v>
      </c>
      <c r="H5060" s="366">
        <f t="shared" si="311"/>
        <v>2</v>
      </c>
      <c r="I5060" s="417"/>
      <c r="J5060" s="419">
        <v>24</v>
      </c>
      <c r="K5060" s="369">
        <f t="shared" si="307"/>
        <v>1.14330117</v>
      </c>
      <c r="L5060" s="397">
        <f t="shared" si="312"/>
        <v>22417.670000000002</v>
      </c>
      <c r="M5060" s="389">
        <v>1120883.5</v>
      </c>
    </row>
    <row r="5061" spans="1:13">
      <c r="A5061" s="382">
        <v>340</v>
      </c>
      <c r="B5061" s="416">
        <v>3530</v>
      </c>
      <c r="C5061" s="413" t="s">
        <v>6030</v>
      </c>
      <c r="D5061" s="179" t="s">
        <v>1808</v>
      </c>
      <c r="E5061" s="299">
        <f t="shared" si="313"/>
        <v>6</v>
      </c>
      <c r="F5061" s="366">
        <f t="shared" si="309"/>
        <v>2</v>
      </c>
      <c r="G5061" s="366">
        <f t="shared" si="310"/>
        <v>2</v>
      </c>
      <c r="H5061" s="366">
        <f t="shared" si="311"/>
        <v>2</v>
      </c>
      <c r="I5061" s="417"/>
      <c r="J5061" s="419">
        <v>24</v>
      </c>
      <c r="K5061" s="369">
        <f t="shared" si="307"/>
        <v>2.2767857070000002</v>
      </c>
      <c r="L5061" s="397">
        <f t="shared" si="312"/>
        <v>44642.857000000004</v>
      </c>
      <c r="M5061" s="389">
        <v>2232142.85</v>
      </c>
    </row>
    <row r="5062" spans="1:13">
      <c r="A5062" s="382">
        <v>341</v>
      </c>
      <c r="B5062" s="416">
        <v>3532</v>
      </c>
      <c r="C5062" s="413" t="s">
        <v>6030</v>
      </c>
      <c r="D5062" s="179" t="s">
        <v>1808</v>
      </c>
      <c r="E5062" s="299">
        <f t="shared" si="313"/>
        <v>9</v>
      </c>
      <c r="F5062" s="366">
        <f t="shared" si="309"/>
        <v>3</v>
      </c>
      <c r="G5062" s="366">
        <f t="shared" si="310"/>
        <v>3</v>
      </c>
      <c r="H5062" s="366">
        <f t="shared" si="311"/>
        <v>3</v>
      </c>
      <c r="I5062" s="417"/>
      <c r="J5062" s="418">
        <v>36</v>
      </c>
      <c r="K5062" s="369">
        <f t="shared" si="307"/>
        <v>2.3678571413999996</v>
      </c>
      <c r="L5062" s="397">
        <f t="shared" si="312"/>
        <v>46428.571400000001</v>
      </c>
      <c r="M5062" s="389">
        <v>2321428.5699999998</v>
      </c>
    </row>
    <row r="5063" spans="1:13">
      <c r="A5063" s="382">
        <v>342</v>
      </c>
      <c r="B5063" s="416">
        <v>3536</v>
      </c>
      <c r="C5063" s="413" t="s">
        <v>6030</v>
      </c>
      <c r="D5063" s="179" t="s">
        <v>1808</v>
      </c>
      <c r="E5063" s="299">
        <f t="shared" si="313"/>
        <v>6</v>
      </c>
      <c r="F5063" s="366">
        <f t="shared" si="309"/>
        <v>2</v>
      </c>
      <c r="G5063" s="366">
        <f t="shared" si="310"/>
        <v>2</v>
      </c>
      <c r="H5063" s="366">
        <f t="shared" si="311"/>
        <v>2</v>
      </c>
      <c r="I5063" s="417"/>
      <c r="J5063" s="419">
        <v>24</v>
      </c>
      <c r="K5063" s="369">
        <f t="shared" si="307"/>
        <v>1.3090564403400002</v>
      </c>
      <c r="L5063" s="397">
        <f t="shared" si="312"/>
        <v>25667.773340000003</v>
      </c>
      <c r="M5063" s="389">
        <v>1283388.6670000001</v>
      </c>
    </row>
    <row r="5064" spans="1:13">
      <c r="A5064" s="382">
        <v>343</v>
      </c>
      <c r="B5064" s="416">
        <v>3538</v>
      </c>
      <c r="C5064" s="413" t="s">
        <v>6030</v>
      </c>
      <c r="D5064" s="179" t="s">
        <v>1808</v>
      </c>
      <c r="E5064" s="299">
        <f t="shared" si="313"/>
        <v>6</v>
      </c>
      <c r="F5064" s="366">
        <f t="shared" si="309"/>
        <v>2</v>
      </c>
      <c r="G5064" s="366">
        <f t="shared" si="310"/>
        <v>2</v>
      </c>
      <c r="H5064" s="366">
        <f t="shared" si="311"/>
        <v>2</v>
      </c>
      <c r="I5064" s="417"/>
      <c r="J5064" s="419">
        <v>24</v>
      </c>
      <c r="K5064" s="369">
        <f t="shared" si="307"/>
        <v>3.6240957000000003</v>
      </c>
      <c r="L5064" s="397">
        <f t="shared" si="312"/>
        <v>71060.7</v>
      </c>
      <c r="M5064" s="389">
        <v>3553035</v>
      </c>
    </row>
    <row r="5065" spans="1:13">
      <c r="A5065" s="382">
        <v>344</v>
      </c>
      <c r="B5065" s="416">
        <v>3540</v>
      </c>
      <c r="C5065" s="413" t="s">
        <v>6030</v>
      </c>
      <c r="D5065" s="179" t="s">
        <v>1808</v>
      </c>
      <c r="E5065" s="299">
        <f t="shared" si="313"/>
        <v>6</v>
      </c>
      <c r="F5065" s="366">
        <f t="shared" si="309"/>
        <v>2</v>
      </c>
      <c r="G5065" s="366">
        <f t="shared" si="310"/>
        <v>2</v>
      </c>
      <c r="H5065" s="366">
        <f t="shared" si="311"/>
        <v>2</v>
      </c>
      <c r="I5065" s="417"/>
      <c r="J5065" s="419">
        <v>24</v>
      </c>
      <c r="K5065" s="369">
        <f t="shared" si="307"/>
        <v>4.3668750000000003</v>
      </c>
      <c r="L5065" s="397">
        <f t="shared" si="312"/>
        <v>85625</v>
      </c>
      <c r="M5065" s="389">
        <v>4281250</v>
      </c>
    </row>
    <row r="5066" spans="1:13">
      <c r="A5066" s="382">
        <v>345</v>
      </c>
      <c r="B5066" s="416">
        <v>3544</v>
      </c>
      <c r="C5066" s="413" t="s">
        <v>6030</v>
      </c>
      <c r="D5066" s="179" t="s">
        <v>1808</v>
      </c>
      <c r="E5066" s="299">
        <f t="shared" si="313"/>
        <v>3</v>
      </c>
      <c r="F5066" s="366">
        <f t="shared" si="309"/>
        <v>1</v>
      </c>
      <c r="G5066" s="366">
        <f t="shared" si="310"/>
        <v>1</v>
      </c>
      <c r="H5066" s="366">
        <f t="shared" si="311"/>
        <v>1</v>
      </c>
      <c r="I5066" s="417"/>
      <c r="J5066" s="419">
        <v>12</v>
      </c>
      <c r="K5066" s="369">
        <f t="shared" si="307"/>
        <v>6.5300400000000005</v>
      </c>
      <c r="L5066" s="397">
        <f t="shared" si="312"/>
        <v>128040.00000000001</v>
      </c>
      <c r="M5066" s="389">
        <v>6402000.0000000009</v>
      </c>
    </row>
    <row r="5067" spans="1:13">
      <c r="A5067" s="382">
        <v>346</v>
      </c>
      <c r="B5067" s="416">
        <v>3611</v>
      </c>
      <c r="C5067" s="413" t="s">
        <v>6030</v>
      </c>
      <c r="D5067" s="179" t="s">
        <v>1808</v>
      </c>
      <c r="E5067" s="299">
        <f t="shared" si="313"/>
        <v>3</v>
      </c>
      <c r="F5067" s="366">
        <f t="shared" si="309"/>
        <v>1</v>
      </c>
      <c r="G5067" s="366">
        <f t="shared" si="310"/>
        <v>1</v>
      </c>
      <c r="H5067" s="366">
        <f t="shared" si="311"/>
        <v>1</v>
      </c>
      <c r="I5067" s="417"/>
      <c r="J5067" s="419">
        <v>12</v>
      </c>
      <c r="K5067" s="369">
        <f t="shared" si="307"/>
        <v>0.41004000000000002</v>
      </c>
      <c r="L5067" s="397">
        <f t="shared" si="312"/>
        <v>8040</v>
      </c>
      <c r="M5067" s="389">
        <v>402000</v>
      </c>
    </row>
    <row r="5068" spans="1:13">
      <c r="A5068" s="382">
        <v>347</v>
      </c>
      <c r="B5068" s="416" t="s">
        <v>6031</v>
      </c>
      <c r="C5068" s="413" t="s">
        <v>6030</v>
      </c>
      <c r="D5068" s="179" t="s">
        <v>1808</v>
      </c>
      <c r="E5068" s="299">
        <f t="shared" si="313"/>
        <v>3</v>
      </c>
      <c r="F5068" s="366">
        <f t="shared" si="309"/>
        <v>1</v>
      </c>
      <c r="G5068" s="366">
        <f t="shared" si="310"/>
        <v>1</v>
      </c>
      <c r="H5068" s="366">
        <f t="shared" si="311"/>
        <v>1</v>
      </c>
      <c r="I5068" s="417"/>
      <c r="J5068" s="419">
        <v>12</v>
      </c>
      <c r="K5068" s="369">
        <f t="shared" si="307"/>
        <v>0.68121428620000002</v>
      </c>
      <c r="L5068" s="397">
        <f t="shared" si="312"/>
        <v>13357.142866666667</v>
      </c>
      <c r="M5068" s="389">
        <v>667857.14333333331</v>
      </c>
    </row>
    <row r="5069" spans="1:13">
      <c r="A5069" s="382">
        <v>348</v>
      </c>
      <c r="B5069" s="416">
        <v>3614</v>
      </c>
      <c r="C5069" s="413" t="s">
        <v>6030</v>
      </c>
      <c r="D5069" s="179" t="s">
        <v>1808</v>
      </c>
      <c r="E5069" s="299">
        <f t="shared" si="313"/>
        <v>3</v>
      </c>
      <c r="F5069" s="366">
        <f t="shared" si="309"/>
        <v>1</v>
      </c>
      <c r="G5069" s="366">
        <f t="shared" si="310"/>
        <v>1</v>
      </c>
      <c r="H5069" s="366">
        <f t="shared" si="311"/>
        <v>1</v>
      </c>
      <c r="I5069" s="417"/>
      <c r="J5069" s="418">
        <v>12</v>
      </c>
      <c r="K5069" s="369">
        <f t="shared" si="307"/>
        <v>0.75173999999999996</v>
      </c>
      <c r="L5069" s="397">
        <f t="shared" si="312"/>
        <v>14740</v>
      </c>
      <c r="M5069" s="389">
        <v>737000</v>
      </c>
    </row>
    <row r="5070" spans="1:13">
      <c r="A5070" s="382">
        <v>349</v>
      </c>
      <c r="B5070" s="416">
        <v>3616</v>
      </c>
      <c r="C5070" s="413" t="s">
        <v>6030</v>
      </c>
      <c r="D5070" s="179" t="s">
        <v>1808</v>
      </c>
      <c r="E5070" s="299">
        <f t="shared" si="313"/>
        <v>3</v>
      </c>
      <c r="F5070" s="366">
        <f t="shared" si="309"/>
        <v>1</v>
      </c>
      <c r="G5070" s="366">
        <f t="shared" si="310"/>
        <v>1</v>
      </c>
      <c r="H5070" s="366">
        <f t="shared" si="311"/>
        <v>1</v>
      </c>
      <c r="I5070" s="417"/>
      <c r="J5070" s="419">
        <v>12</v>
      </c>
      <c r="K5070" s="369">
        <f t="shared" si="307"/>
        <v>0.82110000000000005</v>
      </c>
      <c r="L5070" s="397">
        <f t="shared" si="312"/>
        <v>16100</v>
      </c>
      <c r="M5070" s="389">
        <v>805000</v>
      </c>
    </row>
    <row r="5071" spans="1:13">
      <c r="A5071" s="382">
        <v>350</v>
      </c>
      <c r="B5071" s="416">
        <v>3618</v>
      </c>
      <c r="C5071" s="413" t="s">
        <v>6030</v>
      </c>
      <c r="D5071" s="179" t="s">
        <v>1808</v>
      </c>
      <c r="E5071" s="299">
        <f t="shared" si="313"/>
        <v>15</v>
      </c>
      <c r="F5071" s="366">
        <f t="shared" si="309"/>
        <v>5</v>
      </c>
      <c r="G5071" s="366">
        <f t="shared" si="310"/>
        <v>5</v>
      </c>
      <c r="H5071" s="366">
        <f t="shared" si="311"/>
        <v>5</v>
      </c>
      <c r="I5071" s="417"/>
      <c r="J5071" s="419">
        <v>60</v>
      </c>
      <c r="K5071" s="369">
        <f t="shared" ref="K5071:K5134" si="314">(L5071+M5071)/1000000</f>
        <v>0.94258928280000009</v>
      </c>
      <c r="L5071" s="397">
        <f t="shared" si="312"/>
        <v>18482.142800000001</v>
      </c>
      <c r="M5071" s="389">
        <v>924107.14</v>
      </c>
    </row>
    <row r="5072" spans="1:13">
      <c r="A5072" s="382">
        <v>351</v>
      </c>
      <c r="B5072" s="416">
        <v>3620</v>
      </c>
      <c r="C5072" s="413" t="s">
        <v>6030</v>
      </c>
      <c r="D5072" s="179" t="s">
        <v>1808</v>
      </c>
      <c r="E5072" s="299">
        <f t="shared" si="313"/>
        <v>12</v>
      </c>
      <c r="F5072" s="366">
        <f t="shared" si="309"/>
        <v>4</v>
      </c>
      <c r="G5072" s="366">
        <f t="shared" si="310"/>
        <v>4</v>
      </c>
      <c r="H5072" s="366">
        <f t="shared" si="311"/>
        <v>4</v>
      </c>
      <c r="I5072" s="417"/>
      <c r="J5072" s="418">
        <v>48</v>
      </c>
      <c r="K5072" s="369">
        <f t="shared" si="314"/>
        <v>1.5117857172</v>
      </c>
      <c r="L5072" s="397">
        <f t="shared" si="312"/>
        <v>29642.857200000002</v>
      </c>
      <c r="M5072" s="389">
        <v>1482142.86</v>
      </c>
    </row>
    <row r="5073" spans="1:13">
      <c r="A5073" s="382">
        <v>352</v>
      </c>
      <c r="B5073" s="416">
        <v>3622</v>
      </c>
      <c r="C5073" s="413" t="s">
        <v>6030</v>
      </c>
      <c r="D5073" s="179" t="s">
        <v>1808</v>
      </c>
      <c r="E5073" s="299">
        <f t="shared" si="313"/>
        <v>6</v>
      </c>
      <c r="F5073" s="366">
        <f t="shared" si="309"/>
        <v>2</v>
      </c>
      <c r="G5073" s="366">
        <f t="shared" si="310"/>
        <v>2</v>
      </c>
      <c r="H5073" s="366">
        <f t="shared" si="311"/>
        <v>2</v>
      </c>
      <c r="I5073" s="417"/>
      <c r="J5073" s="419">
        <v>24</v>
      </c>
      <c r="K5073" s="369">
        <f t="shared" si="314"/>
        <v>2.31846</v>
      </c>
      <c r="L5073" s="397">
        <f t="shared" si="312"/>
        <v>45460</v>
      </c>
      <c r="M5073" s="389">
        <v>2273000</v>
      </c>
    </row>
    <row r="5074" spans="1:13">
      <c r="A5074" s="382">
        <v>353</v>
      </c>
      <c r="B5074" s="416" t="s">
        <v>6032</v>
      </c>
      <c r="C5074" s="413" t="s">
        <v>6030</v>
      </c>
      <c r="D5074" s="179" t="s">
        <v>1808</v>
      </c>
      <c r="E5074" s="299">
        <f t="shared" si="313"/>
        <v>6</v>
      </c>
      <c r="F5074" s="366">
        <f t="shared" si="309"/>
        <v>2</v>
      </c>
      <c r="G5074" s="366">
        <f t="shared" si="310"/>
        <v>2</v>
      </c>
      <c r="H5074" s="366">
        <f t="shared" si="311"/>
        <v>2</v>
      </c>
      <c r="I5074" s="417"/>
      <c r="J5074" s="418">
        <v>24</v>
      </c>
      <c r="K5074" s="369">
        <f t="shared" si="314"/>
        <v>2.8141071413999996</v>
      </c>
      <c r="L5074" s="397">
        <f t="shared" si="312"/>
        <v>55178.571400000001</v>
      </c>
      <c r="M5074" s="389">
        <v>2758928.57</v>
      </c>
    </row>
    <row r="5075" spans="1:13">
      <c r="A5075" s="382">
        <v>354</v>
      </c>
      <c r="B5075" s="416">
        <v>3624</v>
      </c>
      <c r="C5075" s="413" t="s">
        <v>6030</v>
      </c>
      <c r="D5075" s="179" t="s">
        <v>1808</v>
      </c>
      <c r="E5075" s="299">
        <f t="shared" si="313"/>
        <v>6</v>
      </c>
      <c r="F5075" s="366">
        <f t="shared" si="309"/>
        <v>2</v>
      </c>
      <c r="G5075" s="366">
        <f t="shared" si="310"/>
        <v>2</v>
      </c>
      <c r="H5075" s="366">
        <f t="shared" si="311"/>
        <v>2</v>
      </c>
      <c r="I5075" s="417"/>
      <c r="J5075" s="419">
        <v>24</v>
      </c>
      <c r="K5075" s="369">
        <f t="shared" si="314"/>
        <v>2.3678571413999996</v>
      </c>
      <c r="L5075" s="397">
        <f t="shared" si="312"/>
        <v>46428.571400000001</v>
      </c>
      <c r="M5075" s="389">
        <v>2321428.5699999998</v>
      </c>
    </row>
    <row r="5076" spans="1:13">
      <c r="A5076" s="382">
        <v>355</v>
      </c>
      <c r="B5076" s="416">
        <v>3626</v>
      </c>
      <c r="C5076" s="413" t="s">
        <v>6030</v>
      </c>
      <c r="D5076" s="179" t="s">
        <v>1808</v>
      </c>
      <c r="E5076" s="299">
        <f t="shared" si="313"/>
        <v>6</v>
      </c>
      <c r="F5076" s="366">
        <f t="shared" si="309"/>
        <v>2</v>
      </c>
      <c r="G5076" s="366">
        <f t="shared" si="310"/>
        <v>2</v>
      </c>
      <c r="H5076" s="366">
        <f t="shared" si="311"/>
        <v>2</v>
      </c>
      <c r="I5076" s="417"/>
      <c r="J5076" s="419">
        <v>24</v>
      </c>
      <c r="K5076" s="369">
        <f t="shared" si="314"/>
        <v>3.06</v>
      </c>
      <c r="L5076" s="397">
        <f t="shared" si="312"/>
        <v>60000</v>
      </c>
      <c r="M5076" s="389">
        <v>3000000</v>
      </c>
    </row>
    <row r="5077" spans="1:13">
      <c r="A5077" s="382">
        <v>356</v>
      </c>
      <c r="B5077" s="416">
        <v>3628</v>
      </c>
      <c r="C5077" s="413" t="s">
        <v>6030</v>
      </c>
      <c r="D5077" s="179" t="s">
        <v>1808</v>
      </c>
      <c r="E5077" s="299">
        <f t="shared" ref="E5077:E5108" si="315">+F5077+G5077+H5077</f>
        <v>9</v>
      </c>
      <c r="F5077" s="366">
        <f t="shared" si="309"/>
        <v>3</v>
      </c>
      <c r="G5077" s="366">
        <f t="shared" si="310"/>
        <v>3</v>
      </c>
      <c r="H5077" s="366">
        <f t="shared" si="311"/>
        <v>3</v>
      </c>
      <c r="I5077" s="417"/>
      <c r="J5077" s="419">
        <v>36</v>
      </c>
      <c r="K5077" s="369">
        <f t="shared" si="314"/>
        <v>3.5062500000000001</v>
      </c>
      <c r="L5077" s="397">
        <f t="shared" si="312"/>
        <v>68750</v>
      </c>
      <c r="M5077" s="389">
        <v>3437500</v>
      </c>
    </row>
    <row r="5078" spans="1:13">
      <c r="A5078" s="382">
        <v>357</v>
      </c>
      <c r="B5078" s="416">
        <v>3630</v>
      </c>
      <c r="C5078" s="413" t="s">
        <v>6030</v>
      </c>
      <c r="D5078" s="179" t="s">
        <v>1808</v>
      </c>
      <c r="E5078" s="299">
        <f t="shared" si="315"/>
        <v>9</v>
      </c>
      <c r="F5078" s="366">
        <f t="shared" ref="F5078:F5141" si="316">J5078/12</f>
        <v>3</v>
      </c>
      <c r="G5078" s="366">
        <f t="shared" ref="G5078:G5141" si="317">J5078/12</f>
        <v>3</v>
      </c>
      <c r="H5078" s="366">
        <f t="shared" ref="H5078:H5141" si="318">J5078/12</f>
        <v>3</v>
      </c>
      <c r="I5078" s="417"/>
      <c r="J5078" s="419">
        <v>36</v>
      </c>
      <c r="K5078" s="369">
        <f t="shared" si="314"/>
        <v>3.9616071413999996</v>
      </c>
      <c r="L5078" s="397">
        <f t="shared" ref="L5078:L5141" si="319">M5078*2%</f>
        <v>77678.571400000001</v>
      </c>
      <c r="M5078" s="389">
        <v>3883928.57</v>
      </c>
    </row>
    <row r="5079" spans="1:13">
      <c r="A5079" s="382">
        <v>358</v>
      </c>
      <c r="B5079" s="416">
        <v>3632</v>
      </c>
      <c r="C5079" s="413" t="s">
        <v>6030</v>
      </c>
      <c r="D5079" s="179" t="s">
        <v>1808</v>
      </c>
      <c r="E5079" s="299">
        <f t="shared" si="315"/>
        <v>9</v>
      </c>
      <c r="F5079" s="366">
        <f t="shared" si="316"/>
        <v>3</v>
      </c>
      <c r="G5079" s="366">
        <f t="shared" si="317"/>
        <v>3</v>
      </c>
      <c r="H5079" s="366">
        <f t="shared" si="318"/>
        <v>3</v>
      </c>
      <c r="I5079" s="417"/>
      <c r="J5079" s="419">
        <v>36</v>
      </c>
      <c r="K5079" s="369">
        <f t="shared" si="314"/>
        <v>4.59</v>
      </c>
      <c r="L5079" s="397">
        <f t="shared" si="319"/>
        <v>90000</v>
      </c>
      <c r="M5079" s="389">
        <v>4500000</v>
      </c>
    </row>
    <row r="5080" spans="1:13">
      <c r="A5080" s="382">
        <v>359</v>
      </c>
      <c r="B5080" s="416">
        <v>3636</v>
      </c>
      <c r="C5080" s="413" t="s">
        <v>6030</v>
      </c>
      <c r="D5080" s="179" t="s">
        <v>1808</v>
      </c>
      <c r="E5080" s="299">
        <f t="shared" si="315"/>
        <v>3</v>
      </c>
      <c r="F5080" s="366">
        <f t="shared" si="316"/>
        <v>1</v>
      </c>
      <c r="G5080" s="366">
        <f t="shared" si="317"/>
        <v>1</v>
      </c>
      <c r="H5080" s="366">
        <f t="shared" si="318"/>
        <v>1</v>
      </c>
      <c r="I5080" s="417"/>
      <c r="J5080" s="419">
        <v>12</v>
      </c>
      <c r="K5080" s="369">
        <f t="shared" si="314"/>
        <v>9.0810600000000008</v>
      </c>
      <c r="L5080" s="397">
        <f t="shared" si="319"/>
        <v>178060</v>
      </c>
      <c r="M5080" s="389">
        <v>8903000</v>
      </c>
    </row>
    <row r="5081" spans="1:13">
      <c r="A5081" s="382">
        <v>360</v>
      </c>
      <c r="B5081" s="416">
        <v>3640</v>
      </c>
      <c r="C5081" s="413" t="s">
        <v>6030</v>
      </c>
      <c r="D5081" s="179" t="s">
        <v>1808</v>
      </c>
      <c r="E5081" s="299">
        <f t="shared" si="315"/>
        <v>3</v>
      </c>
      <c r="F5081" s="366">
        <f t="shared" si="316"/>
        <v>1</v>
      </c>
      <c r="G5081" s="366">
        <f t="shared" si="317"/>
        <v>1</v>
      </c>
      <c r="H5081" s="366">
        <f t="shared" si="318"/>
        <v>1</v>
      </c>
      <c r="I5081" s="417"/>
      <c r="J5081" s="419">
        <v>12</v>
      </c>
      <c r="K5081" s="369">
        <f t="shared" si="314"/>
        <v>9.18</v>
      </c>
      <c r="L5081" s="397">
        <f t="shared" si="319"/>
        <v>180000</v>
      </c>
      <c r="M5081" s="389">
        <v>9000000</v>
      </c>
    </row>
    <row r="5082" spans="1:13">
      <c r="A5082" s="382">
        <v>361</v>
      </c>
      <c r="B5082" s="416">
        <v>3644</v>
      </c>
      <c r="C5082" s="413" t="s">
        <v>6030</v>
      </c>
      <c r="D5082" s="179" t="s">
        <v>1808</v>
      </c>
      <c r="E5082" s="299">
        <f t="shared" si="315"/>
        <v>3</v>
      </c>
      <c r="F5082" s="366">
        <f t="shared" si="316"/>
        <v>1</v>
      </c>
      <c r="G5082" s="366">
        <f t="shared" si="317"/>
        <v>1</v>
      </c>
      <c r="H5082" s="366">
        <f t="shared" si="318"/>
        <v>1</v>
      </c>
      <c r="I5082" s="417"/>
      <c r="J5082" s="419">
        <v>12</v>
      </c>
      <c r="K5082" s="369">
        <f t="shared" si="314"/>
        <v>12.545999999999999</v>
      </c>
      <c r="L5082" s="397">
        <f t="shared" si="319"/>
        <v>246000</v>
      </c>
      <c r="M5082" s="389">
        <v>12300000</v>
      </c>
    </row>
    <row r="5083" spans="1:13">
      <c r="A5083" s="382">
        <v>362</v>
      </c>
      <c r="B5083" s="416">
        <v>3652</v>
      </c>
      <c r="C5083" s="413" t="s">
        <v>6030</v>
      </c>
      <c r="D5083" s="179" t="s">
        <v>1808</v>
      </c>
      <c r="E5083" s="299">
        <f t="shared" si="315"/>
        <v>3</v>
      </c>
      <c r="F5083" s="366">
        <f t="shared" si="316"/>
        <v>1</v>
      </c>
      <c r="G5083" s="366">
        <f t="shared" si="317"/>
        <v>1</v>
      </c>
      <c r="H5083" s="366">
        <f t="shared" si="318"/>
        <v>1</v>
      </c>
      <c r="I5083" s="417"/>
      <c r="J5083" s="419">
        <v>12</v>
      </c>
      <c r="K5083" s="369">
        <f t="shared" si="314"/>
        <v>15.81</v>
      </c>
      <c r="L5083" s="397">
        <f t="shared" si="319"/>
        <v>310000</v>
      </c>
      <c r="M5083" s="389">
        <v>15500000</v>
      </c>
    </row>
    <row r="5084" spans="1:13">
      <c r="A5084" s="382">
        <v>363</v>
      </c>
      <c r="B5084" s="416">
        <v>6317</v>
      </c>
      <c r="C5084" s="413" t="s">
        <v>6030</v>
      </c>
      <c r="D5084" s="179" t="s">
        <v>1808</v>
      </c>
      <c r="E5084" s="299">
        <f t="shared" si="315"/>
        <v>3</v>
      </c>
      <c r="F5084" s="366">
        <f t="shared" si="316"/>
        <v>1</v>
      </c>
      <c r="G5084" s="366">
        <f t="shared" si="317"/>
        <v>1</v>
      </c>
      <c r="H5084" s="366">
        <f t="shared" si="318"/>
        <v>1</v>
      </c>
      <c r="I5084" s="417"/>
      <c r="J5084" s="419">
        <v>12</v>
      </c>
      <c r="K5084" s="369">
        <f t="shared" si="314"/>
        <v>2.9864049600000002</v>
      </c>
      <c r="L5084" s="397">
        <f t="shared" si="319"/>
        <v>58556.960000000014</v>
      </c>
      <c r="M5084" s="389">
        <v>2927848.0000000005</v>
      </c>
    </row>
    <row r="5085" spans="1:13">
      <c r="A5085" s="382">
        <v>364</v>
      </c>
      <c r="B5085" s="416">
        <v>318</v>
      </c>
      <c r="C5085" s="413" t="s">
        <v>6030</v>
      </c>
      <c r="D5085" s="179" t="s">
        <v>1808</v>
      </c>
      <c r="E5085" s="299">
        <f t="shared" si="315"/>
        <v>9</v>
      </c>
      <c r="F5085" s="366">
        <f t="shared" si="316"/>
        <v>3</v>
      </c>
      <c r="G5085" s="366">
        <f t="shared" si="317"/>
        <v>3</v>
      </c>
      <c r="H5085" s="366">
        <f t="shared" si="318"/>
        <v>3</v>
      </c>
      <c r="I5085" s="417"/>
      <c r="J5085" s="419">
        <v>36</v>
      </c>
      <c r="K5085" s="369">
        <f t="shared" si="314"/>
        <v>1.9807788000000002</v>
      </c>
      <c r="L5085" s="397">
        <f t="shared" si="319"/>
        <v>38838.800000000003</v>
      </c>
      <c r="M5085" s="389">
        <v>1941940.0000000002</v>
      </c>
    </row>
    <row r="5086" spans="1:13">
      <c r="A5086" s="382">
        <v>365</v>
      </c>
      <c r="B5086" s="416">
        <v>6322</v>
      </c>
      <c r="C5086" s="413" t="s">
        <v>6030</v>
      </c>
      <c r="D5086" s="179" t="s">
        <v>1808</v>
      </c>
      <c r="E5086" s="299">
        <f t="shared" si="315"/>
        <v>9</v>
      </c>
      <c r="F5086" s="366">
        <f t="shared" si="316"/>
        <v>3</v>
      </c>
      <c r="G5086" s="366">
        <f t="shared" si="317"/>
        <v>3</v>
      </c>
      <c r="H5086" s="366">
        <f t="shared" si="318"/>
        <v>3</v>
      </c>
      <c r="I5086" s="417"/>
      <c r="J5086" s="419">
        <v>36</v>
      </c>
      <c r="K5086" s="369">
        <f t="shared" si="314"/>
        <v>5.202</v>
      </c>
      <c r="L5086" s="397">
        <f t="shared" si="319"/>
        <v>102000</v>
      </c>
      <c r="M5086" s="389">
        <v>5100000</v>
      </c>
    </row>
    <row r="5087" spans="1:13">
      <c r="A5087" s="382">
        <v>366</v>
      </c>
      <c r="B5087" s="416">
        <v>6324</v>
      </c>
      <c r="C5087" s="413" t="s">
        <v>6030</v>
      </c>
      <c r="D5087" s="179" t="s">
        <v>1808</v>
      </c>
      <c r="E5087" s="299">
        <f t="shared" si="315"/>
        <v>6</v>
      </c>
      <c r="F5087" s="366">
        <f t="shared" si="316"/>
        <v>2</v>
      </c>
      <c r="G5087" s="366">
        <f t="shared" si="317"/>
        <v>2</v>
      </c>
      <c r="H5087" s="366">
        <f t="shared" si="318"/>
        <v>2</v>
      </c>
      <c r="I5087" s="417"/>
      <c r="J5087" s="419">
        <v>24</v>
      </c>
      <c r="K5087" s="369">
        <f t="shared" si="314"/>
        <v>3.1976999999999999E-3</v>
      </c>
      <c r="L5087" s="397">
        <f t="shared" si="319"/>
        <v>62.7</v>
      </c>
      <c r="M5087" s="389">
        <v>3135</v>
      </c>
    </row>
    <row r="5088" spans="1:13">
      <c r="A5088" s="382">
        <v>367</v>
      </c>
      <c r="B5088" s="416">
        <v>6326</v>
      </c>
      <c r="C5088" s="413" t="s">
        <v>6030</v>
      </c>
      <c r="D5088" s="179" t="s">
        <v>1808</v>
      </c>
      <c r="E5088" s="299">
        <f t="shared" si="315"/>
        <v>6</v>
      </c>
      <c r="F5088" s="366">
        <f t="shared" si="316"/>
        <v>2</v>
      </c>
      <c r="G5088" s="366">
        <f t="shared" si="317"/>
        <v>2</v>
      </c>
      <c r="H5088" s="366">
        <f t="shared" si="318"/>
        <v>2</v>
      </c>
      <c r="I5088" s="417"/>
      <c r="J5088" s="418">
        <v>24</v>
      </c>
      <c r="K5088" s="369">
        <f t="shared" si="314"/>
        <v>7.4551290000000012</v>
      </c>
      <c r="L5088" s="397">
        <f t="shared" si="319"/>
        <v>146179.00000000003</v>
      </c>
      <c r="M5088" s="389">
        <v>7308950.0000000009</v>
      </c>
    </row>
    <row r="5089" spans="1:13">
      <c r="A5089" s="382">
        <v>368</v>
      </c>
      <c r="B5089" s="416">
        <v>7204</v>
      </c>
      <c r="C5089" s="413" t="s">
        <v>5058</v>
      </c>
      <c r="D5089" s="179" t="s">
        <v>1808</v>
      </c>
      <c r="E5089" s="299">
        <f t="shared" si="315"/>
        <v>6</v>
      </c>
      <c r="F5089" s="366">
        <f t="shared" si="316"/>
        <v>2</v>
      </c>
      <c r="G5089" s="366">
        <f t="shared" si="317"/>
        <v>2</v>
      </c>
      <c r="H5089" s="366">
        <f t="shared" si="318"/>
        <v>2</v>
      </c>
      <c r="I5089" s="417"/>
      <c r="J5089" s="419">
        <v>24</v>
      </c>
      <c r="K5089" s="369">
        <f t="shared" si="314"/>
        <v>2.8458000000000001E-2</v>
      </c>
      <c r="L5089" s="397">
        <f t="shared" si="319"/>
        <v>558</v>
      </c>
      <c r="M5089" s="389">
        <v>27900</v>
      </c>
    </row>
    <row r="5090" spans="1:13">
      <c r="A5090" s="382">
        <v>369</v>
      </c>
      <c r="B5090" s="416">
        <v>7207</v>
      </c>
      <c r="C5090" s="413" t="s">
        <v>5058</v>
      </c>
      <c r="D5090" s="179" t="s">
        <v>1808</v>
      </c>
      <c r="E5090" s="299">
        <f t="shared" si="315"/>
        <v>6</v>
      </c>
      <c r="F5090" s="366">
        <f t="shared" si="316"/>
        <v>2</v>
      </c>
      <c r="G5090" s="366">
        <f t="shared" si="317"/>
        <v>2</v>
      </c>
      <c r="H5090" s="366">
        <f t="shared" si="318"/>
        <v>2</v>
      </c>
      <c r="I5090" s="417"/>
      <c r="J5090" s="419">
        <v>24</v>
      </c>
      <c r="K5090" s="369">
        <f t="shared" si="314"/>
        <v>4.6798620000000013E-2</v>
      </c>
      <c r="L5090" s="397">
        <f t="shared" si="319"/>
        <v>917.62000000000012</v>
      </c>
      <c r="M5090" s="389">
        <v>45881.000000000007</v>
      </c>
    </row>
    <row r="5091" spans="1:13">
      <c r="A5091" s="382">
        <v>370</v>
      </c>
      <c r="B5091" s="416">
        <v>7318</v>
      </c>
      <c r="C5091" s="413" t="s">
        <v>5058</v>
      </c>
      <c r="D5091" s="179" t="s">
        <v>1808</v>
      </c>
      <c r="E5091" s="299">
        <f t="shared" si="315"/>
        <v>6</v>
      </c>
      <c r="F5091" s="366">
        <f t="shared" si="316"/>
        <v>2</v>
      </c>
      <c r="G5091" s="366">
        <f t="shared" si="317"/>
        <v>2</v>
      </c>
      <c r="H5091" s="366">
        <f t="shared" si="318"/>
        <v>2</v>
      </c>
      <c r="I5091" s="417"/>
      <c r="J5091" s="419">
        <v>24</v>
      </c>
      <c r="K5091" s="369">
        <f t="shared" si="314"/>
        <v>0.123853092</v>
      </c>
      <c r="L5091" s="397">
        <f t="shared" si="319"/>
        <v>2428.4920000000002</v>
      </c>
      <c r="M5091" s="389">
        <v>121424.6</v>
      </c>
    </row>
    <row r="5092" spans="1:13">
      <c r="A5092" s="382">
        <v>371</v>
      </c>
      <c r="B5092" s="416">
        <v>7314</v>
      </c>
      <c r="C5092" s="413" t="s">
        <v>5058</v>
      </c>
      <c r="D5092" s="179" t="s">
        <v>1808</v>
      </c>
      <c r="E5092" s="299">
        <f t="shared" si="315"/>
        <v>6</v>
      </c>
      <c r="F5092" s="366">
        <f t="shared" si="316"/>
        <v>2</v>
      </c>
      <c r="G5092" s="366">
        <f t="shared" si="317"/>
        <v>2</v>
      </c>
      <c r="H5092" s="366">
        <f t="shared" si="318"/>
        <v>2</v>
      </c>
      <c r="I5092" s="417"/>
      <c r="J5092" s="419">
        <v>24</v>
      </c>
      <c r="K5092" s="369">
        <f t="shared" si="314"/>
        <v>0.32106029999999997</v>
      </c>
      <c r="L5092" s="397">
        <f t="shared" si="319"/>
        <v>6295.3</v>
      </c>
      <c r="M5092" s="389">
        <v>314765</v>
      </c>
    </row>
    <row r="5093" spans="1:13">
      <c r="A5093" s="382">
        <v>372</v>
      </c>
      <c r="B5093" s="416">
        <v>7352</v>
      </c>
      <c r="C5093" s="413" t="s">
        <v>5058</v>
      </c>
      <c r="D5093" s="179" t="s">
        <v>1808</v>
      </c>
      <c r="E5093" s="299">
        <f t="shared" si="315"/>
        <v>3</v>
      </c>
      <c r="F5093" s="366">
        <f t="shared" si="316"/>
        <v>1</v>
      </c>
      <c r="G5093" s="366">
        <f t="shared" si="317"/>
        <v>1</v>
      </c>
      <c r="H5093" s="366">
        <f t="shared" si="318"/>
        <v>1</v>
      </c>
      <c r="I5093" s="417"/>
      <c r="J5093" s="419">
        <v>12</v>
      </c>
      <c r="K5093" s="369">
        <f t="shared" si="314"/>
        <v>6.6784499999999998</v>
      </c>
      <c r="L5093" s="397">
        <f t="shared" si="319"/>
        <v>130950</v>
      </c>
      <c r="M5093" s="389">
        <v>6547500</v>
      </c>
    </row>
    <row r="5094" spans="1:13">
      <c r="A5094" s="382">
        <v>373</v>
      </c>
      <c r="B5094" s="416">
        <v>7524</v>
      </c>
      <c r="C5094" s="413" t="s">
        <v>5058</v>
      </c>
      <c r="D5094" s="179" t="s">
        <v>1808</v>
      </c>
      <c r="E5094" s="299">
        <f t="shared" si="315"/>
        <v>3</v>
      </c>
      <c r="F5094" s="366">
        <f t="shared" si="316"/>
        <v>1</v>
      </c>
      <c r="G5094" s="366">
        <f t="shared" si="317"/>
        <v>1</v>
      </c>
      <c r="H5094" s="366">
        <f t="shared" si="318"/>
        <v>1</v>
      </c>
      <c r="I5094" s="417"/>
      <c r="J5094" s="419">
        <v>12</v>
      </c>
      <c r="K5094" s="369">
        <f t="shared" si="314"/>
        <v>0.6885</v>
      </c>
      <c r="L5094" s="397">
        <f t="shared" si="319"/>
        <v>13500</v>
      </c>
      <c r="M5094" s="389">
        <v>675000</v>
      </c>
    </row>
    <row r="5095" spans="1:13">
      <c r="A5095" s="382">
        <v>374</v>
      </c>
      <c r="B5095" s="416">
        <v>7526</v>
      </c>
      <c r="C5095" s="413" t="s">
        <v>5058</v>
      </c>
      <c r="D5095" s="179" t="s">
        <v>1808</v>
      </c>
      <c r="E5095" s="299">
        <f t="shared" si="315"/>
        <v>6</v>
      </c>
      <c r="F5095" s="366">
        <f t="shared" si="316"/>
        <v>2</v>
      </c>
      <c r="G5095" s="366">
        <f t="shared" si="317"/>
        <v>2</v>
      </c>
      <c r="H5095" s="366">
        <f t="shared" si="318"/>
        <v>2</v>
      </c>
      <c r="I5095" s="417"/>
      <c r="J5095" s="419">
        <v>24</v>
      </c>
      <c r="K5095" s="369">
        <f t="shared" si="314"/>
        <v>0.54059999999999997</v>
      </c>
      <c r="L5095" s="397">
        <f t="shared" si="319"/>
        <v>10600</v>
      </c>
      <c r="M5095" s="389">
        <v>530000</v>
      </c>
    </row>
    <row r="5096" spans="1:13">
      <c r="A5096" s="382">
        <v>375</v>
      </c>
      <c r="B5096" s="416">
        <v>7528</v>
      </c>
      <c r="C5096" s="413" t="s">
        <v>5058</v>
      </c>
      <c r="D5096" s="179" t="s">
        <v>1808</v>
      </c>
      <c r="E5096" s="299">
        <f t="shared" si="315"/>
        <v>3</v>
      </c>
      <c r="F5096" s="366">
        <f t="shared" si="316"/>
        <v>1</v>
      </c>
      <c r="G5096" s="366">
        <f t="shared" si="317"/>
        <v>1</v>
      </c>
      <c r="H5096" s="366">
        <f t="shared" si="318"/>
        <v>1</v>
      </c>
      <c r="I5096" s="417"/>
      <c r="J5096" s="419">
        <v>12</v>
      </c>
      <c r="K5096" s="369">
        <f t="shared" si="314"/>
        <v>1.0883400000000001</v>
      </c>
      <c r="L5096" s="397">
        <f t="shared" si="319"/>
        <v>21340</v>
      </c>
      <c r="M5096" s="389">
        <v>1067000</v>
      </c>
    </row>
    <row r="5097" spans="1:13">
      <c r="A5097" s="382">
        <v>376</v>
      </c>
      <c r="B5097" s="416">
        <v>7530</v>
      </c>
      <c r="C5097" s="413" t="s">
        <v>5058</v>
      </c>
      <c r="D5097" s="179" t="s">
        <v>1808</v>
      </c>
      <c r="E5097" s="299">
        <f t="shared" si="315"/>
        <v>3</v>
      </c>
      <c r="F5097" s="366">
        <f t="shared" si="316"/>
        <v>1</v>
      </c>
      <c r="G5097" s="366">
        <f t="shared" si="317"/>
        <v>1</v>
      </c>
      <c r="H5097" s="366">
        <f t="shared" si="318"/>
        <v>1</v>
      </c>
      <c r="I5097" s="417"/>
      <c r="J5097" s="419">
        <v>12</v>
      </c>
      <c r="K5097" s="369">
        <f t="shared" si="314"/>
        <v>1.7413440000000002</v>
      </c>
      <c r="L5097" s="397">
        <f t="shared" si="319"/>
        <v>34144.000000000007</v>
      </c>
      <c r="M5097" s="389">
        <v>1707200.0000000002</v>
      </c>
    </row>
    <row r="5098" spans="1:13">
      <c r="A5098" s="382">
        <v>377</v>
      </c>
      <c r="B5098" s="416">
        <v>7609</v>
      </c>
      <c r="C5098" s="413" t="s">
        <v>5058</v>
      </c>
      <c r="D5098" s="179" t="s">
        <v>1808</v>
      </c>
      <c r="E5098" s="299">
        <f t="shared" si="315"/>
        <v>3</v>
      </c>
      <c r="F5098" s="366">
        <f t="shared" si="316"/>
        <v>1</v>
      </c>
      <c r="G5098" s="366">
        <f t="shared" si="317"/>
        <v>1</v>
      </c>
      <c r="H5098" s="366">
        <f t="shared" si="318"/>
        <v>1</v>
      </c>
      <c r="I5098" s="417"/>
      <c r="J5098" s="419">
        <v>12</v>
      </c>
      <c r="K5098" s="369">
        <f t="shared" si="314"/>
        <v>0.13821918</v>
      </c>
      <c r="L5098" s="397">
        <f t="shared" si="319"/>
        <v>2710.18</v>
      </c>
      <c r="M5098" s="389">
        <v>135509</v>
      </c>
    </row>
    <row r="5099" spans="1:13">
      <c r="A5099" s="382">
        <v>378</v>
      </c>
      <c r="B5099" s="416">
        <v>7611</v>
      </c>
      <c r="C5099" s="413" t="s">
        <v>5058</v>
      </c>
      <c r="D5099" s="179" t="s">
        <v>1808</v>
      </c>
      <c r="E5099" s="299">
        <f t="shared" si="315"/>
        <v>3</v>
      </c>
      <c r="F5099" s="366">
        <f t="shared" si="316"/>
        <v>1</v>
      </c>
      <c r="G5099" s="366">
        <f t="shared" si="317"/>
        <v>1</v>
      </c>
      <c r="H5099" s="366">
        <f t="shared" si="318"/>
        <v>1</v>
      </c>
      <c r="I5099" s="417"/>
      <c r="J5099" s="419">
        <v>12</v>
      </c>
      <c r="K5099" s="369">
        <f t="shared" si="314"/>
        <v>0.18175278</v>
      </c>
      <c r="L5099" s="397">
        <f t="shared" si="319"/>
        <v>3563.78</v>
      </c>
      <c r="M5099" s="389">
        <v>178189</v>
      </c>
    </row>
    <row r="5100" spans="1:13">
      <c r="A5100" s="382">
        <v>379</v>
      </c>
      <c r="B5100" s="416">
        <v>7614</v>
      </c>
      <c r="C5100" s="413" t="s">
        <v>5058</v>
      </c>
      <c r="D5100" s="179" t="s">
        <v>1808</v>
      </c>
      <c r="E5100" s="299">
        <f t="shared" si="315"/>
        <v>3</v>
      </c>
      <c r="F5100" s="366">
        <f t="shared" si="316"/>
        <v>1</v>
      </c>
      <c r="G5100" s="366">
        <f t="shared" si="317"/>
        <v>1</v>
      </c>
      <c r="H5100" s="366">
        <f t="shared" si="318"/>
        <v>1</v>
      </c>
      <c r="I5100" s="417"/>
      <c r="J5100" s="419">
        <v>12</v>
      </c>
      <c r="K5100" s="369">
        <f t="shared" si="314"/>
        <v>0.28184414477999997</v>
      </c>
      <c r="L5100" s="397">
        <f t="shared" si="319"/>
        <v>5526.3557799999999</v>
      </c>
      <c r="M5100" s="389">
        <v>276317.78899999999</v>
      </c>
    </row>
    <row r="5101" spans="1:13">
      <c r="A5101" s="382">
        <v>380</v>
      </c>
      <c r="B5101" s="416">
        <v>7618</v>
      </c>
      <c r="C5101" s="413" t="s">
        <v>5058</v>
      </c>
      <c r="D5101" s="179" t="s">
        <v>1808</v>
      </c>
      <c r="E5101" s="299">
        <f t="shared" si="315"/>
        <v>3</v>
      </c>
      <c r="F5101" s="366">
        <f t="shared" si="316"/>
        <v>1</v>
      </c>
      <c r="G5101" s="366">
        <f t="shared" si="317"/>
        <v>1</v>
      </c>
      <c r="H5101" s="366">
        <f t="shared" si="318"/>
        <v>1</v>
      </c>
      <c r="I5101" s="417"/>
      <c r="J5101" s="419">
        <v>12</v>
      </c>
      <c r="K5101" s="369">
        <f t="shared" si="314"/>
        <v>0.13985169</v>
      </c>
      <c r="L5101" s="397">
        <f t="shared" si="319"/>
        <v>2742.19</v>
      </c>
      <c r="M5101" s="389">
        <v>137109.5</v>
      </c>
    </row>
    <row r="5102" spans="1:13">
      <c r="A5102" s="382">
        <v>381</v>
      </c>
      <c r="B5102" s="416">
        <v>7634</v>
      </c>
      <c r="C5102" s="413" t="s">
        <v>5058</v>
      </c>
      <c r="D5102" s="179" t="s">
        <v>1808</v>
      </c>
      <c r="E5102" s="299">
        <f t="shared" si="315"/>
        <v>3</v>
      </c>
      <c r="F5102" s="366">
        <f t="shared" si="316"/>
        <v>1</v>
      </c>
      <c r="G5102" s="366">
        <f t="shared" si="317"/>
        <v>1</v>
      </c>
      <c r="H5102" s="366">
        <f t="shared" si="318"/>
        <v>1</v>
      </c>
      <c r="I5102" s="417"/>
      <c r="J5102" s="419">
        <v>12</v>
      </c>
      <c r="K5102" s="369">
        <f t="shared" si="314"/>
        <v>4.7685000000000004</v>
      </c>
      <c r="L5102" s="397">
        <f t="shared" si="319"/>
        <v>93500</v>
      </c>
      <c r="M5102" s="389">
        <v>4675000</v>
      </c>
    </row>
    <row r="5103" spans="1:13">
      <c r="A5103" s="382">
        <v>382</v>
      </c>
      <c r="B5103" s="416">
        <v>7712</v>
      </c>
      <c r="C5103" s="413" t="s">
        <v>5058</v>
      </c>
      <c r="D5103" s="179" t="s">
        <v>1808</v>
      </c>
      <c r="E5103" s="299">
        <f t="shared" si="315"/>
        <v>3</v>
      </c>
      <c r="F5103" s="366">
        <f t="shared" si="316"/>
        <v>1</v>
      </c>
      <c r="G5103" s="366">
        <f t="shared" si="317"/>
        <v>1</v>
      </c>
      <c r="H5103" s="366">
        <f t="shared" si="318"/>
        <v>1</v>
      </c>
      <c r="I5103" s="417"/>
      <c r="J5103" s="419">
        <v>12</v>
      </c>
      <c r="K5103" s="369">
        <f t="shared" si="314"/>
        <v>0.31518000000000002</v>
      </c>
      <c r="L5103" s="397">
        <f t="shared" si="319"/>
        <v>6180</v>
      </c>
      <c r="M5103" s="389">
        <v>309000</v>
      </c>
    </row>
    <row r="5104" spans="1:13">
      <c r="A5104" s="382">
        <v>383</v>
      </c>
      <c r="B5104" s="416">
        <v>8113</v>
      </c>
      <c r="C5104" s="413" t="s">
        <v>5058</v>
      </c>
      <c r="D5104" s="179" t="s">
        <v>1808</v>
      </c>
      <c r="E5104" s="299">
        <f t="shared" si="315"/>
        <v>3</v>
      </c>
      <c r="F5104" s="366">
        <f t="shared" si="316"/>
        <v>1</v>
      </c>
      <c r="G5104" s="366">
        <f t="shared" si="317"/>
        <v>1</v>
      </c>
      <c r="H5104" s="366">
        <f t="shared" si="318"/>
        <v>1</v>
      </c>
      <c r="I5104" s="417"/>
      <c r="J5104" s="418">
        <v>12</v>
      </c>
      <c r="K5104" s="369">
        <f t="shared" si="314"/>
        <v>9.7950600000000027E-2</v>
      </c>
      <c r="L5104" s="397">
        <f t="shared" si="319"/>
        <v>1920.6000000000004</v>
      </c>
      <c r="M5104" s="389">
        <v>96030.000000000015</v>
      </c>
    </row>
    <row r="5105" spans="1:13">
      <c r="A5105" s="382">
        <v>384</v>
      </c>
      <c r="B5105" s="416">
        <v>8117</v>
      </c>
      <c r="C5105" s="413" t="s">
        <v>5058</v>
      </c>
      <c r="D5105" s="179" t="s">
        <v>1808</v>
      </c>
      <c r="E5105" s="299">
        <f t="shared" si="315"/>
        <v>3</v>
      </c>
      <c r="F5105" s="366">
        <f t="shared" si="316"/>
        <v>1</v>
      </c>
      <c r="G5105" s="366">
        <f t="shared" si="317"/>
        <v>1</v>
      </c>
      <c r="H5105" s="366">
        <f t="shared" si="318"/>
        <v>1</v>
      </c>
      <c r="I5105" s="417"/>
      <c r="J5105" s="418">
        <v>12</v>
      </c>
      <c r="K5105" s="369">
        <f t="shared" si="314"/>
        <v>8.9679216000000006E-2</v>
      </c>
      <c r="L5105" s="397">
        <f t="shared" si="319"/>
        <v>1758.4160000000002</v>
      </c>
      <c r="M5105" s="389">
        <v>87920.8</v>
      </c>
    </row>
    <row r="5106" spans="1:13">
      <c r="A5106" s="382">
        <v>385</v>
      </c>
      <c r="B5106" s="416">
        <v>8105</v>
      </c>
      <c r="C5106" s="413" t="s">
        <v>5058</v>
      </c>
      <c r="D5106" s="179" t="s">
        <v>1808</v>
      </c>
      <c r="E5106" s="299">
        <f t="shared" si="315"/>
        <v>3</v>
      </c>
      <c r="F5106" s="366">
        <f t="shared" si="316"/>
        <v>1</v>
      </c>
      <c r="G5106" s="366">
        <f t="shared" si="317"/>
        <v>1</v>
      </c>
      <c r="H5106" s="366">
        <f t="shared" si="318"/>
        <v>1</v>
      </c>
      <c r="I5106" s="417"/>
      <c r="J5106" s="418">
        <v>12</v>
      </c>
      <c r="K5106" s="369">
        <f t="shared" si="314"/>
        <v>2.1766799999999999E-2</v>
      </c>
      <c r="L5106" s="397">
        <f t="shared" si="319"/>
        <v>426.8</v>
      </c>
      <c r="M5106" s="389">
        <v>21340</v>
      </c>
    </row>
    <row r="5107" spans="1:13">
      <c r="A5107" s="382">
        <v>386</v>
      </c>
      <c r="B5107" s="416">
        <v>8110</v>
      </c>
      <c r="C5107" s="413" t="s">
        <v>5058</v>
      </c>
      <c r="D5107" s="179" t="s">
        <v>1808</v>
      </c>
      <c r="E5107" s="299">
        <f t="shared" si="315"/>
        <v>3</v>
      </c>
      <c r="F5107" s="366">
        <f t="shared" si="316"/>
        <v>1</v>
      </c>
      <c r="G5107" s="366">
        <f t="shared" si="317"/>
        <v>1</v>
      </c>
      <c r="H5107" s="366">
        <f t="shared" si="318"/>
        <v>1</v>
      </c>
      <c r="I5107" s="417"/>
      <c r="J5107" s="418">
        <v>12</v>
      </c>
      <c r="K5107" s="369">
        <f t="shared" si="314"/>
        <v>5.4417000000000007E-2</v>
      </c>
      <c r="L5107" s="397">
        <f t="shared" si="319"/>
        <v>1067.0000000000002</v>
      </c>
      <c r="M5107" s="389">
        <v>53350.000000000007</v>
      </c>
    </row>
    <row r="5108" spans="1:13">
      <c r="A5108" s="382">
        <v>387</v>
      </c>
      <c r="B5108" s="416">
        <v>8114</v>
      </c>
      <c r="C5108" s="413" t="s">
        <v>5058</v>
      </c>
      <c r="D5108" s="179" t="s">
        <v>1808</v>
      </c>
      <c r="E5108" s="299">
        <f t="shared" si="315"/>
        <v>3</v>
      </c>
      <c r="F5108" s="366">
        <f t="shared" si="316"/>
        <v>1</v>
      </c>
      <c r="G5108" s="366">
        <f t="shared" si="317"/>
        <v>1</v>
      </c>
      <c r="H5108" s="366">
        <f t="shared" si="318"/>
        <v>1</v>
      </c>
      <c r="I5108" s="417"/>
      <c r="J5108" s="418">
        <v>12</v>
      </c>
      <c r="K5108" s="369">
        <f t="shared" si="314"/>
        <v>5.5505340000000014E-2</v>
      </c>
      <c r="L5108" s="397">
        <f t="shared" si="319"/>
        <v>1088.3400000000001</v>
      </c>
      <c r="M5108" s="389">
        <v>54417.000000000007</v>
      </c>
    </row>
    <row r="5109" spans="1:13">
      <c r="A5109" s="382">
        <v>388</v>
      </c>
      <c r="B5109" s="416">
        <v>8107</v>
      </c>
      <c r="C5109" s="413" t="s">
        <v>5058</v>
      </c>
      <c r="D5109" s="179" t="s">
        <v>1808</v>
      </c>
      <c r="E5109" s="299">
        <f t="shared" ref="E5109:E5140" si="320">+F5109+G5109+H5109</f>
        <v>3</v>
      </c>
      <c r="F5109" s="366">
        <f t="shared" si="316"/>
        <v>1</v>
      </c>
      <c r="G5109" s="366">
        <f t="shared" si="317"/>
        <v>1</v>
      </c>
      <c r="H5109" s="366">
        <f t="shared" si="318"/>
        <v>1</v>
      </c>
      <c r="I5109" s="417"/>
      <c r="J5109" s="418">
        <v>12</v>
      </c>
      <c r="K5109" s="369">
        <f t="shared" si="314"/>
        <v>2.3943480000000003E-2</v>
      </c>
      <c r="L5109" s="397">
        <f t="shared" si="319"/>
        <v>469.48000000000008</v>
      </c>
      <c r="M5109" s="389">
        <v>23474.000000000004</v>
      </c>
    </row>
    <row r="5110" spans="1:13">
      <c r="A5110" s="382">
        <v>389</v>
      </c>
      <c r="B5110" s="416">
        <v>8120</v>
      </c>
      <c r="C5110" s="413" t="s">
        <v>5058</v>
      </c>
      <c r="D5110" s="179" t="s">
        <v>1808</v>
      </c>
      <c r="E5110" s="299">
        <f t="shared" si="320"/>
        <v>3</v>
      </c>
      <c r="F5110" s="366">
        <f t="shared" si="316"/>
        <v>1</v>
      </c>
      <c r="G5110" s="366">
        <f t="shared" si="317"/>
        <v>1</v>
      </c>
      <c r="H5110" s="366">
        <f t="shared" si="318"/>
        <v>1</v>
      </c>
      <c r="I5110" s="417"/>
      <c r="J5110" s="418">
        <v>12</v>
      </c>
      <c r="K5110" s="369">
        <f t="shared" si="314"/>
        <v>0.20678460000000004</v>
      </c>
      <c r="L5110" s="397">
        <f t="shared" si="319"/>
        <v>4054.6000000000008</v>
      </c>
      <c r="M5110" s="389">
        <v>202730.00000000003</v>
      </c>
    </row>
    <row r="5111" spans="1:13">
      <c r="A5111" s="382">
        <v>390</v>
      </c>
      <c r="B5111" s="416">
        <v>8124</v>
      </c>
      <c r="C5111" s="413" t="s">
        <v>5058</v>
      </c>
      <c r="D5111" s="179" t="s">
        <v>1808</v>
      </c>
      <c r="E5111" s="299">
        <f t="shared" si="320"/>
        <v>3</v>
      </c>
      <c r="F5111" s="366">
        <f t="shared" si="316"/>
        <v>1</v>
      </c>
      <c r="G5111" s="366">
        <f t="shared" si="317"/>
        <v>1</v>
      </c>
      <c r="H5111" s="366">
        <f t="shared" si="318"/>
        <v>1</v>
      </c>
      <c r="I5111" s="417"/>
      <c r="J5111" s="418">
        <v>12</v>
      </c>
      <c r="K5111" s="369">
        <f t="shared" si="314"/>
        <v>0.22855140000000002</v>
      </c>
      <c r="L5111" s="397">
        <f t="shared" si="319"/>
        <v>4481.4000000000005</v>
      </c>
      <c r="M5111" s="389">
        <v>224070.00000000003</v>
      </c>
    </row>
    <row r="5112" spans="1:13">
      <c r="A5112" s="382">
        <v>391</v>
      </c>
      <c r="B5112" s="416">
        <v>8119</v>
      </c>
      <c r="C5112" s="413" t="s">
        <v>5058</v>
      </c>
      <c r="D5112" s="179" t="s">
        <v>1808</v>
      </c>
      <c r="E5112" s="299">
        <f t="shared" si="320"/>
        <v>3</v>
      </c>
      <c r="F5112" s="366">
        <f t="shared" si="316"/>
        <v>1</v>
      </c>
      <c r="G5112" s="366">
        <f t="shared" si="317"/>
        <v>1</v>
      </c>
      <c r="H5112" s="366">
        <f t="shared" si="318"/>
        <v>1</v>
      </c>
      <c r="I5112" s="417"/>
      <c r="J5112" s="418">
        <v>12</v>
      </c>
      <c r="K5112" s="369">
        <f t="shared" si="314"/>
        <v>0.11971740000000002</v>
      </c>
      <c r="L5112" s="397">
        <f t="shared" si="319"/>
        <v>2347.4000000000005</v>
      </c>
      <c r="M5112" s="389">
        <v>117370.00000000001</v>
      </c>
    </row>
    <row r="5113" spans="1:13">
      <c r="A5113" s="382">
        <v>392</v>
      </c>
      <c r="B5113" s="416">
        <v>8205</v>
      </c>
      <c r="C5113" s="413" t="s">
        <v>5058</v>
      </c>
      <c r="D5113" s="179" t="s">
        <v>1808</v>
      </c>
      <c r="E5113" s="299">
        <f t="shared" si="320"/>
        <v>3</v>
      </c>
      <c r="F5113" s="366">
        <f t="shared" si="316"/>
        <v>1</v>
      </c>
      <c r="G5113" s="366">
        <f t="shared" si="317"/>
        <v>1</v>
      </c>
      <c r="H5113" s="366">
        <f t="shared" si="318"/>
        <v>1</v>
      </c>
      <c r="I5113" s="417"/>
      <c r="J5113" s="418">
        <v>12</v>
      </c>
      <c r="K5113" s="369">
        <f t="shared" si="314"/>
        <v>1.7957609999999999E-2</v>
      </c>
      <c r="L5113" s="397">
        <f t="shared" si="319"/>
        <v>352.11</v>
      </c>
      <c r="M5113" s="389">
        <v>17605.5</v>
      </c>
    </row>
    <row r="5114" spans="1:13">
      <c r="A5114" s="382">
        <v>393</v>
      </c>
      <c r="B5114" s="416">
        <v>8208</v>
      </c>
      <c r="C5114" s="413" t="s">
        <v>5058</v>
      </c>
      <c r="D5114" s="179" t="s">
        <v>1808</v>
      </c>
      <c r="E5114" s="299">
        <f t="shared" si="320"/>
        <v>9</v>
      </c>
      <c r="F5114" s="366">
        <f t="shared" si="316"/>
        <v>3</v>
      </c>
      <c r="G5114" s="366">
        <f t="shared" si="317"/>
        <v>3</v>
      </c>
      <c r="H5114" s="366">
        <f t="shared" si="318"/>
        <v>3</v>
      </c>
      <c r="I5114" s="417"/>
      <c r="J5114" s="419">
        <v>36</v>
      </c>
      <c r="K5114" s="369">
        <f t="shared" si="314"/>
        <v>3.3738539999999997E-2</v>
      </c>
      <c r="L5114" s="397">
        <f t="shared" si="319"/>
        <v>661.54</v>
      </c>
      <c r="M5114" s="389">
        <v>33077</v>
      </c>
    </row>
    <row r="5115" spans="1:13">
      <c r="A5115" s="382">
        <v>394</v>
      </c>
      <c r="B5115" s="416">
        <v>8209</v>
      </c>
      <c r="C5115" s="413" t="s">
        <v>5058</v>
      </c>
      <c r="D5115" s="179" t="s">
        <v>1808</v>
      </c>
      <c r="E5115" s="299">
        <f t="shared" si="320"/>
        <v>9</v>
      </c>
      <c r="F5115" s="366">
        <f t="shared" si="316"/>
        <v>3</v>
      </c>
      <c r="G5115" s="366">
        <f t="shared" si="317"/>
        <v>3</v>
      </c>
      <c r="H5115" s="366">
        <f t="shared" si="318"/>
        <v>3</v>
      </c>
      <c r="I5115" s="417"/>
      <c r="J5115" s="419">
        <v>36</v>
      </c>
      <c r="K5115" s="369">
        <f t="shared" si="314"/>
        <v>4.3805684999999997E-2</v>
      </c>
      <c r="L5115" s="397">
        <f t="shared" si="319"/>
        <v>858.93500000000006</v>
      </c>
      <c r="M5115" s="389">
        <v>42946.75</v>
      </c>
    </row>
    <row r="5116" spans="1:13">
      <c r="A5116" s="382">
        <v>395</v>
      </c>
      <c r="B5116" s="416">
        <v>8204</v>
      </c>
      <c r="C5116" s="413" t="s">
        <v>5058</v>
      </c>
      <c r="D5116" s="179" t="s">
        <v>1808</v>
      </c>
      <c r="E5116" s="299">
        <f t="shared" si="320"/>
        <v>6</v>
      </c>
      <c r="F5116" s="366">
        <f t="shared" si="316"/>
        <v>2</v>
      </c>
      <c r="G5116" s="366">
        <f t="shared" si="317"/>
        <v>2</v>
      </c>
      <c r="H5116" s="366">
        <f t="shared" si="318"/>
        <v>2</v>
      </c>
      <c r="I5116" s="417"/>
      <c r="J5116" s="419">
        <v>24</v>
      </c>
      <c r="K5116" s="369">
        <f t="shared" si="314"/>
        <v>1.6869269999999999E-2</v>
      </c>
      <c r="L5116" s="397">
        <f t="shared" si="319"/>
        <v>330.77</v>
      </c>
      <c r="M5116" s="389">
        <v>16538.5</v>
      </c>
    </row>
    <row r="5117" spans="1:13">
      <c r="A5117" s="382">
        <v>396</v>
      </c>
      <c r="B5117" s="416">
        <v>8213</v>
      </c>
      <c r="C5117" s="413" t="s">
        <v>5058</v>
      </c>
      <c r="D5117" s="179" t="s">
        <v>1808</v>
      </c>
      <c r="E5117" s="299">
        <f t="shared" si="320"/>
        <v>6</v>
      </c>
      <c r="F5117" s="366">
        <f t="shared" si="316"/>
        <v>2</v>
      </c>
      <c r="G5117" s="366">
        <f t="shared" si="317"/>
        <v>2</v>
      </c>
      <c r="H5117" s="366">
        <f t="shared" si="318"/>
        <v>2</v>
      </c>
      <c r="I5117" s="417"/>
      <c r="J5117" s="419">
        <v>24</v>
      </c>
      <c r="K5117" s="369">
        <f t="shared" si="314"/>
        <v>7.618380000000001E-2</v>
      </c>
      <c r="L5117" s="397">
        <f t="shared" si="319"/>
        <v>1493.8</v>
      </c>
      <c r="M5117" s="389">
        <v>74690</v>
      </c>
    </row>
    <row r="5118" spans="1:13">
      <c r="A5118" s="382">
        <v>397</v>
      </c>
      <c r="B5118" s="416">
        <v>8313</v>
      </c>
      <c r="C5118" s="413" t="s">
        <v>5058</v>
      </c>
      <c r="D5118" s="179" t="s">
        <v>1808</v>
      </c>
      <c r="E5118" s="299">
        <f t="shared" si="320"/>
        <v>6</v>
      </c>
      <c r="F5118" s="366">
        <f t="shared" si="316"/>
        <v>2</v>
      </c>
      <c r="G5118" s="366">
        <f t="shared" si="317"/>
        <v>2</v>
      </c>
      <c r="H5118" s="366">
        <f t="shared" si="318"/>
        <v>2</v>
      </c>
      <c r="I5118" s="417"/>
      <c r="J5118" s="419">
        <v>24</v>
      </c>
      <c r="K5118" s="369">
        <f t="shared" si="314"/>
        <v>0.14366087999999999</v>
      </c>
      <c r="L5118" s="397">
        <f t="shared" si="319"/>
        <v>2816.88</v>
      </c>
      <c r="M5118" s="389">
        <v>140844</v>
      </c>
    </row>
    <row r="5119" spans="1:13">
      <c r="A5119" s="382">
        <v>398</v>
      </c>
      <c r="B5119" s="416">
        <v>1000907</v>
      </c>
      <c r="C5119" s="413" t="s">
        <v>6033</v>
      </c>
      <c r="D5119" s="179" t="s">
        <v>1808</v>
      </c>
      <c r="E5119" s="299">
        <f t="shared" si="320"/>
        <v>6</v>
      </c>
      <c r="F5119" s="366">
        <f t="shared" si="316"/>
        <v>2</v>
      </c>
      <c r="G5119" s="366">
        <f t="shared" si="317"/>
        <v>2</v>
      </c>
      <c r="H5119" s="366">
        <f t="shared" si="318"/>
        <v>2</v>
      </c>
      <c r="I5119" s="417"/>
      <c r="J5119" s="419">
        <v>24</v>
      </c>
      <c r="K5119" s="369">
        <f t="shared" si="314"/>
        <v>7.2918780000000002E-2</v>
      </c>
      <c r="L5119" s="397">
        <f t="shared" si="319"/>
        <v>1429.78</v>
      </c>
      <c r="M5119" s="389">
        <v>71489</v>
      </c>
    </row>
    <row r="5120" spans="1:13">
      <c r="A5120" s="382">
        <v>399</v>
      </c>
      <c r="B5120" s="416">
        <v>8226</v>
      </c>
      <c r="C5120" s="413" t="s">
        <v>6033</v>
      </c>
      <c r="D5120" s="179" t="s">
        <v>1808</v>
      </c>
      <c r="E5120" s="299">
        <f t="shared" si="320"/>
        <v>3</v>
      </c>
      <c r="F5120" s="366">
        <f t="shared" si="316"/>
        <v>1</v>
      </c>
      <c r="G5120" s="366">
        <f t="shared" si="317"/>
        <v>1</v>
      </c>
      <c r="H5120" s="366">
        <f t="shared" si="318"/>
        <v>1</v>
      </c>
      <c r="I5120" s="417"/>
      <c r="J5120" s="418">
        <v>12</v>
      </c>
      <c r="K5120" s="369">
        <f t="shared" si="314"/>
        <v>0.50063640000000009</v>
      </c>
      <c r="L5120" s="397">
        <f t="shared" si="319"/>
        <v>9816.4000000000015</v>
      </c>
      <c r="M5120" s="389">
        <v>490820.00000000006</v>
      </c>
    </row>
    <row r="5121" spans="1:13">
      <c r="A5121" s="382">
        <v>400</v>
      </c>
      <c r="B5121" s="416">
        <v>32312</v>
      </c>
      <c r="C5121" s="413" t="s">
        <v>6033</v>
      </c>
      <c r="D5121" s="179" t="s">
        <v>1808</v>
      </c>
      <c r="E5121" s="299">
        <f t="shared" si="320"/>
        <v>6</v>
      </c>
      <c r="F5121" s="366">
        <f t="shared" si="316"/>
        <v>2</v>
      </c>
      <c r="G5121" s="366">
        <f t="shared" si="317"/>
        <v>2</v>
      </c>
      <c r="H5121" s="366">
        <f t="shared" si="318"/>
        <v>2</v>
      </c>
      <c r="I5121" s="417"/>
      <c r="J5121" s="419">
        <v>24</v>
      </c>
      <c r="K5121" s="369">
        <f t="shared" si="314"/>
        <v>0.2938518</v>
      </c>
      <c r="L5121" s="397">
        <f t="shared" si="319"/>
        <v>5761.8</v>
      </c>
      <c r="M5121" s="389">
        <v>288090</v>
      </c>
    </row>
    <row r="5122" spans="1:13">
      <c r="A5122" s="382">
        <v>401</v>
      </c>
      <c r="B5122" s="416">
        <v>312</v>
      </c>
      <c r="C5122" s="413" t="s">
        <v>6033</v>
      </c>
      <c r="D5122" s="179" t="s">
        <v>1808</v>
      </c>
      <c r="E5122" s="299">
        <f t="shared" si="320"/>
        <v>9</v>
      </c>
      <c r="F5122" s="366">
        <f t="shared" si="316"/>
        <v>3</v>
      </c>
      <c r="G5122" s="366">
        <f t="shared" si="317"/>
        <v>3</v>
      </c>
      <c r="H5122" s="366">
        <f t="shared" si="318"/>
        <v>3</v>
      </c>
      <c r="I5122" s="417"/>
      <c r="J5122" s="419">
        <v>36</v>
      </c>
      <c r="K5122" s="369">
        <f t="shared" si="314"/>
        <v>0.2938518</v>
      </c>
      <c r="L5122" s="397">
        <f t="shared" si="319"/>
        <v>5761.8</v>
      </c>
      <c r="M5122" s="389">
        <v>288090</v>
      </c>
    </row>
    <row r="5123" spans="1:13">
      <c r="A5123" s="382">
        <v>402</v>
      </c>
      <c r="B5123" s="416">
        <v>32314</v>
      </c>
      <c r="C5123" s="413" t="s">
        <v>6033</v>
      </c>
      <c r="D5123" s="179" t="s">
        <v>1808</v>
      </c>
      <c r="E5123" s="299">
        <f t="shared" si="320"/>
        <v>6</v>
      </c>
      <c r="F5123" s="366">
        <f t="shared" si="316"/>
        <v>2</v>
      </c>
      <c r="G5123" s="366">
        <f t="shared" si="317"/>
        <v>2</v>
      </c>
      <c r="H5123" s="366">
        <f t="shared" si="318"/>
        <v>2</v>
      </c>
      <c r="I5123" s="417"/>
      <c r="J5123" s="419">
        <v>24</v>
      </c>
      <c r="K5123" s="369">
        <f t="shared" si="314"/>
        <v>0.50063640000000009</v>
      </c>
      <c r="L5123" s="397">
        <f t="shared" si="319"/>
        <v>9816.4000000000015</v>
      </c>
      <c r="M5123" s="389">
        <v>490820.00000000006</v>
      </c>
    </row>
    <row r="5124" spans="1:13">
      <c r="A5124" s="382">
        <v>403</v>
      </c>
      <c r="B5124" s="416">
        <v>2314</v>
      </c>
      <c r="C5124" s="413" t="s">
        <v>6033</v>
      </c>
      <c r="D5124" s="179" t="s">
        <v>1808</v>
      </c>
      <c r="E5124" s="299">
        <f t="shared" si="320"/>
        <v>6</v>
      </c>
      <c r="F5124" s="366">
        <f t="shared" si="316"/>
        <v>2</v>
      </c>
      <c r="G5124" s="366">
        <f t="shared" si="317"/>
        <v>2</v>
      </c>
      <c r="H5124" s="366">
        <f t="shared" si="318"/>
        <v>2</v>
      </c>
      <c r="I5124" s="417"/>
      <c r="J5124" s="419">
        <v>24</v>
      </c>
      <c r="K5124" s="369">
        <f t="shared" si="314"/>
        <v>0.2938518</v>
      </c>
      <c r="L5124" s="397">
        <f t="shared" si="319"/>
        <v>5761.8</v>
      </c>
      <c r="M5124" s="389">
        <v>288090</v>
      </c>
    </row>
    <row r="5125" spans="1:13">
      <c r="A5125" s="382">
        <v>404</v>
      </c>
      <c r="B5125" s="416">
        <v>314</v>
      </c>
      <c r="C5125" s="413" t="s">
        <v>6033</v>
      </c>
      <c r="D5125" s="179" t="s">
        <v>1808</v>
      </c>
      <c r="E5125" s="299">
        <f t="shared" si="320"/>
        <v>9</v>
      </c>
      <c r="F5125" s="366">
        <f t="shared" si="316"/>
        <v>3</v>
      </c>
      <c r="G5125" s="366">
        <f t="shared" si="317"/>
        <v>3</v>
      </c>
      <c r="H5125" s="366">
        <f t="shared" si="318"/>
        <v>3</v>
      </c>
      <c r="I5125" s="417"/>
      <c r="J5125" s="419">
        <v>36</v>
      </c>
      <c r="K5125" s="369">
        <f t="shared" si="314"/>
        <v>0.2938518</v>
      </c>
      <c r="L5125" s="397">
        <f t="shared" si="319"/>
        <v>5761.8</v>
      </c>
      <c r="M5125" s="389">
        <v>288090</v>
      </c>
    </row>
    <row r="5126" spans="1:13">
      <c r="A5126" s="382">
        <v>405</v>
      </c>
      <c r="B5126" s="416">
        <v>32316</v>
      </c>
      <c r="C5126" s="413" t="s">
        <v>6033</v>
      </c>
      <c r="D5126" s="179" t="s">
        <v>1808</v>
      </c>
      <c r="E5126" s="299">
        <f t="shared" si="320"/>
        <v>3</v>
      </c>
      <c r="F5126" s="366">
        <f t="shared" si="316"/>
        <v>1</v>
      </c>
      <c r="G5126" s="366">
        <f t="shared" si="317"/>
        <v>1</v>
      </c>
      <c r="H5126" s="366">
        <f t="shared" si="318"/>
        <v>1</v>
      </c>
      <c r="I5126" s="417"/>
      <c r="J5126" s="419">
        <v>12</v>
      </c>
      <c r="K5126" s="369">
        <f t="shared" si="314"/>
        <v>2.4428999999999999E-2</v>
      </c>
      <c r="L5126" s="397">
        <f t="shared" si="319"/>
        <v>479</v>
      </c>
      <c r="M5126" s="389">
        <v>23950</v>
      </c>
    </row>
    <row r="5127" spans="1:13">
      <c r="A5127" s="382">
        <v>406</v>
      </c>
      <c r="B5127" s="416">
        <v>32317</v>
      </c>
      <c r="C5127" s="413" t="s">
        <v>6033</v>
      </c>
      <c r="D5127" s="179" t="s">
        <v>1808</v>
      </c>
      <c r="E5127" s="299">
        <f t="shared" si="320"/>
        <v>6</v>
      </c>
      <c r="F5127" s="366">
        <f t="shared" si="316"/>
        <v>2</v>
      </c>
      <c r="G5127" s="366">
        <f t="shared" si="317"/>
        <v>2</v>
      </c>
      <c r="H5127" s="366">
        <f t="shared" si="318"/>
        <v>2</v>
      </c>
      <c r="I5127" s="417"/>
      <c r="J5127" s="418">
        <v>24</v>
      </c>
      <c r="K5127" s="369">
        <f t="shared" si="314"/>
        <v>0.74460000000000004</v>
      </c>
      <c r="L5127" s="397">
        <f t="shared" si="319"/>
        <v>14600</v>
      </c>
      <c r="M5127" s="389">
        <v>730000</v>
      </c>
    </row>
    <row r="5128" spans="1:13">
      <c r="A5128" s="382">
        <v>407</v>
      </c>
      <c r="B5128" s="416">
        <v>32319</v>
      </c>
      <c r="C5128" s="413" t="s">
        <v>6033</v>
      </c>
      <c r="D5128" s="179" t="s">
        <v>1808</v>
      </c>
      <c r="E5128" s="299">
        <f t="shared" si="320"/>
        <v>6</v>
      </c>
      <c r="F5128" s="366">
        <f t="shared" si="316"/>
        <v>2</v>
      </c>
      <c r="G5128" s="366">
        <f t="shared" si="317"/>
        <v>2</v>
      </c>
      <c r="H5128" s="366">
        <f t="shared" si="318"/>
        <v>2</v>
      </c>
      <c r="I5128" s="417"/>
      <c r="J5128" s="419">
        <v>24</v>
      </c>
      <c r="K5128" s="369">
        <f t="shared" si="314"/>
        <v>0.85978860000000012</v>
      </c>
      <c r="L5128" s="397">
        <f t="shared" si="319"/>
        <v>16858.600000000002</v>
      </c>
      <c r="M5128" s="389">
        <v>842930.00000000012</v>
      </c>
    </row>
    <row r="5129" spans="1:13">
      <c r="A5129" s="382">
        <v>408</v>
      </c>
      <c r="B5129" s="416">
        <v>32322</v>
      </c>
      <c r="C5129" s="413" t="s">
        <v>6033</v>
      </c>
      <c r="D5129" s="179" t="s">
        <v>1808</v>
      </c>
      <c r="E5129" s="299">
        <f t="shared" si="320"/>
        <v>18</v>
      </c>
      <c r="F5129" s="366">
        <f t="shared" si="316"/>
        <v>6</v>
      </c>
      <c r="G5129" s="366">
        <f t="shared" si="317"/>
        <v>6</v>
      </c>
      <c r="H5129" s="366">
        <f t="shared" si="318"/>
        <v>6</v>
      </c>
      <c r="I5129" s="417"/>
      <c r="J5129" s="419">
        <v>72</v>
      </c>
      <c r="K5129" s="369">
        <f t="shared" si="314"/>
        <v>0.73440000000000005</v>
      </c>
      <c r="L5129" s="397">
        <f t="shared" si="319"/>
        <v>14400</v>
      </c>
      <c r="M5129" s="389">
        <v>720000</v>
      </c>
    </row>
    <row r="5130" spans="1:13">
      <c r="A5130" s="382">
        <v>409</v>
      </c>
      <c r="B5130" s="416">
        <v>32324</v>
      </c>
      <c r="C5130" s="413" t="s">
        <v>6033</v>
      </c>
      <c r="D5130" s="179" t="s">
        <v>1808</v>
      </c>
      <c r="E5130" s="299">
        <f t="shared" si="320"/>
        <v>15</v>
      </c>
      <c r="F5130" s="366">
        <f t="shared" si="316"/>
        <v>5</v>
      </c>
      <c r="G5130" s="366">
        <f t="shared" si="317"/>
        <v>5</v>
      </c>
      <c r="H5130" s="366">
        <f t="shared" si="318"/>
        <v>5</v>
      </c>
      <c r="I5130" s="417"/>
      <c r="J5130" s="419">
        <v>60</v>
      </c>
      <c r="K5130" s="369">
        <f t="shared" si="314"/>
        <v>0.48975300000000005</v>
      </c>
      <c r="L5130" s="397">
        <f t="shared" si="319"/>
        <v>9603.0000000000018</v>
      </c>
      <c r="M5130" s="389">
        <v>480150.00000000006</v>
      </c>
    </row>
    <row r="5131" spans="1:13">
      <c r="A5131" s="382">
        <v>410</v>
      </c>
      <c r="B5131" s="416" t="s">
        <v>6034</v>
      </c>
      <c r="C5131" s="413" t="s">
        <v>6033</v>
      </c>
      <c r="D5131" s="179" t="s">
        <v>1808</v>
      </c>
      <c r="E5131" s="299">
        <f t="shared" si="320"/>
        <v>9</v>
      </c>
      <c r="F5131" s="366">
        <f t="shared" si="316"/>
        <v>3</v>
      </c>
      <c r="G5131" s="366">
        <f t="shared" si="317"/>
        <v>3</v>
      </c>
      <c r="H5131" s="366">
        <f t="shared" si="318"/>
        <v>3</v>
      </c>
      <c r="I5131" s="417"/>
      <c r="J5131" s="418">
        <v>36</v>
      </c>
      <c r="K5131" s="369">
        <f t="shared" si="314"/>
        <v>1.8214285757999999</v>
      </c>
      <c r="L5131" s="397">
        <f t="shared" si="319"/>
        <v>35714.285800000005</v>
      </c>
      <c r="M5131" s="389">
        <v>1785714.29</v>
      </c>
    </row>
    <row r="5132" spans="1:13">
      <c r="A5132" s="382">
        <v>411</v>
      </c>
      <c r="B5132" s="416">
        <v>32328</v>
      </c>
      <c r="C5132" s="413" t="s">
        <v>6033</v>
      </c>
      <c r="D5132" s="179" t="s">
        <v>1808</v>
      </c>
      <c r="E5132" s="299">
        <f t="shared" si="320"/>
        <v>9</v>
      </c>
      <c r="F5132" s="366">
        <f t="shared" si="316"/>
        <v>3</v>
      </c>
      <c r="G5132" s="366">
        <f t="shared" si="317"/>
        <v>3</v>
      </c>
      <c r="H5132" s="366">
        <f t="shared" si="318"/>
        <v>3</v>
      </c>
      <c r="I5132" s="417"/>
      <c r="J5132" s="418">
        <v>36</v>
      </c>
      <c r="K5132" s="369">
        <f t="shared" si="314"/>
        <v>2.5499999999999998</v>
      </c>
      <c r="L5132" s="397">
        <f t="shared" si="319"/>
        <v>50000</v>
      </c>
      <c r="M5132" s="389">
        <v>2500000</v>
      </c>
    </row>
    <row r="5133" spans="1:13">
      <c r="A5133" s="382">
        <v>412</v>
      </c>
      <c r="B5133" s="416" t="s">
        <v>6035</v>
      </c>
      <c r="C5133" s="413"/>
      <c r="D5133" s="179" t="s">
        <v>1808</v>
      </c>
      <c r="E5133" s="299">
        <f t="shared" si="320"/>
        <v>6</v>
      </c>
      <c r="F5133" s="366">
        <f t="shared" si="316"/>
        <v>2</v>
      </c>
      <c r="G5133" s="366">
        <f t="shared" si="317"/>
        <v>2</v>
      </c>
      <c r="H5133" s="366">
        <f t="shared" si="318"/>
        <v>2</v>
      </c>
      <c r="I5133" s="417"/>
      <c r="J5133" s="419">
        <v>24</v>
      </c>
      <c r="K5133" s="369">
        <f t="shared" si="314"/>
        <v>2.6410714241999997</v>
      </c>
      <c r="L5133" s="397">
        <f t="shared" si="319"/>
        <v>51785.714200000002</v>
      </c>
      <c r="M5133" s="389">
        <v>2589285.71</v>
      </c>
    </row>
    <row r="5134" spans="1:13">
      <c r="A5134" s="382">
        <v>413</v>
      </c>
      <c r="B5134" s="416">
        <v>32330</v>
      </c>
      <c r="C5134" s="413" t="s">
        <v>6033</v>
      </c>
      <c r="D5134" s="179" t="s">
        <v>1808</v>
      </c>
      <c r="E5134" s="299">
        <f t="shared" si="320"/>
        <v>6</v>
      </c>
      <c r="F5134" s="366">
        <f t="shared" si="316"/>
        <v>2</v>
      </c>
      <c r="G5134" s="366">
        <f t="shared" si="317"/>
        <v>2</v>
      </c>
      <c r="H5134" s="366">
        <f t="shared" si="318"/>
        <v>2</v>
      </c>
      <c r="I5134" s="417"/>
      <c r="J5134" s="419">
        <v>24</v>
      </c>
      <c r="K5134" s="369">
        <f t="shared" si="314"/>
        <v>1.5504</v>
      </c>
      <c r="L5134" s="397">
        <f t="shared" si="319"/>
        <v>30400</v>
      </c>
      <c r="M5134" s="389">
        <v>1520000</v>
      </c>
    </row>
    <row r="5135" spans="1:13">
      <c r="A5135" s="382">
        <v>414</v>
      </c>
      <c r="B5135" s="416">
        <v>32336</v>
      </c>
      <c r="C5135" s="413" t="s">
        <v>6033</v>
      </c>
      <c r="D5135" s="179" t="s">
        <v>1808</v>
      </c>
      <c r="E5135" s="299">
        <f t="shared" si="320"/>
        <v>6</v>
      </c>
      <c r="F5135" s="366">
        <f t="shared" si="316"/>
        <v>2</v>
      </c>
      <c r="G5135" s="366">
        <f t="shared" si="317"/>
        <v>2</v>
      </c>
      <c r="H5135" s="366">
        <f t="shared" si="318"/>
        <v>2</v>
      </c>
      <c r="I5135" s="417"/>
      <c r="J5135" s="419">
        <v>24</v>
      </c>
      <c r="K5135" s="369">
        <f t="shared" ref="K5135:K5197" si="321">(L5135+M5135)/1000000</f>
        <v>0.52615253130000006</v>
      </c>
      <c r="L5135" s="397">
        <f t="shared" si="319"/>
        <v>10316.7163</v>
      </c>
      <c r="M5135" s="389">
        <v>515835.815</v>
      </c>
    </row>
    <row r="5136" spans="1:13">
      <c r="A5136" s="382">
        <v>415</v>
      </c>
      <c r="B5136" s="416" t="s">
        <v>6036</v>
      </c>
      <c r="C5136" s="413"/>
      <c r="D5136" s="179" t="s">
        <v>1808</v>
      </c>
      <c r="E5136" s="299">
        <f t="shared" si="320"/>
        <v>6</v>
      </c>
      <c r="F5136" s="366">
        <f t="shared" si="316"/>
        <v>2</v>
      </c>
      <c r="G5136" s="366">
        <f t="shared" si="317"/>
        <v>2</v>
      </c>
      <c r="H5136" s="366">
        <f t="shared" si="318"/>
        <v>2</v>
      </c>
      <c r="I5136" s="417"/>
      <c r="J5136" s="419">
        <v>24</v>
      </c>
      <c r="K5136" s="369">
        <f t="shared" si="321"/>
        <v>3.7703571413999994</v>
      </c>
      <c r="L5136" s="397">
        <f t="shared" si="319"/>
        <v>73928.571400000001</v>
      </c>
      <c r="M5136" s="389">
        <v>3696428.57</v>
      </c>
    </row>
    <row r="5137" spans="1:13">
      <c r="A5137" s="382">
        <v>416</v>
      </c>
      <c r="B5137" s="416">
        <v>32244</v>
      </c>
      <c r="C5137" s="413" t="s">
        <v>6033</v>
      </c>
      <c r="D5137" s="179" t="s">
        <v>1808</v>
      </c>
      <c r="E5137" s="299">
        <f t="shared" si="320"/>
        <v>6</v>
      </c>
      <c r="F5137" s="366">
        <f t="shared" si="316"/>
        <v>2</v>
      </c>
      <c r="G5137" s="366">
        <f t="shared" si="317"/>
        <v>2</v>
      </c>
      <c r="H5137" s="366">
        <f t="shared" si="318"/>
        <v>2</v>
      </c>
      <c r="I5137" s="417"/>
      <c r="J5137" s="419">
        <v>24</v>
      </c>
      <c r="K5137" s="369">
        <f t="shared" si="321"/>
        <v>2.1419999999999999</v>
      </c>
      <c r="L5137" s="397">
        <f t="shared" si="319"/>
        <v>42000</v>
      </c>
      <c r="M5137" s="389">
        <v>2100000</v>
      </c>
    </row>
    <row r="5138" spans="1:13">
      <c r="A5138" s="382">
        <v>417</v>
      </c>
      <c r="B5138" s="416">
        <v>32417</v>
      </c>
      <c r="C5138" s="413" t="s">
        <v>6033</v>
      </c>
      <c r="D5138" s="179" t="s">
        <v>1808</v>
      </c>
      <c r="E5138" s="299">
        <f t="shared" si="320"/>
        <v>6</v>
      </c>
      <c r="F5138" s="366">
        <f t="shared" si="316"/>
        <v>2</v>
      </c>
      <c r="G5138" s="366">
        <f t="shared" si="317"/>
        <v>2</v>
      </c>
      <c r="H5138" s="366">
        <f t="shared" si="318"/>
        <v>2</v>
      </c>
      <c r="I5138" s="417"/>
      <c r="J5138" s="419">
        <v>24</v>
      </c>
      <c r="K5138" s="369">
        <f t="shared" si="321"/>
        <v>0.55100400000000005</v>
      </c>
      <c r="L5138" s="397">
        <f t="shared" si="319"/>
        <v>10804</v>
      </c>
      <c r="M5138" s="389">
        <v>540200</v>
      </c>
    </row>
    <row r="5139" spans="1:13">
      <c r="A5139" s="382">
        <v>418</v>
      </c>
      <c r="B5139" s="416">
        <v>32544</v>
      </c>
      <c r="C5139" s="413" t="s">
        <v>6033</v>
      </c>
      <c r="D5139" s="179" t="s">
        <v>1808</v>
      </c>
      <c r="E5139" s="299">
        <f t="shared" si="320"/>
        <v>3</v>
      </c>
      <c r="F5139" s="366">
        <f t="shared" si="316"/>
        <v>1</v>
      </c>
      <c r="G5139" s="366">
        <f t="shared" si="317"/>
        <v>1</v>
      </c>
      <c r="H5139" s="366">
        <f t="shared" si="318"/>
        <v>1</v>
      </c>
      <c r="I5139" s="417"/>
      <c r="J5139" s="419">
        <v>12</v>
      </c>
      <c r="K5139" s="369">
        <f t="shared" si="321"/>
        <v>4.8975299999999997</v>
      </c>
      <c r="L5139" s="397">
        <f t="shared" si="319"/>
        <v>96030</v>
      </c>
      <c r="M5139" s="389">
        <v>4801500</v>
      </c>
    </row>
    <row r="5140" spans="1:13">
      <c r="A5140" s="382">
        <v>419</v>
      </c>
      <c r="B5140" s="416">
        <v>32612</v>
      </c>
      <c r="C5140" s="413" t="s">
        <v>6033</v>
      </c>
      <c r="D5140" s="179" t="s">
        <v>1808</v>
      </c>
      <c r="E5140" s="299">
        <f t="shared" si="320"/>
        <v>3</v>
      </c>
      <c r="F5140" s="366">
        <f t="shared" si="316"/>
        <v>1</v>
      </c>
      <c r="G5140" s="366">
        <f t="shared" si="317"/>
        <v>1</v>
      </c>
      <c r="H5140" s="366">
        <f t="shared" si="318"/>
        <v>1</v>
      </c>
      <c r="I5140" s="417"/>
      <c r="J5140" s="419">
        <v>12</v>
      </c>
      <c r="K5140" s="369">
        <f t="shared" si="321"/>
        <v>1.21023408</v>
      </c>
      <c r="L5140" s="397">
        <f t="shared" si="319"/>
        <v>23730.080000000002</v>
      </c>
      <c r="M5140" s="389">
        <v>1186504</v>
      </c>
    </row>
    <row r="5141" spans="1:13">
      <c r="A5141" s="382">
        <v>420</v>
      </c>
      <c r="B5141" s="416">
        <v>32230</v>
      </c>
      <c r="C5141" s="413" t="s">
        <v>6033</v>
      </c>
      <c r="D5141" s="179" t="s">
        <v>1808</v>
      </c>
      <c r="E5141" s="299">
        <f t="shared" ref="E5141:E5172" si="322">+F5141+G5141+H5141</f>
        <v>3</v>
      </c>
      <c r="F5141" s="366">
        <f t="shared" si="316"/>
        <v>1</v>
      </c>
      <c r="G5141" s="366">
        <f t="shared" si="317"/>
        <v>1</v>
      </c>
      <c r="H5141" s="366">
        <f t="shared" si="318"/>
        <v>1</v>
      </c>
      <c r="I5141" s="417"/>
      <c r="J5141" s="419">
        <v>12</v>
      </c>
      <c r="K5141" s="369">
        <f t="shared" si="321"/>
        <v>1.4279999999999999</v>
      </c>
      <c r="L5141" s="397">
        <f t="shared" si="319"/>
        <v>28000</v>
      </c>
      <c r="M5141" s="389">
        <v>1400000</v>
      </c>
    </row>
    <row r="5142" spans="1:13">
      <c r="A5142" s="382">
        <v>421</v>
      </c>
      <c r="B5142" s="416">
        <v>22230</v>
      </c>
      <c r="C5142" s="413" t="s">
        <v>6033</v>
      </c>
      <c r="D5142" s="179" t="s">
        <v>1808</v>
      </c>
      <c r="E5142" s="299">
        <f t="shared" si="322"/>
        <v>3</v>
      </c>
      <c r="F5142" s="366">
        <f t="shared" ref="F5142:F5189" si="323">J5142/12</f>
        <v>1</v>
      </c>
      <c r="G5142" s="366">
        <f t="shared" ref="G5142:G5189" si="324">J5142/12</f>
        <v>1</v>
      </c>
      <c r="H5142" s="366">
        <f t="shared" ref="H5142:H5189" si="325">J5142/12</f>
        <v>1</v>
      </c>
      <c r="I5142" s="417"/>
      <c r="J5142" s="419">
        <v>12</v>
      </c>
      <c r="K5142" s="369">
        <f t="shared" si="321"/>
        <v>0.3102530838</v>
      </c>
      <c r="L5142" s="397">
        <f t="shared" ref="L5142:L5190" si="326">M5142*2%</f>
        <v>6083.3937999999998</v>
      </c>
      <c r="M5142" s="389">
        <v>304169.69</v>
      </c>
    </row>
    <row r="5143" spans="1:13">
      <c r="A5143" s="382">
        <v>422</v>
      </c>
      <c r="B5143" s="416" t="s">
        <v>6037</v>
      </c>
      <c r="C5143" s="413"/>
      <c r="D5143" s="179" t="s">
        <v>1808</v>
      </c>
      <c r="E5143" s="299">
        <f t="shared" si="322"/>
        <v>3</v>
      </c>
      <c r="F5143" s="366">
        <f t="shared" si="323"/>
        <v>1</v>
      </c>
      <c r="G5143" s="366">
        <f t="shared" si="324"/>
        <v>1</v>
      </c>
      <c r="H5143" s="366">
        <f t="shared" si="325"/>
        <v>1</v>
      </c>
      <c r="I5143" s="417"/>
      <c r="J5143" s="418">
        <v>12</v>
      </c>
      <c r="K5143" s="369">
        <f t="shared" si="321"/>
        <v>3.0508928585999997</v>
      </c>
      <c r="L5143" s="397">
        <f t="shared" si="326"/>
        <v>59821.428599999992</v>
      </c>
      <c r="M5143" s="389">
        <v>2991071.4299999997</v>
      </c>
    </row>
    <row r="5144" spans="1:13">
      <c r="A5144" s="382">
        <v>423</v>
      </c>
      <c r="B5144" s="416">
        <v>42330</v>
      </c>
      <c r="C5144" s="413" t="s">
        <v>5058</v>
      </c>
      <c r="D5144" s="179" t="s">
        <v>1808</v>
      </c>
      <c r="E5144" s="299">
        <f t="shared" si="322"/>
        <v>9</v>
      </c>
      <c r="F5144" s="366">
        <f t="shared" si="323"/>
        <v>3</v>
      </c>
      <c r="G5144" s="366">
        <f t="shared" si="324"/>
        <v>3</v>
      </c>
      <c r="H5144" s="366">
        <f t="shared" si="325"/>
        <v>3</v>
      </c>
      <c r="I5144" s="417"/>
      <c r="J5144" s="418">
        <v>36</v>
      </c>
      <c r="K5144" s="369">
        <f t="shared" si="321"/>
        <v>1.6065</v>
      </c>
      <c r="L5144" s="397">
        <f t="shared" si="326"/>
        <v>31500</v>
      </c>
      <c r="M5144" s="389">
        <v>1575000</v>
      </c>
    </row>
    <row r="5145" spans="1:13">
      <c r="A5145" s="382">
        <v>424</v>
      </c>
      <c r="B5145" s="416">
        <v>42616</v>
      </c>
      <c r="C5145" s="413" t="s">
        <v>6038</v>
      </c>
      <c r="D5145" s="179" t="s">
        <v>1808</v>
      </c>
      <c r="E5145" s="299">
        <f t="shared" si="322"/>
        <v>9</v>
      </c>
      <c r="F5145" s="366">
        <f t="shared" si="323"/>
        <v>3</v>
      </c>
      <c r="G5145" s="366">
        <f t="shared" si="324"/>
        <v>3</v>
      </c>
      <c r="H5145" s="366">
        <f t="shared" si="325"/>
        <v>3</v>
      </c>
      <c r="I5145" s="417"/>
      <c r="J5145" s="418">
        <v>36</v>
      </c>
      <c r="K5145" s="369">
        <f t="shared" si="321"/>
        <v>1.0363199999999999</v>
      </c>
      <c r="L5145" s="397">
        <f t="shared" si="326"/>
        <v>20320</v>
      </c>
      <c r="M5145" s="389">
        <v>1016000</v>
      </c>
    </row>
    <row r="5146" spans="1:13">
      <c r="A5146" s="382">
        <v>425</v>
      </c>
      <c r="B5146" s="416">
        <v>92317</v>
      </c>
      <c r="C5146" s="413" t="s">
        <v>6038</v>
      </c>
      <c r="D5146" s="179" t="s">
        <v>1808</v>
      </c>
      <c r="E5146" s="299">
        <f t="shared" si="322"/>
        <v>9</v>
      </c>
      <c r="F5146" s="366">
        <f t="shared" si="323"/>
        <v>3</v>
      </c>
      <c r="G5146" s="366">
        <f t="shared" si="324"/>
        <v>3</v>
      </c>
      <c r="H5146" s="366">
        <f t="shared" si="325"/>
        <v>3</v>
      </c>
      <c r="I5146" s="417"/>
      <c r="J5146" s="418">
        <v>36</v>
      </c>
      <c r="K5146" s="369">
        <f t="shared" si="321"/>
        <v>2.6664330000000001</v>
      </c>
      <c r="L5146" s="397">
        <f t="shared" si="326"/>
        <v>52283</v>
      </c>
      <c r="M5146" s="389">
        <v>2614150</v>
      </c>
    </row>
    <row r="5147" spans="1:13">
      <c r="A5147" s="382">
        <v>426</v>
      </c>
      <c r="B5147" s="416">
        <v>366326</v>
      </c>
      <c r="C5147" s="413" t="s">
        <v>6038</v>
      </c>
      <c r="D5147" s="179" t="s">
        <v>1808</v>
      </c>
      <c r="E5147" s="299">
        <f t="shared" si="322"/>
        <v>9</v>
      </c>
      <c r="F5147" s="366">
        <f t="shared" si="323"/>
        <v>3</v>
      </c>
      <c r="G5147" s="366">
        <f t="shared" si="324"/>
        <v>3</v>
      </c>
      <c r="H5147" s="366">
        <f t="shared" si="325"/>
        <v>3</v>
      </c>
      <c r="I5147" s="417"/>
      <c r="J5147" s="418">
        <v>36</v>
      </c>
      <c r="K5147" s="369">
        <f t="shared" si="321"/>
        <v>8.2713840000000012</v>
      </c>
      <c r="L5147" s="397">
        <f t="shared" si="326"/>
        <v>162184.00000000003</v>
      </c>
      <c r="M5147" s="389">
        <v>8109200.0000000009</v>
      </c>
    </row>
    <row r="5148" spans="1:13">
      <c r="A5148" s="382">
        <v>427</v>
      </c>
      <c r="B5148" s="416">
        <v>807713</v>
      </c>
      <c r="C5148" s="413" t="s">
        <v>6038</v>
      </c>
      <c r="D5148" s="179" t="s">
        <v>1808</v>
      </c>
      <c r="E5148" s="299">
        <f t="shared" si="322"/>
        <v>9</v>
      </c>
      <c r="F5148" s="366">
        <f t="shared" si="323"/>
        <v>3</v>
      </c>
      <c r="G5148" s="366">
        <f t="shared" si="324"/>
        <v>3</v>
      </c>
      <c r="H5148" s="366">
        <f t="shared" si="325"/>
        <v>3</v>
      </c>
      <c r="I5148" s="417"/>
      <c r="J5148" s="418">
        <v>36</v>
      </c>
      <c r="K5148" s="369">
        <f t="shared" si="321"/>
        <v>0.32330356560000001</v>
      </c>
      <c r="L5148" s="397">
        <f t="shared" si="326"/>
        <v>6339.2856000000011</v>
      </c>
      <c r="M5148" s="389">
        <v>316964.28000000003</v>
      </c>
    </row>
    <row r="5149" spans="1:13">
      <c r="A5149" s="382">
        <v>428</v>
      </c>
      <c r="B5149" s="416">
        <v>1000109</v>
      </c>
      <c r="C5149" s="413" t="s">
        <v>6038</v>
      </c>
      <c r="D5149" s="179" t="s">
        <v>1808</v>
      </c>
      <c r="E5149" s="299">
        <f t="shared" si="322"/>
        <v>3</v>
      </c>
      <c r="F5149" s="366">
        <f t="shared" si="323"/>
        <v>1</v>
      </c>
      <c r="G5149" s="366">
        <f t="shared" si="324"/>
        <v>1</v>
      </c>
      <c r="H5149" s="366">
        <f t="shared" si="325"/>
        <v>1</v>
      </c>
      <c r="I5149" s="417"/>
      <c r="J5149" s="419">
        <v>12</v>
      </c>
      <c r="K5149" s="369">
        <f t="shared" si="321"/>
        <v>0.13218215802</v>
      </c>
      <c r="L5149" s="397">
        <f t="shared" si="326"/>
        <v>2591.8070200000002</v>
      </c>
      <c r="M5149" s="389">
        <v>129590.35100000001</v>
      </c>
    </row>
    <row r="5150" spans="1:13">
      <c r="A5150" s="382">
        <v>429</v>
      </c>
      <c r="B5150" s="416">
        <v>2097152</v>
      </c>
      <c r="C5150" s="413" t="s">
        <v>6039</v>
      </c>
      <c r="D5150" s="179" t="s">
        <v>1808</v>
      </c>
      <c r="E5150" s="299">
        <f t="shared" si="322"/>
        <v>3</v>
      </c>
      <c r="F5150" s="366">
        <f t="shared" si="323"/>
        <v>1</v>
      </c>
      <c r="G5150" s="366">
        <f t="shared" si="324"/>
        <v>1</v>
      </c>
      <c r="H5150" s="366">
        <f t="shared" si="325"/>
        <v>1</v>
      </c>
      <c r="I5150" s="417"/>
      <c r="J5150" s="419">
        <v>12</v>
      </c>
      <c r="K5150" s="369">
        <f t="shared" si="321"/>
        <v>1.5333633143400001</v>
      </c>
      <c r="L5150" s="397">
        <f t="shared" si="326"/>
        <v>30065.947340000002</v>
      </c>
      <c r="M5150" s="389">
        <v>1503297.3670000001</v>
      </c>
    </row>
    <row r="5151" spans="1:13">
      <c r="A5151" s="382">
        <v>430</v>
      </c>
      <c r="B5151" s="416">
        <v>2097972</v>
      </c>
      <c r="C5151" s="413" t="s">
        <v>6039</v>
      </c>
      <c r="D5151" s="179" t="s">
        <v>1808</v>
      </c>
      <c r="E5151" s="299">
        <f t="shared" si="322"/>
        <v>3</v>
      </c>
      <c r="F5151" s="366">
        <f t="shared" si="323"/>
        <v>1</v>
      </c>
      <c r="G5151" s="366">
        <f t="shared" si="324"/>
        <v>1</v>
      </c>
      <c r="H5151" s="366">
        <f t="shared" si="325"/>
        <v>1</v>
      </c>
      <c r="I5151" s="417"/>
      <c r="J5151" s="419">
        <v>12</v>
      </c>
      <c r="K5151" s="369">
        <f t="shared" si="321"/>
        <v>1.5442456260000001</v>
      </c>
      <c r="L5151" s="397">
        <f t="shared" si="326"/>
        <v>30279.326000000001</v>
      </c>
      <c r="M5151" s="389">
        <v>1513966.3</v>
      </c>
    </row>
    <row r="5152" spans="1:13">
      <c r="A5152" s="382">
        <v>431</v>
      </c>
      <c r="B5152" s="416">
        <v>3003126</v>
      </c>
      <c r="C5152" s="413" t="s">
        <v>6039</v>
      </c>
      <c r="D5152" s="179" t="s">
        <v>1808</v>
      </c>
      <c r="E5152" s="299">
        <f t="shared" si="322"/>
        <v>3</v>
      </c>
      <c r="F5152" s="366">
        <f t="shared" si="323"/>
        <v>1</v>
      </c>
      <c r="G5152" s="366">
        <f t="shared" si="324"/>
        <v>1</v>
      </c>
      <c r="H5152" s="366">
        <f t="shared" si="325"/>
        <v>1</v>
      </c>
      <c r="I5152" s="417"/>
      <c r="J5152" s="419">
        <v>12</v>
      </c>
      <c r="K5152" s="369">
        <f t="shared" si="321"/>
        <v>0.94258928280000009</v>
      </c>
      <c r="L5152" s="397">
        <f t="shared" si="326"/>
        <v>18482.142800000001</v>
      </c>
      <c r="M5152" s="389">
        <v>924107.14</v>
      </c>
    </row>
    <row r="5153" spans="1:13">
      <c r="A5153" s="382">
        <v>432</v>
      </c>
      <c r="B5153" s="416" t="s">
        <v>6040</v>
      </c>
      <c r="C5153" s="413" t="s">
        <v>6039</v>
      </c>
      <c r="D5153" s="179" t="s">
        <v>1808</v>
      </c>
      <c r="E5153" s="299">
        <f t="shared" si="322"/>
        <v>3</v>
      </c>
      <c r="F5153" s="366">
        <f t="shared" si="323"/>
        <v>1</v>
      </c>
      <c r="G5153" s="366">
        <f t="shared" si="324"/>
        <v>1</v>
      </c>
      <c r="H5153" s="366">
        <f t="shared" si="325"/>
        <v>1</v>
      </c>
      <c r="I5153" s="417"/>
      <c r="J5153" s="419">
        <v>12</v>
      </c>
      <c r="K5153" s="369">
        <f t="shared" si="321"/>
        <v>0.94258928280000009</v>
      </c>
      <c r="L5153" s="397">
        <f t="shared" si="326"/>
        <v>18482.142800000001</v>
      </c>
      <c r="M5153" s="389">
        <v>924107.14</v>
      </c>
    </row>
    <row r="5154" spans="1:13">
      <c r="A5154" s="382">
        <v>433</v>
      </c>
      <c r="B5154" s="416">
        <v>3003730</v>
      </c>
      <c r="C5154" s="413" t="s">
        <v>6039</v>
      </c>
      <c r="D5154" s="179" t="s">
        <v>1808</v>
      </c>
      <c r="E5154" s="299">
        <f t="shared" si="322"/>
        <v>3</v>
      </c>
      <c r="F5154" s="366">
        <f t="shared" si="323"/>
        <v>1</v>
      </c>
      <c r="G5154" s="366">
        <f t="shared" si="324"/>
        <v>1</v>
      </c>
      <c r="H5154" s="366">
        <f t="shared" si="325"/>
        <v>1</v>
      </c>
      <c r="I5154" s="417"/>
      <c r="J5154" s="418">
        <v>12</v>
      </c>
      <c r="K5154" s="369">
        <f t="shared" si="321"/>
        <v>4.9432402800000004</v>
      </c>
      <c r="L5154" s="397">
        <f t="shared" si="326"/>
        <v>96926.28</v>
      </c>
      <c r="M5154" s="389">
        <v>4846314</v>
      </c>
    </row>
    <row r="5155" spans="1:13">
      <c r="A5155" s="382">
        <v>434</v>
      </c>
      <c r="B5155" s="416">
        <v>3003156</v>
      </c>
      <c r="C5155" s="413" t="s">
        <v>6039</v>
      </c>
      <c r="D5155" s="179" t="s">
        <v>1808</v>
      </c>
      <c r="E5155" s="299">
        <f t="shared" si="322"/>
        <v>3</v>
      </c>
      <c r="F5155" s="366">
        <f t="shared" si="323"/>
        <v>1</v>
      </c>
      <c r="G5155" s="366">
        <f t="shared" si="324"/>
        <v>1</v>
      </c>
      <c r="H5155" s="366">
        <f t="shared" si="325"/>
        <v>1</v>
      </c>
      <c r="I5155" s="417"/>
      <c r="J5155" s="419">
        <v>12</v>
      </c>
      <c r="K5155" s="369">
        <f t="shared" si="321"/>
        <v>1.5334688833200003</v>
      </c>
      <c r="L5155" s="397">
        <f t="shared" si="326"/>
        <v>30068.017320000003</v>
      </c>
      <c r="M5155" s="389">
        <v>1503400.8660000002</v>
      </c>
    </row>
    <row r="5156" spans="1:13">
      <c r="A5156" s="382">
        <v>435</v>
      </c>
      <c r="B5156" s="416">
        <v>3003164</v>
      </c>
      <c r="C5156" s="413" t="s">
        <v>6039</v>
      </c>
      <c r="D5156" s="179" t="s">
        <v>1808</v>
      </c>
      <c r="E5156" s="299">
        <f t="shared" si="322"/>
        <v>3</v>
      </c>
      <c r="F5156" s="366">
        <f t="shared" si="323"/>
        <v>1</v>
      </c>
      <c r="G5156" s="366">
        <f t="shared" si="324"/>
        <v>1</v>
      </c>
      <c r="H5156" s="366">
        <f t="shared" si="325"/>
        <v>1</v>
      </c>
      <c r="I5156" s="417"/>
      <c r="J5156" s="419">
        <v>12</v>
      </c>
      <c r="K5156" s="369">
        <f t="shared" si="321"/>
        <v>9.7950599999999994</v>
      </c>
      <c r="L5156" s="397">
        <f t="shared" si="326"/>
        <v>192060</v>
      </c>
      <c r="M5156" s="389">
        <v>9603000</v>
      </c>
    </row>
    <row r="5157" spans="1:13">
      <c r="A5157" s="382">
        <v>436</v>
      </c>
      <c r="B5157" s="416">
        <v>3768</v>
      </c>
      <c r="C5157" s="413" t="s">
        <v>6039</v>
      </c>
      <c r="D5157" s="179" t="s">
        <v>1808</v>
      </c>
      <c r="E5157" s="299">
        <f t="shared" si="322"/>
        <v>3</v>
      </c>
      <c r="F5157" s="366">
        <f t="shared" si="323"/>
        <v>1</v>
      </c>
      <c r="G5157" s="366">
        <f t="shared" si="324"/>
        <v>1</v>
      </c>
      <c r="H5157" s="366">
        <f t="shared" si="325"/>
        <v>1</v>
      </c>
      <c r="I5157" s="417"/>
      <c r="J5157" s="419">
        <v>12</v>
      </c>
      <c r="K5157" s="369">
        <f t="shared" si="321"/>
        <v>1.5333633143400001</v>
      </c>
      <c r="L5157" s="397">
        <f t="shared" si="326"/>
        <v>30065.947340000002</v>
      </c>
      <c r="M5157" s="389">
        <v>1503297.3670000001</v>
      </c>
    </row>
    <row r="5158" spans="1:13">
      <c r="A5158" s="382">
        <v>437</v>
      </c>
      <c r="B5158" s="416">
        <v>1032752</v>
      </c>
      <c r="C5158" s="413" t="s">
        <v>6039</v>
      </c>
      <c r="D5158" s="179" t="s">
        <v>1808</v>
      </c>
      <c r="E5158" s="299">
        <f t="shared" si="322"/>
        <v>3</v>
      </c>
      <c r="F5158" s="366">
        <f t="shared" si="323"/>
        <v>1</v>
      </c>
      <c r="G5158" s="366">
        <f t="shared" si="324"/>
        <v>1</v>
      </c>
      <c r="H5158" s="366">
        <f t="shared" si="325"/>
        <v>1</v>
      </c>
      <c r="I5158" s="417"/>
      <c r="J5158" s="419">
        <v>12</v>
      </c>
      <c r="K5158" s="369">
        <f t="shared" si="321"/>
        <v>1.5095275800000003</v>
      </c>
      <c r="L5158" s="397">
        <f t="shared" si="326"/>
        <v>29598.580000000005</v>
      </c>
      <c r="M5158" s="389">
        <v>1479929.0000000002</v>
      </c>
    </row>
    <row r="5159" spans="1:13">
      <c r="A5159" s="382">
        <v>438</v>
      </c>
      <c r="B5159" s="416">
        <v>2326</v>
      </c>
      <c r="C5159" s="413" t="s">
        <v>6039</v>
      </c>
      <c r="D5159" s="179" t="s">
        <v>1808</v>
      </c>
      <c r="E5159" s="299">
        <f t="shared" si="322"/>
        <v>3</v>
      </c>
      <c r="F5159" s="366">
        <f t="shared" si="323"/>
        <v>1</v>
      </c>
      <c r="G5159" s="366">
        <f t="shared" si="324"/>
        <v>1</v>
      </c>
      <c r="H5159" s="366">
        <f t="shared" si="325"/>
        <v>1</v>
      </c>
      <c r="I5159" s="417"/>
      <c r="J5159" s="419">
        <v>12</v>
      </c>
      <c r="K5159" s="369">
        <f t="shared" si="321"/>
        <v>1.1977181699999999</v>
      </c>
      <c r="L5159" s="397">
        <f t="shared" si="326"/>
        <v>23484.670000000002</v>
      </c>
      <c r="M5159" s="389">
        <v>1174233.5</v>
      </c>
    </row>
    <row r="5160" spans="1:13">
      <c r="A5160" s="382">
        <v>439</v>
      </c>
      <c r="B5160" s="416" t="s">
        <v>6041</v>
      </c>
      <c r="C5160" s="413" t="s">
        <v>6039</v>
      </c>
      <c r="D5160" s="179" t="s">
        <v>1808</v>
      </c>
      <c r="E5160" s="299">
        <f t="shared" si="322"/>
        <v>3</v>
      </c>
      <c r="F5160" s="366">
        <f t="shared" si="323"/>
        <v>1</v>
      </c>
      <c r="G5160" s="366">
        <f t="shared" si="324"/>
        <v>1</v>
      </c>
      <c r="H5160" s="366">
        <f t="shared" si="325"/>
        <v>1</v>
      </c>
      <c r="I5160" s="417"/>
      <c r="J5160" s="419">
        <v>12</v>
      </c>
      <c r="K5160" s="369">
        <f t="shared" si="321"/>
        <v>0.52529999999999999</v>
      </c>
      <c r="L5160" s="397">
        <f t="shared" si="326"/>
        <v>10300</v>
      </c>
      <c r="M5160" s="389">
        <v>515000</v>
      </c>
    </row>
    <row r="5161" spans="1:13">
      <c r="A5161" s="382">
        <v>440</v>
      </c>
      <c r="B5161" s="416" t="s">
        <v>6042</v>
      </c>
      <c r="C5161" s="413" t="s">
        <v>6039</v>
      </c>
      <c r="D5161" s="179" t="s">
        <v>1808</v>
      </c>
      <c r="E5161" s="299">
        <f t="shared" si="322"/>
        <v>3</v>
      </c>
      <c r="F5161" s="366">
        <f t="shared" si="323"/>
        <v>1</v>
      </c>
      <c r="G5161" s="366">
        <f t="shared" si="324"/>
        <v>1</v>
      </c>
      <c r="H5161" s="366">
        <f t="shared" si="325"/>
        <v>1</v>
      </c>
      <c r="I5161" s="417"/>
      <c r="J5161" s="419">
        <v>12</v>
      </c>
      <c r="K5161" s="369">
        <f t="shared" si="321"/>
        <v>0.2065288401</v>
      </c>
      <c r="L5161" s="397">
        <f t="shared" si="326"/>
        <v>4049.5851000000002</v>
      </c>
      <c r="M5161" s="389">
        <v>202479.255</v>
      </c>
    </row>
    <row r="5162" spans="1:13">
      <c r="A5162" s="382">
        <v>441</v>
      </c>
      <c r="B5162" s="416" t="s">
        <v>6043</v>
      </c>
      <c r="C5162" s="413" t="s">
        <v>6039</v>
      </c>
      <c r="D5162" s="179" t="s">
        <v>1808</v>
      </c>
      <c r="E5162" s="299">
        <f t="shared" si="322"/>
        <v>3</v>
      </c>
      <c r="F5162" s="366">
        <f t="shared" si="323"/>
        <v>1</v>
      </c>
      <c r="G5162" s="366">
        <f t="shared" si="324"/>
        <v>1</v>
      </c>
      <c r="H5162" s="366">
        <f t="shared" si="325"/>
        <v>1</v>
      </c>
      <c r="I5162" s="417"/>
      <c r="J5162" s="419">
        <v>12</v>
      </c>
      <c r="K5162" s="369">
        <f t="shared" si="321"/>
        <v>0.21555226704000002</v>
      </c>
      <c r="L5162" s="397">
        <f t="shared" si="326"/>
        <v>4226.5150400000011</v>
      </c>
      <c r="M5162" s="389">
        <v>211325.75200000004</v>
      </c>
    </row>
    <row r="5163" spans="1:13">
      <c r="A5163" s="382">
        <v>442</v>
      </c>
      <c r="B5163" s="416">
        <v>322</v>
      </c>
      <c r="C5163" s="413" t="s">
        <v>6039</v>
      </c>
      <c r="D5163" s="179" t="s">
        <v>1808</v>
      </c>
      <c r="E5163" s="299">
        <f t="shared" si="322"/>
        <v>3</v>
      </c>
      <c r="F5163" s="366">
        <f t="shared" si="323"/>
        <v>1</v>
      </c>
      <c r="G5163" s="366">
        <f t="shared" si="324"/>
        <v>1</v>
      </c>
      <c r="H5163" s="366">
        <f t="shared" si="325"/>
        <v>1</v>
      </c>
      <c r="I5163" s="417"/>
      <c r="J5163" s="419">
        <v>12</v>
      </c>
      <c r="K5163" s="369">
        <f t="shared" si="321"/>
        <v>0.26888419205999997</v>
      </c>
      <c r="L5163" s="397">
        <f t="shared" si="326"/>
        <v>5272.2390599999999</v>
      </c>
      <c r="M5163" s="389">
        <v>263611.95299999998</v>
      </c>
    </row>
    <row r="5164" spans="1:13">
      <c r="A5164" s="382">
        <v>443</v>
      </c>
      <c r="B5164" s="416" t="s">
        <v>6044</v>
      </c>
      <c r="C5164" s="413" t="s">
        <v>6039</v>
      </c>
      <c r="D5164" s="179" t="s">
        <v>1808</v>
      </c>
      <c r="E5164" s="299">
        <f t="shared" si="322"/>
        <v>3</v>
      </c>
      <c r="F5164" s="366">
        <f t="shared" si="323"/>
        <v>1</v>
      </c>
      <c r="G5164" s="366">
        <f t="shared" si="324"/>
        <v>1</v>
      </c>
      <c r="H5164" s="366">
        <f t="shared" si="325"/>
        <v>1</v>
      </c>
      <c r="I5164" s="417"/>
      <c r="J5164" s="419">
        <v>12</v>
      </c>
      <c r="K5164" s="369">
        <f t="shared" si="321"/>
        <v>1.5709821414</v>
      </c>
      <c r="L5164" s="397">
        <f t="shared" si="326"/>
        <v>30803.571400000001</v>
      </c>
      <c r="M5164" s="389">
        <v>1540178.57</v>
      </c>
    </row>
    <row r="5165" spans="1:13">
      <c r="A5165" s="382">
        <v>444</v>
      </c>
      <c r="B5165" s="416">
        <v>42322</v>
      </c>
      <c r="C5165" s="413" t="s">
        <v>6039</v>
      </c>
      <c r="D5165" s="179" t="s">
        <v>1808</v>
      </c>
      <c r="E5165" s="299">
        <f t="shared" si="322"/>
        <v>3</v>
      </c>
      <c r="F5165" s="366">
        <f t="shared" si="323"/>
        <v>1</v>
      </c>
      <c r="G5165" s="366">
        <f t="shared" si="324"/>
        <v>1</v>
      </c>
      <c r="H5165" s="366">
        <f t="shared" si="325"/>
        <v>1</v>
      </c>
      <c r="I5165" s="417"/>
      <c r="J5165" s="419">
        <v>12</v>
      </c>
      <c r="K5165" s="369">
        <f t="shared" si="321"/>
        <v>9.762953969999999E-2</v>
      </c>
      <c r="L5165" s="397">
        <f t="shared" si="326"/>
        <v>1914.3047000000001</v>
      </c>
      <c r="M5165" s="389">
        <v>95715.235000000001</v>
      </c>
    </row>
    <row r="5166" spans="1:13">
      <c r="A5166" s="382">
        <v>445</v>
      </c>
      <c r="B5166" s="416">
        <v>2328</v>
      </c>
      <c r="C5166" s="413" t="s">
        <v>6039</v>
      </c>
      <c r="D5166" s="179" t="s">
        <v>1808</v>
      </c>
      <c r="E5166" s="299">
        <f t="shared" si="322"/>
        <v>3</v>
      </c>
      <c r="F5166" s="366">
        <f t="shared" si="323"/>
        <v>1</v>
      </c>
      <c r="G5166" s="366">
        <f t="shared" si="324"/>
        <v>1</v>
      </c>
      <c r="H5166" s="366">
        <f t="shared" si="325"/>
        <v>1</v>
      </c>
      <c r="I5166" s="417"/>
      <c r="J5166" s="419">
        <v>12</v>
      </c>
      <c r="K5166" s="369">
        <f t="shared" si="321"/>
        <v>6.1101957599999999</v>
      </c>
      <c r="L5166" s="397">
        <f t="shared" si="326"/>
        <v>119807.76000000001</v>
      </c>
      <c r="M5166" s="389">
        <v>5990388</v>
      </c>
    </row>
    <row r="5167" spans="1:13">
      <c r="A5167" s="382">
        <v>446</v>
      </c>
      <c r="B5167" s="416" t="s">
        <v>6045</v>
      </c>
      <c r="C5167" s="413" t="s">
        <v>6039</v>
      </c>
      <c r="D5167" s="179" t="s">
        <v>1808</v>
      </c>
      <c r="E5167" s="299">
        <f t="shared" si="322"/>
        <v>3</v>
      </c>
      <c r="F5167" s="366">
        <f t="shared" si="323"/>
        <v>1</v>
      </c>
      <c r="G5167" s="366">
        <f t="shared" si="324"/>
        <v>1</v>
      </c>
      <c r="H5167" s="366">
        <f t="shared" si="325"/>
        <v>1</v>
      </c>
      <c r="I5167" s="417"/>
      <c r="J5167" s="419">
        <v>12</v>
      </c>
      <c r="K5167" s="369">
        <f t="shared" si="321"/>
        <v>0.38316968711999994</v>
      </c>
      <c r="L5167" s="397">
        <f t="shared" si="326"/>
        <v>7513.13112</v>
      </c>
      <c r="M5167" s="389">
        <v>375656.55599999998</v>
      </c>
    </row>
    <row r="5168" spans="1:13">
      <c r="A5168" s="382">
        <v>447</v>
      </c>
      <c r="B5168" s="416">
        <v>3556</v>
      </c>
      <c r="C5168" s="413" t="s">
        <v>6039</v>
      </c>
      <c r="D5168" s="179" t="s">
        <v>1808</v>
      </c>
      <c r="E5168" s="299">
        <f t="shared" si="322"/>
        <v>3</v>
      </c>
      <c r="F5168" s="366">
        <f t="shared" si="323"/>
        <v>1</v>
      </c>
      <c r="G5168" s="366">
        <f t="shared" si="324"/>
        <v>1</v>
      </c>
      <c r="H5168" s="366">
        <f t="shared" si="325"/>
        <v>1</v>
      </c>
      <c r="I5168" s="417"/>
      <c r="J5168" s="419">
        <v>12</v>
      </c>
      <c r="K5168" s="369">
        <f t="shared" si="321"/>
        <v>11.704499999999999</v>
      </c>
      <c r="L5168" s="397">
        <f t="shared" si="326"/>
        <v>229500</v>
      </c>
      <c r="M5168" s="389">
        <v>11475000</v>
      </c>
    </row>
    <row r="5169" spans="1:13">
      <c r="A5169" s="382">
        <v>448</v>
      </c>
      <c r="B5169" s="416">
        <v>7624</v>
      </c>
      <c r="C5169" s="413" t="s">
        <v>6039</v>
      </c>
      <c r="D5169" s="179" t="s">
        <v>1808</v>
      </c>
      <c r="E5169" s="299">
        <f t="shared" si="322"/>
        <v>3</v>
      </c>
      <c r="F5169" s="366">
        <f t="shared" si="323"/>
        <v>1</v>
      </c>
      <c r="G5169" s="366">
        <f t="shared" si="324"/>
        <v>1</v>
      </c>
      <c r="H5169" s="366">
        <f t="shared" si="325"/>
        <v>1</v>
      </c>
      <c r="I5169" s="417"/>
      <c r="J5169" s="419">
        <v>12</v>
      </c>
      <c r="K5169" s="369">
        <f t="shared" si="321"/>
        <v>0.12960496890000001</v>
      </c>
      <c r="L5169" s="397">
        <f t="shared" si="326"/>
        <v>2541.2739000000001</v>
      </c>
      <c r="M5169" s="389">
        <v>127063.69500000001</v>
      </c>
    </row>
    <row r="5170" spans="1:13">
      <c r="A5170" s="382">
        <v>449</v>
      </c>
      <c r="B5170" s="416">
        <v>42326</v>
      </c>
      <c r="C5170" s="413" t="s">
        <v>6039</v>
      </c>
      <c r="D5170" s="179" t="s">
        <v>1808</v>
      </c>
      <c r="E5170" s="299">
        <f t="shared" si="322"/>
        <v>3</v>
      </c>
      <c r="F5170" s="366">
        <f t="shared" si="323"/>
        <v>1</v>
      </c>
      <c r="G5170" s="366">
        <f t="shared" si="324"/>
        <v>1</v>
      </c>
      <c r="H5170" s="366">
        <f t="shared" si="325"/>
        <v>1</v>
      </c>
      <c r="I5170" s="417"/>
      <c r="J5170" s="418">
        <v>12</v>
      </c>
      <c r="K5170" s="369">
        <f t="shared" si="321"/>
        <v>1.6848214241999999</v>
      </c>
      <c r="L5170" s="397">
        <f t="shared" si="326"/>
        <v>33035.714200000002</v>
      </c>
      <c r="M5170" s="389">
        <v>1651785.71</v>
      </c>
    </row>
    <row r="5171" spans="1:13">
      <c r="A5171" s="382">
        <v>450</v>
      </c>
      <c r="B5171" s="420">
        <v>3526</v>
      </c>
      <c r="C5171" s="413" t="s">
        <v>6039</v>
      </c>
      <c r="D5171" s="179" t="s">
        <v>1808</v>
      </c>
      <c r="E5171" s="299">
        <f t="shared" si="322"/>
        <v>3</v>
      </c>
      <c r="F5171" s="366">
        <f t="shared" si="323"/>
        <v>1</v>
      </c>
      <c r="G5171" s="366">
        <f t="shared" si="324"/>
        <v>1</v>
      </c>
      <c r="H5171" s="366">
        <f t="shared" si="325"/>
        <v>1</v>
      </c>
      <c r="I5171" s="417"/>
      <c r="J5171" s="419">
        <v>12</v>
      </c>
      <c r="K5171" s="369">
        <f t="shared" si="321"/>
        <v>0.61199999999999999</v>
      </c>
      <c r="L5171" s="397">
        <f t="shared" si="326"/>
        <v>12000</v>
      </c>
      <c r="M5171" s="389">
        <v>600000</v>
      </c>
    </row>
    <row r="5172" spans="1:13">
      <c r="A5172" s="382">
        <v>451</v>
      </c>
      <c r="B5172" s="420">
        <v>62311</v>
      </c>
      <c r="C5172" s="413" t="s">
        <v>6039</v>
      </c>
      <c r="D5172" s="179" t="s">
        <v>1808</v>
      </c>
      <c r="E5172" s="299">
        <f t="shared" si="322"/>
        <v>3</v>
      </c>
      <c r="F5172" s="366">
        <f t="shared" si="323"/>
        <v>1</v>
      </c>
      <c r="G5172" s="366">
        <f t="shared" si="324"/>
        <v>1</v>
      </c>
      <c r="H5172" s="366">
        <f t="shared" si="325"/>
        <v>1</v>
      </c>
      <c r="I5172" s="417"/>
      <c r="J5172" s="419">
        <v>12</v>
      </c>
      <c r="K5172" s="369">
        <f t="shared" si="321"/>
        <v>5.4162000000000002E-2</v>
      </c>
      <c r="L5172" s="397">
        <f t="shared" si="326"/>
        <v>1062</v>
      </c>
      <c r="M5172" s="389">
        <v>53100</v>
      </c>
    </row>
    <row r="5173" spans="1:13">
      <c r="A5173" s="382">
        <v>452</v>
      </c>
      <c r="B5173" s="420">
        <v>7536</v>
      </c>
      <c r="C5173" s="413" t="s">
        <v>6039</v>
      </c>
      <c r="D5173" s="179" t="s">
        <v>1808</v>
      </c>
      <c r="E5173" s="299">
        <f t="shared" ref="E5173:E5190" si="327">+F5173+G5173+H5173</f>
        <v>3</v>
      </c>
      <c r="F5173" s="366">
        <f t="shared" si="323"/>
        <v>1</v>
      </c>
      <c r="G5173" s="366">
        <f t="shared" si="324"/>
        <v>1</v>
      </c>
      <c r="H5173" s="366">
        <f t="shared" si="325"/>
        <v>1</v>
      </c>
      <c r="I5173" s="417"/>
      <c r="J5173" s="419">
        <v>12</v>
      </c>
      <c r="K5173" s="369">
        <f t="shared" si="321"/>
        <v>1.1973913059000001</v>
      </c>
      <c r="L5173" s="397">
        <f t="shared" si="326"/>
        <v>23478.260899999997</v>
      </c>
      <c r="M5173" s="389">
        <v>1173913.0449999999</v>
      </c>
    </row>
    <row r="5174" spans="1:13">
      <c r="A5174" s="382">
        <v>453</v>
      </c>
      <c r="B5174" s="420">
        <v>3003264</v>
      </c>
      <c r="C5174" s="413" t="s">
        <v>6039</v>
      </c>
      <c r="D5174" s="179" t="s">
        <v>1808</v>
      </c>
      <c r="E5174" s="299">
        <f t="shared" si="327"/>
        <v>3</v>
      </c>
      <c r="F5174" s="366">
        <f t="shared" si="323"/>
        <v>1</v>
      </c>
      <c r="G5174" s="366">
        <f t="shared" si="324"/>
        <v>1</v>
      </c>
      <c r="H5174" s="366">
        <f t="shared" si="325"/>
        <v>1</v>
      </c>
      <c r="I5174" s="417"/>
      <c r="J5174" s="419">
        <v>12</v>
      </c>
      <c r="K5174" s="369">
        <f t="shared" si="321"/>
        <v>25.5</v>
      </c>
      <c r="L5174" s="397">
        <f t="shared" si="326"/>
        <v>500000</v>
      </c>
      <c r="M5174" s="389">
        <v>25000000</v>
      </c>
    </row>
    <row r="5175" spans="1:13">
      <c r="A5175" s="382">
        <v>454</v>
      </c>
      <c r="B5175" s="420">
        <v>7608</v>
      </c>
      <c r="C5175" s="413" t="s">
        <v>6039</v>
      </c>
      <c r="D5175" s="179" t="s">
        <v>1808</v>
      </c>
      <c r="E5175" s="299">
        <f t="shared" si="327"/>
        <v>3</v>
      </c>
      <c r="F5175" s="366">
        <f t="shared" si="323"/>
        <v>1</v>
      </c>
      <c r="G5175" s="366">
        <f t="shared" si="324"/>
        <v>1</v>
      </c>
      <c r="H5175" s="366">
        <f t="shared" si="325"/>
        <v>1</v>
      </c>
      <c r="I5175" s="417"/>
      <c r="J5175" s="419">
        <v>12</v>
      </c>
      <c r="K5175" s="369">
        <f t="shared" si="321"/>
        <v>0.10473214140000001</v>
      </c>
      <c r="L5175" s="397">
        <f t="shared" si="326"/>
        <v>2053.5714000000003</v>
      </c>
      <c r="M5175" s="389">
        <v>102678.57</v>
      </c>
    </row>
    <row r="5176" spans="1:13">
      <c r="A5176" s="382">
        <v>455</v>
      </c>
      <c r="B5176" s="420">
        <v>60311</v>
      </c>
      <c r="C5176" s="413" t="s">
        <v>6039</v>
      </c>
      <c r="D5176" s="179" t="s">
        <v>1808</v>
      </c>
      <c r="E5176" s="299">
        <f t="shared" si="327"/>
        <v>3</v>
      </c>
      <c r="F5176" s="366">
        <f t="shared" si="323"/>
        <v>1</v>
      </c>
      <c r="G5176" s="366">
        <f t="shared" si="324"/>
        <v>1</v>
      </c>
      <c r="H5176" s="366">
        <f t="shared" si="325"/>
        <v>1</v>
      </c>
      <c r="I5176" s="417"/>
      <c r="J5176" s="419">
        <v>12</v>
      </c>
      <c r="K5176" s="369">
        <f t="shared" si="321"/>
        <v>0.118218</v>
      </c>
      <c r="L5176" s="397">
        <f t="shared" si="326"/>
        <v>2318</v>
      </c>
      <c r="M5176" s="389">
        <v>115900</v>
      </c>
    </row>
    <row r="5177" spans="1:13">
      <c r="A5177" s="382">
        <v>456</v>
      </c>
      <c r="B5177" s="420" t="s">
        <v>6046</v>
      </c>
      <c r="C5177" s="413" t="s">
        <v>6039</v>
      </c>
      <c r="D5177" s="179" t="s">
        <v>1808</v>
      </c>
      <c r="E5177" s="299">
        <f t="shared" si="327"/>
        <v>6</v>
      </c>
      <c r="F5177" s="366">
        <f t="shared" si="323"/>
        <v>2</v>
      </c>
      <c r="G5177" s="366">
        <f t="shared" si="324"/>
        <v>2</v>
      </c>
      <c r="H5177" s="366">
        <f t="shared" si="325"/>
        <v>2</v>
      </c>
      <c r="I5177" s="417"/>
      <c r="J5177" s="418">
        <v>24</v>
      </c>
      <c r="K5177" s="369">
        <f t="shared" si="321"/>
        <v>0.93699901163999999</v>
      </c>
      <c r="L5177" s="397">
        <f t="shared" si="326"/>
        <v>18372.529640000001</v>
      </c>
      <c r="M5177" s="389">
        <v>918626.48200000008</v>
      </c>
    </row>
    <row r="5178" spans="1:13">
      <c r="A5178" s="382">
        <v>457</v>
      </c>
      <c r="B5178" s="420">
        <v>305</v>
      </c>
      <c r="C5178" s="413" t="s">
        <v>6039</v>
      </c>
      <c r="D5178" s="179" t="s">
        <v>1808</v>
      </c>
      <c r="E5178" s="299">
        <f t="shared" si="327"/>
        <v>18</v>
      </c>
      <c r="F5178" s="366">
        <f t="shared" si="323"/>
        <v>6</v>
      </c>
      <c r="G5178" s="366">
        <f t="shared" si="324"/>
        <v>6</v>
      </c>
      <c r="H5178" s="366">
        <f t="shared" si="325"/>
        <v>6</v>
      </c>
      <c r="I5178" s="417"/>
      <c r="J5178" s="419">
        <v>72</v>
      </c>
      <c r="K5178" s="369">
        <f t="shared" si="321"/>
        <v>0.64972602600000007</v>
      </c>
      <c r="L5178" s="397">
        <f t="shared" si="326"/>
        <v>12739.726000000001</v>
      </c>
      <c r="M5178" s="389">
        <v>636986.30000000005</v>
      </c>
    </row>
    <row r="5179" spans="1:13">
      <c r="A5179" s="382">
        <v>458</v>
      </c>
      <c r="B5179" s="416">
        <v>309</v>
      </c>
      <c r="C5179" s="413" t="s">
        <v>6039</v>
      </c>
      <c r="D5179" s="179" t="s">
        <v>1808</v>
      </c>
      <c r="E5179" s="299">
        <f t="shared" si="327"/>
        <v>9</v>
      </c>
      <c r="F5179" s="366">
        <f t="shared" si="323"/>
        <v>3</v>
      </c>
      <c r="G5179" s="366">
        <f t="shared" si="324"/>
        <v>3</v>
      </c>
      <c r="H5179" s="366">
        <f t="shared" si="325"/>
        <v>3</v>
      </c>
      <c r="I5179" s="417"/>
      <c r="J5179" s="419">
        <v>36</v>
      </c>
      <c r="K5179" s="369">
        <f t="shared" si="321"/>
        <v>2.0400000000000001E-2</v>
      </c>
      <c r="L5179" s="397">
        <f t="shared" si="326"/>
        <v>400</v>
      </c>
      <c r="M5179" s="389">
        <v>20000</v>
      </c>
    </row>
    <row r="5180" spans="1:13">
      <c r="A5180" s="382">
        <v>459</v>
      </c>
      <c r="B5180" s="420">
        <v>210</v>
      </c>
      <c r="C5180" s="413" t="s">
        <v>6039</v>
      </c>
      <c r="D5180" s="179" t="s">
        <v>1808</v>
      </c>
      <c r="E5180" s="299">
        <f t="shared" si="327"/>
        <v>9</v>
      </c>
      <c r="F5180" s="366">
        <f t="shared" si="323"/>
        <v>3</v>
      </c>
      <c r="G5180" s="366">
        <f t="shared" si="324"/>
        <v>3</v>
      </c>
      <c r="H5180" s="366">
        <f t="shared" si="325"/>
        <v>3</v>
      </c>
      <c r="I5180" s="417"/>
      <c r="J5180" s="419">
        <v>36</v>
      </c>
      <c r="K5180" s="369">
        <f t="shared" si="321"/>
        <v>2.8764000000000001E-2</v>
      </c>
      <c r="L5180" s="397">
        <f t="shared" si="326"/>
        <v>564</v>
      </c>
      <c r="M5180" s="389">
        <v>28200</v>
      </c>
    </row>
    <row r="5181" spans="1:13">
      <c r="A5181" s="382">
        <v>460</v>
      </c>
      <c r="B5181" s="420">
        <v>308</v>
      </c>
      <c r="C5181" s="413" t="s">
        <v>6039</v>
      </c>
      <c r="D5181" s="179" t="s">
        <v>1808</v>
      </c>
      <c r="E5181" s="299">
        <f t="shared" si="327"/>
        <v>18</v>
      </c>
      <c r="F5181" s="366">
        <f t="shared" si="323"/>
        <v>6</v>
      </c>
      <c r="G5181" s="366">
        <f t="shared" si="324"/>
        <v>6</v>
      </c>
      <c r="H5181" s="366">
        <f t="shared" si="325"/>
        <v>6</v>
      </c>
      <c r="I5181" s="417"/>
      <c r="J5181" s="419">
        <v>72</v>
      </c>
      <c r="K5181" s="369">
        <f t="shared" si="321"/>
        <v>8.1600000000000006E-2</v>
      </c>
      <c r="L5181" s="397">
        <f t="shared" si="326"/>
        <v>1600</v>
      </c>
      <c r="M5181" s="389">
        <v>80000</v>
      </c>
    </row>
    <row r="5182" spans="1:13">
      <c r="A5182" s="382">
        <v>461</v>
      </c>
      <c r="B5182" s="420">
        <v>3634</v>
      </c>
      <c r="C5182" s="413" t="s">
        <v>6039</v>
      </c>
      <c r="D5182" s="179" t="s">
        <v>1808</v>
      </c>
      <c r="E5182" s="299">
        <f t="shared" si="327"/>
        <v>6</v>
      </c>
      <c r="F5182" s="366">
        <f t="shared" si="323"/>
        <v>2</v>
      </c>
      <c r="G5182" s="366">
        <f t="shared" si="324"/>
        <v>2</v>
      </c>
      <c r="H5182" s="366">
        <f t="shared" si="325"/>
        <v>2</v>
      </c>
      <c r="I5182" s="417"/>
      <c r="J5182" s="419">
        <v>24</v>
      </c>
      <c r="K5182" s="369">
        <f t="shared" si="321"/>
        <v>6.1531561200000002</v>
      </c>
      <c r="L5182" s="397">
        <f t="shared" si="326"/>
        <v>120650.12</v>
      </c>
      <c r="M5182" s="389">
        <v>6032506</v>
      </c>
    </row>
    <row r="5183" spans="1:13">
      <c r="A5183" s="382">
        <v>462</v>
      </c>
      <c r="B5183" s="420">
        <v>180502</v>
      </c>
      <c r="C5183" s="413" t="s">
        <v>6039</v>
      </c>
      <c r="D5183" s="179" t="s">
        <v>1808</v>
      </c>
      <c r="E5183" s="299">
        <f t="shared" si="327"/>
        <v>3</v>
      </c>
      <c r="F5183" s="366">
        <f t="shared" si="323"/>
        <v>1</v>
      </c>
      <c r="G5183" s="366">
        <f t="shared" si="324"/>
        <v>1</v>
      </c>
      <c r="H5183" s="366">
        <f t="shared" si="325"/>
        <v>1</v>
      </c>
      <c r="I5183" s="417"/>
      <c r="J5183" s="419">
        <v>12</v>
      </c>
      <c r="K5183" s="369">
        <f t="shared" si="321"/>
        <v>9.1504199999999994E-3</v>
      </c>
      <c r="L5183" s="397">
        <f t="shared" si="326"/>
        <v>179.42000000000002</v>
      </c>
      <c r="M5183" s="389">
        <v>8971</v>
      </c>
    </row>
    <row r="5184" spans="1:13">
      <c r="A5184" s="382">
        <v>463</v>
      </c>
      <c r="B5184" s="420">
        <v>180302</v>
      </c>
      <c r="C5184" s="413" t="s">
        <v>6039</v>
      </c>
      <c r="D5184" s="179" t="s">
        <v>1808</v>
      </c>
      <c r="E5184" s="299">
        <f t="shared" si="327"/>
        <v>3</v>
      </c>
      <c r="F5184" s="366">
        <f t="shared" si="323"/>
        <v>1</v>
      </c>
      <c r="G5184" s="366">
        <f t="shared" si="324"/>
        <v>1</v>
      </c>
      <c r="H5184" s="366">
        <f t="shared" si="325"/>
        <v>1</v>
      </c>
      <c r="I5184" s="417"/>
      <c r="J5184" s="419">
        <v>12</v>
      </c>
      <c r="K5184" s="369">
        <f t="shared" si="321"/>
        <v>1.2306299999999999E-2</v>
      </c>
      <c r="L5184" s="397">
        <f t="shared" si="326"/>
        <v>241.3</v>
      </c>
      <c r="M5184" s="389">
        <v>12065</v>
      </c>
    </row>
    <row r="5185" spans="1:242">
      <c r="A5185" s="382">
        <v>464</v>
      </c>
      <c r="B5185" s="420">
        <v>32634</v>
      </c>
      <c r="C5185" s="413" t="s">
        <v>6039</v>
      </c>
      <c r="D5185" s="179" t="s">
        <v>1808</v>
      </c>
      <c r="E5185" s="299">
        <f t="shared" si="327"/>
        <v>3</v>
      </c>
      <c r="F5185" s="366">
        <f t="shared" si="323"/>
        <v>1</v>
      </c>
      <c r="G5185" s="366">
        <f t="shared" si="324"/>
        <v>1</v>
      </c>
      <c r="H5185" s="366">
        <f t="shared" si="325"/>
        <v>1</v>
      </c>
      <c r="I5185" s="417"/>
      <c r="J5185" s="419">
        <v>12</v>
      </c>
      <c r="K5185" s="369">
        <f t="shared" si="321"/>
        <v>3.9244500000000002</v>
      </c>
      <c r="L5185" s="397">
        <f t="shared" si="326"/>
        <v>76950</v>
      </c>
      <c r="M5185" s="389">
        <v>3847500</v>
      </c>
    </row>
    <row r="5186" spans="1:242">
      <c r="A5186" s="382">
        <v>465</v>
      </c>
      <c r="B5186" s="420">
        <v>3635</v>
      </c>
      <c r="C5186" s="413" t="s">
        <v>6039</v>
      </c>
      <c r="D5186" s="179" t="s">
        <v>1808</v>
      </c>
      <c r="E5186" s="299">
        <f t="shared" si="327"/>
        <v>3</v>
      </c>
      <c r="F5186" s="366">
        <f t="shared" si="323"/>
        <v>1</v>
      </c>
      <c r="G5186" s="366">
        <f t="shared" si="324"/>
        <v>1</v>
      </c>
      <c r="H5186" s="366">
        <f t="shared" si="325"/>
        <v>1</v>
      </c>
      <c r="I5186" s="417"/>
      <c r="J5186" s="419">
        <v>12</v>
      </c>
      <c r="K5186" s="369">
        <f t="shared" si="321"/>
        <v>4.3476480000000005E-2</v>
      </c>
      <c r="L5186" s="397">
        <f t="shared" si="326"/>
        <v>852.48</v>
      </c>
      <c r="M5186" s="389">
        <v>42624</v>
      </c>
    </row>
    <row r="5187" spans="1:242">
      <c r="A5187" s="382">
        <v>466</v>
      </c>
      <c r="B5187" s="420">
        <v>2318</v>
      </c>
      <c r="C5187" s="413" t="s">
        <v>6039</v>
      </c>
      <c r="D5187" s="179" t="s">
        <v>1808</v>
      </c>
      <c r="E5187" s="299">
        <f t="shared" si="327"/>
        <v>3</v>
      </c>
      <c r="F5187" s="366">
        <f t="shared" si="323"/>
        <v>1</v>
      </c>
      <c r="G5187" s="366">
        <f t="shared" si="324"/>
        <v>1</v>
      </c>
      <c r="H5187" s="366">
        <f t="shared" si="325"/>
        <v>1</v>
      </c>
      <c r="I5187" s="417"/>
      <c r="J5187" s="419">
        <v>12</v>
      </c>
      <c r="K5187" s="369">
        <f t="shared" si="321"/>
        <v>0.48194999999999999</v>
      </c>
      <c r="L5187" s="397">
        <f t="shared" si="326"/>
        <v>9450</v>
      </c>
      <c r="M5187" s="389">
        <v>472500</v>
      </c>
    </row>
    <row r="5188" spans="1:242">
      <c r="A5188" s="382">
        <v>467</v>
      </c>
      <c r="B5188" s="416">
        <v>8228</v>
      </c>
      <c r="C5188" s="413" t="s">
        <v>6039</v>
      </c>
      <c r="D5188" s="179" t="s">
        <v>1808</v>
      </c>
      <c r="E5188" s="299">
        <f t="shared" si="327"/>
        <v>3</v>
      </c>
      <c r="F5188" s="366">
        <f t="shared" si="323"/>
        <v>1</v>
      </c>
      <c r="G5188" s="366">
        <f t="shared" si="324"/>
        <v>1</v>
      </c>
      <c r="H5188" s="366">
        <f t="shared" si="325"/>
        <v>1</v>
      </c>
      <c r="I5188" s="417"/>
      <c r="J5188" s="419">
        <v>12</v>
      </c>
      <c r="K5188" s="369">
        <f t="shared" si="321"/>
        <v>0.59720490000000004</v>
      </c>
      <c r="L5188" s="397">
        <f t="shared" si="326"/>
        <v>11709.9</v>
      </c>
      <c r="M5188" s="389">
        <v>585495</v>
      </c>
    </row>
    <row r="5189" spans="1:242">
      <c r="A5189" s="382">
        <v>468</v>
      </c>
      <c r="B5189" s="420">
        <v>1097760</v>
      </c>
      <c r="C5189" s="413" t="s">
        <v>6047</v>
      </c>
      <c r="D5189" s="179" t="s">
        <v>1808</v>
      </c>
      <c r="E5189" s="299">
        <f t="shared" si="327"/>
        <v>3</v>
      </c>
      <c r="F5189" s="366">
        <f t="shared" si="323"/>
        <v>1</v>
      </c>
      <c r="G5189" s="366">
        <f t="shared" si="324"/>
        <v>1</v>
      </c>
      <c r="H5189" s="366">
        <f t="shared" si="325"/>
        <v>1</v>
      </c>
      <c r="I5189" s="417"/>
      <c r="J5189" s="419">
        <v>12</v>
      </c>
      <c r="K5189" s="369">
        <f t="shared" si="321"/>
        <v>12.24</v>
      </c>
      <c r="L5189" s="397">
        <f t="shared" si="326"/>
        <v>240000</v>
      </c>
      <c r="M5189" s="389">
        <v>12000000</v>
      </c>
    </row>
    <row r="5190" spans="1:242">
      <c r="A5190" s="382">
        <v>469</v>
      </c>
      <c r="B5190" s="416">
        <v>3003180</v>
      </c>
      <c r="C5190" s="421"/>
      <c r="D5190" s="179" t="s">
        <v>1808</v>
      </c>
      <c r="E5190" s="299">
        <f t="shared" si="327"/>
        <v>2</v>
      </c>
      <c r="F5190" s="179">
        <v>2</v>
      </c>
      <c r="G5190" s="179"/>
      <c r="H5190" s="179"/>
      <c r="I5190" s="417"/>
      <c r="J5190" s="419">
        <v>4</v>
      </c>
      <c r="K5190" s="369">
        <f t="shared" si="321"/>
        <v>3.9244500000000002</v>
      </c>
      <c r="L5190" s="397">
        <f t="shared" si="326"/>
        <v>76950</v>
      </c>
      <c r="M5190" s="389">
        <v>3847500</v>
      </c>
    </row>
    <row r="5191" spans="1:242" s="381" customFormat="1" ht="30.75" customHeight="1">
      <c r="A5191" s="820"/>
      <c r="B5191" s="1006" t="s">
        <v>6361</v>
      </c>
      <c r="C5191" s="1007"/>
      <c r="D5191" s="1007"/>
      <c r="E5191" s="1007"/>
      <c r="F5191" s="1007"/>
      <c r="G5191" s="1007"/>
      <c r="H5191" s="1007"/>
      <c r="I5191" s="387"/>
      <c r="J5191" s="378"/>
      <c r="K5191" s="395"/>
      <c r="L5191" s="388"/>
      <c r="M5191" s="388"/>
      <c r="N5191" s="378"/>
      <c r="O5191" s="378"/>
      <c r="P5191" s="378"/>
      <c r="Q5191" s="378"/>
      <c r="R5191" s="378"/>
      <c r="S5191" s="378"/>
      <c r="T5191" s="378"/>
      <c r="U5191" s="378"/>
      <c r="V5191" s="378"/>
      <c r="W5191" s="378"/>
      <c r="X5191" s="378"/>
      <c r="Y5191" s="378"/>
      <c r="Z5191" s="378"/>
      <c r="AA5191" s="378"/>
      <c r="AB5191" s="378"/>
      <c r="AC5191" s="378"/>
      <c r="AD5191" s="378"/>
      <c r="AE5191" s="378"/>
      <c r="AF5191" s="378"/>
      <c r="AG5191" s="378"/>
      <c r="AH5191" s="378"/>
      <c r="AI5191" s="378"/>
      <c r="AJ5191" s="378"/>
      <c r="AK5191" s="378"/>
      <c r="AL5191" s="378"/>
      <c r="AM5191" s="378"/>
      <c r="AN5191" s="378"/>
      <c r="AO5191" s="378"/>
      <c r="AP5191" s="378"/>
      <c r="AQ5191" s="378"/>
      <c r="AR5191" s="378"/>
      <c r="AS5191" s="378"/>
      <c r="AT5191" s="378"/>
      <c r="AU5191" s="378"/>
      <c r="AV5191" s="378"/>
      <c r="AW5191" s="378"/>
      <c r="AX5191" s="378"/>
      <c r="AY5191" s="378"/>
      <c r="AZ5191" s="378"/>
      <c r="BA5191" s="378"/>
      <c r="BB5191" s="378"/>
      <c r="BC5191" s="378"/>
      <c r="BD5191" s="378"/>
      <c r="BE5191" s="378"/>
      <c r="BF5191" s="378"/>
      <c r="BG5191" s="378"/>
      <c r="BH5191" s="378"/>
      <c r="BI5191" s="378"/>
      <c r="BJ5191" s="378"/>
      <c r="BK5191" s="378"/>
      <c r="BL5191" s="378"/>
      <c r="BM5191" s="378"/>
      <c r="BN5191" s="378"/>
      <c r="BO5191" s="378"/>
      <c r="BP5191" s="378"/>
      <c r="BQ5191" s="378"/>
      <c r="BR5191" s="378"/>
      <c r="BS5191" s="378"/>
      <c r="BT5191" s="378"/>
      <c r="BU5191" s="378"/>
      <c r="BV5191" s="378"/>
      <c r="BW5191" s="378"/>
      <c r="BX5191" s="378"/>
      <c r="BY5191" s="378"/>
      <c r="BZ5191" s="378"/>
      <c r="CA5191" s="378"/>
      <c r="CB5191" s="378"/>
      <c r="CC5191" s="378"/>
      <c r="CD5191" s="378"/>
      <c r="CE5191" s="378"/>
      <c r="CF5191" s="378"/>
      <c r="CG5191" s="378"/>
      <c r="CH5191" s="378"/>
      <c r="CI5191" s="378"/>
      <c r="CJ5191" s="378"/>
      <c r="CK5191" s="378"/>
      <c r="CL5191" s="378"/>
      <c r="CM5191" s="378"/>
      <c r="CN5191" s="378"/>
      <c r="CO5191" s="378"/>
      <c r="CP5191" s="378"/>
      <c r="CQ5191" s="378"/>
      <c r="CR5191" s="378"/>
      <c r="CS5191" s="378"/>
      <c r="CT5191" s="378"/>
      <c r="CU5191" s="378"/>
      <c r="CV5191" s="378"/>
      <c r="CW5191" s="378"/>
      <c r="CX5191" s="378"/>
      <c r="CY5191" s="378"/>
      <c r="CZ5191" s="378"/>
      <c r="DA5191" s="378"/>
      <c r="DB5191" s="378"/>
      <c r="DC5191" s="378"/>
      <c r="DD5191" s="378"/>
      <c r="DE5191" s="378"/>
      <c r="DF5191" s="378"/>
      <c r="DG5191" s="378"/>
      <c r="DH5191" s="378"/>
      <c r="DI5191" s="378"/>
      <c r="DJ5191" s="378"/>
      <c r="DK5191" s="378"/>
      <c r="DL5191" s="378"/>
      <c r="DM5191" s="378"/>
      <c r="DN5191" s="378"/>
      <c r="DO5191" s="378"/>
      <c r="DP5191" s="378"/>
      <c r="DQ5191" s="378"/>
      <c r="DR5191" s="378"/>
      <c r="DS5191" s="378"/>
      <c r="DT5191" s="378"/>
      <c r="DU5191" s="378"/>
      <c r="DV5191" s="378"/>
      <c r="DW5191" s="378"/>
      <c r="DX5191" s="378"/>
      <c r="DY5191" s="378"/>
      <c r="DZ5191" s="378"/>
      <c r="EA5191" s="378"/>
      <c r="EB5191" s="378"/>
      <c r="EC5191" s="378"/>
      <c r="ED5191" s="378"/>
      <c r="EE5191" s="378"/>
      <c r="EF5191" s="378"/>
      <c r="EG5191" s="378"/>
      <c r="EH5191" s="378"/>
      <c r="EI5191" s="378"/>
      <c r="EJ5191" s="378"/>
      <c r="EK5191" s="378"/>
      <c r="EL5191" s="378"/>
      <c r="EM5191" s="378"/>
      <c r="EN5191" s="378"/>
      <c r="EO5191" s="378"/>
      <c r="EP5191" s="378"/>
      <c r="EQ5191" s="378"/>
      <c r="ER5191" s="378"/>
      <c r="ES5191" s="378"/>
      <c r="ET5191" s="378"/>
      <c r="EU5191" s="378"/>
      <c r="EV5191" s="378"/>
      <c r="EW5191" s="378"/>
      <c r="EX5191" s="378"/>
      <c r="EY5191" s="378"/>
      <c r="EZ5191" s="378"/>
      <c r="FA5191" s="378"/>
      <c r="FB5191" s="378"/>
      <c r="FC5191" s="378"/>
      <c r="FD5191" s="378"/>
      <c r="FE5191" s="378"/>
      <c r="FF5191" s="378"/>
      <c r="FG5191" s="378"/>
      <c r="FH5191" s="378"/>
      <c r="FI5191" s="378"/>
      <c r="FJ5191" s="378"/>
      <c r="FK5191" s="378"/>
      <c r="FL5191" s="378"/>
      <c r="FM5191" s="378"/>
      <c r="FN5191" s="378"/>
      <c r="FO5191" s="378"/>
      <c r="FP5191" s="378"/>
      <c r="FQ5191" s="378"/>
      <c r="FR5191" s="378"/>
      <c r="FS5191" s="378"/>
      <c r="FT5191" s="378"/>
      <c r="FU5191" s="378"/>
      <c r="FV5191" s="378"/>
      <c r="FW5191" s="378"/>
      <c r="FX5191" s="378"/>
      <c r="FY5191" s="378"/>
      <c r="FZ5191" s="378"/>
      <c r="GA5191" s="378"/>
      <c r="GB5191" s="378"/>
      <c r="GC5191" s="378"/>
      <c r="GD5191" s="378"/>
      <c r="GE5191" s="378"/>
      <c r="GF5191" s="378"/>
      <c r="GG5191" s="378"/>
      <c r="GH5191" s="378"/>
      <c r="GI5191" s="378"/>
      <c r="GJ5191" s="378"/>
      <c r="GK5191" s="378"/>
      <c r="GL5191" s="378"/>
      <c r="GM5191" s="378"/>
      <c r="GN5191" s="378"/>
      <c r="GO5191" s="378"/>
      <c r="GP5191" s="378"/>
      <c r="GQ5191" s="378"/>
      <c r="GR5191" s="378"/>
      <c r="GS5191" s="378"/>
      <c r="GT5191" s="378"/>
      <c r="GU5191" s="378"/>
      <c r="GV5191" s="378"/>
      <c r="GW5191" s="378"/>
      <c r="GX5191" s="378"/>
      <c r="GY5191" s="378"/>
      <c r="GZ5191" s="378"/>
      <c r="HA5191" s="378"/>
      <c r="HB5191" s="378"/>
      <c r="HC5191" s="378"/>
      <c r="HD5191" s="378"/>
      <c r="HE5191" s="378"/>
      <c r="HF5191" s="378"/>
      <c r="HG5191" s="378"/>
      <c r="HH5191" s="378"/>
      <c r="HI5191" s="378"/>
      <c r="HJ5191" s="378"/>
      <c r="HK5191" s="378"/>
      <c r="HL5191" s="378"/>
      <c r="HM5191" s="378"/>
      <c r="HN5191" s="378"/>
      <c r="HO5191" s="378"/>
      <c r="HP5191" s="378"/>
      <c r="HQ5191" s="378"/>
      <c r="HR5191" s="378"/>
      <c r="HS5191" s="378"/>
      <c r="HT5191" s="378"/>
      <c r="HU5191" s="378"/>
      <c r="HV5191" s="378"/>
      <c r="HW5191" s="378"/>
      <c r="HX5191" s="378"/>
      <c r="HY5191" s="378"/>
      <c r="HZ5191" s="378"/>
      <c r="IA5191" s="378"/>
      <c r="IB5191" s="378"/>
      <c r="IC5191" s="378"/>
      <c r="ID5191" s="378"/>
      <c r="IE5191" s="378"/>
      <c r="IF5191" s="378"/>
      <c r="IG5191" s="378"/>
      <c r="IH5191" s="378"/>
    </row>
    <row r="5192" spans="1:242">
      <c r="A5192" s="382">
        <v>470</v>
      </c>
      <c r="B5192" s="364" t="s">
        <v>6048</v>
      </c>
      <c r="C5192" s="365" t="s">
        <v>6049</v>
      </c>
      <c r="D5192" s="179" t="s">
        <v>1811</v>
      </c>
      <c r="E5192" s="299">
        <f t="shared" ref="E5192:E5217" si="328">+F5192+G5192+H5192</f>
        <v>125</v>
      </c>
      <c r="F5192" s="275">
        <f>J5192/12</f>
        <v>41.666666666666664</v>
      </c>
      <c r="G5192" s="275">
        <f>J5192/12</f>
        <v>41.666666666666664</v>
      </c>
      <c r="H5192" s="275">
        <f>J5192/12</f>
        <v>41.666666666666664</v>
      </c>
      <c r="J5192" s="371">
        <v>500</v>
      </c>
      <c r="K5192" s="369">
        <f t="shared" si="321"/>
        <v>0.11963408048275861</v>
      </c>
      <c r="L5192" s="405">
        <f>M5192*2%</f>
        <v>2345.766283975659</v>
      </c>
      <c r="M5192" s="371">
        <v>117288.31419878296</v>
      </c>
    </row>
    <row r="5193" spans="1:242">
      <c r="A5193" s="382">
        <v>471</v>
      </c>
      <c r="B5193" s="364" t="s">
        <v>6050</v>
      </c>
      <c r="C5193" s="365" t="s">
        <v>6049</v>
      </c>
      <c r="D5193" s="179" t="s">
        <v>1811</v>
      </c>
      <c r="E5193" s="299">
        <f t="shared" si="328"/>
        <v>60</v>
      </c>
      <c r="F5193" s="366">
        <f t="shared" ref="F5193:F5217" si="329">J5193/12</f>
        <v>20</v>
      </c>
      <c r="G5193" s="366">
        <f t="shared" ref="G5193:G5217" si="330">J5193/12</f>
        <v>20</v>
      </c>
      <c r="H5193" s="366">
        <f t="shared" ref="H5193:H5217" si="331">J5193/12</f>
        <v>20</v>
      </c>
      <c r="J5193" s="371">
        <v>240</v>
      </c>
      <c r="K5193" s="369">
        <f t="shared" si="321"/>
        <v>0.11501425141002949</v>
      </c>
      <c r="L5193" s="405">
        <f t="shared" ref="L5193:L5217" si="332">M5193*2%</f>
        <v>2255.1814001966568</v>
      </c>
      <c r="M5193" s="371">
        <v>112759.07000983284</v>
      </c>
    </row>
    <row r="5194" spans="1:242">
      <c r="A5194" s="382">
        <v>472</v>
      </c>
      <c r="B5194" s="364" t="s">
        <v>6051</v>
      </c>
      <c r="C5194" s="365" t="s">
        <v>6049</v>
      </c>
      <c r="D5194" s="179" t="s">
        <v>1811</v>
      </c>
      <c r="E5194" s="299">
        <f t="shared" si="328"/>
        <v>100</v>
      </c>
      <c r="F5194" s="275">
        <f t="shared" si="329"/>
        <v>33.333333333333336</v>
      </c>
      <c r="G5194" s="275">
        <f t="shared" si="330"/>
        <v>33.333333333333336</v>
      </c>
      <c r="H5194" s="275">
        <f t="shared" si="331"/>
        <v>33.333333333333336</v>
      </c>
      <c r="J5194" s="371">
        <v>400</v>
      </c>
      <c r="K5194" s="369">
        <f t="shared" si="321"/>
        <v>0.11963388730078126</v>
      </c>
      <c r="L5194" s="405">
        <f t="shared" si="332"/>
        <v>2345.7624960937501</v>
      </c>
      <c r="M5194" s="371">
        <v>117288.1248046875</v>
      </c>
    </row>
    <row r="5195" spans="1:242">
      <c r="A5195" s="382">
        <v>473</v>
      </c>
      <c r="B5195" s="364" t="s">
        <v>6052</v>
      </c>
      <c r="C5195" s="365" t="s">
        <v>6049</v>
      </c>
      <c r="D5195" s="179" t="s">
        <v>1811</v>
      </c>
      <c r="E5195" s="299">
        <f t="shared" si="328"/>
        <v>100</v>
      </c>
      <c r="F5195" s="275">
        <f t="shared" si="329"/>
        <v>33.333333333333336</v>
      </c>
      <c r="G5195" s="275">
        <f t="shared" si="330"/>
        <v>33.333333333333336</v>
      </c>
      <c r="H5195" s="275">
        <f t="shared" si="331"/>
        <v>33.333333333333336</v>
      </c>
      <c r="J5195" s="371">
        <v>400</v>
      </c>
      <c r="K5195" s="369">
        <f t="shared" si="321"/>
        <v>0.1131073614207317</v>
      </c>
      <c r="L5195" s="405">
        <f t="shared" si="332"/>
        <v>2217.7914004065037</v>
      </c>
      <c r="M5195" s="371">
        <v>110889.57002032519</v>
      </c>
    </row>
    <row r="5196" spans="1:242">
      <c r="A5196" s="382">
        <v>474</v>
      </c>
      <c r="B5196" s="364" t="s">
        <v>6053</v>
      </c>
      <c r="C5196" s="365" t="s">
        <v>6049</v>
      </c>
      <c r="D5196" s="179" t="s">
        <v>1811</v>
      </c>
      <c r="E5196" s="299">
        <f t="shared" si="328"/>
        <v>125</v>
      </c>
      <c r="F5196" s="275">
        <f t="shared" si="329"/>
        <v>41.666666666666664</v>
      </c>
      <c r="G5196" s="275">
        <f t="shared" si="330"/>
        <v>41.666666666666664</v>
      </c>
      <c r="H5196" s="275">
        <f t="shared" si="331"/>
        <v>41.666666666666664</v>
      </c>
      <c r="J5196" s="371">
        <v>500</v>
      </c>
      <c r="K5196" s="369">
        <f t="shared" si="321"/>
        <v>0.11501425137909836</v>
      </c>
      <c r="L5196" s="405">
        <f t="shared" si="332"/>
        <v>2255.1813995901643</v>
      </c>
      <c r="M5196" s="371">
        <v>112759.0699795082</v>
      </c>
    </row>
    <row r="5197" spans="1:242">
      <c r="A5197" s="382">
        <v>475</v>
      </c>
      <c r="B5197" s="364" t="s">
        <v>6054</v>
      </c>
      <c r="C5197" s="365" t="s">
        <v>6049</v>
      </c>
      <c r="D5197" s="179" t="s">
        <v>1811</v>
      </c>
      <c r="E5197" s="299">
        <f t="shared" si="328"/>
        <v>125</v>
      </c>
      <c r="F5197" s="275">
        <f t="shared" si="329"/>
        <v>41.666666666666664</v>
      </c>
      <c r="G5197" s="275">
        <f t="shared" si="330"/>
        <v>41.666666666666664</v>
      </c>
      <c r="H5197" s="275">
        <f t="shared" si="331"/>
        <v>41.666666666666664</v>
      </c>
      <c r="J5197" s="371">
        <v>500</v>
      </c>
      <c r="K5197" s="369">
        <f t="shared" si="321"/>
        <v>0.11963405997583892</v>
      </c>
      <c r="L5197" s="405">
        <f t="shared" si="332"/>
        <v>2345.7658818791947</v>
      </c>
      <c r="M5197" s="371">
        <v>117288.29409395973</v>
      </c>
    </row>
    <row r="5198" spans="1:242">
      <c r="A5198" s="382">
        <v>476</v>
      </c>
      <c r="B5198" s="364" t="s">
        <v>6055</v>
      </c>
      <c r="C5198" s="365" t="s">
        <v>6049</v>
      </c>
      <c r="D5198" s="179" t="s">
        <v>1811</v>
      </c>
      <c r="E5198" s="299">
        <f t="shared" si="328"/>
        <v>100</v>
      </c>
      <c r="F5198" s="275">
        <f t="shared" si="329"/>
        <v>33.333333333333336</v>
      </c>
      <c r="G5198" s="275">
        <f t="shared" si="330"/>
        <v>33.333333333333336</v>
      </c>
      <c r="H5198" s="275">
        <f t="shared" si="331"/>
        <v>33.333333333333336</v>
      </c>
      <c r="J5198" s="371">
        <v>400</v>
      </c>
      <c r="K5198" s="369">
        <f t="shared" ref="K5198:K5258" si="333">(L5198+M5198)/1000000</f>
        <v>0.11963407621309369</v>
      </c>
      <c r="L5198" s="405">
        <f t="shared" si="332"/>
        <v>2345.766200256739</v>
      </c>
      <c r="M5198" s="371">
        <v>117288.31001283696</v>
      </c>
    </row>
    <row r="5199" spans="1:242">
      <c r="A5199" s="382">
        <v>477</v>
      </c>
      <c r="B5199" s="364" t="s">
        <v>6056</v>
      </c>
      <c r="C5199" s="365" t="s">
        <v>6049</v>
      </c>
      <c r="D5199" s="179" t="s">
        <v>1811</v>
      </c>
      <c r="E5199" s="299">
        <f t="shared" si="328"/>
        <v>100</v>
      </c>
      <c r="F5199" s="275">
        <f t="shared" si="329"/>
        <v>33.333333333333336</v>
      </c>
      <c r="G5199" s="275">
        <f t="shared" si="330"/>
        <v>33.333333333333336</v>
      </c>
      <c r="H5199" s="275">
        <f t="shared" si="331"/>
        <v>33.333333333333336</v>
      </c>
      <c r="J5199" s="371">
        <v>400</v>
      </c>
      <c r="K5199" s="369">
        <f t="shared" si="333"/>
        <v>0.11310736138645419</v>
      </c>
      <c r="L5199" s="405">
        <f t="shared" si="332"/>
        <v>2217.7913997343962</v>
      </c>
      <c r="M5199" s="371">
        <v>110889.5699867198</v>
      </c>
    </row>
    <row r="5200" spans="1:242">
      <c r="A5200" s="382">
        <v>478</v>
      </c>
      <c r="B5200" s="364" t="s">
        <v>6057</v>
      </c>
      <c r="C5200" s="365" t="s">
        <v>6049</v>
      </c>
      <c r="D5200" s="179" t="s">
        <v>1811</v>
      </c>
      <c r="E5200" s="299">
        <f t="shared" si="328"/>
        <v>100</v>
      </c>
      <c r="F5200" s="275">
        <f t="shared" si="329"/>
        <v>33.333333333333336</v>
      </c>
      <c r="G5200" s="275">
        <f t="shared" si="330"/>
        <v>33.333333333333336</v>
      </c>
      <c r="H5200" s="275">
        <f t="shared" si="331"/>
        <v>33.333333333333336</v>
      </c>
      <c r="J5200" s="371">
        <v>400</v>
      </c>
      <c r="K5200" s="369">
        <f t="shared" si="333"/>
        <v>0.11501425139488207</v>
      </c>
      <c r="L5200" s="405">
        <f t="shared" si="332"/>
        <v>2255.1813998996486</v>
      </c>
      <c r="M5200" s="371">
        <v>112759.06999498242</v>
      </c>
    </row>
    <row r="5201" spans="1:13">
      <c r="A5201" s="382">
        <v>479</v>
      </c>
      <c r="B5201" s="364" t="s">
        <v>6058</v>
      </c>
      <c r="C5201" s="365" t="s">
        <v>6049</v>
      </c>
      <c r="D5201" s="179" t="s">
        <v>1811</v>
      </c>
      <c r="E5201" s="299">
        <f t="shared" si="328"/>
        <v>175</v>
      </c>
      <c r="F5201" s="275">
        <f t="shared" si="329"/>
        <v>58.333333333333336</v>
      </c>
      <c r="G5201" s="275">
        <f t="shared" si="330"/>
        <v>58.333333333333336</v>
      </c>
      <c r="H5201" s="275">
        <f t="shared" si="331"/>
        <v>58.333333333333336</v>
      </c>
      <c r="J5201" s="371">
        <v>700</v>
      </c>
      <c r="K5201" s="369">
        <f t="shared" si="333"/>
        <v>0.11963409524184784</v>
      </c>
      <c r="L5201" s="405">
        <f t="shared" si="332"/>
        <v>2345.7665733695658</v>
      </c>
      <c r="M5201" s="371">
        <v>117288.32866847828</v>
      </c>
    </row>
    <row r="5202" spans="1:13">
      <c r="A5202" s="382">
        <v>480</v>
      </c>
      <c r="B5202" s="364" t="s">
        <v>6059</v>
      </c>
      <c r="C5202" s="365" t="s">
        <v>6049</v>
      </c>
      <c r="D5202" s="179" t="s">
        <v>1811</v>
      </c>
      <c r="E5202" s="299">
        <f t="shared" si="328"/>
        <v>125</v>
      </c>
      <c r="F5202" s="275">
        <f t="shared" si="329"/>
        <v>41.666666666666664</v>
      </c>
      <c r="G5202" s="275">
        <f t="shared" si="330"/>
        <v>41.666666666666664</v>
      </c>
      <c r="H5202" s="275">
        <f t="shared" si="331"/>
        <v>41.666666666666664</v>
      </c>
      <c r="J5202" s="371">
        <v>500</v>
      </c>
      <c r="K5202" s="369">
        <f t="shared" si="333"/>
        <v>0.11501424632947975</v>
      </c>
      <c r="L5202" s="405">
        <f t="shared" si="332"/>
        <v>2255.1813005780346</v>
      </c>
      <c r="M5202" s="371">
        <v>112759.06502890172</v>
      </c>
    </row>
    <row r="5203" spans="1:13">
      <c r="A5203" s="382">
        <v>481</v>
      </c>
      <c r="B5203" s="364" t="s">
        <v>6060</v>
      </c>
      <c r="C5203" s="365" t="s">
        <v>6049</v>
      </c>
      <c r="D5203" s="179" t="s">
        <v>1811</v>
      </c>
      <c r="E5203" s="299">
        <f t="shared" si="328"/>
        <v>50</v>
      </c>
      <c r="F5203" s="275">
        <f t="shared" si="329"/>
        <v>16.666666666666668</v>
      </c>
      <c r="G5203" s="275">
        <f t="shared" si="330"/>
        <v>16.666666666666668</v>
      </c>
      <c r="H5203" s="275">
        <f t="shared" si="331"/>
        <v>16.666666666666668</v>
      </c>
      <c r="J5203" s="371">
        <v>200</v>
      </c>
      <c r="K5203" s="369">
        <f t="shared" si="333"/>
        <v>0.11501424632947975</v>
      </c>
      <c r="L5203" s="405">
        <f t="shared" si="332"/>
        <v>2255.1813005780346</v>
      </c>
      <c r="M5203" s="371">
        <v>112759.06502890172</v>
      </c>
    </row>
    <row r="5204" spans="1:13">
      <c r="A5204" s="382">
        <v>482</v>
      </c>
      <c r="B5204" s="364" t="s">
        <v>6061</v>
      </c>
      <c r="C5204" s="365" t="s">
        <v>6049</v>
      </c>
      <c r="D5204" s="179" t="s">
        <v>1811</v>
      </c>
      <c r="E5204" s="299">
        <f t="shared" si="328"/>
        <v>150</v>
      </c>
      <c r="F5204" s="366">
        <f t="shared" si="329"/>
        <v>50</v>
      </c>
      <c r="G5204" s="366">
        <f t="shared" si="330"/>
        <v>50</v>
      </c>
      <c r="H5204" s="366">
        <f t="shared" si="331"/>
        <v>50</v>
      </c>
      <c r="J5204" s="371">
        <v>600</v>
      </c>
      <c r="K5204" s="369">
        <f t="shared" si="333"/>
        <v>0.11501424632947975</v>
      </c>
      <c r="L5204" s="405">
        <f t="shared" si="332"/>
        <v>2255.1813005780346</v>
      </c>
      <c r="M5204" s="371">
        <v>112759.06502890172</v>
      </c>
    </row>
    <row r="5205" spans="1:13">
      <c r="A5205" s="382">
        <v>483</v>
      </c>
      <c r="B5205" s="364" t="s">
        <v>6062</v>
      </c>
      <c r="C5205" s="365" t="s">
        <v>6049</v>
      </c>
      <c r="D5205" s="179" t="s">
        <v>1811</v>
      </c>
      <c r="E5205" s="299">
        <f t="shared" si="328"/>
        <v>50</v>
      </c>
      <c r="F5205" s="275">
        <f t="shared" si="329"/>
        <v>16.666666666666668</v>
      </c>
      <c r="G5205" s="275">
        <f t="shared" si="330"/>
        <v>16.666666666666668</v>
      </c>
      <c r="H5205" s="275">
        <f t="shared" si="331"/>
        <v>16.666666666666668</v>
      </c>
      <c r="J5205" s="371">
        <v>200</v>
      </c>
      <c r="K5205" s="369">
        <f t="shared" si="333"/>
        <v>0.11501424007627119</v>
      </c>
      <c r="L5205" s="405">
        <f t="shared" si="332"/>
        <v>2255.1811779661016</v>
      </c>
      <c r="M5205" s="371">
        <v>112759.05889830508</v>
      </c>
    </row>
    <row r="5206" spans="1:13">
      <c r="A5206" s="382">
        <v>484</v>
      </c>
      <c r="B5206" s="364" t="s">
        <v>6063</v>
      </c>
      <c r="C5206" s="365" t="s">
        <v>6049</v>
      </c>
      <c r="D5206" s="179" t="s">
        <v>1811</v>
      </c>
      <c r="E5206" s="299">
        <f t="shared" si="328"/>
        <v>50</v>
      </c>
      <c r="F5206" s="275">
        <f t="shared" si="329"/>
        <v>16.666666666666668</v>
      </c>
      <c r="G5206" s="275">
        <f t="shared" si="330"/>
        <v>16.666666666666668</v>
      </c>
      <c r="H5206" s="275">
        <f t="shared" si="331"/>
        <v>16.666666666666668</v>
      </c>
      <c r="J5206" s="371">
        <v>200</v>
      </c>
      <c r="K5206" s="369">
        <f t="shared" si="333"/>
        <v>0.16284707999999998</v>
      </c>
      <c r="L5206" s="405">
        <f t="shared" si="332"/>
        <v>3193.08</v>
      </c>
      <c r="M5206" s="371">
        <v>159654</v>
      </c>
    </row>
    <row r="5207" spans="1:13">
      <c r="A5207" s="382">
        <v>485</v>
      </c>
      <c r="B5207" s="364" t="s">
        <v>6064</v>
      </c>
      <c r="C5207" s="365" t="s">
        <v>6049</v>
      </c>
      <c r="D5207" s="179" t="s">
        <v>1811</v>
      </c>
      <c r="E5207" s="299">
        <f t="shared" si="328"/>
        <v>100</v>
      </c>
      <c r="F5207" s="275">
        <f t="shared" si="329"/>
        <v>33.333333333333336</v>
      </c>
      <c r="G5207" s="275">
        <f t="shared" si="330"/>
        <v>33.333333333333336</v>
      </c>
      <c r="H5207" s="275">
        <f t="shared" si="331"/>
        <v>33.333333333333336</v>
      </c>
      <c r="J5207" s="371">
        <v>400</v>
      </c>
      <c r="K5207" s="369">
        <f t="shared" si="333"/>
        <v>0.11963407613916503</v>
      </c>
      <c r="L5207" s="405">
        <f t="shared" si="332"/>
        <v>2345.7661988071573</v>
      </c>
      <c r="M5207" s="371">
        <v>117288.30994035787</v>
      </c>
    </row>
    <row r="5208" spans="1:13">
      <c r="A5208" s="382">
        <v>486</v>
      </c>
      <c r="B5208" s="364" t="s">
        <v>6065</v>
      </c>
      <c r="C5208" s="365" t="s">
        <v>6049</v>
      </c>
      <c r="D5208" s="179" t="s">
        <v>1811</v>
      </c>
      <c r="E5208" s="299">
        <f t="shared" si="328"/>
        <v>50</v>
      </c>
      <c r="F5208" s="275">
        <f t="shared" si="329"/>
        <v>16.666666666666668</v>
      </c>
      <c r="G5208" s="275">
        <f t="shared" si="330"/>
        <v>16.666666666666668</v>
      </c>
      <c r="H5208" s="275">
        <f t="shared" si="331"/>
        <v>16.666666666666668</v>
      </c>
      <c r="J5208" s="371">
        <v>200</v>
      </c>
      <c r="K5208" s="369">
        <f t="shared" si="333"/>
        <v>0.11963407613916503</v>
      </c>
      <c r="L5208" s="405">
        <f t="shared" si="332"/>
        <v>2345.7661988071573</v>
      </c>
      <c r="M5208" s="371">
        <v>117288.30994035787</v>
      </c>
    </row>
    <row r="5209" spans="1:13">
      <c r="A5209" s="382">
        <v>487</v>
      </c>
      <c r="B5209" s="364" t="s">
        <v>6066</v>
      </c>
      <c r="C5209" s="365" t="s">
        <v>6049</v>
      </c>
      <c r="D5209" s="179" t="s">
        <v>1811</v>
      </c>
      <c r="E5209" s="299">
        <f t="shared" si="328"/>
        <v>75</v>
      </c>
      <c r="F5209" s="366">
        <f t="shared" si="329"/>
        <v>25</v>
      </c>
      <c r="G5209" s="366">
        <f t="shared" si="330"/>
        <v>25</v>
      </c>
      <c r="H5209" s="366">
        <f t="shared" si="331"/>
        <v>25</v>
      </c>
      <c r="J5209" s="371">
        <v>300</v>
      </c>
      <c r="K5209" s="369">
        <f t="shared" si="333"/>
        <v>0.11310736156721313</v>
      </c>
      <c r="L5209" s="405">
        <f t="shared" si="332"/>
        <v>2217.7914032786889</v>
      </c>
      <c r="M5209" s="371">
        <v>110889.57016393443</v>
      </c>
    </row>
    <row r="5210" spans="1:13">
      <c r="A5210" s="382">
        <v>488</v>
      </c>
      <c r="B5210" s="364" t="s">
        <v>6067</v>
      </c>
      <c r="C5210" s="365" t="s">
        <v>6049</v>
      </c>
      <c r="D5210" s="179" t="s">
        <v>1811</v>
      </c>
      <c r="E5210" s="299">
        <f t="shared" si="328"/>
        <v>75</v>
      </c>
      <c r="F5210" s="366">
        <f t="shared" si="329"/>
        <v>25</v>
      </c>
      <c r="G5210" s="366">
        <f t="shared" si="330"/>
        <v>25</v>
      </c>
      <c r="H5210" s="366">
        <f t="shared" si="331"/>
        <v>25</v>
      </c>
      <c r="J5210" s="371">
        <v>300</v>
      </c>
      <c r="K5210" s="369">
        <f t="shared" si="333"/>
        <v>0.11501423100000001</v>
      </c>
      <c r="L5210" s="405">
        <f t="shared" si="332"/>
        <v>2255.1810000000005</v>
      </c>
      <c r="M5210" s="371">
        <v>112759.05000000002</v>
      </c>
    </row>
    <row r="5211" spans="1:13">
      <c r="A5211" s="382">
        <v>489</v>
      </c>
      <c r="B5211" s="364" t="s">
        <v>6068</v>
      </c>
      <c r="C5211" s="365" t="s">
        <v>6049</v>
      </c>
      <c r="D5211" s="179" t="s">
        <v>1811</v>
      </c>
      <c r="E5211" s="299">
        <f t="shared" si="328"/>
        <v>50</v>
      </c>
      <c r="F5211" s="275">
        <f t="shared" si="329"/>
        <v>16.666666666666668</v>
      </c>
      <c r="G5211" s="275">
        <f t="shared" si="330"/>
        <v>16.666666666666668</v>
      </c>
      <c r="H5211" s="275">
        <f t="shared" si="331"/>
        <v>16.666666666666668</v>
      </c>
      <c r="J5211" s="371">
        <v>200</v>
      </c>
      <c r="K5211" s="369">
        <f t="shared" si="333"/>
        <v>0.11963408499595143</v>
      </c>
      <c r="L5211" s="405">
        <f t="shared" si="332"/>
        <v>2345.7663724696358</v>
      </c>
      <c r="M5211" s="371">
        <v>117288.3186234818</v>
      </c>
    </row>
    <row r="5212" spans="1:13">
      <c r="A5212" s="382">
        <v>490</v>
      </c>
      <c r="B5212" s="364" t="s">
        <v>6069</v>
      </c>
      <c r="C5212" s="365" t="s">
        <v>6049</v>
      </c>
      <c r="D5212" s="179" t="s">
        <v>1811</v>
      </c>
      <c r="E5212" s="299">
        <f t="shared" si="328"/>
        <v>25</v>
      </c>
      <c r="F5212" s="275">
        <f t="shared" si="329"/>
        <v>8.3333333333333339</v>
      </c>
      <c r="G5212" s="275">
        <f t="shared" si="330"/>
        <v>8.3333333333333339</v>
      </c>
      <c r="H5212" s="275">
        <f t="shared" si="331"/>
        <v>8.3333333333333339</v>
      </c>
      <c r="J5212" s="371">
        <v>100</v>
      </c>
      <c r="K5212" s="369">
        <f t="shared" si="333"/>
        <v>0.11310736145091514</v>
      </c>
      <c r="L5212" s="405">
        <f t="shared" si="332"/>
        <v>2217.791400998336</v>
      </c>
      <c r="M5212" s="371">
        <v>110889.5700499168</v>
      </c>
    </row>
    <row r="5213" spans="1:13">
      <c r="A5213" s="382">
        <v>491</v>
      </c>
      <c r="B5213" s="364" t="s">
        <v>6070</v>
      </c>
      <c r="C5213" s="365" t="s">
        <v>6049</v>
      </c>
      <c r="D5213" s="179" t="s">
        <v>1811</v>
      </c>
      <c r="E5213" s="299">
        <f t="shared" si="328"/>
        <v>25</v>
      </c>
      <c r="F5213" s="275">
        <f t="shared" si="329"/>
        <v>8.3333333333333339</v>
      </c>
      <c r="G5213" s="275">
        <f t="shared" si="330"/>
        <v>8.3333333333333339</v>
      </c>
      <c r="H5213" s="275">
        <f t="shared" si="331"/>
        <v>8.3333333333333339</v>
      </c>
      <c r="J5213" s="371">
        <v>100</v>
      </c>
      <c r="K5213" s="369">
        <f t="shared" si="333"/>
        <v>0.11501425134574468</v>
      </c>
      <c r="L5213" s="405">
        <f t="shared" si="332"/>
        <v>2255.1813989361704</v>
      </c>
      <c r="M5213" s="371">
        <v>112759.06994680851</v>
      </c>
    </row>
    <row r="5214" spans="1:13">
      <c r="A5214" s="382">
        <v>492</v>
      </c>
      <c r="B5214" s="364" t="s">
        <v>6071</v>
      </c>
      <c r="C5214" s="365" t="s">
        <v>6072</v>
      </c>
      <c r="D5214" s="179" t="s">
        <v>1811</v>
      </c>
      <c r="E5214" s="299">
        <f t="shared" si="328"/>
        <v>25</v>
      </c>
      <c r="F5214" s="275">
        <f t="shared" si="329"/>
        <v>8.3333333333333339</v>
      </c>
      <c r="G5214" s="275">
        <f t="shared" si="330"/>
        <v>8.3333333333333339</v>
      </c>
      <c r="H5214" s="275">
        <f t="shared" si="331"/>
        <v>8.3333333333333339</v>
      </c>
      <c r="J5214" s="371">
        <v>100</v>
      </c>
      <c r="K5214" s="369">
        <f t="shared" si="333"/>
        <v>0.11501425134574468</v>
      </c>
      <c r="L5214" s="405">
        <f t="shared" si="332"/>
        <v>2255.1813989361704</v>
      </c>
      <c r="M5214" s="371">
        <v>112759.06994680851</v>
      </c>
    </row>
    <row r="5215" spans="1:13">
      <c r="A5215" s="382">
        <v>493</v>
      </c>
      <c r="B5215" s="364" t="s">
        <v>6073</v>
      </c>
      <c r="C5215" s="365" t="s">
        <v>6074</v>
      </c>
      <c r="D5215" s="179" t="s">
        <v>1811</v>
      </c>
      <c r="E5215" s="299">
        <f t="shared" si="328"/>
        <v>25</v>
      </c>
      <c r="F5215" s="275">
        <f t="shared" si="329"/>
        <v>8.3333333333333339</v>
      </c>
      <c r="G5215" s="275">
        <f t="shared" si="330"/>
        <v>8.3333333333333339</v>
      </c>
      <c r="H5215" s="275">
        <f t="shared" si="331"/>
        <v>8.3333333333333339</v>
      </c>
      <c r="J5215" s="371">
        <v>100</v>
      </c>
      <c r="K5215" s="369">
        <f t="shared" si="333"/>
        <v>0.11501425134574468</v>
      </c>
      <c r="L5215" s="405">
        <f t="shared" si="332"/>
        <v>2255.1813989361704</v>
      </c>
      <c r="M5215" s="371">
        <v>112759.06994680851</v>
      </c>
    </row>
    <row r="5216" spans="1:13">
      <c r="A5216" s="382">
        <v>494</v>
      </c>
      <c r="B5216" s="364" t="s">
        <v>6075</v>
      </c>
      <c r="C5216" s="365" t="s">
        <v>6076</v>
      </c>
      <c r="D5216" s="179" t="s">
        <v>1811</v>
      </c>
      <c r="E5216" s="299">
        <f t="shared" si="328"/>
        <v>25</v>
      </c>
      <c r="F5216" s="275">
        <f t="shared" si="329"/>
        <v>8.3333333333333339</v>
      </c>
      <c r="G5216" s="275">
        <f t="shared" si="330"/>
        <v>8.3333333333333339</v>
      </c>
      <c r="H5216" s="275">
        <f t="shared" si="331"/>
        <v>8.3333333333333339</v>
      </c>
      <c r="J5216" s="371">
        <v>100</v>
      </c>
      <c r="K5216" s="369">
        <f t="shared" si="333"/>
        <v>0.11501425134574468</v>
      </c>
      <c r="L5216" s="405">
        <f t="shared" si="332"/>
        <v>2255.1813989361704</v>
      </c>
      <c r="M5216" s="371">
        <v>112759.06994680851</v>
      </c>
    </row>
    <row r="5217" spans="1:242">
      <c r="A5217" s="382">
        <v>495</v>
      </c>
      <c r="B5217" s="364" t="s">
        <v>6077</v>
      </c>
      <c r="C5217" s="365" t="s">
        <v>6078</v>
      </c>
      <c r="D5217" s="179" t="s">
        <v>1811</v>
      </c>
      <c r="E5217" s="299">
        <f t="shared" si="328"/>
        <v>25</v>
      </c>
      <c r="F5217" s="275">
        <f t="shared" si="329"/>
        <v>8.3333333333333339</v>
      </c>
      <c r="G5217" s="275">
        <f t="shared" si="330"/>
        <v>8.3333333333333339</v>
      </c>
      <c r="H5217" s="275">
        <f t="shared" si="331"/>
        <v>8.3333333333333339</v>
      </c>
      <c r="J5217" s="371">
        <v>100</v>
      </c>
      <c r="K5217" s="369">
        <f t="shared" si="333"/>
        <v>0.11501425134574468</v>
      </c>
      <c r="L5217" s="405">
        <f t="shared" si="332"/>
        <v>2255.1813989361704</v>
      </c>
      <c r="M5217" s="371">
        <v>112759.06994680851</v>
      </c>
    </row>
    <row r="5218" spans="1:242" s="381" customFormat="1" ht="30.75" customHeight="1">
      <c r="A5218" s="820"/>
      <c r="B5218" s="1006" t="s">
        <v>6362</v>
      </c>
      <c r="C5218" s="1007"/>
      <c r="D5218" s="1007"/>
      <c r="E5218" s="1007"/>
      <c r="F5218" s="1007"/>
      <c r="G5218" s="1007"/>
      <c r="H5218" s="1007"/>
      <c r="I5218" s="387"/>
      <c r="J5218" s="378"/>
      <c r="K5218" s="395"/>
      <c r="L5218" s="388"/>
      <c r="M5218" s="388"/>
      <c r="N5218" s="378"/>
      <c r="O5218" s="378"/>
      <c r="P5218" s="378"/>
      <c r="Q5218" s="378"/>
      <c r="R5218" s="378"/>
      <c r="S5218" s="378"/>
      <c r="T5218" s="378"/>
      <c r="U5218" s="378"/>
      <c r="V5218" s="378"/>
      <c r="W5218" s="378"/>
      <c r="X5218" s="378"/>
      <c r="Y5218" s="378"/>
      <c r="Z5218" s="378"/>
      <c r="AA5218" s="378"/>
      <c r="AB5218" s="378"/>
      <c r="AC5218" s="378"/>
      <c r="AD5218" s="378"/>
      <c r="AE5218" s="378"/>
      <c r="AF5218" s="378"/>
      <c r="AG5218" s="378"/>
      <c r="AH5218" s="378"/>
      <c r="AI5218" s="378"/>
      <c r="AJ5218" s="378"/>
      <c r="AK5218" s="378"/>
      <c r="AL5218" s="378"/>
      <c r="AM5218" s="378"/>
      <c r="AN5218" s="378"/>
      <c r="AO5218" s="378"/>
      <c r="AP5218" s="378"/>
      <c r="AQ5218" s="378"/>
      <c r="AR5218" s="378"/>
      <c r="AS5218" s="378"/>
      <c r="AT5218" s="378"/>
      <c r="AU5218" s="378"/>
      <c r="AV5218" s="378"/>
      <c r="AW5218" s="378"/>
      <c r="AX5218" s="378"/>
      <c r="AY5218" s="378"/>
      <c r="AZ5218" s="378"/>
      <c r="BA5218" s="378"/>
      <c r="BB5218" s="378"/>
      <c r="BC5218" s="378"/>
      <c r="BD5218" s="378"/>
      <c r="BE5218" s="378"/>
      <c r="BF5218" s="378"/>
      <c r="BG5218" s="378"/>
      <c r="BH5218" s="378"/>
      <c r="BI5218" s="378"/>
      <c r="BJ5218" s="378"/>
      <c r="BK5218" s="378"/>
      <c r="BL5218" s="378"/>
      <c r="BM5218" s="378"/>
      <c r="BN5218" s="378"/>
      <c r="BO5218" s="378"/>
      <c r="BP5218" s="378"/>
      <c r="BQ5218" s="378"/>
      <c r="BR5218" s="378"/>
      <c r="BS5218" s="378"/>
      <c r="BT5218" s="378"/>
      <c r="BU5218" s="378"/>
      <c r="BV5218" s="378"/>
      <c r="BW5218" s="378"/>
      <c r="BX5218" s="378"/>
      <c r="BY5218" s="378"/>
      <c r="BZ5218" s="378"/>
      <c r="CA5218" s="378"/>
      <c r="CB5218" s="378"/>
      <c r="CC5218" s="378"/>
      <c r="CD5218" s="378"/>
      <c r="CE5218" s="378"/>
      <c r="CF5218" s="378"/>
      <c r="CG5218" s="378"/>
      <c r="CH5218" s="378"/>
      <c r="CI5218" s="378"/>
      <c r="CJ5218" s="378"/>
      <c r="CK5218" s="378"/>
      <c r="CL5218" s="378"/>
      <c r="CM5218" s="378"/>
      <c r="CN5218" s="378"/>
      <c r="CO5218" s="378"/>
      <c r="CP5218" s="378"/>
      <c r="CQ5218" s="378"/>
      <c r="CR5218" s="378"/>
      <c r="CS5218" s="378"/>
      <c r="CT5218" s="378"/>
      <c r="CU5218" s="378"/>
      <c r="CV5218" s="378"/>
      <c r="CW5218" s="378"/>
      <c r="CX5218" s="378"/>
      <c r="CY5218" s="378"/>
      <c r="CZ5218" s="378"/>
      <c r="DA5218" s="378"/>
      <c r="DB5218" s="378"/>
      <c r="DC5218" s="378"/>
      <c r="DD5218" s="378"/>
      <c r="DE5218" s="378"/>
      <c r="DF5218" s="378"/>
      <c r="DG5218" s="378"/>
      <c r="DH5218" s="378"/>
      <c r="DI5218" s="378"/>
      <c r="DJ5218" s="378"/>
      <c r="DK5218" s="378"/>
      <c r="DL5218" s="378"/>
      <c r="DM5218" s="378"/>
      <c r="DN5218" s="378"/>
      <c r="DO5218" s="378"/>
      <c r="DP5218" s="378"/>
      <c r="DQ5218" s="378"/>
      <c r="DR5218" s="378"/>
      <c r="DS5218" s="378"/>
      <c r="DT5218" s="378"/>
      <c r="DU5218" s="378"/>
      <c r="DV5218" s="378"/>
      <c r="DW5218" s="378"/>
      <c r="DX5218" s="378"/>
      <c r="DY5218" s="378"/>
      <c r="DZ5218" s="378"/>
      <c r="EA5218" s="378"/>
      <c r="EB5218" s="378"/>
      <c r="EC5218" s="378"/>
      <c r="ED5218" s="378"/>
      <c r="EE5218" s="378"/>
      <c r="EF5218" s="378"/>
      <c r="EG5218" s="378"/>
      <c r="EH5218" s="378"/>
      <c r="EI5218" s="378"/>
      <c r="EJ5218" s="378"/>
      <c r="EK5218" s="378"/>
      <c r="EL5218" s="378"/>
      <c r="EM5218" s="378"/>
      <c r="EN5218" s="378"/>
      <c r="EO5218" s="378"/>
      <c r="EP5218" s="378"/>
      <c r="EQ5218" s="378"/>
      <c r="ER5218" s="378"/>
      <c r="ES5218" s="378"/>
      <c r="ET5218" s="378"/>
      <c r="EU5218" s="378"/>
      <c r="EV5218" s="378"/>
      <c r="EW5218" s="378"/>
      <c r="EX5218" s="378"/>
      <c r="EY5218" s="378"/>
      <c r="EZ5218" s="378"/>
      <c r="FA5218" s="378"/>
      <c r="FB5218" s="378"/>
      <c r="FC5218" s="378"/>
      <c r="FD5218" s="378"/>
      <c r="FE5218" s="378"/>
      <c r="FF5218" s="378"/>
      <c r="FG5218" s="378"/>
      <c r="FH5218" s="378"/>
      <c r="FI5218" s="378"/>
      <c r="FJ5218" s="378"/>
      <c r="FK5218" s="378"/>
      <c r="FL5218" s="378"/>
      <c r="FM5218" s="378"/>
      <c r="FN5218" s="378"/>
      <c r="FO5218" s="378"/>
      <c r="FP5218" s="378"/>
      <c r="FQ5218" s="378"/>
      <c r="FR5218" s="378"/>
      <c r="FS5218" s="378"/>
      <c r="FT5218" s="378"/>
      <c r="FU5218" s="378"/>
      <c r="FV5218" s="378"/>
      <c r="FW5218" s="378"/>
      <c r="FX5218" s="378"/>
      <c r="FY5218" s="378"/>
      <c r="FZ5218" s="378"/>
      <c r="GA5218" s="378"/>
      <c r="GB5218" s="378"/>
      <c r="GC5218" s="378"/>
      <c r="GD5218" s="378"/>
      <c r="GE5218" s="378"/>
      <c r="GF5218" s="378"/>
      <c r="GG5218" s="378"/>
      <c r="GH5218" s="378"/>
      <c r="GI5218" s="378"/>
      <c r="GJ5218" s="378"/>
      <c r="GK5218" s="378"/>
      <c r="GL5218" s="378"/>
      <c r="GM5218" s="378"/>
      <c r="GN5218" s="378"/>
      <c r="GO5218" s="378"/>
      <c r="GP5218" s="378"/>
      <c r="GQ5218" s="378"/>
      <c r="GR5218" s="378"/>
      <c r="GS5218" s="378"/>
      <c r="GT5218" s="378"/>
      <c r="GU5218" s="378"/>
      <c r="GV5218" s="378"/>
      <c r="GW5218" s="378"/>
      <c r="GX5218" s="378"/>
      <c r="GY5218" s="378"/>
      <c r="GZ5218" s="378"/>
      <c r="HA5218" s="378"/>
      <c r="HB5218" s="378"/>
      <c r="HC5218" s="378"/>
      <c r="HD5218" s="378"/>
      <c r="HE5218" s="378"/>
      <c r="HF5218" s="378"/>
      <c r="HG5218" s="378"/>
      <c r="HH5218" s="378"/>
      <c r="HI5218" s="378"/>
      <c r="HJ5218" s="378"/>
      <c r="HK5218" s="378"/>
      <c r="HL5218" s="378"/>
      <c r="HM5218" s="378"/>
      <c r="HN5218" s="378"/>
      <c r="HO5218" s="378"/>
      <c r="HP5218" s="378"/>
      <c r="HQ5218" s="378"/>
      <c r="HR5218" s="378"/>
      <c r="HS5218" s="378"/>
      <c r="HT5218" s="378"/>
      <c r="HU5218" s="378"/>
      <c r="HV5218" s="378"/>
      <c r="HW5218" s="378"/>
      <c r="HX5218" s="378"/>
      <c r="HY5218" s="378"/>
      <c r="HZ5218" s="378"/>
      <c r="IA5218" s="378"/>
      <c r="IB5218" s="378"/>
      <c r="IC5218" s="378"/>
      <c r="ID5218" s="378"/>
      <c r="IE5218" s="378"/>
      <c r="IF5218" s="378"/>
      <c r="IG5218" s="378"/>
      <c r="IH5218" s="378"/>
    </row>
    <row r="5219" spans="1:242">
      <c r="A5219" s="396">
        <v>496</v>
      </c>
      <c r="B5219" s="364" t="s">
        <v>6079</v>
      </c>
      <c r="C5219" s="365" t="s">
        <v>595</v>
      </c>
      <c r="D5219" s="179" t="s">
        <v>1811</v>
      </c>
      <c r="E5219" s="299">
        <f>+F5219+G5219+H5219</f>
        <v>6000</v>
      </c>
      <c r="F5219" s="366">
        <f>J5219/12</f>
        <v>2000</v>
      </c>
      <c r="G5219" s="366">
        <f>J5219/12</f>
        <v>2000</v>
      </c>
      <c r="H5219" s="366">
        <f>J5219/12</f>
        <v>2000</v>
      </c>
      <c r="J5219" s="422">
        <v>24000</v>
      </c>
      <c r="K5219" s="369">
        <f t="shared" si="333"/>
        <v>1.7662049999999999E-2</v>
      </c>
      <c r="L5219" s="411">
        <f>M5219*5%</f>
        <v>841.05000000000007</v>
      </c>
      <c r="M5219" s="423">
        <v>16821</v>
      </c>
    </row>
    <row r="5220" spans="1:242">
      <c r="A5220" s="396">
        <v>497</v>
      </c>
      <c r="B5220" s="364" t="s">
        <v>6080</v>
      </c>
      <c r="C5220" s="365" t="s">
        <v>595</v>
      </c>
      <c r="D5220" s="179" t="s">
        <v>1811</v>
      </c>
      <c r="E5220" s="299">
        <f>+F5220+G5220+H5220</f>
        <v>100</v>
      </c>
      <c r="F5220" s="275">
        <f>J5220/12</f>
        <v>33.333333333333336</v>
      </c>
      <c r="G5220" s="275">
        <f>J5220/12</f>
        <v>33.333333333333336</v>
      </c>
      <c r="H5220" s="275">
        <f>J5220/12</f>
        <v>33.333333333333336</v>
      </c>
      <c r="J5220" s="422">
        <v>400</v>
      </c>
      <c r="K5220" s="369">
        <f t="shared" si="333"/>
        <v>2.247E-2</v>
      </c>
      <c r="L5220" s="411">
        <f>M5220*5%</f>
        <v>1070</v>
      </c>
      <c r="M5220" s="423">
        <v>21400</v>
      </c>
    </row>
    <row r="5221" spans="1:242">
      <c r="A5221" s="396">
        <v>498</v>
      </c>
      <c r="B5221" s="364" t="s">
        <v>6081</v>
      </c>
      <c r="C5221" s="365" t="s">
        <v>5479</v>
      </c>
      <c r="D5221" s="179" t="s">
        <v>1811</v>
      </c>
      <c r="E5221" s="299">
        <f>+F5221+G5221+H5221</f>
        <v>80</v>
      </c>
      <c r="F5221" s="275">
        <f>J5221/12</f>
        <v>26.666666666666668</v>
      </c>
      <c r="G5221" s="275">
        <f>J5221/12</f>
        <v>26.666666666666668</v>
      </c>
      <c r="H5221" s="275">
        <f>J5221/12</f>
        <v>26.666666666666668</v>
      </c>
      <c r="J5221" s="422">
        <v>320</v>
      </c>
      <c r="K5221" s="369">
        <f t="shared" si="333"/>
        <v>2.1000000000000001E-2</v>
      </c>
      <c r="L5221" s="411">
        <f>M5221*5%</f>
        <v>1000</v>
      </c>
      <c r="M5221" s="424">
        <v>20000</v>
      </c>
    </row>
    <row r="5222" spans="1:242">
      <c r="A5222" s="396">
        <v>499</v>
      </c>
      <c r="B5222" s="364" t="s">
        <v>6082</v>
      </c>
      <c r="C5222" s="365" t="s">
        <v>5479</v>
      </c>
      <c r="D5222" s="179" t="s">
        <v>1811</v>
      </c>
      <c r="E5222" s="299">
        <f>+F5222+G5222+H5222</f>
        <v>500</v>
      </c>
      <c r="F5222" s="275">
        <f>J5222/12</f>
        <v>166.66666666666666</v>
      </c>
      <c r="G5222" s="275">
        <f>J5222/12</f>
        <v>166.66666666666666</v>
      </c>
      <c r="H5222" s="275">
        <f>J5222/12</f>
        <v>166.66666666666666</v>
      </c>
      <c r="J5222" s="422">
        <v>2000</v>
      </c>
      <c r="K5222" s="369">
        <f t="shared" si="333"/>
        <v>9.3750000015000001E-2</v>
      </c>
      <c r="L5222" s="411">
        <f>M5222*5%</f>
        <v>4464.285715</v>
      </c>
      <c r="M5222" s="424">
        <v>89285.714299999992</v>
      </c>
    </row>
    <row r="5223" spans="1:242">
      <c r="A5223" s="396">
        <v>500</v>
      </c>
      <c r="B5223" s="364" t="s">
        <v>6083</v>
      </c>
      <c r="C5223" s="365" t="s">
        <v>5479</v>
      </c>
      <c r="D5223" s="179" t="s">
        <v>1811</v>
      </c>
      <c r="E5223" s="299">
        <f>+F5223+G5223+H5223</f>
        <v>100</v>
      </c>
      <c r="F5223" s="275">
        <f>J5223/12</f>
        <v>33.333333333333336</v>
      </c>
      <c r="G5223" s="275">
        <f>J5223/12</f>
        <v>33.333333333333336</v>
      </c>
      <c r="H5223" s="275">
        <f>J5223/12</f>
        <v>33.333333333333336</v>
      </c>
      <c r="J5223" s="422">
        <v>400</v>
      </c>
      <c r="K5223" s="369">
        <f t="shared" si="333"/>
        <v>2.6249999999999998E-4</v>
      </c>
      <c r="L5223" s="411">
        <f>M5223*5%</f>
        <v>12.5</v>
      </c>
      <c r="M5223" s="423">
        <v>250</v>
      </c>
    </row>
    <row r="5224" spans="1:242" s="381" customFormat="1" ht="30.75" customHeight="1">
      <c r="A5224" s="820"/>
      <c r="B5224" s="1006" t="s">
        <v>6363</v>
      </c>
      <c r="C5224" s="1007"/>
      <c r="D5224" s="1007"/>
      <c r="E5224" s="1007"/>
      <c r="F5224" s="1007"/>
      <c r="G5224" s="1007"/>
      <c r="H5224" s="1007"/>
      <c r="K5224" s="823"/>
      <c r="L5224" s="824"/>
      <c r="M5224" s="824"/>
      <c r="N5224" s="378"/>
      <c r="O5224" s="378"/>
      <c r="P5224" s="378"/>
      <c r="Q5224" s="378"/>
      <c r="R5224" s="378"/>
      <c r="S5224" s="378"/>
      <c r="T5224" s="378"/>
      <c r="U5224" s="378"/>
      <c r="V5224" s="378"/>
      <c r="W5224" s="378"/>
      <c r="X5224" s="378"/>
      <c r="Y5224" s="378"/>
      <c r="Z5224" s="378"/>
      <c r="AA5224" s="378"/>
      <c r="AB5224" s="378"/>
      <c r="AC5224" s="378"/>
      <c r="AD5224" s="378"/>
      <c r="AE5224" s="378"/>
      <c r="AF5224" s="378"/>
      <c r="AG5224" s="378"/>
      <c r="AH5224" s="378"/>
      <c r="AI5224" s="378"/>
      <c r="AJ5224" s="378"/>
      <c r="AK5224" s="378"/>
      <c r="AL5224" s="378"/>
      <c r="AM5224" s="378"/>
      <c r="AN5224" s="378"/>
      <c r="AO5224" s="378"/>
      <c r="AP5224" s="378"/>
      <c r="AQ5224" s="378"/>
      <c r="AR5224" s="378"/>
      <c r="AS5224" s="378"/>
      <c r="AT5224" s="378"/>
      <c r="AU5224" s="378"/>
      <c r="AV5224" s="378"/>
      <c r="AW5224" s="378"/>
      <c r="AX5224" s="378"/>
      <c r="AY5224" s="378"/>
      <c r="AZ5224" s="378"/>
      <c r="BA5224" s="378"/>
      <c r="BB5224" s="378"/>
      <c r="BC5224" s="378"/>
      <c r="BD5224" s="378"/>
      <c r="BE5224" s="378"/>
      <c r="BF5224" s="378"/>
      <c r="BG5224" s="378"/>
      <c r="BH5224" s="378"/>
      <c r="BI5224" s="378"/>
      <c r="BJ5224" s="378"/>
      <c r="BK5224" s="378"/>
      <c r="BL5224" s="378"/>
      <c r="BM5224" s="378"/>
      <c r="BN5224" s="378"/>
      <c r="BO5224" s="378"/>
      <c r="BP5224" s="378"/>
      <c r="BQ5224" s="378"/>
      <c r="BR5224" s="378"/>
      <c r="BS5224" s="378"/>
      <c r="BT5224" s="378"/>
      <c r="BU5224" s="378"/>
      <c r="BV5224" s="378"/>
      <c r="BW5224" s="378"/>
      <c r="BX5224" s="378"/>
      <c r="BY5224" s="378"/>
      <c r="BZ5224" s="378"/>
      <c r="CA5224" s="378"/>
      <c r="CB5224" s="378"/>
      <c r="CC5224" s="378"/>
      <c r="CD5224" s="378"/>
      <c r="CE5224" s="378"/>
      <c r="CF5224" s="378"/>
      <c r="CG5224" s="378"/>
      <c r="CH5224" s="378"/>
      <c r="CI5224" s="378"/>
      <c r="CJ5224" s="378"/>
      <c r="CK5224" s="378"/>
      <c r="CL5224" s="378"/>
      <c r="CM5224" s="378"/>
      <c r="CN5224" s="378"/>
      <c r="CO5224" s="378"/>
      <c r="CP5224" s="378"/>
      <c r="CQ5224" s="378"/>
      <c r="CR5224" s="378"/>
      <c r="CS5224" s="378"/>
      <c r="CT5224" s="378"/>
      <c r="CU5224" s="378"/>
      <c r="CV5224" s="378"/>
      <c r="CW5224" s="378"/>
      <c r="CX5224" s="378"/>
      <c r="CY5224" s="378"/>
      <c r="CZ5224" s="378"/>
      <c r="DA5224" s="378"/>
      <c r="DB5224" s="378"/>
      <c r="DC5224" s="378"/>
      <c r="DD5224" s="378"/>
      <c r="DE5224" s="378"/>
      <c r="DF5224" s="378"/>
      <c r="DG5224" s="378"/>
      <c r="DH5224" s="378"/>
      <c r="DI5224" s="378"/>
      <c r="DJ5224" s="378"/>
      <c r="DK5224" s="378"/>
      <c r="DL5224" s="378"/>
      <c r="DM5224" s="378"/>
      <c r="DN5224" s="378"/>
      <c r="DO5224" s="378"/>
      <c r="DP5224" s="378"/>
      <c r="DQ5224" s="378"/>
      <c r="DR5224" s="378"/>
      <c r="DS5224" s="378"/>
      <c r="DT5224" s="378"/>
      <c r="DU5224" s="378"/>
      <c r="DV5224" s="378"/>
      <c r="DW5224" s="378"/>
      <c r="DX5224" s="378"/>
      <c r="DY5224" s="378"/>
      <c r="DZ5224" s="378"/>
      <c r="EA5224" s="378"/>
      <c r="EB5224" s="378"/>
      <c r="EC5224" s="378"/>
      <c r="ED5224" s="378"/>
      <c r="EE5224" s="378"/>
      <c r="EF5224" s="378"/>
      <c r="EG5224" s="378"/>
      <c r="EH5224" s="378"/>
      <c r="EI5224" s="378"/>
      <c r="EJ5224" s="378"/>
      <c r="EK5224" s="378"/>
      <c r="EL5224" s="378"/>
      <c r="EM5224" s="378"/>
      <c r="EN5224" s="378"/>
      <c r="EO5224" s="378"/>
      <c r="EP5224" s="378"/>
      <c r="EQ5224" s="378"/>
      <c r="ER5224" s="378"/>
      <c r="ES5224" s="378"/>
      <c r="ET5224" s="378"/>
      <c r="EU5224" s="378"/>
      <c r="EV5224" s="378"/>
      <c r="EW5224" s="378"/>
      <c r="EX5224" s="378"/>
      <c r="EY5224" s="378"/>
      <c r="EZ5224" s="378"/>
      <c r="FA5224" s="378"/>
      <c r="FB5224" s="378"/>
      <c r="FC5224" s="378"/>
      <c r="FD5224" s="378"/>
      <c r="FE5224" s="378"/>
      <c r="FF5224" s="378"/>
      <c r="FG5224" s="378"/>
      <c r="FH5224" s="378"/>
      <c r="FI5224" s="378"/>
      <c r="FJ5224" s="378"/>
      <c r="FK5224" s="378"/>
      <c r="FL5224" s="378"/>
      <c r="FM5224" s="378"/>
      <c r="FN5224" s="378"/>
      <c r="FO5224" s="378"/>
      <c r="FP5224" s="378"/>
      <c r="FQ5224" s="378"/>
      <c r="FR5224" s="378"/>
      <c r="FS5224" s="378"/>
      <c r="FT5224" s="378"/>
      <c r="FU5224" s="378"/>
      <c r="FV5224" s="378"/>
      <c r="FW5224" s="378"/>
      <c r="FX5224" s="378"/>
      <c r="FY5224" s="378"/>
      <c r="FZ5224" s="378"/>
      <c r="GA5224" s="378"/>
      <c r="GB5224" s="378"/>
      <c r="GC5224" s="378"/>
      <c r="GD5224" s="378"/>
      <c r="GE5224" s="378"/>
      <c r="GF5224" s="378"/>
      <c r="GG5224" s="378"/>
      <c r="GH5224" s="378"/>
      <c r="GI5224" s="378"/>
      <c r="GJ5224" s="378"/>
      <c r="GK5224" s="378"/>
      <c r="GL5224" s="378"/>
      <c r="GM5224" s="378"/>
      <c r="GN5224" s="378"/>
      <c r="GO5224" s="378"/>
      <c r="GP5224" s="378"/>
      <c r="GQ5224" s="378"/>
      <c r="GR5224" s="378"/>
      <c r="GS5224" s="378"/>
      <c r="GT5224" s="378"/>
      <c r="GU5224" s="378"/>
      <c r="GV5224" s="378"/>
      <c r="GW5224" s="378"/>
      <c r="GX5224" s="378"/>
      <c r="GY5224" s="378"/>
      <c r="GZ5224" s="378"/>
      <c r="HA5224" s="378"/>
      <c r="HB5224" s="378"/>
      <c r="HC5224" s="378"/>
      <c r="HD5224" s="378"/>
      <c r="HE5224" s="378"/>
      <c r="HF5224" s="378"/>
      <c r="HG5224" s="378"/>
      <c r="HH5224" s="378"/>
      <c r="HI5224" s="378"/>
      <c r="HJ5224" s="378"/>
      <c r="HK5224" s="378"/>
      <c r="HL5224" s="378"/>
      <c r="HM5224" s="378"/>
      <c r="HN5224" s="378"/>
      <c r="HO5224" s="378"/>
      <c r="HP5224" s="378"/>
      <c r="HQ5224" s="378"/>
      <c r="HR5224" s="378"/>
      <c r="HS5224" s="378"/>
      <c r="HT5224" s="378"/>
      <c r="HU5224" s="378"/>
      <c r="HV5224" s="378"/>
      <c r="HW5224" s="378"/>
      <c r="HX5224" s="378"/>
      <c r="HY5224" s="378"/>
      <c r="HZ5224" s="378"/>
      <c r="IA5224" s="378"/>
      <c r="IB5224" s="378"/>
      <c r="IC5224" s="378"/>
      <c r="ID5224" s="378"/>
      <c r="IE5224" s="378"/>
      <c r="IF5224" s="378"/>
      <c r="IG5224" s="378"/>
      <c r="IH5224" s="378"/>
    </row>
    <row r="5225" spans="1:242">
      <c r="A5225" s="382">
        <v>501</v>
      </c>
      <c r="B5225" s="364" t="s">
        <v>6084</v>
      </c>
      <c r="C5225" s="365" t="s">
        <v>6085</v>
      </c>
      <c r="D5225" s="179" t="s">
        <v>1813</v>
      </c>
      <c r="E5225" s="299">
        <f t="shared" ref="E5225:E5239" si="334">+F5225+G5225+H5225</f>
        <v>0.75</v>
      </c>
      <c r="F5225" s="275">
        <f>J5225/12</f>
        <v>0.25</v>
      </c>
      <c r="G5225" s="275">
        <f>J5225/12</f>
        <v>0.25</v>
      </c>
      <c r="H5225" s="275">
        <f>J5225/12</f>
        <v>0.25</v>
      </c>
      <c r="J5225" s="390">
        <v>3</v>
      </c>
      <c r="K5225" s="369">
        <f t="shared" si="333"/>
        <v>25.500909799199999</v>
      </c>
      <c r="L5225" s="390">
        <f>M5225*2%</f>
        <v>500017.83919999993</v>
      </c>
      <c r="M5225" s="390">
        <v>25000891.959999997</v>
      </c>
    </row>
    <row r="5226" spans="1:242">
      <c r="A5226" s="382">
        <v>502</v>
      </c>
      <c r="B5226" s="364" t="s">
        <v>6086</v>
      </c>
      <c r="C5226" s="425" t="s">
        <v>6087</v>
      </c>
      <c r="D5226" s="179" t="s">
        <v>1813</v>
      </c>
      <c r="E5226" s="299">
        <f t="shared" si="334"/>
        <v>3</v>
      </c>
      <c r="F5226" s="366">
        <f t="shared" ref="F5226:F5239" si="335">J5226/12</f>
        <v>1</v>
      </c>
      <c r="G5226" s="366">
        <f t="shared" ref="G5226:G5239" si="336">J5226/12</f>
        <v>1</v>
      </c>
      <c r="H5226" s="366">
        <f t="shared" ref="H5226:H5239" si="337">J5226/12</f>
        <v>1</v>
      </c>
      <c r="J5226" s="390">
        <v>12</v>
      </c>
      <c r="K5226" s="369">
        <f t="shared" si="333"/>
        <v>99.084510499199993</v>
      </c>
      <c r="L5226" s="390">
        <f t="shared" ref="L5226:L5239" si="338">M5226*2%</f>
        <v>1942833.5392</v>
      </c>
      <c r="M5226" s="390">
        <v>97141676.959999993</v>
      </c>
    </row>
    <row r="5227" spans="1:242">
      <c r="A5227" s="382">
        <v>503</v>
      </c>
      <c r="B5227" s="364" t="s">
        <v>6088</v>
      </c>
      <c r="C5227" s="365">
        <v>2208</v>
      </c>
      <c r="D5227" s="179" t="s">
        <v>1813</v>
      </c>
      <c r="E5227" s="300">
        <f t="shared" si="334"/>
        <v>0.25</v>
      </c>
      <c r="F5227" s="179">
        <f t="shared" si="335"/>
        <v>8.3333333333333329E-2</v>
      </c>
      <c r="G5227" s="179">
        <f t="shared" si="336"/>
        <v>8.3333333333333329E-2</v>
      </c>
      <c r="H5227" s="179">
        <f t="shared" si="337"/>
        <v>8.3333333333333329E-2</v>
      </c>
      <c r="J5227" s="390">
        <v>1</v>
      </c>
      <c r="K5227" s="369">
        <f t="shared" si="333"/>
        <v>97.01071858600001</v>
      </c>
      <c r="L5227" s="390">
        <f t="shared" si="338"/>
        <v>1902170.9526666668</v>
      </c>
      <c r="M5227" s="390">
        <v>95108547.63333334</v>
      </c>
    </row>
    <row r="5228" spans="1:242">
      <c r="A5228" s="382">
        <v>504</v>
      </c>
      <c r="B5228" s="364" t="s">
        <v>6089</v>
      </c>
      <c r="C5228" s="365">
        <v>2208</v>
      </c>
      <c r="D5228" s="179" t="s">
        <v>1813</v>
      </c>
      <c r="E5228" s="300">
        <f t="shared" si="334"/>
        <v>0.25</v>
      </c>
      <c r="F5228" s="179">
        <f t="shared" si="335"/>
        <v>8.3333333333333329E-2</v>
      </c>
      <c r="G5228" s="179">
        <f t="shared" si="336"/>
        <v>8.3333333333333329E-2</v>
      </c>
      <c r="H5228" s="179">
        <f t="shared" si="337"/>
        <v>8.3333333333333329E-2</v>
      </c>
      <c r="J5228" s="390">
        <v>1</v>
      </c>
      <c r="K5228" s="369">
        <f t="shared" si="333"/>
        <v>97.01071858600001</v>
      </c>
      <c r="L5228" s="390">
        <f t="shared" si="338"/>
        <v>1902170.9526666668</v>
      </c>
      <c r="M5228" s="390">
        <v>95108547.63333334</v>
      </c>
    </row>
    <row r="5229" spans="1:242">
      <c r="A5229" s="382">
        <v>505</v>
      </c>
      <c r="B5229" s="364" t="s">
        <v>6090</v>
      </c>
      <c r="C5229" s="365">
        <v>2208</v>
      </c>
      <c r="D5229" s="179" t="s">
        <v>1813</v>
      </c>
      <c r="E5229" s="300">
        <f t="shared" si="334"/>
        <v>0.1</v>
      </c>
      <c r="F5229" s="179">
        <f t="shared" si="335"/>
        <v>3.3333333333333333E-2</v>
      </c>
      <c r="G5229" s="179">
        <f t="shared" si="336"/>
        <v>3.3333333333333333E-2</v>
      </c>
      <c r="H5229" s="179">
        <f t="shared" si="337"/>
        <v>3.3333333333333333E-2</v>
      </c>
      <c r="J5229" s="390">
        <v>0.4</v>
      </c>
      <c r="K5229" s="369">
        <f t="shared" si="333"/>
        <v>96.976500000000001</v>
      </c>
      <c r="L5229" s="390">
        <f t="shared" si="338"/>
        <v>1901500</v>
      </c>
      <c r="M5229" s="390">
        <v>95075000</v>
      </c>
    </row>
    <row r="5230" spans="1:242">
      <c r="A5230" s="382">
        <v>506</v>
      </c>
      <c r="B5230" s="364" t="s">
        <v>6091</v>
      </c>
      <c r="C5230" s="365">
        <v>1173</v>
      </c>
      <c r="D5230" s="179" t="s">
        <v>1813</v>
      </c>
      <c r="E5230" s="300">
        <f t="shared" si="334"/>
        <v>0.125</v>
      </c>
      <c r="F5230" s="179">
        <f t="shared" si="335"/>
        <v>4.1666666666666664E-2</v>
      </c>
      <c r="G5230" s="179">
        <f t="shared" si="336"/>
        <v>4.1666666666666664E-2</v>
      </c>
      <c r="H5230" s="179">
        <f t="shared" si="337"/>
        <v>4.1666666666666664E-2</v>
      </c>
      <c r="J5230" s="390">
        <v>0.5</v>
      </c>
      <c r="K5230" s="369">
        <f t="shared" si="333"/>
        <v>125.89146</v>
      </c>
      <c r="L5230" s="390">
        <f t="shared" si="338"/>
        <v>2468460</v>
      </c>
      <c r="M5230" s="390">
        <v>123423000</v>
      </c>
    </row>
    <row r="5231" spans="1:242">
      <c r="A5231" s="382">
        <v>507</v>
      </c>
      <c r="B5231" s="364" t="s">
        <v>6092</v>
      </c>
      <c r="C5231" s="365">
        <v>1173</v>
      </c>
      <c r="D5231" s="179" t="s">
        <v>1813</v>
      </c>
      <c r="E5231" s="300">
        <f t="shared" si="334"/>
        <v>0.05</v>
      </c>
      <c r="F5231" s="179">
        <f t="shared" si="335"/>
        <v>1.6666666666666666E-2</v>
      </c>
      <c r="G5231" s="179">
        <f t="shared" si="336"/>
        <v>1.6666666666666666E-2</v>
      </c>
      <c r="H5231" s="179">
        <f t="shared" si="337"/>
        <v>1.6666666666666666E-2</v>
      </c>
      <c r="J5231" s="390">
        <v>0.2</v>
      </c>
      <c r="K5231" s="369">
        <f t="shared" si="333"/>
        <v>125.89146</v>
      </c>
      <c r="L5231" s="390">
        <f t="shared" si="338"/>
        <v>2468460</v>
      </c>
      <c r="M5231" s="390">
        <v>123423000</v>
      </c>
    </row>
    <row r="5232" spans="1:242">
      <c r="A5232" s="382">
        <v>508</v>
      </c>
      <c r="B5232" s="364" t="s">
        <v>6093</v>
      </c>
      <c r="C5232" s="365">
        <v>1173</v>
      </c>
      <c r="D5232" s="179" t="s">
        <v>1813</v>
      </c>
      <c r="E5232" s="300">
        <f t="shared" si="334"/>
        <v>0.125</v>
      </c>
      <c r="F5232" s="179">
        <f t="shared" si="335"/>
        <v>4.1666666666666664E-2</v>
      </c>
      <c r="G5232" s="179">
        <f t="shared" si="336"/>
        <v>4.1666666666666664E-2</v>
      </c>
      <c r="H5232" s="179">
        <f t="shared" si="337"/>
        <v>4.1666666666666664E-2</v>
      </c>
      <c r="J5232" s="390">
        <v>0.5</v>
      </c>
      <c r="K5232" s="369">
        <f t="shared" si="333"/>
        <v>125.89146</v>
      </c>
      <c r="L5232" s="390">
        <f t="shared" si="338"/>
        <v>2468460</v>
      </c>
      <c r="M5232" s="390">
        <v>123423000</v>
      </c>
    </row>
    <row r="5233" spans="1:242">
      <c r="A5233" s="382">
        <v>509</v>
      </c>
      <c r="B5233" s="364" t="s">
        <v>6094</v>
      </c>
      <c r="C5233" s="365">
        <v>1173</v>
      </c>
      <c r="D5233" s="179" t="s">
        <v>1813</v>
      </c>
      <c r="E5233" s="300">
        <f t="shared" si="334"/>
        <v>0.375</v>
      </c>
      <c r="F5233" s="179">
        <f t="shared" si="335"/>
        <v>0.125</v>
      </c>
      <c r="G5233" s="179">
        <f t="shared" si="336"/>
        <v>0.125</v>
      </c>
      <c r="H5233" s="179">
        <f t="shared" si="337"/>
        <v>0.125</v>
      </c>
      <c r="J5233" s="390">
        <v>1.5</v>
      </c>
      <c r="K5233" s="369">
        <f t="shared" si="333"/>
        <v>125.89146</v>
      </c>
      <c r="L5233" s="390">
        <f t="shared" si="338"/>
        <v>2468460</v>
      </c>
      <c r="M5233" s="390">
        <v>123423000</v>
      </c>
    </row>
    <row r="5234" spans="1:242">
      <c r="A5234" s="382">
        <v>510</v>
      </c>
      <c r="B5234" s="364" t="s">
        <v>6095</v>
      </c>
      <c r="C5234" s="365">
        <v>1173</v>
      </c>
      <c r="D5234" s="179" t="s">
        <v>1813</v>
      </c>
      <c r="E5234" s="299">
        <f t="shared" si="334"/>
        <v>0.5</v>
      </c>
      <c r="F5234" s="179">
        <f t="shared" si="335"/>
        <v>0.16666666666666666</v>
      </c>
      <c r="G5234" s="179">
        <f t="shared" si="336"/>
        <v>0.16666666666666666</v>
      </c>
      <c r="H5234" s="179">
        <f t="shared" si="337"/>
        <v>0.16666666666666666</v>
      </c>
      <c r="J5234" s="390">
        <v>2</v>
      </c>
      <c r="K5234" s="369">
        <f t="shared" si="333"/>
        <v>100.14666</v>
      </c>
      <c r="L5234" s="390">
        <f t="shared" si="338"/>
        <v>1963660</v>
      </c>
      <c r="M5234" s="390" t="s">
        <v>6096</v>
      </c>
    </row>
    <row r="5235" spans="1:242">
      <c r="A5235" s="382">
        <v>511</v>
      </c>
      <c r="B5235" s="364" t="s">
        <v>6097</v>
      </c>
      <c r="C5235" s="425" t="s">
        <v>6098</v>
      </c>
      <c r="D5235" s="179" t="s">
        <v>1813</v>
      </c>
      <c r="E5235" s="299">
        <f t="shared" si="334"/>
        <v>1</v>
      </c>
      <c r="F5235" s="179">
        <f t="shared" si="335"/>
        <v>0.33333333333333331</v>
      </c>
      <c r="G5235" s="179">
        <f t="shared" si="336"/>
        <v>0.33333333333333331</v>
      </c>
      <c r="H5235" s="179">
        <f t="shared" si="337"/>
        <v>0.33333333333333331</v>
      </c>
      <c r="J5235" s="390">
        <v>4</v>
      </c>
      <c r="K5235" s="369">
        <f t="shared" si="333"/>
        <v>29.3214254508</v>
      </c>
      <c r="L5235" s="390">
        <f t="shared" si="338"/>
        <v>574929.91079999995</v>
      </c>
      <c r="M5235" s="390">
        <v>28746495.539999999</v>
      </c>
    </row>
    <row r="5236" spans="1:242">
      <c r="A5236" s="382">
        <v>512</v>
      </c>
      <c r="B5236" s="364" t="s">
        <v>6099</v>
      </c>
      <c r="C5236" s="365">
        <v>1173</v>
      </c>
      <c r="D5236" s="179" t="s">
        <v>1813</v>
      </c>
      <c r="E5236" s="300">
        <f t="shared" si="334"/>
        <v>0.25</v>
      </c>
      <c r="F5236" s="179">
        <f t="shared" si="335"/>
        <v>8.3333333333333329E-2</v>
      </c>
      <c r="G5236" s="179">
        <f t="shared" si="336"/>
        <v>8.3333333333333329E-2</v>
      </c>
      <c r="H5236" s="179">
        <f t="shared" si="337"/>
        <v>8.3333333333333329E-2</v>
      </c>
      <c r="J5236" s="390">
        <v>1</v>
      </c>
      <c r="K5236" s="369">
        <f t="shared" si="333"/>
        <v>85.709296133999999</v>
      </c>
      <c r="L5236" s="390">
        <f t="shared" si="338"/>
        <v>1680574.4340000001</v>
      </c>
      <c r="M5236" s="390" t="s">
        <v>6100</v>
      </c>
    </row>
    <row r="5237" spans="1:242">
      <c r="A5237" s="382">
        <v>513</v>
      </c>
      <c r="B5237" s="364" t="s">
        <v>6101</v>
      </c>
      <c r="C5237" s="365">
        <v>2208</v>
      </c>
      <c r="D5237" s="179" t="s">
        <v>1811</v>
      </c>
      <c r="E5237" s="299">
        <f t="shared" si="334"/>
        <v>25</v>
      </c>
      <c r="F5237" s="179">
        <f t="shared" si="335"/>
        <v>8.3333333333333339</v>
      </c>
      <c r="G5237" s="179">
        <f t="shared" si="336"/>
        <v>8.3333333333333339</v>
      </c>
      <c r="H5237" s="179">
        <f t="shared" si="337"/>
        <v>8.3333333333333339</v>
      </c>
      <c r="J5237" s="390">
        <v>100</v>
      </c>
      <c r="K5237" s="369">
        <f t="shared" si="333"/>
        <v>4.8551999999999998E-2</v>
      </c>
      <c r="L5237" s="390">
        <f t="shared" si="338"/>
        <v>952</v>
      </c>
      <c r="M5237" s="390">
        <v>47600</v>
      </c>
    </row>
    <row r="5238" spans="1:242">
      <c r="A5238" s="382">
        <v>514</v>
      </c>
      <c r="B5238" s="364" t="s">
        <v>6102</v>
      </c>
      <c r="C5238" s="365">
        <v>2208</v>
      </c>
      <c r="D5238" s="179" t="s">
        <v>1811</v>
      </c>
      <c r="E5238" s="299">
        <f t="shared" si="334"/>
        <v>125</v>
      </c>
      <c r="F5238" s="179">
        <f t="shared" si="335"/>
        <v>41.666666666666664</v>
      </c>
      <c r="G5238" s="179">
        <f t="shared" si="336"/>
        <v>41.666666666666664</v>
      </c>
      <c r="H5238" s="179">
        <f t="shared" si="337"/>
        <v>41.666666666666664</v>
      </c>
      <c r="J5238" s="390">
        <v>500</v>
      </c>
      <c r="K5238" s="369">
        <f t="shared" si="333"/>
        <v>4.8551999999999998E-2</v>
      </c>
      <c r="L5238" s="390">
        <f t="shared" si="338"/>
        <v>952</v>
      </c>
      <c r="M5238" s="390">
        <v>47600</v>
      </c>
    </row>
    <row r="5239" spans="1:242">
      <c r="A5239" s="382">
        <v>515</v>
      </c>
      <c r="B5239" s="364" t="s">
        <v>6103</v>
      </c>
      <c r="C5239" s="365">
        <v>1173</v>
      </c>
      <c r="D5239" s="179" t="s">
        <v>1811</v>
      </c>
      <c r="E5239" s="299">
        <f t="shared" si="334"/>
        <v>12.5</v>
      </c>
      <c r="F5239" s="179">
        <f t="shared" si="335"/>
        <v>4.166666666666667</v>
      </c>
      <c r="G5239" s="179">
        <f t="shared" si="336"/>
        <v>4.166666666666667</v>
      </c>
      <c r="H5239" s="179">
        <f t="shared" si="337"/>
        <v>4.166666666666667</v>
      </c>
      <c r="J5239" s="390">
        <v>50</v>
      </c>
      <c r="K5239" s="369">
        <f t="shared" si="333"/>
        <v>2.6730834000000002E-2</v>
      </c>
      <c r="L5239" s="390">
        <f t="shared" si="338"/>
        <v>524.13400000000001</v>
      </c>
      <c r="M5239" s="390">
        <v>26206.7</v>
      </c>
    </row>
    <row r="5240" spans="1:242" s="381" customFormat="1" ht="30.75" customHeight="1">
      <c r="A5240" s="820"/>
      <c r="B5240" s="1006" t="s">
        <v>6364</v>
      </c>
      <c r="C5240" s="1007"/>
      <c r="D5240" s="1007"/>
      <c r="E5240" s="1007"/>
      <c r="F5240" s="1007"/>
      <c r="G5240" s="1007"/>
      <c r="H5240" s="1007"/>
      <c r="K5240" s="823"/>
      <c r="L5240" s="824"/>
      <c r="M5240" s="824"/>
      <c r="N5240" s="378"/>
      <c r="O5240" s="378"/>
      <c r="P5240" s="378"/>
      <c r="Q5240" s="378"/>
      <c r="R5240" s="378"/>
      <c r="S5240" s="378"/>
      <c r="T5240" s="378"/>
      <c r="U5240" s="378"/>
      <c r="V5240" s="378"/>
      <c r="W5240" s="378"/>
      <c r="X5240" s="378"/>
      <c r="Y5240" s="378"/>
      <c r="Z5240" s="378"/>
      <c r="AA5240" s="378"/>
      <c r="AB5240" s="378"/>
      <c r="AC5240" s="378"/>
      <c r="AD5240" s="378"/>
      <c r="AE5240" s="378"/>
      <c r="AF5240" s="378"/>
      <c r="AG5240" s="378"/>
      <c r="AH5240" s="378"/>
      <c r="AI5240" s="378"/>
      <c r="AJ5240" s="378"/>
      <c r="AK5240" s="378"/>
      <c r="AL5240" s="378"/>
      <c r="AM5240" s="378"/>
      <c r="AN5240" s="378"/>
      <c r="AO5240" s="378"/>
      <c r="AP5240" s="378"/>
      <c r="AQ5240" s="378"/>
      <c r="AR5240" s="378"/>
      <c r="AS5240" s="378"/>
      <c r="AT5240" s="378"/>
      <c r="AU5240" s="378"/>
      <c r="AV5240" s="378"/>
      <c r="AW5240" s="378"/>
      <c r="AX5240" s="378"/>
      <c r="AY5240" s="378"/>
      <c r="AZ5240" s="378"/>
      <c r="BA5240" s="378"/>
      <c r="BB5240" s="378"/>
      <c r="BC5240" s="378"/>
      <c r="BD5240" s="378"/>
      <c r="BE5240" s="378"/>
      <c r="BF5240" s="378"/>
      <c r="BG5240" s="378"/>
      <c r="BH5240" s="378"/>
      <c r="BI5240" s="378"/>
      <c r="BJ5240" s="378"/>
      <c r="BK5240" s="378"/>
      <c r="BL5240" s="378"/>
      <c r="BM5240" s="378"/>
      <c r="BN5240" s="378"/>
      <c r="BO5240" s="378"/>
      <c r="BP5240" s="378"/>
      <c r="BQ5240" s="378"/>
      <c r="BR5240" s="378"/>
      <c r="BS5240" s="378"/>
      <c r="BT5240" s="378"/>
      <c r="BU5240" s="378"/>
      <c r="BV5240" s="378"/>
      <c r="BW5240" s="378"/>
      <c r="BX5240" s="378"/>
      <c r="BY5240" s="378"/>
      <c r="BZ5240" s="378"/>
      <c r="CA5240" s="378"/>
      <c r="CB5240" s="378"/>
      <c r="CC5240" s="378"/>
      <c r="CD5240" s="378"/>
      <c r="CE5240" s="378"/>
      <c r="CF5240" s="378"/>
      <c r="CG5240" s="378"/>
      <c r="CH5240" s="378"/>
      <c r="CI5240" s="378"/>
      <c r="CJ5240" s="378"/>
      <c r="CK5240" s="378"/>
      <c r="CL5240" s="378"/>
      <c r="CM5240" s="378"/>
      <c r="CN5240" s="378"/>
      <c r="CO5240" s="378"/>
      <c r="CP5240" s="378"/>
      <c r="CQ5240" s="378"/>
      <c r="CR5240" s="378"/>
      <c r="CS5240" s="378"/>
      <c r="CT5240" s="378"/>
      <c r="CU5240" s="378"/>
      <c r="CV5240" s="378"/>
      <c r="CW5240" s="378"/>
      <c r="CX5240" s="378"/>
      <c r="CY5240" s="378"/>
      <c r="CZ5240" s="378"/>
      <c r="DA5240" s="378"/>
      <c r="DB5240" s="378"/>
      <c r="DC5240" s="378"/>
      <c r="DD5240" s="378"/>
      <c r="DE5240" s="378"/>
      <c r="DF5240" s="378"/>
      <c r="DG5240" s="378"/>
      <c r="DH5240" s="378"/>
      <c r="DI5240" s="378"/>
      <c r="DJ5240" s="378"/>
      <c r="DK5240" s="378"/>
      <c r="DL5240" s="378"/>
      <c r="DM5240" s="378"/>
      <c r="DN5240" s="378"/>
      <c r="DO5240" s="378"/>
      <c r="DP5240" s="378"/>
      <c r="DQ5240" s="378"/>
      <c r="DR5240" s="378"/>
      <c r="DS5240" s="378"/>
      <c r="DT5240" s="378"/>
      <c r="DU5240" s="378"/>
      <c r="DV5240" s="378"/>
      <c r="DW5240" s="378"/>
      <c r="DX5240" s="378"/>
      <c r="DY5240" s="378"/>
      <c r="DZ5240" s="378"/>
      <c r="EA5240" s="378"/>
      <c r="EB5240" s="378"/>
      <c r="EC5240" s="378"/>
      <c r="ED5240" s="378"/>
      <c r="EE5240" s="378"/>
      <c r="EF5240" s="378"/>
      <c r="EG5240" s="378"/>
      <c r="EH5240" s="378"/>
      <c r="EI5240" s="378"/>
      <c r="EJ5240" s="378"/>
      <c r="EK5240" s="378"/>
      <c r="EL5240" s="378"/>
      <c r="EM5240" s="378"/>
      <c r="EN5240" s="378"/>
      <c r="EO5240" s="378"/>
      <c r="EP5240" s="378"/>
      <c r="EQ5240" s="378"/>
      <c r="ER5240" s="378"/>
      <c r="ES5240" s="378"/>
      <c r="ET5240" s="378"/>
      <c r="EU5240" s="378"/>
      <c r="EV5240" s="378"/>
      <c r="EW5240" s="378"/>
      <c r="EX5240" s="378"/>
      <c r="EY5240" s="378"/>
      <c r="EZ5240" s="378"/>
      <c r="FA5240" s="378"/>
      <c r="FB5240" s="378"/>
      <c r="FC5240" s="378"/>
      <c r="FD5240" s="378"/>
      <c r="FE5240" s="378"/>
      <c r="FF5240" s="378"/>
      <c r="FG5240" s="378"/>
      <c r="FH5240" s="378"/>
      <c r="FI5240" s="378"/>
      <c r="FJ5240" s="378"/>
      <c r="FK5240" s="378"/>
      <c r="FL5240" s="378"/>
      <c r="FM5240" s="378"/>
      <c r="FN5240" s="378"/>
      <c r="FO5240" s="378"/>
      <c r="FP5240" s="378"/>
      <c r="FQ5240" s="378"/>
      <c r="FR5240" s="378"/>
      <c r="FS5240" s="378"/>
      <c r="FT5240" s="378"/>
      <c r="FU5240" s="378"/>
      <c r="FV5240" s="378"/>
      <c r="FW5240" s="378"/>
      <c r="FX5240" s="378"/>
      <c r="FY5240" s="378"/>
      <c r="FZ5240" s="378"/>
      <c r="GA5240" s="378"/>
      <c r="GB5240" s="378"/>
      <c r="GC5240" s="378"/>
      <c r="GD5240" s="378"/>
      <c r="GE5240" s="378"/>
      <c r="GF5240" s="378"/>
      <c r="GG5240" s="378"/>
      <c r="GH5240" s="378"/>
      <c r="GI5240" s="378"/>
      <c r="GJ5240" s="378"/>
      <c r="GK5240" s="378"/>
      <c r="GL5240" s="378"/>
      <c r="GM5240" s="378"/>
      <c r="GN5240" s="378"/>
      <c r="GO5240" s="378"/>
      <c r="GP5240" s="378"/>
      <c r="GQ5240" s="378"/>
      <c r="GR5240" s="378"/>
      <c r="GS5240" s="378"/>
      <c r="GT5240" s="378"/>
      <c r="GU5240" s="378"/>
      <c r="GV5240" s="378"/>
      <c r="GW5240" s="378"/>
      <c r="GX5240" s="378"/>
      <c r="GY5240" s="378"/>
      <c r="GZ5240" s="378"/>
      <c r="HA5240" s="378"/>
      <c r="HB5240" s="378"/>
      <c r="HC5240" s="378"/>
      <c r="HD5240" s="378"/>
      <c r="HE5240" s="378"/>
      <c r="HF5240" s="378"/>
      <c r="HG5240" s="378"/>
      <c r="HH5240" s="378"/>
      <c r="HI5240" s="378"/>
      <c r="HJ5240" s="378"/>
      <c r="HK5240" s="378"/>
      <c r="HL5240" s="378"/>
      <c r="HM5240" s="378"/>
      <c r="HN5240" s="378"/>
      <c r="HO5240" s="378"/>
      <c r="HP5240" s="378"/>
      <c r="HQ5240" s="378"/>
      <c r="HR5240" s="378"/>
      <c r="HS5240" s="378"/>
      <c r="HT5240" s="378"/>
      <c r="HU5240" s="378"/>
      <c r="HV5240" s="378"/>
      <c r="HW5240" s="378"/>
      <c r="HX5240" s="378"/>
      <c r="HY5240" s="378"/>
      <c r="HZ5240" s="378"/>
      <c r="IA5240" s="378"/>
      <c r="IB5240" s="378"/>
      <c r="IC5240" s="378"/>
      <c r="ID5240" s="378"/>
      <c r="IE5240" s="378"/>
      <c r="IF5240" s="378"/>
      <c r="IG5240" s="378"/>
      <c r="IH5240" s="378"/>
    </row>
    <row r="5241" spans="1:242">
      <c r="A5241" s="382">
        <v>516</v>
      </c>
      <c r="B5241" s="408" t="s">
        <v>6104</v>
      </c>
      <c r="C5241" s="365" t="s">
        <v>6105</v>
      </c>
      <c r="D5241" s="179" t="s">
        <v>1813</v>
      </c>
      <c r="E5241" s="300">
        <f t="shared" ref="E5241:E5272" si="339">+F5241+G5241+H5241</f>
        <v>0.3</v>
      </c>
      <c r="F5241" s="184">
        <f>J5241/12</f>
        <v>9.9999999999999992E-2</v>
      </c>
      <c r="G5241" s="184">
        <f>J5241/12</f>
        <v>9.9999999999999992E-2</v>
      </c>
      <c r="H5241" s="184">
        <f>J5241/12</f>
        <v>9.9999999999999992E-2</v>
      </c>
      <c r="J5241" s="389">
        <v>1.2</v>
      </c>
      <c r="K5241" s="369">
        <f t="shared" si="333"/>
        <v>9.9954409855119408</v>
      </c>
      <c r="L5241" s="397">
        <f>M5241*2%</f>
        <v>195989.03893160669</v>
      </c>
      <c r="M5241" s="389">
        <v>9799451.9465803336</v>
      </c>
    </row>
    <row r="5242" spans="1:242">
      <c r="A5242" s="382">
        <v>517</v>
      </c>
      <c r="B5242" s="408" t="s">
        <v>6106</v>
      </c>
      <c r="C5242" s="365" t="s">
        <v>6107</v>
      </c>
      <c r="D5242" s="179" t="s">
        <v>1813</v>
      </c>
      <c r="E5242" s="300">
        <f t="shared" si="339"/>
        <v>0.25</v>
      </c>
      <c r="F5242" s="179">
        <f t="shared" ref="F5242:F5297" si="340">J5242/12</f>
        <v>8.3333333333333329E-2</v>
      </c>
      <c r="G5242" s="179">
        <f t="shared" ref="G5242:G5297" si="341">J5242/12</f>
        <v>8.3333333333333329E-2</v>
      </c>
      <c r="H5242" s="179">
        <f t="shared" ref="H5242:H5297" si="342">J5242/12</f>
        <v>8.3333333333333329E-2</v>
      </c>
      <c r="J5242" s="389">
        <v>1</v>
      </c>
      <c r="K5242" s="369">
        <f t="shared" si="333"/>
        <v>9.9954409855119408</v>
      </c>
      <c r="L5242" s="397">
        <f t="shared" ref="L5242:L5297" si="343">M5242*2%</f>
        <v>195989.03893160669</v>
      </c>
      <c r="M5242" s="389">
        <v>9799451.9465803336</v>
      </c>
    </row>
    <row r="5243" spans="1:242">
      <c r="A5243" s="382">
        <v>518</v>
      </c>
      <c r="B5243" s="408" t="s">
        <v>6108</v>
      </c>
      <c r="C5243" s="365" t="s">
        <v>6105</v>
      </c>
      <c r="D5243" s="179" t="s">
        <v>1813</v>
      </c>
      <c r="E5243" s="299">
        <f t="shared" si="339"/>
        <v>3</v>
      </c>
      <c r="F5243" s="366">
        <f t="shared" si="340"/>
        <v>1</v>
      </c>
      <c r="G5243" s="366">
        <f t="shared" si="341"/>
        <v>1</v>
      </c>
      <c r="H5243" s="366">
        <f t="shared" si="342"/>
        <v>1</v>
      </c>
      <c r="J5243" s="389">
        <v>12</v>
      </c>
      <c r="K5243" s="369">
        <f t="shared" si="333"/>
        <v>9.9954409855119408</v>
      </c>
      <c r="L5243" s="397">
        <f t="shared" si="343"/>
        <v>195989.03893160669</v>
      </c>
      <c r="M5243" s="389">
        <v>9799451.9465803336</v>
      </c>
    </row>
    <row r="5244" spans="1:242">
      <c r="A5244" s="382">
        <v>519</v>
      </c>
      <c r="B5244" s="408" t="s">
        <v>6109</v>
      </c>
      <c r="C5244" s="365" t="s">
        <v>6105</v>
      </c>
      <c r="D5244" s="179" t="s">
        <v>1813</v>
      </c>
      <c r="E5244" s="299">
        <f t="shared" si="339"/>
        <v>2.5</v>
      </c>
      <c r="F5244" s="275">
        <f t="shared" si="340"/>
        <v>0.83333333333333337</v>
      </c>
      <c r="G5244" s="275">
        <f t="shared" si="341"/>
        <v>0.83333333333333337</v>
      </c>
      <c r="H5244" s="275">
        <f t="shared" si="342"/>
        <v>0.83333333333333337</v>
      </c>
      <c r="J5244" s="389">
        <v>10</v>
      </c>
      <c r="K5244" s="369">
        <f t="shared" si="333"/>
        <v>9.9267857070000005</v>
      </c>
      <c r="L5244" s="397">
        <f t="shared" si="343"/>
        <v>194642.85699999999</v>
      </c>
      <c r="M5244" s="389">
        <v>9732142.8499999996</v>
      </c>
    </row>
    <row r="5245" spans="1:242">
      <c r="A5245" s="382">
        <v>520</v>
      </c>
      <c r="B5245" s="408" t="s">
        <v>6110</v>
      </c>
      <c r="C5245" s="365" t="s">
        <v>6105</v>
      </c>
      <c r="D5245" s="179" t="s">
        <v>1813</v>
      </c>
      <c r="E5245" s="299">
        <f t="shared" si="339"/>
        <v>4</v>
      </c>
      <c r="F5245" s="275">
        <f t="shared" si="340"/>
        <v>1.3333333333333333</v>
      </c>
      <c r="G5245" s="275">
        <f t="shared" si="341"/>
        <v>1.3333333333333333</v>
      </c>
      <c r="H5245" s="275">
        <f t="shared" si="342"/>
        <v>1.3333333333333333</v>
      </c>
      <c r="J5245" s="389">
        <v>16</v>
      </c>
      <c r="K5245" s="369">
        <f t="shared" si="333"/>
        <v>10.466086954482758</v>
      </c>
      <c r="L5245" s="397">
        <f t="shared" si="343"/>
        <v>205217.39126436782</v>
      </c>
      <c r="M5245" s="389">
        <v>10260869.563218391</v>
      </c>
    </row>
    <row r="5246" spans="1:242">
      <c r="A5246" s="382">
        <v>521</v>
      </c>
      <c r="B5246" s="408" t="s">
        <v>6111</v>
      </c>
      <c r="C5246" s="365" t="s">
        <v>6105</v>
      </c>
      <c r="D5246" s="179" t="s">
        <v>1813</v>
      </c>
      <c r="E5246" s="299">
        <f t="shared" si="339"/>
        <v>2.5</v>
      </c>
      <c r="F5246" s="275">
        <f t="shared" si="340"/>
        <v>0.83333333333333337</v>
      </c>
      <c r="G5246" s="275">
        <f t="shared" si="341"/>
        <v>0.83333333333333337</v>
      </c>
      <c r="H5246" s="275">
        <f t="shared" si="342"/>
        <v>0.83333333333333337</v>
      </c>
      <c r="J5246" s="389">
        <v>10</v>
      </c>
      <c r="K5246" s="369">
        <f t="shared" si="333"/>
        <v>10.564285706548672</v>
      </c>
      <c r="L5246" s="397">
        <f t="shared" si="343"/>
        <v>207142.85699115042</v>
      </c>
      <c r="M5246" s="389">
        <v>10357142.849557521</v>
      </c>
    </row>
    <row r="5247" spans="1:242">
      <c r="A5247" s="382">
        <v>522</v>
      </c>
      <c r="B5247" s="408" t="s">
        <v>6112</v>
      </c>
      <c r="C5247" s="365" t="s">
        <v>6105</v>
      </c>
      <c r="D5247" s="179" t="s">
        <v>1813</v>
      </c>
      <c r="E5247" s="299">
        <f t="shared" si="339"/>
        <v>5</v>
      </c>
      <c r="F5247" s="275">
        <f t="shared" si="340"/>
        <v>1.6666666666666667</v>
      </c>
      <c r="G5247" s="275">
        <f t="shared" si="341"/>
        <v>1.6666666666666667</v>
      </c>
      <c r="H5247" s="275">
        <f t="shared" si="342"/>
        <v>1.6666666666666667</v>
      </c>
      <c r="J5247" s="389">
        <v>20</v>
      </c>
      <c r="K5247" s="369">
        <f t="shared" si="333"/>
        <v>9.470555363427696</v>
      </c>
      <c r="L5247" s="397">
        <f t="shared" si="343"/>
        <v>185697.16398877837</v>
      </c>
      <c r="M5247" s="389">
        <v>9284858.1994389184</v>
      </c>
    </row>
    <row r="5248" spans="1:242">
      <c r="A5248" s="382">
        <v>523</v>
      </c>
      <c r="B5248" s="408" t="s">
        <v>6113</v>
      </c>
      <c r="C5248" s="365" t="s">
        <v>6105</v>
      </c>
      <c r="D5248" s="179" t="s">
        <v>1813</v>
      </c>
      <c r="E5248" s="299">
        <f t="shared" si="339"/>
        <v>5</v>
      </c>
      <c r="F5248" s="275">
        <f t="shared" si="340"/>
        <v>1.6666666666666667</v>
      </c>
      <c r="G5248" s="275">
        <f t="shared" si="341"/>
        <v>1.6666666666666667</v>
      </c>
      <c r="H5248" s="275">
        <f t="shared" si="342"/>
        <v>1.6666666666666667</v>
      </c>
      <c r="J5248" s="389">
        <v>20</v>
      </c>
      <c r="K5248" s="369">
        <f t="shared" si="333"/>
        <v>12.294642844167409</v>
      </c>
      <c r="L5248" s="397">
        <f t="shared" si="343"/>
        <v>241071.42831700802</v>
      </c>
      <c r="M5248" s="389">
        <v>12053571.415850401</v>
      </c>
    </row>
    <row r="5249" spans="1:13">
      <c r="A5249" s="382">
        <v>524</v>
      </c>
      <c r="B5249" s="408" t="s">
        <v>6114</v>
      </c>
      <c r="C5249" s="365" t="s">
        <v>6105</v>
      </c>
      <c r="D5249" s="179" t="s">
        <v>1813</v>
      </c>
      <c r="E5249" s="299">
        <f t="shared" si="339"/>
        <v>7</v>
      </c>
      <c r="F5249" s="275">
        <f t="shared" si="340"/>
        <v>2.3333333333333335</v>
      </c>
      <c r="G5249" s="275">
        <f t="shared" si="341"/>
        <v>2.3333333333333335</v>
      </c>
      <c r="H5249" s="275">
        <f t="shared" si="342"/>
        <v>2.3333333333333335</v>
      </c>
      <c r="J5249" s="389">
        <v>28</v>
      </c>
      <c r="K5249" s="369">
        <f t="shared" si="333"/>
        <v>10.654920000000001</v>
      </c>
      <c r="L5249" s="397">
        <f t="shared" si="343"/>
        <v>208920</v>
      </c>
      <c r="M5249" s="389">
        <v>10446000</v>
      </c>
    </row>
    <row r="5250" spans="1:13">
      <c r="A5250" s="382">
        <v>525</v>
      </c>
      <c r="B5250" s="408" t="s">
        <v>6115</v>
      </c>
      <c r="C5250" s="365" t="s">
        <v>6105</v>
      </c>
      <c r="D5250" s="179" t="s">
        <v>1813</v>
      </c>
      <c r="E5250" s="299">
        <f t="shared" si="339"/>
        <v>10</v>
      </c>
      <c r="F5250" s="275">
        <f t="shared" si="340"/>
        <v>3.3333333333333335</v>
      </c>
      <c r="G5250" s="275">
        <f t="shared" si="341"/>
        <v>3.3333333333333335</v>
      </c>
      <c r="H5250" s="275">
        <f t="shared" si="342"/>
        <v>3.3333333333333335</v>
      </c>
      <c r="J5250" s="389">
        <v>40</v>
      </c>
      <c r="K5250" s="369">
        <f t="shared" si="333"/>
        <v>13.94302498733364</v>
      </c>
      <c r="L5250" s="397">
        <f t="shared" si="343"/>
        <v>273392.64681046357</v>
      </c>
      <c r="M5250" s="389">
        <v>13669632.340523178</v>
      </c>
    </row>
    <row r="5251" spans="1:13">
      <c r="A5251" s="382">
        <v>526</v>
      </c>
      <c r="B5251" s="408" t="s">
        <v>6116</v>
      </c>
      <c r="C5251" s="365" t="s">
        <v>6105</v>
      </c>
      <c r="D5251" s="179" t="s">
        <v>1813</v>
      </c>
      <c r="E5251" s="299">
        <f t="shared" si="339"/>
        <v>10.5</v>
      </c>
      <c r="F5251" s="184">
        <f t="shared" si="340"/>
        <v>3.5</v>
      </c>
      <c r="G5251" s="184">
        <f t="shared" si="341"/>
        <v>3.5</v>
      </c>
      <c r="H5251" s="184">
        <f t="shared" si="342"/>
        <v>3.5</v>
      </c>
      <c r="J5251" s="389">
        <v>42</v>
      </c>
      <c r="K5251" s="369">
        <f t="shared" si="333"/>
        <v>14.195446197664543</v>
      </c>
      <c r="L5251" s="397">
        <f t="shared" si="343"/>
        <v>278342.08230714785</v>
      </c>
      <c r="M5251" s="389">
        <v>13917104.115357393</v>
      </c>
    </row>
    <row r="5252" spans="1:13">
      <c r="A5252" s="382">
        <v>527</v>
      </c>
      <c r="B5252" s="408" t="s">
        <v>6117</v>
      </c>
      <c r="C5252" s="365" t="s">
        <v>6105</v>
      </c>
      <c r="D5252" s="179" t="s">
        <v>1813</v>
      </c>
      <c r="E5252" s="299">
        <f t="shared" si="339"/>
        <v>5</v>
      </c>
      <c r="F5252" s="275">
        <f t="shared" si="340"/>
        <v>1.6666666666666667</v>
      </c>
      <c r="G5252" s="275">
        <f t="shared" si="341"/>
        <v>1.6666666666666667</v>
      </c>
      <c r="H5252" s="275">
        <f t="shared" si="342"/>
        <v>1.6666666666666667</v>
      </c>
      <c r="J5252" s="389">
        <v>20</v>
      </c>
      <c r="K5252" s="369">
        <f t="shared" si="333"/>
        <v>14.365953267974223</v>
      </c>
      <c r="L5252" s="397">
        <f t="shared" si="343"/>
        <v>281685.35819557303</v>
      </c>
      <c r="M5252" s="389">
        <v>14084267.909778651</v>
      </c>
    </row>
    <row r="5253" spans="1:13">
      <c r="A5253" s="382">
        <v>528</v>
      </c>
      <c r="B5253" s="408" t="s">
        <v>6118</v>
      </c>
      <c r="C5253" s="365" t="s">
        <v>6105</v>
      </c>
      <c r="D5253" s="179" t="s">
        <v>1813</v>
      </c>
      <c r="E5253" s="299">
        <f t="shared" si="339"/>
        <v>5</v>
      </c>
      <c r="F5253" s="275">
        <f t="shared" si="340"/>
        <v>1.6666666666666667</v>
      </c>
      <c r="G5253" s="275">
        <f t="shared" si="341"/>
        <v>1.6666666666666667</v>
      </c>
      <c r="H5253" s="275">
        <f t="shared" si="342"/>
        <v>1.6666666666666667</v>
      </c>
      <c r="J5253" s="389">
        <v>20</v>
      </c>
      <c r="K5253" s="369">
        <f t="shared" si="333"/>
        <v>16.848217200000001</v>
      </c>
      <c r="L5253" s="397">
        <f t="shared" si="343"/>
        <v>330357.2</v>
      </c>
      <c r="M5253" s="389">
        <v>16517860</v>
      </c>
    </row>
    <row r="5254" spans="1:13">
      <c r="A5254" s="382">
        <v>529</v>
      </c>
      <c r="B5254" s="408" t="s">
        <v>6119</v>
      </c>
      <c r="C5254" s="365" t="s">
        <v>6105</v>
      </c>
      <c r="D5254" s="179" t="s">
        <v>1813</v>
      </c>
      <c r="E5254" s="299">
        <f t="shared" si="339"/>
        <v>8</v>
      </c>
      <c r="F5254" s="275">
        <f t="shared" si="340"/>
        <v>2.6666666666666665</v>
      </c>
      <c r="G5254" s="275">
        <f t="shared" si="341"/>
        <v>2.6666666666666665</v>
      </c>
      <c r="H5254" s="275">
        <f t="shared" si="342"/>
        <v>2.6666666666666665</v>
      </c>
      <c r="J5254" s="389">
        <v>32</v>
      </c>
      <c r="K5254" s="369">
        <f t="shared" si="333"/>
        <v>19.051825199999996</v>
      </c>
      <c r="L5254" s="397">
        <f t="shared" si="343"/>
        <v>373565.19999999995</v>
      </c>
      <c r="M5254" s="389">
        <v>18678259.999999996</v>
      </c>
    </row>
    <row r="5255" spans="1:13">
      <c r="A5255" s="382">
        <v>530</v>
      </c>
      <c r="B5255" s="408" t="s">
        <v>6120</v>
      </c>
      <c r="C5255" s="365" t="s">
        <v>6121</v>
      </c>
      <c r="D5255" s="179" t="s">
        <v>1813</v>
      </c>
      <c r="E5255" s="299">
        <f t="shared" si="339"/>
        <v>1</v>
      </c>
      <c r="F5255" s="275">
        <f t="shared" si="340"/>
        <v>0.33333333333333331</v>
      </c>
      <c r="G5255" s="275">
        <f t="shared" si="341"/>
        <v>0.33333333333333331</v>
      </c>
      <c r="H5255" s="275">
        <f t="shared" si="342"/>
        <v>0.33333333333333331</v>
      </c>
      <c r="J5255" s="389">
        <v>4</v>
      </c>
      <c r="K5255" s="369">
        <f t="shared" si="333"/>
        <v>6.65217378</v>
      </c>
      <c r="L5255" s="397">
        <f t="shared" si="343"/>
        <v>130434.78</v>
      </c>
      <c r="M5255" s="389" t="s">
        <v>6122</v>
      </c>
    </row>
    <row r="5256" spans="1:13">
      <c r="A5256" s="382">
        <v>531</v>
      </c>
      <c r="B5256" s="408" t="s">
        <v>6123</v>
      </c>
      <c r="C5256" s="365" t="s">
        <v>6121</v>
      </c>
      <c r="D5256" s="179" t="s">
        <v>1813</v>
      </c>
      <c r="E5256" s="299">
        <f t="shared" si="339"/>
        <v>1</v>
      </c>
      <c r="F5256" s="275">
        <f t="shared" si="340"/>
        <v>0.33333333333333331</v>
      </c>
      <c r="G5256" s="275">
        <f t="shared" si="341"/>
        <v>0.33333333333333331</v>
      </c>
      <c r="H5256" s="275">
        <f t="shared" si="342"/>
        <v>0.33333333333333331</v>
      </c>
      <c r="J5256" s="389">
        <v>4</v>
      </c>
      <c r="K5256" s="369">
        <f t="shared" si="333"/>
        <v>6.7568508924000001</v>
      </c>
      <c r="L5256" s="397">
        <f t="shared" si="343"/>
        <v>132487.27240000002</v>
      </c>
      <c r="M5256" s="389" t="s">
        <v>6124</v>
      </c>
    </row>
    <row r="5257" spans="1:13">
      <c r="A5257" s="382">
        <v>532</v>
      </c>
      <c r="B5257" s="408" t="s">
        <v>6125</v>
      </c>
      <c r="C5257" s="365" t="s">
        <v>6121</v>
      </c>
      <c r="D5257" s="179" t="s">
        <v>1813</v>
      </c>
      <c r="E5257" s="299">
        <f t="shared" si="339"/>
        <v>1.5</v>
      </c>
      <c r="F5257" s="184">
        <f t="shared" si="340"/>
        <v>0.5</v>
      </c>
      <c r="G5257" s="184">
        <f t="shared" si="341"/>
        <v>0.5</v>
      </c>
      <c r="H5257" s="184">
        <f t="shared" si="342"/>
        <v>0.5</v>
      </c>
      <c r="J5257" s="389">
        <v>6</v>
      </c>
      <c r="K5257" s="369">
        <f t="shared" si="333"/>
        <v>7.7626423127999997</v>
      </c>
      <c r="L5257" s="397">
        <f t="shared" si="343"/>
        <v>152208.6728</v>
      </c>
      <c r="M5257" s="389" t="s">
        <v>6126</v>
      </c>
    </row>
    <row r="5258" spans="1:13">
      <c r="A5258" s="382">
        <v>533</v>
      </c>
      <c r="B5258" s="408" t="s">
        <v>6127</v>
      </c>
      <c r="C5258" s="365" t="s">
        <v>6121</v>
      </c>
      <c r="D5258" s="179" t="s">
        <v>1813</v>
      </c>
      <c r="E5258" s="299">
        <f t="shared" si="339"/>
        <v>2.5</v>
      </c>
      <c r="F5258" s="275">
        <f t="shared" si="340"/>
        <v>0.83333333333333337</v>
      </c>
      <c r="G5258" s="275">
        <f t="shared" si="341"/>
        <v>0.83333333333333337</v>
      </c>
      <c r="H5258" s="275">
        <f t="shared" si="342"/>
        <v>0.83333333333333337</v>
      </c>
      <c r="J5258" s="389">
        <v>10</v>
      </c>
      <c r="K5258" s="369">
        <f t="shared" si="333"/>
        <v>7.7626423127999997</v>
      </c>
      <c r="L5258" s="397">
        <f t="shared" si="343"/>
        <v>152208.6728</v>
      </c>
      <c r="M5258" s="389" t="s">
        <v>6126</v>
      </c>
    </row>
    <row r="5259" spans="1:13">
      <c r="A5259" s="382">
        <v>534</v>
      </c>
      <c r="B5259" s="408" t="s">
        <v>6128</v>
      </c>
      <c r="C5259" s="365" t="s">
        <v>6121</v>
      </c>
      <c r="D5259" s="179" t="s">
        <v>1813</v>
      </c>
      <c r="E5259" s="299">
        <f t="shared" si="339"/>
        <v>3</v>
      </c>
      <c r="F5259" s="366">
        <f t="shared" si="340"/>
        <v>1</v>
      </c>
      <c r="G5259" s="366">
        <f t="shared" si="341"/>
        <v>1</v>
      </c>
      <c r="H5259" s="366">
        <f t="shared" si="342"/>
        <v>1</v>
      </c>
      <c r="J5259" s="389">
        <v>12</v>
      </c>
      <c r="K5259" s="369">
        <f t="shared" ref="K5259:K5319" si="344">(L5259+M5259)/1000000</f>
        <v>7.6921511539285703</v>
      </c>
      <c r="L5259" s="397">
        <f t="shared" si="343"/>
        <v>150826.4932142857</v>
      </c>
      <c r="M5259" s="389">
        <v>7541324.6607142845</v>
      </c>
    </row>
    <row r="5260" spans="1:13">
      <c r="A5260" s="382">
        <v>535</v>
      </c>
      <c r="B5260" s="408" t="s">
        <v>6129</v>
      </c>
      <c r="C5260" s="365" t="s">
        <v>6121</v>
      </c>
      <c r="D5260" s="179" t="s">
        <v>1813</v>
      </c>
      <c r="E5260" s="299">
        <f t="shared" si="339"/>
        <v>3</v>
      </c>
      <c r="F5260" s="366">
        <f t="shared" si="340"/>
        <v>1</v>
      </c>
      <c r="G5260" s="366">
        <f t="shared" si="341"/>
        <v>1</v>
      </c>
      <c r="H5260" s="366">
        <f t="shared" si="342"/>
        <v>1</v>
      </c>
      <c r="J5260" s="389">
        <v>12</v>
      </c>
      <c r="K5260" s="369">
        <f t="shared" si="344"/>
        <v>7.5231222000000004</v>
      </c>
      <c r="L5260" s="397">
        <f t="shared" si="343"/>
        <v>147512.20000000001</v>
      </c>
      <c r="M5260" s="389" t="s">
        <v>6130</v>
      </c>
    </row>
    <row r="5261" spans="1:13">
      <c r="A5261" s="382">
        <v>536</v>
      </c>
      <c r="B5261" s="408" t="s">
        <v>6131</v>
      </c>
      <c r="C5261" s="365" t="s">
        <v>6121</v>
      </c>
      <c r="D5261" s="179" t="s">
        <v>1813</v>
      </c>
      <c r="E5261" s="299">
        <f t="shared" si="339"/>
        <v>5</v>
      </c>
      <c r="F5261" s="275">
        <f t="shared" si="340"/>
        <v>1.6666666666666667</v>
      </c>
      <c r="G5261" s="275">
        <f t="shared" si="341"/>
        <v>1.6666666666666667</v>
      </c>
      <c r="H5261" s="275">
        <f t="shared" si="342"/>
        <v>1.6666666666666667</v>
      </c>
      <c r="J5261" s="389">
        <v>20</v>
      </c>
      <c r="K5261" s="369">
        <f t="shared" si="344"/>
        <v>8.9724512436090222</v>
      </c>
      <c r="L5261" s="397">
        <f t="shared" si="343"/>
        <v>175930.41654135339</v>
      </c>
      <c r="M5261" s="389">
        <v>8796520.8270676695</v>
      </c>
    </row>
    <row r="5262" spans="1:13">
      <c r="A5262" s="382">
        <v>537</v>
      </c>
      <c r="B5262" s="408" t="s">
        <v>6132</v>
      </c>
      <c r="C5262" s="365" t="s">
        <v>6121</v>
      </c>
      <c r="D5262" s="179" t="s">
        <v>1813</v>
      </c>
      <c r="E5262" s="299">
        <f t="shared" si="339"/>
        <v>2.5</v>
      </c>
      <c r="F5262" s="275">
        <f t="shared" si="340"/>
        <v>0.83333333333333337</v>
      </c>
      <c r="G5262" s="275">
        <f t="shared" si="341"/>
        <v>0.83333333333333337</v>
      </c>
      <c r="H5262" s="275">
        <f t="shared" si="342"/>
        <v>0.83333333333333337</v>
      </c>
      <c r="J5262" s="389">
        <v>10</v>
      </c>
      <c r="K5262" s="369">
        <f t="shared" si="344"/>
        <v>7.8044279999999997</v>
      </c>
      <c r="L5262" s="397">
        <f t="shared" si="343"/>
        <v>153028</v>
      </c>
      <c r="M5262" s="389" t="s">
        <v>6133</v>
      </c>
    </row>
    <row r="5263" spans="1:13">
      <c r="A5263" s="382">
        <v>538</v>
      </c>
      <c r="B5263" s="408" t="s">
        <v>6134</v>
      </c>
      <c r="C5263" s="365" t="s">
        <v>6121</v>
      </c>
      <c r="D5263" s="179" t="s">
        <v>1813</v>
      </c>
      <c r="E5263" s="299">
        <f t="shared" si="339"/>
        <v>2.5</v>
      </c>
      <c r="F5263" s="275">
        <f t="shared" si="340"/>
        <v>0.83333333333333337</v>
      </c>
      <c r="G5263" s="275">
        <f t="shared" si="341"/>
        <v>0.83333333333333337</v>
      </c>
      <c r="H5263" s="275">
        <f t="shared" si="342"/>
        <v>0.83333333333333337</v>
      </c>
      <c r="J5263" s="389">
        <v>10</v>
      </c>
      <c r="K5263" s="369">
        <f t="shared" si="344"/>
        <v>6.9564892499999997</v>
      </c>
      <c r="L5263" s="397">
        <f t="shared" si="343"/>
        <v>136401.75</v>
      </c>
      <c r="M5263" s="389" t="s">
        <v>6135</v>
      </c>
    </row>
    <row r="5264" spans="1:13">
      <c r="A5264" s="382">
        <v>539</v>
      </c>
      <c r="B5264" s="408" t="s">
        <v>6136</v>
      </c>
      <c r="C5264" s="365" t="s">
        <v>6121</v>
      </c>
      <c r="D5264" s="179" t="s">
        <v>1813</v>
      </c>
      <c r="E5264" s="299">
        <f t="shared" si="339"/>
        <v>5</v>
      </c>
      <c r="F5264" s="275">
        <f t="shared" si="340"/>
        <v>1.6666666666666667</v>
      </c>
      <c r="G5264" s="275">
        <f t="shared" si="341"/>
        <v>1.6666666666666667</v>
      </c>
      <c r="H5264" s="275">
        <f t="shared" si="342"/>
        <v>1.6666666666666667</v>
      </c>
      <c r="J5264" s="389">
        <v>20</v>
      </c>
      <c r="K5264" s="369">
        <f t="shared" si="344"/>
        <v>6.8531016827999993</v>
      </c>
      <c r="L5264" s="397">
        <f t="shared" si="343"/>
        <v>134374.5428</v>
      </c>
      <c r="M5264" s="389" t="s">
        <v>6137</v>
      </c>
    </row>
    <row r="5265" spans="1:13">
      <c r="A5265" s="382">
        <v>540</v>
      </c>
      <c r="B5265" s="408" t="s">
        <v>6138</v>
      </c>
      <c r="C5265" s="365" t="s">
        <v>6121</v>
      </c>
      <c r="D5265" s="179" t="s">
        <v>1813</v>
      </c>
      <c r="E5265" s="299">
        <f t="shared" si="339"/>
        <v>1</v>
      </c>
      <c r="F5265" s="275">
        <f t="shared" si="340"/>
        <v>0.33333333333333331</v>
      </c>
      <c r="G5265" s="275">
        <f t="shared" si="341"/>
        <v>0.33333333333333331</v>
      </c>
      <c r="H5265" s="275">
        <f t="shared" si="342"/>
        <v>0.33333333333333331</v>
      </c>
      <c r="J5265" s="389">
        <v>4</v>
      </c>
      <c r="K5265" s="369">
        <f t="shared" si="344"/>
        <v>7.8731016827999998</v>
      </c>
      <c r="L5265" s="397">
        <f t="shared" si="343"/>
        <v>154374.5428</v>
      </c>
      <c r="M5265" s="389" t="s">
        <v>6139</v>
      </c>
    </row>
    <row r="5266" spans="1:13">
      <c r="A5266" s="382">
        <v>541</v>
      </c>
      <c r="B5266" s="408" t="s">
        <v>6140</v>
      </c>
      <c r="C5266" s="365" t="s">
        <v>6121</v>
      </c>
      <c r="D5266" s="179" t="s">
        <v>1813</v>
      </c>
      <c r="E5266" s="299">
        <f t="shared" si="339"/>
        <v>2</v>
      </c>
      <c r="F5266" s="275">
        <f t="shared" si="340"/>
        <v>0.66666666666666663</v>
      </c>
      <c r="G5266" s="275">
        <f t="shared" si="341"/>
        <v>0.66666666666666663</v>
      </c>
      <c r="H5266" s="275">
        <f t="shared" si="342"/>
        <v>0.66666666666666663</v>
      </c>
      <c r="J5266" s="389">
        <v>8</v>
      </c>
      <c r="K5266" s="369">
        <f t="shared" si="344"/>
        <v>16.734736080000001</v>
      </c>
      <c r="L5266" s="397">
        <f t="shared" si="343"/>
        <v>328132.08</v>
      </c>
      <c r="M5266" s="389">
        <v>16406604</v>
      </c>
    </row>
    <row r="5267" spans="1:13">
      <c r="A5267" s="382">
        <v>542</v>
      </c>
      <c r="B5267" s="408" t="s">
        <v>6141</v>
      </c>
      <c r="C5267" s="365" t="s">
        <v>6121</v>
      </c>
      <c r="D5267" s="179" t="s">
        <v>1813</v>
      </c>
      <c r="E5267" s="299">
        <f t="shared" si="339"/>
        <v>7.5</v>
      </c>
      <c r="F5267" s="184">
        <f t="shared" si="340"/>
        <v>2.5</v>
      </c>
      <c r="G5267" s="184">
        <f t="shared" si="341"/>
        <v>2.5</v>
      </c>
      <c r="H5267" s="184">
        <f t="shared" si="342"/>
        <v>2.5</v>
      </c>
      <c r="J5267" s="389">
        <v>30</v>
      </c>
      <c r="K5267" s="369">
        <f t="shared" si="344"/>
        <v>8.452303786841048</v>
      </c>
      <c r="L5267" s="397">
        <f t="shared" si="343"/>
        <v>165731.44680080484</v>
      </c>
      <c r="M5267" s="389">
        <v>8286572.3400402423</v>
      </c>
    </row>
    <row r="5268" spans="1:13">
      <c r="A5268" s="382">
        <v>543</v>
      </c>
      <c r="B5268" s="408" t="s">
        <v>6142</v>
      </c>
      <c r="C5268" s="365" t="s">
        <v>6121</v>
      </c>
      <c r="D5268" s="179" t="s">
        <v>1813</v>
      </c>
      <c r="E5268" s="299">
        <f t="shared" si="339"/>
        <v>7.5</v>
      </c>
      <c r="F5268" s="184">
        <f t="shared" si="340"/>
        <v>2.5</v>
      </c>
      <c r="G5268" s="184">
        <f t="shared" si="341"/>
        <v>2.5</v>
      </c>
      <c r="H5268" s="184">
        <f t="shared" si="342"/>
        <v>2.5</v>
      </c>
      <c r="J5268" s="389">
        <v>30</v>
      </c>
      <c r="K5268" s="369">
        <f t="shared" si="344"/>
        <v>8.6517857255813944</v>
      </c>
      <c r="L5268" s="397">
        <f t="shared" si="343"/>
        <v>169642.85736434106</v>
      </c>
      <c r="M5268" s="389">
        <v>8482142.8682170529</v>
      </c>
    </row>
    <row r="5269" spans="1:13">
      <c r="A5269" s="382">
        <v>544</v>
      </c>
      <c r="B5269" s="408" t="s">
        <v>6143</v>
      </c>
      <c r="C5269" s="365" t="s">
        <v>6121</v>
      </c>
      <c r="D5269" s="179" t="s">
        <v>1813</v>
      </c>
      <c r="E5269" s="299">
        <f t="shared" si="339"/>
        <v>7.5</v>
      </c>
      <c r="F5269" s="184">
        <f t="shared" si="340"/>
        <v>2.5</v>
      </c>
      <c r="G5269" s="184">
        <f t="shared" si="341"/>
        <v>2.5</v>
      </c>
      <c r="H5269" s="184">
        <f t="shared" si="342"/>
        <v>2.5</v>
      </c>
      <c r="J5269" s="389">
        <v>30</v>
      </c>
      <c r="K5269" s="369">
        <f t="shared" si="344"/>
        <v>8.4640731714285717</v>
      </c>
      <c r="L5269" s="397">
        <f t="shared" si="343"/>
        <v>165962.21904761906</v>
      </c>
      <c r="M5269" s="389">
        <v>8298110.9523809534</v>
      </c>
    </row>
    <row r="5270" spans="1:13">
      <c r="A5270" s="382">
        <v>545</v>
      </c>
      <c r="B5270" s="408" t="s">
        <v>6144</v>
      </c>
      <c r="C5270" s="365" t="s">
        <v>6121</v>
      </c>
      <c r="D5270" s="179" t="s">
        <v>1813</v>
      </c>
      <c r="E5270" s="299">
        <f t="shared" si="339"/>
        <v>8.75</v>
      </c>
      <c r="F5270" s="275">
        <f t="shared" si="340"/>
        <v>2.9166666666666665</v>
      </c>
      <c r="G5270" s="275">
        <f t="shared" si="341"/>
        <v>2.9166666666666665</v>
      </c>
      <c r="H5270" s="275">
        <f t="shared" si="342"/>
        <v>2.9166666666666665</v>
      </c>
      <c r="J5270" s="389">
        <v>35</v>
      </c>
      <c r="K5270" s="369">
        <f t="shared" si="344"/>
        <v>7.3067236318574507</v>
      </c>
      <c r="L5270" s="397">
        <f t="shared" si="343"/>
        <v>143269.09082073433</v>
      </c>
      <c r="M5270" s="389">
        <v>7163454.5410367167</v>
      </c>
    </row>
    <row r="5271" spans="1:13">
      <c r="A5271" s="382">
        <v>546</v>
      </c>
      <c r="B5271" s="408" t="s">
        <v>6145</v>
      </c>
      <c r="C5271" s="365" t="s">
        <v>6121</v>
      </c>
      <c r="D5271" s="179" t="s">
        <v>1813</v>
      </c>
      <c r="E5271" s="299">
        <f t="shared" si="339"/>
        <v>4</v>
      </c>
      <c r="F5271" s="275">
        <f t="shared" si="340"/>
        <v>1.3333333333333333</v>
      </c>
      <c r="G5271" s="275">
        <f t="shared" si="341"/>
        <v>1.3333333333333333</v>
      </c>
      <c r="H5271" s="275">
        <f t="shared" si="342"/>
        <v>1.3333333333333333</v>
      </c>
      <c r="J5271" s="389">
        <v>16</v>
      </c>
      <c r="K5271" s="369">
        <f t="shared" si="344"/>
        <v>7.3067236318574507</v>
      </c>
      <c r="L5271" s="397">
        <f t="shared" si="343"/>
        <v>143269.09082073433</v>
      </c>
      <c r="M5271" s="389">
        <v>7163454.5410367167</v>
      </c>
    </row>
    <row r="5272" spans="1:13">
      <c r="A5272" s="382">
        <v>547</v>
      </c>
      <c r="B5272" s="408" t="s">
        <v>6146</v>
      </c>
      <c r="C5272" s="365" t="s">
        <v>6121</v>
      </c>
      <c r="D5272" s="179" t="s">
        <v>1813</v>
      </c>
      <c r="E5272" s="299">
        <f t="shared" si="339"/>
        <v>5</v>
      </c>
      <c r="F5272" s="275">
        <f t="shared" si="340"/>
        <v>1.6666666666666667</v>
      </c>
      <c r="G5272" s="275">
        <f t="shared" si="341"/>
        <v>1.6666666666666667</v>
      </c>
      <c r="H5272" s="275">
        <f t="shared" si="342"/>
        <v>1.6666666666666667</v>
      </c>
      <c r="J5272" s="389">
        <v>20</v>
      </c>
      <c r="K5272" s="369">
        <f t="shared" si="344"/>
        <v>15.968281818660287</v>
      </c>
      <c r="L5272" s="397">
        <f t="shared" si="343"/>
        <v>313103.56507177034</v>
      </c>
      <c r="M5272" s="389">
        <v>15655178.253588516</v>
      </c>
    </row>
    <row r="5273" spans="1:13">
      <c r="A5273" s="382">
        <v>548</v>
      </c>
      <c r="B5273" s="408" t="s">
        <v>6147</v>
      </c>
      <c r="C5273" s="365" t="s">
        <v>6121</v>
      </c>
      <c r="D5273" s="179" t="s">
        <v>1813</v>
      </c>
      <c r="E5273" s="299">
        <f t="shared" ref="E5273:E5297" si="345">+F5273+G5273+H5273</f>
        <v>4</v>
      </c>
      <c r="F5273" s="275">
        <f t="shared" si="340"/>
        <v>1.3333333333333333</v>
      </c>
      <c r="G5273" s="275">
        <f t="shared" si="341"/>
        <v>1.3333333333333333</v>
      </c>
      <c r="H5273" s="275">
        <f t="shared" si="342"/>
        <v>1.3333333333333333</v>
      </c>
      <c r="J5273" s="389">
        <v>16</v>
      </c>
      <c r="K5273" s="369">
        <f t="shared" si="344"/>
        <v>15.965244000000002</v>
      </c>
      <c r="L5273" s="397">
        <f t="shared" si="343"/>
        <v>313044.00000000006</v>
      </c>
      <c r="M5273" s="389">
        <v>15652200.000000002</v>
      </c>
    </row>
    <row r="5274" spans="1:13">
      <c r="A5274" s="382">
        <v>549</v>
      </c>
      <c r="B5274" s="408" t="s">
        <v>6148</v>
      </c>
      <c r="C5274" s="365" t="s">
        <v>6121</v>
      </c>
      <c r="D5274" s="179" t="s">
        <v>1813</v>
      </c>
      <c r="E5274" s="299">
        <f t="shared" si="345"/>
        <v>1</v>
      </c>
      <c r="F5274" s="275">
        <f t="shared" si="340"/>
        <v>0.33333333333333331</v>
      </c>
      <c r="G5274" s="275">
        <f t="shared" si="341"/>
        <v>0.33333333333333331</v>
      </c>
      <c r="H5274" s="275">
        <f t="shared" si="342"/>
        <v>0.33333333333333331</v>
      </c>
      <c r="J5274" s="389">
        <v>4</v>
      </c>
      <c r="K5274" s="369">
        <f t="shared" si="344"/>
        <v>15.965244000000002</v>
      </c>
      <c r="L5274" s="397">
        <f t="shared" si="343"/>
        <v>313044.00000000006</v>
      </c>
      <c r="M5274" s="389">
        <v>15652200.000000002</v>
      </c>
    </row>
    <row r="5275" spans="1:13">
      <c r="A5275" s="382">
        <v>550</v>
      </c>
      <c r="B5275" s="408" t="s">
        <v>6149</v>
      </c>
      <c r="C5275" s="365" t="s">
        <v>6121</v>
      </c>
      <c r="D5275" s="179" t="s">
        <v>1813</v>
      </c>
      <c r="E5275" s="299">
        <f t="shared" si="345"/>
        <v>2</v>
      </c>
      <c r="F5275" s="275">
        <f t="shared" si="340"/>
        <v>0.66666666666666663</v>
      </c>
      <c r="G5275" s="275">
        <f t="shared" si="341"/>
        <v>0.66666666666666663</v>
      </c>
      <c r="H5275" s="275">
        <f t="shared" si="342"/>
        <v>0.66666666666666663</v>
      </c>
      <c r="J5275" s="389">
        <v>8</v>
      </c>
      <c r="K5275" s="369">
        <f t="shared" si="344"/>
        <v>15.965244000000002</v>
      </c>
      <c r="L5275" s="397">
        <f t="shared" si="343"/>
        <v>313044.00000000006</v>
      </c>
      <c r="M5275" s="389">
        <v>15652200.000000002</v>
      </c>
    </row>
    <row r="5276" spans="1:13">
      <c r="A5276" s="382">
        <v>551</v>
      </c>
      <c r="B5276" s="408" t="s">
        <v>6150</v>
      </c>
      <c r="C5276" s="365" t="s">
        <v>6151</v>
      </c>
      <c r="D5276" s="179" t="s">
        <v>1813</v>
      </c>
      <c r="E5276" s="299">
        <f t="shared" si="345"/>
        <v>1</v>
      </c>
      <c r="F5276" s="275">
        <f t="shared" si="340"/>
        <v>0.33333333333333331</v>
      </c>
      <c r="G5276" s="275">
        <f t="shared" si="341"/>
        <v>0.33333333333333331</v>
      </c>
      <c r="H5276" s="275">
        <f t="shared" si="342"/>
        <v>0.33333333333333331</v>
      </c>
      <c r="J5276" s="389">
        <v>4</v>
      </c>
      <c r="K5276" s="369">
        <f t="shared" si="344"/>
        <v>5.4260280875999998</v>
      </c>
      <c r="L5276" s="397">
        <f t="shared" si="343"/>
        <v>106392.70759999999</v>
      </c>
      <c r="M5276" s="389" t="s">
        <v>6152</v>
      </c>
    </row>
    <row r="5277" spans="1:13">
      <c r="A5277" s="382">
        <v>552</v>
      </c>
      <c r="B5277" s="408" t="s">
        <v>6153</v>
      </c>
      <c r="C5277" s="365" t="s">
        <v>6151</v>
      </c>
      <c r="D5277" s="179" t="s">
        <v>1813</v>
      </c>
      <c r="E5277" s="299">
        <f t="shared" si="345"/>
        <v>2</v>
      </c>
      <c r="F5277" s="275">
        <f t="shared" si="340"/>
        <v>0.66666666666666663</v>
      </c>
      <c r="G5277" s="275">
        <f t="shared" si="341"/>
        <v>0.66666666666666663</v>
      </c>
      <c r="H5277" s="275">
        <f t="shared" si="342"/>
        <v>0.66666666666666663</v>
      </c>
      <c r="J5277" s="389">
        <v>8</v>
      </c>
      <c r="K5277" s="369">
        <f t="shared" si="344"/>
        <v>7.2019996800000001</v>
      </c>
      <c r="L5277" s="397">
        <f t="shared" si="343"/>
        <v>141215.67999999999</v>
      </c>
      <c r="M5277" s="389">
        <v>7060784</v>
      </c>
    </row>
    <row r="5278" spans="1:13">
      <c r="A5278" s="382">
        <v>553</v>
      </c>
      <c r="B5278" s="408" t="s">
        <v>6154</v>
      </c>
      <c r="C5278" s="365" t="s">
        <v>6151</v>
      </c>
      <c r="D5278" s="179" t="s">
        <v>1813</v>
      </c>
      <c r="E5278" s="299">
        <f t="shared" si="345"/>
        <v>1.5</v>
      </c>
      <c r="F5278" s="184">
        <f t="shared" si="340"/>
        <v>0.5</v>
      </c>
      <c r="G5278" s="184">
        <f t="shared" si="341"/>
        <v>0.5</v>
      </c>
      <c r="H5278" s="184">
        <f t="shared" si="342"/>
        <v>0.5</v>
      </c>
      <c r="J5278" s="389">
        <v>6</v>
      </c>
      <c r="K5278" s="369">
        <f t="shared" si="344"/>
        <v>6.6096000000000004</v>
      </c>
      <c r="L5278" s="397">
        <f t="shared" si="343"/>
        <v>129600</v>
      </c>
      <c r="M5278" s="389">
        <v>6480000</v>
      </c>
    </row>
    <row r="5279" spans="1:13">
      <c r="A5279" s="382">
        <v>554</v>
      </c>
      <c r="B5279" s="408" t="s">
        <v>6155</v>
      </c>
      <c r="C5279" s="365" t="s">
        <v>6151</v>
      </c>
      <c r="D5279" s="179" t="s">
        <v>1813</v>
      </c>
      <c r="E5279" s="299">
        <f t="shared" si="345"/>
        <v>2</v>
      </c>
      <c r="F5279" s="275">
        <f t="shared" si="340"/>
        <v>0.66666666666666663</v>
      </c>
      <c r="G5279" s="275">
        <f t="shared" si="341"/>
        <v>0.66666666666666663</v>
      </c>
      <c r="H5279" s="275">
        <f t="shared" si="342"/>
        <v>0.66666666666666663</v>
      </c>
      <c r="J5279" s="389">
        <v>8</v>
      </c>
      <c r="K5279" s="369">
        <f t="shared" si="344"/>
        <v>6.60455916</v>
      </c>
      <c r="L5279" s="397">
        <f t="shared" si="343"/>
        <v>129501.16</v>
      </c>
      <c r="M5279" s="389">
        <v>6475058</v>
      </c>
    </row>
    <row r="5280" spans="1:13">
      <c r="A5280" s="382">
        <v>555</v>
      </c>
      <c r="B5280" s="408" t="s">
        <v>6156</v>
      </c>
      <c r="C5280" s="365" t="s">
        <v>6151</v>
      </c>
      <c r="D5280" s="179" t="s">
        <v>1813</v>
      </c>
      <c r="E5280" s="299">
        <f t="shared" si="345"/>
        <v>2</v>
      </c>
      <c r="F5280" s="275">
        <f t="shared" si="340"/>
        <v>0.66666666666666663</v>
      </c>
      <c r="G5280" s="275">
        <f t="shared" si="341"/>
        <v>0.66666666666666663</v>
      </c>
      <c r="H5280" s="275">
        <f t="shared" si="342"/>
        <v>0.66666666666666663</v>
      </c>
      <c r="J5280" s="389">
        <v>8</v>
      </c>
      <c r="K5280" s="369">
        <f t="shared" si="344"/>
        <v>5.3506242000000004</v>
      </c>
      <c r="L5280" s="397">
        <f t="shared" si="343"/>
        <v>104914.2</v>
      </c>
      <c r="M5280" s="389">
        <v>5245710</v>
      </c>
    </row>
    <row r="5281" spans="1:13">
      <c r="A5281" s="382">
        <v>556</v>
      </c>
      <c r="B5281" s="408" t="s">
        <v>6157</v>
      </c>
      <c r="C5281" s="365" t="s">
        <v>6151</v>
      </c>
      <c r="D5281" s="179" t="s">
        <v>1813</v>
      </c>
      <c r="E5281" s="299">
        <f t="shared" si="345"/>
        <v>2</v>
      </c>
      <c r="F5281" s="275">
        <f t="shared" si="340"/>
        <v>0.66666666666666663</v>
      </c>
      <c r="G5281" s="275">
        <f t="shared" si="341"/>
        <v>0.66666666666666663</v>
      </c>
      <c r="H5281" s="275">
        <f t="shared" si="342"/>
        <v>0.66666666666666663</v>
      </c>
      <c r="J5281" s="389">
        <v>8</v>
      </c>
      <c r="K5281" s="369">
        <f t="shared" si="344"/>
        <v>1.0615191000000002</v>
      </c>
      <c r="L5281" s="397">
        <f t="shared" si="343"/>
        <v>20814.100000000002</v>
      </c>
      <c r="M5281" s="389">
        <v>1040705</v>
      </c>
    </row>
    <row r="5282" spans="1:13">
      <c r="A5282" s="382">
        <v>557</v>
      </c>
      <c r="B5282" s="408" t="s">
        <v>6158</v>
      </c>
      <c r="C5282" s="365" t="s">
        <v>6151</v>
      </c>
      <c r="D5282" s="179" t="s">
        <v>1813</v>
      </c>
      <c r="E5282" s="299">
        <f t="shared" si="345"/>
        <v>2</v>
      </c>
      <c r="F5282" s="275">
        <f t="shared" si="340"/>
        <v>0.66666666666666663</v>
      </c>
      <c r="G5282" s="275">
        <f t="shared" si="341"/>
        <v>0.66666666666666663</v>
      </c>
      <c r="H5282" s="275">
        <f t="shared" si="342"/>
        <v>0.66666666666666663</v>
      </c>
      <c r="J5282" s="389">
        <v>8</v>
      </c>
      <c r="K5282" s="369">
        <f t="shared" si="344"/>
        <v>8.82486864</v>
      </c>
      <c r="L5282" s="397">
        <f t="shared" si="343"/>
        <v>173036.64</v>
      </c>
      <c r="M5282" s="389">
        <v>8651832</v>
      </c>
    </row>
    <row r="5283" spans="1:13">
      <c r="A5283" s="382">
        <v>558</v>
      </c>
      <c r="B5283" s="408" t="s">
        <v>6159</v>
      </c>
      <c r="C5283" s="365" t="s">
        <v>6151</v>
      </c>
      <c r="D5283" s="179" t="s">
        <v>1813</v>
      </c>
      <c r="E5283" s="299">
        <f t="shared" si="345"/>
        <v>2.5</v>
      </c>
      <c r="F5283" s="275">
        <f t="shared" si="340"/>
        <v>0.83333333333333337</v>
      </c>
      <c r="G5283" s="275">
        <f t="shared" si="341"/>
        <v>0.83333333333333337</v>
      </c>
      <c r="H5283" s="275">
        <f t="shared" si="342"/>
        <v>0.83333333333333337</v>
      </c>
      <c r="J5283" s="389">
        <v>10</v>
      </c>
      <c r="K5283" s="369">
        <f t="shared" si="344"/>
        <v>10.058086948437499</v>
      </c>
      <c r="L5283" s="397">
        <f t="shared" si="343"/>
        <v>197217.39114583333</v>
      </c>
      <c r="M5283" s="389">
        <v>9860869.557291666</v>
      </c>
    </row>
    <row r="5284" spans="1:13">
      <c r="A5284" s="382">
        <v>559</v>
      </c>
      <c r="B5284" s="408" t="s">
        <v>6160</v>
      </c>
      <c r="C5284" s="365" t="s">
        <v>6161</v>
      </c>
      <c r="D5284" s="179" t="s">
        <v>1813</v>
      </c>
      <c r="E5284" s="299">
        <f t="shared" si="345"/>
        <v>2.5</v>
      </c>
      <c r="F5284" s="275">
        <f t="shared" si="340"/>
        <v>0.83333333333333337</v>
      </c>
      <c r="G5284" s="275">
        <f t="shared" si="341"/>
        <v>0.83333333333333337</v>
      </c>
      <c r="H5284" s="275">
        <f t="shared" si="342"/>
        <v>0.83333333333333337</v>
      </c>
      <c r="J5284" s="389">
        <v>10</v>
      </c>
      <c r="K5284" s="369">
        <f t="shared" si="344"/>
        <v>5.117739126</v>
      </c>
      <c r="L5284" s="397">
        <f t="shared" si="343"/>
        <v>100347.826</v>
      </c>
      <c r="M5284" s="389">
        <v>5017391.3</v>
      </c>
    </row>
    <row r="5285" spans="1:13">
      <c r="A5285" s="382">
        <v>560</v>
      </c>
      <c r="B5285" s="408" t="s">
        <v>6162</v>
      </c>
      <c r="C5285" s="365" t="s">
        <v>6161</v>
      </c>
      <c r="D5285" s="179" t="s">
        <v>1813</v>
      </c>
      <c r="E5285" s="299">
        <f t="shared" si="345"/>
        <v>3</v>
      </c>
      <c r="F5285" s="366">
        <f t="shared" si="340"/>
        <v>1</v>
      </c>
      <c r="G5285" s="366">
        <f t="shared" si="341"/>
        <v>1</v>
      </c>
      <c r="H5285" s="366">
        <f t="shared" si="342"/>
        <v>1</v>
      </c>
      <c r="J5285" s="389">
        <v>12</v>
      </c>
      <c r="K5285" s="369">
        <f t="shared" si="344"/>
        <v>8.4295705061999993</v>
      </c>
      <c r="L5285" s="397">
        <f t="shared" si="343"/>
        <v>165285.69620000001</v>
      </c>
      <c r="M5285" s="389" t="s">
        <v>6163</v>
      </c>
    </row>
    <row r="5286" spans="1:13">
      <c r="A5286" s="382">
        <v>561</v>
      </c>
      <c r="B5286" s="408" t="s">
        <v>6164</v>
      </c>
      <c r="C5286" s="365" t="s">
        <v>6161</v>
      </c>
      <c r="D5286" s="179" t="s">
        <v>1813</v>
      </c>
      <c r="E5286" s="299">
        <f t="shared" si="345"/>
        <v>4</v>
      </c>
      <c r="F5286" s="275">
        <f t="shared" si="340"/>
        <v>1.3333333333333333</v>
      </c>
      <c r="G5286" s="275">
        <f t="shared" si="341"/>
        <v>1.3333333333333333</v>
      </c>
      <c r="H5286" s="275">
        <f t="shared" si="342"/>
        <v>1.3333333333333333</v>
      </c>
      <c r="J5286" s="389">
        <v>16</v>
      </c>
      <c r="K5286" s="369">
        <f t="shared" si="344"/>
        <v>8.242874092200001</v>
      </c>
      <c r="L5286" s="397">
        <f t="shared" si="343"/>
        <v>161624.9822</v>
      </c>
      <c r="M5286" s="389" t="s">
        <v>6165</v>
      </c>
    </row>
    <row r="5287" spans="1:13">
      <c r="A5287" s="382">
        <v>562</v>
      </c>
      <c r="B5287" s="408" t="s">
        <v>6166</v>
      </c>
      <c r="C5287" s="365" t="s">
        <v>6161</v>
      </c>
      <c r="D5287" s="179" t="s">
        <v>1813</v>
      </c>
      <c r="E5287" s="299">
        <f t="shared" si="345"/>
        <v>5</v>
      </c>
      <c r="F5287" s="275">
        <f t="shared" si="340"/>
        <v>1.6666666666666667</v>
      </c>
      <c r="G5287" s="275">
        <f t="shared" si="341"/>
        <v>1.6666666666666667</v>
      </c>
      <c r="H5287" s="275">
        <f t="shared" si="342"/>
        <v>1.6666666666666667</v>
      </c>
      <c r="J5287" s="389">
        <v>20</v>
      </c>
      <c r="K5287" s="369">
        <f t="shared" si="344"/>
        <v>11.091391224120605</v>
      </c>
      <c r="L5287" s="397">
        <f t="shared" si="343"/>
        <v>217478.25929648243</v>
      </c>
      <c r="M5287" s="389">
        <v>10873912.964824121</v>
      </c>
    </row>
    <row r="5288" spans="1:13">
      <c r="A5288" s="382">
        <v>563</v>
      </c>
      <c r="B5288" s="408" t="s">
        <v>6167</v>
      </c>
      <c r="C5288" s="365" t="s">
        <v>6161</v>
      </c>
      <c r="D5288" s="179" t="s">
        <v>1813</v>
      </c>
      <c r="E5288" s="299">
        <f t="shared" si="345"/>
        <v>5</v>
      </c>
      <c r="F5288" s="275">
        <f t="shared" si="340"/>
        <v>1.6666666666666667</v>
      </c>
      <c r="G5288" s="275">
        <f t="shared" si="341"/>
        <v>1.6666666666666667</v>
      </c>
      <c r="H5288" s="275">
        <f t="shared" si="342"/>
        <v>1.6666666666666667</v>
      </c>
      <c r="J5288" s="389">
        <v>20</v>
      </c>
      <c r="K5288" s="369">
        <f t="shared" si="344"/>
        <v>8.1290348032432416</v>
      </c>
      <c r="L5288" s="397">
        <f t="shared" si="343"/>
        <v>159392.83927927926</v>
      </c>
      <c r="M5288" s="389">
        <v>7969641.9639639631</v>
      </c>
    </row>
    <row r="5289" spans="1:13">
      <c r="A5289" s="382">
        <v>564</v>
      </c>
      <c r="B5289" s="408" t="s">
        <v>6168</v>
      </c>
      <c r="C5289" s="365" t="s">
        <v>6161</v>
      </c>
      <c r="D5289" s="179" t="s">
        <v>1813</v>
      </c>
      <c r="E5289" s="299">
        <f t="shared" si="345"/>
        <v>0.5</v>
      </c>
      <c r="F5289" s="275">
        <f t="shared" si="340"/>
        <v>0.16666666666666666</v>
      </c>
      <c r="G5289" s="275">
        <f t="shared" si="341"/>
        <v>0.16666666666666666</v>
      </c>
      <c r="H5289" s="275">
        <f t="shared" si="342"/>
        <v>0.16666666666666666</v>
      </c>
      <c r="J5289" s="389">
        <v>2</v>
      </c>
      <c r="K5289" s="369">
        <f t="shared" si="344"/>
        <v>10.71</v>
      </c>
      <c r="L5289" s="397">
        <f t="shared" si="343"/>
        <v>210000</v>
      </c>
      <c r="M5289" s="389">
        <v>10500000</v>
      </c>
    </row>
    <row r="5290" spans="1:13">
      <c r="A5290" s="382">
        <v>565</v>
      </c>
      <c r="B5290" s="408" t="s">
        <v>6169</v>
      </c>
      <c r="C5290" s="365" t="s">
        <v>6170</v>
      </c>
      <c r="D5290" s="179" t="s">
        <v>1813</v>
      </c>
      <c r="E5290" s="299">
        <f t="shared" si="345"/>
        <v>2</v>
      </c>
      <c r="F5290" s="275">
        <f t="shared" si="340"/>
        <v>0.66666666666666663</v>
      </c>
      <c r="G5290" s="275">
        <f t="shared" si="341"/>
        <v>0.66666666666666663</v>
      </c>
      <c r="H5290" s="275">
        <f t="shared" si="342"/>
        <v>0.66666666666666663</v>
      </c>
      <c r="J5290" s="389">
        <v>8</v>
      </c>
      <c r="K5290" s="369">
        <f t="shared" si="344"/>
        <v>25.7217378</v>
      </c>
      <c r="L5290" s="397">
        <f t="shared" si="343"/>
        <v>504347.8</v>
      </c>
      <c r="M5290" s="389">
        <v>25217390</v>
      </c>
    </row>
    <row r="5291" spans="1:13">
      <c r="A5291" s="382">
        <v>566</v>
      </c>
      <c r="B5291" s="408" t="s">
        <v>6171</v>
      </c>
      <c r="C5291" s="426" t="s">
        <v>6170</v>
      </c>
      <c r="D5291" s="179" t="s">
        <v>1813</v>
      </c>
      <c r="E5291" s="299">
        <f t="shared" si="345"/>
        <v>4</v>
      </c>
      <c r="F5291" s="275">
        <f t="shared" si="340"/>
        <v>1.3333333333333333</v>
      </c>
      <c r="G5291" s="275">
        <f t="shared" si="341"/>
        <v>1.3333333333333333</v>
      </c>
      <c r="H5291" s="275">
        <f t="shared" si="342"/>
        <v>1.3333333333333333</v>
      </c>
      <c r="J5291" s="389">
        <v>16</v>
      </c>
      <c r="K5291" s="369">
        <f t="shared" si="344"/>
        <v>24.4684536</v>
      </c>
      <c r="L5291" s="397">
        <f t="shared" si="343"/>
        <v>479773.60000000003</v>
      </c>
      <c r="M5291" s="389">
        <v>23988680</v>
      </c>
    </row>
    <row r="5292" spans="1:13">
      <c r="A5292" s="382">
        <v>567</v>
      </c>
      <c r="B5292" s="408" t="s">
        <v>6172</v>
      </c>
      <c r="C5292" s="365" t="s">
        <v>6170</v>
      </c>
      <c r="D5292" s="179" t="s">
        <v>1813</v>
      </c>
      <c r="E5292" s="300">
        <f t="shared" si="345"/>
        <v>0.25</v>
      </c>
      <c r="F5292" s="275">
        <f t="shared" si="340"/>
        <v>8.3333333333333329E-2</v>
      </c>
      <c r="G5292" s="275">
        <f t="shared" si="341"/>
        <v>8.3333333333333329E-2</v>
      </c>
      <c r="H5292" s="275">
        <f t="shared" si="342"/>
        <v>8.3333333333333329E-2</v>
      </c>
      <c r="J5292" s="389">
        <v>1</v>
      </c>
      <c r="K5292" s="369">
        <f t="shared" si="344"/>
        <v>10.642683060000001</v>
      </c>
      <c r="L5292" s="397">
        <f t="shared" si="343"/>
        <v>208680.06</v>
      </c>
      <c r="M5292" s="389">
        <v>10434003</v>
      </c>
    </row>
    <row r="5293" spans="1:13">
      <c r="A5293" s="382">
        <v>568</v>
      </c>
      <c r="B5293" s="408" t="s">
        <v>6173</v>
      </c>
      <c r="C5293" s="365" t="s">
        <v>6174</v>
      </c>
      <c r="D5293" s="179" t="s">
        <v>1813</v>
      </c>
      <c r="E5293" s="300">
        <f t="shared" si="345"/>
        <v>0.25</v>
      </c>
      <c r="F5293" s="275">
        <f t="shared" si="340"/>
        <v>8.3333333333333329E-2</v>
      </c>
      <c r="G5293" s="275">
        <f t="shared" si="341"/>
        <v>8.3333333333333329E-2</v>
      </c>
      <c r="H5293" s="275">
        <f t="shared" si="342"/>
        <v>8.3333333333333329E-2</v>
      </c>
      <c r="J5293" s="389">
        <v>1</v>
      </c>
      <c r="K5293" s="369">
        <f t="shared" si="344"/>
        <v>10.64268408</v>
      </c>
      <c r="L5293" s="397">
        <f t="shared" si="343"/>
        <v>208680.08000000002</v>
      </c>
      <c r="M5293" s="389">
        <v>10434004</v>
      </c>
    </row>
    <row r="5294" spans="1:13">
      <c r="A5294" s="382">
        <v>569</v>
      </c>
      <c r="B5294" s="408" t="s">
        <v>6175</v>
      </c>
      <c r="C5294" s="365" t="s">
        <v>6176</v>
      </c>
      <c r="D5294" s="179" t="s">
        <v>1813</v>
      </c>
      <c r="E5294" s="300">
        <f t="shared" si="345"/>
        <v>0.25</v>
      </c>
      <c r="F5294" s="275">
        <f t="shared" si="340"/>
        <v>8.3333333333333329E-2</v>
      </c>
      <c r="G5294" s="275">
        <f t="shared" si="341"/>
        <v>8.3333333333333329E-2</v>
      </c>
      <c r="H5294" s="275">
        <f t="shared" si="342"/>
        <v>8.3333333333333329E-2</v>
      </c>
      <c r="J5294" s="389">
        <v>1</v>
      </c>
      <c r="K5294" s="369">
        <f t="shared" si="344"/>
        <v>10.6426851</v>
      </c>
      <c r="L5294" s="397">
        <f t="shared" si="343"/>
        <v>208680.1</v>
      </c>
      <c r="M5294" s="389">
        <v>10434005</v>
      </c>
    </row>
    <row r="5295" spans="1:13">
      <c r="A5295" s="382">
        <v>570</v>
      </c>
      <c r="B5295" s="408" t="s">
        <v>6177</v>
      </c>
      <c r="C5295" s="365" t="s">
        <v>6170</v>
      </c>
      <c r="D5295" s="179" t="s">
        <v>1813</v>
      </c>
      <c r="E5295" s="299">
        <f t="shared" si="345"/>
        <v>1</v>
      </c>
      <c r="F5295" s="275">
        <f t="shared" si="340"/>
        <v>0.33333333333333331</v>
      </c>
      <c r="G5295" s="275">
        <f t="shared" si="341"/>
        <v>0.33333333333333331</v>
      </c>
      <c r="H5295" s="275">
        <f t="shared" si="342"/>
        <v>0.33333333333333331</v>
      </c>
      <c r="J5295" s="389">
        <v>4</v>
      </c>
      <c r="K5295" s="369">
        <f t="shared" si="344"/>
        <v>12.138</v>
      </c>
      <c r="L5295" s="397">
        <f t="shared" si="343"/>
        <v>238000</v>
      </c>
      <c r="M5295" s="389">
        <v>11900000</v>
      </c>
    </row>
    <row r="5296" spans="1:13">
      <c r="A5296" s="382">
        <v>571</v>
      </c>
      <c r="B5296" s="408" t="s">
        <v>6178</v>
      </c>
      <c r="C5296" s="365" t="s">
        <v>6170</v>
      </c>
      <c r="D5296" s="179" t="s">
        <v>1813</v>
      </c>
      <c r="E5296" s="299">
        <f t="shared" si="345"/>
        <v>2</v>
      </c>
      <c r="F5296" s="275">
        <f t="shared" si="340"/>
        <v>0.66666666666666663</v>
      </c>
      <c r="G5296" s="275">
        <f t="shared" si="341"/>
        <v>0.66666666666666663</v>
      </c>
      <c r="H5296" s="275">
        <f t="shared" si="342"/>
        <v>0.66666666666666663</v>
      </c>
      <c r="J5296" s="389">
        <v>8</v>
      </c>
      <c r="K5296" s="369">
        <f t="shared" si="344"/>
        <v>8.1736607172000006</v>
      </c>
      <c r="L5296" s="397">
        <f t="shared" si="343"/>
        <v>160267.8572</v>
      </c>
      <c r="M5296" s="389" t="s">
        <v>6179</v>
      </c>
    </row>
    <row r="5297" spans="1:242">
      <c r="A5297" s="382">
        <v>572</v>
      </c>
      <c r="B5297" s="408" t="s">
        <v>6180</v>
      </c>
      <c r="C5297" s="365" t="s">
        <v>6170</v>
      </c>
      <c r="D5297" s="179" t="s">
        <v>1813</v>
      </c>
      <c r="E5297" s="299">
        <f t="shared" si="345"/>
        <v>1</v>
      </c>
      <c r="F5297" s="275">
        <f t="shared" si="340"/>
        <v>0.33333333333333331</v>
      </c>
      <c r="G5297" s="275">
        <f t="shared" si="341"/>
        <v>0.33333333333333331</v>
      </c>
      <c r="H5297" s="275">
        <f t="shared" si="342"/>
        <v>0.33333333333333331</v>
      </c>
      <c r="J5297" s="389">
        <v>4</v>
      </c>
      <c r="K5297" s="369">
        <f t="shared" si="344"/>
        <v>9.1936607172000002</v>
      </c>
      <c r="L5297" s="397">
        <f t="shared" si="343"/>
        <v>180267.8572</v>
      </c>
      <c r="M5297" s="389" t="s">
        <v>6181</v>
      </c>
    </row>
    <row r="5298" spans="1:242" s="381" customFormat="1" ht="30.75" customHeight="1">
      <c r="A5298" s="820"/>
      <c r="B5298" s="1006" t="s">
        <v>6365</v>
      </c>
      <c r="C5298" s="1007"/>
      <c r="D5298" s="1007"/>
      <c r="E5298" s="1007"/>
      <c r="F5298" s="1007"/>
      <c r="G5298" s="1007"/>
      <c r="H5298" s="1007"/>
      <c r="I5298" s="387"/>
      <c r="J5298" s="378"/>
      <c r="K5298" s="395"/>
      <c r="L5298" s="388"/>
      <c r="M5298" s="388"/>
      <c r="N5298" s="378"/>
      <c r="O5298" s="378"/>
      <c r="P5298" s="378"/>
      <c r="Q5298" s="378"/>
      <c r="R5298" s="378"/>
      <c r="S5298" s="378"/>
      <c r="T5298" s="378"/>
      <c r="U5298" s="378"/>
      <c r="V5298" s="378"/>
      <c r="W5298" s="378"/>
      <c r="X5298" s="378"/>
      <c r="Y5298" s="378"/>
      <c r="Z5298" s="378"/>
      <c r="AA5298" s="378"/>
      <c r="AB5298" s="378"/>
      <c r="AC5298" s="378"/>
      <c r="AD5298" s="378"/>
      <c r="AE5298" s="378"/>
      <c r="AF5298" s="378"/>
      <c r="AG5298" s="378"/>
      <c r="AH5298" s="378"/>
      <c r="AI5298" s="378"/>
      <c r="AJ5298" s="378"/>
      <c r="AK5298" s="378"/>
      <c r="AL5298" s="378"/>
      <c r="AM5298" s="378"/>
      <c r="AN5298" s="378"/>
      <c r="AO5298" s="378"/>
      <c r="AP5298" s="378"/>
      <c r="AQ5298" s="378"/>
      <c r="AR5298" s="378"/>
      <c r="AS5298" s="378"/>
      <c r="AT5298" s="378"/>
      <c r="AU5298" s="378"/>
      <c r="AV5298" s="378"/>
      <c r="AW5298" s="378"/>
      <c r="AX5298" s="378"/>
      <c r="AY5298" s="378"/>
      <c r="AZ5298" s="378"/>
      <c r="BA5298" s="378"/>
      <c r="BB5298" s="378"/>
      <c r="BC5298" s="378"/>
      <c r="BD5298" s="378"/>
      <c r="BE5298" s="378"/>
      <c r="BF5298" s="378"/>
      <c r="BG5298" s="378"/>
      <c r="BH5298" s="378"/>
      <c r="BI5298" s="378"/>
      <c r="BJ5298" s="378"/>
      <c r="BK5298" s="378"/>
      <c r="BL5298" s="378"/>
      <c r="BM5298" s="378"/>
      <c r="BN5298" s="378"/>
      <c r="BO5298" s="378"/>
      <c r="BP5298" s="378"/>
      <c r="BQ5298" s="378"/>
      <c r="BR5298" s="378"/>
      <c r="BS5298" s="378"/>
      <c r="BT5298" s="378"/>
      <c r="BU5298" s="378"/>
      <c r="BV5298" s="378"/>
      <c r="BW5298" s="378"/>
      <c r="BX5298" s="378"/>
      <c r="BY5298" s="378"/>
      <c r="BZ5298" s="378"/>
      <c r="CA5298" s="378"/>
      <c r="CB5298" s="378"/>
      <c r="CC5298" s="378"/>
      <c r="CD5298" s="378"/>
      <c r="CE5298" s="378"/>
      <c r="CF5298" s="378"/>
      <c r="CG5298" s="378"/>
      <c r="CH5298" s="378"/>
      <c r="CI5298" s="378"/>
      <c r="CJ5298" s="378"/>
      <c r="CK5298" s="378"/>
      <c r="CL5298" s="378"/>
      <c r="CM5298" s="378"/>
      <c r="CN5298" s="378"/>
      <c r="CO5298" s="378"/>
      <c r="CP5298" s="378"/>
      <c r="CQ5298" s="378"/>
      <c r="CR5298" s="378"/>
      <c r="CS5298" s="378"/>
      <c r="CT5298" s="378"/>
      <c r="CU5298" s="378"/>
      <c r="CV5298" s="378"/>
      <c r="CW5298" s="378"/>
      <c r="CX5298" s="378"/>
      <c r="CY5298" s="378"/>
      <c r="CZ5298" s="378"/>
      <c r="DA5298" s="378"/>
      <c r="DB5298" s="378"/>
      <c r="DC5298" s="378"/>
      <c r="DD5298" s="378"/>
      <c r="DE5298" s="378"/>
      <c r="DF5298" s="378"/>
      <c r="DG5298" s="378"/>
      <c r="DH5298" s="378"/>
      <c r="DI5298" s="378"/>
      <c r="DJ5298" s="378"/>
      <c r="DK5298" s="378"/>
      <c r="DL5298" s="378"/>
      <c r="DM5298" s="378"/>
      <c r="DN5298" s="378"/>
      <c r="DO5298" s="378"/>
      <c r="DP5298" s="378"/>
      <c r="DQ5298" s="378"/>
      <c r="DR5298" s="378"/>
      <c r="DS5298" s="378"/>
      <c r="DT5298" s="378"/>
      <c r="DU5298" s="378"/>
      <c r="DV5298" s="378"/>
      <c r="DW5298" s="378"/>
      <c r="DX5298" s="378"/>
      <c r="DY5298" s="378"/>
      <c r="DZ5298" s="378"/>
      <c r="EA5298" s="378"/>
      <c r="EB5298" s="378"/>
      <c r="EC5298" s="378"/>
      <c r="ED5298" s="378"/>
      <c r="EE5298" s="378"/>
      <c r="EF5298" s="378"/>
      <c r="EG5298" s="378"/>
      <c r="EH5298" s="378"/>
      <c r="EI5298" s="378"/>
      <c r="EJ5298" s="378"/>
      <c r="EK5298" s="378"/>
      <c r="EL5298" s="378"/>
      <c r="EM5298" s="378"/>
      <c r="EN5298" s="378"/>
      <c r="EO5298" s="378"/>
      <c r="EP5298" s="378"/>
      <c r="EQ5298" s="378"/>
      <c r="ER5298" s="378"/>
      <c r="ES5298" s="378"/>
      <c r="ET5298" s="378"/>
      <c r="EU5298" s="378"/>
      <c r="EV5298" s="378"/>
      <c r="EW5298" s="378"/>
      <c r="EX5298" s="378"/>
      <c r="EY5298" s="378"/>
      <c r="EZ5298" s="378"/>
      <c r="FA5298" s="378"/>
      <c r="FB5298" s="378"/>
      <c r="FC5298" s="378"/>
      <c r="FD5298" s="378"/>
      <c r="FE5298" s="378"/>
      <c r="FF5298" s="378"/>
      <c r="FG5298" s="378"/>
      <c r="FH5298" s="378"/>
      <c r="FI5298" s="378"/>
      <c r="FJ5298" s="378"/>
      <c r="FK5298" s="378"/>
      <c r="FL5298" s="378"/>
      <c r="FM5298" s="378"/>
      <c r="FN5298" s="378"/>
      <c r="FO5298" s="378"/>
      <c r="FP5298" s="378"/>
      <c r="FQ5298" s="378"/>
      <c r="FR5298" s="378"/>
      <c r="FS5298" s="378"/>
      <c r="FT5298" s="378"/>
      <c r="FU5298" s="378"/>
      <c r="FV5298" s="378"/>
      <c r="FW5298" s="378"/>
      <c r="FX5298" s="378"/>
      <c r="FY5298" s="378"/>
      <c r="FZ5298" s="378"/>
      <c r="GA5298" s="378"/>
      <c r="GB5298" s="378"/>
      <c r="GC5298" s="378"/>
      <c r="GD5298" s="378"/>
      <c r="GE5298" s="378"/>
      <c r="GF5298" s="378"/>
      <c r="GG5298" s="378"/>
      <c r="GH5298" s="378"/>
      <c r="GI5298" s="378"/>
      <c r="GJ5298" s="378"/>
      <c r="GK5298" s="378"/>
      <c r="GL5298" s="378"/>
      <c r="GM5298" s="378"/>
      <c r="GN5298" s="378"/>
      <c r="GO5298" s="378"/>
      <c r="GP5298" s="378"/>
      <c r="GQ5298" s="378"/>
      <c r="GR5298" s="378"/>
      <c r="GS5298" s="378"/>
      <c r="GT5298" s="378"/>
      <c r="GU5298" s="378"/>
      <c r="GV5298" s="378"/>
      <c r="GW5298" s="378"/>
      <c r="GX5298" s="378"/>
      <c r="GY5298" s="378"/>
      <c r="GZ5298" s="378"/>
      <c r="HA5298" s="378"/>
      <c r="HB5298" s="378"/>
      <c r="HC5298" s="378"/>
      <c r="HD5298" s="378"/>
      <c r="HE5298" s="378"/>
      <c r="HF5298" s="378"/>
      <c r="HG5298" s="378"/>
      <c r="HH5298" s="378"/>
      <c r="HI5298" s="378"/>
      <c r="HJ5298" s="378"/>
      <c r="HK5298" s="378"/>
      <c r="HL5298" s="378"/>
      <c r="HM5298" s="378"/>
      <c r="HN5298" s="378"/>
      <c r="HO5298" s="378"/>
      <c r="HP5298" s="378"/>
      <c r="HQ5298" s="378"/>
      <c r="HR5298" s="378"/>
      <c r="HS5298" s="378"/>
      <c r="HT5298" s="378"/>
      <c r="HU5298" s="378"/>
      <c r="HV5298" s="378"/>
      <c r="HW5298" s="378"/>
      <c r="HX5298" s="378"/>
      <c r="HY5298" s="378"/>
      <c r="HZ5298" s="378"/>
      <c r="IA5298" s="378"/>
      <c r="IB5298" s="378"/>
      <c r="IC5298" s="378"/>
      <c r="ID5298" s="378"/>
      <c r="IE5298" s="378"/>
      <c r="IF5298" s="378"/>
      <c r="IG5298" s="378"/>
      <c r="IH5298" s="378"/>
    </row>
    <row r="5299" spans="1:242">
      <c r="A5299" s="382">
        <v>573</v>
      </c>
      <c r="B5299" s="364" t="s">
        <v>6182</v>
      </c>
      <c r="C5299" s="365" t="s">
        <v>6183</v>
      </c>
      <c r="D5299" s="365" t="s">
        <v>1808</v>
      </c>
      <c r="E5299" s="299">
        <f t="shared" ref="E5299:E5304" si="346">+F5299+G5299+H5299</f>
        <v>1050</v>
      </c>
      <c r="F5299" s="366">
        <f t="shared" ref="F5299:F5304" si="347">J5299/12</f>
        <v>350</v>
      </c>
      <c r="G5299" s="366">
        <f t="shared" ref="G5299:G5304" si="348">J5299/12</f>
        <v>350</v>
      </c>
      <c r="H5299" s="366">
        <f t="shared" ref="H5299:H5304" si="349">J5299/12</f>
        <v>350</v>
      </c>
      <c r="J5299" s="427">
        <v>4200</v>
      </c>
      <c r="K5299" s="369">
        <f t="shared" si="344"/>
        <v>4.5937499999999999E-2</v>
      </c>
      <c r="L5299" s="411">
        <f t="shared" ref="L5299:L5304" si="350">M5299*5%</f>
        <v>2187.5</v>
      </c>
      <c r="M5299" s="389">
        <v>43750</v>
      </c>
    </row>
    <row r="5300" spans="1:242">
      <c r="A5300" s="382">
        <v>574</v>
      </c>
      <c r="B5300" s="364" t="s">
        <v>6184</v>
      </c>
      <c r="C5300" s="365" t="s">
        <v>201</v>
      </c>
      <c r="D5300" s="365" t="s">
        <v>1808</v>
      </c>
      <c r="E5300" s="299">
        <f t="shared" si="346"/>
        <v>1</v>
      </c>
      <c r="F5300" s="275">
        <f t="shared" si="347"/>
        <v>0.33333333333333331</v>
      </c>
      <c r="G5300" s="275">
        <f t="shared" si="348"/>
        <v>0.33333333333333331</v>
      </c>
      <c r="H5300" s="275">
        <f t="shared" si="349"/>
        <v>0.33333333333333331</v>
      </c>
      <c r="J5300" s="427">
        <v>4</v>
      </c>
      <c r="K5300" s="369">
        <f t="shared" si="344"/>
        <v>8.9250000000000007</v>
      </c>
      <c r="L5300" s="411">
        <f t="shared" si="350"/>
        <v>425000</v>
      </c>
      <c r="M5300" s="389">
        <v>8500000</v>
      </c>
    </row>
    <row r="5301" spans="1:242">
      <c r="A5301" s="382">
        <v>575</v>
      </c>
      <c r="B5301" s="364" t="s">
        <v>6185</v>
      </c>
      <c r="C5301" s="365" t="s">
        <v>203</v>
      </c>
      <c r="D5301" s="365" t="s">
        <v>1808</v>
      </c>
      <c r="E5301" s="299">
        <f t="shared" si="346"/>
        <v>1</v>
      </c>
      <c r="F5301" s="275">
        <f t="shared" si="347"/>
        <v>0.33333333333333331</v>
      </c>
      <c r="G5301" s="275">
        <f t="shared" si="348"/>
        <v>0.33333333333333331</v>
      </c>
      <c r="H5301" s="275">
        <f t="shared" si="349"/>
        <v>0.33333333333333331</v>
      </c>
      <c r="J5301" s="427">
        <v>4</v>
      </c>
      <c r="K5301" s="369">
        <f t="shared" si="344"/>
        <v>8.9250000000000007</v>
      </c>
      <c r="L5301" s="411">
        <f t="shared" si="350"/>
        <v>425000</v>
      </c>
      <c r="M5301" s="389">
        <v>8500000</v>
      </c>
    </row>
    <row r="5302" spans="1:242">
      <c r="A5302" s="382">
        <v>576</v>
      </c>
      <c r="B5302" s="428" t="s">
        <v>6186</v>
      </c>
      <c r="C5302" s="365" t="s">
        <v>6187</v>
      </c>
      <c r="D5302" s="407" t="s">
        <v>1813</v>
      </c>
      <c r="E5302" s="299">
        <f t="shared" si="346"/>
        <v>0.5</v>
      </c>
      <c r="F5302" s="275">
        <f t="shared" si="347"/>
        <v>0.16666666666666666</v>
      </c>
      <c r="G5302" s="275">
        <f t="shared" si="348"/>
        <v>0.16666666666666666</v>
      </c>
      <c r="H5302" s="275">
        <f t="shared" si="349"/>
        <v>0.16666666666666666</v>
      </c>
      <c r="J5302" s="429">
        <v>2</v>
      </c>
      <c r="K5302" s="369">
        <f t="shared" si="344"/>
        <v>14.965157046</v>
      </c>
      <c r="L5302" s="411">
        <f t="shared" si="350"/>
        <v>712626.52600000007</v>
      </c>
      <c r="M5302" s="389" t="s">
        <v>6188</v>
      </c>
    </row>
    <row r="5303" spans="1:242">
      <c r="A5303" s="382">
        <v>577</v>
      </c>
      <c r="B5303" s="428" t="s">
        <v>6189</v>
      </c>
      <c r="C5303" s="365" t="s">
        <v>6187</v>
      </c>
      <c r="D5303" s="407" t="s">
        <v>1808</v>
      </c>
      <c r="E5303" s="299">
        <f t="shared" si="346"/>
        <v>75</v>
      </c>
      <c r="F5303" s="366">
        <f t="shared" si="347"/>
        <v>25</v>
      </c>
      <c r="G5303" s="366">
        <f t="shared" si="348"/>
        <v>25</v>
      </c>
      <c r="H5303" s="366">
        <f t="shared" si="349"/>
        <v>25</v>
      </c>
      <c r="J5303" s="429">
        <v>300</v>
      </c>
      <c r="K5303" s="369">
        <f t="shared" si="344"/>
        <v>0.29668800000000001</v>
      </c>
      <c r="L5303" s="411">
        <f t="shared" si="350"/>
        <v>14128</v>
      </c>
      <c r="M5303" s="389">
        <v>282560</v>
      </c>
    </row>
    <row r="5304" spans="1:242">
      <c r="A5304" s="382">
        <v>578</v>
      </c>
      <c r="B5304" s="428" t="s">
        <v>6190</v>
      </c>
      <c r="C5304" s="365"/>
      <c r="D5304" s="407" t="s">
        <v>1813</v>
      </c>
      <c r="E5304" s="299">
        <f t="shared" si="346"/>
        <v>2</v>
      </c>
      <c r="F5304" s="275">
        <f t="shared" si="347"/>
        <v>0.66666666666666663</v>
      </c>
      <c r="G5304" s="275">
        <f t="shared" si="348"/>
        <v>0.66666666666666663</v>
      </c>
      <c r="H5304" s="275">
        <f t="shared" si="349"/>
        <v>0.66666666666666663</v>
      </c>
      <c r="J5304" s="429">
        <v>8</v>
      </c>
      <c r="K5304" s="369">
        <f t="shared" si="344"/>
        <v>6.5278499999999999</v>
      </c>
      <c r="L5304" s="411">
        <f t="shared" si="350"/>
        <v>310850</v>
      </c>
      <c r="M5304" s="389">
        <v>6217000</v>
      </c>
    </row>
    <row r="5305" spans="1:242" s="381" customFormat="1" ht="30.75" customHeight="1">
      <c r="A5305" s="820"/>
      <c r="B5305" s="1006" t="s">
        <v>6366</v>
      </c>
      <c r="C5305" s="1007"/>
      <c r="D5305" s="1007"/>
      <c r="E5305" s="1007"/>
      <c r="F5305" s="1007"/>
      <c r="G5305" s="1007"/>
      <c r="H5305" s="1007"/>
      <c r="I5305" s="387"/>
      <c r="J5305" s="378"/>
      <c r="K5305" s="395"/>
      <c r="L5305" s="388"/>
      <c r="M5305" s="388"/>
      <c r="N5305" s="378"/>
      <c r="O5305" s="378"/>
      <c r="P5305" s="378"/>
      <c r="Q5305" s="378"/>
      <c r="R5305" s="378"/>
      <c r="S5305" s="378"/>
      <c r="T5305" s="378"/>
      <c r="U5305" s="378"/>
      <c r="V5305" s="378"/>
      <c r="W5305" s="378"/>
      <c r="X5305" s="378"/>
      <c r="Y5305" s="378"/>
      <c r="Z5305" s="378"/>
      <c r="AA5305" s="378"/>
      <c r="AB5305" s="378"/>
      <c r="AC5305" s="378"/>
      <c r="AD5305" s="378"/>
      <c r="AE5305" s="378"/>
      <c r="AF5305" s="378"/>
      <c r="AG5305" s="378"/>
      <c r="AH5305" s="378"/>
      <c r="AI5305" s="378"/>
      <c r="AJ5305" s="378"/>
      <c r="AK5305" s="378"/>
      <c r="AL5305" s="378"/>
      <c r="AM5305" s="378"/>
      <c r="AN5305" s="378"/>
      <c r="AO5305" s="378"/>
      <c r="AP5305" s="378"/>
      <c r="AQ5305" s="378"/>
      <c r="AR5305" s="378"/>
      <c r="AS5305" s="378"/>
      <c r="AT5305" s="378"/>
      <c r="AU5305" s="378"/>
      <c r="AV5305" s="378"/>
      <c r="AW5305" s="378"/>
      <c r="AX5305" s="378"/>
      <c r="AY5305" s="378"/>
      <c r="AZ5305" s="378"/>
      <c r="BA5305" s="378"/>
      <c r="BB5305" s="378"/>
      <c r="BC5305" s="378"/>
      <c r="BD5305" s="378"/>
      <c r="BE5305" s="378"/>
      <c r="BF5305" s="378"/>
      <c r="BG5305" s="378"/>
      <c r="BH5305" s="378"/>
      <c r="BI5305" s="378"/>
      <c r="BJ5305" s="378"/>
      <c r="BK5305" s="378"/>
      <c r="BL5305" s="378"/>
      <c r="BM5305" s="378"/>
      <c r="BN5305" s="378"/>
      <c r="BO5305" s="378"/>
      <c r="BP5305" s="378"/>
      <c r="BQ5305" s="378"/>
      <c r="BR5305" s="378"/>
      <c r="BS5305" s="378"/>
      <c r="BT5305" s="378"/>
      <c r="BU5305" s="378"/>
      <c r="BV5305" s="378"/>
      <c r="BW5305" s="378"/>
      <c r="BX5305" s="378"/>
      <c r="BY5305" s="378"/>
      <c r="BZ5305" s="378"/>
      <c r="CA5305" s="378"/>
      <c r="CB5305" s="378"/>
      <c r="CC5305" s="378"/>
      <c r="CD5305" s="378"/>
      <c r="CE5305" s="378"/>
      <c r="CF5305" s="378"/>
      <c r="CG5305" s="378"/>
      <c r="CH5305" s="378"/>
      <c r="CI5305" s="378"/>
      <c r="CJ5305" s="378"/>
      <c r="CK5305" s="378"/>
      <c r="CL5305" s="378"/>
      <c r="CM5305" s="378"/>
      <c r="CN5305" s="378"/>
      <c r="CO5305" s="378"/>
      <c r="CP5305" s="378"/>
      <c r="CQ5305" s="378"/>
      <c r="CR5305" s="378"/>
      <c r="CS5305" s="378"/>
      <c r="CT5305" s="378"/>
      <c r="CU5305" s="378"/>
      <c r="CV5305" s="378"/>
      <c r="CW5305" s="378"/>
      <c r="CX5305" s="378"/>
      <c r="CY5305" s="378"/>
      <c r="CZ5305" s="378"/>
      <c r="DA5305" s="378"/>
      <c r="DB5305" s="378"/>
      <c r="DC5305" s="378"/>
      <c r="DD5305" s="378"/>
      <c r="DE5305" s="378"/>
      <c r="DF5305" s="378"/>
      <c r="DG5305" s="378"/>
      <c r="DH5305" s="378"/>
      <c r="DI5305" s="378"/>
      <c r="DJ5305" s="378"/>
      <c r="DK5305" s="378"/>
      <c r="DL5305" s="378"/>
      <c r="DM5305" s="378"/>
      <c r="DN5305" s="378"/>
      <c r="DO5305" s="378"/>
      <c r="DP5305" s="378"/>
      <c r="DQ5305" s="378"/>
      <c r="DR5305" s="378"/>
      <c r="DS5305" s="378"/>
      <c r="DT5305" s="378"/>
      <c r="DU5305" s="378"/>
      <c r="DV5305" s="378"/>
      <c r="DW5305" s="378"/>
      <c r="DX5305" s="378"/>
      <c r="DY5305" s="378"/>
      <c r="DZ5305" s="378"/>
      <c r="EA5305" s="378"/>
      <c r="EB5305" s="378"/>
      <c r="EC5305" s="378"/>
      <c r="ED5305" s="378"/>
      <c r="EE5305" s="378"/>
      <c r="EF5305" s="378"/>
      <c r="EG5305" s="378"/>
      <c r="EH5305" s="378"/>
      <c r="EI5305" s="378"/>
      <c r="EJ5305" s="378"/>
      <c r="EK5305" s="378"/>
      <c r="EL5305" s="378"/>
      <c r="EM5305" s="378"/>
      <c r="EN5305" s="378"/>
      <c r="EO5305" s="378"/>
      <c r="EP5305" s="378"/>
      <c r="EQ5305" s="378"/>
      <c r="ER5305" s="378"/>
      <c r="ES5305" s="378"/>
      <c r="ET5305" s="378"/>
      <c r="EU5305" s="378"/>
      <c r="EV5305" s="378"/>
      <c r="EW5305" s="378"/>
      <c r="EX5305" s="378"/>
      <c r="EY5305" s="378"/>
      <c r="EZ5305" s="378"/>
      <c r="FA5305" s="378"/>
      <c r="FB5305" s="378"/>
      <c r="FC5305" s="378"/>
      <c r="FD5305" s="378"/>
      <c r="FE5305" s="378"/>
      <c r="FF5305" s="378"/>
      <c r="FG5305" s="378"/>
      <c r="FH5305" s="378"/>
      <c r="FI5305" s="378"/>
      <c r="FJ5305" s="378"/>
      <c r="FK5305" s="378"/>
      <c r="FL5305" s="378"/>
      <c r="FM5305" s="378"/>
      <c r="FN5305" s="378"/>
      <c r="FO5305" s="378"/>
      <c r="FP5305" s="378"/>
      <c r="FQ5305" s="378"/>
      <c r="FR5305" s="378"/>
      <c r="FS5305" s="378"/>
      <c r="FT5305" s="378"/>
      <c r="FU5305" s="378"/>
      <c r="FV5305" s="378"/>
      <c r="FW5305" s="378"/>
      <c r="FX5305" s="378"/>
      <c r="FY5305" s="378"/>
      <c r="FZ5305" s="378"/>
      <c r="GA5305" s="378"/>
      <c r="GB5305" s="378"/>
      <c r="GC5305" s="378"/>
      <c r="GD5305" s="378"/>
      <c r="GE5305" s="378"/>
      <c r="GF5305" s="378"/>
      <c r="GG5305" s="378"/>
      <c r="GH5305" s="378"/>
      <c r="GI5305" s="378"/>
      <c r="GJ5305" s="378"/>
      <c r="GK5305" s="378"/>
      <c r="GL5305" s="378"/>
      <c r="GM5305" s="378"/>
      <c r="GN5305" s="378"/>
      <c r="GO5305" s="378"/>
      <c r="GP5305" s="378"/>
      <c r="GQ5305" s="378"/>
      <c r="GR5305" s="378"/>
      <c r="GS5305" s="378"/>
      <c r="GT5305" s="378"/>
      <c r="GU5305" s="378"/>
      <c r="GV5305" s="378"/>
      <c r="GW5305" s="378"/>
      <c r="GX5305" s="378"/>
      <c r="GY5305" s="378"/>
      <c r="GZ5305" s="378"/>
      <c r="HA5305" s="378"/>
      <c r="HB5305" s="378"/>
      <c r="HC5305" s="378"/>
      <c r="HD5305" s="378"/>
      <c r="HE5305" s="378"/>
      <c r="HF5305" s="378"/>
      <c r="HG5305" s="378"/>
      <c r="HH5305" s="378"/>
      <c r="HI5305" s="378"/>
      <c r="HJ5305" s="378"/>
      <c r="HK5305" s="378"/>
      <c r="HL5305" s="378"/>
      <c r="HM5305" s="378"/>
      <c r="HN5305" s="378"/>
      <c r="HO5305" s="378"/>
      <c r="HP5305" s="378"/>
      <c r="HQ5305" s="378"/>
      <c r="HR5305" s="378"/>
      <c r="HS5305" s="378"/>
      <c r="HT5305" s="378"/>
      <c r="HU5305" s="378"/>
      <c r="HV5305" s="378"/>
      <c r="HW5305" s="378"/>
      <c r="HX5305" s="378"/>
      <c r="HY5305" s="378"/>
      <c r="HZ5305" s="378"/>
      <c r="IA5305" s="378"/>
      <c r="IB5305" s="378"/>
      <c r="IC5305" s="378"/>
      <c r="ID5305" s="378"/>
      <c r="IE5305" s="378"/>
      <c r="IF5305" s="378"/>
      <c r="IG5305" s="378"/>
      <c r="IH5305" s="378"/>
    </row>
    <row r="5306" spans="1:242">
      <c r="A5306" s="382">
        <v>579</v>
      </c>
      <c r="B5306" s="364" t="s">
        <v>6191</v>
      </c>
      <c r="C5306" s="365" t="s">
        <v>6192</v>
      </c>
      <c r="D5306" s="179" t="s">
        <v>1813</v>
      </c>
      <c r="E5306" s="299">
        <f t="shared" ref="E5306:E5314" si="351">+F5306+G5306+H5306</f>
        <v>5</v>
      </c>
      <c r="F5306" s="275">
        <f t="shared" ref="F5306:F5314" si="352">J5306/12</f>
        <v>1.6666666666666667</v>
      </c>
      <c r="G5306" s="275">
        <f t="shared" ref="G5306:G5314" si="353">J5306/12</f>
        <v>1.6666666666666667</v>
      </c>
      <c r="H5306" s="275">
        <f t="shared" ref="H5306:H5314" si="354">J5306/12</f>
        <v>1.6666666666666667</v>
      </c>
      <c r="J5306" s="430">
        <v>20</v>
      </c>
      <c r="K5306" s="369">
        <f t="shared" si="344"/>
        <v>17.265529690499999</v>
      </c>
      <c r="L5306" s="411">
        <f>M5306*5%</f>
        <v>822168.08050000004</v>
      </c>
      <c r="M5306" s="423">
        <v>16443361.609999999</v>
      </c>
    </row>
    <row r="5307" spans="1:242">
      <c r="A5307" s="382">
        <v>580</v>
      </c>
      <c r="B5307" s="364" t="s">
        <v>6193</v>
      </c>
      <c r="C5307" s="365" t="s">
        <v>6192</v>
      </c>
      <c r="D5307" s="179" t="s">
        <v>1813</v>
      </c>
      <c r="E5307" s="299">
        <f t="shared" si="351"/>
        <v>4</v>
      </c>
      <c r="F5307" s="275">
        <f t="shared" si="352"/>
        <v>1.3333333333333333</v>
      </c>
      <c r="G5307" s="275">
        <f t="shared" si="353"/>
        <v>1.3333333333333333</v>
      </c>
      <c r="H5307" s="275">
        <f t="shared" si="354"/>
        <v>1.3333333333333333</v>
      </c>
      <c r="J5307" s="389">
        <v>16</v>
      </c>
      <c r="K5307" s="369">
        <f t="shared" si="344"/>
        <v>17.265529690499999</v>
      </c>
      <c r="L5307" s="411">
        <f t="shared" ref="L5307:L5314" si="355">M5307*5%</f>
        <v>822168.08050000004</v>
      </c>
      <c r="M5307" s="423">
        <v>16443361.609999999</v>
      </c>
    </row>
    <row r="5308" spans="1:242">
      <c r="A5308" s="382">
        <v>581</v>
      </c>
      <c r="B5308" s="364" t="s">
        <v>6194</v>
      </c>
      <c r="C5308" s="365" t="s">
        <v>6192</v>
      </c>
      <c r="D5308" s="179" t="s">
        <v>1813</v>
      </c>
      <c r="E5308" s="299">
        <f t="shared" si="351"/>
        <v>4</v>
      </c>
      <c r="F5308" s="275">
        <f t="shared" si="352"/>
        <v>1.3333333333333333</v>
      </c>
      <c r="G5308" s="275">
        <f t="shared" si="353"/>
        <v>1.3333333333333333</v>
      </c>
      <c r="H5308" s="275">
        <f t="shared" si="354"/>
        <v>1.3333333333333333</v>
      </c>
      <c r="J5308" s="389">
        <v>16</v>
      </c>
      <c r="K5308" s="369">
        <f t="shared" si="344"/>
        <v>28.822950649500001</v>
      </c>
      <c r="L5308" s="411">
        <f t="shared" si="355"/>
        <v>1372521.4595000001</v>
      </c>
      <c r="M5308" s="424">
        <v>27450429.190000001</v>
      </c>
    </row>
    <row r="5309" spans="1:242">
      <c r="A5309" s="382">
        <v>582</v>
      </c>
      <c r="B5309" s="364" t="s">
        <v>6195</v>
      </c>
      <c r="C5309" s="365" t="s">
        <v>6192</v>
      </c>
      <c r="D5309" s="179" t="s">
        <v>1813</v>
      </c>
      <c r="E5309" s="299">
        <f t="shared" si="351"/>
        <v>4.4400000000000004</v>
      </c>
      <c r="F5309" s="275">
        <f t="shared" si="352"/>
        <v>1.4800000000000002</v>
      </c>
      <c r="G5309" s="275">
        <f t="shared" si="353"/>
        <v>1.4800000000000002</v>
      </c>
      <c r="H5309" s="275">
        <f t="shared" si="354"/>
        <v>1.4800000000000002</v>
      </c>
      <c r="J5309" s="389">
        <v>17.760000000000002</v>
      </c>
      <c r="K5309" s="369">
        <f t="shared" si="344"/>
        <v>18.1271664</v>
      </c>
      <c r="L5309" s="411">
        <f t="shared" si="355"/>
        <v>863198.4</v>
      </c>
      <c r="M5309" s="423">
        <v>17263968</v>
      </c>
    </row>
    <row r="5310" spans="1:242">
      <c r="A5310" s="382">
        <v>583</v>
      </c>
      <c r="B5310" s="364" t="s">
        <v>6196</v>
      </c>
      <c r="C5310" s="365" t="s">
        <v>6197</v>
      </c>
      <c r="D5310" s="179" t="s">
        <v>1808</v>
      </c>
      <c r="E5310" s="299">
        <f t="shared" si="351"/>
        <v>1</v>
      </c>
      <c r="F5310" s="275">
        <f t="shared" si="352"/>
        <v>0.33333333333333331</v>
      </c>
      <c r="G5310" s="275">
        <f t="shared" si="353"/>
        <v>0.33333333333333331</v>
      </c>
      <c r="H5310" s="275">
        <f t="shared" si="354"/>
        <v>0.33333333333333331</v>
      </c>
      <c r="J5310" s="389">
        <v>4</v>
      </c>
      <c r="K5310" s="369">
        <f t="shared" si="344"/>
        <v>196.875</v>
      </c>
      <c r="L5310" s="411">
        <f t="shared" si="355"/>
        <v>9375000</v>
      </c>
      <c r="M5310" s="423">
        <v>187500000</v>
      </c>
    </row>
    <row r="5311" spans="1:242">
      <c r="A5311" s="382">
        <v>584</v>
      </c>
      <c r="B5311" s="364" t="s">
        <v>6198</v>
      </c>
      <c r="C5311" s="365" t="s">
        <v>55</v>
      </c>
      <c r="D5311" s="179" t="s">
        <v>1808</v>
      </c>
      <c r="E5311" s="299">
        <f t="shared" si="351"/>
        <v>1.5</v>
      </c>
      <c r="F5311" s="184">
        <f t="shared" si="352"/>
        <v>0.5</v>
      </c>
      <c r="G5311" s="184">
        <f t="shared" si="353"/>
        <v>0.5</v>
      </c>
      <c r="H5311" s="184">
        <f t="shared" si="354"/>
        <v>0.5</v>
      </c>
      <c r="J5311" s="389">
        <v>6</v>
      </c>
      <c r="K5311" s="369">
        <f t="shared" si="344"/>
        <v>18.899999999999999</v>
      </c>
      <c r="L5311" s="411">
        <f t="shared" si="355"/>
        <v>900000</v>
      </c>
      <c r="M5311" s="423">
        <v>18000000</v>
      </c>
    </row>
    <row r="5312" spans="1:242">
      <c r="A5312" s="382">
        <v>585</v>
      </c>
      <c r="B5312" s="364" t="s">
        <v>6199</v>
      </c>
      <c r="C5312" s="365" t="s">
        <v>120</v>
      </c>
      <c r="D5312" s="179" t="s">
        <v>1808</v>
      </c>
      <c r="E5312" s="299">
        <f t="shared" si="351"/>
        <v>2</v>
      </c>
      <c r="F5312" s="275">
        <f t="shared" si="352"/>
        <v>0.66666666666666663</v>
      </c>
      <c r="G5312" s="275">
        <f t="shared" si="353"/>
        <v>0.66666666666666663</v>
      </c>
      <c r="H5312" s="275">
        <f t="shared" si="354"/>
        <v>0.66666666666666663</v>
      </c>
      <c r="J5312" s="389">
        <v>8</v>
      </c>
      <c r="K5312" s="369">
        <f t="shared" si="344"/>
        <v>18.899999999999999</v>
      </c>
      <c r="L5312" s="411">
        <f t="shared" si="355"/>
        <v>900000</v>
      </c>
      <c r="M5312" s="423">
        <v>18000000</v>
      </c>
    </row>
    <row r="5313" spans="1:242">
      <c r="A5313" s="382">
        <v>586</v>
      </c>
      <c r="B5313" s="364" t="s">
        <v>6198</v>
      </c>
      <c r="C5313" s="365" t="s">
        <v>199</v>
      </c>
      <c r="D5313" s="179" t="s">
        <v>1808</v>
      </c>
      <c r="E5313" s="299">
        <f t="shared" si="351"/>
        <v>1</v>
      </c>
      <c r="F5313" s="275">
        <f t="shared" si="352"/>
        <v>0.33333333333333331</v>
      </c>
      <c r="G5313" s="275">
        <f t="shared" si="353"/>
        <v>0.33333333333333331</v>
      </c>
      <c r="H5313" s="275">
        <f t="shared" si="354"/>
        <v>0.33333333333333331</v>
      </c>
      <c r="J5313" s="389">
        <v>4</v>
      </c>
      <c r="K5313" s="369">
        <f t="shared" si="344"/>
        <v>18.899999999999999</v>
      </c>
      <c r="L5313" s="411">
        <f t="shared" si="355"/>
        <v>900000</v>
      </c>
      <c r="M5313" s="423">
        <v>18000000</v>
      </c>
    </row>
    <row r="5314" spans="1:242">
      <c r="A5314" s="382">
        <v>587</v>
      </c>
      <c r="B5314" s="364" t="s">
        <v>6200</v>
      </c>
      <c r="C5314" s="365" t="s">
        <v>6201</v>
      </c>
      <c r="D5314" s="179" t="s">
        <v>1808</v>
      </c>
      <c r="E5314" s="299">
        <f t="shared" si="351"/>
        <v>75</v>
      </c>
      <c r="F5314" s="366">
        <f t="shared" si="352"/>
        <v>25</v>
      </c>
      <c r="G5314" s="366">
        <f t="shared" si="353"/>
        <v>25</v>
      </c>
      <c r="H5314" s="366">
        <f t="shared" si="354"/>
        <v>25</v>
      </c>
      <c r="J5314" s="389">
        <v>300</v>
      </c>
      <c r="K5314" s="369">
        <f t="shared" si="344"/>
        <v>0.76554449999999996</v>
      </c>
      <c r="L5314" s="411">
        <f t="shared" si="355"/>
        <v>36454.5</v>
      </c>
      <c r="M5314" s="423">
        <v>729090</v>
      </c>
    </row>
    <row r="5315" spans="1:242" s="381" customFormat="1" ht="30.75" customHeight="1">
      <c r="A5315" s="820"/>
      <c r="B5315" s="1006" t="s">
        <v>6367</v>
      </c>
      <c r="C5315" s="1007"/>
      <c r="D5315" s="1007"/>
      <c r="E5315" s="1007"/>
      <c r="F5315" s="1007"/>
      <c r="G5315" s="1007"/>
      <c r="H5315" s="1007"/>
      <c r="I5315" s="387"/>
      <c r="J5315" s="378"/>
      <c r="K5315" s="395"/>
      <c r="L5315" s="388"/>
      <c r="M5315" s="388"/>
      <c r="N5315" s="378"/>
      <c r="O5315" s="378"/>
      <c r="P5315" s="378"/>
      <c r="Q5315" s="378"/>
      <c r="R5315" s="378"/>
      <c r="S5315" s="378"/>
      <c r="T5315" s="378"/>
      <c r="U5315" s="378"/>
      <c r="V5315" s="378"/>
      <c r="W5315" s="378"/>
      <c r="X5315" s="378"/>
      <c r="Y5315" s="378"/>
      <c r="Z5315" s="378"/>
      <c r="AA5315" s="378"/>
      <c r="AB5315" s="378"/>
      <c r="AC5315" s="378"/>
      <c r="AD5315" s="378"/>
      <c r="AE5315" s="378"/>
      <c r="AF5315" s="378"/>
      <c r="AG5315" s="378"/>
      <c r="AH5315" s="378"/>
      <c r="AI5315" s="378"/>
      <c r="AJ5315" s="378"/>
      <c r="AK5315" s="378"/>
      <c r="AL5315" s="378"/>
      <c r="AM5315" s="378"/>
      <c r="AN5315" s="378"/>
      <c r="AO5315" s="378"/>
      <c r="AP5315" s="378"/>
      <c r="AQ5315" s="378"/>
      <c r="AR5315" s="378"/>
      <c r="AS5315" s="378"/>
      <c r="AT5315" s="378"/>
      <c r="AU5315" s="378"/>
      <c r="AV5315" s="378"/>
      <c r="AW5315" s="378"/>
      <c r="AX5315" s="378"/>
      <c r="AY5315" s="378"/>
      <c r="AZ5315" s="378"/>
      <c r="BA5315" s="378"/>
      <c r="BB5315" s="378"/>
      <c r="BC5315" s="378"/>
      <c r="BD5315" s="378"/>
      <c r="BE5315" s="378"/>
      <c r="BF5315" s="378"/>
      <c r="BG5315" s="378"/>
      <c r="BH5315" s="378"/>
      <c r="BI5315" s="378"/>
      <c r="BJ5315" s="378"/>
      <c r="BK5315" s="378"/>
      <c r="BL5315" s="378"/>
      <c r="BM5315" s="378"/>
      <c r="BN5315" s="378"/>
      <c r="BO5315" s="378"/>
      <c r="BP5315" s="378"/>
      <c r="BQ5315" s="378"/>
      <c r="BR5315" s="378"/>
      <c r="BS5315" s="378"/>
      <c r="BT5315" s="378"/>
      <c r="BU5315" s="378"/>
      <c r="BV5315" s="378"/>
      <c r="BW5315" s="378"/>
      <c r="BX5315" s="378"/>
      <c r="BY5315" s="378"/>
      <c r="BZ5315" s="378"/>
      <c r="CA5315" s="378"/>
      <c r="CB5315" s="378"/>
      <c r="CC5315" s="378"/>
      <c r="CD5315" s="378"/>
      <c r="CE5315" s="378"/>
      <c r="CF5315" s="378"/>
      <c r="CG5315" s="378"/>
      <c r="CH5315" s="378"/>
      <c r="CI5315" s="378"/>
      <c r="CJ5315" s="378"/>
      <c r="CK5315" s="378"/>
      <c r="CL5315" s="378"/>
      <c r="CM5315" s="378"/>
      <c r="CN5315" s="378"/>
      <c r="CO5315" s="378"/>
      <c r="CP5315" s="378"/>
      <c r="CQ5315" s="378"/>
      <c r="CR5315" s="378"/>
      <c r="CS5315" s="378"/>
      <c r="CT5315" s="378"/>
      <c r="CU5315" s="378"/>
      <c r="CV5315" s="378"/>
      <c r="CW5315" s="378"/>
      <c r="CX5315" s="378"/>
      <c r="CY5315" s="378"/>
      <c r="CZ5315" s="378"/>
      <c r="DA5315" s="378"/>
      <c r="DB5315" s="378"/>
      <c r="DC5315" s="378"/>
      <c r="DD5315" s="378"/>
      <c r="DE5315" s="378"/>
      <c r="DF5315" s="378"/>
      <c r="DG5315" s="378"/>
      <c r="DH5315" s="378"/>
      <c r="DI5315" s="378"/>
      <c r="DJ5315" s="378"/>
      <c r="DK5315" s="378"/>
      <c r="DL5315" s="378"/>
      <c r="DM5315" s="378"/>
      <c r="DN5315" s="378"/>
      <c r="DO5315" s="378"/>
      <c r="DP5315" s="378"/>
      <c r="DQ5315" s="378"/>
      <c r="DR5315" s="378"/>
      <c r="DS5315" s="378"/>
      <c r="DT5315" s="378"/>
      <c r="DU5315" s="378"/>
      <c r="DV5315" s="378"/>
      <c r="DW5315" s="378"/>
      <c r="DX5315" s="378"/>
      <c r="DY5315" s="378"/>
      <c r="DZ5315" s="378"/>
      <c r="EA5315" s="378"/>
      <c r="EB5315" s="378"/>
      <c r="EC5315" s="378"/>
      <c r="ED5315" s="378"/>
      <c r="EE5315" s="378"/>
      <c r="EF5315" s="378"/>
      <c r="EG5315" s="378"/>
      <c r="EH5315" s="378"/>
      <c r="EI5315" s="378"/>
      <c r="EJ5315" s="378"/>
      <c r="EK5315" s="378"/>
      <c r="EL5315" s="378"/>
      <c r="EM5315" s="378"/>
      <c r="EN5315" s="378"/>
      <c r="EO5315" s="378"/>
      <c r="EP5315" s="378"/>
      <c r="EQ5315" s="378"/>
      <c r="ER5315" s="378"/>
      <c r="ES5315" s="378"/>
      <c r="ET5315" s="378"/>
      <c r="EU5315" s="378"/>
      <c r="EV5315" s="378"/>
      <c r="EW5315" s="378"/>
      <c r="EX5315" s="378"/>
      <c r="EY5315" s="378"/>
      <c r="EZ5315" s="378"/>
      <c r="FA5315" s="378"/>
      <c r="FB5315" s="378"/>
      <c r="FC5315" s="378"/>
      <c r="FD5315" s="378"/>
      <c r="FE5315" s="378"/>
      <c r="FF5315" s="378"/>
      <c r="FG5315" s="378"/>
      <c r="FH5315" s="378"/>
      <c r="FI5315" s="378"/>
      <c r="FJ5315" s="378"/>
      <c r="FK5315" s="378"/>
      <c r="FL5315" s="378"/>
      <c r="FM5315" s="378"/>
      <c r="FN5315" s="378"/>
      <c r="FO5315" s="378"/>
      <c r="FP5315" s="378"/>
      <c r="FQ5315" s="378"/>
      <c r="FR5315" s="378"/>
      <c r="FS5315" s="378"/>
      <c r="FT5315" s="378"/>
      <c r="FU5315" s="378"/>
      <c r="FV5315" s="378"/>
      <c r="FW5315" s="378"/>
      <c r="FX5315" s="378"/>
      <c r="FY5315" s="378"/>
      <c r="FZ5315" s="378"/>
      <c r="GA5315" s="378"/>
      <c r="GB5315" s="378"/>
      <c r="GC5315" s="378"/>
      <c r="GD5315" s="378"/>
      <c r="GE5315" s="378"/>
      <c r="GF5315" s="378"/>
      <c r="GG5315" s="378"/>
      <c r="GH5315" s="378"/>
      <c r="GI5315" s="378"/>
      <c r="GJ5315" s="378"/>
      <c r="GK5315" s="378"/>
      <c r="GL5315" s="378"/>
      <c r="GM5315" s="378"/>
      <c r="GN5315" s="378"/>
      <c r="GO5315" s="378"/>
      <c r="GP5315" s="378"/>
      <c r="GQ5315" s="378"/>
      <c r="GR5315" s="378"/>
      <c r="GS5315" s="378"/>
      <c r="GT5315" s="378"/>
      <c r="GU5315" s="378"/>
      <c r="GV5315" s="378"/>
      <c r="GW5315" s="378"/>
      <c r="GX5315" s="378"/>
      <c r="GY5315" s="378"/>
      <c r="GZ5315" s="378"/>
      <c r="HA5315" s="378"/>
      <c r="HB5315" s="378"/>
      <c r="HC5315" s="378"/>
      <c r="HD5315" s="378"/>
      <c r="HE5315" s="378"/>
      <c r="HF5315" s="378"/>
      <c r="HG5315" s="378"/>
      <c r="HH5315" s="378"/>
      <c r="HI5315" s="378"/>
      <c r="HJ5315" s="378"/>
      <c r="HK5315" s="378"/>
      <c r="HL5315" s="378"/>
      <c r="HM5315" s="378"/>
      <c r="HN5315" s="378"/>
      <c r="HO5315" s="378"/>
      <c r="HP5315" s="378"/>
      <c r="HQ5315" s="378"/>
      <c r="HR5315" s="378"/>
      <c r="HS5315" s="378"/>
      <c r="HT5315" s="378"/>
      <c r="HU5315" s="378"/>
      <c r="HV5315" s="378"/>
      <c r="HW5315" s="378"/>
      <c r="HX5315" s="378"/>
      <c r="HY5315" s="378"/>
      <c r="HZ5315" s="378"/>
      <c r="IA5315" s="378"/>
      <c r="IB5315" s="378"/>
      <c r="IC5315" s="378"/>
      <c r="ID5315" s="378"/>
      <c r="IE5315" s="378"/>
      <c r="IF5315" s="378"/>
      <c r="IG5315" s="378"/>
      <c r="IH5315" s="378"/>
    </row>
    <row r="5316" spans="1:242" ht="42" customHeight="1">
      <c r="A5316" s="396">
        <v>588</v>
      </c>
      <c r="B5316" s="364" t="s">
        <v>6202</v>
      </c>
      <c r="C5316" s="835" t="s">
        <v>6203</v>
      </c>
      <c r="D5316" s="179" t="s">
        <v>6204</v>
      </c>
      <c r="E5316" s="299">
        <f t="shared" ref="E5316:E5347" si="356">+F5316+G5316+H5316</f>
        <v>50</v>
      </c>
      <c r="F5316" s="275">
        <f>J5316/12</f>
        <v>16.666666666666668</v>
      </c>
      <c r="G5316" s="275">
        <f>J5316/12</f>
        <v>16.666666666666668</v>
      </c>
      <c r="H5316" s="275">
        <f>J5316/12</f>
        <v>16.666666666666668</v>
      </c>
      <c r="J5316" s="431">
        <v>200</v>
      </c>
      <c r="K5316" s="369">
        <f t="shared" si="344"/>
        <v>6.3E-2</v>
      </c>
      <c r="L5316" s="405">
        <f>M5316*5%</f>
        <v>3000</v>
      </c>
      <c r="M5316" s="405">
        <v>60000</v>
      </c>
    </row>
    <row r="5317" spans="1:242">
      <c r="A5317" s="396">
        <v>589</v>
      </c>
      <c r="B5317" s="364" t="s">
        <v>6205</v>
      </c>
      <c r="C5317" s="365" t="s">
        <v>6206</v>
      </c>
      <c r="D5317" s="179" t="s">
        <v>1811</v>
      </c>
      <c r="E5317" s="299">
        <f t="shared" si="356"/>
        <v>50</v>
      </c>
      <c r="F5317" s="275">
        <f t="shared" ref="F5317:F5379" si="357">J5317/12</f>
        <v>16.666666666666668</v>
      </c>
      <c r="G5317" s="275">
        <f t="shared" ref="G5317:G5379" si="358">J5317/12</f>
        <v>16.666666666666668</v>
      </c>
      <c r="H5317" s="275">
        <f t="shared" ref="H5317:H5379" si="359">J5317/12</f>
        <v>16.666666666666668</v>
      </c>
      <c r="J5317" s="431">
        <v>200</v>
      </c>
      <c r="K5317" s="369">
        <f t="shared" si="344"/>
        <v>0.14174999999999999</v>
      </c>
      <c r="L5317" s="405">
        <f t="shared" ref="L5317:L5380" si="360">M5317*5%</f>
        <v>6750</v>
      </c>
      <c r="M5317" s="405">
        <v>135000</v>
      </c>
    </row>
    <row r="5318" spans="1:242">
      <c r="A5318" s="396">
        <v>590</v>
      </c>
      <c r="B5318" s="364" t="s">
        <v>6207</v>
      </c>
      <c r="C5318" s="365" t="s">
        <v>6208</v>
      </c>
      <c r="D5318" s="179" t="s">
        <v>1811</v>
      </c>
      <c r="E5318" s="299">
        <f t="shared" si="356"/>
        <v>300</v>
      </c>
      <c r="F5318" s="366">
        <f t="shared" si="357"/>
        <v>100</v>
      </c>
      <c r="G5318" s="366">
        <f t="shared" si="358"/>
        <v>100</v>
      </c>
      <c r="H5318" s="366">
        <f t="shared" si="359"/>
        <v>100</v>
      </c>
      <c r="J5318" s="432">
        <v>1200</v>
      </c>
      <c r="K5318" s="369">
        <f t="shared" si="344"/>
        <v>7.3483641000000002E-2</v>
      </c>
      <c r="L5318" s="405">
        <f t="shared" si="360"/>
        <v>3499.221</v>
      </c>
      <c r="M5318" s="405">
        <v>69984.42</v>
      </c>
    </row>
    <row r="5319" spans="1:242">
      <c r="A5319" s="396">
        <v>591</v>
      </c>
      <c r="B5319" s="364" t="s">
        <v>6209</v>
      </c>
      <c r="C5319" s="365" t="s">
        <v>6210</v>
      </c>
      <c r="D5319" s="179" t="s">
        <v>1812</v>
      </c>
      <c r="E5319" s="299">
        <f t="shared" si="356"/>
        <v>200</v>
      </c>
      <c r="F5319" s="275">
        <f t="shared" si="357"/>
        <v>66.666666666666671</v>
      </c>
      <c r="G5319" s="275">
        <f t="shared" si="358"/>
        <v>66.666666666666671</v>
      </c>
      <c r="H5319" s="275">
        <f t="shared" si="359"/>
        <v>66.666666666666671</v>
      </c>
      <c r="J5319" s="431">
        <v>800</v>
      </c>
      <c r="K5319" s="369">
        <f t="shared" si="344"/>
        <v>7.499994599999999E-4</v>
      </c>
      <c r="L5319" s="405">
        <f t="shared" si="360"/>
        <v>35.714259999999996</v>
      </c>
      <c r="M5319" s="405">
        <v>714.28519999999992</v>
      </c>
    </row>
    <row r="5320" spans="1:242">
      <c r="A5320" s="396">
        <v>592</v>
      </c>
      <c r="B5320" s="364" t="s">
        <v>6211</v>
      </c>
      <c r="C5320" s="365" t="s">
        <v>6212</v>
      </c>
      <c r="D5320" s="179" t="s">
        <v>1812</v>
      </c>
      <c r="E5320" s="299">
        <f t="shared" si="356"/>
        <v>200</v>
      </c>
      <c r="F5320" s="275">
        <f t="shared" si="357"/>
        <v>66.666666666666671</v>
      </c>
      <c r="G5320" s="275">
        <f t="shared" si="358"/>
        <v>66.666666666666671</v>
      </c>
      <c r="H5320" s="275">
        <f t="shared" si="359"/>
        <v>66.666666666666671</v>
      </c>
      <c r="J5320" s="431">
        <v>800</v>
      </c>
      <c r="K5320" s="369">
        <f t="shared" ref="K5320:K5383" si="361">(L5320+M5320)/1000000</f>
        <v>1.2187500045000002E-3</v>
      </c>
      <c r="L5320" s="405">
        <f t="shared" si="360"/>
        <v>58.035714500000012</v>
      </c>
      <c r="M5320" s="405">
        <v>1160.7142900000001</v>
      </c>
    </row>
    <row r="5321" spans="1:242">
      <c r="A5321" s="396">
        <v>593</v>
      </c>
      <c r="B5321" s="364" t="s">
        <v>6213</v>
      </c>
      <c r="C5321" s="365" t="s">
        <v>6210</v>
      </c>
      <c r="D5321" s="179" t="s">
        <v>1812</v>
      </c>
      <c r="E5321" s="299">
        <f t="shared" si="356"/>
        <v>200</v>
      </c>
      <c r="F5321" s="275">
        <f t="shared" si="357"/>
        <v>66.666666666666671</v>
      </c>
      <c r="G5321" s="275">
        <f t="shared" si="358"/>
        <v>66.666666666666671</v>
      </c>
      <c r="H5321" s="275">
        <f t="shared" si="359"/>
        <v>66.666666666666671</v>
      </c>
      <c r="J5321" s="431">
        <v>800</v>
      </c>
      <c r="K5321" s="369">
        <f t="shared" si="361"/>
        <v>1.8750000045000001E-3</v>
      </c>
      <c r="L5321" s="405">
        <f t="shared" si="360"/>
        <v>89.285714500000012</v>
      </c>
      <c r="M5321" s="405">
        <v>1785.7142900000001</v>
      </c>
    </row>
    <row r="5322" spans="1:242">
      <c r="A5322" s="396">
        <v>594</v>
      </c>
      <c r="B5322" s="364" t="s">
        <v>6214</v>
      </c>
      <c r="C5322" s="365" t="s">
        <v>6210</v>
      </c>
      <c r="D5322" s="179" t="s">
        <v>1812</v>
      </c>
      <c r="E5322" s="299">
        <f t="shared" si="356"/>
        <v>200</v>
      </c>
      <c r="F5322" s="275">
        <f t="shared" si="357"/>
        <v>66.666666666666671</v>
      </c>
      <c r="G5322" s="275">
        <f t="shared" si="358"/>
        <v>66.666666666666671</v>
      </c>
      <c r="H5322" s="275">
        <f t="shared" si="359"/>
        <v>66.666666666666671</v>
      </c>
      <c r="J5322" s="431">
        <v>800</v>
      </c>
      <c r="K5322" s="369">
        <f t="shared" si="361"/>
        <v>2.2499999969999998E-3</v>
      </c>
      <c r="L5322" s="405">
        <f t="shared" si="360"/>
        <v>107.14285700000001</v>
      </c>
      <c r="M5322" s="405">
        <v>2142.8571400000001</v>
      </c>
    </row>
    <row r="5323" spans="1:242">
      <c r="A5323" s="396">
        <v>595</v>
      </c>
      <c r="B5323" s="364" t="s">
        <v>6215</v>
      </c>
      <c r="C5323" s="365" t="s">
        <v>6212</v>
      </c>
      <c r="D5323" s="179" t="s">
        <v>1812</v>
      </c>
      <c r="E5323" s="299">
        <f t="shared" si="356"/>
        <v>200</v>
      </c>
      <c r="F5323" s="275">
        <f t="shared" si="357"/>
        <v>66.666666666666671</v>
      </c>
      <c r="G5323" s="275">
        <f t="shared" si="358"/>
        <v>66.666666666666671</v>
      </c>
      <c r="H5323" s="275">
        <f t="shared" si="359"/>
        <v>66.666666666666671</v>
      </c>
      <c r="J5323" s="431">
        <v>800</v>
      </c>
      <c r="K5323" s="369">
        <f t="shared" si="361"/>
        <v>2.2499999969999998E-3</v>
      </c>
      <c r="L5323" s="405">
        <f t="shared" si="360"/>
        <v>107.14285700000001</v>
      </c>
      <c r="M5323" s="405">
        <v>2142.8571400000001</v>
      </c>
    </row>
    <row r="5324" spans="1:242">
      <c r="A5324" s="396">
        <v>596</v>
      </c>
      <c r="B5324" s="364" t="s">
        <v>6216</v>
      </c>
      <c r="C5324" s="365" t="s">
        <v>6217</v>
      </c>
      <c r="D5324" s="179" t="s">
        <v>1812</v>
      </c>
      <c r="E5324" s="299">
        <f t="shared" si="356"/>
        <v>200</v>
      </c>
      <c r="F5324" s="275">
        <f t="shared" si="357"/>
        <v>66.666666666666671</v>
      </c>
      <c r="G5324" s="275">
        <f t="shared" si="358"/>
        <v>66.666666666666671</v>
      </c>
      <c r="H5324" s="275">
        <f t="shared" si="359"/>
        <v>66.666666666666671</v>
      </c>
      <c r="J5324" s="431">
        <v>800</v>
      </c>
      <c r="K5324" s="369">
        <f t="shared" si="361"/>
        <v>2.2499999969999998E-3</v>
      </c>
      <c r="L5324" s="405">
        <f t="shared" si="360"/>
        <v>107.14285700000001</v>
      </c>
      <c r="M5324" s="405">
        <v>2142.8571400000001</v>
      </c>
    </row>
    <row r="5325" spans="1:242">
      <c r="A5325" s="396">
        <v>597</v>
      </c>
      <c r="B5325" s="364" t="s">
        <v>6218</v>
      </c>
      <c r="C5325" s="365" t="s">
        <v>6219</v>
      </c>
      <c r="D5325" s="179" t="s">
        <v>1811</v>
      </c>
      <c r="E5325" s="299">
        <f t="shared" si="356"/>
        <v>300</v>
      </c>
      <c r="F5325" s="366">
        <f t="shared" si="357"/>
        <v>100</v>
      </c>
      <c r="G5325" s="366">
        <f t="shared" si="358"/>
        <v>100</v>
      </c>
      <c r="H5325" s="366">
        <f t="shared" si="359"/>
        <v>100</v>
      </c>
      <c r="J5325" s="431">
        <v>1200</v>
      </c>
      <c r="K5325" s="369">
        <f t="shared" si="361"/>
        <v>0.10756637849999999</v>
      </c>
      <c r="L5325" s="405">
        <f t="shared" si="360"/>
        <v>5122.2085000000006</v>
      </c>
      <c r="M5325" s="405">
        <v>102444.17</v>
      </c>
    </row>
    <row r="5326" spans="1:242">
      <c r="A5326" s="396">
        <v>598</v>
      </c>
      <c r="B5326" s="364" t="s">
        <v>6220</v>
      </c>
      <c r="C5326" s="835" t="s">
        <v>6221</v>
      </c>
      <c r="D5326" s="179" t="s">
        <v>1811</v>
      </c>
      <c r="E5326" s="299">
        <f t="shared" si="356"/>
        <v>300</v>
      </c>
      <c r="F5326" s="366">
        <f t="shared" si="357"/>
        <v>100</v>
      </c>
      <c r="G5326" s="366">
        <f t="shared" si="358"/>
        <v>100</v>
      </c>
      <c r="H5326" s="366">
        <f t="shared" si="359"/>
        <v>100</v>
      </c>
      <c r="J5326" s="431">
        <v>1200</v>
      </c>
      <c r="K5326" s="369">
        <f t="shared" si="361"/>
        <v>0.27187500000500003</v>
      </c>
      <c r="L5326" s="405">
        <f t="shared" si="360"/>
        <v>12946.428571666669</v>
      </c>
      <c r="M5326" s="405">
        <v>258928.57143333336</v>
      </c>
    </row>
    <row r="5327" spans="1:242">
      <c r="A5327" s="396">
        <v>599</v>
      </c>
      <c r="B5327" s="364" t="s">
        <v>6222</v>
      </c>
      <c r="C5327" s="365" t="s">
        <v>6219</v>
      </c>
      <c r="D5327" s="179" t="s">
        <v>1811</v>
      </c>
      <c r="E5327" s="299">
        <f t="shared" si="356"/>
        <v>250</v>
      </c>
      <c r="F5327" s="275">
        <f t="shared" si="357"/>
        <v>83.333333333333329</v>
      </c>
      <c r="G5327" s="275">
        <f t="shared" si="358"/>
        <v>83.333333333333329</v>
      </c>
      <c r="H5327" s="275">
        <f t="shared" si="359"/>
        <v>83.333333333333329</v>
      </c>
      <c r="J5327" s="431">
        <v>1000</v>
      </c>
      <c r="K5327" s="369">
        <f t="shared" si="361"/>
        <v>0.29157975000000003</v>
      </c>
      <c r="L5327" s="405">
        <f t="shared" si="360"/>
        <v>13884.75</v>
      </c>
      <c r="M5327" s="405">
        <v>277695</v>
      </c>
    </row>
    <row r="5328" spans="1:242">
      <c r="A5328" s="396">
        <v>600</v>
      </c>
      <c r="B5328" s="364" t="s">
        <v>6223</v>
      </c>
      <c r="C5328" s="365" t="s">
        <v>6224</v>
      </c>
      <c r="D5328" s="179" t="s">
        <v>1812</v>
      </c>
      <c r="E5328" s="299">
        <f t="shared" si="356"/>
        <v>5000</v>
      </c>
      <c r="F5328" s="275">
        <f t="shared" si="357"/>
        <v>1666.6666666666667</v>
      </c>
      <c r="G5328" s="275">
        <f t="shared" si="358"/>
        <v>1666.6666666666667</v>
      </c>
      <c r="H5328" s="275">
        <f t="shared" si="359"/>
        <v>1666.6666666666667</v>
      </c>
      <c r="J5328" s="431">
        <v>20000</v>
      </c>
      <c r="K5328" s="369">
        <f t="shared" si="361"/>
        <v>1.575E-3</v>
      </c>
      <c r="L5328" s="405">
        <f t="shared" si="360"/>
        <v>75</v>
      </c>
      <c r="M5328" s="405">
        <v>1500</v>
      </c>
    </row>
    <row r="5329" spans="1:13">
      <c r="A5329" s="396">
        <v>601</v>
      </c>
      <c r="B5329" s="364" t="s">
        <v>6225</v>
      </c>
      <c r="C5329" s="365" t="s">
        <v>6226</v>
      </c>
      <c r="D5329" s="179" t="s">
        <v>1812</v>
      </c>
      <c r="E5329" s="299">
        <f t="shared" si="356"/>
        <v>6750</v>
      </c>
      <c r="F5329" s="366">
        <f t="shared" si="357"/>
        <v>2250</v>
      </c>
      <c r="G5329" s="366">
        <f t="shared" si="358"/>
        <v>2250</v>
      </c>
      <c r="H5329" s="366">
        <f t="shared" si="359"/>
        <v>2250</v>
      </c>
      <c r="J5329" s="431">
        <v>27000</v>
      </c>
      <c r="K5329" s="369">
        <f t="shared" si="361"/>
        <v>4.6874999849999999E-4</v>
      </c>
      <c r="L5329" s="405">
        <f t="shared" si="360"/>
        <v>22.3214285</v>
      </c>
      <c r="M5329" s="405">
        <v>446.42856999999998</v>
      </c>
    </row>
    <row r="5330" spans="1:13">
      <c r="A5330" s="396">
        <v>602</v>
      </c>
      <c r="B5330" s="364" t="s">
        <v>6227</v>
      </c>
      <c r="C5330" s="365" t="s">
        <v>6228</v>
      </c>
      <c r="D5330" s="179" t="s">
        <v>1812</v>
      </c>
      <c r="E5330" s="299">
        <f t="shared" si="356"/>
        <v>2500</v>
      </c>
      <c r="F5330" s="275">
        <f t="shared" si="357"/>
        <v>833.33333333333337</v>
      </c>
      <c r="G5330" s="275">
        <f t="shared" si="358"/>
        <v>833.33333333333337</v>
      </c>
      <c r="H5330" s="275">
        <f t="shared" si="359"/>
        <v>833.33333333333337</v>
      </c>
      <c r="J5330" s="431">
        <v>10000</v>
      </c>
      <c r="K5330" s="369">
        <f t="shared" si="361"/>
        <v>5.1562500009999998E-3</v>
      </c>
      <c r="L5330" s="405">
        <f t="shared" si="360"/>
        <v>245.53571433333332</v>
      </c>
      <c r="M5330" s="405">
        <v>4910.7142866666663</v>
      </c>
    </row>
    <row r="5331" spans="1:13">
      <c r="A5331" s="396">
        <v>603</v>
      </c>
      <c r="B5331" s="364" t="s">
        <v>6229</v>
      </c>
      <c r="C5331" s="365" t="s">
        <v>6208</v>
      </c>
      <c r="D5331" s="179" t="s">
        <v>1812</v>
      </c>
      <c r="E5331" s="299">
        <f t="shared" si="356"/>
        <v>400</v>
      </c>
      <c r="F5331" s="275">
        <f t="shared" si="357"/>
        <v>133.33333333333334</v>
      </c>
      <c r="G5331" s="275">
        <f t="shared" si="358"/>
        <v>133.33333333333334</v>
      </c>
      <c r="H5331" s="275">
        <f t="shared" si="359"/>
        <v>133.33333333333334</v>
      </c>
      <c r="J5331" s="431">
        <v>1600</v>
      </c>
      <c r="K5331" s="369">
        <f t="shared" si="361"/>
        <v>3.7606800000000002E-3</v>
      </c>
      <c r="L5331" s="405">
        <f t="shared" si="360"/>
        <v>179.08000000000004</v>
      </c>
      <c r="M5331" s="405">
        <v>3581.6000000000004</v>
      </c>
    </row>
    <row r="5332" spans="1:13">
      <c r="A5332" s="396">
        <v>604</v>
      </c>
      <c r="B5332" s="364" t="s">
        <v>6230</v>
      </c>
      <c r="C5332" s="365" t="s">
        <v>6231</v>
      </c>
      <c r="D5332" s="179" t="s">
        <v>1812</v>
      </c>
      <c r="E5332" s="299">
        <f t="shared" si="356"/>
        <v>400</v>
      </c>
      <c r="F5332" s="275">
        <f t="shared" si="357"/>
        <v>133.33333333333334</v>
      </c>
      <c r="G5332" s="275">
        <f t="shared" si="358"/>
        <v>133.33333333333334</v>
      </c>
      <c r="H5332" s="275">
        <f t="shared" si="359"/>
        <v>133.33333333333334</v>
      </c>
      <c r="J5332" s="431">
        <v>1600</v>
      </c>
      <c r="K5332" s="369">
        <f t="shared" si="361"/>
        <v>3.4476750000000007E-3</v>
      </c>
      <c r="L5332" s="405">
        <f t="shared" si="360"/>
        <v>164.17500000000004</v>
      </c>
      <c r="M5332" s="405">
        <v>3283.5000000000005</v>
      </c>
    </row>
    <row r="5333" spans="1:13">
      <c r="A5333" s="396">
        <v>605</v>
      </c>
      <c r="B5333" s="364" t="s">
        <v>6232</v>
      </c>
      <c r="C5333" s="365"/>
      <c r="D5333" s="179" t="s">
        <v>1811</v>
      </c>
      <c r="E5333" s="299">
        <f t="shared" si="356"/>
        <v>500</v>
      </c>
      <c r="F5333" s="275">
        <f t="shared" si="357"/>
        <v>166.66666666666666</v>
      </c>
      <c r="G5333" s="275">
        <f t="shared" si="358"/>
        <v>166.66666666666666</v>
      </c>
      <c r="H5333" s="275">
        <f t="shared" si="359"/>
        <v>166.66666666666666</v>
      </c>
      <c r="J5333" s="431">
        <v>2000</v>
      </c>
      <c r="K5333" s="369">
        <f t="shared" si="361"/>
        <v>0.16800000000000001</v>
      </c>
      <c r="L5333" s="405">
        <f t="shared" si="360"/>
        <v>8000</v>
      </c>
      <c r="M5333" s="405">
        <v>160000</v>
      </c>
    </row>
    <row r="5334" spans="1:13">
      <c r="A5334" s="396">
        <v>606</v>
      </c>
      <c r="B5334" s="364" t="s">
        <v>6233</v>
      </c>
      <c r="C5334" s="835" t="s">
        <v>6234</v>
      </c>
      <c r="D5334" s="179" t="s">
        <v>6204</v>
      </c>
      <c r="E5334" s="299">
        <f t="shared" si="356"/>
        <v>100</v>
      </c>
      <c r="F5334" s="275">
        <f t="shared" si="357"/>
        <v>33.333333333333336</v>
      </c>
      <c r="G5334" s="275">
        <f t="shared" si="358"/>
        <v>33.333333333333336</v>
      </c>
      <c r="H5334" s="275">
        <f t="shared" si="359"/>
        <v>33.333333333333336</v>
      </c>
      <c r="J5334" s="431">
        <v>400</v>
      </c>
      <c r="K5334" s="369">
        <f t="shared" si="361"/>
        <v>6.3E-2</v>
      </c>
      <c r="L5334" s="405">
        <f t="shared" si="360"/>
        <v>3000</v>
      </c>
      <c r="M5334" s="405">
        <v>60000</v>
      </c>
    </row>
    <row r="5335" spans="1:13">
      <c r="A5335" s="396">
        <v>607</v>
      </c>
      <c r="B5335" s="364" t="s">
        <v>6235</v>
      </c>
      <c r="C5335" s="365" t="s">
        <v>6236</v>
      </c>
      <c r="D5335" s="179" t="s">
        <v>1811</v>
      </c>
      <c r="E5335" s="299">
        <f t="shared" si="356"/>
        <v>10</v>
      </c>
      <c r="F5335" s="275">
        <f t="shared" si="357"/>
        <v>3.3333333333333335</v>
      </c>
      <c r="G5335" s="275">
        <f t="shared" si="358"/>
        <v>3.3333333333333335</v>
      </c>
      <c r="H5335" s="275">
        <f t="shared" si="359"/>
        <v>3.3333333333333335</v>
      </c>
      <c r="J5335" s="431">
        <v>40</v>
      </c>
      <c r="K5335" s="369">
        <f t="shared" si="361"/>
        <v>1.1405625000000001E-2</v>
      </c>
      <c r="L5335" s="405">
        <f t="shared" si="360"/>
        <v>543.125</v>
      </c>
      <c r="M5335" s="405">
        <v>10862.5</v>
      </c>
    </row>
    <row r="5336" spans="1:13">
      <c r="A5336" s="396">
        <v>608</v>
      </c>
      <c r="B5336" s="364" t="s">
        <v>6237</v>
      </c>
      <c r="C5336" s="365" t="s">
        <v>6238</v>
      </c>
      <c r="D5336" s="179" t="s">
        <v>1811</v>
      </c>
      <c r="E5336" s="299">
        <f t="shared" si="356"/>
        <v>25</v>
      </c>
      <c r="F5336" s="275">
        <f t="shared" si="357"/>
        <v>8.3333333333333339</v>
      </c>
      <c r="G5336" s="275">
        <f t="shared" si="358"/>
        <v>8.3333333333333339</v>
      </c>
      <c r="H5336" s="275">
        <f t="shared" si="359"/>
        <v>8.3333333333333339</v>
      </c>
      <c r="J5336" s="431">
        <v>100</v>
      </c>
      <c r="K5336" s="369">
        <f t="shared" si="361"/>
        <v>2.9981490000000003E-2</v>
      </c>
      <c r="L5336" s="405">
        <f t="shared" si="360"/>
        <v>1427.6900000000003</v>
      </c>
      <c r="M5336" s="405">
        <v>28553.800000000003</v>
      </c>
    </row>
    <row r="5337" spans="1:13">
      <c r="A5337" s="396">
        <v>609</v>
      </c>
      <c r="B5337" s="364" t="s">
        <v>6239</v>
      </c>
      <c r="C5337" s="365" t="s">
        <v>6240</v>
      </c>
      <c r="D5337" s="179" t="s">
        <v>1811</v>
      </c>
      <c r="E5337" s="299">
        <f t="shared" si="356"/>
        <v>200</v>
      </c>
      <c r="F5337" s="275">
        <f t="shared" si="357"/>
        <v>66.666666666666671</v>
      </c>
      <c r="G5337" s="275">
        <f t="shared" si="358"/>
        <v>66.666666666666671</v>
      </c>
      <c r="H5337" s="275">
        <f t="shared" si="359"/>
        <v>66.666666666666671</v>
      </c>
      <c r="J5337" s="431">
        <v>800</v>
      </c>
      <c r="K5337" s="369">
        <f t="shared" si="361"/>
        <v>0.441</v>
      </c>
      <c r="L5337" s="405">
        <f t="shared" si="360"/>
        <v>21000</v>
      </c>
      <c r="M5337" s="405">
        <v>420000</v>
      </c>
    </row>
    <row r="5338" spans="1:13">
      <c r="A5338" s="396">
        <v>610</v>
      </c>
      <c r="B5338" s="364" t="s">
        <v>6241</v>
      </c>
      <c r="C5338" s="365"/>
      <c r="D5338" s="179" t="s">
        <v>1811</v>
      </c>
      <c r="E5338" s="299">
        <f t="shared" si="356"/>
        <v>2</v>
      </c>
      <c r="F5338" s="275">
        <f t="shared" si="357"/>
        <v>0.66666666666666663</v>
      </c>
      <c r="G5338" s="275">
        <f t="shared" si="358"/>
        <v>0.66666666666666663</v>
      </c>
      <c r="H5338" s="275">
        <f t="shared" si="359"/>
        <v>0.66666666666666663</v>
      </c>
      <c r="J5338" s="431">
        <v>8</v>
      </c>
      <c r="K5338" s="369">
        <f t="shared" si="361"/>
        <v>0.33521879999999998</v>
      </c>
      <c r="L5338" s="405">
        <f t="shared" si="360"/>
        <v>15962.800000000001</v>
      </c>
      <c r="M5338" s="405">
        <v>319256</v>
      </c>
    </row>
    <row r="5339" spans="1:13">
      <c r="A5339" s="396">
        <v>611</v>
      </c>
      <c r="B5339" s="364" t="s">
        <v>6242</v>
      </c>
      <c r="C5339" s="365"/>
      <c r="D5339" s="179" t="s">
        <v>1811</v>
      </c>
      <c r="E5339" s="299">
        <f t="shared" si="356"/>
        <v>30</v>
      </c>
      <c r="F5339" s="366">
        <f t="shared" si="357"/>
        <v>10</v>
      </c>
      <c r="G5339" s="366">
        <f t="shared" si="358"/>
        <v>10</v>
      </c>
      <c r="H5339" s="366">
        <f t="shared" si="359"/>
        <v>10</v>
      </c>
      <c r="J5339" s="431">
        <v>120</v>
      </c>
      <c r="K5339" s="369">
        <f t="shared" si="361"/>
        <v>0.34079219999999999</v>
      </c>
      <c r="L5339" s="405">
        <f t="shared" si="360"/>
        <v>16228.2</v>
      </c>
      <c r="M5339" s="405">
        <v>324564</v>
      </c>
    </row>
    <row r="5340" spans="1:13">
      <c r="A5340" s="396">
        <v>612</v>
      </c>
      <c r="B5340" s="364" t="s">
        <v>6243</v>
      </c>
      <c r="C5340" s="365" t="s">
        <v>6244</v>
      </c>
      <c r="D5340" s="179" t="s">
        <v>1819</v>
      </c>
      <c r="E5340" s="299">
        <f t="shared" si="356"/>
        <v>150</v>
      </c>
      <c r="F5340" s="366">
        <f t="shared" si="357"/>
        <v>50</v>
      </c>
      <c r="G5340" s="366">
        <f t="shared" si="358"/>
        <v>50</v>
      </c>
      <c r="H5340" s="366">
        <f t="shared" si="359"/>
        <v>50</v>
      </c>
      <c r="J5340" s="431">
        <v>600</v>
      </c>
      <c r="K5340" s="369">
        <f t="shared" si="361"/>
        <v>3.7592940000000005E-2</v>
      </c>
      <c r="L5340" s="405">
        <f t="shared" si="360"/>
        <v>1790.1400000000003</v>
      </c>
      <c r="M5340" s="405">
        <v>35802.800000000003</v>
      </c>
    </row>
    <row r="5341" spans="1:13">
      <c r="A5341" s="396">
        <v>613</v>
      </c>
      <c r="B5341" s="364" t="s">
        <v>6245</v>
      </c>
      <c r="C5341" s="365" t="s">
        <v>6246</v>
      </c>
      <c r="D5341" s="179" t="s">
        <v>1811</v>
      </c>
      <c r="E5341" s="299">
        <f t="shared" si="356"/>
        <v>150</v>
      </c>
      <c r="F5341" s="366">
        <f t="shared" si="357"/>
        <v>50</v>
      </c>
      <c r="G5341" s="366">
        <f t="shared" si="358"/>
        <v>50</v>
      </c>
      <c r="H5341" s="366">
        <f t="shared" si="359"/>
        <v>50</v>
      </c>
      <c r="J5341" s="431">
        <v>600</v>
      </c>
      <c r="K5341" s="369">
        <f t="shared" si="361"/>
        <v>6.8565000000000001E-2</v>
      </c>
      <c r="L5341" s="405">
        <f t="shared" si="360"/>
        <v>3265</v>
      </c>
      <c r="M5341" s="405">
        <v>65300</v>
      </c>
    </row>
    <row r="5342" spans="1:13">
      <c r="A5342" s="396">
        <v>614</v>
      </c>
      <c r="B5342" s="364" t="s">
        <v>6247</v>
      </c>
      <c r="C5342" s="365" t="s">
        <v>6246</v>
      </c>
      <c r="D5342" s="179" t="s">
        <v>1811</v>
      </c>
      <c r="E5342" s="299">
        <f t="shared" si="356"/>
        <v>50</v>
      </c>
      <c r="F5342" s="275">
        <f t="shared" si="357"/>
        <v>16.666666666666668</v>
      </c>
      <c r="G5342" s="275">
        <f t="shared" si="358"/>
        <v>16.666666666666668</v>
      </c>
      <c r="H5342" s="275">
        <f t="shared" si="359"/>
        <v>16.666666666666668</v>
      </c>
      <c r="J5342" s="431">
        <v>200</v>
      </c>
      <c r="K5342" s="369">
        <f t="shared" si="361"/>
        <v>6.8565000000000001E-2</v>
      </c>
      <c r="L5342" s="405">
        <f t="shared" si="360"/>
        <v>3265</v>
      </c>
      <c r="M5342" s="405">
        <v>65300</v>
      </c>
    </row>
    <row r="5343" spans="1:13">
      <c r="A5343" s="396">
        <v>615</v>
      </c>
      <c r="B5343" s="364" t="s">
        <v>6248</v>
      </c>
      <c r="C5343" s="365" t="s">
        <v>6246</v>
      </c>
      <c r="D5343" s="179" t="s">
        <v>1811</v>
      </c>
      <c r="E5343" s="299">
        <f t="shared" si="356"/>
        <v>75</v>
      </c>
      <c r="F5343" s="366">
        <f t="shared" si="357"/>
        <v>25</v>
      </c>
      <c r="G5343" s="366">
        <f t="shared" si="358"/>
        <v>25</v>
      </c>
      <c r="H5343" s="366">
        <f t="shared" si="359"/>
        <v>25</v>
      </c>
      <c r="J5343" s="431">
        <v>300</v>
      </c>
      <c r="K5343" s="369">
        <f t="shared" si="361"/>
        <v>0.19057500000000002</v>
      </c>
      <c r="L5343" s="405">
        <f t="shared" si="360"/>
        <v>9075.0000000000018</v>
      </c>
      <c r="M5343" s="405">
        <v>181500.00000000003</v>
      </c>
    </row>
    <row r="5344" spans="1:13">
      <c r="A5344" s="396">
        <v>616</v>
      </c>
      <c r="B5344" s="364" t="s">
        <v>6249</v>
      </c>
      <c r="C5344" s="365"/>
      <c r="D5344" s="179" t="s">
        <v>1811</v>
      </c>
      <c r="E5344" s="299">
        <f t="shared" si="356"/>
        <v>55.000000000000007</v>
      </c>
      <c r="F5344" s="275">
        <f t="shared" si="357"/>
        <v>18.333333333333336</v>
      </c>
      <c r="G5344" s="275">
        <f t="shared" si="358"/>
        <v>18.333333333333336</v>
      </c>
      <c r="H5344" s="275">
        <f t="shared" si="359"/>
        <v>18.333333333333336</v>
      </c>
      <c r="J5344" s="431">
        <v>220.00000000000003</v>
      </c>
      <c r="K5344" s="369">
        <f t="shared" si="361"/>
        <v>7.4234999999999995E-2</v>
      </c>
      <c r="L5344" s="405">
        <f t="shared" si="360"/>
        <v>3535</v>
      </c>
      <c r="M5344" s="405">
        <v>70700</v>
      </c>
    </row>
    <row r="5345" spans="1:13">
      <c r="A5345" s="396">
        <v>617</v>
      </c>
      <c r="B5345" s="364" t="s">
        <v>6250</v>
      </c>
      <c r="C5345" s="365"/>
      <c r="D5345" s="179" t="s">
        <v>4450</v>
      </c>
      <c r="E5345" s="299">
        <f t="shared" si="356"/>
        <v>110</v>
      </c>
      <c r="F5345" s="275">
        <f t="shared" si="357"/>
        <v>36.666666666666664</v>
      </c>
      <c r="G5345" s="275">
        <f t="shared" si="358"/>
        <v>36.666666666666664</v>
      </c>
      <c r="H5345" s="275">
        <f t="shared" si="359"/>
        <v>36.666666666666664</v>
      </c>
      <c r="J5345" s="432">
        <v>440</v>
      </c>
      <c r="K5345" s="369">
        <f t="shared" si="361"/>
        <v>4.6488750000000002E-2</v>
      </c>
      <c r="L5345" s="405">
        <f t="shared" si="360"/>
        <v>2213.75</v>
      </c>
      <c r="M5345" s="405">
        <v>44275</v>
      </c>
    </row>
    <row r="5346" spans="1:13">
      <c r="A5346" s="396">
        <v>618</v>
      </c>
      <c r="B5346" s="364" t="s">
        <v>6251</v>
      </c>
      <c r="C5346" s="365"/>
      <c r="D5346" s="179" t="s">
        <v>4450</v>
      </c>
      <c r="E5346" s="299">
        <f t="shared" si="356"/>
        <v>110</v>
      </c>
      <c r="F5346" s="275">
        <f t="shared" si="357"/>
        <v>36.666666666666664</v>
      </c>
      <c r="G5346" s="275">
        <f t="shared" si="358"/>
        <v>36.666666666666664</v>
      </c>
      <c r="H5346" s="275">
        <f t="shared" si="359"/>
        <v>36.666666666666664</v>
      </c>
      <c r="J5346" s="432">
        <v>440</v>
      </c>
      <c r="K5346" s="369">
        <f t="shared" si="361"/>
        <v>5.2053750000000003E-2</v>
      </c>
      <c r="L5346" s="405">
        <f t="shared" si="360"/>
        <v>2478.75</v>
      </c>
      <c r="M5346" s="405">
        <v>49575</v>
      </c>
    </row>
    <row r="5347" spans="1:13">
      <c r="A5347" s="396">
        <v>619</v>
      </c>
      <c r="B5347" s="364" t="s">
        <v>6252</v>
      </c>
      <c r="C5347" s="365"/>
      <c r="D5347" s="179" t="s">
        <v>4450</v>
      </c>
      <c r="E5347" s="299">
        <f t="shared" si="356"/>
        <v>110</v>
      </c>
      <c r="F5347" s="275">
        <f t="shared" si="357"/>
        <v>36.666666666666664</v>
      </c>
      <c r="G5347" s="275">
        <f t="shared" si="358"/>
        <v>36.666666666666664</v>
      </c>
      <c r="H5347" s="275">
        <f t="shared" si="359"/>
        <v>36.666666666666664</v>
      </c>
      <c r="J5347" s="432">
        <v>440</v>
      </c>
      <c r="K5347" s="369">
        <f t="shared" si="361"/>
        <v>1.448265E-2</v>
      </c>
      <c r="L5347" s="405">
        <f t="shared" si="360"/>
        <v>689.65000000000009</v>
      </c>
      <c r="M5347" s="405">
        <v>13793</v>
      </c>
    </row>
    <row r="5348" spans="1:13">
      <c r="A5348" s="396">
        <v>620</v>
      </c>
      <c r="B5348" s="364" t="s">
        <v>6253</v>
      </c>
      <c r="C5348" s="365"/>
      <c r="D5348" s="179" t="s">
        <v>4450</v>
      </c>
      <c r="E5348" s="299">
        <f t="shared" ref="E5348:E5379" si="362">+F5348+G5348+H5348</f>
        <v>110</v>
      </c>
      <c r="F5348" s="275">
        <f t="shared" si="357"/>
        <v>36.666666666666664</v>
      </c>
      <c r="G5348" s="275">
        <f t="shared" si="358"/>
        <v>36.666666666666664</v>
      </c>
      <c r="H5348" s="275">
        <f t="shared" si="359"/>
        <v>36.666666666666664</v>
      </c>
      <c r="J5348" s="432">
        <v>440</v>
      </c>
      <c r="K5348" s="369">
        <f t="shared" si="361"/>
        <v>4.2631942499999999E-2</v>
      </c>
      <c r="L5348" s="405">
        <f t="shared" si="360"/>
        <v>2030.0925</v>
      </c>
      <c r="M5348" s="405">
        <v>40601.85</v>
      </c>
    </row>
    <row r="5349" spans="1:13">
      <c r="A5349" s="396">
        <v>621</v>
      </c>
      <c r="B5349" s="364" t="s">
        <v>6254</v>
      </c>
      <c r="C5349" s="365"/>
      <c r="D5349" s="179" t="s">
        <v>4450</v>
      </c>
      <c r="E5349" s="299">
        <f t="shared" si="362"/>
        <v>110</v>
      </c>
      <c r="F5349" s="275">
        <f t="shared" si="357"/>
        <v>36.666666666666664</v>
      </c>
      <c r="G5349" s="275">
        <f t="shared" si="358"/>
        <v>36.666666666666664</v>
      </c>
      <c r="H5349" s="275">
        <f t="shared" si="359"/>
        <v>36.666666666666664</v>
      </c>
      <c r="J5349" s="432">
        <v>440</v>
      </c>
      <c r="K5349" s="369">
        <f t="shared" si="361"/>
        <v>5.27518425E-2</v>
      </c>
      <c r="L5349" s="405">
        <f t="shared" si="360"/>
        <v>2511.9925000000003</v>
      </c>
      <c r="M5349" s="405">
        <v>50239.85</v>
      </c>
    </row>
    <row r="5350" spans="1:13">
      <c r="A5350" s="396">
        <v>622</v>
      </c>
      <c r="B5350" s="364" t="s">
        <v>6255</v>
      </c>
      <c r="C5350" s="365"/>
      <c r="D5350" s="179" t="s">
        <v>4450</v>
      </c>
      <c r="E5350" s="299">
        <f t="shared" si="362"/>
        <v>110</v>
      </c>
      <c r="F5350" s="275">
        <f t="shared" si="357"/>
        <v>36.666666666666664</v>
      </c>
      <c r="G5350" s="275">
        <f t="shared" si="358"/>
        <v>36.666666666666664</v>
      </c>
      <c r="H5350" s="275">
        <f t="shared" si="359"/>
        <v>36.666666666666664</v>
      </c>
      <c r="J5350" s="432">
        <v>440</v>
      </c>
      <c r="K5350" s="369">
        <f t="shared" si="361"/>
        <v>3.2530482600000001E-2</v>
      </c>
      <c r="L5350" s="405">
        <f t="shared" si="360"/>
        <v>1549.0706</v>
      </c>
      <c r="M5350" s="405">
        <v>30981.412</v>
      </c>
    </row>
    <row r="5351" spans="1:13">
      <c r="A5351" s="396">
        <v>623</v>
      </c>
      <c r="B5351" s="364" t="s">
        <v>6256</v>
      </c>
      <c r="C5351" s="365" t="s">
        <v>6257</v>
      </c>
      <c r="D5351" s="179" t="s">
        <v>4450</v>
      </c>
      <c r="E5351" s="299">
        <f t="shared" si="362"/>
        <v>99</v>
      </c>
      <c r="F5351" s="366">
        <f t="shared" si="357"/>
        <v>33</v>
      </c>
      <c r="G5351" s="366">
        <f t="shared" si="358"/>
        <v>33</v>
      </c>
      <c r="H5351" s="366">
        <f t="shared" si="359"/>
        <v>33</v>
      </c>
      <c r="J5351" s="431">
        <v>396</v>
      </c>
      <c r="K5351" s="369">
        <f t="shared" si="361"/>
        <v>0.12180000000000001</v>
      </c>
      <c r="L5351" s="405">
        <f t="shared" si="360"/>
        <v>5800</v>
      </c>
      <c r="M5351" s="405">
        <v>116000</v>
      </c>
    </row>
    <row r="5352" spans="1:13">
      <c r="A5352" s="396">
        <v>624</v>
      </c>
      <c r="B5352" s="364" t="s">
        <v>6258</v>
      </c>
      <c r="C5352" s="365" t="s">
        <v>6259</v>
      </c>
      <c r="D5352" s="179" t="s">
        <v>4450</v>
      </c>
      <c r="E5352" s="299">
        <f t="shared" si="362"/>
        <v>99</v>
      </c>
      <c r="F5352" s="366">
        <f t="shared" si="357"/>
        <v>33</v>
      </c>
      <c r="G5352" s="366">
        <f t="shared" si="358"/>
        <v>33</v>
      </c>
      <c r="H5352" s="366">
        <f t="shared" si="359"/>
        <v>33</v>
      </c>
      <c r="J5352" s="431">
        <v>396</v>
      </c>
      <c r="K5352" s="369">
        <f t="shared" si="361"/>
        <v>1.9005000000000001</v>
      </c>
      <c r="L5352" s="405">
        <f t="shared" si="360"/>
        <v>90500</v>
      </c>
      <c r="M5352" s="405">
        <v>1810000</v>
      </c>
    </row>
    <row r="5353" spans="1:13">
      <c r="A5353" s="396">
        <v>625</v>
      </c>
      <c r="B5353" s="364" t="s">
        <v>6260</v>
      </c>
      <c r="C5353" s="365" t="s">
        <v>6259</v>
      </c>
      <c r="D5353" s="179" t="s">
        <v>4450</v>
      </c>
      <c r="E5353" s="299">
        <f t="shared" si="362"/>
        <v>84</v>
      </c>
      <c r="F5353" s="366">
        <f t="shared" si="357"/>
        <v>28</v>
      </c>
      <c r="G5353" s="366">
        <f t="shared" si="358"/>
        <v>28</v>
      </c>
      <c r="H5353" s="366">
        <f t="shared" si="359"/>
        <v>28</v>
      </c>
      <c r="J5353" s="432">
        <v>336</v>
      </c>
      <c r="K5353" s="369">
        <f t="shared" si="361"/>
        <v>1.9424999999999999</v>
      </c>
      <c r="L5353" s="405">
        <f t="shared" si="360"/>
        <v>92500</v>
      </c>
      <c r="M5353" s="405">
        <v>1850000</v>
      </c>
    </row>
    <row r="5354" spans="1:13">
      <c r="A5354" s="396">
        <v>626</v>
      </c>
      <c r="B5354" s="364" t="s">
        <v>6261</v>
      </c>
      <c r="C5354" s="365" t="s">
        <v>6262</v>
      </c>
      <c r="D5354" s="179" t="s">
        <v>4450</v>
      </c>
      <c r="E5354" s="299">
        <f t="shared" si="362"/>
        <v>84</v>
      </c>
      <c r="F5354" s="366">
        <f t="shared" si="357"/>
        <v>28</v>
      </c>
      <c r="G5354" s="366">
        <f t="shared" si="358"/>
        <v>28</v>
      </c>
      <c r="H5354" s="366">
        <f t="shared" si="359"/>
        <v>28</v>
      </c>
      <c r="J5354" s="432">
        <v>336</v>
      </c>
      <c r="K5354" s="369">
        <f t="shared" si="361"/>
        <v>2.2010549715000005</v>
      </c>
      <c r="L5354" s="405">
        <f t="shared" si="360"/>
        <v>104812.14150000003</v>
      </c>
      <c r="M5354" s="405">
        <v>2096242.8300000003</v>
      </c>
    </row>
    <row r="5355" spans="1:13">
      <c r="A5355" s="396">
        <v>627</v>
      </c>
      <c r="B5355" s="364" t="s">
        <v>6263</v>
      </c>
      <c r="C5355" s="365" t="s">
        <v>6264</v>
      </c>
      <c r="D5355" s="179" t="s">
        <v>4450</v>
      </c>
      <c r="E5355" s="299">
        <f t="shared" si="362"/>
        <v>84</v>
      </c>
      <c r="F5355" s="366">
        <f t="shared" si="357"/>
        <v>28</v>
      </c>
      <c r="G5355" s="366">
        <f t="shared" si="358"/>
        <v>28</v>
      </c>
      <c r="H5355" s="366">
        <f t="shared" si="359"/>
        <v>28</v>
      </c>
      <c r="J5355" s="432">
        <v>336</v>
      </c>
      <c r="K5355" s="369">
        <f t="shared" si="361"/>
        <v>0.46725</v>
      </c>
      <c r="L5355" s="405">
        <f t="shared" si="360"/>
        <v>22250</v>
      </c>
      <c r="M5355" s="405">
        <v>445000</v>
      </c>
    </row>
    <row r="5356" spans="1:13">
      <c r="A5356" s="396">
        <v>628</v>
      </c>
      <c r="B5356" s="364" t="s">
        <v>6265</v>
      </c>
      <c r="C5356" s="365" t="s">
        <v>6266</v>
      </c>
      <c r="D5356" s="179" t="s">
        <v>4450</v>
      </c>
      <c r="E5356" s="299">
        <f t="shared" si="362"/>
        <v>48</v>
      </c>
      <c r="F5356" s="366">
        <f t="shared" si="357"/>
        <v>16</v>
      </c>
      <c r="G5356" s="366">
        <f t="shared" si="358"/>
        <v>16</v>
      </c>
      <c r="H5356" s="366">
        <f t="shared" si="359"/>
        <v>16</v>
      </c>
      <c r="J5356" s="431">
        <v>192</v>
      </c>
      <c r="K5356" s="369">
        <f t="shared" si="361"/>
        <v>0.12627856500000001</v>
      </c>
      <c r="L5356" s="405">
        <f t="shared" si="360"/>
        <v>6013.2650000000003</v>
      </c>
      <c r="M5356" s="405">
        <v>120265.3</v>
      </c>
    </row>
    <row r="5357" spans="1:13">
      <c r="A5357" s="396">
        <v>629</v>
      </c>
      <c r="B5357" s="364" t="s">
        <v>6267</v>
      </c>
      <c r="C5357" s="365" t="s">
        <v>6268</v>
      </c>
      <c r="D5357" s="179" t="s">
        <v>4450</v>
      </c>
      <c r="E5357" s="299">
        <f t="shared" si="362"/>
        <v>84</v>
      </c>
      <c r="F5357" s="366">
        <f t="shared" si="357"/>
        <v>28</v>
      </c>
      <c r="G5357" s="366">
        <f t="shared" si="358"/>
        <v>28</v>
      </c>
      <c r="H5357" s="366">
        <f t="shared" si="359"/>
        <v>28</v>
      </c>
      <c r="J5357" s="432">
        <v>336</v>
      </c>
      <c r="K5357" s="369">
        <f t="shared" si="361"/>
        <v>7.472277749999999E-2</v>
      </c>
      <c r="L5357" s="405">
        <f t="shared" si="360"/>
        <v>3558.2275000000004</v>
      </c>
      <c r="M5357" s="405">
        <v>71164.55</v>
      </c>
    </row>
    <row r="5358" spans="1:13">
      <c r="A5358" s="396">
        <v>630</v>
      </c>
      <c r="B5358" s="364" t="s">
        <v>6269</v>
      </c>
      <c r="C5358" s="365" t="s">
        <v>6266</v>
      </c>
      <c r="D5358" s="179" t="s">
        <v>4450</v>
      </c>
      <c r="E5358" s="299">
        <f t="shared" si="362"/>
        <v>84</v>
      </c>
      <c r="F5358" s="366">
        <f t="shared" si="357"/>
        <v>28</v>
      </c>
      <c r="G5358" s="366">
        <f t="shared" si="358"/>
        <v>28</v>
      </c>
      <c r="H5358" s="366">
        <f t="shared" si="359"/>
        <v>28</v>
      </c>
      <c r="J5358" s="432">
        <v>336</v>
      </c>
      <c r="K5358" s="369">
        <f t="shared" si="361"/>
        <v>2.0856181500000001E-2</v>
      </c>
      <c r="L5358" s="405">
        <f t="shared" si="360"/>
        <v>993.15150000000017</v>
      </c>
      <c r="M5358" s="405">
        <v>19863.030000000002</v>
      </c>
    </row>
    <row r="5359" spans="1:13">
      <c r="A5359" s="396">
        <v>631</v>
      </c>
      <c r="B5359" s="364" t="s">
        <v>6270</v>
      </c>
      <c r="C5359" s="365" t="s">
        <v>6271</v>
      </c>
      <c r="D5359" s="179" t="s">
        <v>4450</v>
      </c>
      <c r="E5359" s="299">
        <f t="shared" si="362"/>
        <v>84</v>
      </c>
      <c r="F5359" s="366">
        <f t="shared" si="357"/>
        <v>28</v>
      </c>
      <c r="G5359" s="366">
        <f t="shared" si="358"/>
        <v>28</v>
      </c>
      <c r="H5359" s="366">
        <f t="shared" si="359"/>
        <v>28</v>
      </c>
      <c r="J5359" s="432">
        <v>336</v>
      </c>
      <c r="K5359" s="369">
        <f t="shared" si="361"/>
        <v>0.10862878950000002</v>
      </c>
      <c r="L5359" s="405">
        <f t="shared" si="360"/>
        <v>5172.799500000001</v>
      </c>
      <c r="M5359" s="405">
        <v>103455.99</v>
      </c>
    </row>
    <row r="5360" spans="1:13">
      <c r="A5360" s="396">
        <v>632</v>
      </c>
      <c r="B5360" s="364" t="s">
        <v>6272</v>
      </c>
      <c r="C5360" s="365"/>
      <c r="D5360" s="179" t="s">
        <v>4450</v>
      </c>
      <c r="E5360" s="299">
        <f t="shared" si="362"/>
        <v>30</v>
      </c>
      <c r="F5360" s="366">
        <f t="shared" si="357"/>
        <v>10</v>
      </c>
      <c r="G5360" s="366">
        <f t="shared" si="358"/>
        <v>10</v>
      </c>
      <c r="H5360" s="366">
        <f t="shared" si="359"/>
        <v>10</v>
      </c>
      <c r="J5360" s="432">
        <v>120</v>
      </c>
      <c r="K5360" s="369">
        <f t="shared" si="361"/>
        <v>4.2631942499999999E-2</v>
      </c>
      <c r="L5360" s="405">
        <f t="shared" si="360"/>
        <v>2030.0925</v>
      </c>
      <c r="M5360" s="405">
        <v>40601.85</v>
      </c>
    </row>
    <row r="5361" spans="1:13">
      <c r="A5361" s="396">
        <v>633</v>
      </c>
      <c r="B5361" s="364" t="s">
        <v>6273</v>
      </c>
      <c r="C5361" s="365"/>
      <c r="D5361" s="179" t="s">
        <v>1811</v>
      </c>
      <c r="E5361" s="299">
        <f t="shared" si="362"/>
        <v>150</v>
      </c>
      <c r="F5361" s="366">
        <f t="shared" si="357"/>
        <v>50</v>
      </c>
      <c r="G5361" s="366">
        <f t="shared" si="358"/>
        <v>50</v>
      </c>
      <c r="H5361" s="366">
        <f t="shared" si="359"/>
        <v>50</v>
      </c>
      <c r="J5361" s="431">
        <v>600</v>
      </c>
      <c r="K5361" s="369">
        <f t="shared" si="361"/>
        <v>1.5823500000000001E-2</v>
      </c>
      <c r="L5361" s="405">
        <f t="shared" si="360"/>
        <v>753.50000000000011</v>
      </c>
      <c r="M5361" s="405">
        <v>15070.000000000002</v>
      </c>
    </row>
    <row r="5362" spans="1:13">
      <c r="A5362" s="396">
        <v>634</v>
      </c>
      <c r="B5362" s="364" t="s">
        <v>6274</v>
      </c>
      <c r="C5362" s="365"/>
      <c r="D5362" s="179" t="s">
        <v>1811</v>
      </c>
      <c r="E5362" s="299">
        <f t="shared" si="362"/>
        <v>150</v>
      </c>
      <c r="F5362" s="366">
        <f t="shared" si="357"/>
        <v>50</v>
      </c>
      <c r="G5362" s="366">
        <f t="shared" si="358"/>
        <v>50</v>
      </c>
      <c r="H5362" s="366">
        <f t="shared" si="359"/>
        <v>50</v>
      </c>
      <c r="J5362" s="431">
        <v>600</v>
      </c>
      <c r="K5362" s="369">
        <f t="shared" si="361"/>
        <v>0.14329576721250001</v>
      </c>
      <c r="L5362" s="405">
        <f t="shared" si="360"/>
        <v>6823.6079625000002</v>
      </c>
      <c r="M5362" s="405">
        <v>136472.15925</v>
      </c>
    </row>
    <row r="5363" spans="1:13">
      <c r="A5363" s="396">
        <v>635</v>
      </c>
      <c r="B5363" s="364" t="s">
        <v>6275</v>
      </c>
      <c r="C5363" s="365"/>
      <c r="D5363" s="179" t="s">
        <v>1811</v>
      </c>
      <c r="E5363" s="299">
        <f t="shared" si="362"/>
        <v>2.5</v>
      </c>
      <c r="F5363" s="275">
        <f t="shared" si="357"/>
        <v>0.83333333333333337</v>
      </c>
      <c r="G5363" s="275">
        <f t="shared" si="358"/>
        <v>0.83333333333333337</v>
      </c>
      <c r="H5363" s="275">
        <f t="shared" si="359"/>
        <v>0.83333333333333337</v>
      </c>
      <c r="J5363" s="431">
        <v>10</v>
      </c>
      <c r="K5363" s="369">
        <f t="shared" si="361"/>
        <v>0.24215603999999999</v>
      </c>
      <c r="L5363" s="405">
        <f t="shared" si="360"/>
        <v>11531.24</v>
      </c>
      <c r="M5363" s="405">
        <v>230624.8</v>
      </c>
    </row>
    <row r="5364" spans="1:13">
      <c r="A5364" s="396">
        <v>636</v>
      </c>
      <c r="B5364" s="364" t="s">
        <v>6276</v>
      </c>
      <c r="C5364" s="365"/>
      <c r="D5364" s="179" t="s">
        <v>1811</v>
      </c>
      <c r="E5364" s="299">
        <f t="shared" si="362"/>
        <v>50</v>
      </c>
      <c r="F5364" s="275">
        <f t="shared" si="357"/>
        <v>16.666666666666668</v>
      </c>
      <c r="G5364" s="275">
        <f t="shared" si="358"/>
        <v>16.666666666666668</v>
      </c>
      <c r="H5364" s="275">
        <f t="shared" si="359"/>
        <v>16.666666666666668</v>
      </c>
      <c r="J5364" s="431">
        <v>200</v>
      </c>
      <c r="K5364" s="369">
        <f t="shared" si="361"/>
        <v>6.2370000000000009E-2</v>
      </c>
      <c r="L5364" s="405">
        <f t="shared" si="360"/>
        <v>2970.0000000000005</v>
      </c>
      <c r="M5364" s="405">
        <v>59400.000000000007</v>
      </c>
    </row>
    <row r="5365" spans="1:13">
      <c r="A5365" s="396">
        <v>637</v>
      </c>
      <c r="B5365" s="364" t="s">
        <v>6277</v>
      </c>
      <c r="C5365" s="365"/>
      <c r="D5365" s="179" t="s">
        <v>1811</v>
      </c>
      <c r="E5365" s="299">
        <f t="shared" si="362"/>
        <v>100</v>
      </c>
      <c r="F5365" s="275">
        <f t="shared" si="357"/>
        <v>33.333333333333336</v>
      </c>
      <c r="G5365" s="275">
        <f t="shared" si="358"/>
        <v>33.333333333333336</v>
      </c>
      <c r="H5365" s="275">
        <f t="shared" si="359"/>
        <v>33.333333333333336</v>
      </c>
      <c r="J5365" s="431">
        <v>400</v>
      </c>
      <c r="K5365" s="369">
        <f t="shared" si="361"/>
        <v>0.23123100000000002</v>
      </c>
      <c r="L5365" s="405">
        <f t="shared" si="360"/>
        <v>11011.000000000002</v>
      </c>
      <c r="M5365" s="405">
        <v>220220.00000000003</v>
      </c>
    </row>
    <row r="5366" spans="1:13">
      <c r="A5366" s="396">
        <v>638</v>
      </c>
      <c r="B5366" s="364" t="s">
        <v>6278</v>
      </c>
      <c r="C5366" s="365"/>
      <c r="D5366" s="179" t="s">
        <v>1811</v>
      </c>
      <c r="E5366" s="299">
        <f t="shared" si="362"/>
        <v>200</v>
      </c>
      <c r="F5366" s="275">
        <f t="shared" si="357"/>
        <v>66.666666666666671</v>
      </c>
      <c r="G5366" s="275">
        <f t="shared" si="358"/>
        <v>66.666666666666671</v>
      </c>
      <c r="H5366" s="275">
        <f t="shared" si="359"/>
        <v>66.666666666666671</v>
      </c>
      <c r="J5366" s="431">
        <v>800</v>
      </c>
      <c r="K5366" s="369">
        <f t="shared" si="361"/>
        <v>0.49052812200000001</v>
      </c>
      <c r="L5366" s="405">
        <f t="shared" si="360"/>
        <v>23358.482000000004</v>
      </c>
      <c r="M5366" s="405">
        <v>467169.64</v>
      </c>
    </row>
    <row r="5367" spans="1:13">
      <c r="A5367" s="396">
        <v>639</v>
      </c>
      <c r="B5367" s="364" t="s">
        <v>6279</v>
      </c>
      <c r="C5367" s="365"/>
      <c r="D5367" s="179" t="s">
        <v>1811</v>
      </c>
      <c r="E5367" s="299">
        <f t="shared" si="362"/>
        <v>100</v>
      </c>
      <c r="F5367" s="275">
        <f t="shared" si="357"/>
        <v>33.333333333333336</v>
      </c>
      <c r="G5367" s="275">
        <f t="shared" si="358"/>
        <v>33.333333333333336</v>
      </c>
      <c r="H5367" s="275">
        <f t="shared" si="359"/>
        <v>33.333333333333336</v>
      </c>
      <c r="J5367" s="431">
        <v>400</v>
      </c>
      <c r="K5367" s="369">
        <f t="shared" si="361"/>
        <v>0.49948593450000001</v>
      </c>
      <c r="L5367" s="405">
        <f t="shared" si="360"/>
        <v>23785.044500000004</v>
      </c>
      <c r="M5367" s="405">
        <v>475700.89</v>
      </c>
    </row>
    <row r="5368" spans="1:13">
      <c r="A5368" s="396">
        <v>640</v>
      </c>
      <c r="B5368" s="364" t="s">
        <v>6280</v>
      </c>
      <c r="C5368" s="365"/>
      <c r="D5368" s="179" t="s">
        <v>1811</v>
      </c>
      <c r="E5368" s="299">
        <f t="shared" si="362"/>
        <v>30</v>
      </c>
      <c r="F5368" s="366">
        <f t="shared" si="357"/>
        <v>10</v>
      </c>
      <c r="G5368" s="366">
        <f t="shared" si="358"/>
        <v>10</v>
      </c>
      <c r="H5368" s="366">
        <f t="shared" si="359"/>
        <v>10</v>
      </c>
      <c r="J5368" s="431">
        <v>120</v>
      </c>
      <c r="K5368" s="369">
        <f t="shared" si="361"/>
        <v>0.39639600000000008</v>
      </c>
      <c r="L5368" s="405">
        <f t="shared" si="360"/>
        <v>18876.000000000004</v>
      </c>
      <c r="M5368" s="405">
        <v>377520.00000000006</v>
      </c>
    </row>
    <row r="5369" spans="1:13">
      <c r="A5369" s="396">
        <v>641</v>
      </c>
      <c r="B5369" s="364" t="s">
        <v>6281</v>
      </c>
      <c r="C5369" s="365"/>
      <c r="D5369" s="179" t="s">
        <v>1811</v>
      </c>
      <c r="E5369" s="299">
        <f t="shared" si="362"/>
        <v>100</v>
      </c>
      <c r="F5369" s="275">
        <f t="shared" si="357"/>
        <v>33.333333333333336</v>
      </c>
      <c r="G5369" s="275">
        <f t="shared" si="358"/>
        <v>33.333333333333336</v>
      </c>
      <c r="H5369" s="275">
        <f t="shared" si="359"/>
        <v>33.333333333333336</v>
      </c>
      <c r="J5369" s="431">
        <v>400</v>
      </c>
      <c r="K5369" s="369">
        <f t="shared" si="361"/>
        <v>0.39639600000000008</v>
      </c>
      <c r="L5369" s="405">
        <f t="shared" si="360"/>
        <v>18876.000000000004</v>
      </c>
      <c r="M5369" s="405">
        <v>377520.00000000006</v>
      </c>
    </row>
    <row r="5370" spans="1:13">
      <c r="A5370" s="396">
        <v>642</v>
      </c>
      <c r="B5370" s="364" t="s">
        <v>6282</v>
      </c>
      <c r="C5370" s="365"/>
      <c r="D5370" s="179" t="s">
        <v>1812</v>
      </c>
      <c r="E5370" s="299">
        <f t="shared" si="362"/>
        <v>5000</v>
      </c>
      <c r="F5370" s="275">
        <f t="shared" si="357"/>
        <v>1666.6666666666667</v>
      </c>
      <c r="G5370" s="275">
        <f t="shared" si="358"/>
        <v>1666.6666666666667</v>
      </c>
      <c r="H5370" s="275">
        <f t="shared" si="359"/>
        <v>1666.6666666666667</v>
      </c>
      <c r="J5370" s="431">
        <v>20000</v>
      </c>
      <c r="K5370" s="369">
        <f t="shared" si="361"/>
        <v>5.1562500009999998E-3</v>
      </c>
      <c r="L5370" s="405">
        <f t="shared" si="360"/>
        <v>245.53571433333332</v>
      </c>
      <c r="M5370" s="405">
        <v>4910.7142866666663</v>
      </c>
    </row>
    <row r="5371" spans="1:13">
      <c r="A5371" s="396">
        <v>643</v>
      </c>
      <c r="B5371" s="364" t="s">
        <v>6283</v>
      </c>
      <c r="C5371" s="365"/>
      <c r="D5371" s="179" t="s">
        <v>1812</v>
      </c>
      <c r="E5371" s="299">
        <f t="shared" si="362"/>
        <v>2500</v>
      </c>
      <c r="F5371" s="275">
        <f t="shared" si="357"/>
        <v>833.33333333333337</v>
      </c>
      <c r="G5371" s="275">
        <f t="shared" si="358"/>
        <v>833.33333333333337</v>
      </c>
      <c r="H5371" s="275">
        <f t="shared" si="359"/>
        <v>833.33333333333337</v>
      </c>
      <c r="J5371" s="431">
        <v>10000</v>
      </c>
      <c r="K5371" s="369">
        <f t="shared" si="361"/>
        <v>5.1562500009999998E-3</v>
      </c>
      <c r="L5371" s="405">
        <f t="shared" si="360"/>
        <v>245.53571433333332</v>
      </c>
      <c r="M5371" s="405">
        <v>4910.7142866666663</v>
      </c>
    </row>
    <row r="5372" spans="1:13">
      <c r="A5372" s="396">
        <v>644</v>
      </c>
      <c r="B5372" s="364" t="s">
        <v>6284</v>
      </c>
      <c r="C5372" s="365"/>
      <c r="D5372" s="179" t="s">
        <v>1811</v>
      </c>
      <c r="E5372" s="299">
        <f t="shared" si="362"/>
        <v>25</v>
      </c>
      <c r="F5372" s="275">
        <f t="shared" si="357"/>
        <v>8.3333333333333339</v>
      </c>
      <c r="G5372" s="275">
        <f t="shared" si="358"/>
        <v>8.3333333333333339</v>
      </c>
      <c r="H5372" s="275">
        <f t="shared" si="359"/>
        <v>8.3333333333333339</v>
      </c>
      <c r="J5372" s="431">
        <v>100</v>
      </c>
      <c r="K5372" s="369">
        <f t="shared" si="361"/>
        <v>8.6730000000000002E-2</v>
      </c>
      <c r="L5372" s="405">
        <f t="shared" si="360"/>
        <v>4130</v>
      </c>
      <c r="M5372" s="405">
        <v>82600</v>
      </c>
    </row>
    <row r="5373" spans="1:13">
      <c r="A5373" s="396">
        <v>645</v>
      </c>
      <c r="B5373" s="364" t="s">
        <v>6285</v>
      </c>
      <c r="C5373" s="365"/>
      <c r="D5373" s="179" t="s">
        <v>4450</v>
      </c>
      <c r="E5373" s="299">
        <f t="shared" si="362"/>
        <v>90</v>
      </c>
      <c r="F5373" s="366">
        <f t="shared" si="357"/>
        <v>30</v>
      </c>
      <c r="G5373" s="366">
        <f t="shared" si="358"/>
        <v>30</v>
      </c>
      <c r="H5373" s="366">
        <f t="shared" si="359"/>
        <v>30</v>
      </c>
      <c r="J5373" s="432">
        <v>360</v>
      </c>
      <c r="K5373" s="369">
        <f t="shared" si="361"/>
        <v>0.11652763499999999</v>
      </c>
      <c r="L5373" s="405">
        <f t="shared" si="360"/>
        <v>5548.9350000000004</v>
      </c>
      <c r="M5373" s="405">
        <v>110978.7</v>
      </c>
    </row>
    <row r="5374" spans="1:13">
      <c r="A5374" s="396">
        <v>646</v>
      </c>
      <c r="B5374" s="364" t="s">
        <v>6286</v>
      </c>
      <c r="C5374" s="365"/>
      <c r="D5374" s="179" t="s">
        <v>4450</v>
      </c>
      <c r="E5374" s="299">
        <f t="shared" si="362"/>
        <v>500</v>
      </c>
      <c r="F5374" s="275">
        <f t="shared" si="357"/>
        <v>166.66666666666666</v>
      </c>
      <c r="G5374" s="275">
        <f t="shared" si="358"/>
        <v>166.66666666666666</v>
      </c>
      <c r="H5374" s="275">
        <f t="shared" si="359"/>
        <v>166.66666666666666</v>
      </c>
      <c r="J5374" s="432">
        <v>2000</v>
      </c>
      <c r="K5374" s="369">
        <f t="shared" si="361"/>
        <v>4.3049999999999998E-2</v>
      </c>
      <c r="L5374" s="405">
        <f t="shared" si="360"/>
        <v>2050</v>
      </c>
      <c r="M5374" s="405">
        <v>41000</v>
      </c>
    </row>
    <row r="5375" spans="1:13">
      <c r="A5375" s="396">
        <v>647</v>
      </c>
      <c r="B5375" s="364" t="s">
        <v>6287</v>
      </c>
      <c r="C5375" s="365"/>
      <c r="D5375" s="179" t="s">
        <v>1812</v>
      </c>
      <c r="E5375" s="299">
        <f t="shared" si="362"/>
        <v>5000</v>
      </c>
      <c r="F5375" s="275">
        <f t="shared" si="357"/>
        <v>1666.6666666666667</v>
      </c>
      <c r="G5375" s="275">
        <f t="shared" si="358"/>
        <v>1666.6666666666667</v>
      </c>
      <c r="H5375" s="275">
        <f t="shared" si="359"/>
        <v>1666.6666666666667</v>
      </c>
      <c r="J5375" s="431">
        <v>20000</v>
      </c>
      <c r="K5375" s="369">
        <f t="shared" si="361"/>
        <v>5.1562500009999998E-3</v>
      </c>
      <c r="L5375" s="405">
        <f t="shared" si="360"/>
        <v>245.53571433333332</v>
      </c>
      <c r="M5375" s="405">
        <v>4910.7142866666663</v>
      </c>
    </row>
    <row r="5376" spans="1:13">
      <c r="A5376" s="396">
        <v>648</v>
      </c>
      <c r="B5376" s="364" t="s">
        <v>6288</v>
      </c>
      <c r="C5376" s="365"/>
      <c r="D5376" s="179" t="s">
        <v>1812</v>
      </c>
      <c r="E5376" s="299">
        <f t="shared" si="362"/>
        <v>2500</v>
      </c>
      <c r="F5376" s="275">
        <f t="shared" si="357"/>
        <v>833.33333333333337</v>
      </c>
      <c r="G5376" s="275">
        <f t="shared" si="358"/>
        <v>833.33333333333337</v>
      </c>
      <c r="H5376" s="275">
        <f t="shared" si="359"/>
        <v>833.33333333333337</v>
      </c>
      <c r="J5376" s="431">
        <v>10000</v>
      </c>
      <c r="K5376" s="369">
        <f t="shared" si="361"/>
        <v>5.1562500009999998E-3</v>
      </c>
      <c r="L5376" s="405">
        <f t="shared" si="360"/>
        <v>245.53571433333332</v>
      </c>
      <c r="M5376" s="405">
        <v>4910.7142866666663</v>
      </c>
    </row>
    <row r="5377" spans="1:13">
      <c r="A5377" s="396">
        <v>649</v>
      </c>
      <c r="B5377" s="364" t="s">
        <v>6289</v>
      </c>
      <c r="C5377" s="365"/>
      <c r="D5377" s="179" t="s">
        <v>4450</v>
      </c>
      <c r="E5377" s="299">
        <f t="shared" si="362"/>
        <v>30</v>
      </c>
      <c r="F5377" s="366">
        <f t="shared" si="357"/>
        <v>10</v>
      </c>
      <c r="G5377" s="366">
        <f t="shared" si="358"/>
        <v>10</v>
      </c>
      <c r="H5377" s="366">
        <f t="shared" si="359"/>
        <v>10</v>
      </c>
      <c r="J5377" s="432">
        <v>120</v>
      </c>
      <c r="K5377" s="369">
        <f t="shared" si="361"/>
        <v>0.1516961775</v>
      </c>
      <c r="L5377" s="405">
        <f t="shared" si="360"/>
        <v>7223.6274999999996</v>
      </c>
      <c r="M5377" s="405">
        <v>144472.54999999999</v>
      </c>
    </row>
    <row r="5378" spans="1:13">
      <c r="A5378" s="396">
        <v>650</v>
      </c>
      <c r="B5378" s="364" t="s">
        <v>6290</v>
      </c>
      <c r="C5378" s="365"/>
      <c r="D5378" s="179" t="s">
        <v>4450</v>
      </c>
      <c r="E5378" s="299">
        <f t="shared" si="362"/>
        <v>30</v>
      </c>
      <c r="F5378" s="366">
        <f t="shared" si="357"/>
        <v>10</v>
      </c>
      <c r="G5378" s="366">
        <f t="shared" si="358"/>
        <v>10</v>
      </c>
      <c r="H5378" s="366">
        <f t="shared" si="359"/>
        <v>10</v>
      </c>
      <c r="J5378" s="432">
        <v>120</v>
      </c>
      <c r="K5378" s="369">
        <f t="shared" si="361"/>
        <v>0.1516961775</v>
      </c>
      <c r="L5378" s="405">
        <f t="shared" si="360"/>
        <v>7223.6274999999996</v>
      </c>
      <c r="M5378" s="405">
        <v>144472.54999999999</v>
      </c>
    </row>
    <row r="5379" spans="1:13">
      <c r="A5379" s="396">
        <v>651</v>
      </c>
      <c r="B5379" s="364" t="s">
        <v>6291</v>
      </c>
      <c r="C5379" s="365"/>
      <c r="D5379" s="179" t="s">
        <v>4450</v>
      </c>
      <c r="E5379" s="299">
        <f t="shared" si="362"/>
        <v>30</v>
      </c>
      <c r="F5379" s="366">
        <f t="shared" si="357"/>
        <v>10</v>
      </c>
      <c r="G5379" s="366">
        <f t="shared" si="358"/>
        <v>10</v>
      </c>
      <c r="H5379" s="366">
        <f t="shared" si="359"/>
        <v>10</v>
      </c>
      <c r="J5379" s="432">
        <v>120</v>
      </c>
      <c r="K5379" s="369">
        <f t="shared" si="361"/>
        <v>0.1516961775</v>
      </c>
      <c r="L5379" s="405">
        <f t="shared" si="360"/>
        <v>7223.6274999999996</v>
      </c>
      <c r="M5379" s="405">
        <v>144472.54999999999</v>
      </c>
    </row>
    <row r="5380" spans="1:13">
      <c r="A5380" s="396">
        <v>652</v>
      </c>
      <c r="B5380" s="364" t="s">
        <v>6292</v>
      </c>
      <c r="C5380" s="365"/>
      <c r="D5380" s="179" t="s">
        <v>4450</v>
      </c>
      <c r="E5380" s="299">
        <f t="shared" ref="E5380:E5386" si="363">+F5380+G5380+H5380</f>
        <v>0</v>
      </c>
      <c r="F5380" s="366"/>
      <c r="G5380" s="366"/>
      <c r="H5380" s="366"/>
      <c r="J5380" s="431">
        <v>6</v>
      </c>
      <c r="K5380" s="369">
        <f t="shared" si="361"/>
        <v>0.13790561400000001</v>
      </c>
      <c r="L5380" s="405">
        <f t="shared" si="360"/>
        <v>6566.9340000000002</v>
      </c>
      <c r="M5380" s="405">
        <v>131338.68</v>
      </c>
    </row>
    <row r="5381" spans="1:13">
      <c r="A5381" s="396">
        <v>653</v>
      </c>
      <c r="B5381" s="364" t="s">
        <v>6293</v>
      </c>
      <c r="C5381" s="365"/>
      <c r="D5381" s="179" t="s">
        <v>4450</v>
      </c>
      <c r="E5381" s="299">
        <f t="shared" si="363"/>
        <v>0</v>
      </c>
      <c r="F5381" s="366"/>
      <c r="G5381" s="366"/>
      <c r="H5381" s="366"/>
      <c r="J5381" s="432">
        <v>4</v>
      </c>
      <c r="K5381" s="369">
        <f t="shared" si="361"/>
        <v>0.13790561400000001</v>
      </c>
      <c r="L5381" s="405">
        <f t="shared" ref="L5381:L5386" si="364">M5381*5%</f>
        <v>6566.9340000000002</v>
      </c>
      <c r="M5381" s="405">
        <v>131338.68</v>
      </c>
    </row>
    <row r="5382" spans="1:13">
      <c r="A5382" s="396">
        <v>654</v>
      </c>
      <c r="B5382" s="364" t="s">
        <v>6294</v>
      </c>
      <c r="C5382" s="365"/>
      <c r="D5382" s="179" t="s">
        <v>4450</v>
      </c>
      <c r="E5382" s="299">
        <f t="shared" si="363"/>
        <v>3</v>
      </c>
      <c r="F5382" s="366">
        <f>J5382/12</f>
        <v>1</v>
      </c>
      <c r="G5382" s="366">
        <f>J5382/12</f>
        <v>1</v>
      </c>
      <c r="H5382" s="366">
        <f>J5382/12</f>
        <v>1</v>
      </c>
      <c r="J5382" s="431">
        <v>12</v>
      </c>
      <c r="K5382" s="369">
        <f t="shared" si="361"/>
        <v>0.13790561400000001</v>
      </c>
      <c r="L5382" s="405">
        <f t="shared" si="364"/>
        <v>6566.9340000000002</v>
      </c>
      <c r="M5382" s="405">
        <v>131338.68</v>
      </c>
    </row>
    <row r="5383" spans="1:13">
      <c r="A5383" s="396">
        <v>655</v>
      </c>
      <c r="B5383" s="364" t="s">
        <v>6295</v>
      </c>
      <c r="C5383" s="365"/>
      <c r="D5383" s="179" t="s">
        <v>4450</v>
      </c>
      <c r="E5383" s="299">
        <f t="shared" si="363"/>
        <v>3</v>
      </c>
      <c r="F5383" s="366">
        <f>J5383/12</f>
        <v>1</v>
      </c>
      <c r="G5383" s="366">
        <f>J5383/12</f>
        <v>1</v>
      </c>
      <c r="H5383" s="366">
        <f>J5383/12</f>
        <v>1</v>
      </c>
      <c r="J5383" s="431">
        <v>12</v>
      </c>
      <c r="K5383" s="369">
        <f t="shared" si="361"/>
        <v>0.13790561400000001</v>
      </c>
      <c r="L5383" s="405">
        <f t="shared" si="364"/>
        <v>6566.9340000000002</v>
      </c>
      <c r="M5383" s="405">
        <v>131338.68</v>
      </c>
    </row>
    <row r="5384" spans="1:13">
      <c r="A5384" s="396">
        <v>656</v>
      </c>
      <c r="B5384" s="364" t="s">
        <v>6296</v>
      </c>
      <c r="C5384" s="365"/>
      <c r="D5384" s="179" t="s">
        <v>4450</v>
      </c>
      <c r="E5384" s="299">
        <f t="shared" si="363"/>
        <v>0</v>
      </c>
      <c r="F5384" s="179"/>
      <c r="G5384" s="179"/>
      <c r="H5384" s="179"/>
      <c r="J5384" s="431">
        <v>248</v>
      </c>
      <c r="K5384" s="369">
        <f>(L5384+M5384)/1000000</f>
        <v>0.13790561400000001</v>
      </c>
      <c r="L5384" s="405">
        <f t="shared" si="364"/>
        <v>6566.9340000000002</v>
      </c>
      <c r="M5384" s="405">
        <v>131338.68</v>
      </c>
    </row>
    <row r="5385" spans="1:13">
      <c r="A5385" s="396">
        <v>657</v>
      </c>
      <c r="B5385" s="364" t="s">
        <v>6297</v>
      </c>
      <c r="C5385" s="407"/>
      <c r="D5385" s="179" t="s">
        <v>1811</v>
      </c>
      <c r="E5385" s="299">
        <f t="shared" si="363"/>
        <v>25</v>
      </c>
      <c r="F5385" s="275">
        <f>J5385/12</f>
        <v>8.3333333333333339</v>
      </c>
      <c r="G5385" s="275">
        <f>J5385/12</f>
        <v>8.3333333333333339</v>
      </c>
      <c r="H5385" s="275">
        <f>J5385/12</f>
        <v>8.3333333333333339</v>
      </c>
      <c r="J5385" s="431">
        <v>100</v>
      </c>
      <c r="K5385" s="369">
        <f>(L5385+M5385)/1000000</f>
        <v>0.18375</v>
      </c>
      <c r="L5385" s="405">
        <f t="shared" si="364"/>
        <v>8750</v>
      </c>
      <c r="M5385" s="405">
        <v>175000</v>
      </c>
    </row>
    <row r="5386" spans="1:13" ht="24" thickBot="1">
      <c r="A5386" s="396">
        <v>658</v>
      </c>
      <c r="B5386" s="364" t="s">
        <v>6298</v>
      </c>
      <c r="C5386" s="407"/>
      <c r="D5386" s="179" t="s">
        <v>1811</v>
      </c>
      <c r="E5386" s="299">
        <f t="shared" si="363"/>
        <v>500</v>
      </c>
      <c r="F5386" s="275">
        <f>J5386/12</f>
        <v>166.66666666666666</v>
      </c>
      <c r="G5386" s="275">
        <f>J5386/12</f>
        <v>166.66666666666666</v>
      </c>
      <c r="H5386" s="275">
        <f>J5386/12</f>
        <v>166.66666666666666</v>
      </c>
      <c r="J5386" s="431">
        <v>2000</v>
      </c>
      <c r="K5386" s="369">
        <f>(L5386+M5386)/1000000</f>
        <v>4.0246353000000006E-2</v>
      </c>
      <c r="L5386" s="405">
        <f t="shared" si="364"/>
        <v>1916.4930000000002</v>
      </c>
      <c r="M5386" s="405">
        <v>38329.86</v>
      </c>
    </row>
    <row r="5387" spans="1:13" ht="35.25" customHeight="1" thickBot="1">
      <c r="A5387" s="898" t="s">
        <v>7271</v>
      </c>
      <c r="B5387" s="899"/>
      <c r="C5387" s="899"/>
      <c r="D5387" s="899"/>
      <c r="E5387" s="899"/>
      <c r="F5387" s="899"/>
      <c r="G5387" s="899"/>
      <c r="H5387" s="899"/>
    </row>
    <row r="5388" spans="1:13" s="436" customFormat="1" ht="31.5" customHeight="1">
      <c r="A5388" s="435"/>
      <c r="B5388" s="914" t="s">
        <v>5047</v>
      </c>
      <c r="C5388" s="915"/>
      <c r="D5388" s="915"/>
      <c r="E5388" s="915"/>
      <c r="F5388" s="915"/>
      <c r="G5388" s="915"/>
      <c r="H5388" s="915"/>
    </row>
    <row r="5389" spans="1:13" s="436" customFormat="1">
      <c r="A5389" s="211">
        <v>1</v>
      </c>
      <c r="B5389" s="210" t="s">
        <v>6698</v>
      </c>
      <c r="C5389" s="437" t="s">
        <v>6368</v>
      </c>
      <c r="D5389" s="211" t="s">
        <v>1808</v>
      </c>
      <c r="E5389" s="299">
        <f t="shared" ref="E5389:E5427" si="365">F5389+G5389+H5389</f>
        <v>2</v>
      </c>
      <c r="F5389" s="438">
        <v>2</v>
      </c>
      <c r="G5389" s="438"/>
      <c r="H5389" s="438"/>
    </row>
    <row r="5390" spans="1:13" s="436" customFormat="1">
      <c r="A5390" s="211">
        <v>2</v>
      </c>
      <c r="B5390" s="210" t="s">
        <v>6699</v>
      </c>
      <c r="C5390" s="437" t="s">
        <v>6368</v>
      </c>
      <c r="D5390" s="211" t="s">
        <v>1808</v>
      </c>
      <c r="E5390" s="299">
        <f t="shared" si="365"/>
        <v>3</v>
      </c>
      <c r="F5390" s="438">
        <v>3</v>
      </c>
      <c r="G5390" s="438"/>
      <c r="H5390" s="438"/>
    </row>
    <row r="5391" spans="1:13" s="436" customFormat="1">
      <c r="A5391" s="211">
        <v>3</v>
      </c>
      <c r="B5391" s="210" t="s">
        <v>6700</v>
      </c>
      <c r="C5391" s="437" t="s">
        <v>6368</v>
      </c>
      <c r="D5391" s="211" t="s">
        <v>1808</v>
      </c>
      <c r="E5391" s="299">
        <f t="shared" si="365"/>
        <v>4</v>
      </c>
      <c r="F5391" s="438"/>
      <c r="G5391" s="438">
        <v>4</v>
      </c>
      <c r="H5391" s="438"/>
    </row>
    <row r="5392" spans="1:13" s="436" customFormat="1">
      <c r="A5392" s="211">
        <v>4</v>
      </c>
      <c r="B5392" s="210" t="s">
        <v>6701</v>
      </c>
      <c r="C5392" s="437" t="s">
        <v>6368</v>
      </c>
      <c r="D5392" s="211" t="s">
        <v>1808</v>
      </c>
      <c r="E5392" s="299">
        <f t="shared" si="365"/>
        <v>5</v>
      </c>
      <c r="F5392" s="438"/>
      <c r="G5392" s="438">
        <v>3</v>
      </c>
      <c r="H5392" s="438">
        <v>2</v>
      </c>
    </row>
    <row r="5393" spans="1:8" s="436" customFormat="1">
      <c r="A5393" s="211">
        <v>5</v>
      </c>
      <c r="B5393" s="210" t="s">
        <v>6702</v>
      </c>
      <c r="C5393" s="437" t="s">
        <v>6368</v>
      </c>
      <c r="D5393" s="211" t="s">
        <v>1808</v>
      </c>
      <c r="E5393" s="299">
        <f t="shared" si="365"/>
        <v>2</v>
      </c>
      <c r="F5393" s="438"/>
      <c r="G5393" s="438">
        <v>2</v>
      </c>
      <c r="H5393" s="438"/>
    </row>
    <row r="5394" spans="1:8" s="436" customFormat="1">
      <c r="A5394" s="211">
        <v>6</v>
      </c>
      <c r="B5394" s="210" t="s">
        <v>6703</v>
      </c>
      <c r="C5394" s="437" t="s">
        <v>6368</v>
      </c>
      <c r="D5394" s="211" t="s">
        <v>1808</v>
      </c>
      <c r="E5394" s="299">
        <f t="shared" si="365"/>
        <v>0</v>
      </c>
      <c r="F5394" s="438"/>
      <c r="G5394" s="438"/>
      <c r="H5394" s="438"/>
    </row>
    <row r="5395" spans="1:8" s="436" customFormat="1">
      <c r="A5395" s="211">
        <v>7</v>
      </c>
      <c r="B5395" s="210" t="s">
        <v>6704</v>
      </c>
      <c r="C5395" s="437" t="s">
        <v>6369</v>
      </c>
      <c r="D5395" s="211" t="s">
        <v>1808</v>
      </c>
      <c r="E5395" s="299">
        <f t="shared" si="365"/>
        <v>0</v>
      </c>
      <c r="F5395" s="438"/>
      <c r="G5395" s="438"/>
      <c r="H5395" s="438"/>
    </row>
    <row r="5396" spans="1:8" s="436" customFormat="1">
      <c r="A5396" s="211">
        <v>8</v>
      </c>
      <c r="B5396" s="210" t="s">
        <v>6705</v>
      </c>
      <c r="C5396" s="437" t="s">
        <v>6370</v>
      </c>
      <c r="D5396" s="211" t="s">
        <v>1808</v>
      </c>
      <c r="E5396" s="299">
        <f t="shared" si="365"/>
        <v>0</v>
      </c>
      <c r="F5396" s="438"/>
      <c r="G5396" s="438"/>
      <c r="H5396" s="438"/>
    </row>
    <row r="5397" spans="1:8" s="436" customFormat="1">
      <c r="A5397" s="211">
        <v>9</v>
      </c>
      <c r="B5397" s="210" t="s">
        <v>6371</v>
      </c>
      <c r="C5397" s="437" t="s">
        <v>6370</v>
      </c>
      <c r="D5397" s="211" t="s">
        <v>1808</v>
      </c>
      <c r="E5397" s="299">
        <f t="shared" si="365"/>
        <v>0</v>
      </c>
      <c r="F5397" s="438"/>
      <c r="G5397" s="438"/>
      <c r="H5397" s="438"/>
    </row>
    <row r="5398" spans="1:8" s="436" customFormat="1">
      <c r="A5398" s="211">
        <v>10</v>
      </c>
      <c r="B5398" s="210" t="s">
        <v>6372</v>
      </c>
      <c r="C5398" s="437"/>
      <c r="D5398" s="211" t="s">
        <v>1808</v>
      </c>
      <c r="E5398" s="299">
        <f t="shared" si="365"/>
        <v>0</v>
      </c>
      <c r="F5398" s="438"/>
      <c r="G5398" s="438"/>
      <c r="H5398" s="438"/>
    </row>
    <row r="5399" spans="1:8" s="436" customFormat="1">
      <c r="A5399" s="211">
        <v>11</v>
      </c>
      <c r="B5399" s="210" t="s">
        <v>6706</v>
      </c>
      <c r="C5399" s="437" t="s">
        <v>6373</v>
      </c>
      <c r="D5399" s="211" t="s">
        <v>1808</v>
      </c>
      <c r="E5399" s="299">
        <f t="shared" si="365"/>
        <v>2</v>
      </c>
      <c r="F5399" s="438"/>
      <c r="G5399" s="438">
        <v>2</v>
      </c>
      <c r="H5399" s="438"/>
    </row>
    <row r="5400" spans="1:8" s="436" customFormat="1">
      <c r="A5400" s="211">
        <v>12</v>
      </c>
      <c r="B5400" s="210" t="s">
        <v>6707</v>
      </c>
      <c r="C5400" s="437" t="s">
        <v>6374</v>
      </c>
      <c r="D5400" s="211" t="s">
        <v>1808</v>
      </c>
      <c r="E5400" s="299">
        <f t="shared" si="365"/>
        <v>1</v>
      </c>
      <c r="F5400" s="438"/>
      <c r="G5400" s="438">
        <v>1</v>
      </c>
      <c r="H5400" s="438"/>
    </row>
    <row r="5401" spans="1:8" s="436" customFormat="1">
      <c r="A5401" s="211">
        <v>13</v>
      </c>
      <c r="B5401" s="210" t="s">
        <v>6708</v>
      </c>
      <c r="C5401" s="437" t="s">
        <v>6375</v>
      </c>
      <c r="D5401" s="211" t="s">
        <v>1808</v>
      </c>
      <c r="E5401" s="299">
        <f t="shared" si="365"/>
        <v>2</v>
      </c>
      <c r="F5401" s="438"/>
      <c r="G5401" s="438"/>
      <c r="H5401" s="438">
        <v>2</v>
      </c>
    </row>
    <row r="5402" spans="1:8" s="436" customFormat="1">
      <c r="A5402" s="211">
        <v>14</v>
      </c>
      <c r="B5402" s="210" t="s">
        <v>6709</v>
      </c>
      <c r="C5402" s="437" t="s">
        <v>6375</v>
      </c>
      <c r="D5402" s="211" t="s">
        <v>1808</v>
      </c>
      <c r="E5402" s="299">
        <f t="shared" si="365"/>
        <v>1</v>
      </c>
      <c r="F5402" s="438">
        <v>1</v>
      </c>
      <c r="G5402" s="438"/>
      <c r="H5402" s="438"/>
    </row>
    <row r="5403" spans="1:8" s="436" customFormat="1">
      <c r="A5403" s="211">
        <v>15</v>
      </c>
      <c r="B5403" s="210" t="s">
        <v>6710</v>
      </c>
      <c r="C5403" s="437" t="s">
        <v>6376</v>
      </c>
      <c r="D5403" s="211" t="s">
        <v>1808</v>
      </c>
      <c r="E5403" s="299">
        <f t="shared" si="365"/>
        <v>1</v>
      </c>
      <c r="F5403" s="438"/>
      <c r="G5403" s="438">
        <v>1</v>
      </c>
      <c r="H5403" s="438"/>
    </row>
    <row r="5404" spans="1:8" s="436" customFormat="1">
      <c r="A5404" s="211">
        <v>16</v>
      </c>
      <c r="B5404" s="210" t="s">
        <v>6711</v>
      </c>
      <c r="C5404" s="437" t="s">
        <v>6376</v>
      </c>
      <c r="D5404" s="211" t="s">
        <v>1808</v>
      </c>
      <c r="E5404" s="299">
        <f t="shared" si="365"/>
        <v>1</v>
      </c>
      <c r="F5404" s="438"/>
      <c r="G5404" s="438">
        <v>1</v>
      </c>
      <c r="H5404" s="438"/>
    </row>
    <row r="5405" spans="1:8" s="436" customFormat="1">
      <c r="A5405" s="211">
        <v>17</v>
      </c>
      <c r="B5405" s="210" t="s">
        <v>6712</v>
      </c>
      <c r="C5405" s="437" t="s">
        <v>6374</v>
      </c>
      <c r="D5405" s="211" t="s">
        <v>1808</v>
      </c>
      <c r="E5405" s="299">
        <f t="shared" si="365"/>
        <v>0</v>
      </c>
      <c r="F5405" s="438"/>
      <c r="G5405" s="438"/>
      <c r="H5405" s="438"/>
    </row>
    <row r="5406" spans="1:8" s="436" customFormat="1">
      <c r="A5406" s="211">
        <v>18</v>
      </c>
      <c r="B5406" s="210" t="s">
        <v>6713</v>
      </c>
      <c r="C5406" s="437" t="s">
        <v>6374</v>
      </c>
      <c r="D5406" s="211" t="s">
        <v>1808</v>
      </c>
      <c r="E5406" s="299">
        <f t="shared" si="365"/>
        <v>0</v>
      </c>
      <c r="F5406" s="438"/>
      <c r="G5406" s="438"/>
      <c r="H5406" s="438"/>
    </row>
    <row r="5407" spans="1:8" s="436" customFormat="1">
      <c r="A5407" s="211">
        <v>19</v>
      </c>
      <c r="B5407" s="210" t="s">
        <v>6715</v>
      </c>
      <c r="C5407" s="437" t="s">
        <v>6374</v>
      </c>
      <c r="D5407" s="211" t="s">
        <v>1808</v>
      </c>
      <c r="E5407" s="299">
        <f t="shared" si="365"/>
        <v>2</v>
      </c>
      <c r="F5407" s="438">
        <v>2</v>
      </c>
      <c r="G5407" s="438"/>
      <c r="H5407" s="438"/>
    </row>
    <row r="5408" spans="1:8" s="436" customFormat="1">
      <c r="A5408" s="211">
        <v>20</v>
      </c>
      <c r="B5408" s="210" t="s">
        <v>6714</v>
      </c>
      <c r="C5408" s="437" t="s">
        <v>6374</v>
      </c>
      <c r="D5408" s="211" t="s">
        <v>1808</v>
      </c>
      <c r="E5408" s="299">
        <f t="shared" si="365"/>
        <v>2</v>
      </c>
      <c r="F5408" s="438"/>
      <c r="G5408" s="438"/>
      <c r="H5408" s="438">
        <v>2</v>
      </c>
    </row>
    <row r="5409" spans="1:8" s="436" customFormat="1">
      <c r="A5409" s="211">
        <v>21</v>
      </c>
      <c r="B5409" s="210" t="s">
        <v>6716</v>
      </c>
      <c r="C5409" s="437" t="s">
        <v>6374</v>
      </c>
      <c r="D5409" s="211" t="s">
        <v>1808</v>
      </c>
      <c r="E5409" s="299">
        <f t="shared" si="365"/>
        <v>2</v>
      </c>
      <c r="F5409" s="438">
        <v>2</v>
      </c>
      <c r="G5409" s="438"/>
      <c r="H5409" s="438"/>
    </row>
    <row r="5410" spans="1:8" s="436" customFormat="1">
      <c r="A5410" s="211">
        <v>22</v>
      </c>
      <c r="B5410" s="210" t="s">
        <v>6377</v>
      </c>
      <c r="C5410" s="437" t="s">
        <v>6374</v>
      </c>
      <c r="D5410" s="211" t="s">
        <v>1808</v>
      </c>
      <c r="E5410" s="299">
        <f t="shared" si="365"/>
        <v>0</v>
      </c>
      <c r="F5410" s="438"/>
      <c r="G5410" s="438"/>
      <c r="H5410" s="438"/>
    </row>
    <row r="5411" spans="1:8" s="436" customFormat="1">
      <c r="A5411" s="211">
        <v>23</v>
      </c>
      <c r="B5411" s="210" t="s">
        <v>6378</v>
      </c>
      <c r="C5411" s="437"/>
      <c r="D5411" s="211" t="s">
        <v>1808</v>
      </c>
      <c r="E5411" s="299">
        <f t="shared" si="365"/>
        <v>0</v>
      </c>
      <c r="F5411" s="438"/>
      <c r="G5411" s="438"/>
      <c r="H5411" s="438"/>
    </row>
    <row r="5412" spans="1:8" s="436" customFormat="1">
      <c r="A5412" s="211">
        <v>24</v>
      </c>
      <c r="B5412" s="210" t="s">
        <v>6717</v>
      </c>
      <c r="C5412" s="437" t="s">
        <v>6379</v>
      </c>
      <c r="D5412" s="211" t="s">
        <v>1808</v>
      </c>
      <c r="E5412" s="299">
        <f t="shared" si="365"/>
        <v>4</v>
      </c>
      <c r="F5412" s="438">
        <v>4</v>
      </c>
      <c r="G5412" s="438"/>
      <c r="H5412" s="438"/>
    </row>
    <row r="5413" spans="1:8" s="436" customFormat="1">
      <c r="A5413" s="211">
        <v>25</v>
      </c>
      <c r="B5413" s="210" t="s">
        <v>6718</v>
      </c>
      <c r="C5413" s="437" t="s">
        <v>6380</v>
      </c>
      <c r="D5413" s="211" t="s">
        <v>1808</v>
      </c>
      <c r="E5413" s="299">
        <f t="shared" si="365"/>
        <v>0</v>
      </c>
      <c r="F5413" s="438"/>
      <c r="G5413" s="438"/>
      <c r="H5413" s="438"/>
    </row>
    <row r="5414" spans="1:8" s="436" customFormat="1">
      <c r="A5414" s="211">
        <v>26</v>
      </c>
      <c r="B5414" s="210" t="s">
        <v>6719</v>
      </c>
      <c r="C5414" s="437" t="s">
        <v>6380</v>
      </c>
      <c r="D5414" s="211" t="s">
        <v>1808</v>
      </c>
      <c r="E5414" s="299">
        <f t="shared" si="365"/>
        <v>300</v>
      </c>
      <c r="F5414" s="438">
        <v>150</v>
      </c>
      <c r="G5414" s="438">
        <v>50</v>
      </c>
      <c r="H5414" s="438">
        <v>100</v>
      </c>
    </row>
    <row r="5415" spans="1:8" s="436" customFormat="1">
      <c r="A5415" s="211">
        <v>27</v>
      </c>
      <c r="B5415" s="210" t="s">
        <v>6720</v>
      </c>
      <c r="C5415" s="437" t="s">
        <v>6380</v>
      </c>
      <c r="D5415" s="211" t="s">
        <v>1808</v>
      </c>
      <c r="E5415" s="299">
        <f t="shared" si="365"/>
        <v>2</v>
      </c>
      <c r="F5415" s="438">
        <v>2</v>
      </c>
      <c r="G5415" s="438"/>
      <c r="H5415" s="438"/>
    </row>
    <row r="5416" spans="1:8" s="436" customFormat="1">
      <c r="A5416" s="211">
        <v>28</v>
      </c>
      <c r="B5416" s="210" t="s">
        <v>6721</v>
      </c>
      <c r="C5416" s="437" t="s">
        <v>6380</v>
      </c>
      <c r="D5416" s="211" t="s">
        <v>1808</v>
      </c>
      <c r="E5416" s="299">
        <f t="shared" si="365"/>
        <v>2</v>
      </c>
      <c r="F5416" s="438"/>
      <c r="G5416" s="438"/>
      <c r="H5416" s="438">
        <v>2</v>
      </c>
    </row>
    <row r="5417" spans="1:8" s="436" customFormat="1">
      <c r="A5417" s="211">
        <v>29</v>
      </c>
      <c r="B5417" s="210" t="s">
        <v>6722</v>
      </c>
      <c r="C5417" s="437" t="s">
        <v>6380</v>
      </c>
      <c r="D5417" s="211" t="s">
        <v>1808</v>
      </c>
      <c r="E5417" s="299">
        <f t="shared" si="365"/>
        <v>2</v>
      </c>
      <c r="F5417" s="438">
        <v>2</v>
      </c>
      <c r="G5417" s="438"/>
      <c r="H5417" s="438"/>
    </row>
    <row r="5418" spans="1:8" s="436" customFormat="1">
      <c r="A5418" s="211">
        <v>30</v>
      </c>
      <c r="B5418" s="210" t="s">
        <v>6723</v>
      </c>
      <c r="C5418" s="437" t="s">
        <v>6380</v>
      </c>
      <c r="D5418" s="211" t="s">
        <v>1808</v>
      </c>
      <c r="E5418" s="299">
        <f t="shared" si="365"/>
        <v>4</v>
      </c>
      <c r="F5418" s="438"/>
      <c r="G5418" s="438">
        <v>2</v>
      </c>
      <c r="H5418" s="438">
        <v>2</v>
      </c>
    </row>
    <row r="5419" spans="1:8" s="436" customFormat="1">
      <c r="A5419" s="211">
        <v>31</v>
      </c>
      <c r="B5419" s="210" t="s">
        <v>6724</v>
      </c>
      <c r="C5419" s="437" t="s">
        <v>6380</v>
      </c>
      <c r="D5419" s="211" t="s">
        <v>1808</v>
      </c>
      <c r="E5419" s="299">
        <f t="shared" si="365"/>
        <v>8</v>
      </c>
      <c r="F5419" s="438">
        <v>4</v>
      </c>
      <c r="G5419" s="438">
        <v>2</v>
      </c>
      <c r="H5419" s="438">
        <v>2</v>
      </c>
    </row>
    <row r="5420" spans="1:8" s="436" customFormat="1">
      <c r="A5420" s="211">
        <v>32</v>
      </c>
      <c r="B5420" s="210" t="s">
        <v>6725</v>
      </c>
      <c r="C5420" s="437" t="s">
        <v>6380</v>
      </c>
      <c r="D5420" s="211" t="s">
        <v>1808</v>
      </c>
      <c r="E5420" s="299">
        <f t="shared" si="365"/>
        <v>2</v>
      </c>
      <c r="F5420" s="438">
        <v>2</v>
      </c>
      <c r="G5420" s="438"/>
      <c r="H5420" s="438"/>
    </row>
    <row r="5421" spans="1:8" s="436" customFormat="1">
      <c r="A5421" s="211">
        <v>33</v>
      </c>
      <c r="B5421" s="210" t="s">
        <v>6726</v>
      </c>
      <c r="C5421" s="437" t="s">
        <v>6380</v>
      </c>
      <c r="D5421" s="211" t="s">
        <v>1808</v>
      </c>
      <c r="E5421" s="299">
        <f t="shared" si="365"/>
        <v>2</v>
      </c>
      <c r="F5421" s="438"/>
      <c r="G5421" s="438">
        <v>2</v>
      </c>
      <c r="H5421" s="438"/>
    </row>
    <row r="5422" spans="1:8" s="436" customFormat="1">
      <c r="A5422" s="211">
        <v>34</v>
      </c>
      <c r="B5422" s="210" t="s">
        <v>6727</v>
      </c>
      <c r="C5422" s="437" t="s">
        <v>6380</v>
      </c>
      <c r="D5422" s="211" t="s">
        <v>1808</v>
      </c>
      <c r="E5422" s="299">
        <f t="shared" si="365"/>
        <v>0</v>
      </c>
      <c r="F5422" s="438"/>
      <c r="G5422" s="438"/>
      <c r="H5422" s="438"/>
    </row>
    <row r="5423" spans="1:8" s="436" customFormat="1">
      <c r="A5423" s="211">
        <v>35</v>
      </c>
      <c r="B5423" s="210" t="s">
        <v>6728</v>
      </c>
      <c r="C5423" s="437" t="s">
        <v>6380</v>
      </c>
      <c r="D5423" s="211" t="s">
        <v>1808</v>
      </c>
      <c r="E5423" s="299">
        <f t="shared" si="365"/>
        <v>2</v>
      </c>
      <c r="F5423" s="438"/>
      <c r="G5423" s="438">
        <v>2</v>
      </c>
      <c r="H5423" s="438"/>
    </row>
    <row r="5424" spans="1:8" s="436" customFormat="1">
      <c r="A5424" s="211">
        <v>36</v>
      </c>
      <c r="B5424" s="210" t="s">
        <v>6729</v>
      </c>
      <c r="C5424" s="437" t="s">
        <v>6380</v>
      </c>
      <c r="D5424" s="211" t="s">
        <v>1808</v>
      </c>
      <c r="E5424" s="299">
        <f t="shared" si="365"/>
        <v>100</v>
      </c>
      <c r="F5424" s="438">
        <v>100</v>
      </c>
      <c r="G5424" s="438"/>
      <c r="H5424" s="438"/>
    </row>
    <row r="5425" spans="1:8" s="436" customFormat="1">
      <c r="A5425" s="211">
        <v>37</v>
      </c>
      <c r="B5425" s="210" t="s">
        <v>6730</v>
      </c>
      <c r="C5425" s="437" t="s">
        <v>6380</v>
      </c>
      <c r="D5425" s="211" t="s">
        <v>1808</v>
      </c>
      <c r="E5425" s="299">
        <f t="shared" si="365"/>
        <v>75</v>
      </c>
      <c r="F5425" s="438">
        <v>25</v>
      </c>
      <c r="G5425" s="438">
        <v>25</v>
      </c>
      <c r="H5425" s="438">
        <v>25</v>
      </c>
    </row>
    <row r="5426" spans="1:8" s="436" customFormat="1">
      <c r="A5426" s="211">
        <v>38</v>
      </c>
      <c r="B5426" s="210" t="s">
        <v>6731</v>
      </c>
      <c r="C5426" s="437" t="s">
        <v>6380</v>
      </c>
      <c r="D5426" s="211" t="s">
        <v>1808</v>
      </c>
      <c r="E5426" s="299">
        <f t="shared" si="365"/>
        <v>8</v>
      </c>
      <c r="F5426" s="438">
        <v>4</v>
      </c>
      <c r="G5426" s="438">
        <v>4</v>
      </c>
      <c r="H5426" s="438"/>
    </row>
    <row r="5427" spans="1:8" s="436" customFormat="1">
      <c r="A5427" s="211">
        <v>39</v>
      </c>
      <c r="B5427" s="210" t="s">
        <v>6732</v>
      </c>
      <c r="C5427" s="437" t="s">
        <v>6380</v>
      </c>
      <c r="D5427" s="211" t="s">
        <v>1808</v>
      </c>
      <c r="E5427" s="299">
        <f t="shared" si="365"/>
        <v>6</v>
      </c>
      <c r="F5427" s="438">
        <v>2</v>
      </c>
      <c r="G5427" s="438">
        <v>2</v>
      </c>
      <c r="H5427" s="438">
        <v>2</v>
      </c>
    </row>
    <row r="5428" spans="1:8" s="436" customFormat="1" ht="31.5" customHeight="1">
      <c r="A5428" s="441"/>
      <c r="B5428" s="916" t="s">
        <v>6381</v>
      </c>
      <c r="C5428" s="916"/>
      <c r="D5428" s="916"/>
      <c r="E5428" s="916"/>
      <c r="F5428" s="916"/>
      <c r="G5428" s="916"/>
      <c r="H5428" s="916"/>
    </row>
    <row r="5429" spans="1:8" s="436" customFormat="1">
      <c r="A5429" s="211">
        <v>40</v>
      </c>
      <c r="B5429" s="442" t="s">
        <v>6382</v>
      </c>
      <c r="C5429" s="443" t="s">
        <v>6383</v>
      </c>
      <c r="D5429" s="211" t="s">
        <v>1812</v>
      </c>
      <c r="E5429" s="299">
        <f t="shared" ref="E5429:E5446" si="366">F5429+G5429+H5429</f>
        <v>75</v>
      </c>
      <c r="F5429" s="438">
        <v>25</v>
      </c>
      <c r="G5429" s="438">
        <v>25</v>
      </c>
      <c r="H5429" s="438">
        <v>25</v>
      </c>
    </row>
    <row r="5430" spans="1:8" s="436" customFormat="1">
      <c r="A5430" s="211">
        <v>41</v>
      </c>
      <c r="B5430" s="442" t="s">
        <v>6384</v>
      </c>
      <c r="C5430" s="443" t="s">
        <v>6383</v>
      </c>
      <c r="D5430" s="211" t="s">
        <v>6385</v>
      </c>
      <c r="E5430" s="299">
        <f t="shared" si="366"/>
        <v>75</v>
      </c>
      <c r="F5430" s="438"/>
      <c r="G5430" s="438">
        <v>75</v>
      </c>
      <c r="H5430" s="438"/>
    </row>
    <row r="5431" spans="1:8" s="436" customFormat="1">
      <c r="A5431" s="211">
        <v>42</v>
      </c>
      <c r="B5431" s="442" t="s">
        <v>6386</v>
      </c>
      <c r="C5431" s="443" t="s">
        <v>6387</v>
      </c>
      <c r="D5431" s="211" t="s">
        <v>1812</v>
      </c>
      <c r="E5431" s="299">
        <f t="shared" si="366"/>
        <v>100</v>
      </c>
      <c r="F5431" s="438"/>
      <c r="G5431" s="438">
        <v>100</v>
      </c>
      <c r="H5431" s="438"/>
    </row>
    <row r="5432" spans="1:8" s="436" customFormat="1">
      <c r="A5432" s="211">
        <v>43</v>
      </c>
      <c r="B5432" s="442" t="s">
        <v>6388</v>
      </c>
      <c r="C5432" s="443" t="s">
        <v>6383</v>
      </c>
      <c r="D5432" s="211" t="s">
        <v>1812</v>
      </c>
      <c r="E5432" s="299">
        <f t="shared" si="366"/>
        <v>125</v>
      </c>
      <c r="F5432" s="438"/>
      <c r="G5432" s="438">
        <v>125</v>
      </c>
      <c r="H5432" s="438"/>
    </row>
    <row r="5433" spans="1:8" s="436" customFormat="1">
      <c r="A5433" s="211">
        <v>44</v>
      </c>
      <c r="B5433" s="442" t="s">
        <v>6389</v>
      </c>
      <c r="C5433" s="443" t="s">
        <v>6383</v>
      </c>
      <c r="D5433" s="211" t="s">
        <v>1812</v>
      </c>
      <c r="E5433" s="299">
        <f t="shared" si="366"/>
        <v>0</v>
      </c>
      <c r="F5433" s="438"/>
      <c r="G5433" s="438"/>
      <c r="H5433" s="438"/>
    </row>
    <row r="5434" spans="1:8" s="436" customFormat="1">
      <c r="A5434" s="211">
        <v>45</v>
      </c>
      <c r="B5434" s="442" t="s">
        <v>6390</v>
      </c>
      <c r="C5434" s="443" t="s">
        <v>6383</v>
      </c>
      <c r="D5434" s="211" t="s">
        <v>1812</v>
      </c>
      <c r="E5434" s="299">
        <f t="shared" si="366"/>
        <v>0</v>
      </c>
      <c r="F5434" s="438"/>
      <c r="G5434" s="438"/>
      <c r="H5434" s="438"/>
    </row>
    <row r="5435" spans="1:8" s="436" customFormat="1">
      <c r="A5435" s="211">
        <v>46</v>
      </c>
      <c r="B5435" s="444" t="s">
        <v>6391</v>
      </c>
      <c r="C5435" s="201" t="s">
        <v>6392</v>
      </c>
      <c r="D5435" s="439" t="s">
        <v>1808</v>
      </c>
      <c r="E5435" s="299">
        <f t="shared" si="366"/>
        <v>0</v>
      </c>
      <c r="F5435" s="438"/>
      <c r="G5435" s="438"/>
      <c r="H5435" s="438"/>
    </row>
    <row r="5436" spans="1:8" s="436" customFormat="1">
      <c r="A5436" s="211">
        <v>47</v>
      </c>
      <c r="B5436" s="444" t="s">
        <v>6393</v>
      </c>
      <c r="C5436" s="201" t="s">
        <v>6392</v>
      </c>
      <c r="D5436" s="439" t="s">
        <v>1808</v>
      </c>
      <c r="E5436" s="299">
        <f t="shared" si="366"/>
        <v>2</v>
      </c>
      <c r="F5436" s="438">
        <v>2</v>
      </c>
      <c r="G5436" s="438"/>
      <c r="H5436" s="438"/>
    </row>
    <row r="5437" spans="1:8" s="436" customFormat="1">
      <c r="A5437" s="211">
        <v>48</v>
      </c>
      <c r="B5437" s="445" t="s">
        <v>6394</v>
      </c>
      <c r="C5437" s="201" t="s">
        <v>6392</v>
      </c>
      <c r="D5437" s="439" t="s">
        <v>1808</v>
      </c>
      <c r="E5437" s="299">
        <f t="shared" si="366"/>
        <v>0</v>
      </c>
      <c r="F5437" s="438"/>
      <c r="G5437" s="438"/>
      <c r="H5437" s="438"/>
    </row>
    <row r="5438" spans="1:8" s="436" customFormat="1">
      <c r="A5438" s="211">
        <v>49</v>
      </c>
      <c r="B5438" s="446" t="s">
        <v>6395</v>
      </c>
      <c r="C5438" s="201" t="s">
        <v>6392</v>
      </c>
      <c r="D5438" s="439" t="s">
        <v>1808</v>
      </c>
      <c r="E5438" s="299">
        <f t="shared" si="366"/>
        <v>0</v>
      </c>
      <c r="F5438" s="438"/>
      <c r="G5438" s="438"/>
      <c r="H5438" s="438"/>
    </row>
    <row r="5439" spans="1:8" s="436" customFormat="1">
      <c r="A5439" s="211">
        <v>50</v>
      </c>
      <c r="B5439" s="447" t="s">
        <v>6396</v>
      </c>
      <c r="C5439" s="201" t="s">
        <v>6392</v>
      </c>
      <c r="D5439" s="439" t="s">
        <v>1808</v>
      </c>
      <c r="E5439" s="299">
        <f t="shared" si="366"/>
        <v>3</v>
      </c>
      <c r="F5439" s="438"/>
      <c r="G5439" s="438">
        <v>3</v>
      </c>
      <c r="H5439" s="438"/>
    </row>
    <row r="5440" spans="1:8" s="436" customFormat="1">
      <c r="A5440" s="211">
        <v>51</v>
      </c>
      <c r="B5440" s="448" t="s">
        <v>6397</v>
      </c>
      <c r="C5440" s="201" t="s">
        <v>6398</v>
      </c>
      <c r="D5440" s="439" t="s">
        <v>1808</v>
      </c>
      <c r="E5440" s="299">
        <f t="shared" si="366"/>
        <v>1</v>
      </c>
      <c r="F5440" s="438"/>
      <c r="G5440" s="438">
        <v>1</v>
      </c>
      <c r="H5440" s="438"/>
    </row>
    <row r="5441" spans="1:8" s="436" customFormat="1">
      <c r="A5441" s="211">
        <v>52</v>
      </c>
      <c r="B5441" s="444" t="s">
        <v>6399</v>
      </c>
      <c r="C5441" s="201" t="s">
        <v>6400</v>
      </c>
      <c r="D5441" s="439" t="s">
        <v>1808</v>
      </c>
      <c r="E5441" s="299">
        <f t="shared" si="366"/>
        <v>1</v>
      </c>
      <c r="F5441" s="438"/>
      <c r="G5441" s="438">
        <v>1</v>
      </c>
      <c r="H5441" s="438"/>
    </row>
    <row r="5442" spans="1:8" s="436" customFormat="1">
      <c r="A5442" s="211">
        <v>53</v>
      </c>
      <c r="B5442" s="444" t="s">
        <v>6401</v>
      </c>
      <c r="C5442" s="201" t="s">
        <v>6402</v>
      </c>
      <c r="D5442" s="439" t="s">
        <v>1808</v>
      </c>
      <c r="E5442" s="299">
        <f t="shared" si="366"/>
        <v>0</v>
      </c>
      <c r="F5442" s="438"/>
      <c r="G5442" s="438"/>
      <c r="H5442" s="438"/>
    </row>
    <row r="5443" spans="1:8" s="436" customFormat="1">
      <c r="A5443" s="211">
        <v>54</v>
      </c>
      <c r="B5443" s="449" t="s">
        <v>6403</v>
      </c>
      <c r="C5443" s="201" t="s">
        <v>6404</v>
      </c>
      <c r="D5443" s="439" t="s">
        <v>1808</v>
      </c>
      <c r="E5443" s="299">
        <f t="shared" si="366"/>
        <v>1</v>
      </c>
      <c r="F5443" s="438">
        <v>1</v>
      </c>
      <c r="G5443" s="438"/>
      <c r="H5443" s="438"/>
    </row>
    <row r="5444" spans="1:8" s="436" customFormat="1">
      <c r="A5444" s="211">
        <v>55</v>
      </c>
      <c r="B5444" s="449" t="s">
        <v>6405</v>
      </c>
      <c r="C5444" s="201" t="s">
        <v>6404</v>
      </c>
      <c r="D5444" s="439" t="s">
        <v>1808</v>
      </c>
      <c r="E5444" s="299">
        <f t="shared" si="366"/>
        <v>1</v>
      </c>
      <c r="F5444" s="438"/>
      <c r="G5444" s="438">
        <v>1</v>
      </c>
      <c r="H5444" s="438"/>
    </row>
    <row r="5445" spans="1:8" s="436" customFormat="1">
      <c r="A5445" s="211">
        <v>56</v>
      </c>
      <c r="B5445" s="450" t="s">
        <v>6406</v>
      </c>
      <c r="C5445" s="201" t="s">
        <v>6404</v>
      </c>
      <c r="D5445" s="439" t="s">
        <v>1808</v>
      </c>
      <c r="E5445" s="299">
        <f t="shared" si="366"/>
        <v>5</v>
      </c>
      <c r="F5445" s="438"/>
      <c r="G5445" s="438">
        <v>5</v>
      </c>
      <c r="H5445" s="438"/>
    </row>
    <row r="5446" spans="1:8" s="436" customFormat="1">
      <c r="A5446" s="211">
        <v>57</v>
      </c>
      <c r="B5446" s="451" t="s">
        <v>6407</v>
      </c>
      <c r="C5446" s="201" t="s">
        <v>6408</v>
      </c>
      <c r="D5446" s="452" t="s">
        <v>1811</v>
      </c>
      <c r="E5446" s="299">
        <f t="shared" si="366"/>
        <v>0</v>
      </c>
      <c r="F5446" s="438"/>
      <c r="G5446" s="438"/>
      <c r="H5446" s="438"/>
    </row>
    <row r="5447" spans="1:8" s="436" customFormat="1" ht="31.5" customHeight="1">
      <c r="A5447" s="441"/>
      <c r="B5447" s="908" t="s">
        <v>6409</v>
      </c>
      <c r="C5447" s="909"/>
      <c r="D5447" s="909"/>
      <c r="E5447" s="909"/>
      <c r="F5447" s="909"/>
      <c r="G5447" s="909"/>
      <c r="H5447" s="909"/>
    </row>
    <row r="5448" spans="1:8" s="436" customFormat="1" ht="31.5" customHeight="1">
      <c r="A5448" s="454"/>
      <c r="B5448" s="900" t="s">
        <v>6410</v>
      </c>
      <c r="C5448" s="901"/>
      <c r="D5448" s="901"/>
      <c r="E5448" s="901"/>
      <c r="F5448" s="901"/>
      <c r="G5448" s="901"/>
      <c r="H5448" s="901"/>
    </row>
    <row r="5449" spans="1:8" s="436" customFormat="1">
      <c r="A5449" s="211">
        <v>62</v>
      </c>
      <c r="B5449" s="455" t="s">
        <v>6411</v>
      </c>
      <c r="C5449" s="201" t="s">
        <v>6412</v>
      </c>
      <c r="D5449" s="439" t="s">
        <v>1812</v>
      </c>
      <c r="E5449" s="299">
        <f t="shared" ref="E5449:E5457" si="367">F5449+G5449+H5449</f>
        <v>0</v>
      </c>
      <c r="F5449" s="438"/>
      <c r="G5449" s="438"/>
      <c r="H5449" s="438"/>
    </row>
    <row r="5450" spans="1:8" s="436" customFormat="1">
      <c r="A5450" s="32">
        <v>63</v>
      </c>
      <c r="B5450" s="455" t="s">
        <v>6413</v>
      </c>
      <c r="C5450" s="201" t="s">
        <v>6412</v>
      </c>
      <c r="D5450" s="439" t="s">
        <v>1812</v>
      </c>
      <c r="E5450" s="299">
        <f t="shared" si="367"/>
        <v>0</v>
      </c>
      <c r="F5450" s="438"/>
      <c r="G5450" s="438"/>
      <c r="H5450" s="438"/>
    </row>
    <row r="5451" spans="1:8" s="436" customFormat="1">
      <c r="A5451" s="211">
        <v>64</v>
      </c>
      <c r="B5451" s="455" t="s">
        <v>6414</v>
      </c>
      <c r="C5451" s="201" t="s">
        <v>6412</v>
      </c>
      <c r="D5451" s="439" t="s">
        <v>1812</v>
      </c>
      <c r="E5451" s="299">
        <f t="shared" si="367"/>
        <v>0</v>
      </c>
      <c r="F5451" s="438"/>
      <c r="G5451" s="438"/>
      <c r="H5451" s="438"/>
    </row>
    <row r="5452" spans="1:8" s="436" customFormat="1">
      <c r="A5452" s="32">
        <v>65</v>
      </c>
      <c r="B5452" s="455" t="s">
        <v>5864</v>
      </c>
      <c r="C5452" s="201" t="s">
        <v>6412</v>
      </c>
      <c r="D5452" s="439" t="s">
        <v>1812</v>
      </c>
      <c r="E5452" s="299">
        <f t="shared" si="367"/>
        <v>0</v>
      </c>
      <c r="F5452" s="438"/>
      <c r="G5452" s="438"/>
      <c r="H5452" s="438"/>
    </row>
    <row r="5453" spans="1:8" s="436" customFormat="1">
      <c r="A5453" s="211">
        <v>66</v>
      </c>
      <c r="B5453" s="455" t="s">
        <v>5862</v>
      </c>
      <c r="C5453" s="201" t="s">
        <v>6412</v>
      </c>
      <c r="D5453" s="439" t="s">
        <v>1812</v>
      </c>
      <c r="E5453" s="299">
        <f t="shared" si="367"/>
        <v>100</v>
      </c>
      <c r="F5453" s="438"/>
      <c r="G5453" s="438">
        <v>100</v>
      </c>
      <c r="H5453" s="438"/>
    </row>
    <row r="5454" spans="1:8" s="436" customFormat="1">
      <c r="A5454" s="32">
        <v>67</v>
      </c>
      <c r="B5454" s="455" t="s">
        <v>6415</v>
      </c>
      <c r="C5454" s="201" t="s">
        <v>6416</v>
      </c>
      <c r="D5454" s="439" t="s">
        <v>1812</v>
      </c>
      <c r="E5454" s="299">
        <f t="shared" si="367"/>
        <v>0</v>
      </c>
      <c r="F5454" s="438"/>
      <c r="G5454" s="438"/>
      <c r="H5454" s="438"/>
    </row>
    <row r="5455" spans="1:8" s="436" customFormat="1">
      <c r="A5455" s="211">
        <v>68</v>
      </c>
      <c r="B5455" s="455" t="s">
        <v>6417</v>
      </c>
      <c r="C5455" s="201" t="s">
        <v>6418</v>
      </c>
      <c r="D5455" s="439" t="s">
        <v>1812</v>
      </c>
      <c r="E5455" s="299">
        <f t="shared" si="367"/>
        <v>100</v>
      </c>
      <c r="F5455" s="438">
        <v>100</v>
      </c>
      <c r="G5455" s="438"/>
      <c r="H5455" s="438"/>
    </row>
    <row r="5456" spans="1:8" s="436" customFormat="1">
      <c r="A5456" s="32">
        <v>69</v>
      </c>
      <c r="B5456" s="455" t="s">
        <v>6419</v>
      </c>
      <c r="C5456" s="201" t="s">
        <v>1062</v>
      </c>
      <c r="D5456" s="439" t="s">
        <v>1812</v>
      </c>
      <c r="E5456" s="299">
        <f t="shared" si="367"/>
        <v>0</v>
      </c>
      <c r="F5456" s="438"/>
      <c r="G5456" s="438"/>
      <c r="H5456" s="438"/>
    </row>
    <row r="5457" spans="1:8" s="436" customFormat="1">
      <c r="A5457" s="211">
        <v>70</v>
      </c>
      <c r="B5457" s="456" t="s">
        <v>6420</v>
      </c>
      <c r="C5457" s="828" t="s">
        <v>6421</v>
      </c>
      <c r="D5457" s="439" t="s">
        <v>1812</v>
      </c>
      <c r="E5457" s="299">
        <f t="shared" si="367"/>
        <v>0</v>
      </c>
      <c r="F5457" s="438"/>
      <c r="G5457" s="438"/>
      <c r="H5457" s="438"/>
    </row>
    <row r="5458" spans="1:8" s="436" customFormat="1" ht="31.5" customHeight="1">
      <c r="A5458" s="454"/>
      <c r="B5458" s="900" t="s">
        <v>6422</v>
      </c>
      <c r="C5458" s="901"/>
      <c r="D5458" s="901"/>
      <c r="E5458" s="901"/>
      <c r="F5458" s="901"/>
      <c r="G5458" s="901"/>
      <c r="H5458" s="901"/>
    </row>
    <row r="5459" spans="1:8" s="436" customFormat="1">
      <c r="A5459" s="211">
        <v>71</v>
      </c>
      <c r="B5459" s="456" t="s">
        <v>6423</v>
      </c>
      <c r="C5459" s="34" t="s">
        <v>6424</v>
      </c>
      <c r="D5459" s="457" t="s">
        <v>1808</v>
      </c>
      <c r="E5459" s="299">
        <f t="shared" ref="E5459:E5464" si="368">F5459+G5459+H5459</f>
        <v>10</v>
      </c>
      <c r="F5459" s="438">
        <v>10</v>
      </c>
      <c r="G5459" s="438"/>
      <c r="H5459" s="438"/>
    </row>
    <row r="5460" spans="1:8" s="436" customFormat="1">
      <c r="A5460" s="32">
        <v>72</v>
      </c>
      <c r="B5460" s="456" t="s">
        <v>6425</v>
      </c>
      <c r="C5460" s="201" t="s">
        <v>6424</v>
      </c>
      <c r="D5460" s="457" t="s">
        <v>1808</v>
      </c>
      <c r="E5460" s="299">
        <f t="shared" si="368"/>
        <v>10</v>
      </c>
      <c r="F5460" s="438"/>
      <c r="G5460" s="438">
        <v>10</v>
      </c>
      <c r="H5460" s="438"/>
    </row>
    <row r="5461" spans="1:8" s="436" customFormat="1">
      <c r="A5461" s="211">
        <v>73</v>
      </c>
      <c r="B5461" s="456" t="s">
        <v>6426</v>
      </c>
      <c r="C5461" s="201" t="s">
        <v>6424</v>
      </c>
      <c r="D5461" s="457" t="s">
        <v>1808</v>
      </c>
      <c r="E5461" s="299">
        <f t="shared" si="368"/>
        <v>10</v>
      </c>
      <c r="F5461" s="438"/>
      <c r="G5461" s="438"/>
      <c r="H5461" s="438">
        <v>10</v>
      </c>
    </row>
    <row r="5462" spans="1:8" s="436" customFormat="1">
      <c r="A5462" s="32">
        <v>74</v>
      </c>
      <c r="B5462" s="456" t="s">
        <v>6427</v>
      </c>
      <c r="C5462" s="201" t="s">
        <v>6424</v>
      </c>
      <c r="D5462" s="457" t="s">
        <v>1808</v>
      </c>
      <c r="E5462" s="299">
        <f t="shared" si="368"/>
        <v>0</v>
      </c>
      <c r="F5462" s="438"/>
      <c r="G5462" s="438"/>
      <c r="H5462" s="438"/>
    </row>
    <row r="5463" spans="1:8" s="436" customFormat="1" ht="46.5">
      <c r="A5463" s="211">
        <v>75</v>
      </c>
      <c r="B5463" s="456" t="s">
        <v>6428</v>
      </c>
      <c r="C5463" s="201" t="s">
        <v>6429</v>
      </c>
      <c r="D5463" s="457" t="s">
        <v>1808</v>
      </c>
      <c r="E5463" s="299">
        <f t="shared" si="368"/>
        <v>10</v>
      </c>
      <c r="F5463" s="438">
        <v>10</v>
      </c>
      <c r="G5463" s="438"/>
      <c r="H5463" s="438"/>
    </row>
    <row r="5464" spans="1:8" s="436" customFormat="1" ht="46.5">
      <c r="A5464" s="32">
        <v>76</v>
      </c>
      <c r="B5464" s="456" t="s">
        <v>6430</v>
      </c>
      <c r="C5464" s="201" t="s">
        <v>6431</v>
      </c>
      <c r="D5464" s="457" t="s">
        <v>1808</v>
      </c>
      <c r="E5464" s="299">
        <f t="shared" si="368"/>
        <v>2</v>
      </c>
      <c r="F5464" s="438">
        <v>2</v>
      </c>
      <c r="G5464" s="438"/>
      <c r="H5464" s="438"/>
    </row>
    <row r="5465" spans="1:8" s="436" customFormat="1" ht="31.5" customHeight="1">
      <c r="A5465" s="454"/>
      <c r="B5465" s="900" t="s">
        <v>6432</v>
      </c>
      <c r="C5465" s="901"/>
      <c r="D5465" s="901"/>
      <c r="E5465" s="901"/>
      <c r="F5465" s="901"/>
      <c r="G5465" s="901"/>
      <c r="H5465" s="901"/>
    </row>
    <row r="5466" spans="1:8" s="436" customFormat="1">
      <c r="A5466" s="32">
        <v>77</v>
      </c>
      <c r="B5466" s="111" t="s">
        <v>6433</v>
      </c>
      <c r="C5466" s="201" t="s">
        <v>6434</v>
      </c>
      <c r="D5466" s="457" t="s">
        <v>1808</v>
      </c>
      <c r="E5466" s="299">
        <f>F5466+G5466+H5466</f>
        <v>0</v>
      </c>
      <c r="F5466" s="438"/>
      <c r="G5466" s="438"/>
      <c r="H5466" s="438"/>
    </row>
    <row r="5467" spans="1:8" s="436" customFormat="1">
      <c r="A5467" s="32">
        <v>78</v>
      </c>
      <c r="B5467" s="111" t="s">
        <v>6435</v>
      </c>
      <c r="C5467" s="201" t="s">
        <v>6436</v>
      </c>
      <c r="D5467" s="457" t="s">
        <v>1808</v>
      </c>
      <c r="E5467" s="299">
        <f>F5467+G5467+H5467</f>
        <v>0</v>
      </c>
      <c r="F5467" s="438"/>
      <c r="G5467" s="438"/>
      <c r="H5467" s="438"/>
    </row>
    <row r="5468" spans="1:8" s="436" customFormat="1">
      <c r="A5468" s="211">
        <v>79</v>
      </c>
      <c r="B5468" s="111" t="s">
        <v>6437</v>
      </c>
      <c r="C5468" s="201" t="s">
        <v>6438</v>
      </c>
      <c r="D5468" s="457" t="s">
        <v>1808</v>
      </c>
      <c r="E5468" s="299">
        <f>F5468+G5468+H5468</f>
        <v>0</v>
      </c>
      <c r="F5468" s="438"/>
      <c r="G5468" s="438"/>
      <c r="H5468" s="438"/>
    </row>
    <row r="5469" spans="1:8" s="436" customFormat="1">
      <c r="A5469" s="211">
        <v>80</v>
      </c>
      <c r="B5469" s="111" t="s">
        <v>6439</v>
      </c>
      <c r="C5469" s="201" t="s">
        <v>6440</v>
      </c>
      <c r="D5469" s="457" t="s">
        <v>1808</v>
      </c>
      <c r="E5469" s="299">
        <f>F5469+G5469+H5469</f>
        <v>0</v>
      </c>
      <c r="F5469" s="438"/>
      <c r="G5469" s="438"/>
      <c r="H5469" s="438"/>
    </row>
    <row r="5470" spans="1:8" s="436" customFormat="1" ht="31.5" customHeight="1">
      <c r="A5470" s="454"/>
      <c r="B5470" s="900" t="s">
        <v>6441</v>
      </c>
      <c r="C5470" s="901"/>
      <c r="D5470" s="901"/>
      <c r="E5470" s="901"/>
      <c r="F5470" s="901"/>
      <c r="G5470" s="901"/>
      <c r="H5470" s="901"/>
    </row>
    <row r="5471" spans="1:8" s="436" customFormat="1">
      <c r="A5471" s="211">
        <v>81</v>
      </c>
      <c r="B5471" s="458" t="s">
        <v>6442</v>
      </c>
      <c r="C5471" s="201" t="s">
        <v>6443</v>
      </c>
      <c r="D5471" s="457" t="s">
        <v>1808</v>
      </c>
      <c r="E5471" s="299">
        <f t="shared" ref="E5471:E5495" si="369">F5471+G5471+H5471</f>
        <v>0</v>
      </c>
      <c r="F5471" s="438"/>
      <c r="G5471" s="438"/>
      <c r="H5471" s="438"/>
    </row>
    <row r="5472" spans="1:8" s="436" customFormat="1">
      <c r="A5472" s="211">
        <v>82</v>
      </c>
      <c r="B5472" s="458" t="s">
        <v>6444</v>
      </c>
      <c r="C5472" s="201" t="s">
        <v>6445</v>
      </c>
      <c r="D5472" s="457" t="s">
        <v>1808</v>
      </c>
      <c r="E5472" s="299">
        <f t="shared" si="369"/>
        <v>0</v>
      </c>
      <c r="F5472" s="438"/>
      <c r="G5472" s="438"/>
      <c r="H5472" s="438"/>
    </row>
    <row r="5473" spans="1:8" s="436" customFormat="1">
      <c r="A5473" s="211">
        <v>83</v>
      </c>
      <c r="B5473" s="458" t="s">
        <v>6446</v>
      </c>
      <c r="C5473" s="201" t="s">
        <v>6445</v>
      </c>
      <c r="D5473" s="457" t="s">
        <v>1808</v>
      </c>
      <c r="E5473" s="299">
        <f t="shared" si="369"/>
        <v>0</v>
      </c>
      <c r="F5473" s="438"/>
      <c r="G5473" s="438"/>
      <c r="H5473" s="438"/>
    </row>
    <row r="5474" spans="1:8" s="436" customFormat="1" ht="46.5">
      <c r="A5474" s="211">
        <v>84</v>
      </c>
      <c r="B5474" s="458" t="s">
        <v>6447</v>
      </c>
      <c r="C5474" s="201" t="s">
        <v>6443</v>
      </c>
      <c r="D5474" s="457" t="s">
        <v>1808</v>
      </c>
      <c r="E5474" s="299">
        <f t="shared" si="369"/>
        <v>0</v>
      </c>
      <c r="F5474" s="438"/>
      <c r="G5474" s="438"/>
      <c r="H5474" s="438"/>
    </row>
    <row r="5475" spans="1:8" s="436" customFormat="1">
      <c r="A5475" s="211">
        <v>85</v>
      </c>
      <c r="B5475" s="458" t="s">
        <v>6448</v>
      </c>
      <c r="C5475" s="201" t="s">
        <v>6449</v>
      </c>
      <c r="D5475" s="457" t="s">
        <v>1808</v>
      </c>
      <c r="E5475" s="299">
        <f t="shared" si="369"/>
        <v>0</v>
      </c>
      <c r="F5475" s="438"/>
      <c r="G5475" s="438"/>
      <c r="H5475" s="438"/>
    </row>
    <row r="5476" spans="1:8" s="436" customFormat="1" ht="46.5">
      <c r="A5476" s="211">
        <v>86</v>
      </c>
      <c r="B5476" s="458" t="s">
        <v>6450</v>
      </c>
      <c r="C5476" s="201" t="s">
        <v>6451</v>
      </c>
      <c r="D5476" s="457" t="s">
        <v>1808</v>
      </c>
      <c r="E5476" s="299">
        <f t="shared" si="369"/>
        <v>0</v>
      </c>
      <c r="F5476" s="438"/>
      <c r="G5476" s="438"/>
      <c r="H5476" s="438"/>
    </row>
    <row r="5477" spans="1:8" s="436" customFormat="1">
      <c r="A5477" s="211">
        <v>87</v>
      </c>
      <c r="B5477" s="458" t="s">
        <v>6450</v>
      </c>
      <c r="C5477" s="201" t="s">
        <v>6452</v>
      </c>
      <c r="D5477" s="457" t="s">
        <v>1808</v>
      </c>
      <c r="E5477" s="299">
        <f t="shared" si="369"/>
        <v>0</v>
      </c>
      <c r="F5477" s="438"/>
      <c r="G5477" s="438"/>
      <c r="H5477" s="438"/>
    </row>
    <row r="5478" spans="1:8" s="436" customFormat="1">
      <c r="A5478" s="211">
        <v>88</v>
      </c>
      <c r="B5478" s="458" t="s">
        <v>6453</v>
      </c>
      <c r="C5478" s="201" t="s">
        <v>6454</v>
      </c>
      <c r="D5478" s="457" t="s">
        <v>1808</v>
      </c>
      <c r="E5478" s="299">
        <f t="shared" si="369"/>
        <v>0</v>
      </c>
      <c r="F5478" s="438"/>
      <c r="G5478" s="438"/>
      <c r="H5478" s="438"/>
    </row>
    <row r="5479" spans="1:8" s="436" customFormat="1">
      <c r="A5479" s="211">
        <v>89</v>
      </c>
      <c r="B5479" s="458" t="s">
        <v>6455</v>
      </c>
      <c r="C5479" s="201" t="s">
        <v>6456</v>
      </c>
      <c r="D5479" s="457" t="s">
        <v>1808</v>
      </c>
      <c r="E5479" s="299">
        <f t="shared" si="369"/>
        <v>2</v>
      </c>
      <c r="F5479" s="438"/>
      <c r="G5479" s="438">
        <v>2</v>
      </c>
      <c r="H5479" s="438"/>
    </row>
    <row r="5480" spans="1:8" s="436" customFormat="1">
      <c r="A5480" s="211">
        <v>90</v>
      </c>
      <c r="B5480" s="458" t="s">
        <v>6457</v>
      </c>
      <c r="C5480" s="201" t="s">
        <v>6458</v>
      </c>
      <c r="D5480" s="457" t="s">
        <v>1808</v>
      </c>
      <c r="E5480" s="299">
        <f t="shared" si="369"/>
        <v>3</v>
      </c>
      <c r="F5480" s="438"/>
      <c r="G5480" s="438">
        <v>3</v>
      </c>
      <c r="H5480" s="438"/>
    </row>
    <row r="5481" spans="1:8" s="436" customFormat="1">
      <c r="A5481" s="211">
        <v>91</v>
      </c>
      <c r="B5481" s="458" t="s">
        <v>6459</v>
      </c>
      <c r="C5481" s="201" t="s">
        <v>6460</v>
      </c>
      <c r="D5481" s="457" t="s">
        <v>1808</v>
      </c>
      <c r="E5481" s="299">
        <f t="shared" si="369"/>
        <v>3</v>
      </c>
      <c r="F5481" s="438">
        <v>3</v>
      </c>
      <c r="G5481" s="438"/>
      <c r="H5481" s="438"/>
    </row>
    <row r="5482" spans="1:8" s="436" customFormat="1">
      <c r="A5482" s="211">
        <v>92</v>
      </c>
      <c r="B5482" s="458" t="s">
        <v>6461</v>
      </c>
      <c r="C5482" s="201" t="s">
        <v>6462</v>
      </c>
      <c r="D5482" s="457" t="s">
        <v>6463</v>
      </c>
      <c r="E5482" s="299">
        <f t="shared" si="369"/>
        <v>2</v>
      </c>
      <c r="F5482" s="438"/>
      <c r="G5482" s="438">
        <v>2</v>
      </c>
      <c r="H5482" s="438"/>
    </row>
    <row r="5483" spans="1:8" s="436" customFormat="1" ht="46.5">
      <c r="A5483" s="211">
        <v>93</v>
      </c>
      <c r="B5483" s="458" t="s">
        <v>6464</v>
      </c>
      <c r="C5483" s="201" t="s">
        <v>6465</v>
      </c>
      <c r="D5483" s="457" t="s">
        <v>1808</v>
      </c>
      <c r="E5483" s="299">
        <f t="shared" si="369"/>
        <v>0</v>
      </c>
      <c r="F5483" s="438"/>
      <c r="G5483" s="438"/>
      <c r="H5483" s="438"/>
    </row>
    <row r="5484" spans="1:8" s="436" customFormat="1" ht="46.5">
      <c r="A5484" s="211">
        <v>94</v>
      </c>
      <c r="B5484" s="458" t="s">
        <v>6464</v>
      </c>
      <c r="C5484" s="201" t="s">
        <v>6466</v>
      </c>
      <c r="D5484" s="457" t="s">
        <v>1808</v>
      </c>
      <c r="E5484" s="299">
        <f t="shared" si="369"/>
        <v>0</v>
      </c>
      <c r="F5484" s="438"/>
      <c r="G5484" s="438"/>
      <c r="H5484" s="438"/>
    </row>
    <row r="5485" spans="1:8" s="436" customFormat="1">
      <c r="A5485" s="211">
        <v>95</v>
      </c>
      <c r="B5485" s="458" t="s">
        <v>6464</v>
      </c>
      <c r="C5485" s="201" t="s">
        <v>6467</v>
      </c>
      <c r="D5485" s="457" t="s">
        <v>1808</v>
      </c>
      <c r="E5485" s="299">
        <f t="shared" si="369"/>
        <v>0</v>
      </c>
      <c r="F5485" s="438"/>
      <c r="G5485" s="438"/>
      <c r="H5485" s="438"/>
    </row>
    <row r="5486" spans="1:8" s="436" customFormat="1">
      <c r="A5486" s="211">
        <v>96</v>
      </c>
      <c r="B5486" s="458" t="s">
        <v>6464</v>
      </c>
      <c r="C5486" s="201" t="s">
        <v>6468</v>
      </c>
      <c r="D5486" s="457" t="s">
        <v>1808</v>
      </c>
      <c r="E5486" s="299">
        <f t="shared" si="369"/>
        <v>2</v>
      </c>
      <c r="F5486" s="438">
        <v>2</v>
      </c>
      <c r="G5486" s="438"/>
      <c r="H5486" s="438"/>
    </row>
    <row r="5487" spans="1:8" s="436" customFormat="1">
      <c r="A5487" s="211">
        <v>97</v>
      </c>
      <c r="B5487" s="458" t="s">
        <v>6469</v>
      </c>
      <c r="C5487" s="201" t="s">
        <v>6470</v>
      </c>
      <c r="D5487" s="457" t="s">
        <v>1808</v>
      </c>
      <c r="E5487" s="299">
        <f t="shared" si="369"/>
        <v>2</v>
      </c>
      <c r="F5487" s="438"/>
      <c r="G5487" s="438">
        <v>2</v>
      </c>
      <c r="H5487" s="438"/>
    </row>
    <row r="5488" spans="1:8" s="436" customFormat="1" ht="46.5">
      <c r="A5488" s="211">
        <v>98</v>
      </c>
      <c r="B5488" s="458" t="s">
        <v>6455</v>
      </c>
      <c r="C5488" s="201" t="s">
        <v>6471</v>
      </c>
      <c r="D5488" s="457" t="s">
        <v>1808</v>
      </c>
      <c r="E5488" s="299">
        <f t="shared" si="369"/>
        <v>0</v>
      </c>
      <c r="F5488" s="438"/>
      <c r="G5488" s="438"/>
      <c r="H5488" s="438"/>
    </row>
    <row r="5489" spans="1:8" s="436" customFormat="1">
      <c r="A5489" s="211">
        <v>99</v>
      </c>
      <c r="B5489" s="458" t="s">
        <v>6472</v>
      </c>
      <c r="C5489" s="201" t="s">
        <v>6473</v>
      </c>
      <c r="D5489" s="457" t="s">
        <v>1808</v>
      </c>
      <c r="E5489" s="299">
        <f t="shared" si="369"/>
        <v>0</v>
      </c>
      <c r="F5489" s="438"/>
      <c r="G5489" s="438"/>
      <c r="H5489" s="438"/>
    </row>
    <row r="5490" spans="1:8" s="436" customFormat="1">
      <c r="A5490" s="211">
        <v>100</v>
      </c>
      <c r="B5490" s="458" t="s">
        <v>6474</v>
      </c>
      <c r="C5490" s="201"/>
      <c r="D5490" s="457" t="s">
        <v>1808</v>
      </c>
      <c r="E5490" s="299">
        <f t="shared" si="369"/>
        <v>0</v>
      </c>
      <c r="F5490" s="438"/>
      <c r="G5490" s="438"/>
      <c r="H5490" s="438"/>
    </row>
    <row r="5491" spans="1:8" s="436" customFormat="1">
      <c r="A5491" s="211">
        <v>101</v>
      </c>
      <c r="B5491" s="458" t="s">
        <v>6475</v>
      </c>
      <c r="C5491" s="201" t="s">
        <v>6476</v>
      </c>
      <c r="D5491" s="457" t="s">
        <v>1808</v>
      </c>
      <c r="E5491" s="299">
        <f t="shared" si="369"/>
        <v>0</v>
      </c>
      <c r="F5491" s="438"/>
      <c r="G5491" s="438"/>
      <c r="H5491" s="438"/>
    </row>
    <row r="5492" spans="1:8" s="436" customFormat="1">
      <c r="A5492" s="211">
        <v>102</v>
      </c>
      <c r="B5492" s="458" t="s">
        <v>6477</v>
      </c>
      <c r="C5492" s="201" t="s">
        <v>6478</v>
      </c>
      <c r="D5492" s="457" t="s">
        <v>1808</v>
      </c>
      <c r="E5492" s="299">
        <f t="shared" si="369"/>
        <v>3</v>
      </c>
      <c r="F5492" s="438">
        <v>3</v>
      </c>
      <c r="G5492" s="438"/>
      <c r="H5492" s="438"/>
    </row>
    <row r="5493" spans="1:8" s="436" customFormat="1">
      <c r="A5493" s="211">
        <v>103</v>
      </c>
      <c r="B5493" s="448" t="s">
        <v>6479</v>
      </c>
      <c r="C5493" s="201" t="s">
        <v>6480</v>
      </c>
      <c r="D5493" s="457" t="s">
        <v>1808</v>
      </c>
      <c r="E5493" s="299">
        <f t="shared" si="369"/>
        <v>0</v>
      </c>
      <c r="F5493" s="438"/>
      <c r="G5493" s="438"/>
      <c r="H5493" s="438"/>
    </row>
    <row r="5494" spans="1:8" s="436" customFormat="1">
      <c r="A5494" s="211">
        <v>104</v>
      </c>
      <c r="B5494" s="448" t="s">
        <v>6481</v>
      </c>
      <c r="C5494" s="201"/>
      <c r="D5494" s="457" t="s">
        <v>1808</v>
      </c>
      <c r="E5494" s="299">
        <f t="shared" si="369"/>
        <v>0</v>
      </c>
      <c r="F5494" s="438"/>
      <c r="G5494" s="438"/>
      <c r="H5494" s="438"/>
    </row>
    <row r="5495" spans="1:8" s="436" customFormat="1" ht="46.5">
      <c r="A5495" s="211">
        <v>105</v>
      </c>
      <c r="B5495" s="448" t="s">
        <v>6482</v>
      </c>
      <c r="C5495" s="201" t="s">
        <v>6483</v>
      </c>
      <c r="D5495" s="457" t="s">
        <v>1821</v>
      </c>
      <c r="E5495" s="299">
        <f t="shared" si="369"/>
        <v>24</v>
      </c>
      <c r="F5495" s="438">
        <v>24</v>
      </c>
      <c r="G5495" s="438"/>
      <c r="H5495" s="438"/>
    </row>
    <row r="5496" spans="1:8" s="436" customFormat="1" ht="31.5" customHeight="1">
      <c r="A5496" s="454"/>
      <c r="B5496" s="900" t="s">
        <v>6484</v>
      </c>
      <c r="C5496" s="901"/>
      <c r="D5496" s="901"/>
      <c r="E5496" s="901"/>
      <c r="F5496" s="901"/>
      <c r="G5496" s="901"/>
      <c r="H5496" s="901"/>
    </row>
    <row r="5497" spans="1:8" s="436" customFormat="1">
      <c r="A5497" s="32">
        <v>106</v>
      </c>
      <c r="B5497" s="33" t="s">
        <v>6485</v>
      </c>
      <c r="C5497" s="201" t="s">
        <v>6486</v>
      </c>
      <c r="D5497" s="457" t="s">
        <v>1808</v>
      </c>
      <c r="E5497" s="299">
        <f>F5497+G5497+H5497</f>
        <v>0</v>
      </c>
      <c r="F5497" s="438"/>
      <c r="G5497" s="438"/>
      <c r="H5497" s="438"/>
    </row>
    <row r="5498" spans="1:8" s="436" customFormat="1">
      <c r="A5498" s="211">
        <v>107</v>
      </c>
      <c r="B5498" s="126" t="s">
        <v>6487</v>
      </c>
      <c r="C5498" s="201" t="s">
        <v>6488</v>
      </c>
      <c r="D5498" s="457" t="s">
        <v>1808</v>
      </c>
      <c r="E5498" s="299">
        <f>F5498+G5498+H5498</f>
        <v>0</v>
      </c>
      <c r="F5498" s="438"/>
      <c r="G5498" s="438"/>
      <c r="H5498" s="438"/>
    </row>
    <row r="5499" spans="1:8" s="436" customFormat="1">
      <c r="A5499" s="32">
        <v>108</v>
      </c>
      <c r="B5499" s="456" t="s">
        <v>6489</v>
      </c>
      <c r="C5499" s="201" t="s">
        <v>6490</v>
      </c>
      <c r="D5499" s="457" t="s">
        <v>1808</v>
      </c>
      <c r="E5499" s="299">
        <f>F5499+G5499+H5499</f>
        <v>0</v>
      </c>
      <c r="F5499" s="438"/>
      <c r="G5499" s="438"/>
      <c r="H5499" s="438"/>
    </row>
    <row r="5500" spans="1:8" s="436" customFormat="1">
      <c r="A5500" s="211">
        <v>109</v>
      </c>
      <c r="B5500" s="33" t="s">
        <v>6491</v>
      </c>
      <c r="C5500" s="201" t="s">
        <v>6492</v>
      </c>
      <c r="D5500" s="457" t="s">
        <v>1808</v>
      </c>
      <c r="E5500" s="299">
        <f>F5500+G5500+H5500</f>
        <v>0</v>
      </c>
      <c r="F5500" s="438"/>
      <c r="G5500" s="438"/>
      <c r="H5500" s="438"/>
    </row>
    <row r="5501" spans="1:8" s="436" customFormat="1">
      <c r="A5501" s="32">
        <v>110</v>
      </c>
      <c r="B5501" s="33" t="s">
        <v>6493</v>
      </c>
      <c r="C5501" s="201" t="s">
        <v>6443</v>
      </c>
      <c r="D5501" s="457" t="s">
        <v>1808</v>
      </c>
      <c r="E5501" s="299"/>
      <c r="F5501" s="438"/>
      <c r="G5501" s="438"/>
      <c r="H5501" s="438"/>
    </row>
    <row r="5502" spans="1:8" s="436" customFormat="1">
      <c r="A5502" s="211">
        <v>111</v>
      </c>
      <c r="B5502" s="33" t="s">
        <v>6494</v>
      </c>
      <c r="C5502" s="201"/>
      <c r="D5502" s="457" t="s">
        <v>1821</v>
      </c>
      <c r="E5502" s="299">
        <f>F5502+G5502+H5502</f>
        <v>0</v>
      </c>
      <c r="F5502" s="438"/>
      <c r="G5502" s="438"/>
      <c r="H5502" s="438"/>
    </row>
    <row r="5503" spans="1:8" s="436" customFormat="1">
      <c r="A5503" s="32">
        <v>112</v>
      </c>
      <c r="B5503" s="33" t="s">
        <v>6495</v>
      </c>
      <c r="C5503" s="201" t="s">
        <v>6496</v>
      </c>
      <c r="D5503" s="457" t="s">
        <v>1808</v>
      </c>
      <c r="E5503" s="299">
        <f>F5503+G5503+H5503</f>
        <v>0</v>
      </c>
      <c r="F5503" s="438"/>
      <c r="G5503" s="438"/>
      <c r="H5503" s="438"/>
    </row>
    <row r="5504" spans="1:8" s="436" customFormat="1">
      <c r="A5504" s="211">
        <v>113</v>
      </c>
      <c r="B5504" s="33" t="s">
        <v>6497</v>
      </c>
      <c r="C5504" s="201" t="s">
        <v>6498</v>
      </c>
      <c r="D5504" s="457" t="s">
        <v>1821</v>
      </c>
      <c r="E5504" s="299">
        <f>F5504+G5504+H5504</f>
        <v>0</v>
      </c>
      <c r="F5504" s="438"/>
      <c r="G5504" s="438"/>
      <c r="H5504" s="438"/>
    </row>
    <row r="5505" spans="1:8" s="436" customFormat="1" ht="31.5" customHeight="1">
      <c r="A5505" s="454"/>
      <c r="B5505" s="900" t="s">
        <v>6499</v>
      </c>
      <c r="C5505" s="901"/>
      <c r="D5505" s="901"/>
      <c r="E5505" s="901"/>
      <c r="F5505" s="901"/>
      <c r="G5505" s="901"/>
      <c r="H5505" s="901"/>
    </row>
    <row r="5506" spans="1:8" s="436" customFormat="1">
      <c r="A5506" s="32">
        <v>114</v>
      </c>
      <c r="B5506" s="459" t="s">
        <v>6500</v>
      </c>
      <c r="C5506" s="201"/>
      <c r="D5506" s="457" t="s">
        <v>6501</v>
      </c>
      <c r="E5506" s="299">
        <f t="shared" ref="E5506:E5511" si="370">F5506+G5506+H5506</f>
        <v>10</v>
      </c>
      <c r="F5506" s="438"/>
      <c r="G5506" s="438">
        <v>10</v>
      </c>
      <c r="H5506" s="438"/>
    </row>
    <row r="5507" spans="1:8" s="436" customFormat="1">
      <c r="A5507" s="211">
        <v>115</v>
      </c>
      <c r="B5507" s="459" t="s">
        <v>2686</v>
      </c>
      <c r="C5507" s="201"/>
      <c r="D5507" s="457" t="s">
        <v>1808</v>
      </c>
      <c r="E5507" s="299">
        <f t="shared" si="370"/>
        <v>60</v>
      </c>
      <c r="F5507" s="438">
        <v>60</v>
      </c>
      <c r="G5507" s="438"/>
      <c r="H5507" s="438"/>
    </row>
    <row r="5508" spans="1:8" s="436" customFormat="1">
      <c r="A5508" s="32">
        <v>116</v>
      </c>
      <c r="B5508" s="460" t="s">
        <v>6502</v>
      </c>
      <c r="C5508" s="201"/>
      <c r="D5508" s="457" t="s">
        <v>6204</v>
      </c>
      <c r="E5508" s="299">
        <f t="shared" si="370"/>
        <v>0</v>
      </c>
      <c r="F5508" s="438"/>
      <c r="G5508" s="438"/>
      <c r="H5508" s="438"/>
    </row>
    <row r="5509" spans="1:8" s="436" customFormat="1">
      <c r="A5509" s="211">
        <v>117</v>
      </c>
      <c r="B5509" s="460" t="s">
        <v>6503</v>
      </c>
      <c r="C5509" s="201"/>
      <c r="D5509" s="457" t="s">
        <v>1812</v>
      </c>
      <c r="E5509" s="299">
        <f t="shared" si="370"/>
        <v>100</v>
      </c>
      <c r="F5509" s="438">
        <v>100</v>
      </c>
      <c r="G5509" s="438"/>
      <c r="H5509" s="438"/>
    </row>
    <row r="5510" spans="1:8" s="436" customFormat="1">
      <c r="A5510" s="32">
        <v>118</v>
      </c>
      <c r="B5510" s="460" t="s">
        <v>6504</v>
      </c>
      <c r="C5510" s="201" t="s">
        <v>6505</v>
      </c>
      <c r="D5510" s="457" t="s">
        <v>1818</v>
      </c>
      <c r="E5510" s="299">
        <f t="shared" si="370"/>
        <v>13</v>
      </c>
      <c r="F5510" s="438"/>
      <c r="G5510" s="438">
        <v>13</v>
      </c>
      <c r="H5510" s="438"/>
    </row>
    <row r="5511" spans="1:8" s="436" customFormat="1" ht="46.5">
      <c r="A5511" s="211">
        <v>119</v>
      </c>
      <c r="B5511" s="460" t="s">
        <v>6506</v>
      </c>
      <c r="C5511" s="201" t="s">
        <v>6507</v>
      </c>
      <c r="D5511" s="457" t="s">
        <v>1808</v>
      </c>
      <c r="E5511" s="195">
        <f t="shared" si="370"/>
        <v>50</v>
      </c>
      <c r="F5511" s="438">
        <v>50</v>
      </c>
      <c r="G5511" s="438"/>
      <c r="H5511" s="438"/>
    </row>
    <row r="5512" spans="1:8" s="436" customFormat="1" ht="31.5" customHeight="1">
      <c r="A5512" s="454"/>
      <c r="B5512" s="900" t="s">
        <v>6508</v>
      </c>
      <c r="C5512" s="901"/>
      <c r="D5512" s="901"/>
      <c r="E5512" s="901"/>
      <c r="F5512" s="901"/>
      <c r="G5512" s="901"/>
      <c r="H5512" s="901"/>
    </row>
    <row r="5513" spans="1:8" s="436" customFormat="1">
      <c r="A5513" s="211">
        <v>120</v>
      </c>
      <c r="B5513" s="459" t="s">
        <v>6509</v>
      </c>
      <c r="C5513" s="457"/>
      <c r="D5513" s="457" t="s">
        <v>1811</v>
      </c>
      <c r="E5513" s="195">
        <f>F5513+G5513+H5513</f>
        <v>4</v>
      </c>
      <c r="F5513" s="438"/>
      <c r="G5513" s="438">
        <v>4</v>
      </c>
      <c r="H5513" s="438"/>
    </row>
    <row r="5514" spans="1:8" s="436" customFormat="1">
      <c r="A5514" s="32">
        <v>121</v>
      </c>
      <c r="B5514" s="459" t="s">
        <v>6510</v>
      </c>
      <c r="C5514" s="457"/>
      <c r="D5514" s="457" t="s">
        <v>1811</v>
      </c>
      <c r="E5514" s="195">
        <f>F5514+G5514+H5514</f>
        <v>2</v>
      </c>
      <c r="F5514" s="438">
        <v>2</v>
      </c>
      <c r="G5514" s="438"/>
      <c r="H5514" s="438"/>
    </row>
    <row r="5515" spans="1:8" s="436" customFormat="1">
      <c r="A5515" s="211">
        <v>122</v>
      </c>
      <c r="B5515" s="459" t="s">
        <v>6511</v>
      </c>
      <c r="C5515" s="457"/>
      <c r="D5515" s="457" t="s">
        <v>1811</v>
      </c>
      <c r="E5515" s="195">
        <f>F5515+G5515+H5515</f>
        <v>2</v>
      </c>
      <c r="F5515" s="438"/>
      <c r="G5515" s="438">
        <v>2</v>
      </c>
      <c r="H5515" s="438"/>
    </row>
    <row r="5516" spans="1:8" s="436" customFormat="1" ht="31.5" customHeight="1">
      <c r="A5516" s="454"/>
      <c r="B5516" s="900" t="s">
        <v>6512</v>
      </c>
      <c r="C5516" s="901"/>
      <c r="D5516" s="901"/>
      <c r="E5516" s="901"/>
      <c r="F5516" s="901"/>
      <c r="G5516" s="901"/>
      <c r="H5516" s="901"/>
    </row>
    <row r="5517" spans="1:8" s="436" customFormat="1">
      <c r="A5517" s="211">
        <v>123</v>
      </c>
      <c r="B5517" s="459" t="s">
        <v>6513</v>
      </c>
      <c r="C5517" s="201" t="s">
        <v>6514</v>
      </c>
      <c r="D5517" s="457" t="s">
        <v>1821</v>
      </c>
      <c r="E5517" s="195">
        <f>F5517+G5517+H5517</f>
        <v>0</v>
      </c>
      <c r="F5517" s="438"/>
      <c r="G5517" s="438"/>
      <c r="H5517" s="438"/>
    </row>
    <row r="5518" spans="1:8" s="436" customFormat="1" ht="31.5" customHeight="1">
      <c r="A5518" s="454"/>
      <c r="B5518" s="900" t="s">
        <v>6515</v>
      </c>
      <c r="C5518" s="901"/>
      <c r="D5518" s="901"/>
      <c r="E5518" s="901"/>
      <c r="F5518" s="901"/>
      <c r="G5518" s="901"/>
      <c r="H5518" s="901"/>
    </row>
    <row r="5519" spans="1:8" s="436" customFormat="1">
      <c r="A5519" s="211">
        <v>124</v>
      </c>
      <c r="B5519" s="456" t="s">
        <v>6516</v>
      </c>
      <c r="C5519" s="201" t="s">
        <v>6517</v>
      </c>
      <c r="D5519" s="457" t="s">
        <v>1808</v>
      </c>
      <c r="E5519" s="195">
        <f>F5519+G5519+H5519</f>
        <v>0</v>
      </c>
      <c r="F5519" s="438"/>
      <c r="G5519" s="438"/>
      <c r="H5519" s="438"/>
    </row>
    <row r="5520" spans="1:8" s="436" customFormat="1" ht="46.5">
      <c r="A5520" s="32">
        <v>125</v>
      </c>
      <c r="B5520" s="456" t="s">
        <v>6518</v>
      </c>
      <c r="C5520" s="201" t="s">
        <v>6443</v>
      </c>
      <c r="D5520" s="457" t="s">
        <v>1808</v>
      </c>
      <c r="E5520" s="195">
        <f>F5520+G5520+H5520</f>
        <v>0</v>
      </c>
      <c r="F5520" s="438"/>
      <c r="G5520" s="438"/>
      <c r="H5520" s="438"/>
    </row>
    <row r="5521" spans="1:242" s="436" customFormat="1" ht="31.5" customHeight="1">
      <c r="A5521" s="454"/>
      <c r="B5521" s="900" t="s">
        <v>6519</v>
      </c>
      <c r="C5521" s="901"/>
      <c r="D5521" s="901"/>
      <c r="E5521" s="901"/>
      <c r="F5521" s="901"/>
      <c r="G5521" s="901"/>
      <c r="H5521" s="901"/>
    </row>
    <row r="5522" spans="1:242">
      <c r="A5522" s="32">
        <v>126</v>
      </c>
      <c r="B5522" s="456" t="s">
        <v>6763</v>
      </c>
      <c r="C5522" s="201" t="s">
        <v>6764</v>
      </c>
      <c r="D5522" s="457" t="s">
        <v>1808</v>
      </c>
      <c r="E5522" s="195">
        <f t="shared" ref="E5522:E5531" si="371">F5522+G5522+H5522</f>
        <v>0</v>
      </c>
      <c r="F5522" s="438"/>
      <c r="G5522" s="438"/>
      <c r="H5522" s="438"/>
      <c r="I5522" s="457"/>
      <c r="J5522" s="462"/>
      <c r="K5522" s="463"/>
      <c r="L5522" s="464"/>
      <c r="M5522" s="465"/>
      <c r="N5522" s="466"/>
      <c r="O5522" s="467"/>
      <c r="P5522" s="468"/>
      <c r="Q5522" s="451"/>
      <c r="R5522" s="19"/>
      <c r="S5522" s="19"/>
      <c r="T5522" s="19"/>
      <c r="U5522" s="19"/>
      <c r="V5522" s="19"/>
      <c r="W5522" s="19"/>
      <c r="X5522" s="19"/>
      <c r="Y5522" s="19"/>
      <c r="Z5522" s="19"/>
      <c r="AA5522" s="19"/>
      <c r="AB5522" s="19"/>
      <c r="AC5522" s="19"/>
      <c r="AD5522" s="19"/>
      <c r="AE5522" s="19"/>
      <c r="AF5522" s="19"/>
      <c r="AG5522" s="19"/>
      <c r="AH5522" s="19"/>
      <c r="AI5522" s="19"/>
      <c r="AJ5522" s="19"/>
      <c r="AK5522" s="19"/>
      <c r="AL5522" s="19"/>
      <c r="AM5522" s="19"/>
      <c r="AN5522" s="19"/>
      <c r="AO5522" s="19"/>
      <c r="AP5522" s="19"/>
      <c r="AQ5522" s="19"/>
      <c r="AR5522" s="19"/>
      <c r="AS5522" s="19"/>
      <c r="AT5522" s="19"/>
      <c r="AU5522" s="19"/>
      <c r="AV5522" s="19"/>
      <c r="AW5522" s="19"/>
      <c r="AX5522" s="19"/>
      <c r="AY5522" s="19"/>
      <c r="AZ5522" s="19"/>
      <c r="BA5522" s="19"/>
      <c r="BB5522" s="19"/>
      <c r="BC5522" s="19"/>
      <c r="BD5522" s="19"/>
      <c r="BE5522" s="19"/>
      <c r="BF5522" s="19"/>
      <c r="BG5522" s="19"/>
      <c r="BH5522" s="19"/>
      <c r="BI5522" s="19"/>
      <c r="BJ5522" s="19"/>
      <c r="BK5522" s="19"/>
      <c r="BL5522" s="19"/>
      <c r="BM5522" s="19"/>
      <c r="BN5522" s="19"/>
      <c r="BO5522" s="19"/>
      <c r="BP5522" s="19"/>
      <c r="BQ5522" s="19"/>
      <c r="BR5522" s="19"/>
      <c r="BS5522" s="19"/>
      <c r="BT5522" s="19"/>
      <c r="BU5522" s="19"/>
      <c r="BV5522" s="19"/>
      <c r="BW5522" s="19"/>
      <c r="BX5522" s="19"/>
      <c r="BY5522" s="19"/>
      <c r="BZ5522" s="19"/>
      <c r="CA5522" s="19"/>
      <c r="CB5522" s="19"/>
      <c r="CC5522" s="19"/>
      <c r="CD5522" s="19"/>
      <c r="CE5522" s="19"/>
      <c r="CF5522" s="19"/>
      <c r="CG5522" s="19"/>
      <c r="CH5522" s="19"/>
      <c r="CI5522" s="19"/>
      <c r="CJ5522" s="19"/>
      <c r="CK5522" s="19"/>
      <c r="CL5522" s="19"/>
      <c r="CM5522" s="19"/>
      <c r="CN5522" s="19"/>
      <c r="CO5522" s="19"/>
      <c r="CP5522" s="19"/>
      <c r="CQ5522" s="19"/>
      <c r="CR5522" s="19"/>
      <c r="CS5522" s="19"/>
      <c r="CT5522" s="19"/>
      <c r="CU5522" s="19"/>
      <c r="CV5522" s="19"/>
      <c r="CW5522" s="19"/>
      <c r="CX5522" s="19"/>
      <c r="CY5522" s="19"/>
      <c r="CZ5522" s="19"/>
      <c r="DA5522" s="19"/>
      <c r="DB5522" s="19"/>
      <c r="DC5522" s="19"/>
      <c r="DD5522" s="19"/>
      <c r="DE5522" s="19"/>
      <c r="DF5522" s="19"/>
      <c r="DG5522" s="19"/>
      <c r="DH5522" s="19"/>
      <c r="DI5522" s="19"/>
      <c r="DJ5522" s="19"/>
      <c r="DK5522" s="19"/>
      <c r="DL5522" s="19"/>
      <c r="DM5522" s="19"/>
      <c r="DN5522" s="19"/>
      <c r="DO5522" s="19"/>
      <c r="DP5522" s="19"/>
      <c r="DQ5522" s="19"/>
      <c r="DR5522" s="19"/>
      <c r="DS5522" s="19"/>
      <c r="DT5522" s="19"/>
      <c r="DU5522" s="19"/>
      <c r="DV5522" s="19"/>
      <c r="DW5522" s="19"/>
      <c r="DX5522" s="19"/>
      <c r="DY5522" s="19"/>
      <c r="DZ5522" s="19"/>
      <c r="EA5522" s="19"/>
      <c r="EB5522" s="19"/>
      <c r="EC5522" s="19"/>
      <c r="ED5522" s="19"/>
      <c r="EE5522" s="19"/>
      <c r="EF5522" s="19"/>
      <c r="EG5522" s="19"/>
      <c r="EH5522" s="19"/>
      <c r="EI5522" s="19"/>
      <c r="EJ5522" s="19"/>
      <c r="EK5522" s="19"/>
      <c r="EL5522" s="19"/>
      <c r="EM5522" s="19"/>
      <c r="EN5522" s="19"/>
      <c r="EO5522" s="19"/>
      <c r="EP5522" s="19"/>
      <c r="EQ5522" s="19"/>
      <c r="ER5522" s="19"/>
      <c r="ES5522" s="19"/>
      <c r="ET5522" s="19"/>
      <c r="EU5522" s="19"/>
      <c r="EV5522" s="19"/>
      <c r="EW5522" s="19"/>
      <c r="EX5522" s="19"/>
      <c r="EY5522" s="19"/>
      <c r="EZ5522" s="19"/>
      <c r="FA5522" s="19"/>
      <c r="FB5522" s="19"/>
      <c r="FC5522" s="19"/>
      <c r="FD5522" s="19"/>
      <c r="FE5522" s="19"/>
      <c r="FF5522" s="19"/>
      <c r="FG5522" s="19"/>
      <c r="FH5522" s="19"/>
      <c r="FI5522" s="19"/>
      <c r="FJ5522" s="19"/>
      <c r="FK5522" s="19"/>
      <c r="FL5522" s="19"/>
      <c r="FM5522" s="19"/>
      <c r="FN5522" s="19"/>
      <c r="FO5522" s="19"/>
      <c r="FP5522" s="19"/>
      <c r="FQ5522" s="19"/>
      <c r="FR5522" s="19"/>
      <c r="FS5522" s="19"/>
      <c r="FT5522" s="19"/>
      <c r="FU5522" s="19"/>
      <c r="FV5522" s="19"/>
      <c r="FW5522" s="19"/>
      <c r="FX5522" s="19"/>
      <c r="FY5522" s="19"/>
      <c r="FZ5522" s="19"/>
      <c r="GA5522" s="19"/>
      <c r="GB5522" s="19"/>
      <c r="GC5522" s="19"/>
      <c r="GD5522" s="19"/>
      <c r="GE5522" s="19"/>
      <c r="GF5522" s="19"/>
      <c r="GG5522" s="19"/>
      <c r="GH5522" s="19"/>
      <c r="GI5522" s="19"/>
      <c r="GJ5522" s="19"/>
      <c r="GK5522" s="19"/>
      <c r="GL5522" s="19"/>
      <c r="GM5522" s="19"/>
      <c r="GN5522" s="19"/>
      <c r="GO5522" s="19"/>
      <c r="GP5522" s="19"/>
      <c r="GQ5522" s="19"/>
      <c r="GR5522" s="19"/>
      <c r="GS5522" s="19"/>
      <c r="GT5522" s="19"/>
      <c r="GU5522" s="19"/>
      <c r="GV5522" s="19"/>
      <c r="GW5522" s="19"/>
      <c r="GX5522" s="19"/>
      <c r="GY5522" s="19"/>
      <c r="GZ5522" s="19"/>
      <c r="HA5522" s="19"/>
      <c r="HB5522" s="19"/>
      <c r="HC5522" s="19"/>
      <c r="HD5522" s="19"/>
      <c r="HE5522" s="19"/>
      <c r="HF5522" s="19"/>
      <c r="HG5522" s="19"/>
      <c r="HH5522" s="19"/>
      <c r="HI5522" s="19"/>
      <c r="HJ5522" s="19"/>
      <c r="HK5522" s="19"/>
      <c r="HL5522" s="19"/>
      <c r="HM5522" s="19"/>
      <c r="HN5522" s="19"/>
      <c r="HO5522" s="19"/>
      <c r="HP5522" s="19"/>
      <c r="HQ5522" s="19"/>
      <c r="HR5522" s="19"/>
      <c r="HS5522" s="19"/>
      <c r="HT5522" s="19"/>
      <c r="HU5522" s="19"/>
      <c r="HV5522" s="19"/>
      <c r="HW5522" s="19"/>
      <c r="HX5522" s="19"/>
      <c r="HY5522" s="19"/>
      <c r="HZ5522" s="19"/>
      <c r="IA5522" s="19"/>
      <c r="IB5522" s="19"/>
      <c r="IC5522" s="19"/>
      <c r="ID5522" s="19"/>
      <c r="IE5522" s="19"/>
      <c r="IF5522" s="19"/>
      <c r="IG5522" s="19"/>
      <c r="IH5522" s="19"/>
    </row>
    <row r="5523" spans="1:242" s="436" customFormat="1">
      <c r="A5523" s="32">
        <v>127</v>
      </c>
      <c r="B5523" s="456" t="s">
        <v>6520</v>
      </c>
      <c r="C5523" s="201"/>
      <c r="D5523" s="457" t="s">
        <v>1808</v>
      </c>
      <c r="E5523" s="195">
        <f t="shared" si="371"/>
        <v>0</v>
      </c>
      <c r="F5523" s="438"/>
      <c r="G5523" s="438"/>
      <c r="H5523" s="438"/>
    </row>
    <row r="5524" spans="1:242" s="436" customFormat="1">
      <c r="A5524" s="32">
        <v>128</v>
      </c>
      <c r="B5524" s="456" t="s">
        <v>6521</v>
      </c>
      <c r="C5524" s="201"/>
      <c r="D5524" s="457" t="s">
        <v>1808</v>
      </c>
      <c r="E5524" s="195">
        <f t="shared" si="371"/>
        <v>0</v>
      </c>
      <c r="F5524" s="438"/>
      <c r="G5524" s="438"/>
      <c r="H5524" s="438"/>
    </row>
    <row r="5525" spans="1:242" s="436" customFormat="1">
      <c r="A5525" s="32">
        <v>129</v>
      </c>
      <c r="B5525" s="456" t="s">
        <v>6522</v>
      </c>
      <c r="C5525" s="201"/>
      <c r="D5525" s="457" t="s">
        <v>1808</v>
      </c>
      <c r="E5525" s="195">
        <f t="shared" si="371"/>
        <v>0</v>
      </c>
      <c r="F5525" s="438"/>
      <c r="G5525" s="438"/>
      <c r="H5525" s="438"/>
    </row>
    <row r="5526" spans="1:242" s="436" customFormat="1">
      <c r="A5526" s="32">
        <v>130</v>
      </c>
      <c r="B5526" s="456" t="s">
        <v>6523</v>
      </c>
      <c r="C5526" s="201"/>
      <c r="D5526" s="457" t="s">
        <v>1808</v>
      </c>
      <c r="E5526" s="195">
        <f t="shared" si="371"/>
        <v>0</v>
      </c>
      <c r="F5526" s="438"/>
      <c r="G5526" s="438"/>
      <c r="H5526" s="438"/>
    </row>
    <row r="5527" spans="1:242" s="436" customFormat="1">
      <c r="A5527" s="32">
        <v>131</v>
      </c>
      <c r="B5527" s="456" t="s">
        <v>6524</v>
      </c>
      <c r="C5527" s="201"/>
      <c r="D5527" s="457" t="s">
        <v>1808</v>
      </c>
      <c r="E5527" s="195">
        <f t="shared" si="371"/>
        <v>1</v>
      </c>
      <c r="F5527" s="438">
        <v>1</v>
      </c>
      <c r="G5527" s="438"/>
      <c r="H5527" s="438"/>
    </row>
    <row r="5528" spans="1:242" s="436" customFormat="1">
      <c r="A5528" s="32">
        <v>132</v>
      </c>
      <c r="B5528" s="459" t="s">
        <v>6525</v>
      </c>
      <c r="C5528" s="201" t="s">
        <v>6526</v>
      </c>
      <c r="D5528" s="457" t="s">
        <v>1808</v>
      </c>
      <c r="E5528" s="195">
        <f t="shared" si="371"/>
        <v>0</v>
      </c>
      <c r="F5528" s="438"/>
      <c r="G5528" s="438"/>
      <c r="H5528" s="438"/>
    </row>
    <row r="5529" spans="1:242" s="436" customFormat="1">
      <c r="A5529" s="32">
        <v>133</v>
      </c>
      <c r="B5529" s="456" t="s">
        <v>6527</v>
      </c>
      <c r="C5529" s="201" t="s">
        <v>6528</v>
      </c>
      <c r="D5529" s="457" t="s">
        <v>1808</v>
      </c>
      <c r="E5529" s="195">
        <f t="shared" si="371"/>
        <v>0</v>
      </c>
      <c r="F5529" s="438"/>
      <c r="G5529" s="438"/>
      <c r="H5529" s="438"/>
    </row>
    <row r="5530" spans="1:242" s="436" customFormat="1">
      <c r="A5530" s="32">
        <v>134</v>
      </c>
      <c r="B5530" s="456" t="s">
        <v>6527</v>
      </c>
      <c r="C5530" s="201" t="s">
        <v>6529</v>
      </c>
      <c r="D5530" s="457" t="s">
        <v>1808</v>
      </c>
      <c r="E5530" s="195">
        <f t="shared" si="371"/>
        <v>0</v>
      </c>
      <c r="F5530" s="438"/>
      <c r="G5530" s="438"/>
      <c r="H5530" s="438"/>
    </row>
    <row r="5531" spans="1:242" s="436" customFormat="1">
      <c r="A5531" s="32">
        <v>135</v>
      </c>
      <c r="B5531" s="451" t="s">
        <v>6530</v>
      </c>
      <c r="C5531" s="201"/>
      <c r="D5531" s="457" t="s">
        <v>1821</v>
      </c>
      <c r="E5531" s="195">
        <f t="shared" si="371"/>
        <v>0</v>
      </c>
      <c r="F5531" s="438"/>
      <c r="G5531" s="438"/>
      <c r="H5531" s="438"/>
    </row>
    <row r="5532" spans="1:242" s="436" customFormat="1" ht="31.5" customHeight="1">
      <c r="A5532" s="441"/>
      <c r="B5532" s="908" t="s">
        <v>6531</v>
      </c>
      <c r="C5532" s="909"/>
      <c r="D5532" s="909"/>
      <c r="E5532" s="909"/>
      <c r="F5532" s="909"/>
      <c r="G5532" s="909"/>
      <c r="H5532" s="909"/>
    </row>
    <row r="5533" spans="1:242" s="436" customFormat="1" ht="31.5" customHeight="1">
      <c r="A5533" s="454"/>
      <c r="B5533" s="900" t="s">
        <v>6532</v>
      </c>
      <c r="C5533" s="901"/>
      <c r="D5533" s="901"/>
      <c r="E5533" s="901"/>
      <c r="F5533" s="901"/>
      <c r="G5533" s="901"/>
      <c r="H5533" s="901"/>
    </row>
    <row r="5534" spans="1:242" s="436" customFormat="1" ht="31.5" customHeight="1">
      <c r="A5534" s="211">
        <v>136</v>
      </c>
      <c r="B5534" s="451" t="s">
        <v>6533</v>
      </c>
      <c r="C5534" s="211"/>
      <c r="D5534" s="439" t="s">
        <v>1808</v>
      </c>
      <c r="E5534" s="195">
        <f>F5534+G5534+H5534</f>
        <v>125</v>
      </c>
      <c r="F5534" s="438">
        <v>125</v>
      </c>
      <c r="G5534" s="438"/>
      <c r="H5534" s="438"/>
    </row>
    <row r="5535" spans="1:242" s="436" customFormat="1" ht="31.5" customHeight="1">
      <c r="A5535" s="211">
        <v>137</v>
      </c>
      <c r="B5535" s="111" t="s">
        <v>6534</v>
      </c>
      <c r="C5535" s="211"/>
      <c r="D5535" s="439" t="s">
        <v>1808</v>
      </c>
      <c r="E5535" s="195">
        <f>F5535+G5535+H5535</f>
        <v>150</v>
      </c>
      <c r="F5535" s="438">
        <v>75</v>
      </c>
      <c r="G5535" s="438">
        <v>75</v>
      </c>
      <c r="H5535" s="438"/>
    </row>
    <row r="5536" spans="1:242" s="436" customFormat="1" ht="31.5" customHeight="1">
      <c r="A5536" s="454"/>
      <c r="B5536" s="900" t="s">
        <v>6765</v>
      </c>
      <c r="C5536" s="901"/>
      <c r="D5536" s="901"/>
      <c r="E5536" s="901"/>
      <c r="F5536" s="901"/>
      <c r="G5536" s="901"/>
      <c r="H5536" s="901"/>
    </row>
    <row r="5537" spans="1:8" s="436" customFormat="1">
      <c r="A5537" s="211">
        <v>138</v>
      </c>
      <c r="B5537" s="210" t="s">
        <v>6535</v>
      </c>
      <c r="C5537" s="32"/>
      <c r="D5537" s="32" t="s">
        <v>6536</v>
      </c>
      <c r="E5537" s="195">
        <f>F5537+G5537+H5537</f>
        <v>0</v>
      </c>
      <c r="F5537" s="438"/>
      <c r="G5537" s="438"/>
      <c r="H5537" s="438"/>
    </row>
    <row r="5538" spans="1:8" s="436" customFormat="1">
      <c r="A5538" s="469">
        <v>139</v>
      </c>
      <c r="B5538" s="451" t="s">
        <v>6537</v>
      </c>
      <c r="C5538" s="470"/>
      <c r="D5538" s="470" t="s">
        <v>1812</v>
      </c>
      <c r="E5538" s="195">
        <f>F5538+G5538+H5538</f>
        <v>250</v>
      </c>
      <c r="F5538" s="438"/>
      <c r="G5538" s="438">
        <v>250</v>
      </c>
      <c r="H5538" s="438"/>
    </row>
    <row r="5539" spans="1:8" s="436" customFormat="1" ht="46.5">
      <c r="A5539" s="211">
        <v>140</v>
      </c>
      <c r="B5539" s="111" t="s">
        <v>6538</v>
      </c>
      <c r="C5539" s="470"/>
      <c r="D5539" s="470" t="s">
        <v>1812</v>
      </c>
      <c r="E5539" s="195">
        <f>F5539+G5539+H5539</f>
        <v>0</v>
      </c>
      <c r="F5539" s="438"/>
      <c r="G5539" s="438"/>
      <c r="H5539" s="438"/>
    </row>
    <row r="5540" spans="1:8" s="436" customFormat="1">
      <c r="A5540" s="211">
        <v>141</v>
      </c>
      <c r="B5540" s="111" t="s">
        <v>6539</v>
      </c>
      <c r="C5540" s="470"/>
      <c r="D5540" s="470" t="s">
        <v>1812</v>
      </c>
      <c r="E5540" s="195">
        <f>F5540+G5540+H5540</f>
        <v>5</v>
      </c>
      <c r="F5540" s="438"/>
      <c r="G5540" s="438">
        <v>5</v>
      </c>
      <c r="H5540" s="438"/>
    </row>
    <row r="5541" spans="1:8" s="436" customFormat="1">
      <c r="A5541" s="201">
        <v>142</v>
      </c>
      <c r="B5541" s="111" t="s">
        <v>6540</v>
      </c>
      <c r="C5541" s="201"/>
      <c r="D5541" s="201" t="s">
        <v>1808</v>
      </c>
      <c r="E5541" s="195">
        <f>F5541+G5541+H5541</f>
        <v>1</v>
      </c>
      <c r="F5541" s="438">
        <v>1</v>
      </c>
      <c r="G5541" s="438"/>
      <c r="H5541" s="438"/>
    </row>
    <row r="5542" spans="1:8" s="436" customFormat="1" ht="31.5" customHeight="1">
      <c r="A5542" s="454"/>
      <c r="B5542" s="900" t="s">
        <v>6541</v>
      </c>
      <c r="C5542" s="901"/>
      <c r="D5542" s="901"/>
      <c r="E5542" s="901"/>
      <c r="F5542" s="901"/>
      <c r="G5542" s="901"/>
      <c r="H5542" s="901"/>
    </row>
    <row r="5543" spans="1:8" s="436" customFormat="1">
      <c r="A5543" s="211">
        <v>143</v>
      </c>
      <c r="B5543" s="459" t="s">
        <v>6542</v>
      </c>
      <c r="C5543" s="457"/>
      <c r="D5543" s="457" t="s">
        <v>1811</v>
      </c>
      <c r="E5543" s="195">
        <f>F5543+G5543+H5543</f>
        <v>0</v>
      </c>
      <c r="F5543" s="438"/>
      <c r="G5543" s="438"/>
      <c r="H5543" s="438"/>
    </row>
    <row r="5544" spans="1:8" s="436" customFormat="1">
      <c r="A5544" s="211">
        <v>144</v>
      </c>
      <c r="B5544" s="459" t="s">
        <v>6543</v>
      </c>
      <c r="C5544" s="457"/>
      <c r="D5544" s="457" t="s">
        <v>1811</v>
      </c>
      <c r="E5544" s="195">
        <f>F5544+G5544+H5544</f>
        <v>0</v>
      </c>
      <c r="F5544" s="438"/>
      <c r="G5544" s="438"/>
      <c r="H5544" s="438"/>
    </row>
    <row r="5545" spans="1:8" s="436" customFormat="1">
      <c r="A5545" s="211">
        <v>145</v>
      </c>
      <c r="B5545" s="459" t="s">
        <v>6544</v>
      </c>
      <c r="C5545" s="457"/>
      <c r="D5545" s="457" t="s">
        <v>1811</v>
      </c>
      <c r="E5545" s="195">
        <f>F5545+G5545+H5545</f>
        <v>1000</v>
      </c>
      <c r="F5545" s="438">
        <v>500</v>
      </c>
      <c r="G5545" s="438"/>
      <c r="H5545" s="438">
        <v>500</v>
      </c>
    </row>
    <row r="5546" spans="1:8" s="436" customFormat="1">
      <c r="A5546" s="211">
        <v>146</v>
      </c>
      <c r="B5546" s="459" t="s">
        <v>6545</v>
      </c>
      <c r="C5546" s="457"/>
      <c r="D5546" s="457" t="s">
        <v>1813</v>
      </c>
      <c r="E5546" s="195"/>
      <c r="F5546" s="438"/>
      <c r="G5546" s="438"/>
      <c r="H5546" s="438"/>
    </row>
    <row r="5547" spans="1:8" s="436" customFormat="1" ht="46.5">
      <c r="A5547" s="211">
        <v>147</v>
      </c>
      <c r="B5547" s="456" t="s">
        <v>6546</v>
      </c>
      <c r="C5547" s="457"/>
      <c r="D5547" s="457" t="s">
        <v>1812</v>
      </c>
      <c r="E5547" s="195">
        <f t="shared" ref="E5547:E5553" si="372">F5547+G5547+H5547</f>
        <v>50</v>
      </c>
      <c r="F5547" s="438"/>
      <c r="G5547" s="438">
        <v>50</v>
      </c>
      <c r="H5547" s="438"/>
    </row>
    <row r="5548" spans="1:8" s="436" customFormat="1">
      <c r="A5548" s="211">
        <v>148</v>
      </c>
      <c r="B5548" s="33" t="s">
        <v>6547</v>
      </c>
      <c r="C5548" s="457"/>
      <c r="D5548" s="457" t="s">
        <v>1811</v>
      </c>
      <c r="E5548" s="195">
        <f t="shared" si="372"/>
        <v>250</v>
      </c>
      <c r="F5548" s="438">
        <v>100</v>
      </c>
      <c r="G5548" s="438">
        <v>150</v>
      </c>
      <c r="H5548" s="438"/>
    </row>
    <row r="5549" spans="1:8" s="436" customFormat="1">
      <c r="A5549" s="211">
        <v>149</v>
      </c>
      <c r="B5549" s="33" t="s">
        <v>6548</v>
      </c>
      <c r="C5549" s="457"/>
      <c r="D5549" s="457" t="s">
        <v>1808</v>
      </c>
      <c r="E5549" s="195">
        <f t="shared" si="372"/>
        <v>0</v>
      </c>
      <c r="F5549" s="438"/>
      <c r="G5549" s="438"/>
      <c r="H5549" s="438"/>
    </row>
    <row r="5550" spans="1:8" s="436" customFormat="1">
      <c r="A5550" s="211">
        <v>150</v>
      </c>
      <c r="B5550" s="33" t="s">
        <v>6549</v>
      </c>
      <c r="C5550" s="457"/>
      <c r="D5550" s="457" t="s">
        <v>1808</v>
      </c>
      <c r="E5550" s="195">
        <f t="shared" si="372"/>
        <v>0</v>
      </c>
      <c r="F5550" s="438"/>
      <c r="G5550" s="438"/>
      <c r="H5550" s="438"/>
    </row>
    <row r="5551" spans="1:8" s="436" customFormat="1">
      <c r="A5551" s="211">
        <v>151</v>
      </c>
      <c r="B5551" s="33" t="s">
        <v>6550</v>
      </c>
      <c r="C5551" s="457"/>
      <c r="D5551" s="457" t="s">
        <v>1808</v>
      </c>
      <c r="E5551" s="195">
        <f t="shared" si="372"/>
        <v>0</v>
      </c>
      <c r="F5551" s="438"/>
      <c r="G5551" s="438"/>
      <c r="H5551" s="438"/>
    </row>
    <row r="5552" spans="1:8" s="436" customFormat="1">
      <c r="A5552" s="211">
        <v>152</v>
      </c>
      <c r="B5552" s="33" t="s">
        <v>6551</v>
      </c>
      <c r="C5552" s="457"/>
      <c r="D5552" s="457" t="s">
        <v>1808</v>
      </c>
      <c r="E5552" s="195">
        <f t="shared" si="372"/>
        <v>0</v>
      </c>
      <c r="F5552" s="438"/>
      <c r="G5552" s="438"/>
      <c r="H5552" s="438"/>
    </row>
    <row r="5553" spans="1:8" s="436" customFormat="1">
      <c r="A5553" s="211">
        <v>153</v>
      </c>
      <c r="B5553" s="33" t="s">
        <v>6552</v>
      </c>
      <c r="C5553" s="457"/>
      <c r="D5553" s="457" t="s">
        <v>1808</v>
      </c>
      <c r="E5553" s="195">
        <f t="shared" si="372"/>
        <v>0</v>
      </c>
      <c r="F5553" s="438"/>
      <c r="G5553" s="438"/>
      <c r="H5553" s="438"/>
    </row>
    <row r="5554" spans="1:8" s="436" customFormat="1" ht="31.5" customHeight="1">
      <c r="A5554" s="454"/>
      <c r="B5554" s="900" t="s">
        <v>6553</v>
      </c>
      <c r="C5554" s="901"/>
      <c r="D5554" s="901"/>
      <c r="E5554" s="901"/>
      <c r="F5554" s="901"/>
      <c r="G5554" s="901"/>
      <c r="H5554" s="901"/>
    </row>
    <row r="5555" spans="1:8" s="436" customFormat="1" ht="46.5">
      <c r="A5555" s="211">
        <v>154</v>
      </c>
      <c r="B5555" s="471" t="s">
        <v>6554</v>
      </c>
      <c r="C5555" s="470"/>
      <c r="D5555" s="470" t="s">
        <v>1812</v>
      </c>
      <c r="E5555" s="195"/>
      <c r="F5555" s="438"/>
      <c r="G5555" s="438"/>
      <c r="H5555" s="438"/>
    </row>
    <row r="5556" spans="1:8" s="436" customFormat="1" ht="46.5">
      <c r="A5556" s="211">
        <v>155</v>
      </c>
      <c r="B5556" s="471" t="s">
        <v>6555</v>
      </c>
      <c r="C5556" s="470"/>
      <c r="D5556" s="470" t="s">
        <v>1812</v>
      </c>
      <c r="E5556" s="195"/>
      <c r="F5556" s="438"/>
      <c r="G5556" s="438"/>
      <c r="H5556" s="438"/>
    </row>
    <row r="5557" spans="1:8" s="436" customFormat="1">
      <c r="A5557" s="211">
        <v>156</v>
      </c>
      <c r="B5557" s="471" t="s">
        <v>6556</v>
      </c>
      <c r="C5557" s="439"/>
      <c r="D5557" s="439" t="s">
        <v>1808</v>
      </c>
      <c r="E5557" s="195">
        <f>F5557+G5557+H5557</f>
        <v>0</v>
      </c>
      <c r="F5557" s="438"/>
      <c r="G5557" s="438"/>
      <c r="H5557" s="438"/>
    </row>
    <row r="5558" spans="1:8" s="436" customFormat="1" ht="31.5" customHeight="1">
      <c r="A5558" s="454"/>
      <c r="B5558" s="900" t="s">
        <v>6557</v>
      </c>
      <c r="C5558" s="901"/>
      <c r="D5558" s="901"/>
      <c r="E5558" s="901"/>
      <c r="F5558" s="901"/>
      <c r="G5558" s="901"/>
      <c r="H5558" s="901"/>
    </row>
    <row r="5559" spans="1:8" s="436" customFormat="1" ht="46.5">
      <c r="A5559" s="439">
        <v>157</v>
      </c>
      <c r="B5559" s="456" t="s">
        <v>6558</v>
      </c>
      <c r="C5559" s="457"/>
      <c r="D5559" s="457" t="s">
        <v>6204</v>
      </c>
      <c r="E5559" s="195">
        <f>F5559+G5559+H5559</f>
        <v>25</v>
      </c>
      <c r="F5559" s="438">
        <v>25</v>
      </c>
      <c r="G5559" s="438"/>
      <c r="H5559" s="438"/>
    </row>
    <row r="5560" spans="1:8" s="436" customFormat="1">
      <c r="A5560" s="211">
        <v>158</v>
      </c>
      <c r="B5560" s="456" t="s">
        <v>6559</v>
      </c>
      <c r="C5560" s="457"/>
      <c r="D5560" s="457" t="s">
        <v>1811</v>
      </c>
      <c r="E5560" s="195">
        <f>F5560+G5560+H5560</f>
        <v>20</v>
      </c>
      <c r="F5560" s="438"/>
      <c r="G5560" s="438">
        <v>20</v>
      </c>
      <c r="H5560" s="438"/>
    </row>
    <row r="5561" spans="1:8" s="436" customFormat="1" ht="31.5" customHeight="1">
      <c r="A5561" s="454"/>
      <c r="B5561" s="900" t="s">
        <v>6560</v>
      </c>
      <c r="C5561" s="901"/>
      <c r="D5561" s="901"/>
      <c r="E5561" s="901"/>
      <c r="F5561" s="901"/>
      <c r="G5561" s="901"/>
      <c r="H5561" s="901"/>
    </row>
    <row r="5562" spans="1:8" s="436" customFormat="1" ht="46.5">
      <c r="A5562" s="439">
        <v>159</v>
      </c>
      <c r="B5562" s="471" t="s">
        <v>6561</v>
      </c>
      <c r="C5562" s="472" t="s">
        <v>6562</v>
      </c>
      <c r="D5562" s="439" t="s">
        <v>5932</v>
      </c>
      <c r="E5562" s="195">
        <f>F5562+G5562+H5562</f>
        <v>0</v>
      </c>
      <c r="F5562" s="438"/>
      <c r="G5562" s="438"/>
      <c r="H5562" s="438"/>
    </row>
    <row r="5563" spans="1:8" s="436" customFormat="1">
      <c r="A5563" s="439">
        <v>160</v>
      </c>
      <c r="B5563" s="456" t="s">
        <v>6563</v>
      </c>
      <c r="C5563" s="457"/>
      <c r="D5563" s="473" t="s">
        <v>6536</v>
      </c>
      <c r="E5563" s="195">
        <f>F5563+G5563+H5563</f>
        <v>400</v>
      </c>
      <c r="F5563" s="438">
        <v>200</v>
      </c>
      <c r="G5563" s="438">
        <v>200</v>
      </c>
      <c r="H5563" s="438"/>
    </row>
    <row r="5564" spans="1:8" s="436" customFormat="1" ht="31.5" customHeight="1">
      <c r="A5564" s="454"/>
      <c r="B5564" s="900" t="s">
        <v>6564</v>
      </c>
      <c r="C5564" s="901"/>
      <c r="D5564" s="901"/>
      <c r="E5564" s="901"/>
      <c r="F5564" s="901"/>
      <c r="G5564" s="901"/>
      <c r="H5564" s="901"/>
    </row>
    <row r="5565" spans="1:8" s="436" customFormat="1" ht="31.5" customHeight="1">
      <c r="A5565" s="439">
        <v>161</v>
      </c>
      <c r="B5565" s="121" t="s">
        <v>6565</v>
      </c>
      <c r="C5565" s="457"/>
      <c r="D5565" s="457" t="s">
        <v>1811</v>
      </c>
      <c r="E5565" s="195">
        <f>F5565+G5565+H5565</f>
        <v>0</v>
      </c>
      <c r="F5565" s="438"/>
      <c r="G5565" s="438"/>
      <c r="H5565" s="438"/>
    </row>
    <row r="5566" spans="1:8" s="436" customFormat="1" ht="31.5" customHeight="1">
      <c r="A5566" s="439">
        <v>162</v>
      </c>
      <c r="B5566" s="193" t="s">
        <v>6566</v>
      </c>
      <c r="C5566" s="457"/>
      <c r="D5566" s="457" t="s">
        <v>1811</v>
      </c>
      <c r="E5566" s="195">
        <f>F5566+G5566+H5566</f>
        <v>0</v>
      </c>
      <c r="F5566" s="438"/>
      <c r="G5566" s="438"/>
      <c r="H5566" s="438"/>
    </row>
    <row r="5567" spans="1:8" s="436" customFormat="1" ht="31.5" customHeight="1">
      <c r="A5567" s="454"/>
      <c r="B5567" s="900" t="s">
        <v>6567</v>
      </c>
      <c r="C5567" s="901"/>
      <c r="D5567" s="901"/>
      <c r="E5567" s="901"/>
      <c r="F5567" s="901"/>
      <c r="G5567" s="901"/>
      <c r="H5567" s="901"/>
    </row>
    <row r="5568" spans="1:8" s="436" customFormat="1" ht="27" customHeight="1">
      <c r="A5568" s="439">
        <v>163</v>
      </c>
      <c r="B5568" s="474" t="s">
        <v>6568</v>
      </c>
      <c r="C5568" s="475"/>
      <c r="D5568" s="475" t="s">
        <v>1808</v>
      </c>
      <c r="E5568" s="195">
        <f t="shared" ref="E5568:E5579" si="373">F5568+G5568+H5568</f>
        <v>50</v>
      </c>
      <c r="F5568" s="438">
        <v>50</v>
      </c>
      <c r="G5568" s="438"/>
      <c r="H5568" s="438"/>
    </row>
    <row r="5569" spans="1:17" s="436" customFormat="1" ht="27" customHeight="1">
      <c r="A5569" s="439">
        <v>164</v>
      </c>
      <c r="B5569" s="474" t="s">
        <v>6569</v>
      </c>
      <c r="C5569" s="475"/>
      <c r="D5569" s="475" t="s">
        <v>1808</v>
      </c>
      <c r="E5569" s="195">
        <f t="shared" si="373"/>
        <v>25</v>
      </c>
      <c r="F5569" s="438"/>
      <c r="G5569" s="438">
        <v>25</v>
      </c>
      <c r="H5569" s="438"/>
    </row>
    <row r="5570" spans="1:17" s="436" customFormat="1" ht="27" customHeight="1">
      <c r="A5570" s="439">
        <v>165</v>
      </c>
      <c r="B5570" s="474" t="s">
        <v>6570</v>
      </c>
      <c r="C5570" s="475"/>
      <c r="D5570" s="475" t="s">
        <v>1808</v>
      </c>
      <c r="E5570" s="195">
        <f t="shared" si="373"/>
        <v>0</v>
      </c>
      <c r="F5570" s="438"/>
      <c r="G5570" s="438"/>
      <c r="H5570" s="438"/>
    </row>
    <row r="5571" spans="1:17" s="436" customFormat="1" ht="27" customHeight="1">
      <c r="A5571" s="439">
        <v>166</v>
      </c>
      <c r="B5571" s="474" t="s">
        <v>6571</v>
      </c>
      <c r="C5571" s="475"/>
      <c r="D5571" s="475" t="s">
        <v>1808</v>
      </c>
      <c r="E5571" s="195">
        <f t="shared" si="373"/>
        <v>0</v>
      </c>
      <c r="F5571" s="438"/>
      <c r="G5571" s="438"/>
      <c r="H5571" s="438"/>
    </row>
    <row r="5572" spans="1:17" s="436" customFormat="1" ht="27" customHeight="1">
      <c r="A5572" s="439">
        <v>167</v>
      </c>
      <c r="B5572" s="474" t="s">
        <v>6572</v>
      </c>
      <c r="C5572" s="475"/>
      <c r="D5572" s="475" t="s">
        <v>1808</v>
      </c>
      <c r="E5572" s="195">
        <f t="shared" si="373"/>
        <v>5</v>
      </c>
      <c r="F5572" s="438">
        <v>5</v>
      </c>
      <c r="G5572" s="438"/>
      <c r="H5572" s="438"/>
    </row>
    <row r="5573" spans="1:17" s="436" customFormat="1" ht="27" customHeight="1">
      <c r="A5573" s="439">
        <v>168</v>
      </c>
      <c r="B5573" s="476" t="s">
        <v>6573</v>
      </c>
      <c r="C5573" s="475"/>
      <c r="D5573" s="475" t="s">
        <v>1808</v>
      </c>
      <c r="E5573" s="195">
        <f t="shared" si="373"/>
        <v>0</v>
      </c>
      <c r="F5573" s="438"/>
      <c r="G5573" s="438"/>
      <c r="H5573" s="438"/>
    </row>
    <row r="5574" spans="1:17" s="436" customFormat="1" ht="27" customHeight="1">
      <c r="A5574" s="439">
        <v>169</v>
      </c>
      <c r="B5574" s="476" t="s">
        <v>6574</v>
      </c>
      <c r="C5574" s="475"/>
      <c r="D5574" s="475" t="s">
        <v>1808</v>
      </c>
      <c r="E5574" s="195">
        <f t="shared" si="373"/>
        <v>0</v>
      </c>
      <c r="F5574" s="438"/>
      <c r="G5574" s="438"/>
      <c r="H5574" s="438"/>
    </row>
    <row r="5575" spans="1:17" s="436" customFormat="1" ht="27" customHeight="1">
      <c r="A5575" s="439">
        <v>170</v>
      </c>
      <c r="B5575" s="476" t="s">
        <v>6575</v>
      </c>
      <c r="C5575" s="475"/>
      <c r="D5575" s="475" t="s">
        <v>1808</v>
      </c>
      <c r="E5575" s="195">
        <f t="shared" si="373"/>
        <v>0</v>
      </c>
      <c r="F5575" s="438"/>
      <c r="G5575" s="438"/>
      <c r="H5575" s="438"/>
    </row>
    <row r="5576" spans="1:17" s="436" customFormat="1" ht="27" customHeight="1">
      <c r="A5576" s="439">
        <v>171</v>
      </c>
      <c r="B5576" s="476" t="s">
        <v>6576</v>
      </c>
      <c r="C5576" s="475"/>
      <c r="D5576" s="475" t="s">
        <v>1808</v>
      </c>
      <c r="E5576" s="195">
        <f t="shared" si="373"/>
        <v>0</v>
      </c>
      <c r="F5576" s="438"/>
      <c r="G5576" s="438"/>
      <c r="H5576" s="438"/>
    </row>
    <row r="5577" spans="1:17" s="436" customFormat="1" ht="27" customHeight="1">
      <c r="A5577" s="439">
        <v>172</v>
      </c>
      <c r="B5577" s="476" t="s">
        <v>6577</v>
      </c>
      <c r="C5577" s="475"/>
      <c r="D5577" s="475" t="s">
        <v>1808</v>
      </c>
      <c r="E5577" s="195">
        <f t="shared" si="373"/>
        <v>5</v>
      </c>
      <c r="F5577" s="438"/>
      <c r="G5577" s="438">
        <v>5</v>
      </c>
      <c r="H5577" s="438"/>
    </row>
    <row r="5578" spans="1:17" s="436" customFormat="1" ht="27" customHeight="1">
      <c r="A5578" s="439">
        <v>173</v>
      </c>
      <c r="B5578" s="476" t="s">
        <v>6578</v>
      </c>
      <c r="C5578" s="475"/>
      <c r="D5578" s="475" t="s">
        <v>1808</v>
      </c>
      <c r="E5578" s="195">
        <f t="shared" si="373"/>
        <v>5</v>
      </c>
      <c r="F5578" s="438">
        <v>5</v>
      </c>
      <c r="G5578" s="438"/>
      <c r="H5578" s="438"/>
    </row>
    <row r="5579" spans="1:17" s="436" customFormat="1" ht="27" customHeight="1">
      <c r="A5579" s="439">
        <v>174</v>
      </c>
      <c r="B5579" s="476" t="s">
        <v>6579</v>
      </c>
      <c r="C5579" s="475"/>
      <c r="D5579" s="475" t="s">
        <v>1808</v>
      </c>
      <c r="E5579" s="195">
        <f t="shared" si="373"/>
        <v>15</v>
      </c>
      <c r="F5579" s="438">
        <v>15</v>
      </c>
      <c r="G5579" s="438"/>
      <c r="H5579" s="438"/>
    </row>
    <row r="5580" spans="1:17" s="436" customFormat="1" ht="31.5" customHeight="1">
      <c r="A5580" s="454"/>
      <c r="B5580" s="1014" t="s">
        <v>6580</v>
      </c>
      <c r="C5580" s="1015"/>
      <c r="D5580" s="1015"/>
      <c r="E5580" s="1015"/>
      <c r="F5580" s="1015"/>
      <c r="G5580" s="1015"/>
      <c r="H5580" s="1015"/>
    </row>
    <row r="5581" spans="1:17" s="436" customFormat="1">
      <c r="A5581" s="470">
        <v>175</v>
      </c>
      <c r="B5581" s="471" t="s">
        <v>6581</v>
      </c>
      <c r="C5581" s="439"/>
      <c r="D5581" s="439" t="s">
        <v>1808</v>
      </c>
      <c r="E5581" s="195">
        <f>F5581+G5581+H5581</f>
        <v>5</v>
      </c>
      <c r="F5581" s="438"/>
      <c r="G5581" s="438">
        <v>5</v>
      </c>
      <c r="H5581" s="438"/>
    </row>
    <row r="5582" spans="1:17" s="436" customFormat="1">
      <c r="A5582" s="470">
        <v>176</v>
      </c>
      <c r="B5582" s="471" t="s">
        <v>6582</v>
      </c>
      <c r="C5582" s="439"/>
      <c r="D5582" s="439" t="s">
        <v>1808</v>
      </c>
      <c r="E5582" s="195">
        <f>F5582+G5582+H5582</f>
        <v>0</v>
      </c>
      <c r="F5582" s="438"/>
      <c r="G5582" s="438"/>
      <c r="H5582" s="438"/>
    </row>
    <row r="5583" spans="1:17" s="436" customFormat="1" ht="31.5" customHeight="1">
      <c r="A5583" s="454"/>
      <c r="B5583" s="900" t="s">
        <v>6583</v>
      </c>
      <c r="C5583" s="901"/>
      <c r="D5583" s="901"/>
      <c r="E5583" s="901"/>
      <c r="F5583" s="901"/>
      <c r="G5583" s="901"/>
      <c r="H5583" s="901"/>
    </row>
    <row r="5584" spans="1:17" s="482" customFormat="1">
      <c r="A5584" s="470">
        <v>177</v>
      </c>
      <c r="B5584" s="471" t="s">
        <v>6766</v>
      </c>
      <c r="C5584" s="439"/>
      <c r="D5584" s="439" t="s">
        <v>6585</v>
      </c>
      <c r="E5584" s="195">
        <f>F5584+G5584+H5584</f>
        <v>0</v>
      </c>
      <c r="F5584" s="438"/>
      <c r="G5584" s="438"/>
      <c r="H5584" s="438"/>
      <c r="I5584" s="453"/>
      <c r="J5584" s="477"/>
      <c r="K5584" s="363"/>
      <c r="L5584" s="478"/>
      <c r="M5584" s="479"/>
      <c r="N5584" s="480"/>
      <c r="O5584" s="480"/>
      <c r="P5584" s="481"/>
      <c r="Q5584" s="451"/>
    </row>
    <row r="5585" spans="1:17" s="482" customFormat="1">
      <c r="A5585" s="470">
        <v>178</v>
      </c>
      <c r="B5585" s="471" t="s">
        <v>6767</v>
      </c>
      <c r="C5585" s="439"/>
      <c r="D5585" s="439" t="s">
        <v>6585</v>
      </c>
      <c r="E5585" s="195">
        <f>F5585+G5585+H5585</f>
        <v>0</v>
      </c>
      <c r="F5585" s="438"/>
      <c r="G5585" s="438"/>
      <c r="H5585" s="438"/>
      <c r="I5585" s="453"/>
      <c r="J5585" s="462"/>
      <c r="K5585" s="463"/>
      <c r="L5585" s="478"/>
      <c r="M5585" s="483"/>
      <c r="N5585" s="484"/>
      <c r="O5585" s="480"/>
      <c r="P5585" s="481"/>
      <c r="Q5585" s="451"/>
    </row>
    <row r="5586" spans="1:17" s="436" customFormat="1">
      <c r="A5586" s="470">
        <v>42</v>
      </c>
      <c r="B5586" s="471" t="s">
        <v>6584</v>
      </c>
      <c r="C5586" s="439"/>
      <c r="D5586" s="439" t="s">
        <v>6585</v>
      </c>
      <c r="E5586" s="485">
        <f>F5586+G5586+H5586</f>
        <v>0</v>
      </c>
      <c r="F5586" s="485"/>
      <c r="G5586" s="485"/>
      <c r="H5586" s="485"/>
    </row>
    <row r="5587" spans="1:17" s="436" customFormat="1" ht="31.5" customHeight="1">
      <c r="A5587" s="454"/>
      <c r="B5587" s="900" t="s">
        <v>6586</v>
      </c>
      <c r="C5587" s="901"/>
      <c r="D5587" s="901"/>
      <c r="E5587" s="901"/>
      <c r="F5587" s="901"/>
      <c r="G5587" s="901"/>
      <c r="H5587" s="901"/>
    </row>
    <row r="5588" spans="1:17" s="482" customFormat="1">
      <c r="A5588" s="470">
        <v>179</v>
      </c>
      <c r="B5588" s="471" t="s">
        <v>6768</v>
      </c>
      <c r="C5588" s="439"/>
      <c r="D5588" s="439" t="s">
        <v>1808</v>
      </c>
      <c r="E5588" s="195">
        <f>F5588+G5588+H5588</f>
        <v>0</v>
      </c>
      <c r="F5588" s="438"/>
      <c r="G5588" s="438"/>
      <c r="H5588" s="438"/>
      <c r="I5588" s="439"/>
      <c r="J5588" s="462"/>
      <c r="K5588" s="463"/>
      <c r="L5588" s="478"/>
      <c r="M5588" s="479"/>
      <c r="N5588" s="486"/>
      <c r="O5588" s="480"/>
      <c r="P5588" s="481"/>
      <c r="Q5588" s="451"/>
    </row>
    <row r="5589" spans="1:17" s="482" customFormat="1">
      <c r="A5589" s="470">
        <v>180</v>
      </c>
      <c r="B5589" s="471" t="s">
        <v>6769</v>
      </c>
      <c r="C5589" s="439"/>
      <c r="D5589" s="439" t="s">
        <v>1808</v>
      </c>
      <c r="E5589" s="195">
        <f>F5589+G5589+H5589</f>
        <v>0</v>
      </c>
      <c r="F5589" s="438"/>
      <c r="G5589" s="438"/>
      <c r="H5589" s="438"/>
      <c r="I5589" s="439"/>
      <c r="J5589" s="462"/>
      <c r="K5589" s="463"/>
      <c r="L5589" s="478"/>
      <c r="M5589" s="479"/>
      <c r="N5589" s="486"/>
      <c r="O5589" s="480"/>
      <c r="P5589" s="481"/>
      <c r="Q5589" s="451"/>
    </row>
    <row r="5590" spans="1:17" s="482" customFormat="1">
      <c r="A5590" s="470">
        <v>181</v>
      </c>
      <c r="B5590" s="471" t="s">
        <v>6770</v>
      </c>
      <c r="C5590" s="439"/>
      <c r="D5590" s="439" t="s">
        <v>1808</v>
      </c>
      <c r="E5590" s="195">
        <f>F5590+G5590+H5590</f>
        <v>0</v>
      </c>
      <c r="F5590" s="438"/>
      <c r="G5590" s="438"/>
      <c r="H5590" s="438"/>
      <c r="I5590" s="439"/>
      <c r="J5590" s="462"/>
      <c r="K5590" s="463"/>
      <c r="L5590" s="487"/>
      <c r="M5590" s="479"/>
      <c r="N5590" s="480"/>
      <c r="O5590" s="480"/>
      <c r="P5590" s="481"/>
      <c r="Q5590" s="451"/>
    </row>
    <row r="5591" spans="1:17" s="436" customFormat="1">
      <c r="A5591" s="470">
        <v>43</v>
      </c>
      <c r="B5591" s="471" t="s">
        <v>6587</v>
      </c>
      <c r="C5591" s="439"/>
      <c r="D5591" s="439" t="s">
        <v>1808</v>
      </c>
      <c r="E5591" s="485"/>
      <c r="F5591" s="485"/>
      <c r="G5591" s="485"/>
      <c r="H5591" s="485"/>
    </row>
    <row r="5592" spans="1:17" s="436" customFormat="1">
      <c r="A5592" s="470">
        <v>44</v>
      </c>
      <c r="B5592" s="471" t="s">
        <v>6588</v>
      </c>
      <c r="C5592" s="439"/>
      <c r="D5592" s="439" t="s">
        <v>1808</v>
      </c>
      <c r="E5592" s="485"/>
      <c r="F5592" s="485"/>
      <c r="G5592" s="485"/>
      <c r="H5592" s="485"/>
    </row>
    <row r="5593" spans="1:17" s="436" customFormat="1" ht="31.5" customHeight="1">
      <c r="A5593" s="454"/>
      <c r="B5593" s="900" t="s">
        <v>6589</v>
      </c>
      <c r="C5593" s="901"/>
      <c r="D5593" s="901"/>
      <c r="E5593" s="901"/>
      <c r="F5593" s="901"/>
      <c r="G5593" s="901"/>
      <c r="H5593" s="901"/>
    </row>
    <row r="5594" spans="1:17" s="436" customFormat="1">
      <c r="A5594" s="470">
        <v>182</v>
      </c>
      <c r="B5594" s="488" t="s">
        <v>6590</v>
      </c>
      <c r="C5594" s="470"/>
      <c r="D5594" s="470" t="s">
        <v>1812</v>
      </c>
      <c r="E5594" s="195">
        <f>F5594+G5594+H5594</f>
        <v>50</v>
      </c>
      <c r="F5594" s="438"/>
      <c r="G5594" s="438">
        <v>50</v>
      </c>
      <c r="H5594" s="438"/>
    </row>
    <row r="5595" spans="1:17" s="436" customFormat="1">
      <c r="A5595" s="470">
        <v>183</v>
      </c>
      <c r="B5595" s="488" t="s">
        <v>6591</v>
      </c>
      <c r="C5595" s="470"/>
      <c r="D5595" s="470" t="s">
        <v>1812</v>
      </c>
      <c r="E5595" s="195">
        <f>F5595+G5595+H5595</f>
        <v>100</v>
      </c>
      <c r="F5595" s="438">
        <v>100</v>
      </c>
      <c r="G5595" s="438"/>
      <c r="H5595" s="438"/>
    </row>
    <row r="5596" spans="1:17" s="436" customFormat="1">
      <c r="A5596" s="470">
        <v>184</v>
      </c>
      <c r="B5596" s="488" t="s">
        <v>6592</v>
      </c>
      <c r="C5596" s="470"/>
      <c r="D5596" s="470" t="s">
        <v>1812</v>
      </c>
      <c r="E5596" s="195">
        <f>F5596+G5596+H5596</f>
        <v>50</v>
      </c>
      <c r="F5596" s="438"/>
      <c r="G5596" s="438">
        <v>50</v>
      </c>
      <c r="H5596" s="438"/>
    </row>
    <row r="5597" spans="1:17" s="436" customFormat="1">
      <c r="A5597" s="470">
        <v>185</v>
      </c>
      <c r="B5597" s="449" t="s">
        <v>6593</v>
      </c>
      <c r="C5597" s="470"/>
      <c r="D5597" s="470" t="s">
        <v>1812</v>
      </c>
      <c r="E5597" s="195">
        <f>F5597+G5597+H5597</f>
        <v>0</v>
      </c>
      <c r="F5597" s="438"/>
      <c r="G5597" s="438"/>
      <c r="H5597" s="438"/>
    </row>
    <row r="5598" spans="1:17" s="436" customFormat="1" ht="31.5" customHeight="1">
      <c r="A5598" s="441"/>
      <c r="B5598" s="908" t="s">
        <v>6594</v>
      </c>
      <c r="C5598" s="909"/>
      <c r="D5598" s="909"/>
      <c r="E5598" s="909"/>
      <c r="F5598" s="909"/>
      <c r="G5598" s="909"/>
      <c r="H5598" s="909"/>
    </row>
    <row r="5599" spans="1:17" s="436" customFormat="1">
      <c r="A5599" s="470">
        <v>186</v>
      </c>
      <c r="B5599" s="489" t="s">
        <v>6595</v>
      </c>
      <c r="C5599" s="477" t="s">
        <v>1440</v>
      </c>
      <c r="D5599" s="437" t="s">
        <v>5932</v>
      </c>
      <c r="E5599" s="195">
        <f>F5599+G5599+H5599</f>
        <v>332.4</v>
      </c>
      <c r="F5599" s="438">
        <v>110.8</v>
      </c>
      <c r="G5599" s="438">
        <v>110.8</v>
      </c>
      <c r="H5599" s="438">
        <v>110.8</v>
      </c>
    </row>
    <row r="5600" spans="1:17" s="436" customFormat="1" ht="31.5" customHeight="1">
      <c r="A5600" s="441"/>
      <c r="B5600" s="908" t="s">
        <v>6596</v>
      </c>
      <c r="C5600" s="909"/>
      <c r="D5600" s="909"/>
      <c r="E5600" s="909"/>
      <c r="F5600" s="909"/>
      <c r="G5600" s="909"/>
      <c r="H5600" s="909"/>
    </row>
    <row r="5601" spans="1:8" s="436" customFormat="1">
      <c r="A5601" s="439">
        <v>187</v>
      </c>
      <c r="B5601" s="456" t="s">
        <v>6597</v>
      </c>
      <c r="C5601" s="490" t="s">
        <v>6598</v>
      </c>
      <c r="D5601" s="457" t="s">
        <v>1811</v>
      </c>
      <c r="E5601" s="195">
        <f t="shared" ref="E5601:E5614" si="374">F5601+G5601+H5601</f>
        <v>70</v>
      </c>
      <c r="F5601" s="438"/>
      <c r="G5601" s="438">
        <v>40</v>
      </c>
      <c r="H5601" s="438">
        <v>30</v>
      </c>
    </row>
    <row r="5602" spans="1:8" s="436" customFormat="1">
      <c r="A5602" s="439">
        <v>188</v>
      </c>
      <c r="B5602" s="456" t="s">
        <v>6597</v>
      </c>
      <c r="C5602" s="490" t="s">
        <v>6599</v>
      </c>
      <c r="D5602" s="457" t="s">
        <v>1811</v>
      </c>
      <c r="E5602" s="195">
        <f t="shared" si="374"/>
        <v>70</v>
      </c>
      <c r="F5602" s="438"/>
      <c r="G5602" s="438">
        <v>40</v>
      </c>
      <c r="H5602" s="438">
        <v>30</v>
      </c>
    </row>
    <row r="5603" spans="1:8" s="436" customFormat="1">
      <c r="A5603" s="439">
        <v>189</v>
      </c>
      <c r="B5603" s="456" t="s">
        <v>6597</v>
      </c>
      <c r="C5603" s="490" t="s">
        <v>6600</v>
      </c>
      <c r="D5603" s="457" t="s">
        <v>1811</v>
      </c>
      <c r="E5603" s="195">
        <f t="shared" si="374"/>
        <v>40</v>
      </c>
      <c r="F5603" s="438">
        <v>40</v>
      </c>
      <c r="G5603" s="438"/>
      <c r="H5603" s="438"/>
    </row>
    <row r="5604" spans="1:8" s="436" customFormat="1">
      <c r="A5604" s="439">
        <v>190</v>
      </c>
      <c r="B5604" s="193" t="s">
        <v>1839</v>
      </c>
      <c r="C5604" s="490"/>
      <c r="D5604" s="119" t="s">
        <v>1813</v>
      </c>
      <c r="E5604" s="195">
        <f t="shared" si="374"/>
        <v>0.125</v>
      </c>
      <c r="F5604" s="491">
        <v>0.04</v>
      </c>
      <c r="G5604" s="491">
        <v>0.04</v>
      </c>
      <c r="H5604" s="491">
        <v>4.4999999999999998E-2</v>
      </c>
    </row>
    <row r="5605" spans="1:8" s="436" customFormat="1">
      <c r="A5605" s="439">
        <v>191</v>
      </c>
      <c r="B5605" s="492" t="s">
        <v>6601</v>
      </c>
      <c r="C5605" s="490" t="s">
        <v>6602</v>
      </c>
      <c r="D5605" s="493" t="s">
        <v>2100</v>
      </c>
      <c r="E5605" s="195">
        <f t="shared" si="374"/>
        <v>25</v>
      </c>
      <c r="F5605" s="438">
        <v>25</v>
      </c>
      <c r="G5605" s="438"/>
      <c r="H5605" s="438"/>
    </row>
    <row r="5606" spans="1:8" s="436" customFormat="1">
      <c r="A5606" s="439">
        <v>192</v>
      </c>
      <c r="B5606" s="193" t="s">
        <v>6603</v>
      </c>
      <c r="C5606" s="490" t="s">
        <v>6604</v>
      </c>
      <c r="D5606" s="119" t="s">
        <v>1808</v>
      </c>
      <c r="E5606" s="195">
        <f t="shared" si="374"/>
        <v>1</v>
      </c>
      <c r="F5606" s="438">
        <v>1</v>
      </c>
      <c r="G5606" s="438"/>
      <c r="H5606" s="438"/>
    </row>
    <row r="5607" spans="1:8" s="436" customFormat="1">
      <c r="A5607" s="439">
        <v>193</v>
      </c>
      <c r="B5607" s="193" t="s">
        <v>6605</v>
      </c>
      <c r="C5607" s="490" t="s">
        <v>6606</v>
      </c>
      <c r="D5607" s="119" t="s">
        <v>1808</v>
      </c>
      <c r="E5607" s="195">
        <f t="shared" si="374"/>
        <v>1</v>
      </c>
      <c r="F5607" s="438">
        <v>1</v>
      </c>
      <c r="G5607" s="438"/>
      <c r="H5607" s="438"/>
    </row>
    <row r="5608" spans="1:8" s="436" customFormat="1">
      <c r="A5608" s="439">
        <v>194</v>
      </c>
      <c r="B5608" s="193" t="s">
        <v>6607</v>
      </c>
      <c r="C5608" s="490" t="s">
        <v>6608</v>
      </c>
      <c r="D5608" s="119" t="s">
        <v>1808</v>
      </c>
      <c r="E5608" s="195">
        <f t="shared" si="374"/>
        <v>0</v>
      </c>
      <c r="F5608" s="438"/>
      <c r="G5608" s="438"/>
      <c r="H5608" s="438"/>
    </row>
    <row r="5609" spans="1:8" s="436" customFormat="1">
      <c r="A5609" s="439">
        <v>195</v>
      </c>
      <c r="B5609" s="455" t="s">
        <v>6609</v>
      </c>
      <c r="C5609" s="490"/>
      <c r="D5609" s="119" t="s">
        <v>1808</v>
      </c>
      <c r="E5609" s="195">
        <f t="shared" si="374"/>
        <v>0</v>
      </c>
      <c r="F5609" s="438"/>
      <c r="G5609" s="438"/>
      <c r="H5609" s="438"/>
    </row>
    <row r="5610" spans="1:8" s="436" customFormat="1">
      <c r="A5610" s="439">
        <v>196</v>
      </c>
      <c r="B5610" s="193" t="s">
        <v>6610</v>
      </c>
      <c r="C5610" s="490" t="s">
        <v>6611</v>
      </c>
      <c r="D5610" s="119" t="s">
        <v>1808</v>
      </c>
      <c r="E5610" s="195">
        <f t="shared" si="374"/>
        <v>0</v>
      </c>
      <c r="F5610" s="438"/>
      <c r="G5610" s="438"/>
      <c r="H5610" s="438"/>
    </row>
    <row r="5611" spans="1:8" s="436" customFormat="1">
      <c r="A5611" s="439">
        <v>197</v>
      </c>
      <c r="B5611" s="455" t="s">
        <v>6612</v>
      </c>
      <c r="C5611" s="490" t="s">
        <v>6613</v>
      </c>
      <c r="D5611" s="119" t="s">
        <v>1808</v>
      </c>
      <c r="E5611" s="195">
        <f t="shared" si="374"/>
        <v>50</v>
      </c>
      <c r="F5611" s="438">
        <v>25</v>
      </c>
      <c r="G5611" s="438">
        <v>25</v>
      </c>
      <c r="H5611" s="438"/>
    </row>
    <row r="5612" spans="1:8" s="436" customFormat="1">
      <c r="A5612" s="439">
        <v>198</v>
      </c>
      <c r="B5612" s="455" t="s">
        <v>6612</v>
      </c>
      <c r="C5612" s="490" t="s">
        <v>6614</v>
      </c>
      <c r="D5612" s="119" t="s">
        <v>1808</v>
      </c>
      <c r="E5612" s="195">
        <f t="shared" si="374"/>
        <v>100</v>
      </c>
      <c r="F5612" s="438">
        <v>50</v>
      </c>
      <c r="G5612" s="438">
        <v>50</v>
      </c>
      <c r="H5612" s="438"/>
    </row>
    <row r="5613" spans="1:8" s="436" customFormat="1">
      <c r="A5613" s="439">
        <v>199</v>
      </c>
      <c r="B5613" s="455" t="s">
        <v>6615</v>
      </c>
      <c r="C5613" s="490" t="s">
        <v>6616</v>
      </c>
      <c r="D5613" s="119" t="s">
        <v>1808</v>
      </c>
      <c r="E5613" s="195">
        <f t="shared" si="374"/>
        <v>10</v>
      </c>
      <c r="F5613" s="438">
        <v>10</v>
      </c>
      <c r="G5613" s="438"/>
      <c r="H5613" s="438"/>
    </row>
    <row r="5614" spans="1:8" s="436" customFormat="1">
      <c r="A5614" s="439">
        <v>200</v>
      </c>
      <c r="B5614" s="471" t="s">
        <v>6617</v>
      </c>
      <c r="C5614" s="490" t="s">
        <v>6618</v>
      </c>
      <c r="D5614" s="119" t="s">
        <v>1808</v>
      </c>
      <c r="E5614" s="195">
        <f t="shared" si="374"/>
        <v>2</v>
      </c>
      <c r="F5614" s="438">
        <v>2</v>
      </c>
      <c r="G5614" s="438"/>
      <c r="H5614" s="438"/>
    </row>
    <row r="5615" spans="1:8" s="436" customFormat="1" ht="31.5" customHeight="1">
      <c r="A5615" s="441"/>
      <c r="B5615" s="908" t="s">
        <v>6619</v>
      </c>
      <c r="C5615" s="909"/>
      <c r="D5615" s="909"/>
      <c r="E5615" s="909"/>
      <c r="F5615" s="909"/>
      <c r="G5615" s="909"/>
      <c r="H5615" s="909"/>
    </row>
    <row r="5616" spans="1:8" s="436" customFormat="1">
      <c r="A5616" s="439">
        <v>201</v>
      </c>
      <c r="B5616" s="455" t="s">
        <v>6620</v>
      </c>
      <c r="C5616" s="490" t="s">
        <v>6621</v>
      </c>
      <c r="D5616" s="439" t="s">
        <v>1813</v>
      </c>
      <c r="E5616" s="195">
        <f t="shared" ref="E5616:E5624" si="375">F5616+G5616+H5616</f>
        <v>10</v>
      </c>
      <c r="F5616" s="438">
        <v>10</v>
      </c>
      <c r="G5616" s="438"/>
      <c r="H5616" s="438"/>
    </row>
    <row r="5617" spans="1:8" s="436" customFormat="1">
      <c r="A5617" s="439">
        <v>202</v>
      </c>
      <c r="B5617" s="455" t="s">
        <v>6622</v>
      </c>
      <c r="C5617" s="457" t="s">
        <v>6623</v>
      </c>
      <c r="D5617" s="439" t="s">
        <v>2100</v>
      </c>
      <c r="E5617" s="195">
        <f t="shared" si="375"/>
        <v>15</v>
      </c>
      <c r="F5617" s="438">
        <v>15</v>
      </c>
      <c r="G5617" s="438"/>
      <c r="H5617" s="438"/>
    </row>
    <row r="5618" spans="1:8" s="436" customFormat="1">
      <c r="A5618" s="439">
        <v>203</v>
      </c>
      <c r="B5618" s="455" t="s">
        <v>6624</v>
      </c>
      <c r="C5618" s="452" t="s">
        <v>6625</v>
      </c>
      <c r="D5618" s="439" t="s">
        <v>1811</v>
      </c>
      <c r="E5618" s="195">
        <f t="shared" si="375"/>
        <v>0</v>
      </c>
      <c r="F5618" s="438"/>
      <c r="G5618" s="438"/>
      <c r="H5618" s="438"/>
    </row>
    <row r="5619" spans="1:8" s="436" customFormat="1">
      <c r="A5619" s="439">
        <v>204</v>
      </c>
      <c r="B5619" s="455" t="s">
        <v>6626</v>
      </c>
      <c r="C5619" s="452" t="s">
        <v>6625</v>
      </c>
      <c r="D5619" s="439" t="s">
        <v>1811</v>
      </c>
      <c r="E5619" s="195">
        <f t="shared" si="375"/>
        <v>0</v>
      </c>
      <c r="F5619" s="438"/>
      <c r="G5619" s="438"/>
      <c r="H5619" s="438"/>
    </row>
    <row r="5620" spans="1:8" s="436" customFormat="1">
      <c r="A5620" s="439">
        <v>205</v>
      </c>
      <c r="B5620" s="455" t="s">
        <v>6627</v>
      </c>
      <c r="C5620" s="452" t="s">
        <v>6628</v>
      </c>
      <c r="D5620" s="439" t="s">
        <v>1811</v>
      </c>
      <c r="E5620" s="195">
        <f t="shared" si="375"/>
        <v>0</v>
      </c>
      <c r="F5620" s="438"/>
      <c r="G5620" s="438"/>
      <c r="H5620" s="438"/>
    </row>
    <row r="5621" spans="1:8" s="436" customFormat="1">
      <c r="A5621" s="439">
        <v>206</v>
      </c>
      <c r="B5621" s="455" t="s">
        <v>6629</v>
      </c>
      <c r="C5621" s="452" t="s">
        <v>6625</v>
      </c>
      <c r="D5621" s="439" t="s">
        <v>1811</v>
      </c>
      <c r="E5621" s="195">
        <f t="shared" si="375"/>
        <v>0</v>
      </c>
      <c r="F5621" s="438"/>
      <c r="G5621" s="438"/>
      <c r="H5621" s="438"/>
    </row>
    <row r="5622" spans="1:8" s="436" customFormat="1">
      <c r="A5622" s="439">
        <v>207</v>
      </c>
      <c r="B5622" s="455" t="s">
        <v>6630</v>
      </c>
      <c r="C5622" s="452"/>
      <c r="D5622" s="439" t="s">
        <v>6631</v>
      </c>
      <c r="E5622" s="195">
        <f t="shared" si="375"/>
        <v>0</v>
      </c>
      <c r="F5622" s="438"/>
      <c r="G5622" s="438"/>
      <c r="H5622" s="438"/>
    </row>
    <row r="5623" spans="1:8" s="436" customFormat="1">
      <c r="A5623" s="439">
        <v>208</v>
      </c>
      <c r="B5623" s="455" t="s">
        <v>6632</v>
      </c>
      <c r="C5623" s="440"/>
      <c r="D5623" s="439" t="s">
        <v>6631</v>
      </c>
      <c r="E5623" s="195">
        <f t="shared" si="375"/>
        <v>0</v>
      </c>
      <c r="F5623" s="438"/>
      <c r="G5623" s="438"/>
      <c r="H5623" s="438"/>
    </row>
    <row r="5624" spans="1:8" s="436" customFormat="1">
      <c r="A5624" s="439">
        <v>209</v>
      </c>
      <c r="B5624" s="455" t="s">
        <v>6633</v>
      </c>
      <c r="C5624" s="440"/>
      <c r="D5624" s="439" t="s">
        <v>1811</v>
      </c>
      <c r="E5624" s="195">
        <f t="shared" si="375"/>
        <v>0</v>
      </c>
      <c r="F5624" s="438"/>
      <c r="G5624" s="438"/>
      <c r="H5624" s="438"/>
    </row>
    <row r="5625" spans="1:8" s="436" customFormat="1" ht="31.5" customHeight="1">
      <c r="A5625" s="441"/>
      <c r="B5625" s="908" t="s">
        <v>6634</v>
      </c>
      <c r="C5625" s="909"/>
      <c r="D5625" s="909"/>
      <c r="E5625" s="909"/>
      <c r="F5625" s="909"/>
      <c r="G5625" s="909"/>
      <c r="H5625" s="909"/>
    </row>
    <row r="5626" spans="1:8" s="436" customFormat="1" ht="31.5" customHeight="1">
      <c r="A5626" s="439">
        <v>210</v>
      </c>
      <c r="B5626" s="456" t="s">
        <v>6635</v>
      </c>
      <c r="C5626" s="457" t="s">
        <v>6636</v>
      </c>
      <c r="D5626" s="457" t="s">
        <v>1811</v>
      </c>
      <c r="E5626" s="195">
        <f>F5626+G5626+H5626</f>
        <v>8619</v>
      </c>
      <c r="F5626" s="438">
        <v>2873</v>
      </c>
      <c r="G5626" s="438">
        <v>2873</v>
      </c>
      <c r="H5626" s="438">
        <v>2873</v>
      </c>
    </row>
    <row r="5627" spans="1:8" s="436" customFormat="1" ht="31.5" customHeight="1">
      <c r="A5627" s="439">
        <v>211</v>
      </c>
      <c r="B5627" s="456" t="s">
        <v>6637</v>
      </c>
      <c r="C5627" s="490" t="s">
        <v>6638</v>
      </c>
      <c r="D5627" s="457" t="s">
        <v>1808</v>
      </c>
      <c r="E5627" s="195">
        <f>F5627+G5627+H5627</f>
        <v>13645</v>
      </c>
      <c r="F5627" s="438">
        <v>4549</v>
      </c>
      <c r="G5627" s="438">
        <v>4548</v>
      </c>
      <c r="H5627" s="438">
        <v>4548</v>
      </c>
    </row>
    <row r="5628" spans="1:8" s="436" customFormat="1" ht="31.5" customHeight="1">
      <c r="A5628" s="441"/>
      <c r="B5628" s="908" t="s">
        <v>6639</v>
      </c>
      <c r="C5628" s="909"/>
      <c r="D5628" s="909"/>
      <c r="E5628" s="909"/>
      <c r="F5628" s="909"/>
      <c r="G5628" s="909"/>
      <c r="H5628" s="909"/>
    </row>
    <row r="5629" spans="1:8" s="436" customFormat="1">
      <c r="A5629" s="494">
        <v>212</v>
      </c>
      <c r="B5629" s="111" t="s">
        <v>6321</v>
      </c>
      <c r="C5629" s="201"/>
      <c r="D5629" s="495" t="s">
        <v>6323</v>
      </c>
      <c r="E5629" s="195">
        <f t="shared" ref="E5629:E5660" si="376">F5629+G5629+H5629</f>
        <v>15</v>
      </c>
      <c r="F5629" s="438">
        <v>15</v>
      </c>
      <c r="G5629" s="438"/>
      <c r="H5629" s="438"/>
    </row>
    <row r="5630" spans="1:8" s="436" customFormat="1">
      <c r="A5630" s="494">
        <v>213</v>
      </c>
      <c r="B5630" s="111" t="s">
        <v>6324</v>
      </c>
      <c r="C5630" s="201"/>
      <c r="D5630" s="495" t="s">
        <v>6325</v>
      </c>
      <c r="E5630" s="195">
        <f t="shared" si="376"/>
        <v>0</v>
      </c>
      <c r="F5630" s="438"/>
      <c r="G5630" s="438"/>
      <c r="H5630" s="438"/>
    </row>
    <row r="5631" spans="1:8" s="436" customFormat="1">
      <c r="A5631" s="494">
        <v>214</v>
      </c>
      <c r="B5631" s="111" t="s">
        <v>6640</v>
      </c>
      <c r="C5631" s="201"/>
      <c r="D5631" s="495" t="s">
        <v>6325</v>
      </c>
      <c r="E5631" s="195">
        <f t="shared" si="376"/>
        <v>0</v>
      </c>
      <c r="F5631" s="438"/>
      <c r="G5631" s="438"/>
      <c r="H5631" s="438"/>
    </row>
    <row r="5632" spans="1:8" s="436" customFormat="1">
      <c r="A5632" s="494">
        <v>215</v>
      </c>
      <c r="B5632" s="111" t="s">
        <v>6641</v>
      </c>
      <c r="C5632" s="201"/>
      <c r="D5632" s="495" t="s">
        <v>6325</v>
      </c>
      <c r="E5632" s="195">
        <f t="shared" si="376"/>
        <v>0</v>
      </c>
      <c r="F5632" s="438"/>
      <c r="G5632" s="438"/>
      <c r="H5632" s="438"/>
    </row>
    <row r="5633" spans="1:8" s="436" customFormat="1">
      <c r="A5633" s="494">
        <v>216</v>
      </c>
      <c r="B5633" s="111" t="s">
        <v>6642</v>
      </c>
      <c r="C5633" s="201"/>
      <c r="D5633" s="495" t="s">
        <v>1808</v>
      </c>
      <c r="E5633" s="195">
        <f t="shared" si="376"/>
        <v>5</v>
      </c>
      <c r="F5633" s="438">
        <v>5</v>
      </c>
      <c r="G5633" s="438"/>
      <c r="H5633" s="438"/>
    </row>
    <row r="5634" spans="1:8" s="436" customFormat="1">
      <c r="A5634" s="494">
        <v>217</v>
      </c>
      <c r="B5634" s="111" t="s">
        <v>6643</v>
      </c>
      <c r="C5634" s="201"/>
      <c r="D5634" s="495" t="s">
        <v>1808</v>
      </c>
      <c r="E5634" s="195">
        <f t="shared" si="376"/>
        <v>5</v>
      </c>
      <c r="F5634" s="438">
        <v>5</v>
      </c>
      <c r="G5634" s="438"/>
      <c r="H5634" s="438"/>
    </row>
    <row r="5635" spans="1:8" s="436" customFormat="1">
      <c r="A5635" s="494">
        <v>218</v>
      </c>
      <c r="B5635" s="111" t="s">
        <v>6644</v>
      </c>
      <c r="C5635" s="201"/>
      <c r="D5635" s="495" t="s">
        <v>1808</v>
      </c>
      <c r="E5635" s="195">
        <f t="shared" si="376"/>
        <v>0</v>
      </c>
      <c r="F5635" s="438"/>
      <c r="G5635" s="438"/>
      <c r="H5635" s="438"/>
    </row>
    <row r="5636" spans="1:8" s="436" customFormat="1">
      <c r="A5636" s="494">
        <v>219</v>
      </c>
      <c r="B5636" s="111" t="s">
        <v>6645</v>
      </c>
      <c r="C5636" s="201"/>
      <c r="D5636" s="495" t="s">
        <v>1808</v>
      </c>
      <c r="E5636" s="195">
        <f t="shared" si="376"/>
        <v>4</v>
      </c>
      <c r="F5636" s="438">
        <v>4</v>
      </c>
      <c r="G5636" s="438"/>
      <c r="H5636" s="438"/>
    </row>
    <row r="5637" spans="1:8" s="436" customFormat="1">
      <c r="A5637" s="494">
        <v>220</v>
      </c>
      <c r="B5637" s="33" t="s">
        <v>6646</v>
      </c>
      <c r="C5637" s="201"/>
      <c r="D5637" s="495" t="s">
        <v>1808</v>
      </c>
      <c r="E5637" s="195">
        <f t="shared" si="376"/>
        <v>600</v>
      </c>
      <c r="F5637" s="438">
        <v>200</v>
      </c>
      <c r="G5637" s="438">
        <v>200</v>
      </c>
      <c r="H5637" s="438">
        <v>200</v>
      </c>
    </row>
    <row r="5638" spans="1:8" s="436" customFormat="1">
      <c r="A5638" s="494">
        <v>221</v>
      </c>
      <c r="B5638" s="111" t="s">
        <v>6647</v>
      </c>
      <c r="C5638" s="201"/>
      <c r="D5638" s="495" t="s">
        <v>1808</v>
      </c>
      <c r="E5638" s="195">
        <f t="shared" si="376"/>
        <v>0</v>
      </c>
      <c r="F5638" s="438"/>
      <c r="G5638" s="438"/>
      <c r="H5638" s="438"/>
    </row>
    <row r="5639" spans="1:8" s="436" customFormat="1">
      <c r="A5639" s="494">
        <v>222</v>
      </c>
      <c r="B5639" s="33" t="s">
        <v>6648</v>
      </c>
      <c r="C5639" s="201"/>
      <c r="D5639" s="495" t="s">
        <v>1808</v>
      </c>
      <c r="E5639" s="195">
        <f t="shared" si="376"/>
        <v>0</v>
      </c>
      <c r="F5639" s="438"/>
      <c r="G5639" s="438"/>
      <c r="H5639" s="438"/>
    </row>
    <row r="5640" spans="1:8" s="436" customFormat="1">
      <c r="A5640" s="494">
        <v>223</v>
      </c>
      <c r="B5640" s="111" t="s">
        <v>6649</v>
      </c>
      <c r="C5640" s="201"/>
      <c r="D5640" s="495" t="s">
        <v>1808</v>
      </c>
      <c r="E5640" s="195">
        <f t="shared" si="376"/>
        <v>0</v>
      </c>
      <c r="F5640" s="438"/>
      <c r="G5640" s="438"/>
      <c r="H5640" s="438"/>
    </row>
    <row r="5641" spans="1:8" s="436" customFormat="1">
      <c r="A5641" s="494">
        <v>224</v>
      </c>
      <c r="B5641" s="111" t="s">
        <v>6650</v>
      </c>
      <c r="C5641" s="201"/>
      <c r="D5641" s="495" t="s">
        <v>1808</v>
      </c>
      <c r="E5641" s="195">
        <f t="shared" si="376"/>
        <v>1050</v>
      </c>
      <c r="F5641" s="438">
        <v>350</v>
      </c>
      <c r="G5641" s="438">
        <v>350</v>
      </c>
      <c r="H5641" s="438">
        <v>350</v>
      </c>
    </row>
    <row r="5642" spans="1:8" s="436" customFormat="1">
      <c r="A5642" s="494">
        <v>225</v>
      </c>
      <c r="B5642" s="111" t="s">
        <v>6651</v>
      </c>
      <c r="C5642" s="201"/>
      <c r="D5642" s="495" t="s">
        <v>1808</v>
      </c>
      <c r="E5642" s="195">
        <f t="shared" si="376"/>
        <v>625</v>
      </c>
      <c r="F5642" s="438">
        <v>200</v>
      </c>
      <c r="G5642" s="438">
        <v>200</v>
      </c>
      <c r="H5642" s="438">
        <v>225</v>
      </c>
    </row>
    <row r="5643" spans="1:8" s="436" customFormat="1">
      <c r="A5643" s="494">
        <v>226</v>
      </c>
      <c r="B5643" s="111" t="s">
        <v>6652</v>
      </c>
      <c r="C5643" s="201"/>
      <c r="D5643" s="495" t="s">
        <v>1808</v>
      </c>
      <c r="E5643" s="195">
        <f t="shared" si="376"/>
        <v>10</v>
      </c>
      <c r="F5643" s="438">
        <v>10</v>
      </c>
      <c r="G5643" s="438"/>
      <c r="H5643" s="438"/>
    </row>
    <row r="5644" spans="1:8" s="436" customFormat="1">
      <c r="A5644" s="494">
        <v>227</v>
      </c>
      <c r="B5644" s="111" t="s">
        <v>6653</v>
      </c>
      <c r="C5644" s="201"/>
      <c r="D5644" s="495" t="s">
        <v>1808</v>
      </c>
      <c r="E5644" s="195">
        <f t="shared" si="376"/>
        <v>10</v>
      </c>
      <c r="F5644" s="438">
        <v>10</v>
      </c>
      <c r="G5644" s="438"/>
      <c r="H5644" s="438"/>
    </row>
    <row r="5645" spans="1:8" s="436" customFormat="1">
      <c r="A5645" s="494">
        <v>228</v>
      </c>
      <c r="B5645" s="111" t="s">
        <v>6654</v>
      </c>
      <c r="C5645" s="201"/>
      <c r="D5645" s="495" t="s">
        <v>1808</v>
      </c>
      <c r="E5645" s="195">
        <f t="shared" si="376"/>
        <v>5</v>
      </c>
      <c r="F5645" s="438">
        <v>5</v>
      </c>
      <c r="G5645" s="438"/>
      <c r="H5645" s="438"/>
    </row>
    <row r="5646" spans="1:8" s="436" customFormat="1">
      <c r="A5646" s="494">
        <v>229</v>
      </c>
      <c r="B5646" s="111" t="s">
        <v>4807</v>
      </c>
      <c r="C5646" s="201"/>
      <c r="D5646" s="495" t="s">
        <v>1808</v>
      </c>
      <c r="E5646" s="195">
        <f t="shared" si="376"/>
        <v>10</v>
      </c>
      <c r="F5646" s="438">
        <v>10</v>
      </c>
      <c r="G5646" s="438"/>
      <c r="H5646" s="438"/>
    </row>
    <row r="5647" spans="1:8" s="436" customFormat="1">
      <c r="A5647" s="494">
        <v>230</v>
      </c>
      <c r="B5647" s="111" t="s">
        <v>6655</v>
      </c>
      <c r="C5647" s="201"/>
      <c r="D5647" s="495" t="s">
        <v>1808</v>
      </c>
      <c r="E5647" s="195">
        <f t="shared" si="376"/>
        <v>20</v>
      </c>
      <c r="F5647" s="438">
        <v>20</v>
      </c>
      <c r="G5647" s="438"/>
      <c r="H5647" s="438"/>
    </row>
    <row r="5648" spans="1:8" s="436" customFormat="1">
      <c r="A5648" s="494">
        <v>231</v>
      </c>
      <c r="B5648" s="111" t="s">
        <v>6656</v>
      </c>
      <c r="C5648" s="201"/>
      <c r="D5648" s="495" t="s">
        <v>1808</v>
      </c>
      <c r="E5648" s="195">
        <f t="shared" si="376"/>
        <v>10</v>
      </c>
      <c r="F5648" s="438">
        <v>10</v>
      </c>
      <c r="G5648" s="438"/>
      <c r="H5648" s="438"/>
    </row>
    <row r="5649" spans="1:8" s="436" customFormat="1">
      <c r="A5649" s="494">
        <v>232</v>
      </c>
      <c r="B5649" s="111" t="s">
        <v>6657</v>
      </c>
      <c r="C5649" s="201"/>
      <c r="D5649" s="495" t="s">
        <v>1808</v>
      </c>
      <c r="E5649" s="195">
        <f t="shared" si="376"/>
        <v>0</v>
      </c>
      <c r="F5649" s="438"/>
      <c r="G5649" s="438"/>
      <c r="H5649" s="438"/>
    </row>
    <row r="5650" spans="1:8" s="436" customFormat="1">
      <c r="A5650" s="494">
        <v>233</v>
      </c>
      <c r="B5650" s="111" t="s">
        <v>6658</v>
      </c>
      <c r="C5650" s="201"/>
      <c r="D5650" s="495" t="s">
        <v>1808</v>
      </c>
      <c r="E5650" s="195">
        <f t="shared" si="376"/>
        <v>0</v>
      </c>
      <c r="F5650" s="438"/>
      <c r="G5650" s="438"/>
      <c r="H5650" s="438"/>
    </row>
    <row r="5651" spans="1:8" s="436" customFormat="1">
      <c r="A5651" s="494">
        <v>234</v>
      </c>
      <c r="B5651" s="111" t="s">
        <v>6659</v>
      </c>
      <c r="C5651" s="201"/>
      <c r="D5651" s="495" t="s">
        <v>1808</v>
      </c>
      <c r="E5651" s="195">
        <f t="shared" si="376"/>
        <v>0</v>
      </c>
      <c r="F5651" s="438"/>
      <c r="G5651" s="438"/>
      <c r="H5651" s="438"/>
    </row>
    <row r="5652" spans="1:8" s="436" customFormat="1">
      <c r="A5652" s="494">
        <v>235</v>
      </c>
      <c r="B5652" s="111" t="s">
        <v>6660</v>
      </c>
      <c r="C5652" s="201"/>
      <c r="D5652" s="495" t="s">
        <v>1808</v>
      </c>
      <c r="E5652" s="195">
        <f t="shared" si="376"/>
        <v>4</v>
      </c>
      <c r="F5652" s="438">
        <v>4</v>
      </c>
      <c r="G5652" s="438"/>
      <c r="H5652" s="438"/>
    </row>
    <row r="5653" spans="1:8" s="436" customFormat="1">
      <c r="A5653" s="494">
        <v>236</v>
      </c>
      <c r="B5653" s="111" t="s">
        <v>6661</v>
      </c>
      <c r="C5653" s="201"/>
      <c r="D5653" s="495" t="s">
        <v>1808</v>
      </c>
      <c r="E5653" s="195">
        <f t="shared" si="376"/>
        <v>0</v>
      </c>
      <c r="F5653" s="438"/>
      <c r="G5653" s="438"/>
      <c r="H5653" s="438"/>
    </row>
    <row r="5654" spans="1:8" s="436" customFormat="1">
      <c r="A5654" s="494">
        <v>237</v>
      </c>
      <c r="B5654" s="111" t="s">
        <v>6662</v>
      </c>
      <c r="C5654" s="201"/>
      <c r="D5654" s="495" t="s">
        <v>6323</v>
      </c>
      <c r="E5654" s="195">
        <f t="shared" si="376"/>
        <v>5</v>
      </c>
      <c r="F5654" s="438">
        <v>5</v>
      </c>
      <c r="G5654" s="438"/>
      <c r="H5654" s="438"/>
    </row>
    <row r="5655" spans="1:8" s="436" customFormat="1">
      <c r="A5655" s="494">
        <v>238</v>
      </c>
      <c r="B5655" s="111" t="s">
        <v>6663</v>
      </c>
      <c r="C5655" s="201"/>
      <c r="D5655" s="495" t="s">
        <v>6323</v>
      </c>
      <c r="E5655" s="195">
        <f t="shared" si="376"/>
        <v>2</v>
      </c>
      <c r="F5655" s="438">
        <v>2</v>
      </c>
      <c r="G5655" s="438"/>
      <c r="H5655" s="438"/>
    </row>
    <row r="5656" spans="1:8" s="436" customFormat="1">
      <c r="A5656" s="494">
        <v>239</v>
      </c>
      <c r="B5656" s="111" t="s">
        <v>6664</v>
      </c>
      <c r="C5656" s="201"/>
      <c r="D5656" s="495" t="s">
        <v>6323</v>
      </c>
      <c r="E5656" s="195">
        <f t="shared" si="376"/>
        <v>2</v>
      </c>
      <c r="F5656" s="438">
        <v>2</v>
      </c>
      <c r="G5656" s="438"/>
      <c r="H5656" s="438"/>
    </row>
    <row r="5657" spans="1:8" s="436" customFormat="1">
      <c r="A5657" s="494">
        <v>240</v>
      </c>
      <c r="B5657" s="111" t="s">
        <v>6665</v>
      </c>
      <c r="C5657" s="201"/>
      <c r="D5657" s="495" t="s">
        <v>6323</v>
      </c>
      <c r="E5657" s="195">
        <f t="shared" si="376"/>
        <v>5</v>
      </c>
      <c r="F5657" s="438">
        <v>5</v>
      </c>
      <c r="G5657" s="438"/>
      <c r="H5657" s="438"/>
    </row>
    <row r="5658" spans="1:8" s="436" customFormat="1">
      <c r="A5658" s="494">
        <v>241</v>
      </c>
      <c r="B5658" s="111" t="s">
        <v>6666</v>
      </c>
      <c r="C5658" s="201"/>
      <c r="D5658" s="495" t="s">
        <v>1808</v>
      </c>
      <c r="E5658" s="195">
        <f t="shared" si="376"/>
        <v>3</v>
      </c>
      <c r="F5658" s="438">
        <v>3</v>
      </c>
      <c r="G5658" s="438"/>
      <c r="H5658" s="438"/>
    </row>
    <row r="5659" spans="1:8" s="436" customFormat="1">
      <c r="A5659" s="494">
        <v>242</v>
      </c>
      <c r="B5659" s="111" t="s">
        <v>6667</v>
      </c>
      <c r="C5659" s="201"/>
      <c r="D5659" s="495" t="s">
        <v>1808</v>
      </c>
      <c r="E5659" s="195">
        <f t="shared" si="376"/>
        <v>3</v>
      </c>
      <c r="F5659" s="438">
        <v>3</v>
      </c>
      <c r="G5659" s="438"/>
      <c r="H5659" s="438"/>
    </row>
    <row r="5660" spans="1:8" s="436" customFormat="1">
      <c r="A5660" s="494">
        <v>243</v>
      </c>
      <c r="B5660" s="111" t="s">
        <v>4811</v>
      </c>
      <c r="C5660" s="201"/>
      <c r="D5660" s="495" t="s">
        <v>1808</v>
      </c>
      <c r="E5660" s="195">
        <f t="shared" si="376"/>
        <v>0</v>
      </c>
      <c r="F5660" s="438"/>
      <c r="G5660" s="438"/>
      <c r="H5660" s="438"/>
    </row>
    <row r="5661" spans="1:8" s="436" customFormat="1">
      <c r="A5661" s="494">
        <v>244</v>
      </c>
      <c r="B5661" s="111" t="s">
        <v>6668</v>
      </c>
      <c r="C5661" s="201"/>
      <c r="D5661" s="495" t="s">
        <v>1808</v>
      </c>
      <c r="E5661" s="195">
        <f t="shared" ref="E5661:E5691" si="377">F5661+G5661+H5661</f>
        <v>0</v>
      </c>
      <c r="F5661" s="438"/>
      <c r="G5661" s="438"/>
      <c r="H5661" s="438"/>
    </row>
    <row r="5662" spans="1:8" s="436" customFormat="1">
      <c r="A5662" s="494">
        <v>245</v>
      </c>
      <c r="B5662" s="111" t="s">
        <v>6669</v>
      </c>
      <c r="C5662" s="201"/>
      <c r="D5662" s="495" t="s">
        <v>1808</v>
      </c>
      <c r="E5662" s="195">
        <f t="shared" si="377"/>
        <v>2</v>
      </c>
      <c r="F5662" s="438">
        <v>2</v>
      </c>
      <c r="G5662" s="438"/>
      <c r="H5662" s="438"/>
    </row>
    <row r="5663" spans="1:8" s="436" customFormat="1">
      <c r="A5663" s="494">
        <v>246</v>
      </c>
      <c r="B5663" s="111" t="s">
        <v>4825</v>
      </c>
      <c r="C5663" s="201"/>
      <c r="D5663" s="495" t="s">
        <v>1808</v>
      </c>
      <c r="E5663" s="195">
        <f t="shared" si="377"/>
        <v>0</v>
      </c>
      <c r="F5663" s="438"/>
      <c r="G5663" s="438"/>
      <c r="H5663" s="438"/>
    </row>
    <row r="5664" spans="1:8" s="436" customFormat="1">
      <c r="A5664" s="494">
        <v>247</v>
      </c>
      <c r="B5664" s="111" t="s">
        <v>6670</v>
      </c>
      <c r="C5664" s="201"/>
      <c r="D5664" s="201" t="s">
        <v>6323</v>
      </c>
      <c r="E5664" s="195">
        <f t="shared" si="377"/>
        <v>0</v>
      </c>
      <c r="F5664" s="438"/>
      <c r="G5664" s="438"/>
      <c r="H5664" s="438"/>
    </row>
    <row r="5665" spans="1:8" s="436" customFormat="1">
      <c r="A5665" s="494">
        <v>248</v>
      </c>
      <c r="B5665" s="111" t="s">
        <v>6671</v>
      </c>
      <c r="C5665" s="201"/>
      <c r="D5665" s="201" t="s">
        <v>6323</v>
      </c>
      <c r="E5665" s="195">
        <f t="shared" si="377"/>
        <v>2</v>
      </c>
      <c r="F5665" s="438">
        <v>2</v>
      </c>
      <c r="G5665" s="438"/>
      <c r="H5665" s="438"/>
    </row>
    <row r="5666" spans="1:8" s="436" customFormat="1">
      <c r="A5666" s="494">
        <v>249</v>
      </c>
      <c r="B5666" s="111" t="s">
        <v>6672</v>
      </c>
      <c r="C5666" s="201"/>
      <c r="D5666" s="201" t="s">
        <v>6323</v>
      </c>
      <c r="E5666" s="195">
        <f t="shared" si="377"/>
        <v>2</v>
      </c>
      <c r="F5666" s="438">
        <v>2</v>
      </c>
      <c r="G5666" s="438"/>
      <c r="H5666" s="438"/>
    </row>
    <row r="5667" spans="1:8" s="436" customFormat="1">
      <c r="A5667" s="494">
        <v>250</v>
      </c>
      <c r="B5667" s="111" t="s">
        <v>6673</v>
      </c>
      <c r="C5667" s="201"/>
      <c r="D5667" s="201" t="s">
        <v>6323</v>
      </c>
      <c r="E5667" s="195">
        <f t="shared" si="377"/>
        <v>2</v>
      </c>
      <c r="F5667" s="438">
        <v>2</v>
      </c>
      <c r="G5667" s="438"/>
      <c r="H5667" s="438"/>
    </row>
    <row r="5668" spans="1:8" s="436" customFormat="1">
      <c r="A5668" s="494">
        <v>251</v>
      </c>
      <c r="B5668" s="111" t="s">
        <v>6674</v>
      </c>
      <c r="C5668" s="201"/>
      <c r="D5668" s="495" t="s">
        <v>1808</v>
      </c>
      <c r="E5668" s="195">
        <f t="shared" si="377"/>
        <v>5</v>
      </c>
      <c r="F5668" s="438">
        <v>5</v>
      </c>
      <c r="G5668" s="438"/>
      <c r="H5668" s="438"/>
    </row>
    <row r="5669" spans="1:8" s="436" customFormat="1">
      <c r="A5669" s="494">
        <v>252</v>
      </c>
      <c r="B5669" s="111" t="s">
        <v>6675</v>
      </c>
      <c r="C5669" s="201"/>
      <c r="D5669" s="495" t="s">
        <v>1808</v>
      </c>
      <c r="E5669" s="195">
        <f t="shared" si="377"/>
        <v>2</v>
      </c>
      <c r="F5669" s="438">
        <v>2</v>
      </c>
      <c r="G5669" s="438"/>
      <c r="H5669" s="438"/>
    </row>
    <row r="5670" spans="1:8" s="436" customFormat="1" ht="46.5">
      <c r="A5670" s="494">
        <v>253</v>
      </c>
      <c r="B5670" s="496" t="s">
        <v>6676</v>
      </c>
      <c r="C5670" s="201"/>
      <c r="D5670" s="495" t="s">
        <v>1808</v>
      </c>
      <c r="E5670" s="195">
        <f t="shared" si="377"/>
        <v>0</v>
      </c>
      <c r="F5670" s="438"/>
      <c r="G5670" s="438"/>
      <c r="H5670" s="438"/>
    </row>
    <row r="5671" spans="1:8" s="436" customFormat="1">
      <c r="A5671" s="494">
        <v>254</v>
      </c>
      <c r="B5671" s="496" t="s">
        <v>6677</v>
      </c>
      <c r="C5671" s="201"/>
      <c r="D5671" s="495" t="s">
        <v>1808</v>
      </c>
      <c r="E5671" s="195">
        <f t="shared" si="377"/>
        <v>0</v>
      </c>
      <c r="F5671" s="438"/>
      <c r="G5671" s="438"/>
      <c r="H5671" s="438"/>
    </row>
    <row r="5672" spans="1:8" s="436" customFormat="1">
      <c r="A5672" s="494">
        <v>255</v>
      </c>
      <c r="B5672" s="496" t="s">
        <v>6678</v>
      </c>
      <c r="C5672" s="201"/>
      <c r="D5672" s="495" t="s">
        <v>1808</v>
      </c>
      <c r="E5672" s="195">
        <f t="shared" si="377"/>
        <v>0</v>
      </c>
      <c r="F5672" s="438"/>
      <c r="G5672" s="438"/>
      <c r="H5672" s="438"/>
    </row>
    <row r="5673" spans="1:8" s="436" customFormat="1" ht="46.5">
      <c r="A5673" s="494">
        <v>256</v>
      </c>
      <c r="B5673" s="496" t="s">
        <v>6679</v>
      </c>
      <c r="C5673" s="201"/>
      <c r="D5673" s="495" t="s">
        <v>1808</v>
      </c>
      <c r="E5673" s="195">
        <f t="shared" si="377"/>
        <v>0</v>
      </c>
      <c r="F5673" s="438"/>
      <c r="G5673" s="438"/>
      <c r="H5673" s="438"/>
    </row>
    <row r="5674" spans="1:8" s="436" customFormat="1" ht="46.5">
      <c r="A5674" s="494">
        <v>257</v>
      </c>
      <c r="B5674" s="496" t="s">
        <v>6680</v>
      </c>
      <c r="C5674" s="201"/>
      <c r="D5674" s="495" t="s">
        <v>1808</v>
      </c>
      <c r="E5674" s="195">
        <f t="shared" si="377"/>
        <v>0</v>
      </c>
      <c r="F5674" s="438"/>
      <c r="G5674" s="438"/>
      <c r="H5674" s="438"/>
    </row>
    <row r="5675" spans="1:8" s="436" customFormat="1">
      <c r="A5675" s="494">
        <v>258</v>
      </c>
      <c r="B5675" s="496" t="s">
        <v>6681</v>
      </c>
      <c r="C5675" s="201"/>
      <c r="D5675" s="495" t="s">
        <v>1808</v>
      </c>
      <c r="E5675" s="195">
        <f t="shared" si="377"/>
        <v>0</v>
      </c>
      <c r="F5675" s="438"/>
      <c r="G5675" s="438"/>
      <c r="H5675" s="438"/>
    </row>
    <row r="5676" spans="1:8" s="436" customFormat="1" ht="46.5">
      <c r="A5676" s="494">
        <v>259</v>
      </c>
      <c r="B5676" s="496" t="s">
        <v>6682</v>
      </c>
      <c r="C5676" s="201"/>
      <c r="D5676" s="495" t="s">
        <v>1808</v>
      </c>
      <c r="E5676" s="195">
        <f t="shared" si="377"/>
        <v>0</v>
      </c>
      <c r="F5676" s="438"/>
      <c r="G5676" s="438"/>
      <c r="H5676" s="438"/>
    </row>
    <row r="5677" spans="1:8" s="436" customFormat="1">
      <c r="A5677" s="494">
        <v>260</v>
      </c>
      <c r="B5677" s="496" t="s">
        <v>6683</v>
      </c>
      <c r="C5677" s="497"/>
      <c r="D5677" s="495" t="s">
        <v>1808</v>
      </c>
      <c r="E5677" s="195">
        <f t="shared" si="377"/>
        <v>0</v>
      </c>
      <c r="F5677" s="438"/>
      <c r="G5677" s="438"/>
      <c r="H5677" s="438"/>
    </row>
    <row r="5678" spans="1:8" s="436" customFormat="1">
      <c r="A5678" s="494">
        <v>261</v>
      </c>
      <c r="B5678" s="496" t="s">
        <v>6684</v>
      </c>
      <c r="C5678" s="497"/>
      <c r="D5678" s="495" t="s">
        <v>1808</v>
      </c>
      <c r="E5678" s="195">
        <f t="shared" si="377"/>
        <v>0</v>
      </c>
      <c r="F5678" s="438"/>
      <c r="G5678" s="438"/>
      <c r="H5678" s="438"/>
    </row>
    <row r="5679" spans="1:8" s="436" customFormat="1">
      <c r="A5679" s="494">
        <v>262</v>
      </c>
      <c r="B5679" s="496" t="s">
        <v>6685</v>
      </c>
      <c r="C5679" s="497"/>
      <c r="D5679" s="495" t="s">
        <v>1808</v>
      </c>
      <c r="E5679" s="195">
        <f t="shared" si="377"/>
        <v>0</v>
      </c>
      <c r="F5679" s="438"/>
      <c r="G5679" s="438"/>
      <c r="H5679" s="438"/>
    </row>
    <row r="5680" spans="1:8" s="436" customFormat="1">
      <c r="A5680" s="494">
        <v>263</v>
      </c>
      <c r="B5680" s="496" t="s">
        <v>6686</v>
      </c>
      <c r="C5680" s="497"/>
      <c r="D5680" s="495" t="s">
        <v>1808</v>
      </c>
      <c r="E5680" s="195">
        <f t="shared" si="377"/>
        <v>0</v>
      </c>
      <c r="F5680" s="438"/>
      <c r="G5680" s="438"/>
      <c r="H5680" s="438"/>
    </row>
    <row r="5681" spans="1:34" s="436" customFormat="1">
      <c r="A5681" s="494">
        <v>264</v>
      </c>
      <c r="B5681" s="111" t="s">
        <v>6687</v>
      </c>
      <c r="C5681" s="201"/>
      <c r="D5681" s="495" t="s">
        <v>1808</v>
      </c>
      <c r="E5681" s="195">
        <f t="shared" si="377"/>
        <v>0</v>
      </c>
      <c r="F5681" s="438"/>
      <c r="G5681" s="438"/>
      <c r="H5681" s="438"/>
    </row>
    <row r="5682" spans="1:34" s="436" customFormat="1" ht="46.5">
      <c r="A5682" s="494">
        <v>265</v>
      </c>
      <c r="B5682" s="111" t="s">
        <v>6688</v>
      </c>
      <c r="C5682" s="201"/>
      <c r="D5682" s="495" t="s">
        <v>1808</v>
      </c>
      <c r="E5682" s="195">
        <f t="shared" si="377"/>
        <v>0</v>
      </c>
      <c r="F5682" s="438"/>
      <c r="G5682" s="438"/>
      <c r="H5682" s="438"/>
    </row>
    <row r="5683" spans="1:34" s="799" customFormat="1" ht="46.5">
      <c r="A5683" s="494">
        <v>266</v>
      </c>
      <c r="B5683" s="111" t="s">
        <v>6689</v>
      </c>
      <c r="C5683" s="201"/>
      <c r="D5683" s="201" t="s">
        <v>1808</v>
      </c>
      <c r="E5683" s="195">
        <f t="shared" si="377"/>
        <v>0</v>
      </c>
      <c r="F5683" s="438"/>
      <c r="G5683" s="438"/>
      <c r="H5683" s="438"/>
    </row>
    <row r="5684" spans="1:34" s="799" customFormat="1" ht="46.5">
      <c r="A5684" s="494">
        <v>267</v>
      </c>
      <c r="B5684" s="111" t="s">
        <v>6690</v>
      </c>
      <c r="C5684" s="201"/>
      <c r="D5684" s="201" t="s">
        <v>1808</v>
      </c>
      <c r="E5684" s="195">
        <f t="shared" si="377"/>
        <v>0</v>
      </c>
      <c r="F5684" s="438"/>
      <c r="G5684" s="438"/>
      <c r="H5684" s="438"/>
    </row>
    <row r="5685" spans="1:34" s="799" customFormat="1">
      <c r="A5685" s="494">
        <v>268</v>
      </c>
      <c r="B5685" s="111" t="s">
        <v>6691</v>
      </c>
      <c r="C5685" s="201"/>
      <c r="D5685" s="201" t="s">
        <v>1808</v>
      </c>
      <c r="E5685" s="195">
        <f t="shared" si="377"/>
        <v>0</v>
      </c>
      <c r="F5685" s="438"/>
      <c r="G5685" s="438"/>
      <c r="H5685" s="438"/>
    </row>
    <row r="5686" spans="1:34" s="799" customFormat="1">
      <c r="A5686" s="494">
        <v>269</v>
      </c>
      <c r="B5686" s="111" t="s">
        <v>6692</v>
      </c>
      <c r="C5686" s="201"/>
      <c r="D5686" s="201" t="s">
        <v>1808</v>
      </c>
      <c r="E5686" s="195">
        <f t="shared" si="377"/>
        <v>0</v>
      </c>
      <c r="F5686" s="438"/>
      <c r="G5686" s="438"/>
      <c r="H5686" s="438"/>
    </row>
    <row r="5687" spans="1:34" s="799" customFormat="1" ht="46.5">
      <c r="A5687" s="494">
        <v>270</v>
      </c>
      <c r="B5687" s="111" t="s">
        <v>6693</v>
      </c>
      <c r="C5687" s="201"/>
      <c r="D5687" s="201" t="s">
        <v>1808</v>
      </c>
      <c r="E5687" s="195">
        <f t="shared" si="377"/>
        <v>0</v>
      </c>
      <c r="F5687" s="438"/>
      <c r="G5687" s="438"/>
      <c r="H5687" s="438"/>
    </row>
    <row r="5688" spans="1:34" s="799" customFormat="1" ht="46.5">
      <c r="A5688" s="494">
        <v>271</v>
      </c>
      <c r="B5688" s="111" t="s">
        <v>6694</v>
      </c>
      <c r="C5688" s="201"/>
      <c r="D5688" s="201" t="s">
        <v>1808</v>
      </c>
      <c r="E5688" s="195">
        <f t="shared" si="377"/>
        <v>0</v>
      </c>
      <c r="F5688" s="438"/>
      <c r="G5688" s="438"/>
      <c r="H5688" s="438"/>
    </row>
    <row r="5689" spans="1:34" s="799" customFormat="1" ht="46.5">
      <c r="A5689" s="494">
        <v>272</v>
      </c>
      <c r="B5689" s="111" t="s">
        <v>6695</v>
      </c>
      <c r="C5689" s="201"/>
      <c r="D5689" s="201" t="s">
        <v>1808</v>
      </c>
      <c r="E5689" s="195">
        <f t="shared" si="377"/>
        <v>0</v>
      </c>
      <c r="F5689" s="438"/>
      <c r="G5689" s="438"/>
      <c r="H5689" s="438"/>
    </row>
    <row r="5690" spans="1:34" s="799" customFormat="1" ht="46.5">
      <c r="A5690" s="494">
        <v>273</v>
      </c>
      <c r="B5690" s="111" t="s">
        <v>6696</v>
      </c>
      <c r="C5690" s="201"/>
      <c r="D5690" s="201" t="s">
        <v>1808</v>
      </c>
      <c r="E5690" s="195">
        <f t="shared" si="377"/>
        <v>0</v>
      </c>
      <c r="F5690" s="438"/>
      <c r="G5690" s="438"/>
      <c r="H5690" s="438"/>
    </row>
    <row r="5691" spans="1:34" s="799" customFormat="1" ht="47.25" thickBot="1">
      <c r="A5691" s="494">
        <v>274</v>
      </c>
      <c r="B5691" s="111" t="s">
        <v>6697</v>
      </c>
      <c r="C5691" s="201"/>
      <c r="D5691" s="201" t="s">
        <v>1808</v>
      </c>
      <c r="E5691" s="195">
        <f t="shared" si="377"/>
        <v>0</v>
      </c>
      <c r="F5691" s="438"/>
      <c r="G5691" s="438"/>
      <c r="H5691" s="438"/>
    </row>
    <row r="5692" spans="1:34" ht="30.75" customHeight="1" thickBot="1">
      <c r="A5692" s="892" t="s">
        <v>7272</v>
      </c>
      <c r="B5692" s="893"/>
      <c r="C5692" s="893"/>
      <c r="D5692" s="893"/>
      <c r="E5692" s="893"/>
      <c r="F5692" s="893"/>
      <c r="G5692" s="893"/>
      <c r="H5692" s="893"/>
    </row>
    <row r="5693" spans="1:34" s="500" customFormat="1" ht="30" customHeight="1">
      <c r="A5693" s="498"/>
      <c r="B5693" s="907" t="s">
        <v>6771</v>
      </c>
      <c r="C5693" s="907"/>
      <c r="D5693" s="907"/>
      <c r="E5693" s="907"/>
      <c r="F5693" s="907"/>
      <c r="G5693" s="907"/>
      <c r="H5693" s="907"/>
      <c r="I5693" s="499"/>
      <c r="J5693" s="499"/>
      <c r="K5693" s="499"/>
      <c r="L5693" s="499"/>
      <c r="M5693" s="499"/>
      <c r="N5693" s="499"/>
      <c r="O5693" s="499"/>
      <c r="P5693" s="499"/>
      <c r="Q5693" s="499"/>
      <c r="R5693" s="499"/>
      <c r="S5693" s="499"/>
      <c r="T5693" s="499"/>
      <c r="U5693" s="499"/>
      <c r="V5693" s="499"/>
      <c r="W5693" s="499"/>
      <c r="X5693" s="499"/>
      <c r="Y5693" s="499"/>
      <c r="Z5693" s="499"/>
      <c r="AA5693" s="499"/>
      <c r="AB5693" s="499"/>
      <c r="AC5693" s="499"/>
      <c r="AD5693" s="499"/>
      <c r="AE5693" s="499"/>
      <c r="AF5693" s="499"/>
      <c r="AG5693" s="499"/>
      <c r="AH5693" s="499"/>
    </row>
    <row r="5694" spans="1:34" s="504" customFormat="1" ht="119.25" customHeight="1">
      <c r="A5694" s="122">
        <v>1</v>
      </c>
      <c r="B5694" s="337" t="s">
        <v>9242</v>
      </c>
      <c r="C5694" s="122" t="s">
        <v>6772</v>
      </c>
      <c r="D5694" s="94" t="s">
        <v>4450</v>
      </c>
      <c r="E5694" s="195">
        <f t="shared" ref="E5694:E5725" si="378">F5694+G5694+H5694</f>
        <v>6</v>
      </c>
      <c r="F5694" s="501"/>
      <c r="G5694" s="501">
        <v>6</v>
      </c>
      <c r="H5694" s="501"/>
      <c r="I5694" s="503"/>
      <c r="J5694" s="503"/>
      <c r="K5694" s="503"/>
      <c r="L5694" s="503"/>
      <c r="M5694" s="503"/>
      <c r="N5694" s="503"/>
      <c r="O5694" s="503"/>
      <c r="P5694" s="503"/>
      <c r="Q5694" s="503"/>
      <c r="R5694" s="503"/>
      <c r="S5694" s="503"/>
      <c r="T5694" s="503"/>
      <c r="U5694" s="503"/>
      <c r="V5694" s="503"/>
      <c r="W5694" s="503"/>
      <c r="X5694" s="503"/>
      <c r="Y5694" s="503"/>
      <c r="Z5694" s="503"/>
      <c r="AA5694" s="503"/>
      <c r="AB5694" s="503"/>
      <c r="AC5694" s="503"/>
      <c r="AD5694" s="503"/>
      <c r="AE5694" s="503"/>
      <c r="AF5694" s="503"/>
      <c r="AG5694" s="503"/>
      <c r="AH5694" s="503"/>
    </row>
    <row r="5695" spans="1:34" s="504" customFormat="1" ht="137.25" customHeight="1">
      <c r="A5695" s="122">
        <v>2</v>
      </c>
      <c r="B5695" s="337" t="s">
        <v>9243</v>
      </c>
      <c r="C5695" s="122" t="s">
        <v>6773</v>
      </c>
      <c r="D5695" s="94" t="s">
        <v>4450</v>
      </c>
      <c r="E5695" s="195">
        <f t="shared" si="378"/>
        <v>0</v>
      </c>
      <c r="F5695" s="501"/>
      <c r="G5695" s="501"/>
      <c r="H5695" s="501"/>
    </row>
    <row r="5696" spans="1:34" s="504" customFormat="1" ht="46.5">
      <c r="A5696" s="122">
        <v>3</v>
      </c>
      <c r="B5696" s="337" t="s">
        <v>6774</v>
      </c>
      <c r="C5696" s="122" t="s">
        <v>6773</v>
      </c>
      <c r="D5696" s="94" t="s">
        <v>6463</v>
      </c>
      <c r="E5696" s="195">
        <f t="shared" si="378"/>
        <v>1</v>
      </c>
      <c r="F5696" s="501"/>
      <c r="G5696" s="501">
        <v>1</v>
      </c>
      <c r="H5696" s="501"/>
    </row>
    <row r="5697" spans="1:8" s="504" customFormat="1" ht="46.5">
      <c r="A5697" s="122">
        <v>4</v>
      </c>
      <c r="B5697" s="33" t="s">
        <v>6775</v>
      </c>
      <c r="C5697" s="59" t="s">
        <v>6776</v>
      </c>
      <c r="D5697" s="94" t="s">
        <v>4450</v>
      </c>
      <c r="E5697" s="195">
        <f t="shared" si="378"/>
        <v>0</v>
      </c>
      <c r="F5697" s="501"/>
      <c r="G5697" s="501"/>
      <c r="H5697" s="501"/>
    </row>
    <row r="5698" spans="1:8" s="504" customFormat="1">
      <c r="A5698" s="122">
        <v>5</v>
      </c>
      <c r="B5698" s="337" t="s">
        <v>6777</v>
      </c>
      <c r="C5698" s="59" t="s">
        <v>6778</v>
      </c>
      <c r="D5698" s="94" t="s">
        <v>4450</v>
      </c>
      <c r="E5698" s="195">
        <f t="shared" si="378"/>
        <v>0</v>
      </c>
      <c r="F5698" s="501"/>
      <c r="G5698" s="501"/>
      <c r="H5698" s="501"/>
    </row>
    <row r="5699" spans="1:8" s="504" customFormat="1" ht="46.5">
      <c r="A5699" s="122">
        <v>6</v>
      </c>
      <c r="B5699" s="337" t="s">
        <v>6779</v>
      </c>
      <c r="C5699" s="122" t="s">
        <v>6780</v>
      </c>
      <c r="D5699" s="94" t="s">
        <v>4450</v>
      </c>
      <c r="E5699" s="195">
        <f t="shared" si="378"/>
        <v>0</v>
      </c>
      <c r="F5699" s="501"/>
      <c r="G5699" s="501"/>
      <c r="H5699" s="501"/>
    </row>
    <row r="5700" spans="1:8" s="504" customFormat="1">
      <c r="A5700" s="122">
        <v>7</v>
      </c>
      <c r="B5700" s="47" t="s">
        <v>6781</v>
      </c>
      <c r="C5700" s="122" t="s">
        <v>6782</v>
      </c>
      <c r="D5700" s="94" t="s">
        <v>4450</v>
      </c>
      <c r="E5700" s="195">
        <f t="shared" si="378"/>
        <v>0</v>
      </c>
      <c r="F5700" s="501"/>
      <c r="G5700" s="501"/>
      <c r="H5700" s="501"/>
    </row>
    <row r="5701" spans="1:8" s="504" customFormat="1">
      <c r="A5701" s="122">
        <v>8</v>
      </c>
      <c r="B5701" s="47" t="s">
        <v>6783</v>
      </c>
      <c r="C5701" s="122" t="s">
        <v>6782</v>
      </c>
      <c r="D5701" s="94" t="s">
        <v>4450</v>
      </c>
      <c r="E5701" s="195">
        <f t="shared" si="378"/>
        <v>0</v>
      </c>
      <c r="F5701" s="501"/>
      <c r="G5701" s="501"/>
      <c r="H5701" s="501"/>
    </row>
    <row r="5702" spans="1:8" s="504" customFormat="1">
      <c r="A5702" s="122">
        <v>9</v>
      </c>
      <c r="B5702" s="47" t="s">
        <v>6784</v>
      </c>
      <c r="C5702" s="122" t="s">
        <v>6782</v>
      </c>
      <c r="D5702" s="94" t="s">
        <v>4450</v>
      </c>
      <c r="E5702" s="195">
        <f t="shared" si="378"/>
        <v>0</v>
      </c>
      <c r="F5702" s="501"/>
      <c r="G5702" s="501"/>
      <c r="H5702" s="501"/>
    </row>
    <row r="5703" spans="1:8" s="504" customFormat="1">
      <c r="A5703" s="122">
        <v>10</v>
      </c>
      <c r="B5703" s="47" t="s">
        <v>6785</v>
      </c>
      <c r="C5703" s="122" t="s">
        <v>6782</v>
      </c>
      <c r="D5703" s="94" t="s">
        <v>4450</v>
      </c>
      <c r="E5703" s="195">
        <f t="shared" si="378"/>
        <v>0</v>
      </c>
      <c r="F5703" s="501"/>
      <c r="G5703" s="506"/>
      <c r="H5703" s="501"/>
    </row>
    <row r="5704" spans="1:8" s="504" customFormat="1">
      <c r="A5704" s="122">
        <v>11</v>
      </c>
      <c r="B5704" s="47" t="s">
        <v>6786</v>
      </c>
      <c r="C5704" s="122" t="s">
        <v>6782</v>
      </c>
      <c r="D5704" s="94" t="s">
        <v>4450</v>
      </c>
      <c r="E5704" s="195">
        <f t="shared" si="378"/>
        <v>0</v>
      </c>
      <c r="F5704" s="501"/>
      <c r="G5704" s="501"/>
      <c r="H5704" s="501"/>
    </row>
    <row r="5705" spans="1:8" s="504" customFormat="1">
      <c r="A5705" s="122">
        <v>12</v>
      </c>
      <c r="B5705" s="47" t="s">
        <v>6787</v>
      </c>
      <c r="C5705" s="122" t="s">
        <v>6782</v>
      </c>
      <c r="D5705" s="94" t="s">
        <v>4450</v>
      </c>
      <c r="E5705" s="195">
        <f t="shared" si="378"/>
        <v>0</v>
      </c>
      <c r="F5705" s="501"/>
      <c r="G5705" s="506"/>
      <c r="H5705" s="501"/>
    </row>
    <row r="5706" spans="1:8" s="504" customFormat="1">
      <c r="A5706" s="122">
        <v>13</v>
      </c>
      <c r="B5706" s="47" t="s">
        <v>6788</v>
      </c>
      <c r="C5706" s="122" t="s">
        <v>6782</v>
      </c>
      <c r="D5706" s="94" t="s">
        <v>4450</v>
      </c>
      <c r="E5706" s="195">
        <f t="shared" si="378"/>
        <v>0</v>
      </c>
      <c r="F5706" s="501"/>
      <c r="G5706" s="501"/>
      <c r="H5706" s="501"/>
    </row>
    <row r="5707" spans="1:8" s="504" customFormat="1" ht="46.5">
      <c r="A5707" s="122">
        <v>14</v>
      </c>
      <c r="B5707" s="47" t="s">
        <v>6789</v>
      </c>
      <c r="C5707" s="122" t="s">
        <v>6790</v>
      </c>
      <c r="D5707" s="94" t="s">
        <v>4450</v>
      </c>
      <c r="E5707" s="195">
        <f t="shared" si="378"/>
        <v>0</v>
      </c>
      <c r="F5707" s="501"/>
      <c r="G5707" s="501"/>
      <c r="H5707" s="501"/>
    </row>
    <row r="5708" spans="1:8" s="504" customFormat="1" ht="46.5">
      <c r="A5708" s="122">
        <v>15</v>
      </c>
      <c r="B5708" s="47" t="s">
        <v>6791</v>
      </c>
      <c r="C5708" s="122" t="s">
        <v>6790</v>
      </c>
      <c r="D5708" s="94" t="s">
        <v>4450</v>
      </c>
      <c r="E5708" s="195">
        <f t="shared" si="378"/>
        <v>0</v>
      </c>
      <c r="F5708" s="501"/>
      <c r="G5708" s="506"/>
      <c r="H5708" s="501"/>
    </row>
    <row r="5709" spans="1:8" s="504" customFormat="1" ht="46.5">
      <c r="A5709" s="122">
        <v>16</v>
      </c>
      <c r="B5709" s="47" t="s">
        <v>6792</v>
      </c>
      <c r="C5709" s="122" t="s">
        <v>6790</v>
      </c>
      <c r="D5709" s="94" t="s">
        <v>4450</v>
      </c>
      <c r="E5709" s="195">
        <f t="shared" si="378"/>
        <v>0</v>
      </c>
      <c r="F5709" s="501"/>
      <c r="G5709" s="506"/>
      <c r="H5709" s="501"/>
    </row>
    <row r="5710" spans="1:8" s="504" customFormat="1" ht="46.5">
      <c r="A5710" s="122">
        <v>17</v>
      </c>
      <c r="B5710" s="47" t="s">
        <v>6793</v>
      </c>
      <c r="C5710" s="122" t="s">
        <v>6790</v>
      </c>
      <c r="D5710" s="94" t="s">
        <v>4450</v>
      </c>
      <c r="E5710" s="195">
        <f t="shared" si="378"/>
        <v>0</v>
      </c>
      <c r="F5710" s="501"/>
      <c r="G5710" s="506"/>
      <c r="H5710" s="501"/>
    </row>
    <row r="5711" spans="1:8" s="504" customFormat="1" ht="46.5">
      <c r="A5711" s="122">
        <v>18</v>
      </c>
      <c r="B5711" s="47" t="s">
        <v>6794</v>
      </c>
      <c r="C5711" s="122" t="s">
        <v>6790</v>
      </c>
      <c r="D5711" s="94" t="s">
        <v>4450</v>
      </c>
      <c r="E5711" s="195">
        <f t="shared" si="378"/>
        <v>0</v>
      </c>
      <c r="F5711" s="501"/>
      <c r="G5711" s="506"/>
      <c r="H5711" s="501"/>
    </row>
    <row r="5712" spans="1:8" s="504" customFormat="1" ht="46.5">
      <c r="A5712" s="122">
        <v>19</v>
      </c>
      <c r="B5712" s="47" t="s">
        <v>6795</v>
      </c>
      <c r="C5712" s="122" t="s">
        <v>6796</v>
      </c>
      <c r="D5712" s="94" t="s">
        <v>4450</v>
      </c>
      <c r="E5712" s="195">
        <f t="shared" si="378"/>
        <v>0</v>
      </c>
      <c r="F5712" s="501"/>
      <c r="G5712" s="506"/>
      <c r="H5712" s="501"/>
    </row>
    <row r="5713" spans="1:8" s="504" customFormat="1" ht="46.5">
      <c r="A5713" s="122">
        <v>20</v>
      </c>
      <c r="B5713" s="47" t="s">
        <v>6797</v>
      </c>
      <c r="C5713" s="122" t="s">
        <v>6796</v>
      </c>
      <c r="D5713" s="94" t="s">
        <v>4450</v>
      </c>
      <c r="E5713" s="195">
        <f t="shared" si="378"/>
        <v>0</v>
      </c>
      <c r="F5713" s="501"/>
      <c r="G5713" s="501"/>
      <c r="H5713" s="501"/>
    </row>
    <row r="5714" spans="1:8" s="504" customFormat="1" ht="46.5">
      <c r="A5714" s="122">
        <v>21</v>
      </c>
      <c r="B5714" s="47" t="s">
        <v>6798</v>
      </c>
      <c r="C5714" s="122" t="s">
        <v>6796</v>
      </c>
      <c r="D5714" s="94" t="s">
        <v>4450</v>
      </c>
      <c r="E5714" s="195">
        <f t="shared" si="378"/>
        <v>0</v>
      </c>
      <c r="F5714" s="501"/>
      <c r="G5714" s="501"/>
      <c r="H5714" s="501"/>
    </row>
    <row r="5715" spans="1:8" s="504" customFormat="1" ht="46.5">
      <c r="A5715" s="122">
        <v>22</v>
      </c>
      <c r="B5715" s="47" t="s">
        <v>6799</v>
      </c>
      <c r="C5715" s="122" t="s">
        <v>6800</v>
      </c>
      <c r="D5715" s="94" t="s">
        <v>4450</v>
      </c>
      <c r="E5715" s="195">
        <f t="shared" si="378"/>
        <v>0</v>
      </c>
      <c r="F5715" s="501"/>
      <c r="G5715" s="501"/>
      <c r="H5715" s="501"/>
    </row>
    <row r="5716" spans="1:8" s="504" customFormat="1" ht="46.5">
      <c r="A5716" s="122">
        <v>23</v>
      </c>
      <c r="B5716" s="47" t="s">
        <v>6801</v>
      </c>
      <c r="C5716" s="122" t="s">
        <v>6802</v>
      </c>
      <c r="D5716" s="94" t="s">
        <v>4450</v>
      </c>
      <c r="E5716" s="195">
        <f t="shared" si="378"/>
        <v>2</v>
      </c>
      <c r="F5716" s="501"/>
      <c r="G5716" s="501">
        <v>2</v>
      </c>
      <c r="H5716" s="501"/>
    </row>
    <row r="5717" spans="1:8" s="504" customFormat="1" ht="46.5">
      <c r="A5717" s="122">
        <v>24</v>
      </c>
      <c r="B5717" s="47" t="s">
        <v>6803</v>
      </c>
      <c r="C5717" s="122" t="s">
        <v>6802</v>
      </c>
      <c r="D5717" s="94" t="s">
        <v>4450</v>
      </c>
      <c r="E5717" s="195">
        <f t="shared" si="378"/>
        <v>0</v>
      </c>
      <c r="F5717" s="501"/>
      <c r="G5717" s="501"/>
      <c r="H5717" s="501"/>
    </row>
    <row r="5718" spans="1:8" s="504" customFormat="1" ht="46.5">
      <c r="A5718" s="122">
        <v>25</v>
      </c>
      <c r="B5718" s="47" t="s">
        <v>6804</v>
      </c>
      <c r="C5718" s="122" t="s">
        <v>6802</v>
      </c>
      <c r="D5718" s="94" t="s">
        <v>4450</v>
      </c>
      <c r="E5718" s="195">
        <f t="shared" si="378"/>
        <v>0</v>
      </c>
      <c r="F5718" s="501"/>
      <c r="G5718" s="501"/>
      <c r="H5718" s="501"/>
    </row>
    <row r="5719" spans="1:8" s="504" customFormat="1" ht="69.75">
      <c r="A5719" s="122">
        <v>26</v>
      </c>
      <c r="B5719" s="47" t="s">
        <v>6805</v>
      </c>
      <c r="C5719" s="122" t="s">
        <v>6806</v>
      </c>
      <c r="D5719" s="94" t="s">
        <v>6463</v>
      </c>
      <c r="E5719" s="195">
        <f t="shared" si="378"/>
        <v>0</v>
      </c>
      <c r="F5719" s="501"/>
      <c r="G5719" s="501"/>
      <c r="H5719" s="501"/>
    </row>
    <row r="5720" spans="1:8" s="504" customFormat="1" ht="69.75">
      <c r="A5720" s="122">
        <v>27</v>
      </c>
      <c r="B5720" s="47" t="s">
        <v>6807</v>
      </c>
      <c r="C5720" s="59" t="s">
        <v>6808</v>
      </c>
      <c r="D5720" s="94" t="s">
        <v>4450</v>
      </c>
      <c r="E5720" s="195">
        <f t="shared" si="378"/>
        <v>0</v>
      </c>
      <c r="F5720" s="501"/>
      <c r="G5720" s="501"/>
      <c r="H5720" s="501"/>
    </row>
    <row r="5721" spans="1:8" s="504" customFormat="1" ht="69.75">
      <c r="A5721" s="122">
        <v>28</v>
      </c>
      <c r="B5721" s="47" t="s">
        <v>6809</v>
      </c>
      <c r="C5721" s="59" t="s">
        <v>6808</v>
      </c>
      <c r="D5721" s="94" t="s">
        <v>4450</v>
      </c>
      <c r="E5721" s="195">
        <f t="shared" si="378"/>
        <v>0</v>
      </c>
      <c r="F5721" s="501"/>
      <c r="G5721" s="501"/>
      <c r="H5721" s="501"/>
    </row>
    <row r="5722" spans="1:8" s="504" customFormat="1" ht="69.75">
      <c r="A5722" s="122">
        <v>29</v>
      </c>
      <c r="B5722" s="47" t="s">
        <v>6810</v>
      </c>
      <c r="C5722" s="59" t="s">
        <v>6808</v>
      </c>
      <c r="D5722" s="94" t="s">
        <v>4450</v>
      </c>
      <c r="E5722" s="195">
        <f t="shared" si="378"/>
        <v>5</v>
      </c>
      <c r="F5722" s="501"/>
      <c r="G5722" s="501">
        <v>5</v>
      </c>
      <c r="H5722" s="501"/>
    </row>
    <row r="5723" spans="1:8" s="504" customFormat="1" ht="69.75">
      <c r="A5723" s="122">
        <v>30</v>
      </c>
      <c r="B5723" s="47" t="s">
        <v>6811</v>
      </c>
      <c r="C5723" s="59" t="s">
        <v>6808</v>
      </c>
      <c r="D5723" s="94" t="s">
        <v>4450</v>
      </c>
      <c r="E5723" s="195">
        <f t="shared" si="378"/>
        <v>0</v>
      </c>
      <c r="F5723" s="501"/>
      <c r="G5723" s="501"/>
      <c r="H5723" s="501"/>
    </row>
    <row r="5724" spans="1:8" s="504" customFormat="1" ht="69.75">
      <c r="A5724" s="122">
        <v>31</v>
      </c>
      <c r="B5724" s="47" t="s">
        <v>6812</v>
      </c>
      <c r="C5724" s="59" t="s">
        <v>6808</v>
      </c>
      <c r="D5724" s="94" t="s">
        <v>4450</v>
      </c>
      <c r="E5724" s="195">
        <f t="shared" si="378"/>
        <v>0</v>
      </c>
      <c r="F5724" s="501"/>
      <c r="G5724" s="501"/>
      <c r="H5724" s="501"/>
    </row>
    <row r="5725" spans="1:8" s="504" customFormat="1" ht="69.75">
      <c r="A5725" s="122">
        <v>32</v>
      </c>
      <c r="B5725" s="47" t="s">
        <v>6813</v>
      </c>
      <c r="C5725" s="59" t="s">
        <v>6808</v>
      </c>
      <c r="D5725" s="94" t="s">
        <v>4450</v>
      </c>
      <c r="E5725" s="195">
        <f t="shared" si="378"/>
        <v>0</v>
      </c>
      <c r="F5725" s="501"/>
      <c r="G5725" s="501"/>
      <c r="H5725" s="501"/>
    </row>
    <row r="5726" spans="1:8" s="504" customFormat="1" ht="69.75">
      <c r="A5726" s="122">
        <v>33</v>
      </c>
      <c r="B5726" s="47" t="s">
        <v>6814</v>
      </c>
      <c r="C5726" s="59" t="s">
        <v>6808</v>
      </c>
      <c r="D5726" s="94" t="s">
        <v>4450</v>
      </c>
      <c r="E5726" s="195">
        <f t="shared" ref="E5726:E5757" si="379">F5726+G5726+H5726</f>
        <v>0</v>
      </c>
      <c r="F5726" s="501"/>
      <c r="G5726" s="501"/>
      <c r="H5726" s="501"/>
    </row>
    <row r="5727" spans="1:8" s="504" customFormat="1" ht="69.75">
      <c r="A5727" s="122">
        <v>34</v>
      </c>
      <c r="B5727" s="47" t="s">
        <v>6815</v>
      </c>
      <c r="C5727" s="59" t="s">
        <v>6808</v>
      </c>
      <c r="D5727" s="94" t="s">
        <v>4450</v>
      </c>
      <c r="E5727" s="195">
        <f t="shared" si="379"/>
        <v>0</v>
      </c>
      <c r="F5727" s="501"/>
      <c r="G5727" s="501"/>
      <c r="H5727" s="501"/>
    </row>
    <row r="5728" spans="1:8" s="504" customFormat="1" ht="69.75">
      <c r="A5728" s="122">
        <v>35</v>
      </c>
      <c r="B5728" s="47" t="s">
        <v>6816</v>
      </c>
      <c r="C5728" s="59" t="s">
        <v>6808</v>
      </c>
      <c r="D5728" s="94" t="s">
        <v>4450</v>
      </c>
      <c r="E5728" s="195">
        <f t="shared" si="379"/>
        <v>0</v>
      </c>
      <c r="F5728" s="501"/>
      <c r="G5728" s="501"/>
      <c r="H5728" s="501"/>
    </row>
    <row r="5729" spans="1:8" s="504" customFormat="1" ht="69.75">
      <c r="A5729" s="122">
        <v>36</v>
      </c>
      <c r="B5729" s="47" t="s">
        <v>6817</v>
      </c>
      <c r="C5729" s="59" t="s">
        <v>6808</v>
      </c>
      <c r="D5729" s="94" t="s">
        <v>4450</v>
      </c>
      <c r="E5729" s="195">
        <f t="shared" si="379"/>
        <v>0</v>
      </c>
      <c r="F5729" s="501"/>
      <c r="G5729" s="501"/>
      <c r="H5729" s="501"/>
    </row>
    <row r="5730" spans="1:8" s="504" customFormat="1" ht="69.75">
      <c r="A5730" s="122">
        <v>37</v>
      </c>
      <c r="B5730" s="47" t="s">
        <v>6818</v>
      </c>
      <c r="C5730" s="59" t="s">
        <v>6808</v>
      </c>
      <c r="D5730" s="94" t="s">
        <v>4450</v>
      </c>
      <c r="E5730" s="195">
        <f t="shared" si="379"/>
        <v>0</v>
      </c>
      <c r="F5730" s="501"/>
      <c r="G5730" s="501"/>
      <c r="H5730" s="501"/>
    </row>
    <row r="5731" spans="1:8" s="504" customFormat="1">
      <c r="A5731" s="122">
        <v>38</v>
      </c>
      <c r="B5731" s="47" t="s">
        <v>6819</v>
      </c>
      <c r="C5731" s="122"/>
      <c r="D5731" s="94" t="s">
        <v>4450</v>
      </c>
      <c r="E5731" s="195">
        <f t="shared" si="379"/>
        <v>0</v>
      </c>
      <c r="F5731" s="501"/>
      <c r="G5731" s="501"/>
      <c r="H5731" s="501"/>
    </row>
    <row r="5732" spans="1:8" s="504" customFormat="1">
      <c r="A5732" s="122">
        <v>39</v>
      </c>
      <c r="B5732" s="47" t="s">
        <v>6820</v>
      </c>
      <c r="C5732" s="122"/>
      <c r="D5732" s="94" t="s">
        <v>4450</v>
      </c>
      <c r="E5732" s="195">
        <f t="shared" si="379"/>
        <v>0</v>
      </c>
      <c r="F5732" s="501"/>
      <c r="G5732" s="501"/>
      <c r="H5732" s="501"/>
    </row>
    <row r="5733" spans="1:8" s="504" customFormat="1">
      <c r="A5733" s="122">
        <v>40</v>
      </c>
      <c r="B5733" s="47" t="s">
        <v>6821</v>
      </c>
      <c r="C5733" s="122"/>
      <c r="D5733" s="94" t="s">
        <v>4450</v>
      </c>
      <c r="E5733" s="195">
        <f t="shared" si="379"/>
        <v>0</v>
      </c>
      <c r="F5733" s="501"/>
      <c r="G5733" s="501"/>
      <c r="H5733" s="501"/>
    </row>
    <row r="5734" spans="1:8" s="504" customFormat="1">
      <c r="A5734" s="122">
        <v>41</v>
      </c>
      <c r="B5734" s="47" t="s">
        <v>6822</v>
      </c>
      <c r="C5734" s="122"/>
      <c r="D5734" s="94" t="s">
        <v>4450</v>
      </c>
      <c r="E5734" s="195">
        <f t="shared" si="379"/>
        <v>0</v>
      </c>
      <c r="F5734" s="501"/>
      <c r="G5734" s="501"/>
      <c r="H5734" s="501"/>
    </row>
    <row r="5735" spans="1:8" s="504" customFormat="1">
      <c r="A5735" s="122">
        <v>42</v>
      </c>
      <c r="B5735" s="47" t="s">
        <v>6823</v>
      </c>
      <c r="C5735" s="122"/>
      <c r="D5735" s="94" t="s">
        <v>4450</v>
      </c>
      <c r="E5735" s="195">
        <f t="shared" si="379"/>
        <v>0</v>
      </c>
      <c r="F5735" s="501"/>
      <c r="G5735" s="506"/>
      <c r="H5735" s="501"/>
    </row>
    <row r="5736" spans="1:8" s="504" customFormat="1" ht="69.75">
      <c r="A5736" s="122">
        <v>43</v>
      </c>
      <c r="B5736" s="47" t="s">
        <v>6824</v>
      </c>
      <c r="C5736" s="122"/>
      <c r="D5736" s="94" t="s">
        <v>4450</v>
      </c>
      <c r="E5736" s="195">
        <f t="shared" si="379"/>
        <v>0</v>
      </c>
      <c r="F5736" s="501"/>
      <c r="G5736" s="506"/>
      <c r="H5736" s="501"/>
    </row>
    <row r="5737" spans="1:8" s="504" customFormat="1">
      <c r="A5737" s="122">
        <v>44</v>
      </c>
      <c r="B5737" s="47" t="s">
        <v>6825</v>
      </c>
      <c r="C5737" s="122"/>
      <c r="D5737" s="94" t="s">
        <v>4450</v>
      </c>
      <c r="E5737" s="195">
        <f t="shared" si="379"/>
        <v>0</v>
      </c>
      <c r="F5737" s="501"/>
      <c r="G5737" s="506"/>
      <c r="H5737" s="501"/>
    </row>
    <row r="5738" spans="1:8" s="504" customFormat="1" ht="46.5">
      <c r="A5738" s="122">
        <v>45</v>
      </c>
      <c r="B5738" s="47" t="s">
        <v>6826</v>
      </c>
      <c r="C5738" s="122"/>
      <c r="D5738" s="94" t="s">
        <v>4450</v>
      </c>
      <c r="E5738" s="195">
        <f t="shared" si="379"/>
        <v>0</v>
      </c>
      <c r="F5738" s="501"/>
      <c r="G5738" s="506"/>
      <c r="H5738" s="501"/>
    </row>
    <row r="5739" spans="1:8" s="504" customFormat="1" ht="46.5">
      <c r="A5739" s="122">
        <v>46</v>
      </c>
      <c r="B5739" s="47" t="s">
        <v>6827</v>
      </c>
      <c r="C5739" s="122"/>
      <c r="D5739" s="94" t="s">
        <v>4450</v>
      </c>
      <c r="E5739" s="195">
        <f t="shared" si="379"/>
        <v>0</v>
      </c>
      <c r="F5739" s="501"/>
      <c r="G5739" s="506"/>
      <c r="H5739" s="501"/>
    </row>
    <row r="5740" spans="1:8" s="504" customFormat="1">
      <c r="A5740" s="122">
        <v>47</v>
      </c>
      <c r="B5740" s="47" t="s">
        <v>6828</v>
      </c>
      <c r="C5740" s="122"/>
      <c r="D5740" s="94" t="s">
        <v>4450</v>
      </c>
      <c r="E5740" s="195">
        <f t="shared" si="379"/>
        <v>0</v>
      </c>
      <c r="F5740" s="501"/>
      <c r="G5740" s="506"/>
      <c r="H5740" s="501"/>
    </row>
    <row r="5741" spans="1:8" s="504" customFormat="1" ht="46.5">
      <c r="A5741" s="122">
        <v>48</v>
      </c>
      <c r="B5741" s="47" t="s">
        <v>6829</v>
      </c>
      <c r="C5741" s="122"/>
      <c r="D5741" s="94" t="s">
        <v>4450</v>
      </c>
      <c r="E5741" s="195">
        <f t="shared" si="379"/>
        <v>0</v>
      </c>
      <c r="F5741" s="501"/>
      <c r="G5741" s="506"/>
      <c r="H5741" s="501"/>
    </row>
    <row r="5742" spans="1:8" s="504" customFormat="1">
      <c r="A5742" s="122">
        <v>49</v>
      </c>
      <c r="B5742" s="47" t="s">
        <v>6830</v>
      </c>
      <c r="C5742" s="122"/>
      <c r="D5742" s="94" t="s">
        <v>4450</v>
      </c>
      <c r="E5742" s="195">
        <f t="shared" si="379"/>
        <v>0</v>
      </c>
      <c r="F5742" s="501"/>
      <c r="G5742" s="506"/>
      <c r="H5742" s="501"/>
    </row>
    <row r="5743" spans="1:8" s="504" customFormat="1">
      <c r="A5743" s="122">
        <v>50</v>
      </c>
      <c r="B5743" s="47" t="s">
        <v>6831</v>
      </c>
      <c r="C5743" s="122"/>
      <c r="D5743" s="94" t="s">
        <v>4450</v>
      </c>
      <c r="E5743" s="195">
        <f t="shared" si="379"/>
        <v>0</v>
      </c>
      <c r="F5743" s="501"/>
      <c r="G5743" s="506"/>
      <c r="H5743" s="501"/>
    </row>
    <row r="5744" spans="1:8" s="504" customFormat="1">
      <c r="A5744" s="122">
        <v>51</v>
      </c>
      <c r="B5744" s="47" t="s">
        <v>6832</v>
      </c>
      <c r="C5744" s="122"/>
      <c r="D5744" s="94" t="s">
        <v>4450</v>
      </c>
      <c r="E5744" s="195">
        <f t="shared" si="379"/>
        <v>0</v>
      </c>
      <c r="F5744" s="501"/>
      <c r="G5744" s="506"/>
      <c r="H5744" s="501"/>
    </row>
    <row r="5745" spans="1:8" s="504" customFormat="1">
      <c r="A5745" s="122">
        <v>52</v>
      </c>
      <c r="B5745" s="47" t="s">
        <v>6833</v>
      </c>
      <c r="C5745" s="122"/>
      <c r="D5745" s="94" t="s">
        <v>4450</v>
      </c>
      <c r="E5745" s="195">
        <f t="shared" si="379"/>
        <v>0</v>
      </c>
      <c r="F5745" s="501"/>
      <c r="G5745" s="506"/>
      <c r="H5745" s="501"/>
    </row>
    <row r="5746" spans="1:8" s="504" customFormat="1" ht="46.5">
      <c r="A5746" s="122">
        <v>53</v>
      </c>
      <c r="B5746" s="47" t="s">
        <v>6834</v>
      </c>
      <c r="C5746" s="122" t="s">
        <v>6835</v>
      </c>
      <c r="D5746" s="507" t="s">
        <v>6463</v>
      </c>
      <c r="E5746" s="195">
        <f t="shared" si="379"/>
        <v>0</v>
      </c>
      <c r="F5746" s="501"/>
      <c r="G5746" s="501"/>
      <c r="H5746" s="501"/>
    </row>
    <row r="5747" spans="1:8" s="504" customFormat="1">
      <c r="A5747" s="122">
        <v>54</v>
      </c>
      <c r="B5747" s="47" t="s">
        <v>6836</v>
      </c>
      <c r="C5747" s="59" t="s">
        <v>6837</v>
      </c>
      <c r="D5747" s="94" t="s">
        <v>4450</v>
      </c>
      <c r="E5747" s="195">
        <f t="shared" si="379"/>
        <v>0</v>
      </c>
      <c r="F5747" s="501"/>
      <c r="G5747" s="501"/>
      <c r="H5747" s="501"/>
    </row>
    <row r="5748" spans="1:8" s="504" customFormat="1">
      <c r="A5748" s="122">
        <v>55</v>
      </c>
      <c r="B5748" s="47" t="s">
        <v>6838</v>
      </c>
      <c r="C5748" s="122"/>
      <c r="D5748" s="94" t="s">
        <v>4450</v>
      </c>
      <c r="E5748" s="195">
        <f t="shared" si="379"/>
        <v>0</v>
      </c>
      <c r="F5748" s="501"/>
      <c r="G5748" s="501"/>
      <c r="H5748" s="501"/>
    </row>
    <row r="5749" spans="1:8" s="504" customFormat="1">
      <c r="A5749" s="122">
        <v>56</v>
      </c>
      <c r="B5749" s="47" t="s">
        <v>6839</v>
      </c>
      <c r="C5749" s="122"/>
      <c r="D5749" s="94" t="s">
        <v>4450</v>
      </c>
      <c r="E5749" s="195">
        <f t="shared" si="379"/>
        <v>0</v>
      </c>
      <c r="F5749" s="501"/>
      <c r="G5749" s="501"/>
      <c r="H5749" s="501"/>
    </row>
    <row r="5750" spans="1:8" s="504" customFormat="1">
      <c r="A5750" s="122">
        <v>57</v>
      </c>
      <c r="B5750" s="47" t="s">
        <v>6840</v>
      </c>
      <c r="C5750" s="122"/>
      <c r="D5750" s="94" t="s">
        <v>4450</v>
      </c>
      <c r="E5750" s="195">
        <f t="shared" si="379"/>
        <v>0</v>
      </c>
      <c r="F5750" s="501"/>
      <c r="G5750" s="501"/>
      <c r="H5750" s="501"/>
    </row>
    <row r="5751" spans="1:8" s="504" customFormat="1">
      <c r="A5751" s="122">
        <v>58</v>
      </c>
      <c r="B5751" s="47" t="s">
        <v>6841</v>
      </c>
      <c r="C5751" s="122"/>
      <c r="D5751" s="94" t="s">
        <v>4450</v>
      </c>
      <c r="E5751" s="195">
        <f t="shared" si="379"/>
        <v>0</v>
      </c>
      <c r="F5751" s="501"/>
      <c r="G5751" s="501"/>
      <c r="H5751" s="501"/>
    </row>
    <row r="5752" spans="1:8" s="504" customFormat="1">
      <c r="A5752" s="122">
        <v>59</v>
      </c>
      <c r="B5752" s="47" t="s">
        <v>6842</v>
      </c>
      <c r="C5752" s="122"/>
      <c r="D5752" s="94" t="s">
        <v>4450</v>
      </c>
      <c r="E5752" s="195">
        <f t="shared" si="379"/>
        <v>0</v>
      </c>
      <c r="F5752" s="501"/>
      <c r="G5752" s="501"/>
      <c r="H5752" s="501"/>
    </row>
    <row r="5753" spans="1:8" s="504" customFormat="1" ht="46.5">
      <c r="A5753" s="122">
        <v>60</v>
      </c>
      <c r="B5753" s="47" t="s">
        <v>6843</v>
      </c>
      <c r="C5753" s="59" t="s">
        <v>6844</v>
      </c>
      <c r="D5753" s="94" t="s">
        <v>4450</v>
      </c>
      <c r="E5753" s="195">
        <f t="shared" si="379"/>
        <v>0</v>
      </c>
      <c r="F5753" s="501"/>
      <c r="G5753" s="501"/>
      <c r="H5753" s="501"/>
    </row>
    <row r="5754" spans="1:8" s="504" customFormat="1" ht="46.5">
      <c r="A5754" s="122">
        <v>61</v>
      </c>
      <c r="B5754" s="47" t="s">
        <v>6845</v>
      </c>
      <c r="C5754" s="122"/>
      <c r="D5754" s="94" t="s">
        <v>4450</v>
      </c>
      <c r="E5754" s="195">
        <f t="shared" si="379"/>
        <v>0</v>
      </c>
      <c r="F5754" s="501"/>
      <c r="G5754" s="501"/>
      <c r="H5754" s="501"/>
    </row>
    <row r="5755" spans="1:8" s="504" customFormat="1" ht="46.5">
      <c r="A5755" s="122">
        <v>62</v>
      </c>
      <c r="B5755" s="47" t="s">
        <v>6846</v>
      </c>
      <c r="C5755" s="122"/>
      <c r="D5755" s="94" t="s">
        <v>4450</v>
      </c>
      <c r="E5755" s="195">
        <f t="shared" si="379"/>
        <v>0</v>
      </c>
      <c r="F5755" s="501"/>
      <c r="G5755" s="501"/>
      <c r="H5755" s="501"/>
    </row>
    <row r="5756" spans="1:8" s="504" customFormat="1" ht="46.5">
      <c r="A5756" s="122">
        <v>63</v>
      </c>
      <c r="B5756" s="47" t="s">
        <v>6847</v>
      </c>
      <c r="C5756" s="122"/>
      <c r="D5756" s="94" t="s">
        <v>4450</v>
      </c>
      <c r="E5756" s="195">
        <f t="shared" si="379"/>
        <v>30</v>
      </c>
      <c r="F5756" s="501"/>
      <c r="G5756" s="501">
        <v>30</v>
      </c>
      <c r="H5756" s="501"/>
    </row>
    <row r="5757" spans="1:8" s="504" customFormat="1">
      <c r="A5757" s="122">
        <v>64</v>
      </c>
      <c r="B5757" s="47" t="s">
        <v>6848</v>
      </c>
      <c r="C5757" s="122"/>
      <c r="D5757" s="94" t="s">
        <v>4450</v>
      </c>
      <c r="E5757" s="195">
        <f t="shared" si="379"/>
        <v>0</v>
      </c>
      <c r="F5757" s="501"/>
      <c r="G5757" s="501"/>
      <c r="H5757" s="501"/>
    </row>
    <row r="5758" spans="1:8" s="504" customFormat="1" ht="46.5">
      <c r="A5758" s="122">
        <v>65</v>
      </c>
      <c r="B5758" s="47" t="s">
        <v>6849</v>
      </c>
      <c r="C5758" s="122"/>
      <c r="D5758" s="94" t="s">
        <v>4450</v>
      </c>
      <c r="E5758" s="195">
        <f t="shared" ref="E5758:E5783" si="380">F5758+G5758+H5758</f>
        <v>0</v>
      </c>
      <c r="F5758" s="501"/>
      <c r="G5758" s="501"/>
      <c r="H5758" s="501"/>
    </row>
    <row r="5759" spans="1:8" s="504" customFormat="1" ht="46.5">
      <c r="A5759" s="122">
        <v>66</v>
      </c>
      <c r="B5759" s="47" t="s">
        <v>6850</v>
      </c>
      <c r="C5759" s="122" t="s">
        <v>6851</v>
      </c>
      <c r="D5759" s="94" t="s">
        <v>4450</v>
      </c>
      <c r="E5759" s="195">
        <f t="shared" si="380"/>
        <v>8</v>
      </c>
      <c r="F5759" s="501"/>
      <c r="G5759" s="501">
        <v>8</v>
      </c>
      <c r="H5759" s="501"/>
    </row>
    <row r="5760" spans="1:8" s="504" customFormat="1" ht="290.25" customHeight="1">
      <c r="A5760" s="122">
        <v>67</v>
      </c>
      <c r="B5760" s="337" t="s">
        <v>9262</v>
      </c>
      <c r="C5760" s="122"/>
      <c r="D5760" s="94" t="s">
        <v>4450</v>
      </c>
      <c r="E5760" s="195">
        <f t="shared" si="380"/>
        <v>0</v>
      </c>
      <c r="F5760" s="501"/>
      <c r="G5760" s="501"/>
      <c r="H5760" s="501"/>
    </row>
    <row r="5761" spans="1:8" s="504" customFormat="1">
      <c r="A5761" s="122">
        <v>68</v>
      </c>
      <c r="B5761" s="47" t="s">
        <v>6852</v>
      </c>
      <c r="C5761" s="59" t="s">
        <v>6853</v>
      </c>
      <c r="D5761" s="94" t="s">
        <v>4450</v>
      </c>
      <c r="E5761" s="195">
        <f t="shared" si="380"/>
        <v>0</v>
      </c>
      <c r="F5761" s="501"/>
      <c r="G5761" s="501"/>
      <c r="H5761" s="501"/>
    </row>
    <row r="5762" spans="1:8" s="504" customFormat="1">
      <c r="A5762" s="122">
        <v>69</v>
      </c>
      <c r="B5762" s="47" t="s">
        <v>6854</v>
      </c>
      <c r="C5762" s="59" t="s">
        <v>6853</v>
      </c>
      <c r="D5762" s="94" t="s">
        <v>4450</v>
      </c>
      <c r="E5762" s="195">
        <f t="shared" si="380"/>
        <v>0</v>
      </c>
      <c r="F5762" s="501"/>
      <c r="G5762" s="501"/>
      <c r="H5762" s="501"/>
    </row>
    <row r="5763" spans="1:8" s="504" customFormat="1" ht="69.75">
      <c r="A5763" s="122">
        <v>70</v>
      </c>
      <c r="B5763" s="47" t="s">
        <v>6855</v>
      </c>
      <c r="C5763" s="122"/>
      <c r="D5763" s="94" t="s">
        <v>4450</v>
      </c>
      <c r="E5763" s="195">
        <f t="shared" si="380"/>
        <v>0</v>
      </c>
      <c r="F5763" s="501"/>
      <c r="G5763" s="501"/>
      <c r="H5763" s="501"/>
    </row>
    <row r="5764" spans="1:8" s="504" customFormat="1">
      <c r="A5764" s="122">
        <v>71</v>
      </c>
      <c r="B5764" s="47" t="s">
        <v>6856</v>
      </c>
      <c r="C5764" s="122" t="s">
        <v>6857</v>
      </c>
      <c r="D5764" s="94" t="s">
        <v>4450</v>
      </c>
      <c r="E5764" s="195">
        <f t="shared" si="380"/>
        <v>0</v>
      </c>
      <c r="F5764" s="501"/>
      <c r="G5764" s="501"/>
      <c r="H5764" s="501"/>
    </row>
    <row r="5765" spans="1:8" s="504" customFormat="1">
      <c r="A5765" s="122">
        <v>72</v>
      </c>
      <c r="B5765" s="47" t="s">
        <v>6858</v>
      </c>
      <c r="C5765" s="122" t="s">
        <v>6859</v>
      </c>
      <c r="D5765" s="94" t="s">
        <v>4450</v>
      </c>
      <c r="E5765" s="195">
        <f t="shared" si="380"/>
        <v>0</v>
      </c>
      <c r="F5765" s="501"/>
      <c r="G5765" s="501"/>
      <c r="H5765" s="501"/>
    </row>
    <row r="5766" spans="1:8" s="504" customFormat="1" ht="46.5">
      <c r="A5766" s="122">
        <v>73</v>
      </c>
      <c r="B5766" s="47" t="s">
        <v>6860</v>
      </c>
      <c r="C5766" s="122"/>
      <c r="D5766" s="94" t="s">
        <v>4450</v>
      </c>
      <c r="E5766" s="195">
        <f t="shared" si="380"/>
        <v>0</v>
      </c>
      <c r="F5766" s="501"/>
      <c r="G5766" s="501"/>
      <c r="H5766" s="501"/>
    </row>
    <row r="5767" spans="1:8" s="510" customFormat="1" ht="328.5" customHeight="1">
      <c r="A5767" s="122">
        <v>74</v>
      </c>
      <c r="B5767" s="508" t="s">
        <v>9168</v>
      </c>
      <c r="C5767" s="122"/>
      <c r="D5767" s="94" t="s">
        <v>4450</v>
      </c>
      <c r="E5767" s="195">
        <f t="shared" si="380"/>
        <v>0</v>
      </c>
      <c r="F5767" s="509"/>
      <c r="G5767" s="509"/>
      <c r="H5767" s="509"/>
    </row>
    <row r="5768" spans="1:8" s="504" customFormat="1">
      <c r="A5768" s="122">
        <v>75</v>
      </c>
      <c r="B5768" s="47" t="s">
        <v>6861</v>
      </c>
      <c r="C5768" s="122"/>
      <c r="D5768" s="94" t="s">
        <v>4450</v>
      </c>
      <c r="E5768" s="195">
        <f t="shared" si="380"/>
        <v>0</v>
      </c>
      <c r="F5768" s="501"/>
      <c r="G5768" s="501"/>
      <c r="H5768" s="501"/>
    </row>
    <row r="5769" spans="1:8" s="504" customFormat="1" ht="46.5">
      <c r="A5769" s="122">
        <v>76</v>
      </c>
      <c r="B5769" s="47" t="s">
        <v>6862</v>
      </c>
      <c r="C5769" s="122"/>
      <c r="D5769" s="94" t="s">
        <v>4450</v>
      </c>
      <c r="E5769" s="195">
        <f t="shared" si="380"/>
        <v>3</v>
      </c>
      <c r="F5769" s="501"/>
      <c r="G5769" s="501">
        <v>3</v>
      </c>
      <c r="H5769" s="501"/>
    </row>
    <row r="5770" spans="1:8" s="504" customFormat="1" ht="46.5">
      <c r="A5770" s="122">
        <v>77</v>
      </c>
      <c r="B5770" s="47" t="s">
        <v>6863</v>
      </c>
      <c r="C5770" s="122"/>
      <c r="D5770" s="94" t="s">
        <v>4450</v>
      </c>
      <c r="E5770" s="195">
        <f t="shared" si="380"/>
        <v>0</v>
      </c>
      <c r="F5770" s="501"/>
      <c r="G5770" s="501"/>
      <c r="H5770" s="501"/>
    </row>
    <row r="5771" spans="1:8" s="504" customFormat="1" ht="46.5">
      <c r="A5771" s="122">
        <v>78</v>
      </c>
      <c r="B5771" s="47" t="s">
        <v>6864</v>
      </c>
      <c r="C5771" s="122"/>
      <c r="D5771" s="94" t="s">
        <v>4450</v>
      </c>
      <c r="E5771" s="195">
        <f t="shared" si="380"/>
        <v>0</v>
      </c>
      <c r="F5771" s="501"/>
      <c r="G5771" s="501"/>
      <c r="H5771" s="501"/>
    </row>
    <row r="5772" spans="1:8" s="504" customFormat="1" ht="46.5">
      <c r="A5772" s="122">
        <v>79</v>
      </c>
      <c r="B5772" s="47" t="s">
        <v>6865</v>
      </c>
      <c r="C5772" s="122"/>
      <c r="D5772" s="94" t="s">
        <v>4450</v>
      </c>
      <c r="E5772" s="195">
        <f t="shared" si="380"/>
        <v>0</v>
      </c>
      <c r="F5772" s="501"/>
      <c r="G5772" s="501"/>
      <c r="H5772" s="501"/>
    </row>
    <row r="5773" spans="1:8" s="504" customFormat="1" ht="46.5">
      <c r="A5773" s="122">
        <v>80</v>
      </c>
      <c r="B5773" s="47" t="s">
        <v>6866</v>
      </c>
      <c r="C5773" s="122"/>
      <c r="D5773" s="94" t="s">
        <v>4450</v>
      </c>
      <c r="E5773" s="195">
        <f t="shared" si="380"/>
        <v>0</v>
      </c>
      <c r="F5773" s="501"/>
      <c r="G5773" s="501"/>
      <c r="H5773" s="501"/>
    </row>
    <row r="5774" spans="1:8" s="504" customFormat="1">
      <c r="A5774" s="122">
        <v>81</v>
      </c>
      <c r="B5774" s="47" t="s">
        <v>6867</v>
      </c>
      <c r="C5774" s="122"/>
      <c r="D5774" s="94" t="s">
        <v>4450</v>
      </c>
      <c r="E5774" s="195">
        <f t="shared" si="380"/>
        <v>0</v>
      </c>
      <c r="F5774" s="501"/>
      <c r="G5774" s="501"/>
      <c r="H5774" s="501"/>
    </row>
    <row r="5775" spans="1:8" s="504" customFormat="1">
      <c r="A5775" s="122">
        <v>82</v>
      </c>
      <c r="B5775" s="47" t="s">
        <v>6868</v>
      </c>
      <c r="C5775" s="122"/>
      <c r="D5775" s="94" t="s">
        <v>4450</v>
      </c>
      <c r="E5775" s="195">
        <f t="shared" si="380"/>
        <v>0</v>
      </c>
      <c r="F5775" s="501"/>
      <c r="G5775" s="501"/>
      <c r="H5775" s="501"/>
    </row>
    <row r="5776" spans="1:8" s="504" customFormat="1">
      <c r="A5776" s="122">
        <v>83</v>
      </c>
      <c r="B5776" s="47" t="s">
        <v>6869</v>
      </c>
      <c r="C5776" s="122"/>
      <c r="D5776" s="94" t="s">
        <v>4450</v>
      </c>
      <c r="E5776" s="195">
        <f t="shared" si="380"/>
        <v>0</v>
      </c>
      <c r="F5776" s="501"/>
      <c r="G5776" s="501"/>
      <c r="H5776" s="501"/>
    </row>
    <row r="5777" spans="1:8" s="504" customFormat="1">
      <c r="A5777" s="122">
        <v>84</v>
      </c>
      <c r="B5777" s="47" t="s">
        <v>6870</v>
      </c>
      <c r="C5777" s="122"/>
      <c r="D5777" s="94" t="s">
        <v>4450</v>
      </c>
      <c r="E5777" s="195">
        <f t="shared" si="380"/>
        <v>0</v>
      </c>
      <c r="F5777" s="501"/>
      <c r="G5777" s="501"/>
      <c r="H5777" s="501"/>
    </row>
    <row r="5778" spans="1:8" s="504" customFormat="1" ht="69.75">
      <c r="A5778" s="122">
        <v>85</v>
      </c>
      <c r="B5778" s="47" t="s">
        <v>6871</v>
      </c>
      <c r="C5778" s="122" t="s">
        <v>6872</v>
      </c>
      <c r="D5778" s="94" t="s">
        <v>4450</v>
      </c>
      <c r="E5778" s="195">
        <f t="shared" si="380"/>
        <v>0</v>
      </c>
      <c r="F5778" s="501"/>
      <c r="G5778" s="501"/>
      <c r="H5778" s="501"/>
    </row>
    <row r="5779" spans="1:8" s="504" customFormat="1" ht="248.25">
      <c r="A5779" s="122">
        <v>86</v>
      </c>
      <c r="B5779" s="337" t="s">
        <v>9212</v>
      </c>
      <c r="C5779" s="122" t="s">
        <v>6773</v>
      </c>
      <c r="D5779" s="94" t="s">
        <v>4450</v>
      </c>
      <c r="E5779" s="195">
        <f t="shared" si="380"/>
        <v>0</v>
      </c>
      <c r="F5779" s="501"/>
      <c r="G5779" s="501"/>
      <c r="H5779" s="501"/>
    </row>
    <row r="5780" spans="1:8" s="504" customFormat="1" ht="203.25">
      <c r="A5780" s="122">
        <v>87</v>
      </c>
      <c r="B5780" s="337" t="s">
        <v>9213</v>
      </c>
      <c r="C5780" s="122" t="s">
        <v>6873</v>
      </c>
      <c r="D5780" s="94" t="s">
        <v>4450</v>
      </c>
      <c r="E5780" s="195">
        <f t="shared" si="380"/>
        <v>0</v>
      </c>
      <c r="F5780" s="501"/>
      <c r="G5780" s="501"/>
      <c r="H5780" s="501"/>
    </row>
    <row r="5781" spans="1:8" s="504" customFormat="1">
      <c r="A5781" s="122">
        <v>88</v>
      </c>
      <c r="B5781" s="45" t="s">
        <v>6874</v>
      </c>
      <c r="C5781" s="122" t="s">
        <v>6875</v>
      </c>
      <c r="D5781" s="122" t="s">
        <v>2034</v>
      </c>
      <c r="E5781" s="195">
        <f t="shared" si="380"/>
        <v>0</v>
      </c>
      <c r="F5781" s="501"/>
      <c r="G5781" s="501"/>
      <c r="H5781" s="501"/>
    </row>
    <row r="5782" spans="1:8" s="504" customFormat="1" ht="69.75">
      <c r="A5782" s="122">
        <v>89</v>
      </c>
      <c r="B5782" s="47" t="s">
        <v>9214</v>
      </c>
      <c r="C5782" s="122" t="s">
        <v>1098</v>
      </c>
      <c r="D5782" s="94" t="s">
        <v>4450</v>
      </c>
      <c r="E5782" s="195">
        <f t="shared" si="380"/>
        <v>0</v>
      </c>
      <c r="F5782" s="501"/>
      <c r="G5782" s="501"/>
      <c r="H5782" s="501"/>
    </row>
    <row r="5783" spans="1:8" s="504" customFormat="1" ht="46.5">
      <c r="A5783" s="122">
        <v>90</v>
      </c>
      <c r="B5783" s="47" t="s">
        <v>6876</v>
      </c>
      <c r="C5783" s="122"/>
      <c r="D5783" s="507" t="s">
        <v>2034</v>
      </c>
      <c r="E5783" s="195">
        <f t="shared" si="380"/>
        <v>0</v>
      </c>
      <c r="F5783" s="501"/>
      <c r="G5783" s="501"/>
      <c r="H5783" s="501"/>
    </row>
    <row r="5784" spans="1:8" s="131" customFormat="1" ht="29.25" customHeight="1">
      <c r="A5784" s="512"/>
      <c r="B5784" s="908" t="s">
        <v>6877</v>
      </c>
      <c r="C5784" s="909"/>
      <c r="D5784" s="909"/>
      <c r="E5784" s="909"/>
      <c r="F5784" s="909"/>
      <c r="G5784" s="909"/>
      <c r="H5784" s="909"/>
    </row>
    <row r="5785" spans="1:8" s="504" customFormat="1">
      <c r="A5785" s="122">
        <v>91</v>
      </c>
      <c r="B5785" s="68" t="s">
        <v>6878</v>
      </c>
      <c r="C5785" s="122" t="s">
        <v>6879</v>
      </c>
      <c r="D5785" s="94" t="s">
        <v>1811</v>
      </c>
      <c r="E5785" s="513">
        <f t="shared" ref="E5785:E5816" si="381">F5785+G5785+H5785</f>
        <v>0</v>
      </c>
      <c r="F5785" s="501"/>
      <c r="G5785" s="501"/>
      <c r="H5785" s="501"/>
    </row>
    <row r="5786" spans="1:8" s="504" customFormat="1">
      <c r="A5786" s="122">
        <v>92</v>
      </c>
      <c r="B5786" s="68" t="s">
        <v>6880</v>
      </c>
      <c r="C5786" s="122" t="s">
        <v>6881</v>
      </c>
      <c r="D5786" s="94" t="s">
        <v>4450</v>
      </c>
      <c r="E5786" s="513">
        <f t="shared" si="381"/>
        <v>280</v>
      </c>
      <c r="F5786" s="501"/>
      <c r="G5786" s="501">
        <v>280</v>
      </c>
      <c r="H5786" s="501"/>
    </row>
    <row r="5787" spans="1:8" s="504" customFormat="1">
      <c r="A5787" s="122">
        <v>93</v>
      </c>
      <c r="B5787" s="68" t="s">
        <v>6882</v>
      </c>
      <c r="C5787" s="122" t="s">
        <v>6883</v>
      </c>
      <c r="D5787" s="94" t="s">
        <v>1811</v>
      </c>
      <c r="E5787" s="513">
        <f t="shared" si="381"/>
        <v>56</v>
      </c>
      <c r="F5787" s="501"/>
      <c r="G5787" s="501">
        <v>56</v>
      </c>
      <c r="H5787" s="501"/>
    </row>
    <row r="5788" spans="1:8" s="504" customFormat="1">
      <c r="A5788" s="122">
        <v>94</v>
      </c>
      <c r="B5788" s="68" t="s">
        <v>6884</v>
      </c>
      <c r="C5788" s="122" t="s">
        <v>6883</v>
      </c>
      <c r="D5788" s="94" t="s">
        <v>1811</v>
      </c>
      <c r="E5788" s="513">
        <f t="shared" si="381"/>
        <v>80</v>
      </c>
      <c r="F5788" s="501"/>
      <c r="G5788" s="501">
        <v>80</v>
      </c>
      <c r="H5788" s="501"/>
    </row>
    <row r="5789" spans="1:8" s="504" customFormat="1">
      <c r="A5789" s="122">
        <v>95</v>
      </c>
      <c r="B5789" s="68" t="s">
        <v>6885</v>
      </c>
      <c r="C5789" s="122" t="s">
        <v>6883</v>
      </c>
      <c r="D5789" s="94" t="s">
        <v>1811</v>
      </c>
      <c r="E5789" s="513">
        <f t="shared" si="381"/>
        <v>110</v>
      </c>
      <c r="F5789" s="501"/>
      <c r="G5789" s="501">
        <v>110</v>
      </c>
      <c r="H5789" s="501"/>
    </row>
    <row r="5790" spans="1:8" s="504" customFormat="1">
      <c r="A5790" s="122">
        <v>96</v>
      </c>
      <c r="B5790" s="68" t="s">
        <v>6886</v>
      </c>
      <c r="C5790" s="122" t="s">
        <v>6883</v>
      </c>
      <c r="D5790" s="94" t="s">
        <v>1811</v>
      </c>
      <c r="E5790" s="513">
        <f t="shared" si="381"/>
        <v>0</v>
      </c>
      <c r="F5790" s="501"/>
      <c r="G5790" s="501"/>
      <c r="H5790" s="501"/>
    </row>
    <row r="5791" spans="1:8" s="504" customFormat="1">
      <c r="A5791" s="122">
        <v>97</v>
      </c>
      <c r="B5791" s="68" t="s">
        <v>4916</v>
      </c>
      <c r="C5791" s="122" t="s">
        <v>370</v>
      </c>
      <c r="D5791" s="94" t="s">
        <v>1811</v>
      </c>
      <c r="E5791" s="513">
        <f t="shared" si="381"/>
        <v>30</v>
      </c>
      <c r="F5791" s="501"/>
      <c r="G5791" s="501">
        <v>30</v>
      </c>
      <c r="H5791" s="501"/>
    </row>
    <row r="5792" spans="1:8" s="504" customFormat="1">
      <c r="A5792" s="122">
        <v>98</v>
      </c>
      <c r="B5792" s="68" t="s">
        <v>4918</v>
      </c>
      <c r="C5792" s="122" t="s">
        <v>370</v>
      </c>
      <c r="D5792" s="94" t="s">
        <v>1811</v>
      </c>
      <c r="E5792" s="513">
        <f t="shared" si="381"/>
        <v>50</v>
      </c>
      <c r="F5792" s="501"/>
      <c r="G5792" s="501">
        <v>50</v>
      </c>
      <c r="H5792" s="501"/>
    </row>
    <row r="5793" spans="1:8" s="504" customFormat="1">
      <c r="A5793" s="122">
        <v>99</v>
      </c>
      <c r="B5793" s="68" t="s">
        <v>6887</v>
      </c>
      <c r="C5793" s="122" t="s">
        <v>370</v>
      </c>
      <c r="D5793" s="94" t="s">
        <v>1811</v>
      </c>
      <c r="E5793" s="513">
        <f t="shared" si="381"/>
        <v>50</v>
      </c>
      <c r="F5793" s="501"/>
      <c r="G5793" s="501">
        <v>50</v>
      </c>
      <c r="H5793" s="501"/>
    </row>
    <row r="5794" spans="1:8" s="504" customFormat="1">
      <c r="A5794" s="122">
        <v>100</v>
      </c>
      <c r="B5794" s="68" t="s">
        <v>6888</v>
      </c>
      <c r="C5794" s="122" t="s">
        <v>370</v>
      </c>
      <c r="D5794" s="94" t="s">
        <v>1811</v>
      </c>
      <c r="E5794" s="513">
        <f t="shared" si="381"/>
        <v>25</v>
      </c>
      <c r="F5794" s="501"/>
      <c r="G5794" s="501">
        <v>25</v>
      </c>
      <c r="H5794" s="501"/>
    </row>
    <row r="5795" spans="1:8" s="504" customFormat="1">
      <c r="A5795" s="122">
        <v>101</v>
      </c>
      <c r="B5795" s="68" t="s">
        <v>6889</v>
      </c>
      <c r="C5795" s="122" t="s">
        <v>6890</v>
      </c>
      <c r="D5795" s="94" t="s">
        <v>1811</v>
      </c>
      <c r="E5795" s="513">
        <f t="shared" si="381"/>
        <v>50</v>
      </c>
      <c r="F5795" s="501"/>
      <c r="G5795" s="501">
        <v>50</v>
      </c>
      <c r="H5795" s="501"/>
    </row>
    <row r="5796" spans="1:8" s="504" customFormat="1">
      <c r="A5796" s="122">
        <v>102</v>
      </c>
      <c r="B5796" s="68" t="s">
        <v>6891</v>
      </c>
      <c r="C5796" s="122" t="s">
        <v>370</v>
      </c>
      <c r="D5796" s="94" t="s">
        <v>1811</v>
      </c>
      <c r="E5796" s="513">
        <f t="shared" si="381"/>
        <v>0</v>
      </c>
      <c r="F5796" s="501"/>
      <c r="G5796" s="501"/>
      <c r="H5796" s="501"/>
    </row>
    <row r="5797" spans="1:8" s="504" customFormat="1">
      <c r="A5797" s="122">
        <v>103</v>
      </c>
      <c r="B5797" s="68" t="s">
        <v>6892</v>
      </c>
      <c r="C5797" s="122" t="s">
        <v>6893</v>
      </c>
      <c r="D5797" s="94" t="s">
        <v>1811</v>
      </c>
      <c r="E5797" s="513">
        <f t="shared" si="381"/>
        <v>30</v>
      </c>
      <c r="F5797" s="501"/>
      <c r="G5797" s="501">
        <v>30</v>
      </c>
      <c r="H5797" s="501"/>
    </row>
    <row r="5798" spans="1:8" s="504" customFormat="1">
      <c r="A5798" s="122">
        <v>104</v>
      </c>
      <c r="B5798" s="47" t="s">
        <v>6894</v>
      </c>
      <c r="C5798" s="122" t="s">
        <v>6895</v>
      </c>
      <c r="D5798" s="94" t="s">
        <v>1811</v>
      </c>
      <c r="E5798" s="513">
        <f t="shared" si="381"/>
        <v>20</v>
      </c>
      <c r="F5798" s="501"/>
      <c r="G5798" s="501">
        <v>20</v>
      </c>
      <c r="H5798" s="501"/>
    </row>
    <row r="5799" spans="1:8" s="504" customFormat="1">
      <c r="A5799" s="122">
        <v>105</v>
      </c>
      <c r="B5799" s="47" t="s">
        <v>6896</v>
      </c>
      <c r="C5799" s="122"/>
      <c r="D5799" s="94" t="s">
        <v>1811</v>
      </c>
      <c r="E5799" s="513">
        <f t="shared" si="381"/>
        <v>0</v>
      </c>
      <c r="F5799" s="501"/>
      <c r="G5799" s="501"/>
      <c r="H5799" s="501"/>
    </row>
    <row r="5800" spans="1:8" s="504" customFormat="1">
      <c r="A5800" s="122">
        <v>106</v>
      </c>
      <c r="B5800" s="68" t="s">
        <v>6897</v>
      </c>
      <c r="C5800" s="122"/>
      <c r="D5800" s="94" t="s">
        <v>1816</v>
      </c>
      <c r="E5800" s="513">
        <f t="shared" si="381"/>
        <v>5</v>
      </c>
      <c r="F5800" s="501"/>
      <c r="G5800" s="501">
        <v>5</v>
      </c>
      <c r="H5800" s="501"/>
    </row>
    <row r="5801" spans="1:8" s="504" customFormat="1">
      <c r="A5801" s="122">
        <v>107</v>
      </c>
      <c r="B5801" s="68" t="s">
        <v>6898</v>
      </c>
      <c r="C5801" s="122"/>
      <c r="D5801" s="94" t="s">
        <v>1816</v>
      </c>
      <c r="E5801" s="513">
        <f t="shared" si="381"/>
        <v>3.75</v>
      </c>
      <c r="F5801" s="501"/>
      <c r="G5801" s="501">
        <v>3.75</v>
      </c>
      <c r="H5801" s="501"/>
    </row>
    <row r="5802" spans="1:8" s="503" customFormat="1">
      <c r="A5802" s="122">
        <v>108</v>
      </c>
      <c r="B5802" s="68" t="s">
        <v>6899</v>
      </c>
      <c r="C5802" s="514" t="s">
        <v>6900</v>
      </c>
      <c r="D5802" s="94" t="s">
        <v>1813</v>
      </c>
      <c r="E5802" s="513">
        <f t="shared" si="381"/>
        <v>1.25</v>
      </c>
      <c r="F5802" s="501"/>
      <c r="G5802" s="501">
        <v>1.25</v>
      </c>
      <c r="H5802" s="501"/>
    </row>
    <row r="5803" spans="1:8" s="504" customFormat="1">
      <c r="A5803" s="122">
        <v>109</v>
      </c>
      <c r="B5803" s="68" t="s">
        <v>6901</v>
      </c>
      <c r="C5803" s="122"/>
      <c r="D5803" s="94" t="s">
        <v>1811</v>
      </c>
      <c r="E5803" s="513">
        <f t="shared" si="381"/>
        <v>50</v>
      </c>
      <c r="F5803" s="501"/>
      <c r="G5803" s="501">
        <v>50</v>
      </c>
      <c r="H5803" s="501"/>
    </row>
    <row r="5804" spans="1:8" s="504" customFormat="1">
      <c r="A5804" s="122">
        <v>110</v>
      </c>
      <c r="B5804" s="68" t="s">
        <v>6902</v>
      </c>
      <c r="C5804" s="122" t="s">
        <v>6903</v>
      </c>
      <c r="D5804" s="94" t="s">
        <v>4450</v>
      </c>
      <c r="E5804" s="513">
        <f t="shared" si="381"/>
        <v>0</v>
      </c>
      <c r="F5804" s="501"/>
      <c r="G5804" s="501"/>
      <c r="H5804" s="501"/>
    </row>
    <row r="5805" spans="1:8" s="504" customFormat="1">
      <c r="A5805" s="122">
        <v>111</v>
      </c>
      <c r="B5805" s="68" t="s">
        <v>6904</v>
      </c>
      <c r="C5805" s="122" t="s">
        <v>6905</v>
      </c>
      <c r="D5805" s="94" t="s">
        <v>4450</v>
      </c>
      <c r="E5805" s="513">
        <f t="shared" si="381"/>
        <v>0</v>
      </c>
      <c r="F5805" s="501"/>
      <c r="G5805" s="501"/>
      <c r="H5805" s="501"/>
    </row>
    <row r="5806" spans="1:8" s="504" customFormat="1" ht="46.5">
      <c r="A5806" s="122">
        <v>112</v>
      </c>
      <c r="B5806" s="47" t="s">
        <v>6906</v>
      </c>
      <c r="C5806" s="122"/>
      <c r="D5806" s="94" t="s">
        <v>4450</v>
      </c>
      <c r="E5806" s="513">
        <f t="shared" si="381"/>
        <v>0</v>
      </c>
      <c r="F5806" s="501"/>
      <c r="G5806" s="501"/>
      <c r="H5806" s="501"/>
    </row>
    <row r="5807" spans="1:8" s="504" customFormat="1">
      <c r="A5807" s="122">
        <v>113</v>
      </c>
      <c r="B5807" s="47" t="s">
        <v>6907</v>
      </c>
      <c r="C5807" s="122"/>
      <c r="D5807" s="94" t="s">
        <v>4450</v>
      </c>
      <c r="E5807" s="513">
        <f t="shared" si="381"/>
        <v>0</v>
      </c>
      <c r="F5807" s="501"/>
      <c r="G5807" s="501"/>
      <c r="H5807" s="501"/>
    </row>
    <row r="5808" spans="1:8" s="504" customFormat="1">
      <c r="A5808" s="122">
        <v>114</v>
      </c>
      <c r="B5808" s="47" t="s">
        <v>6908</v>
      </c>
      <c r="C5808" s="122"/>
      <c r="D5808" s="507" t="s">
        <v>2034</v>
      </c>
      <c r="E5808" s="513">
        <f t="shared" si="381"/>
        <v>0</v>
      </c>
      <c r="F5808" s="501"/>
      <c r="G5808" s="501"/>
      <c r="H5808" s="501"/>
    </row>
    <row r="5809" spans="1:8" s="504" customFormat="1">
      <c r="A5809" s="122">
        <v>115</v>
      </c>
      <c r="B5809" s="68" t="s">
        <v>6909</v>
      </c>
      <c r="C5809" s="122"/>
      <c r="D5809" s="94" t="s">
        <v>1811</v>
      </c>
      <c r="E5809" s="513">
        <f t="shared" si="381"/>
        <v>100</v>
      </c>
      <c r="F5809" s="501"/>
      <c r="G5809" s="501">
        <v>100</v>
      </c>
      <c r="H5809" s="501"/>
    </row>
    <row r="5810" spans="1:8" s="504" customFormat="1" ht="46.5">
      <c r="A5810" s="122">
        <v>116</v>
      </c>
      <c r="B5810" s="47" t="s">
        <v>6910</v>
      </c>
      <c r="C5810" s="122" t="s">
        <v>6911</v>
      </c>
      <c r="D5810" s="507" t="s">
        <v>2034</v>
      </c>
      <c r="E5810" s="513">
        <f t="shared" si="381"/>
        <v>0</v>
      </c>
      <c r="F5810" s="501"/>
      <c r="G5810" s="501"/>
      <c r="H5810" s="501"/>
    </row>
    <row r="5811" spans="1:8" s="504" customFormat="1">
      <c r="A5811" s="122">
        <v>117</v>
      </c>
      <c r="B5811" s="105" t="s">
        <v>6912</v>
      </c>
      <c r="C5811" s="514" t="s">
        <v>6913</v>
      </c>
      <c r="D5811" s="94" t="s">
        <v>1813</v>
      </c>
      <c r="E5811" s="513">
        <f t="shared" si="381"/>
        <v>0</v>
      </c>
      <c r="F5811" s="501"/>
      <c r="G5811" s="501"/>
      <c r="H5811" s="501"/>
    </row>
    <row r="5812" spans="1:8" s="504" customFormat="1" ht="297" customHeight="1">
      <c r="A5812" s="122">
        <v>118</v>
      </c>
      <c r="B5812" s="337" t="s">
        <v>9215</v>
      </c>
      <c r="C5812" s="122"/>
      <c r="D5812" s="94" t="s">
        <v>4450</v>
      </c>
      <c r="E5812" s="513">
        <f t="shared" si="381"/>
        <v>0</v>
      </c>
      <c r="F5812" s="501"/>
      <c r="G5812" s="501"/>
      <c r="H5812" s="501"/>
    </row>
    <row r="5813" spans="1:8" s="504" customFormat="1" ht="174.75" customHeight="1">
      <c r="A5813" s="122">
        <v>119</v>
      </c>
      <c r="B5813" s="337" t="s">
        <v>9216</v>
      </c>
      <c r="C5813" s="122"/>
      <c r="D5813" s="94" t="s">
        <v>4450</v>
      </c>
      <c r="E5813" s="513">
        <f t="shared" si="381"/>
        <v>0</v>
      </c>
      <c r="F5813" s="501"/>
      <c r="G5813" s="501"/>
      <c r="H5813" s="501"/>
    </row>
    <row r="5814" spans="1:8" s="504" customFormat="1">
      <c r="A5814" s="122">
        <v>120</v>
      </c>
      <c r="B5814" s="47" t="s">
        <v>6914</v>
      </c>
      <c r="C5814" s="122" t="s">
        <v>6915</v>
      </c>
      <c r="D5814" s="94" t="s">
        <v>6916</v>
      </c>
      <c r="E5814" s="513">
        <f t="shared" si="381"/>
        <v>0</v>
      </c>
      <c r="F5814" s="501"/>
      <c r="G5814" s="501"/>
      <c r="H5814" s="501"/>
    </row>
    <row r="5815" spans="1:8" s="504" customFormat="1">
      <c r="A5815" s="122">
        <v>121</v>
      </c>
      <c r="B5815" s="47" t="s">
        <v>6917</v>
      </c>
      <c r="C5815" s="122" t="s">
        <v>6918</v>
      </c>
      <c r="D5815" s="94" t="s">
        <v>6916</v>
      </c>
      <c r="E5815" s="513">
        <f t="shared" si="381"/>
        <v>0</v>
      </c>
      <c r="F5815" s="501"/>
      <c r="G5815" s="501"/>
      <c r="H5815" s="501"/>
    </row>
    <row r="5816" spans="1:8" s="504" customFormat="1" ht="46.5">
      <c r="A5816" s="122">
        <v>122</v>
      </c>
      <c r="B5816" s="47" t="s">
        <v>6919</v>
      </c>
      <c r="C5816" s="122" t="s">
        <v>6920</v>
      </c>
      <c r="D5816" s="94" t="s">
        <v>6916</v>
      </c>
      <c r="E5816" s="513">
        <f t="shared" si="381"/>
        <v>5</v>
      </c>
      <c r="F5816" s="501"/>
      <c r="G5816" s="501">
        <v>5</v>
      </c>
      <c r="H5816" s="501"/>
    </row>
    <row r="5817" spans="1:8" s="504" customFormat="1">
      <c r="A5817" s="122">
        <v>123</v>
      </c>
      <c r="B5817" s="47" t="s">
        <v>6921</v>
      </c>
      <c r="C5817" s="122">
        <v>8203200000</v>
      </c>
      <c r="D5817" s="94" t="s">
        <v>6916</v>
      </c>
      <c r="E5817" s="513">
        <f t="shared" ref="E5817:E5848" si="382">F5817+G5817+H5817</f>
        <v>0</v>
      </c>
      <c r="F5817" s="501"/>
      <c r="G5817" s="501"/>
      <c r="H5817" s="501"/>
    </row>
    <row r="5818" spans="1:8" s="504" customFormat="1">
      <c r="A5818" s="122">
        <v>124</v>
      </c>
      <c r="B5818" s="337" t="s">
        <v>6922</v>
      </c>
      <c r="C5818" s="122"/>
      <c r="D5818" s="94" t="s">
        <v>6916</v>
      </c>
      <c r="E5818" s="513">
        <f t="shared" si="382"/>
        <v>0</v>
      </c>
      <c r="F5818" s="501"/>
      <c r="G5818" s="501"/>
      <c r="H5818" s="501"/>
    </row>
    <row r="5819" spans="1:8" s="504" customFormat="1">
      <c r="A5819" s="122">
        <v>125</v>
      </c>
      <c r="B5819" s="337" t="s">
        <v>6923</v>
      </c>
      <c r="C5819" s="122"/>
      <c r="D5819" s="94" t="s">
        <v>6916</v>
      </c>
      <c r="E5819" s="513">
        <f t="shared" si="382"/>
        <v>0</v>
      </c>
      <c r="F5819" s="501"/>
      <c r="G5819" s="501"/>
      <c r="H5819" s="501"/>
    </row>
    <row r="5820" spans="1:8" s="504" customFormat="1">
      <c r="A5820" s="122">
        <v>126</v>
      </c>
      <c r="B5820" s="68" t="s">
        <v>6924</v>
      </c>
      <c r="C5820" s="122"/>
      <c r="D5820" s="507" t="s">
        <v>4450</v>
      </c>
      <c r="E5820" s="513">
        <f t="shared" si="382"/>
        <v>0</v>
      </c>
      <c r="F5820" s="501"/>
      <c r="G5820" s="515"/>
      <c r="H5820" s="501"/>
    </row>
    <row r="5821" spans="1:8" s="504" customFormat="1">
      <c r="A5821" s="122">
        <v>127</v>
      </c>
      <c r="B5821" s="47" t="s">
        <v>6925</v>
      </c>
      <c r="C5821" s="122" t="s">
        <v>6926</v>
      </c>
      <c r="D5821" s="94" t="s">
        <v>6916</v>
      </c>
      <c r="E5821" s="513">
        <f t="shared" si="382"/>
        <v>0</v>
      </c>
      <c r="F5821" s="501"/>
      <c r="G5821" s="501"/>
      <c r="H5821" s="501"/>
    </row>
    <row r="5822" spans="1:8" s="504" customFormat="1">
      <c r="A5822" s="122">
        <v>128</v>
      </c>
      <c r="B5822" s="47" t="s">
        <v>6927</v>
      </c>
      <c r="C5822" s="122" t="s">
        <v>6928</v>
      </c>
      <c r="D5822" s="507" t="s">
        <v>4450</v>
      </c>
      <c r="E5822" s="513">
        <f t="shared" si="382"/>
        <v>11</v>
      </c>
      <c r="F5822" s="501"/>
      <c r="G5822" s="501">
        <v>11</v>
      </c>
      <c r="H5822" s="501"/>
    </row>
    <row r="5823" spans="1:8" s="504" customFormat="1">
      <c r="A5823" s="122">
        <v>129</v>
      </c>
      <c r="B5823" s="47" t="s">
        <v>6929</v>
      </c>
      <c r="C5823" s="122" t="s">
        <v>6928</v>
      </c>
      <c r="D5823" s="507" t="s">
        <v>4450</v>
      </c>
      <c r="E5823" s="513">
        <f t="shared" si="382"/>
        <v>15</v>
      </c>
      <c r="F5823" s="501"/>
      <c r="G5823" s="501">
        <v>15</v>
      </c>
      <c r="H5823" s="501"/>
    </row>
    <row r="5824" spans="1:8" s="504" customFormat="1">
      <c r="A5824" s="122">
        <v>130</v>
      </c>
      <c r="B5824" s="47" t="s">
        <v>6930</v>
      </c>
      <c r="C5824" s="122" t="s">
        <v>6931</v>
      </c>
      <c r="D5824" s="94" t="s">
        <v>6916</v>
      </c>
      <c r="E5824" s="513">
        <f t="shared" si="382"/>
        <v>17</v>
      </c>
      <c r="F5824" s="501"/>
      <c r="G5824" s="501">
        <v>17</v>
      </c>
      <c r="H5824" s="501"/>
    </row>
    <row r="5825" spans="1:8" s="504" customFormat="1">
      <c r="A5825" s="122">
        <v>131</v>
      </c>
      <c r="B5825" s="68" t="s">
        <v>6932</v>
      </c>
      <c r="C5825" s="122" t="s">
        <v>6933</v>
      </c>
      <c r="D5825" s="507" t="s">
        <v>4450</v>
      </c>
      <c r="E5825" s="513">
        <f t="shared" si="382"/>
        <v>0</v>
      </c>
      <c r="F5825" s="501"/>
      <c r="G5825" s="501"/>
      <c r="H5825" s="501"/>
    </row>
    <row r="5826" spans="1:8" s="504" customFormat="1">
      <c r="A5826" s="122">
        <v>132</v>
      </c>
      <c r="B5826" s="47" t="s">
        <v>6934</v>
      </c>
      <c r="C5826" s="514" t="s">
        <v>6935</v>
      </c>
      <c r="D5826" s="507" t="s">
        <v>4450</v>
      </c>
      <c r="E5826" s="513">
        <f t="shared" si="382"/>
        <v>0</v>
      </c>
      <c r="F5826" s="501"/>
      <c r="G5826" s="501"/>
      <c r="H5826" s="501"/>
    </row>
    <row r="5827" spans="1:8" s="504" customFormat="1" ht="46.5">
      <c r="A5827" s="122">
        <v>133</v>
      </c>
      <c r="B5827" s="47" t="s">
        <v>6936</v>
      </c>
      <c r="C5827" s="122" t="s">
        <v>6937</v>
      </c>
      <c r="D5827" s="507" t="s">
        <v>4450</v>
      </c>
      <c r="E5827" s="513">
        <f t="shared" si="382"/>
        <v>0</v>
      </c>
      <c r="F5827" s="501"/>
      <c r="G5827" s="501"/>
      <c r="H5827" s="501"/>
    </row>
    <row r="5828" spans="1:8" s="504" customFormat="1">
      <c r="A5828" s="122">
        <v>134</v>
      </c>
      <c r="B5828" s="68" t="s">
        <v>6938</v>
      </c>
      <c r="C5828" s="122" t="s">
        <v>6939</v>
      </c>
      <c r="D5828" s="507" t="s">
        <v>4450</v>
      </c>
      <c r="E5828" s="513">
        <f t="shared" si="382"/>
        <v>0</v>
      </c>
      <c r="F5828" s="501"/>
      <c r="G5828" s="501"/>
      <c r="H5828" s="501"/>
    </row>
    <row r="5829" spans="1:8" s="504" customFormat="1">
      <c r="A5829" s="122">
        <v>135</v>
      </c>
      <c r="B5829" s="47" t="s">
        <v>6940</v>
      </c>
      <c r="C5829" s="514" t="s">
        <v>735</v>
      </c>
      <c r="D5829" s="507" t="s">
        <v>4450</v>
      </c>
      <c r="E5829" s="513">
        <f t="shared" si="382"/>
        <v>0</v>
      </c>
      <c r="F5829" s="501"/>
      <c r="G5829" s="501"/>
      <c r="H5829" s="501"/>
    </row>
    <row r="5830" spans="1:8" s="504" customFormat="1">
      <c r="A5830" s="122">
        <v>136</v>
      </c>
      <c r="B5830" s="47" t="s">
        <v>6941</v>
      </c>
      <c r="C5830" s="122"/>
      <c r="D5830" s="94" t="s">
        <v>6916</v>
      </c>
      <c r="E5830" s="513">
        <f t="shared" si="382"/>
        <v>0</v>
      </c>
      <c r="F5830" s="501"/>
      <c r="G5830" s="501"/>
      <c r="H5830" s="501"/>
    </row>
    <row r="5831" spans="1:8" s="503" customFormat="1" ht="216.75" customHeight="1">
      <c r="A5831" s="122">
        <v>137</v>
      </c>
      <c r="B5831" s="337" t="s">
        <v>9217</v>
      </c>
      <c r="C5831" s="514"/>
      <c r="D5831" s="507" t="s">
        <v>4450</v>
      </c>
      <c r="E5831" s="513">
        <f t="shared" si="382"/>
        <v>0</v>
      </c>
      <c r="F5831" s="501"/>
      <c r="G5831" s="501"/>
      <c r="H5831" s="501"/>
    </row>
    <row r="5832" spans="1:8" s="504" customFormat="1">
      <c r="A5832" s="122">
        <v>138</v>
      </c>
      <c r="B5832" s="47" t="s">
        <v>6942</v>
      </c>
      <c r="C5832" s="122"/>
      <c r="D5832" s="507" t="s">
        <v>4450</v>
      </c>
      <c r="E5832" s="513">
        <f t="shared" si="382"/>
        <v>0</v>
      </c>
      <c r="F5832" s="501"/>
      <c r="G5832" s="501"/>
      <c r="H5832" s="501"/>
    </row>
    <row r="5833" spans="1:8" s="504" customFormat="1">
      <c r="A5833" s="122">
        <v>139</v>
      </c>
      <c r="B5833" s="47" t="s">
        <v>6943</v>
      </c>
      <c r="C5833" s="122"/>
      <c r="D5833" s="507" t="s">
        <v>4450</v>
      </c>
      <c r="E5833" s="513">
        <f t="shared" si="382"/>
        <v>0</v>
      </c>
      <c r="F5833" s="501"/>
      <c r="G5833" s="501"/>
      <c r="H5833" s="501"/>
    </row>
    <row r="5834" spans="1:8" s="504" customFormat="1">
      <c r="A5834" s="122">
        <v>140</v>
      </c>
      <c r="B5834" s="47" t="s">
        <v>6944</v>
      </c>
      <c r="C5834" s="122"/>
      <c r="D5834" s="507" t="s">
        <v>4450</v>
      </c>
      <c r="E5834" s="513">
        <f t="shared" si="382"/>
        <v>0</v>
      </c>
      <c r="F5834" s="501"/>
      <c r="G5834" s="501"/>
      <c r="H5834" s="501"/>
    </row>
    <row r="5835" spans="1:8" s="504" customFormat="1" ht="46.5">
      <c r="A5835" s="122">
        <v>141</v>
      </c>
      <c r="B5835" s="47" t="s">
        <v>6945</v>
      </c>
      <c r="C5835" s="122" t="s">
        <v>6946</v>
      </c>
      <c r="D5835" s="507" t="s">
        <v>4450</v>
      </c>
      <c r="E5835" s="513">
        <f t="shared" si="382"/>
        <v>0</v>
      </c>
      <c r="F5835" s="501"/>
      <c r="G5835" s="501"/>
      <c r="H5835" s="501"/>
    </row>
    <row r="5836" spans="1:8" s="504" customFormat="1">
      <c r="A5836" s="122">
        <v>142</v>
      </c>
      <c r="B5836" s="47" t="s">
        <v>6947</v>
      </c>
      <c r="C5836" s="122" t="s">
        <v>6948</v>
      </c>
      <c r="D5836" s="507" t="s">
        <v>4450</v>
      </c>
      <c r="E5836" s="513">
        <f t="shared" si="382"/>
        <v>0</v>
      </c>
      <c r="F5836" s="501"/>
      <c r="G5836" s="501"/>
      <c r="H5836" s="501"/>
    </row>
    <row r="5837" spans="1:8" s="504" customFormat="1">
      <c r="A5837" s="122">
        <v>143</v>
      </c>
      <c r="B5837" s="47" t="s">
        <v>6949</v>
      </c>
      <c r="C5837" s="122" t="s">
        <v>6950</v>
      </c>
      <c r="D5837" s="507" t="s">
        <v>4450</v>
      </c>
      <c r="E5837" s="513">
        <f t="shared" si="382"/>
        <v>0</v>
      </c>
      <c r="F5837" s="501"/>
      <c r="G5837" s="501"/>
      <c r="H5837" s="501"/>
    </row>
    <row r="5838" spans="1:8" s="504" customFormat="1">
      <c r="A5838" s="122">
        <v>144</v>
      </c>
      <c r="B5838" s="47" t="s">
        <v>6951</v>
      </c>
      <c r="C5838" s="122"/>
      <c r="D5838" s="507" t="s">
        <v>4450</v>
      </c>
      <c r="E5838" s="513">
        <f t="shared" si="382"/>
        <v>10</v>
      </c>
      <c r="F5838" s="501"/>
      <c r="G5838" s="501">
        <v>10</v>
      </c>
      <c r="H5838" s="501"/>
    </row>
    <row r="5839" spans="1:8" s="504" customFormat="1">
      <c r="A5839" s="122">
        <v>145</v>
      </c>
      <c r="B5839" s="47" t="s">
        <v>6952</v>
      </c>
      <c r="C5839" s="122" t="s">
        <v>6953</v>
      </c>
      <c r="D5839" s="94" t="s">
        <v>6916</v>
      </c>
      <c r="E5839" s="513">
        <f t="shared" si="382"/>
        <v>5</v>
      </c>
      <c r="F5839" s="501"/>
      <c r="G5839" s="501">
        <v>5</v>
      </c>
      <c r="H5839" s="501"/>
    </row>
    <row r="5840" spans="1:8" s="504" customFormat="1">
      <c r="A5840" s="122">
        <v>146</v>
      </c>
      <c r="B5840" s="47" t="s">
        <v>6954</v>
      </c>
      <c r="C5840" s="122" t="s">
        <v>6955</v>
      </c>
      <c r="D5840" s="94" t="s">
        <v>6916</v>
      </c>
      <c r="E5840" s="513">
        <f t="shared" si="382"/>
        <v>5</v>
      </c>
      <c r="F5840" s="501"/>
      <c r="G5840" s="501">
        <v>5</v>
      </c>
      <c r="H5840" s="501"/>
    </row>
    <row r="5841" spans="1:8" s="504" customFormat="1">
      <c r="A5841" s="122">
        <v>147</v>
      </c>
      <c r="B5841" s="68" t="s">
        <v>6956</v>
      </c>
      <c r="C5841" s="122"/>
      <c r="D5841" s="507" t="s">
        <v>4450</v>
      </c>
      <c r="E5841" s="513">
        <f t="shared" si="382"/>
        <v>3</v>
      </c>
      <c r="F5841" s="501"/>
      <c r="G5841" s="515" t="s">
        <v>6957</v>
      </c>
      <c r="H5841" s="501"/>
    </row>
    <row r="5842" spans="1:8" s="504" customFormat="1">
      <c r="A5842" s="122">
        <v>148</v>
      </c>
      <c r="B5842" s="68" t="s">
        <v>6959</v>
      </c>
      <c r="C5842" s="122"/>
      <c r="D5842" s="94" t="s">
        <v>6916</v>
      </c>
      <c r="E5842" s="513">
        <f t="shared" si="382"/>
        <v>0</v>
      </c>
      <c r="F5842" s="501"/>
      <c r="G5842" s="501"/>
      <c r="H5842" s="501"/>
    </row>
    <row r="5843" spans="1:8" s="503" customFormat="1">
      <c r="A5843" s="122">
        <v>149</v>
      </c>
      <c r="B5843" s="47" t="s">
        <v>6960</v>
      </c>
      <c r="C5843" s="514" t="s">
        <v>6961</v>
      </c>
      <c r="D5843" s="94" t="s">
        <v>1811</v>
      </c>
      <c r="E5843" s="513">
        <f t="shared" si="382"/>
        <v>0</v>
      </c>
      <c r="F5843" s="501"/>
      <c r="G5843" s="501"/>
      <c r="H5843" s="501"/>
    </row>
    <row r="5844" spans="1:8" s="503" customFormat="1">
      <c r="A5844" s="122">
        <v>150</v>
      </c>
      <c r="B5844" s="47" t="s">
        <v>6962</v>
      </c>
      <c r="C5844" s="514" t="s">
        <v>6963</v>
      </c>
      <c r="D5844" s="94" t="s">
        <v>1811</v>
      </c>
      <c r="E5844" s="513">
        <f t="shared" si="382"/>
        <v>0</v>
      </c>
      <c r="F5844" s="501"/>
      <c r="G5844" s="501"/>
      <c r="H5844" s="501"/>
    </row>
    <row r="5845" spans="1:8" s="504" customFormat="1">
      <c r="A5845" s="122">
        <v>151</v>
      </c>
      <c r="B5845" s="47" t="s">
        <v>6964</v>
      </c>
      <c r="C5845" s="122" t="s">
        <v>6965</v>
      </c>
      <c r="D5845" s="94" t="s">
        <v>1811</v>
      </c>
      <c r="E5845" s="513">
        <f t="shared" si="382"/>
        <v>0</v>
      </c>
      <c r="F5845" s="501"/>
      <c r="G5845" s="506"/>
      <c r="H5845" s="501"/>
    </row>
    <row r="5846" spans="1:8" s="504" customFormat="1">
      <c r="A5846" s="122">
        <v>152</v>
      </c>
      <c r="B5846" s="68" t="s">
        <v>6966</v>
      </c>
      <c r="C5846" s="122"/>
      <c r="D5846" s="507" t="s">
        <v>2034</v>
      </c>
      <c r="E5846" s="513">
        <f t="shared" si="382"/>
        <v>0</v>
      </c>
      <c r="F5846" s="501"/>
      <c r="G5846" s="501"/>
      <c r="H5846" s="501"/>
    </row>
    <row r="5847" spans="1:8" s="504" customFormat="1">
      <c r="A5847" s="122">
        <v>153</v>
      </c>
      <c r="B5847" s="68" t="s">
        <v>6967</v>
      </c>
      <c r="C5847" s="122"/>
      <c r="D5847" s="507" t="s">
        <v>2034</v>
      </c>
      <c r="E5847" s="513">
        <f t="shared" si="382"/>
        <v>0</v>
      </c>
      <c r="F5847" s="501"/>
      <c r="G5847" s="501"/>
      <c r="H5847" s="501"/>
    </row>
    <row r="5848" spans="1:8" s="504" customFormat="1">
      <c r="A5848" s="122">
        <v>154</v>
      </c>
      <c r="B5848" s="68" t="s">
        <v>6968</v>
      </c>
      <c r="C5848" s="122"/>
      <c r="D5848" s="507" t="s">
        <v>2034</v>
      </c>
      <c r="E5848" s="513">
        <f t="shared" si="382"/>
        <v>0</v>
      </c>
      <c r="F5848" s="501"/>
      <c r="G5848" s="501"/>
      <c r="H5848" s="501"/>
    </row>
    <row r="5849" spans="1:8" s="504" customFormat="1">
      <c r="A5849" s="122">
        <v>155</v>
      </c>
      <c r="B5849" s="47" t="s">
        <v>6969</v>
      </c>
      <c r="C5849" s="122" t="s">
        <v>6970</v>
      </c>
      <c r="D5849" s="507" t="s">
        <v>2034</v>
      </c>
      <c r="E5849" s="513">
        <f t="shared" ref="E5849:E5880" si="383">F5849+G5849+H5849</f>
        <v>0</v>
      </c>
      <c r="F5849" s="501"/>
      <c r="G5849" s="501"/>
      <c r="H5849" s="501"/>
    </row>
    <row r="5850" spans="1:8" s="504" customFormat="1" ht="46.5">
      <c r="A5850" s="122">
        <v>156</v>
      </c>
      <c r="B5850" s="47" t="s">
        <v>6971</v>
      </c>
      <c r="C5850" s="122"/>
      <c r="D5850" s="507" t="s">
        <v>2034</v>
      </c>
      <c r="E5850" s="513">
        <f t="shared" si="383"/>
        <v>0</v>
      </c>
      <c r="F5850" s="501"/>
      <c r="G5850" s="501"/>
      <c r="H5850" s="501"/>
    </row>
    <row r="5851" spans="1:8" s="504" customFormat="1">
      <c r="A5851" s="122">
        <v>157</v>
      </c>
      <c r="B5851" s="68" t="s">
        <v>6972</v>
      </c>
      <c r="C5851" s="122" t="s">
        <v>6973</v>
      </c>
      <c r="D5851" s="94" t="s">
        <v>1811</v>
      </c>
      <c r="E5851" s="513">
        <f t="shared" si="383"/>
        <v>45.25</v>
      </c>
      <c r="F5851" s="501"/>
      <c r="G5851" s="502">
        <v>45.25</v>
      </c>
      <c r="H5851" s="501"/>
    </row>
    <row r="5852" spans="1:8" s="504" customFormat="1">
      <c r="A5852" s="122">
        <v>158</v>
      </c>
      <c r="B5852" s="68" t="s">
        <v>6974</v>
      </c>
      <c r="C5852" s="122" t="s">
        <v>6975</v>
      </c>
      <c r="D5852" s="94" t="s">
        <v>1811</v>
      </c>
      <c r="E5852" s="513">
        <f t="shared" si="383"/>
        <v>25</v>
      </c>
      <c r="F5852" s="501"/>
      <c r="G5852" s="501">
        <v>25</v>
      </c>
      <c r="H5852" s="501"/>
    </row>
    <row r="5853" spans="1:8" s="504" customFormat="1">
      <c r="A5853" s="122">
        <v>159</v>
      </c>
      <c r="B5853" s="68" t="s">
        <v>6976</v>
      </c>
      <c r="C5853" s="122" t="s">
        <v>6977</v>
      </c>
      <c r="D5853" s="507" t="s">
        <v>2034</v>
      </c>
      <c r="E5853" s="513">
        <f t="shared" si="383"/>
        <v>2188</v>
      </c>
      <c r="F5853" s="501"/>
      <c r="G5853" s="501">
        <v>2188</v>
      </c>
      <c r="H5853" s="501"/>
    </row>
    <row r="5854" spans="1:8" s="504" customFormat="1" ht="46.5">
      <c r="A5854" s="122">
        <v>160</v>
      </c>
      <c r="B5854" s="47" t="s">
        <v>6978</v>
      </c>
      <c r="C5854" s="122" t="s">
        <v>6979</v>
      </c>
      <c r="D5854" s="94" t="s">
        <v>1811</v>
      </c>
      <c r="E5854" s="513">
        <f t="shared" si="383"/>
        <v>0</v>
      </c>
      <c r="F5854" s="501"/>
      <c r="G5854" s="501"/>
      <c r="H5854" s="501"/>
    </row>
    <row r="5855" spans="1:8" s="504" customFormat="1">
      <c r="A5855" s="122">
        <v>161</v>
      </c>
      <c r="B5855" s="68" t="s">
        <v>6980</v>
      </c>
      <c r="C5855" s="122"/>
      <c r="D5855" s="94" t="s">
        <v>1811</v>
      </c>
      <c r="E5855" s="513">
        <f t="shared" si="383"/>
        <v>37</v>
      </c>
      <c r="F5855" s="501"/>
      <c r="G5855" s="506">
        <v>37</v>
      </c>
      <c r="H5855" s="501"/>
    </row>
    <row r="5856" spans="1:8" s="504" customFormat="1">
      <c r="A5856" s="122">
        <v>162</v>
      </c>
      <c r="B5856" s="68" t="s">
        <v>6981</v>
      </c>
      <c r="C5856" s="122"/>
      <c r="D5856" s="94" t="s">
        <v>1811</v>
      </c>
      <c r="E5856" s="513">
        <f t="shared" si="383"/>
        <v>37</v>
      </c>
      <c r="F5856" s="501"/>
      <c r="G5856" s="506">
        <v>37</v>
      </c>
      <c r="H5856" s="501"/>
    </row>
    <row r="5857" spans="1:8" s="504" customFormat="1" ht="46.5">
      <c r="A5857" s="122">
        <v>163</v>
      </c>
      <c r="B5857" s="47" t="s">
        <v>6982</v>
      </c>
      <c r="C5857" s="122" t="s">
        <v>6983</v>
      </c>
      <c r="D5857" s="94" t="s">
        <v>1811</v>
      </c>
      <c r="E5857" s="513">
        <f t="shared" si="383"/>
        <v>75</v>
      </c>
      <c r="F5857" s="501"/>
      <c r="G5857" s="501">
        <v>75</v>
      </c>
      <c r="H5857" s="501"/>
    </row>
    <row r="5858" spans="1:8" s="504" customFormat="1" ht="46.5">
      <c r="A5858" s="122">
        <v>164</v>
      </c>
      <c r="B5858" s="47" t="s">
        <v>6984</v>
      </c>
      <c r="C5858" s="122" t="s">
        <v>6983</v>
      </c>
      <c r="D5858" s="94" t="s">
        <v>1811</v>
      </c>
      <c r="E5858" s="513">
        <f t="shared" si="383"/>
        <v>50</v>
      </c>
      <c r="F5858" s="501"/>
      <c r="G5858" s="501">
        <v>50</v>
      </c>
      <c r="H5858" s="501"/>
    </row>
    <row r="5859" spans="1:8" s="504" customFormat="1" ht="46.5">
      <c r="A5859" s="122">
        <v>165</v>
      </c>
      <c r="B5859" s="47" t="s">
        <v>6985</v>
      </c>
      <c r="C5859" s="122" t="s">
        <v>6983</v>
      </c>
      <c r="D5859" s="94" t="s">
        <v>1811</v>
      </c>
      <c r="E5859" s="513">
        <f t="shared" si="383"/>
        <v>50</v>
      </c>
      <c r="F5859" s="501"/>
      <c r="G5859" s="501">
        <v>50</v>
      </c>
      <c r="H5859" s="501"/>
    </row>
    <row r="5860" spans="1:8" s="504" customFormat="1" ht="46.5">
      <c r="A5860" s="122">
        <v>166</v>
      </c>
      <c r="B5860" s="47" t="s">
        <v>6986</v>
      </c>
      <c r="C5860" s="122" t="s">
        <v>6983</v>
      </c>
      <c r="D5860" s="94" t="s">
        <v>1811</v>
      </c>
      <c r="E5860" s="513">
        <f t="shared" si="383"/>
        <v>50</v>
      </c>
      <c r="F5860" s="501"/>
      <c r="G5860" s="501">
        <v>50</v>
      </c>
      <c r="H5860" s="501"/>
    </row>
    <row r="5861" spans="1:8" s="503" customFormat="1">
      <c r="A5861" s="122">
        <v>167</v>
      </c>
      <c r="B5861" s="47" t="s">
        <v>6987</v>
      </c>
      <c r="C5861" s="514" t="s">
        <v>6988</v>
      </c>
      <c r="D5861" s="94" t="s">
        <v>4450</v>
      </c>
      <c r="E5861" s="513">
        <f t="shared" si="383"/>
        <v>0</v>
      </c>
      <c r="F5861" s="501"/>
      <c r="G5861" s="501"/>
      <c r="H5861" s="501"/>
    </row>
    <row r="5862" spans="1:8" s="504" customFormat="1">
      <c r="A5862" s="122">
        <v>168</v>
      </c>
      <c r="B5862" s="68" t="s">
        <v>6989</v>
      </c>
      <c r="C5862" s="122"/>
      <c r="D5862" s="94" t="s">
        <v>4450</v>
      </c>
      <c r="E5862" s="513">
        <f t="shared" si="383"/>
        <v>50</v>
      </c>
      <c r="F5862" s="501"/>
      <c r="G5862" s="501">
        <v>50</v>
      </c>
      <c r="H5862" s="501"/>
    </row>
    <row r="5863" spans="1:8" s="504" customFormat="1">
      <c r="A5863" s="122">
        <v>169</v>
      </c>
      <c r="B5863" s="68" t="s">
        <v>6990</v>
      </c>
      <c r="C5863" s="122"/>
      <c r="D5863" s="94" t="s">
        <v>4450</v>
      </c>
      <c r="E5863" s="513">
        <f t="shared" si="383"/>
        <v>0</v>
      </c>
      <c r="F5863" s="501"/>
      <c r="G5863" s="501"/>
      <c r="H5863" s="501"/>
    </row>
    <row r="5864" spans="1:8" s="504" customFormat="1">
      <c r="A5864" s="122">
        <v>170</v>
      </c>
      <c r="B5864" s="68" t="s">
        <v>6991</v>
      </c>
      <c r="C5864" s="122"/>
      <c r="D5864" s="94" t="s">
        <v>4450</v>
      </c>
      <c r="E5864" s="513">
        <f t="shared" si="383"/>
        <v>50</v>
      </c>
      <c r="F5864" s="501"/>
      <c r="G5864" s="501">
        <v>50</v>
      </c>
      <c r="H5864" s="501"/>
    </row>
    <row r="5865" spans="1:8" s="504" customFormat="1">
      <c r="A5865" s="122">
        <v>171</v>
      </c>
      <c r="B5865" s="68" t="s">
        <v>6992</v>
      </c>
      <c r="C5865" s="122"/>
      <c r="D5865" s="94" t="s">
        <v>4450</v>
      </c>
      <c r="E5865" s="513">
        <f t="shared" si="383"/>
        <v>85</v>
      </c>
      <c r="F5865" s="501"/>
      <c r="G5865" s="501">
        <v>85</v>
      </c>
      <c r="H5865" s="501"/>
    </row>
    <row r="5866" spans="1:8" s="504" customFormat="1">
      <c r="A5866" s="122">
        <v>172</v>
      </c>
      <c r="B5866" s="68" t="s">
        <v>6993</v>
      </c>
      <c r="C5866" s="122"/>
      <c r="D5866" s="94" t="s">
        <v>4450</v>
      </c>
      <c r="E5866" s="513">
        <f t="shared" si="383"/>
        <v>0</v>
      </c>
      <c r="F5866" s="501"/>
      <c r="G5866" s="515"/>
      <c r="H5866" s="501"/>
    </row>
    <row r="5867" spans="1:8" s="504" customFormat="1">
      <c r="A5867" s="122">
        <v>173</v>
      </c>
      <c r="B5867" s="68" t="s">
        <v>6330</v>
      </c>
      <c r="C5867" s="122"/>
      <c r="D5867" s="94" t="s">
        <v>6323</v>
      </c>
      <c r="E5867" s="513">
        <f t="shared" si="383"/>
        <v>70</v>
      </c>
      <c r="F5867" s="501"/>
      <c r="G5867" s="501">
        <v>70</v>
      </c>
      <c r="H5867" s="501"/>
    </row>
    <row r="5868" spans="1:8" s="504" customFormat="1">
      <c r="A5868" s="122">
        <v>174</v>
      </c>
      <c r="B5868" s="68" t="s">
        <v>1665</v>
      </c>
      <c r="C5868" s="122"/>
      <c r="D5868" s="94" t="s">
        <v>4450</v>
      </c>
      <c r="E5868" s="513">
        <f t="shared" si="383"/>
        <v>50</v>
      </c>
      <c r="F5868" s="501"/>
      <c r="G5868" s="501">
        <v>50</v>
      </c>
      <c r="H5868" s="501"/>
    </row>
    <row r="5869" spans="1:8" s="504" customFormat="1">
      <c r="A5869" s="122">
        <v>175</v>
      </c>
      <c r="B5869" s="68" t="s">
        <v>6994</v>
      </c>
      <c r="C5869" s="122"/>
      <c r="D5869" s="94" t="s">
        <v>4450</v>
      </c>
      <c r="E5869" s="513">
        <f t="shared" si="383"/>
        <v>20</v>
      </c>
      <c r="F5869" s="501"/>
      <c r="G5869" s="501">
        <v>20</v>
      </c>
      <c r="H5869" s="501"/>
    </row>
    <row r="5870" spans="1:8" s="504" customFormat="1">
      <c r="A5870" s="122">
        <v>176</v>
      </c>
      <c r="B5870" s="68" t="s">
        <v>6995</v>
      </c>
      <c r="C5870" s="122"/>
      <c r="D5870" s="94" t="s">
        <v>4450</v>
      </c>
      <c r="E5870" s="513">
        <f t="shared" si="383"/>
        <v>10</v>
      </c>
      <c r="F5870" s="501"/>
      <c r="G5870" s="501">
        <v>10</v>
      </c>
      <c r="H5870" s="501"/>
    </row>
    <row r="5871" spans="1:8" s="504" customFormat="1">
      <c r="A5871" s="122">
        <v>177</v>
      </c>
      <c r="B5871" s="68" t="s">
        <v>2822</v>
      </c>
      <c r="C5871" s="122"/>
      <c r="D5871" s="94" t="s">
        <v>4450</v>
      </c>
      <c r="E5871" s="513">
        <f t="shared" si="383"/>
        <v>10</v>
      </c>
      <c r="F5871" s="501"/>
      <c r="G5871" s="501">
        <v>10</v>
      </c>
      <c r="H5871" s="501"/>
    </row>
    <row r="5872" spans="1:8" s="504" customFormat="1">
      <c r="A5872" s="122">
        <v>178</v>
      </c>
      <c r="B5872" s="68" t="s">
        <v>6996</v>
      </c>
      <c r="C5872" s="122"/>
      <c r="D5872" s="94" t="s">
        <v>4450</v>
      </c>
      <c r="E5872" s="513">
        <f t="shared" si="383"/>
        <v>0</v>
      </c>
      <c r="F5872" s="501"/>
      <c r="G5872" s="501"/>
      <c r="H5872" s="501"/>
    </row>
    <row r="5873" spans="1:8" s="504" customFormat="1">
      <c r="A5873" s="122">
        <v>179</v>
      </c>
      <c r="B5873" s="68" t="s">
        <v>1668</v>
      </c>
      <c r="C5873" s="122"/>
      <c r="D5873" s="94" t="s">
        <v>4450</v>
      </c>
      <c r="E5873" s="513">
        <f t="shared" si="383"/>
        <v>0</v>
      </c>
      <c r="F5873" s="501"/>
      <c r="G5873" s="501"/>
      <c r="H5873" s="501"/>
    </row>
    <row r="5874" spans="1:8" s="504" customFormat="1">
      <c r="A5874" s="122">
        <v>180</v>
      </c>
      <c r="B5874" s="68" t="s">
        <v>6997</v>
      </c>
      <c r="C5874" s="122"/>
      <c r="D5874" s="94" t="s">
        <v>4450</v>
      </c>
      <c r="E5874" s="513">
        <f t="shared" si="383"/>
        <v>245</v>
      </c>
      <c r="F5874" s="501"/>
      <c r="G5874" s="501">
        <v>245</v>
      </c>
      <c r="H5874" s="501"/>
    </row>
    <row r="5875" spans="1:8" s="504" customFormat="1">
      <c r="A5875" s="122">
        <v>181</v>
      </c>
      <c r="B5875" s="68" t="s">
        <v>6998</v>
      </c>
      <c r="C5875" s="122"/>
      <c r="D5875" s="94" t="s">
        <v>4450</v>
      </c>
      <c r="E5875" s="513">
        <f t="shared" si="383"/>
        <v>245</v>
      </c>
      <c r="F5875" s="501"/>
      <c r="G5875" s="501">
        <v>245</v>
      </c>
      <c r="H5875" s="501"/>
    </row>
    <row r="5876" spans="1:8" s="504" customFormat="1">
      <c r="A5876" s="122">
        <v>182</v>
      </c>
      <c r="B5876" s="68" t="s">
        <v>6999</v>
      </c>
      <c r="C5876" s="122"/>
      <c r="D5876" s="94" t="s">
        <v>4450</v>
      </c>
      <c r="E5876" s="513">
        <f t="shared" si="383"/>
        <v>45</v>
      </c>
      <c r="F5876" s="501"/>
      <c r="G5876" s="501">
        <v>45</v>
      </c>
      <c r="H5876" s="501"/>
    </row>
    <row r="5877" spans="1:8" s="504" customFormat="1">
      <c r="A5877" s="122">
        <v>183</v>
      </c>
      <c r="B5877" s="68" t="s">
        <v>2824</v>
      </c>
      <c r="C5877" s="122"/>
      <c r="D5877" s="94" t="s">
        <v>6323</v>
      </c>
      <c r="E5877" s="513">
        <f t="shared" si="383"/>
        <v>30</v>
      </c>
      <c r="F5877" s="501"/>
      <c r="G5877" s="501">
        <v>30</v>
      </c>
      <c r="H5877" s="501"/>
    </row>
    <row r="5878" spans="1:8" s="504" customFormat="1">
      <c r="A5878" s="122">
        <v>184</v>
      </c>
      <c r="B5878" s="68" t="s">
        <v>7000</v>
      </c>
      <c r="C5878" s="122"/>
      <c r="D5878" s="94" t="s">
        <v>6323</v>
      </c>
      <c r="E5878" s="513">
        <f t="shared" si="383"/>
        <v>30</v>
      </c>
      <c r="F5878" s="501"/>
      <c r="G5878" s="501">
        <v>30</v>
      </c>
      <c r="H5878" s="501"/>
    </row>
    <row r="5879" spans="1:8" s="504" customFormat="1">
      <c r="A5879" s="122">
        <v>185</v>
      </c>
      <c r="B5879" s="68" t="s">
        <v>2826</v>
      </c>
      <c r="C5879" s="122"/>
      <c r="D5879" s="94" t="s">
        <v>4450</v>
      </c>
      <c r="E5879" s="513">
        <f t="shared" si="383"/>
        <v>20</v>
      </c>
      <c r="F5879" s="501"/>
      <c r="G5879" s="501">
        <v>20</v>
      </c>
      <c r="H5879" s="501"/>
    </row>
    <row r="5880" spans="1:8" s="504" customFormat="1">
      <c r="A5880" s="122">
        <v>186</v>
      </c>
      <c r="B5880" s="68" t="s">
        <v>7001</v>
      </c>
      <c r="C5880" s="122"/>
      <c r="D5880" s="94" t="s">
        <v>4450</v>
      </c>
      <c r="E5880" s="513">
        <f t="shared" si="383"/>
        <v>0</v>
      </c>
      <c r="F5880" s="501"/>
      <c r="G5880" s="501"/>
      <c r="H5880" s="501"/>
    </row>
    <row r="5881" spans="1:8" s="504" customFormat="1">
      <c r="A5881" s="122">
        <v>187</v>
      </c>
      <c r="B5881" s="68" t="s">
        <v>7002</v>
      </c>
      <c r="C5881" s="122"/>
      <c r="D5881" s="94" t="s">
        <v>4450</v>
      </c>
      <c r="E5881" s="513">
        <f t="shared" ref="E5881:E5912" si="384">F5881+G5881+H5881</f>
        <v>250</v>
      </c>
      <c r="F5881" s="501"/>
      <c r="G5881" s="501">
        <v>250</v>
      </c>
      <c r="H5881" s="501"/>
    </row>
    <row r="5882" spans="1:8" s="504" customFormat="1">
      <c r="A5882" s="122">
        <v>188</v>
      </c>
      <c r="B5882" s="68" t="s">
        <v>7003</v>
      </c>
      <c r="C5882" s="122"/>
      <c r="D5882" s="94" t="s">
        <v>4450</v>
      </c>
      <c r="E5882" s="513">
        <f t="shared" si="384"/>
        <v>1525</v>
      </c>
      <c r="F5882" s="501"/>
      <c r="G5882" s="501">
        <v>1525</v>
      </c>
      <c r="H5882" s="501"/>
    </row>
    <row r="5883" spans="1:8" s="504" customFormat="1">
      <c r="A5883" s="122">
        <v>189</v>
      </c>
      <c r="B5883" s="68" t="s">
        <v>7004</v>
      </c>
      <c r="C5883" s="122"/>
      <c r="D5883" s="94" t="s">
        <v>4450</v>
      </c>
      <c r="E5883" s="513">
        <f t="shared" si="384"/>
        <v>0</v>
      </c>
      <c r="F5883" s="501"/>
      <c r="G5883" s="501"/>
      <c r="H5883" s="501"/>
    </row>
    <row r="5884" spans="1:8" s="504" customFormat="1">
      <c r="A5884" s="122">
        <v>190</v>
      </c>
      <c r="B5884" s="68" t="s">
        <v>7005</v>
      </c>
      <c r="C5884" s="122"/>
      <c r="D5884" s="94" t="s">
        <v>4450</v>
      </c>
      <c r="E5884" s="513">
        <f t="shared" si="384"/>
        <v>0</v>
      </c>
      <c r="F5884" s="501"/>
      <c r="G5884" s="501"/>
      <c r="H5884" s="501"/>
    </row>
    <row r="5885" spans="1:8" s="504" customFormat="1">
      <c r="A5885" s="122">
        <v>191</v>
      </c>
      <c r="B5885" s="68" t="s">
        <v>7006</v>
      </c>
      <c r="C5885" s="122"/>
      <c r="D5885" s="94" t="s">
        <v>6916</v>
      </c>
      <c r="E5885" s="513">
        <f t="shared" si="384"/>
        <v>0</v>
      </c>
      <c r="F5885" s="501"/>
      <c r="G5885" s="501"/>
      <c r="H5885" s="501"/>
    </row>
    <row r="5886" spans="1:8" s="504" customFormat="1">
      <c r="A5886" s="122">
        <v>192</v>
      </c>
      <c r="B5886" s="68" t="s">
        <v>7007</v>
      </c>
      <c r="C5886" s="122"/>
      <c r="D5886" s="94" t="s">
        <v>4450</v>
      </c>
      <c r="E5886" s="513">
        <f t="shared" si="384"/>
        <v>150</v>
      </c>
      <c r="F5886" s="501"/>
      <c r="G5886" s="501">
        <v>150</v>
      </c>
      <c r="H5886" s="501"/>
    </row>
    <row r="5887" spans="1:8" s="504" customFormat="1">
      <c r="A5887" s="122">
        <v>193</v>
      </c>
      <c r="B5887" s="68" t="s">
        <v>7008</v>
      </c>
      <c r="C5887" s="122"/>
      <c r="D5887" s="94" t="s">
        <v>6916</v>
      </c>
      <c r="E5887" s="513">
        <f t="shared" si="384"/>
        <v>0</v>
      </c>
      <c r="F5887" s="501"/>
      <c r="G5887" s="501"/>
      <c r="H5887" s="501"/>
    </row>
    <row r="5888" spans="1:8" s="504" customFormat="1">
      <c r="A5888" s="122">
        <v>194</v>
      </c>
      <c r="B5888" s="68" t="s">
        <v>7009</v>
      </c>
      <c r="C5888" s="122"/>
      <c r="D5888" s="94" t="s">
        <v>4450</v>
      </c>
      <c r="E5888" s="513">
        <f t="shared" si="384"/>
        <v>0</v>
      </c>
      <c r="F5888" s="501"/>
      <c r="G5888" s="501"/>
      <c r="H5888" s="501"/>
    </row>
    <row r="5889" spans="1:8" s="504" customFormat="1">
      <c r="A5889" s="122">
        <v>195</v>
      </c>
      <c r="B5889" s="68" t="s">
        <v>7010</v>
      </c>
      <c r="C5889" s="122"/>
      <c r="D5889" s="94" t="s">
        <v>4450</v>
      </c>
      <c r="E5889" s="513">
        <f t="shared" si="384"/>
        <v>10</v>
      </c>
      <c r="F5889" s="501"/>
      <c r="G5889" s="501">
        <v>10</v>
      </c>
      <c r="H5889" s="501"/>
    </row>
    <row r="5890" spans="1:8" s="504" customFormat="1">
      <c r="A5890" s="122">
        <v>196</v>
      </c>
      <c r="B5890" s="68" t="s">
        <v>7011</v>
      </c>
      <c r="C5890" s="122"/>
      <c r="D5890" s="94" t="s">
        <v>4450</v>
      </c>
      <c r="E5890" s="513">
        <f t="shared" si="384"/>
        <v>10</v>
      </c>
      <c r="F5890" s="501"/>
      <c r="G5890" s="501">
        <v>10</v>
      </c>
      <c r="H5890" s="501"/>
    </row>
    <row r="5891" spans="1:8" s="504" customFormat="1">
      <c r="A5891" s="122">
        <v>197</v>
      </c>
      <c r="B5891" s="68" t="s">
        <v>7012</v>
      </c>
      <c r="C5891" s="122"/>
      <c r="D5891" s="94" t="s">
        <v>4450</v>
      </c>
      <c r="E5891" s="513">
        <f t="shared" si="384"/>
        <v>15</v>
      </c>
      <c r="F5891" s="501"/>
      <c r="G5891" s="501">
        <v>15</v>
      </c>
      <c r="H5891" s="501"/>
    </row>
    <row r="5892" spans="1:8" s="504" customFormat="1">
      <c r="A5892" s="122">
        <v>198</v>
      </c>
      <c r="B5892" s="68" t="s">
        <v>7013</v>
      </c>
      <c r="C5892" s="122"/>
      <c r="D5892" s="94" t="s">
        <v>4450</v>
      </c>
      <c r="E5892" s="513">
        <f t="shared" si="384"/>
        <v>20</v>
      </c>
      <c r="F5892" s="501"/>
      <c r="G5892" s="501">
        <v>20</v>
      </c>
      <c r="H5892" s="501"/>
    </row>
    <row r="5893" spans="1:8" s="504" customFormat="1">
      <c r="A5893" s="122">
        <v>199</v>
      </c>
      <c r="B5893" s="68" t="s">
        <v>7014</v>
      </c>
      <c r="C5893" s="122"/>
      <c r="D5893" s="94" t="s">
        <v>4450</v>
      </c>
      <c r="E5893" s="513">
        <f t="shared" si="384"/>
        <v>0</v>
      </c>
      <c r="F5893" s="501"/>
      <c r="G5893" s="501"/>
      <c r="H5893" s="501"/>
    </row>
    <row r="5894" spans="1:8" s="504" customFormat="1">
      <c r="A5894" s="122">
        <v>200</v>
      </c>
      <c r="B5894" s="68" t="s">
        <v>7015</v>
      </c>
      <c r="C5894" s="122"/>
      <c r="D5894" s="94" t="s">
        <v>4450</v>
      </c>
      <c r="E5894" s="513">
        <f t="shared" si="384"/>
        <v>0</v>
      </c>
      <c r="F5894" s="501"/>
      <c r="G5894" s="501"/>
      <c r="H5894" s="501"/>
    </row>
    <row r="5895" spans="1:8" s="504" customFormat="1">
      <c r="A5895" s="122">
        <v>201</v>
      </c>
      <c r="B5895" s="68" t="s">
        <v>7016</v>
      </c>
      <c r="C5895" s="122"/>
      <c r="D5895" s="94" t="s">
        <v>4450</v>
      </c>
      <c r="E5895" s="513">
        <f t="shared" si="384"/>
        <v>0</v>
      </c>
      <c r="F5895" s="501"/>
      <c r="G5895" s="501"/>
      <c r="H5895" s="501"/>
    </row>
    <row r="5896" spans="1:8" s="504" customFormat="1">
      <c r="A5896" s="122">
        <v>202</v>
      </c>
      <c r="B5896" s="68" t="s">
        <v>7017</v>
      </c>
      <c r="C5896" s="122"/>
      <c r="D5896" s="94" t="s">
        <v>4450</v>
      </c>
      <c r="E5896" s="513">
        <f t="shared" si="384"/>
        <v>0</v>
      </c>
      <c r="F5896" s="501"/>
      <c r="G5896" s="501"/>
      <c r="H5896" s="501"/>
    </row>
    <row r="5897" spans="1:8" s="503" customFormat="1">
      <c r="A5897" s="122">
        <v>203</v>
      </c>
      <c r="B5897" s="68" t="s">
        <v>592</v>
      </c>
      <c r="C5897" s="514"/>
      <c r="D5897" s="94" t="s">
        <v>1816</v>
      </c>
      <c r="E5897" s="513">
        <f t="shared" si="384"/>
        <v>500</v>
      </c>
      <c r="F5897" s="501"/>
      <c r="G5897" s="501">
        <v>500</v>
      </c>
      <c r="H5897" s="501"/>
    </row>
    <row r="5898" spans="1:8" s="504" customFormat="1">
      <c r="A5898" s="122">
        <v>204</v>
      </c>
      <c r="B5898" s="68" t="s">
        <v>7018</v>
      </c>
      <c r="C5898" s="122"/>
      <c r="D5898" s="94" t="s">
        <v>4450</v>
      </c>
      <c r="E5898" s="513">
        <f t="shared" si="384"/>
        <v>25</v>
      </c>
      <c r="F5898" s="501"/>
      <c r="G5898" s="501">
        <v>25</v>
      </c>
      <c r="H5898" s="501"/>
    </row>
    <row r="5899" spans="1:8" s="504" customFormat="1">
      <c r="A5899" s="122">
        <v>205</v>
      </c>
      <c r="B5899" s="68" t="s">
        <v>7019</v>
      </c>
      <c r="C5899" s="122"/>
      <c r="D5899" s="94" t="s">
        <v>2034</v>
      </c>
      <c r="E5899" s="513">
        <f t="shared" si="384"/>
        <v>75</v>
      </c>
      <c r="F5899" s="501"/>
      <c r="G5899" s="501">
        <v>75</v>
      </c>
      <c r="H5899" s="501"/>
    </row>
    <row r="5900" spans="1:8" s="504" customFormat="1">
      <c r="A5900" s="122">
        <v>206</v>
      </c>
      <c r="B5900" s="68" t="s">
        <v>7020</v>
      </c>
      <c r="C5900" s="122"/>
      <c r="D5900" s="94" t="s">
        <v>2034</v>
      </c>
      <c r="E5900" s="513">
        <f t="shared" si="384"/>
        <v>0</v>
      </c>
      <c r="F5900" s="501"/>
      <c r="G5900" s="501"/>
      <c r="H5900" s="501"/>
    </row>
    <row r="5901" spans="1:8" s="504" customFormat="1">
      <c r="A5901" s="122">
        <v>207</v>
      </c>
      <c r="B5901" s="68" t="s">
        <v>7021</v>
      </c>
      <c r="C5901" s="122"/>
      <c r="D5901" s="94" t="s">
        <v>2034</v>
      </c>
      <c r="E5901" s="513">
        <f t="shared" si="384"/>
        <v>0</v>
      </c>
      <c r="F5901" s="501"/>
      <c r="G5901" s="501"/>
      <c r="H5901" s="501"/>
    </row>
    <row r="5902" spans="1:8" s="504" customFormat="1">
      <c r="A5902" s="122">
        <v>208</v>
      </c>
      <c r="B5902" s="47" t="s">
        <v>7022</v>
      </c>
      <c r="C5902" s="122" t="s">
        <v>7023</v>
      </c>
      <c r="D5902" s="94" t="s">
        <v>1811</v>
      </c>
      <c r="E5902" s="513">
        <f t="shared" si="384"/>
        <v>0</v>
      </c>
      <c r="F5902" s="501"/>
      <c r="G5902" s="506"/>
      <c r="H5902" s="501"/>
    </row>
    <row r="5903" spans="1:8" s="504" customFormat="1">
      <c r="A5903" s="122">
        <v>209</v>
      </c>
      <c r="B5903" s="47" t="s">
        <v>7024</v>
      </c>
      <c r="C5903" s="122"/>
      <c r="D5903" s="94" t="s">
        <v>4450</v>
      </c>
      <c r="E5903" s="513">
        <f t="shared" si="384"/>
        <v>25</v>
      </c>
      <c r="F5903" s="501"/>
      <c r="G5903" s="501">
        <v>25</v>
      </c>
      <c r="H5903" s="501"/>
    </row>
    <row r="5904" spans="1:8" s="504" customFormat="1" ht="46.5">
      <c r="A5904" s="122">
        <v>210</v>
      </c>
      <c r="B5904" s="47" t="s">
        <v>7025</v>
      </c>
      <c r="C5904" s="122"/>
      <c r="D5904" s="94" t="s">
        <v>4450</v>
      </c>
      <c r="E5904" s="513">
        <f t="shared" si="384"/>
        <v>0</v>
      </c>
      <c r="F5904" s="501"/>
      <c r="G5904" s="501"/>
      <c r="H5904" s="501"/>
    </row>
    <row r="5905" spans="1:8" s="504" customFormat="1" ht="46.5">
      <c r="A5905" s="122">
        <v>211</v>
      </c>
      <c r="B5905" s="47" t="s">
        <v>7026</v>
      </c>
      <c r="C5905" s="122"/>
      <c r="D5905" s="94" t="s">
        <v>4450</v>
      </c>
      <c r="E5905" s="513">
        <f t="shared" si="384"/>
        <v>0</v>
      </c>
      <c r="F5905" s="501"/>
      <c r="G5905" s="501"/>
      <c r="H5905" s="501"/>
    </row>
    <row r="5906" spans="1:8" s="504" customFormat="1" ht="46.5">
      <c r="A5906" s="122">
        <v>212</v>
      </c>
      <c r="B5906" s="47" t="s">
        <v>7027</v>
      </c>
      <c r="C5906" s="122"/>
      <c r="D5906" s="94" t="s">
        <v>4450</v>
      </c>
      <c r="E5906" s="513">
        <f t="shared" si="384"/>
        <v>5</v>
      </c>
      <c r="F5906" s="501"/>
      <c r="G5906" s="501">
        <v>5</v>
      </c>
      <c r="H5906" s="501"/>
    </row>
    <row r="5907" spans="1:8" s="504" customFormat="1" ht="46.5">
      <c r="A5907" s="122">
        <v>213</v>
      </c>
      <c r="B5907" s="47" t="s">
        <v>7028</v>
      </c>
      <c r="C5907" s="122"/>
      <c r="D5907" s="94" t="s">
        <v>4450</v>
      </c>
      <c r="E5907" s="513">
        <f t="shared" si="384"/>
        <v>5</v>
      </c>
      <c r="F5907" s="501"/>
      <c r="G5907" s="501">
        <v>5</v>
      </c>
      <c r="H5907" s="501"/>
    </row>
    <row r="5908" spans="1:8" s="504" customFormat="1" ht="46.5">
      <c r="A5908" s="122">
        <v>214</v>
      </c>
      <c r="B5908" s="47" t="s">
        <v>7029</v>
      </c>
      <c r="C5908" s="122"/>
      <c r="D5908" s="94" t="s">
        <v>4450</v>
      </c>
      <c r="E5908" s="513">
        <f t="shared" si="384"/>
        <v>0</v>
      </c>
      <c r="F5908" s="501"/>
      <c r="G5908" s="501"/>
      <c r="H5908" s="501"/>
    </row>
    <row r="5909" spans="1:8" s="504" customFormat="1">
      <c r="A5909" s="122">
        <v>215</v>
      </c>
      <c r="B5909" s="68" t="s">
        <v>7030</v>
      </c>
      <c r="C5909" s="122"/>
      <c r="D5909" s="94" t="s">
        <v>6323</v>
      </c>
      <c r="E5909" s="513">
        <f t="shared" si="384"/>
        <v>0</v>
      </c>
      <c r="F5909" s="501"/>
      <c r="G5909" s="501"/>
      <c r="H5909" s="501"/>
    </row>
    <row r="5910" spans="1:8" s="504" customFormat="1">
      <c r="A5910" s="122">
        <v>216</v>
      </c>
      <c r="B5910" s="68" t="s">
        <v>7031</v>
      </c>
      <c r="C5910" s="122"/>
      <c r="D5910" s="94" t="s">
        <v>1811</v>
      </c>
      <c r="E5910" s="513">
        <f t="shared" si="384"/>
        <v>0</v>
      </c>
      <c r="F5910" s="501"/>
      <c r="G5910" s="501"/>
      <c r="H5910" s="501"/>
    </row>
    <row r="5911" spans="1:8" s="504" customFormat="1">
      <c r="A5911" s="122">
        <v>217</v>
      </c>
      <c r="B5911" s="68" t="s">
        <v>7032</v>
      </c>
      <c r="C5911" s="122"/>
      <c r="D5911" s="94" t="s">
        <v>1811</v>
      </c>
      <c r="E5911" s="513">
        <f t="shared" si="384"/>
        <v>11</v>
      </c>
      <c r="F5911" s="501"/>
      <c r="G5911" s="501">
        <v>11</v>
      </c>
      <c r="H5911" s="501"/>
    </row>
    <row r="5912" spans="1:8" s="504" customFormat="1">
      <c r="A5912" s="122">
        <v>218</v>
      </c>
      <c r="B5912" s="68" t="s">
        <v>7033</v>
      </c>
      <c r="C5912" s="122"/>
      <c r="D5912" s="94" t="s">
        <v>1811</v>
      </c>
      <c r="E5912" s="513">
        <f t="shared" si="384"/>
        <v>0</v>
      </c>
      <c r="F5912" s="501"/>
      <c r="G5912" s="501"/>
      <c r="H5912" s="501"/>
    </row>
    <row r="5913" spans="1:8" s="504" customFormat="1">
      <c r="A5913" s="122">
        <v>219</v>
      </c>
      <c r="B5913" s="68" t="s">
        <v>7034</v>
      </c>
      <c r="C5913" s="122"/>
      <c r="D5913" s="94" t="s">
        <v>1811</v>
      </c>
      <c r="E5913" s="513">
        <f t="shared" ref="E5913:E5920" si="385">F5913+G5913+H5913</f>
        <v>0</v>
      </c>
      <c r="F5913" s="501"/>
      <c r="G5913" s="501"/>
      <c r="H5913" s="501"/>
    </row>
    <row r="5914" spans="1:8" s="504" customFormat="1">
      <c r="A5914" s="122">
        <v>220</v>
      </c>
      <c r="B5914" s="68" t="s">
        <v>7035</v>
      </c>
      <c r="C5914" s="122"/>
      <c r="D5914" s="94" t="s">
        <v>1811</v>
      </c>
      <c r="E5914" s="513">
        <f t="shared" si="385"/>
        <v>0</v>
      </c>
      <c r="F5914" s="501"/>
      <c r="G5914" s="501"/>
      <c r="H5914" s="501"/>
    </row>
    <row r="5915" spans="1:8" s="504" customFormat="1" ht="46.5">
      <c r="A5915" s="122">
        <v>221</v>
      </c>
      <c r="B5915" s="47" t="s">
        <v>7036</v>
      </c>
      <c r="C5915" s="122"/>
      <c r="D5915" s="94" t="s">
        <v>4450</v>
      </c>
      <c r="E5915" s="513">
        <f t="shared" si="385"/>
        <v>0</v>
      </c>
      <c r="F5915" s="501"/>
      <c r="G5915" s="501"/>
      <c r="H5915" s="501"/>
    </row>
    <row r="5916" spans="1:8" s="504" customFormat="1" ht="46.5">
      <c r="A5916" s="122">
        <v>222</v>
      </c>
      <c r="B5916" s="47" t="s">
        <v>7037</v>
      </c>
      <c r="C5916" s="122"/>
      <c r="D5916" s="94" t="s">
        <v>4450</v>
      </c>
      <c r="E5916" s="513">
        <f t="shared" si="385"/>
        <v>0</v>
      </c>
      <c r="F5916" s="501"/>
      <c r="G5916" s="501"/>
      <c r="H5916" s="501"/>
    </row>
    <row r="5917" spans="1:8" s="504" customFormat="1" ht="46.5">
      <c r="A5917" s="122">
        <v>223</v>
      </c>
      <c r="B5917" s="47" t="s">
        <v>7038</v>
      </c>
      <c r="C5917" s="122"/>
      <c r="D5917" s="94" t="s">
        <v>4450</v>
      </c>
      <c r="E5917" s="513">
        <f t="shared" si="385"/>
        <v>350</v>
      </c>
      <c r="F5917" s="501"/>
      <c r="G5917" s="501">
        <v>350</v>
      </c>
      <c r="H5917" s="501"/>
    </row>
    <row r="5918" spans="1:8" s="504" customFormat="1" ht="46.5">
      <c r="A5918" s="122">
        <v>224</v>
      </c>
      <c r="B5918" s="47" t="s">
        <v>7039</v>
      </c>
      <c r="C5918" s="122"/>
      <c r="D5918" s="94" t="s">
        <v>4450</v>
      </c>
      <c r="E5918" s="513">
        <f t="shared" si="385"/>
        <v>175</v>
      </c>
      <c r="F5918" s="501"/>
      <c r="G5918" s="501">
        <v>175</v>
      </c>
      <c r="H5918" s="501"/>
    </row>
    <row r="5919" spans="1:8" s="504" customFormat="1">
      <c r="A5919" s="122">
        <v>225</v>
      </c>
      <c r="B5919" s="47" t="s">
        <v>7040</v>
      </c>
      <c r="C5919" s="122"/>
      <c r="D5919" s="94" t="s">
        <v>4450</v>
      </c>
      <c r="E5919" s="513">
        <f t="shared" si="385"/>
        <v>250</v>
      </c>
      <c r="F5919" s="501"/>
      <c r="G5919" s="501">
        <v>250</v>
      </c>
      <c r="H5919" s="501"/>
    </row>
    <row r="5920" spans="1:8" s="504" customFormat="1">
      <c r="A5920" s="122">
        <v>226</v>
      </c>
      <c r="B5920" s="47" t="s">
        <v>7041</v>
      </c>
      <c r="C5920" s="122"/>
      <c r="D5920" s="94" t="s">
        <v>4450</v>
      </c>
      <c r="E5920" s="513">
        <f t="shared" si="385"/>
        <v>0</v>
      </c>
      <c r="F5920" s="501"/>
      <c r="G5920" s="501"/>
      <c r="H5920" s="501"/>
    </row>
    <row r="5921" spans="1:24" s="504" customFormat="1">
      <c r="A5921" s="122">
        <v>227</v>
      </c>
      <c r="B5921" s="47" t="s">
        <v>7042</v>
      </c>
      <c r="C5921" s="122"/>
      <c r="D5921" s="94" t="s">
        <v>1811</v>
      </c>
      <c r="E5921" s="513">
        <v>75</v>
      </c>
      <c r="F5921" s="501">
        <v>75</v>
      </c>
      <c r="G5921" s="501">
        <v>0</v>
      </c>
      <c r="H5921" s="501">
        <v>0</v>
      </c>
      <c r="I5921" s="504">
        <f>25+30+25+10</f>
        <v>90</v>
      </c>
      <c r="J5921" s="504">
        <v>10400</v>
      </c>
      <c r="K5921" s="504">
        <f t="shared" ref="K5921" si="386">I5921*J5921</f>
        <v>936000</v>
      </c>
      <c r="L5921" s="504" t="e">
        <f>#REF!+#REF!+#REF!+#REF!</f>
        <v>#REF!</v>
      </c>
      <c r="M5921" s="504" t="e">
        <f>K5921-#REF!</f>
        <v>#REF!</v>
      </c>
      <c r="N5921" s="504" t="e">
        <f t="shared" ref="N5921" si="387">K5921-L5921</f>
        <v>#REF!</v>
      </c>
      <c r="O5921" s="504" t="e">
        <f>#REF!+#REF!+E5921+#REF!</f>
        <v>#REF!</v>
      </c>
      <c r="P5921" s="504" t="e">
        <f t="shared" ref="P5921" si="388">I5921-O5921</f>
        <v>#REF!</v>
      </c>
      <c r="R5921" s="504" t="e">
        <f>(#REF!+#REF!+#REF!+#REF!+#REF!+#REF!+F5921+G5921+H5921+#REF!+#REF!+#REF!)-(#REF!+#REF!+E5921+#REF!)+#REF!</f>
        <v>#REF!</v>
      </c>
      <c r="S5921" s="504" t="e">
        <f>((#REF!+#REF!+#REF!+#REF!+#REF!+#REF!+#REF!+#REF!+#REF!+#REF!+#REF!+#REF!)-(#REF!+#REF!+#REF!+#REF!))+#REF!</f>
        <v>#REF!</v>
      </c>
      <c r="T5921" s="504" t="e">
        <f>R5921-#REF!</f>
        <v>#REF!</v>
      </c>
      <c r="U5921" s="504" t="e">
        <f>S5921-#REF!</f>
        <v>#REF!</v>
      </c>
      <c r="V5921" s="504" t="s">
        <v>8967</v>
      </c>
      <c r="W5921" s="504" t="e">
        <f>I5921-#REF!</f>
        <v>#REF!</v>
      </c>
      <c r="X5921" s="504" t="e">
        <f>(K5921/1000000)-#REF!</f>
        <v>#REF!</v>
      </c>
    </row>
    <row r="5922" spans="1:24" s="504" customFormat="1" ht="46.5">
      <c r="A5922" s="122">
        <v>228</v>
      </c>
      <c r="B5922" s="47" t="s">
        <v>7043</v>
      </c>
      <c r="C5922" s="122"/>
      <c r="D5922" s="94" t="s">
        <v>4450</v>
      </c>
      <c r="E5922" s="513">
        <f t="shared" ref="E5922:E5953" si="389">F5922+G5922+H5922</f>
        <v>0</v>
      </c>
      <c r="F5922" s="501"/>
      <c r="G5922" s="501"/>
      <c r="H5922" s="501"/>
    </row>
    <row r="5923" spans="1:24" s="504" customFormat="1" ht="255.75" customHeight="1">
      <c r="A5923" s="122">
        <v>229</v>
      </c>
      <c r="B5923" s="337" t="s">
        <v>9218</v>
      </c>
      <c r="C5923" s="122"/>
      <c r="D5923" s="94" t="s">
        <v>6916</v>
      </c>
      <c r="E5923" s="513">
        <f t="shared" si="389"/>
        <v>0</v>
      </c>
      <c r="F5923" s="501"/>
      <c r="G5923" s="501"/>
      <c r="H5923" s="501"/>
    </row>
    <row r="5924" spans="1:24" s="504" customFormat="1" ht="46.5">
      <c r="A5924" s="122">
        <v>230</v>
      </c>
      <c r="B5924" s="47" t="s">
        <v>7044</v>
      </c>
      <c r="C5924" s="122"/>
      <c r="D5924" s="94" t="s">
        <v>4450</v>
      </c>
      <c r="E5924" s="513">
        <f t="shared" si="389"/>
        <v>0</v>
      </c>
      <c r="F5924" s="501"/>
      <c r="G5924" s="501"/>
      <c r="H5924" s="501"/>
    </row>
    <row r="5925" spans="1:24" s="504" customFormat="1" ht="46.5">
      <c r="A5925" s="122">
        <v>231</v>
      </c>
      <c r="B5925" s="47" t="s">
        <v>7045</v>
      </c>
      <c r="C5925" s="122"/>
      <c r="D5925" s="94" t="s">
        <v>4450</v>
      </c>
      <c r="E5925" s="513">
        <f t="shared" si="389"/>
        <v>0</v>
      </c>
      <c r="F5925" s="501"/>
      <c r="G5925" s="501"/>
      <c r="H5925" s="501"/>
    </row>
    <row r="5926" spans="1:24" s="504" customFormat="1">
      <c r="A5926" s="122">
        <v>232</v>
      </c>
      <c r="B5926" s="47" t="s">
        <v>7046</v>
      </c>
      <c r="C5926" s="122" t="s">
        <v>7047</v>
      </c>
      <c r="D5926" s="94" t="s">
        <v>4450</v>
      </c>
      <c r="E5926" s="513">
        <f t="shared" si="389"/>
        <v>0</v>
      </c>
      <c r="F5926" s="501"/>
      <c r="G5926" s="501"/>
      <c r="H5926" s="501"/>
    </row>
    <row r="5927" spans="1:24" s="504" customFormat="1" ht="46.5">
      <c r="A5927" s="122">
        <v>233</v>
      </c>
      <c r="B5927" s="47" t="s">
        <v>7048</v>
      </c>
      <c r="C5927" s="122" t="s">
        <v>7049</v>
      </c>
      <c r="D5927" s="94" t="s">
        <v>4450</v>
      </c>
      <c r="E5927" s="513">
        <f t="shared" si="389"/>
        <v>0</v>
      </c>
      <c r="F5927" s="501"/>
      <c r="G5927" s="501"/>
      <c r="H5927" s="501"/>
    </row>
    <row r="5928" spans="1:24" s="504" customFormat="1" ht="214.5" customHeight="1">
      <c r="A5928" s="122">
        <v>234</v>
      </c>
      <c r="B5928" s="337" t="s">
        <v>9266</v>
      </c>
      <c r="C5928" s="122"/>
      <c r="D5928" s="94" t="s">
        <v>6916</v>
      </c>
      <c r="E5928" s="513">
        <f t="shared" si="389"/>
        <v>2</v>
      </c>
      <c r="F5928" s="501"/>
      <c r="G5928" s="501">
        <v>2</v>
      </c>
      <c r="H5928" s="501"/>
    </row>
    <row r="5929" spans="1:24" s="504" customFormat="1" ht="178.5" customHeight="1">
      <c r="A5929" s="122">
        <v>235</v>
      </c>
      <c r="B5929" s="337" t="s">
        <v>9219</v>
      </c>
      <c r="C5929" s="122"/>
      <c r="D5929" s="94" t="s">
        <v>36</v>
      </c>
      <c r="E5929" s="513">
        <f t="shared" si="389"/>
        <v>0</v>
      </c>
      <c r="F5929" s="501"/>
      <c r="G5929" s="501"/>
      <c r="H5929" s="501"/>
    </row>
    <row r="5930" spans="1:24" s="504" customFormat="1">
      <c r="A5930" s="122">
        <v>236</v>
      </c>
      <c r="B5930" s="47" t="s">
        <v>7050</v>
      </c>
      <c r="C5930" s="122"/>
      <c r="D5930" s="94" t="s">
        <v>4450</v>
      </c>
      <c r="E5930" s="513">
        <f t="shared" si="389"/>
        <v>5</v>
      </c>
      <c r="F5930" s="501"/>
      <c r="G5930" s="501">
        <v>5</v>
      </c>
      <c r="H5930" s="501">
        <v>0</v>
      </c>
    </row>
    <row r="5931" spans="1:24" s="504" customFormat="1">
      <c r="A5931" s="122">
        <v>237</v>
      </c>
      <c r="B5931" s="47" t="s">
        <v>7051</v>
      </c>
      <c r="C5931" s="122" t="s">
        <v>7052</v>
      </c>
      <c r="D5931" s="94" t="s">
        <v>2034</v>
      </c>
      <c r="E5931" s="513">
        <f t="shared" si="389"/>
        <v>0</v>
      </c>
      <c r="F5931" s="501"/>
      <c r="G5931" s="501"/>
      <c r="H5931" s="501"/>
    </row>
    <row r="5932" spans="1:24" s="504" customFormat="1">
      <c r="A5932" s="122">
        <v>238</v>
      </c>
      <c r="B5932" s="47" t="s">
        <v>7053</v>
      </c>
      <c r="C5932" s="122"/>
      <c r="D5932" s="94" t="s">
        <v>4450</v>
      </c>
      <c r="E5932" s="513">
        <f t="shared" si="389"/>
        <v>0</v>
      </c>
      <c r="F5932" s="501"/>
      <c r="G5932" s="501"/>
      <c r="H5932" s="501"/>
    </row>
    <row r="5933" spans="1:24" s="504" customFormat="1">
      <c r="A5933" s="122">
        <v>239</v>
      </c>
      <c r="B5933" s="47" t="s">
        <v>7054</v>
      </c>
      <c r="C5933" s="122"/>
      <c r="D5933" s="94" t="s">
        <v>4450</v>
      </c>
      <c r="E5933" s="513">
        <f t="shared" si="389"/>
        <v>0</v>
      </c>
      <c r="F5933" s="501"/>
      <c r="G5933" s="501"/>
      <c r="H5933" s="501"/>
    </row>
    <row r="5934" spans="1:24" s="504" customFormat="1">
      <c r="A5934" s="122">
        <v>240</v>
      </c>
      <c r="B5934" s="47" t="s">
        <v>7055</v>
      </c>
      <c r="C5934" s="122"/>
      <c r="D5934" s="94" t="s">
        <v>4450</v>
      </c>
      <c r="E5934" s="513">
        <f t="shared" si="389"/>
        <v>0</v>
      </c>
      <c r="F5934" s="501"/>
      <c r="G5934" s="501"/>
      <c r="H5934" s="501"/>
    </row>
    <row r="5935" spans="1:24" s="504" customFormat="1">
      <c r="A5935" s="122">
        <v>241</v>
      </c>
      <c r="B5935" s="47" t="s">
        <v>7056</v>
      </c>
      <c r="C5935" s="122"/>
      <c r="D5935" s="94" t="s">
        <v>4450</v>
      </c>
      <c r="E5935" s="513">
        <f t="shared" si="389"/>
        <v>0</v>
      </c>
      <c r="F5935" s="501"/>
      <c r="G5935" s="501"/>
      <c r="H5935" s="501"/>
    </row>
    <row r="5936" spans="1:24" s="504" customFormat="1">
      <c r="A5936" s="122">
        <v>242</v>
      </c>
      <c r="B5936" s="47" t="s">
        <v>7057</v>
      </c>
      <c r="C5936" s="122"/>
      <c r="D5936" s="94" t="s">
        <v>4450</v>
      </c>
      <c r="E5936" s="513">
        <f t="shared" si="389"/>
        <v>0</v>
      </c>
      <c r="F5936" s="501"/>
      <c r="G5936" s="501"/>
      <c r="H5936" s="501"/>
    </row>
    <row r="5937" spans="1:8" s="504" customFormat="1" ht="46.5">
      <c r="A5937" s="122">
        <v>243</v>
      </c>
      <c r="B5937" s="47" t="s">
        <v>7058</v>
      </c>
      <c r="C5937" s="122"/>
      <c r="D5937" s="94" t="s">
        <v>4450</v>
      </c>
      <c r="E5937" s="513">
        <f t="shared" si="389"/>
        <v>0</v>
      </c>
      <c r="F5937" s="501"/>
      <c r="G5937" s="501"/>
      <c r="H5937" s="501"/>
    </row>
    <row r="5938" spans="1:8" s="504" customFormat="1" ht="69.75">
      <c r="A5938" s="122">
        <v>244</v>
      </c>
      <c r="B5938" s="47" t="s">
        <v>7059</v>
      </c>
      <c r="C5938" s="122"/>
      <c r="D5938" s="94" t="s">
        <v>4450</v>
      </c>
      <c r="E5938" s="513">
        <f t="shared" si="389"/>
        <v>0</v>
      </c>
      <c r="F5938" s="501"/>
      <c r="G5938" s="501"/>
      <c r="H5938" s="501"/>
    </row>
    <row r="5939" spans="1:8" s="504" customFormat="1">
      <c r="A5939" s="122">
        <v>245</v>
      </c>
      <c r="B5939" s="47" t="s">
        <v>7060</v>
      </c>
      <c r="C5939" s="122" t="s">
        <v>7061</v>
      </c>
      <c r="D5939" s="94" t="s">
        <v>1819</v>
      </c>
      <c r="E5939" s="513">
        <f t="shared" si="389"/>
        <v>0</v>
      </c>
      <c r="F5939" s="501"/>
      <c r="G5939" s="501"/>
      <c r="H5939" s="501"/>
    </row>
    <row r="5940" spans="1:8" s="504" customFormat="1">
      <c r="A5940" s="122">
        <v>246</v>
      </c>
      <c r="B5940" s="47" t="s">
        <v>7062</v>
      </c>
      <c r="C5940" s="122" t="s">
        <v>7063</v>
      </c>
      <c r="D5940" s="94" t="s">
        <v>1811</v>
      </c>
      <c r="E5940" s="513">
        <f t="shared" si="389"/>
        <v>0</v>
      </c>
      <c r="F5940" s="501"/>
      <c r="G5940" s="501"/>
      <c r="H5940" s="501"/>
    </row>
    <row r="5941" spans="1:8" s="504" customFormat="1">
      <c r="A5941" s="122">
        <v>247</v>
      </c>
      <c r="B5941" s="47" t="s">
        <v>7064</v>
      </c>
      <c r="C5941" s="122"/>
      <c r="D5941" s="94" t="s">
        <v>2034</v>
      </c>
      <c r="E5941" s="513">
        <f t="shared" si="389"/>
        <v>0</v>
      </c>
      <c r="F5941" s="501"/>
      <c r="G5941" s="501"/>
      <c r="H5941" s="501"/>
    </row>
    <row r="5942" spans="1:8" s="504" customFormat="1">
      <c r="A5942" s="122">
        <v>248</v>
      </c>
      <c r="B5942" s="47" t="s">
        <v>7065</v>
      </c>
      <c r="C5942" s="122"/>
      <c r="D5942" s="94" t="s">
        <v>36</v>
      </c>
      <c r="E5942" s="513">
        <f t="shared" si="389"/>
        <v>0</v>
      </c>
      <c r="F5942" s="501"/>
      <c r="G5942" s="501"/>
      <c r="H5942" s="501"/>
    </row>
    <row r="5943" spans="1:8" s="504" customFormat="1">
      <c r="A5943" s="122">
        <v>249</v>
      </c>
      <c r="B5943" s="47" t="s">
        <v>7066</v>
      </c>
      <c r="C5943" s="122" t="s">
        <v>7067</v>
      </c>
      <c r="D5943" s="94" t="s">
        <v>1819</v>
      </c>
      <c r="E5943" s="513">
        <f t="shared" si="389"/>
        <v>0</v>
      </c>
      <c r="F5943" s="501"/>
      <c r="G5943" s="501"/>
      <c r="H5943" s="501"/>
    </row>
    <row r="5944" spans="1:8" s="504" customFormat="1">
      <c r="A5944" s="122">
        <v>250</v>
      </c>
      <c r="B5944" s="47" t="s">
        <v>7068</v>
      </c>
      <c r="C5944" s="122" t="s">
        <v>7069</v>
      </c>
      <c r="D5944" s="94" t="s">
        <v>1811</v>
      </c>
      <c r="E5944" s="513">
        <f t="shared" si="389"/>
        <v>0</v>
      </c>
      <c r="F5944" s="501"/>
      <c r="G5944" s="501"/>
      <c r="H5944" s="501"/>
    </row>
    <row r="5945" spans="1:8" s="504" customFormat="1" ht="46.5">
      <c r="A5945" s="122">
        <v>251</v>
      </c>
      <c r="B5945" s="47" t="s">
        <v>7070</v>
      </c>
      <c r="C5945" s="122"/>
      <c r="D5945" s="94" t="s">
        <v>4450</v>
      </c>
      <c r="E5945" s="513">
        <f t="shared" si="389"/>
        <v>5</v>
      </c>
      <c r="F5945" s="501"/>
      <c r="G5945" s="501">
        <v>5</v>
      </c>
      <c r="H5945" s="501"/>
    </row>
    <row r="5946" spans="1:8" s="504" customFormat="1" ht="69.75">
      <c r="A5946" s="122">
        <v>252</v>
      </c>
      <c r="B5946" s="47" t="s">
        <v>7071</v>
      </c>
      <c r="C5946" s="122"/>
      <c r="D5946" s="516" t="s">
        <v>6916</v>
      </c>
      <c r="E5946" s="513">
        <f t="shared" si="389"/>
        <v>0</v>
      </c>
      <c r="F5946" s="501"/>
      <c r="G5946" s="501"/>
      <c r="H5946" s="501"/>
    </row>
    <row r="5947" spans="1:8" s="504" customFormat="1" ht="56.25" customHeight="1">
      <c r="A5947" s="122">
        <v>253</v>
      </c>
      <c r="B5947" s="47" t="s">
        <v>9268</v>
      </c>
      <c r="C5947" s="122"/>
      <c r="D5947" s="516" t="s">
        <v>6916</v>
      </c>
      <c r="E5947" s="513">
        <f t="shared" si="389"/>
        <v>0</v>
      </c>
      <c r="F5947" s="501"/>
      <c r="G5947" s="515"/>
      <c r="H5947" s="501"/>
    </row>
    <row r="5948" spans="1:8" s="504" customFormat="1" ht="56.25" customHeight="1">
      <c r="A5948" s="122">
        <v>254</v>
      </c>
      <c r="B5948" s="47" t="s">
        <v>9269</v>
      </c>
      <c r="C5948" s="122"/>
      <c r="D5948" s="516" t="s">
        <v>6916</v>
      </c>
      <c r="E5948" s="513">
        <f t="shared" si="389"/>
        <v>0</v>
      </c>
      <c r="F5948" s="501"/>
      <c r="G5948" s="515"/>
      <c r="H5948" s="501"/>
    </row>
    <row r="5949" spans="1:8" s="504" customFormat="1" ht="56.25" customHeight="1">
      <c r="A5949" s="122">
        <v>255</v>
      </c>
      <c r="B5949" s="47" t="s">
        <v>9270</v>
      </c>
      <c r="C5949" s="122"/>
      <c r="D5949" s="516" t="s">
        <v>6916</v>
      </c>
      <c r="E5949" s="513">
        <f t="shared" si="389"/>
        <v>0</v>
      </c>
      <c r="F5949" s="501"/>
      <c r="G5949" s="515"/>
      <c r="H5949" s="501"/>
    </row>
    <row r="5950" spans="1:8" s="504" customFormat="1" ht="56.25" customHeight="1">
      <c r="A5950" s="122">
        <v>256</v>
      </c>
      <c r="B5950" s="47" t="s">
        <v>9271</v>
      </c>
      <c r="C5950" s="122"/>
      <c r="D5950" s="516" t="s">
        <v>6916</v>
      </c>
      <c r="E5950" s="513">
        <f t="shared" si="389"/>
        <v>0</v>
      </c>
      <c r="F5950" s="501"/>
      <c r="G5950" s="515"/>
      <c r="H5950" s="501"/>
    </row>
    <row r="5951" spans="1:8" s="504" customFormat="1" ht="56.25" customHeight="1">
      <c r="A5951" s="122">
        <v>257</v>
      </c>
      <c r="B5951" s="47" t="s">
        <v>9272</v>
      </c>
      <c r="C5951" s="122"/>
      <c r="D5951" s="516" t="s">
        <v>6916</v>
      </c>
      <c r="E5951" s="513">
        <f t="shared" si="389"/>
        <v>0</v>
      </c>
      <c r="F5951" s="501"/>
      <c r="G5951" s="515"/>
      <c r="H5951" s="501"/>
    </row>
    <row r="5952" spans="1:8" s="504" customFormat="1" ht="56.25" customHeight="1">
      <c r="A5952" s="122">
        <v>258</v>
      </c>
      <c r="B5952" s="47" t="s">
        <v>9273</v>
      </c>
      <c r="C5952" s="122"/>
      <c r="D5952" s="516" t="s">
        <v>6916</v>
      </c>
      <c r="E5952" s="513">
        <f t="shared" si="389"/>
        <v>0</v>
      </c>
      <c r="F5952" s="501"/>
      <c r="G5952" s="515"/>
      <c r="H5952" s="501"/>
    </row>
    <row r="5953" spans="1:8" s="504" customFormat="1" ht="56.25" customHeight="1">
      <c r="A5953" s="122">
        <v>259</v>
      </c>
      <c r="B5953" s="47" t="s">
        <v>9274</v>
      </c>
      <c r="C5953" s="122"/>
      <c r="D5953" s="516" t="s">
        <v>6916</v>
      </c>
      <c r="E5953" s="513">
        <f t="shared" si="389"/>
        <v>0</v>
      </c>
      <c r="F5953" s="501"/>
      <c r="G5953" s="515"/>
      <c r="H5953" s="501"/>
    </row>
    <row r="5954" spans="1:8" s="504" customFormat="1" ht="46.5">
      <c r="A5954" s="122">
        <v>260</v>
      </c>
      <c r="B5954" s="47" t="s">
        <v>7072</v>
      </c>
      <c r="C5954" s="122"/>
      <c r="D5954" s="516" t="s">
        <v>6916</v>
      </c>
      <c r="E5954" s="513">
        <f t="shared" ref="E5954:E5985" si="390">F5954+G5954+H5954</f>
        <v>0</v>
      </c>
      <c r="F5954" s="501"/>
      <c r="G5954" s="515"/>
      <c r="H5954" s="501"/>
    </row>
    <row r="5955" spans="1:8" s="504" customFormat="1">
      <c r="A5955" s="122">
        <v>261</v>
      </c>
      <c r="B5955" s="47" t="s">
        <v>7073</v>
      </c>
      <c r="C5955" s="122"/>
      <c r="D5955" s="516" t="s">
        <v>6916</v>
      </c>
      <c r="E5955" s="513">
        <f t="shared" si="390"/>
        <v>0</v>
      </c>
      <c r="F5955" s="501"/>
      <c r="G5955" s="515"/>
      <c r="H5955" s="501"/>
    </row>
    <row r="5956" spans="1:8" s="504" customFormat="1">
      <c r="A5956" s="122">
        <v>262</v>
      </c>
      <c r="B5956" s="47" t="s">
        <v>7074</v>
      </c>
      <c r="C5956" s="122"/>
      <c r="D5956" s="516" t="s">
        <v>6916</v>
      </c>
      <c r="E5956" s="513">
        <f t="shared" si="390"/>
        <v>0</v>
      </c>
      <c r="F5956" s="501"/>
      <c r="G5956" s="515"/>
      <c r="H5956" s="501"/>
    </row>
    <row r="5957" spans="1:8" s="504" customFormat="1">
      <c r="A5957" s="122">
        <v>263</v>
      </c>
      <c r="B5957" s="47" t="s">
        <v>7075</v>
      </c>
      <c r="C5957" s="122"/>
      <c r="D5957" s="516" t="s">
        <v>6916</v>
      </c>
      <c r="E5957" s="513">
        <f t="shared" si="390"/>
        <v>0</v>
      </c>
      <c r="F5957" s="501"/>
      <c r="G5957" s="515"/>
      <c r="H5957" s="501"/>
    </row>
    <row r="5958" spans="1:8" s="504" customFormat="1" ht="69.75">
      <c r="A5958" s="122">
        <v>264</v>
      </c>
      <c r="B5958" s="47" t="s">
        <v>7076</v>
      </c>
      <c r="C5958" s="122" t="s">
        <v>7077</v>
      </c>
      <c r="D5958" s="94" t="s">
        <v>4450</v>
      </c>
      <c r="E5958" s="513">
        <f t="shared" si="390"/>
        <v>0</v>
      </c>
      <c r="F5958" s="501"/>
      <c r="G5958" s="515"/>
      <c r="H5958" s="501"/>
    </row>
    <row r="5959" spans="1:8" s="504" customFormat="1" ht="69.75">
      <c r="A5959" s="122">
        <v>265</v>
      </c>
      <c r="B5959" s="47" t="s">
        <v>7078</v>
      </c>
      <c r="C5959" s="122" t="s">
        <v>7077</v>
      </c>
      <c r="D5959" s="94" t="s">
        <v>4450</v>
      </c>
      <c r="E5959" s="513">
        <f t="shared" si="390"/>
        <v>0</v>
      </c>
      <c r="F5959" s="501"/>
      <c r="G5959" s="515"/>
      <c r="H5959" s="501"/>
    </row>
    <row r="5960" spans="1:8" s="504" customFormat="1" ht="69.75">
      <c r="A5960" s="122">
        <v>266</v>
      </c>
      <c r="B5960" s="47" t="s">
        <v>7079</v>
      </c>
      <c r="C5960" s="122" t="s">
        <v>7077</v>
      </c>
      <c r="D5960" s="94" t="s">
        <v>4450</v>
      </c>
      <c r="E5960" s="513">
        <f t="shared" si="390"/>
        <v>0</v>
      </c>
      <c r="F5960" s="501"/>
      <c r="G5960" s="515"/>
      <c r="H5960" s="501"/>
    </row>
    <row r="5961" spans="1:8" s="504" customFormat="1" ht="69.75">
      <c r="A5961" s="122">
        <v>267</v>
      </c>
      <c r="B5961" s="47" t="s">
        <v>7080</v>
      </c>
      <c r="C5961" s="122" t="s">
        <v>7077</v>
      </c>
      <c r="D5961" s="94" t="s">
        <v>4450</v>
      </c>
      <c r="E5961" s="513">
        <f t="shared" si="390"/>
        <v>0</v>
      </c>
      <c r="F5961" s="501"/>
      <c r="G5961" s="515"/>
      <c r="H5961" s="501"/>
    </row>
    <row r="5962" spans="1:8" s="504" customFormat="1" ht="69.75">
      <c r="A5962" s="122">
        <v>268</v>
      </c>
      <c r="B5962" s="47" t="s">
        <v>7081</v>
      </c>
      <c r="C5962" s="122" t="s">
        <v>7077</v>
      </c>
      <c r="D5962" s="94" t="s">
        <v>4450</v>
      </c>
      <c r="E5962" s="513">
        <f t="shared" si="390"/>
        <v>0</v>
      </c>
      <c r="F5962" s="501"/>
      <c r="G5962" s="515"/>
      <c r="H5962" s="501"/>
    </row>
    <row r="5963" spans="1:8" s="504" customFormat="1" ht="69.75">
      <c r="A5963" s="122">
        <v>269</v>
      </c>
      <c r="B5963" s="47" t="s">
        <v>7082</v>
      </c>
      <c r="C5963" s="122" t="s">
        <v>7077</v>
      </c>
      <c r="D5963" s="94" t="s">
        <v>4450</v>
      </c>
      <c r="E5963" s="513">
        <f t="shared" si="390"/>
        <v>0</v>
      </c>
      <c r="F5963" s="501"/>
      <c r="G5963" s="515"/>
      <c r="H5963" s="501"/>
    </row>
    <row r="5964" spans="1:8" s="504" customFormat="1" ht="69.75">
      <c r="A5964" s="122">
        <v>270</v>
      </c>
      <c r="B5964" s="47" t="s">
        <v>7083</v>
      </c>
      <c r="C5964" s="122" t="s">
        <v>7077</v>
      </c>
      <c r="D5964" s="94" t="s">
        <v>4450</v>
      </c>
      <c r="E5964" s="513">
        <f t="shared" si="390"/>
        <v>0</v>
      </c>
      <c r="F5964" s="501"/>
      <c r="G5964" s="515"/>
      <c r="H5964" s="501"/>
    </row>
    <row r="5965" spans="1:8" s="504" customFormat="1" ht="69.75">
      <c r="A5965" s="122">
        <v>271</v>
      </c>
      <c r="B5965" s="47" t="s">
        <v>7084</v>
      </c>
      <c r="C5965" s="122" t="s">
        <v>7077</v>
      </c>
      <c r="D5965" s="94" t="s">
        <v>4450</v>
      </c>
      <c r="E5965" s="513">
        <f t="shared" si="390"/>
        <v>0</v>
      </c>
      <c r="F5965" s="501"/>
      <c r="G5965" s="515"/>
      <c r="H5965" s="501"/>
    </row>
    <row r="5966" spans="1:8" s="504" customFormat="1" ht="69.75">
      <c r="A5966" s="122">
        <v>272</v>
      </c>
      <c r="B5966" s="47" t="s">
        <v>7085</v>
      </c>
      <c r="C5966" s="122" t="s">
        <v>7077</v>
      </c>
      <c r="D5966" s="94" t="s">
        <v>4450</v>
      </c>
      <c r="E5966" s="513">
        <f t="shared" si="390"/>
        <v>0</v>
      </c>
      <c r="F5966" s="501"/>
      <c r="G5966" s="515"/>
      <c r="H5966" s="501"/>
    </row>
    <row r="5967" spans="1:8" s="504" customFormat="1" ht="69.75">
      <c r="A5967" s="122">
        <v>273</v>
      </c>
      <c r="B5967" s="47" t="s">
        <v>7086</v>
      </c>
      <c r="C5967" s="122" t="s">
        <v>7077</v>
      </c>
      <c r="D5967" s="94" t="s">
        <v>4450</v>
      </c>
      <c r="E5967" s="513">
        <f t="shared" si="390"/>
        <v>0</v>
      </c>
      <c r="F5967" s="501"/>
      <c r="G5967" s="515"/>
      <c r="H5967" s="501"/>
    </row>
    <row r="5968" spans="1:8" s="504" customFormat="1" ht="69.75">
      <c r="A5968" s="122">
        <v>274</v>
      </c>
      <c r="B5968" s="47" t="s">
        <v>7087</v>
      </c>
      <c r="C5968" s="122" t="s">
        <v>7077</v>
      </c>
      <c r="D5968" s="94" t="s">
        <v>4450</v>
      </c>
      <c r="E5968" s="513">
        <f t="shared" si="390"/>
        <v>0</v>
      </c>
      <c r="F5968" s="501"/>
      <c r="G5968" s="515"/>
      <c r="H5968" s="501"/>
    </row>
    <row r="5969" spans="1:8" s="504" customFormat="1" ht="199.5" customHeight="1">
      <c r="A5969" s="122">
        <v>275</v>
      </c>
      <c r="B5969" s="337" t="s">
        <v>9220</v>
      </c>
      <c r="C5969" s="122"/>
      <c r="D5969" s="94" t="s">
        <v>4450</v>
      </c>
      <c r="E5969" s="513">
        <f t="shared" si="390"/>
        <v>0</v>
      </c>
      <c r="F5969" s="501"/>
      <c r="G5969" s="515"/>
      <c r="H5969" s="501"/>
    </row>
    <row r="5970" spans="1:8" s="504" customFormat="1">
      <c r="A5970" s="122">
        <v>276</v>
      </c>
      <c r="B5970" s="47" t="s">
        <v>7088</v>
      </c>
      <c r="C5970" s="122" t="s">
        <v>7089</v>
      </c>
      <c r="D5970" s="516" t="s">
        <v>1811</v>
      </c>
      <c r="E5970" s="513">
        <f t="shared" si="390"/>
        <v>0</v>
      </c>
      <c r="F5970" s="501"/>
      <c r="G5970" s="515"/>
      <c r="H5970" s="501"/>
    </row>
    <row r="5971" spans="1:8" s="504" customFormat="1" ht="46.5">
      <c r="A5971" s="122">
        <v>277</v>
      </c>
      <c r="B5971" s="47" t="s">
        <v>7090</v>
      </c>
      <c r="C5971" s="122"/>
      <c r="D5971" s="94" t="s">
        <v>4450</v>
      </c>
      <c r="E5971" s="513">
        <f t="shared" si="390"/>
        <v>0</v>
      </c>
      <c r="F5971" s="501"/>
      <c r="G5971" s="515"/>
      <c r="H5971" s="501"/>
    </row>
    <row r="5972" spans="1:8" s="504" customFormat="1">
      <c r="A5972" s="122">
        <v>278</v>
      </c>
      <c r="B5972" s="47" t="s">
        <v>7091</v>
      </c>
      <c r="C5972" s="517"/>
      <c r="D5972" s="516" t="s">
        <v>6323</v>
      </c>
      <c r="E5972" s="513">
        <f t="shared" si="390"/>
        <v>0</v>
      </c>
      <c r="F5972" s="501"/>
      <c r="G5972" s="515"/>
      <c r="H5972" s="501"/>
    </row>
    <row r="5973" spans="1:8" s="504" customFormat="1">
      <c r="A5973" s="122">
        <v>279</v>
      </c>
      <c r="B5973" s="47" t="s">
        <v>7092</v>
      </c>
      <c r="C5973" s="517"/>
      <c r="D5973" s="516" t="s">
        <v>1819</v>
      </c>
      <c r="E5973" s="513">
        <f t="shared" si="390"/>
        <v>0</v>
      </c>
      <c r="F5973" s="501"/>
      <c r="G5973" s="515"/>
      <c r="H5973" s="501"/>
    </row>
    <row r="5974" spans="1:8" s="504" customFormat="1" ht="69.75">
      <c r="A5974" s="122">
        <v>280</v>
      </c>
      <c r="B5974" s="47" t="s">
        <v>7093</v>
      </c>
      <c r="C5974" s="517"/>
      <c r="D5974" s="94" t="s">
        <v>4450</v>
      </c>
      <c r="E5974" s="513">
        <f t="shared" si="390"/>
        <v>0</v>
      </c>
      <c r="F5974" s="501"/>
      <c r="G5974" s="515"/>
      <c r="H5974" s="501"/>
    </row>
    <row r="5975" spans="1:8" s="504" customFormat="1">
      <c r="A5975" s="122">
        <v>281</v>
      </c>
      <c r="B5975" s="47" t="s">
        <v>7094</v>
      </c>
      <c r="C5975" s="517"/>
      <c r="D5975" s="94" t="s">
        <v>4450</v>
      </c>
      <c r="E5975" s="513">
        <f t="shared" si="390"/>
        <v>0</v>
      </c>
      <c r="F5975" s="501"/>
      <c r="G5975" s="515"/>
      <c r="H5975" s="501"/>
    </row>
    <row r="5976" spans="1:8" s="504" customFormat="1" ht="46.5">
      <c r="A5976" s="122">
        <v>282</v>
      </c>
      <c r="B5976" s="47" t="s">
        <v>7095</v>
      </c>
      <c r="C5976" s="517"/>
      <c r="D5976" s="94" t="s">
        <v>4450</v>
      </c>
      <c r="E5976" s="513">
        <f t="shared" si="390"/>
        <v>0</v>
      </c>
      <c r="F5976" s="501"/>
      <c r="G5976" s="515"/>
      <c r="H5976" s="501"/>
    </row>
    <row r="5977" spans="1:8" s="504" customFormat="1">
      <c r="A5977" s="122">
        <v>283</v>
      </c>
      <c r="B5977" s="47" t="s">
        <v>7096</v>
      </c>
      <c r="C5977" s="517" t="s">
        <v>5984</v>
      </c>
      <c r="D5977" s="516" t="s">
        <v>2034</v>
      </c>
      <c r="E5977" s="513">
        <f t="shared" si="390"/>
        <v>0</v>
      </c>
      <c r="F5977" s="501"/>
      <c r="G5977" s="515"/>
      <c r="H5977" s="501"/>
    </row>
    <row r="5978" spans="1:8" s="504" customFormat="1">
      <c r="A5978" s="122">
        <v>284</v>
      </c>
      <c r="B5978" s="47" t="s">
        <v>7097</v>
      </c>
      <c r="C5978" s="517" t="s">
        <v>6387</v>
      </c>
      <c r="D5978" s="516" t="s">
        <v>2034</v>
      </c>
      <c r="E5978" s="513">
        <f t="shared" si="390"/>
        <v>0</v>
      </c>
      <c r="F5978" s="501"/>
      <c r="G5978" s="515"/>
      <c r="H5978" s="501"/>
    </row>
    <row r="5979" spans="1:8" s="504" customFormat="1" ht="195" customHeight="1">
      <c r="A5979" s="122">
        <v>285</v>
      </c>
      <c r="B5979" s="337" t="s">
        <v>9221</v>
      </c>
      <c r="C5979" s="517"/>
      <c r="D5979" s="94" t="s">
        <v>4450</v>
      </c>
      <c r="E5979" s="513">
        <f t="shared" si="390"/>
        <v>0</v>
      </c>
      <c r="F5979" s="501"/>
      <c r="G5979" s="515"/>
      <c r="H5979" s="501"/>
    </row>
    <row r="5980" spans="1:8" s="504" customFormat="1">
      <c r="A5980" s="122">
        <v>286</v>
      </c>
      <c r="B5980" s="47" t="s">
        <v>7098</v>
      </c>
      <c r="C5980" s="517"/>
      <c r="D5980" s="94" t="s">
        <v>4450</v>
      </c>
      <c r="E5980" s="513">
        <f t="shared" si="390"/>
        <v>0</v>
      </c>
      <c r="F5980" s="501"/>
      <c r="G5980" s="515"/>
      <c r="H5980" s="501"/>
    </row>
    <row r="5981" spans="1:8" s="504" customFormat="1">
      <c r="A5981" s="122">
        <v>287</v>
      </c>
      <c r="B5981" s="47" t="s">
        <v>7099</v>
      </c>
      <c r="C5981" s="517"/>
      <c r="D5981" s="94" t="s">
        <v>4450</v>
      </c>
      <c r="E5981" s="513">
        <f t="shared" si="390"/>
        <v>0</v>
      </c>
      <c r="F5981" s="501"/>
      <c r="G5981" s="515"/>
      <c r="H5981" s="501"/>
    </row>
    <row r="5982" spans="1:8" s="504" customFormat="1">
      <c r="A5982" s="122">
        <v>288</v>
      </c>
      <c r="B5982" s="47" t="s">
        <v>7100</v>
      </c>
      <c r="C5982" s="517"/>
      <c r="D5982" s="94" t="s">
        <v>4450</v>
      </c>
      <c r="E5982" s="513">
        <f t="shared" si="390"/>
        <v>0</v>
      </c>
      <c r="F5982" s="501"/>
      <c r="G5982" s="515"/>
      <c r="H5982" s="501"/>
    </row>
    <row r="5983" spans="1:8" s="504" customFormat="1">
      <c r="A5983" s="122">
        <v>289</v>
      </c>
      <c r="B5983" s="47" t="s">
        <v>7101</v>
      </c>
      <c r="C5983" s="514"/>
      <c r="D5983" s="94" t="s">
        <v>4450</v>
      </c>
      <c r="E5983" s="513">
        <f t="shared" si="390"/>
        <v>0</v>
      </c>
      <c r="F5983" s="501"/>
      <c r="G5983" s="501"/>
      <c r="H5983" s="501"/>
    </row>
    <row r="5984" spans="1:8" s="504" customFormat="1">
      <c r="A5984" s="122">
        <v>290</v>
      </c>
      <c r="B5984" s="47" t="s">
        <v>7102</v>
      </c>
      <c r="C5984" s="122" t="s">
        <v>7103</v>
      </c>
      <c r="D5984" s="94" t="s">
        <v>4450</v>
      </c>
      <c r="E5984" s="513">
        <f t="shared" si="390"/>
        <v>0</v>
      </c>
      <c r="F5984" s="501"/>
      <c r="G5984" s="501"/>
      <c r="H5984" s="501"/>
    </row>
    <row r="5985" spans="1:8" s="504" customFormat="1">
      <c r="A5985" s="122">
        <v>291</v>
      </c>
      <c r="B5985" s="518" t="s">
        <v>7104</v>
      </c>
      <c r="C5985" s="122" t="s">
        <v>7105</v>
      </c>
      <c r="D5985" s="94" t="s">
        <v>1811</v>
      </c>
      <c r="E5985" s="513">
        <f t="shared" si="390"/>
        <v>100</v>
      </c>
      <c r="F5985" s="501"/>
      <c r="G5985" s="501">
        <v>100</v>
      </c>
      <c r="H5985" s="501"/>
    </row>
    <row r="5986" spans="1:8" s="503" customFormat="1" ht="69.75">
      <c r="A5986" s="122">
        <v>292</v>
      </c>
      <c r="B5986" s="337" t="s">
        <v>7106</v>
      </c>
      <c r="C5986" s="59"/>
      <c r="D5986" s="94" t="s">
        <v>4450</v>
      </c>
      <c r="E5986" s="513">
        <f t="shared" ref="E5986:E6016" si="391">F5986+G5986+H5986</f>
        <v>0</v>
      </c>
      <c r="F5986" s="501"/>
      <c r="G5986" s="501"/>
      <c r="H5986" s="501"/>
    </row>
    <row r="5987" spans="1:8" s="503" customFormat="1" ht="46.5">
      <c r="A5987" s="122">
        <v>293</v>
      </c>
      <c r="B5987" s="337" t="s">
        <v>7107</v>
      </c>
      <c r="C5987" s="59"/>
      <c r="D5987" s="94" t="s">
        <v>4450</v>
      </c>
      <c r="E5987" s="513">
        <f t="shared" si="391"/>
        <v>0</v>
      </c>
      <c r="F5987" s="501"/>
      <c r="G5987" s="501"/>
      <c r="H5987" s="501"/>
    </row>
    <row r="5988" spans="1:8" s="503" customFormat="1" ht="69.75">
      <c r="A5988" s="122">
        <v>294</v>
      </c>
      <c r="B5988" s="337" t="s">
        <v>7108</v>
      </c>
      <c r="C5988" s="59"/>
      <c r="D5988" s="94" t="s">
        <v>4450</v>
      </c>
      <c r="E5988" s="513">
        <f t="shared" si="391"/>
        <v>0</v>
      </c>
      <c r="F5988" s="501"/>
      <c r="G5988" s="501"/>
      <c r="H5988" s="501"/>
    </row>
    <row r="5989" spans="1:8" s="503" customFormat="1">
      <c r="A5989" s="122">
        <v>295</v>
      </c>
      <c r="B5989" s="337" t="s">
        <v>7109</v>
      </c>
      <c r="C5989" s="59"/>
      <c r="D5989" s="94" t="s">
        <v>4450</v>
      </c>
      <c r="E5989" s="513">
        <f t="shared" si="391"/>
        <v>0</v>
      </c>
      <c r="F5989" s="501"/>
      <c r="G5989" s="501"/>
      <c r="H5989" s="501"/>
    </row>
    <row r="5990" spans="1:8" s="503" customFormat="1">
      <c r="A5990" s="122">
        <v>296</v>
      </c>
      <c r="B5990" s="337" t="s">
        <v>7110</v>
      </c>
      <c r="C5990" s="59"/>
      <c r="D5990" s="94" t="s">
        <v>4450</v>
      </c>
      <c r="E5990" s="513">
        <f t="shared" si="391"/>
        <v>0</v>
      </c>
      <c r="F5990" s="501"/>
      <c r="G5990" s="501"/>
      <c r="H5990" s="501"/>
    </row>
    <row r="5991" spans="1:8" s="503" customFormat="1">
      <c r="A5991" s="122">
        <v>297</v>
      </c>
      <c r="B5991" s="337" t="s">
        <v>7111</v>
      </c>
      <c r="C5991" s="59"/>
      <c r="D5991" s="94" t="s">
        <v>4450</v>
      </c>
      <c r="E5991" s="513">
        <f t="shared" si="391"/>
        <v>0</v>
      </c>
      <c r="F5991" s="501"/>
      <c r="G5991" s="501"/>
      <c r="H5991" s="501"/>
    </row>
    <row r="5992" spans="1:8" s="503" customFormat="1">
      <c r="A5992" s="122">
        <v>298</v>
      </c>
      <c r="B5992" s="337" t="s">
        <v>7112</v>
      </c>
      <c r="C5992" s="59"/>
      <c r="D5992" s="94" t="s">
        <v>4450</v>
      </c>
      <c r="E5992" s="513">
        <f t="shared" si="391"/>
        <v>0</v>
      </c>
      <c r="F5992" s="501"/>
      <c r="G5992" s="501"/>
      <c r="H5992" s="501"/>
    </row>
    <row r="5993" spans="1:8" s="503" customFormat="1" ht="69.75">
      <c r="A5993" s="122">
        <v>299</v>
      </c>
      <c r="B5993" s="337" t="s">
        <v>7113</v>
      </c>
      <c r="C5993" s="59"/>
      <c r="D5993" s="94" t="s">
        <v>4450</v>
      </c>
      <c r="E5993" s="513">
        <f t="shared" si="391"/>
        <v>0</v>
      </c>
      <c r="F5993" s="501"/>
      <c r="G5993" s="501"/>
      <c r="H5993" s="501"/>
    </row>
    <row r="5994" spans="1:8" s="503" customFormat="1" ht="161.25" customHeight="1">
      <c r="A5994" s="122">
        <v>300</v>
      </c>
      <c r="B5994" s="337" t="s">
        <v>9222</v>
      </c>
      <c r="C5994" s="59"/>
      <c r="D5994" s="94" t="s">
        <v>4450</v>
      </c>
      <c r="E5994" s="513">
        <f t="shared" si="391"/>
        <v>0</v>
      </c>
      <c r="F5994" s="501"/>
      <c r="G5994" s="501"/>
      <c r="H5994" s="501"/>
    </row>
    <row r="5995" spans="1:8" s="503" customFormat="1" ht="278.25" customHeight="1">
      <c r="A5995" s="122">
        <v>301</v>
      </c>
      <c r="B5995" s="337" t="s">
        <v>9223</v>
      </c>
      <c r="C5995" s="59"/>
      <c r="D5995" s="94" t="s">
        <v>4450</v>
      </c>
      <c r="E5995" s="513">
        <f t="shared" si="391"/>
        <v>0</v>
      </c>
      <c r="F5995" s="501"/>
      <c r="G5995" s="501"/>
      <c r="H5995" s="501"/>
    </row>
    <row r="5996" spans="1:8" s="503" customFormat="1">
      <c r="A5996" s="122">
        <v>302</v>
      </c>
      <c r="B5996" s="519" t="s">
        <v>7114</v>
      </c>
      <c r="C5996" s="520"/>
      <c r="D5996" s="94" t="s">
        <v>4450</v>
      </c>
      <c r="E5996" s="513">
        <f t="shared" si="391"/>
        <v>0</v>
      </c>
      <c r="F5996" s="501"/>
      <c r="G5996" s="501"/>
      <c r="H5996" s="501"/>
    </row>
    <row r="5997" spans="1:8" s="503" customFormat="1">
      <c r="A5997" s="122">
        <v>303</v>
      </c>
      <c r="B5997" s="337" t="s">
        <v>7115</v>
      </c>
      <c r="C5997" s="59"/>
      <c r="D5997" s="94" t="s">
        <v>4450</v>
      </c>
      <c r="E5997" s="513">
        <f t="shared" si="391"/>
        <v>0</v>
      </c>
      <c r="F5997" s="501"/>
      <c r="G5997" s="501"/>
      <c r="H5997" s="501"/>
    </row>
    <row r="5998" spans="1:8" s="503" customFormat="1" ht="46.5">
      <c r="A5998" s="122">
        <v>304</v>
      </c>
      <c r="B5998" s="337" t="s">
        <v>7116</v>
      </c>
      <c r="C5998" s="59"/>
      <c r="D5998" s="94" t="s">
        <v>4450</v>
      </c>
      <c r="E5998" s="513">
        <f t="shared" si="391"/>
        <v>0</v>
      </c>
      <c r="F5998" s="501"/>
      <c r="G5998" s="501"/>
      <c r="H5998" s="501"/>
    </row>
    <row r="5999" spans="1:8" s="504" customFormat="1">
      <c r="A5999" s="122">
        <v>305</v>
      </c>
      <c r="B5999" s="322" t="s">
        <v>7117</v>
      </c>
      <c r="C5999" s="521"/>
      <c r="D5999" s="94" t="s">
        <v>4450</v>
      </c>
      <c r="E5999" s="513">
        <f t="shared" si="391"/>
        <v>0</v>
      </c>
      <c r="F5999" s="501"/>
      <c r="G5999" s="501"/>
      <c r="H5999" s="501"/>
    </row>
    <row r="6000" spans="1:8" s="504" customFormat="1">
      <c r="A6000" s="122">
        <v>306</v>
      </c>
      <c r="B6000" s="337" t="s">
        <v>7118</v>
      </c>
      <c r="C6000" s="59"/>
      <c r="D6000" s="94" t="s">
        <v>4450</v>
      </c>
      <c r="E6000" s="513">
        <f t="shared" si="391"/>
        <v>0</v>
      </c>
      <c r="F6000" s="501"/>
      <c r="G6000" s="501"/>
      <c r="H6000" s="501"/>
    </row>
    <row r="6001" spans="1:8" s="504" customFormat="1">
      <c r="A6001" s="122">
        <v>307</v>
      </c>
      <c r="B6001" s="337" t="s">
        <v>1704</v>
      </c>
      <c r="C6001" s="59"/>
      <c r="D6001" s="94" t="s">
        <v>4450</v>
      </c>
      <c r="E6001" s="513">
        <f t="shared" si="391"/>
        <v>15</v>
      </c>
      <c r="F6001" s="501"/>
      <c r="G6001" s="501">
        <v>15</v>
      </c>
      <c r="H6001" s="501"/>
    </row>
    <row r="6002" spans="1:8" s="504" customFormat="1">
      <c r="A6002" s="122">
        <v>308</v>
      </c>
      <c r="B6002" s="337" t="s">
        <v>7119</v>
      </c>
      <c r="C6002" s="59"/>
      <c r="D6002" s="94" t="s">
        <v>4450</v>
      </c>
      <c r="E6002" s="513">
        <f t="shared" si="391"/>
        <v>0</v>
      </c>
      <c r="F6002" s="501"/>
      <c r="G6002" s="501"/>
      <c r="H6002" s="501"/>
    </row>
    <row r="6003" spans="1:8" s="504" customFormat="1">
      <c r="A6003" s="122">
        <v>309</v>
      </c>
      <c r="B6003" s="337" t="s">
        <v>7120</v>
      </c>
      <c r="C6003" s="59"/>
      <c r="D6003" s="94" t="s">
        <v>4450</v>
      </c>
      <c r="E6003" s="513">
        <f t="shared" si="391"/>
        <v>0</v>
      </c>
      <c r="F6003" s="501"/>
      <c r="G6003" s="501"/>
      <c r="H6003" s="501"/>
    </row>
    <row r="6004" spans="1:8" s="504" customFormat="1">
      <c r="A6004" s="122">
        <v>310</v>
      </c>
      <c r="B6004" s="337" t="s">
        <v>7121</v>
      </c>
      <c r="C6004" s="59"/>
      <c r="D6004" s="94" t="s">
        <v>4450</v>
      </c>
      <c r="E6004" s="513">
        <f t="shared" si="391"/>
        <v>0</v>
      </c>
      <c r="F6004" s="501"/>
      <c r="G6004" s="501"/>
      <c r="H6004" s="501"/>
    </row>
    <row r="6005" spans="1:8" s="504" customFormat="1">
      <c r="A6005" s="122">
        <v>311</v>
      </c>
      <c r="B6005" s="337" t="s">
        <v>7122</v>
      </c>
      <c r="C6005" s="59"/>
      <c r="D6005" s="94" t="s">
        <v>4450</v>
      </c>
      <c r="E6005" s="513">
        <f t="shared" si="391"/>
        <v>0</v>
      </c>
      <c r="F6005" s="501"/>
      <c r="G6005" s="501"/>
      <c r="H6005" s="501"/>
    </row>
    <row r="6006" spans="1:8" s="504" customFormat="1">
      <c r="A6006" s="122">
        <v>312</v>
      </c>
      <c r="B6006" s="337" t="s">
        <v>1698</v>
      </c>
      <c r="C6006" s="59"/>
      <c r="D6006" s="94" t="s">
        <v>4450</v>
      </c>
      <c r="E6006" s="513">
        <f t="shared" si="391"/>
        <v>0</v>
      </c>
      <c r="F6006" s="501"/>
      <c r="G6006" s="501"/>
      <c r="H6006" s="501"/>
    </row>
    <row r="6007" spans="1:8" s="504" customFormat="1">
      <c r="A6007" s="122">
        <v>313</v>
      </c>
      <c r="B6007" s="337" t="s">
        <v>7123</v>
      </c>
      <c r="C6007" s="59"/>
      <c r="D6007" s="94" t="s">
        <v>4450</v>
      </c>
      <c r="E6007" s="513">
        <f t="shared" si="391"/>
        <v>0</v>
      </c>
      <c r="F6007" s="501"/>
      <c r="G6007" s="501"/>
      <c r="H6007" s="501"/>
    </row>
    <row r="6008" spans="1:8" s="504" customFormat="1">
      <c r="A6008" s="122">
        <v>314</v>
      </c>
      <c r="B6008" s="337" t="s">
        <v>7124</v>
      </c>
      <c r="C6008" s="59"/>
      <c r="D6008" s="94" t="s">
        <v>4450</v>
      </c>
      <c r="E6008" s="513">
        <f t="shared" si="391"/>
        <v>0</v>
      </c>
      <c r="F6008" s="501"/>
      <c r="G6008" s="501"/>
      <c r="H6008" s="501"/>
    </row>
    <row r="6009" spans="1:8" s="504" customFormat="1">
      <c r="A6009" s="122">
        <v>315</v>
      </c>
      <c r="B6009" s="322" t="s">
        <v>7125</v>
      </c>
      <c r="C6009" s="521"/>
      <c r="D6009" s="94" t="s">
        <v>4450</v>
      </c>
      <c r="E6009" s="513">
        <f t="shared" si="391"/>
        <v>0</v>
      </c>
      <c r="F6009" s="501"/>
      <c r="G6009" s="501"/>
      <c r="H6009" s="501"/>
    </row>
    <row r="6010" spans="1:8" s="504" customFormat="1">
      <c r="A6010" s="122">
        <v>316</v>
      </c>
      <c r="B6010" s="322" t="s">
        <v>7126</v>
      </c>
      <c r="C6010" s="521"/>
      <c r="D6010" s="94" t="s">
        <v>4450</v>
      </c>
      <c r="E6010" s="513">
        <f t="shared" si="391"/>
        <v>0</v>
      </c>
      <c r="F6010" s="501"/>
      <c r="G6010" s="501"/>
      <c r="H6010" s="501"/>
    </row>
    <row r="6011" spans="1:8" s="504" customFormat="1">
      <c r="A6011" s="122">
        <v>317</v>
      </c>
      <c r="B6011" s="322" t="s">
        <v>7127</v>
      </c>
      <c r="C6011" s="521"/>
      <c r="D6011" s="94" t="s">
        <v>4450</v>
      </c>
      <c r="E6011" s="513">
        <f t="shared" si="391"/>
        <v>0</v>
      </c>
      <c r="F6011" s="501"/>
      <c r="G6011" s="501"/>
      <c r="H6011" s="501"/>
    </row>
    <row r="6012" spans="1:8" s="504" customFormat="1" ht="46.5">
      <c r="A6012" s="122">
        <v>318</v>
      </c>
      <c r="B6012" s="322" t="s">
        <v>2762</v>
      </c>
      <c r="C6012" s="521"/>
      <c r="D6012" s="94" t="s">
        <v>4450</v>
      </c>
      <c r="E6012" s="513">
        <f t="shared" si="391"/>
        <v>0</v>
      </c>
      <c r="F6012" s="501"/>
      <c r="G6012" s="501"/>
      <c r="H6012" s="501"/>
    </row>
    <row r="6013" spans="1:8" s="504" customFormat="1">
      <c r="A6013" s="122">
        <v>319</v>
      </c>
      <c r="B6013" s="322" t="s">
        <v>2763</v>
      </c>
      <c r="C6013" s="521"/>
      <c r="D6013" s="94" t="s">
        <v>4450</v>
      </c>
      <c r="E6013" s="513">
        <f t="shared" si="391"/>
        <v>0</v>
      </c>
      <c r="F6013" s="501"/>
      <c r="G6013" s="501"/>
      <c r="H6013" s="501"/>
    </row>
    <row r="6014" spans="1:8" s="504" customFormat="1">
      <c r="A6014" s="122">
        <v>320</v>
      </c>
      <c r="B6014" s="322" t="s">
        <v>7128</v>
      </c>
      <c r="C6014" s="521"/>
      <c r="D6014" s="94" t="s">
        <v>4450</v>
      </c>
      <c r="E6014" s="513">
        <f t="shared" si="391"/>
        <v>0</v>
      </c>
      <c r="F6014" s="501"/>
      <c r="G6014" s="501"/>
      <c r="H6014" s="501"/>
    </row>
    <row r="6015" spans="1:8" s="504" customFormat="1">
      <c r="A6015" s="122">
        <v>321</v>
      </c>
      <c r="B6015" s="322" t="s">
        <v>7129</v>
      </c>
      <c r="C6015" s="521"/>
      <c r="D6015" s="94" t="s">
        <v>4450</v>
      </c>
      <c r="E6015" s="513">
        <f t="shared" si="391"/>
        <v>0</v>
      </c>
      <c r="F6015" s="501"/>
      <c r="G6015" s="501"/>
      <c r="H6015" s="501"/>
    </row>
    <row r="6016" spans="1:8" s="504" customFormat="1">
      <c r="A6016" s="122">
        <v>322</v>
      </c>
      <c r="B6016" s="322" t="s">
        <v>7130</v>
      </c>
      <c r="C6016" s="521"/>
      <c r="D6016" s="94" t="s">
        <v>4450</v>
      </c>
      <c r="E6016" s="513">
        <f t="shared" si="391"/>
        <v>0</v>
      </c>
      <c r="F6016" s="501"/>
      <c r="G6016" s="501"/>
      <c r="H6016" s="501"/>
    </row>
    <row r="6017" spans="1:15" s="504" customFormat="1">
      <c r="A6017" s="122">
        <v>233</v>
      </c>
      <c r="B6017" s="322" t="s">
        <v>8968</v>
      </c>
      <c r="C6017" s="521" t="s">
        <v>8969</v>
      </c>
      <c r="D6017" s="94" t="s">
        <v>2034</v>
      </c>
      <c r="E6017" s="513"/>
      <c r="F6017" s="501"/>
      <c r="G6017" s="501">
        <v>0</v>
      </c>
      <c r="H6017" s="501">
        <v>0</v>
      </c>
      <c r="I6017" s="504">
        <v>3600</v>
      </c>
      <c r="J6017" s="504">
        <v>95000</v>
      </c>
      <c r="K6017" s="504">
        <f>I6017*J6017</f>
        <v>342000000</v>
      </c>
      <c r="L6017" s="504">
        <v>342100800</v>
      </c>
      <c r="N6017" s="504">
        <v>0</v>
      </c>
      <c r="O6017" s="504">
        <v>3600</v>
      </c>
    </row>
    <row r="6018" spans="1:15" s="504" customFormat="1" ht="46.5">
      <c r="A6018" s="122">
        <v>234</v>
      </c>
      <c r="B6018" s="322" t="s">
        <v>8970</v>
      </c>
      <c r="C6018" s="521" t="s">
        <v>6800</v>
      </c>
      <c r="D6018" s="94" t="s">
        <v>4450</v>
      </c>
      <c r="E6018" s="513">
        <v>0</v>
      </c>
      <c r="F6018" s="501">
        <v>0</v>
      </c>
      <c r="G6018" s="501">
        <v>0</v>
      </c>
      <c r="H6018" s="501">
        <v>0</v>
      </c>
      <c r="I6018" s="504">
        <v>3</v>
      </c>
      <c r="J6018" s="504">
        <v>1927800</v>
      </c>
      <c r="K6018" s="504">
        <f>I6018*J6018</f>
        <v>5783400</v>
      </c>
    </row>
    <row r="6019" spans="1:15" s="131" customFormat="1" ht="30" customHeight="1">
      <c r="A6019" s="522"/>
      <c r="B6019" s="1012" t="s">
        <v>7131</v>
      </c>
      <c r="C6019" s="1013"/>
      <c r="D6019" s="1013"/>
      <c r="E6019" s="1013"/>
      <c r="F6019" s="1013"/>
      <c r="G6019" s="1013"/>
      <c r="H6019" s="1013"/>
    </row>
    <row r="6020" spans="1:15" s="504" customFormat="1" ht="46.5">
      <c r="A6020" s="122">
        <v>323</v>
      </c>
      <c r="B6020" s="47" t="s">
        <v>7132</v>
      </c>
      <c r="C6020" s="122" t="s">
        <v>7133</v>
      </c>
      <c r="D6020" s="94" t="s">
        <v>6916</v>
      </c>
      <c r="E6020" s="513">
        <f t="shared" ref="E6020:E6037" si="392">F6020+G6020+H6020</f>
        <v>0</v>
      </c>
      <c r="F6020" s="501"/>
      <c r="G6020" s="501"/>
      <c r="H6020" s="501"/>
    </row>
    <row r="6021" spans="1:15" s="504" customFormat="1" ht="46.5">
      <c r="A6021" s="122">
        <v>324</v>
      </c>
      <c r="B6021" s="47" t="s">
        <v>7134</v>
      </c>
      <c r="C6021" s="122"/>
      <c r="D6021" s="59" t="s">
        <v>4450</v>
      </c>
      <c r="E6021" s="513">
        <f t="shared" si="392"/>
        <v>0</v>
      </c>
      <c r="F6021" s="501"/>
      <c r="G6021" s="501"/>
      <c r="H6021" s="501"/>
    </row>
    <row r="6022" spans="1:15" s="504" customFormat="1" ht="174.75" customHeight="1">
      <c r="A6022" s="122">
        <v>325</v>
      </c>
      <c r="B6022" s="337" t="s">
        <v>9224</v>
      </c>
      <c r="C6022" s="122"/>
      <c r="D6022" s="59" t="s">
        <v>4450</v>
      </c>
      <c r="E6022" s="513">
        <f t="shared" si="392"/>
        <v>0</v>
      </c>
      <c r="F6022" s="501"/>
      <c r="G6022" s="501"/>
      <c r="H6022" s="501"/>
    </row>
    <row r="6023" spans="1:15" s="504" customFormat="1" ht="69.75">
      <c r="A6023" s="122">
        <v>326</v>
      </c>
      <c r="B6023" s="337" t="s">
        <v>7135</v>
      </c>
      <c r="C6023" s="122"/>
      <c r="D6023" s="59" t="s">
        <v>4450</v>
      </c>
      <c r="E6023" s="513">
        <f t="shared" si="392"/>
        <v>0</v>
      </c>
      <c r="F6023" s="501"/>
      <c r="G6023" s="501"/>
      <c r="H6023" s="501"/>
    </row>
    <row r="6024" spans="1:15" s="504" customFormat="1" ht="46.5">
      <c r="A6024" s="122">
        <v>327</v>
      </c>
      <c r="B6024" s="33" t="s">
        <v>7136</v>
      </c>
      <c r="C6024" s="122"/>
      <c r="D6024" s="59" t="s">
        <v>4450</v>
      </c>
      <c r="E6024" s="513">
        <f t="shared" si="392"/>
        <v>0</v>
      </c>
      <c r="F6024" s="501"/>
      <c r="G6024" s="501"/>
      <c r="H6024" s="501"/>
    </row>
    <row r="6025" spans="1:15" s="504" customFormat="1" ht="46.5">
      <c r="A6025" s="122">
        <v>328</v>
      </c>
      <c r="B6025" s="337" t="s">
        <v>8390</v>
      </c>
      <c r="C6025" s="122"/>
      <c r="D6025" s="59" t="s">
        <v>4450</v>
      </c>
      <c r="E6025" s="513">
        <f t="shared" si="392"/>
        <v>1</v>
      </c>
      <c r="F6025" s="501"/>
      <c r="G6025" s="501">
        <v>1</v>
      </c>
      <c r="H6025" s="501"/>
    </row>
    <row r="6026" spans="1:15" s="504" customFormat="1" ht="69.75">
      <c r="A6026" s="122">
        <v>329</v>
      </c>
      <c r="B6026" s="337" t="s">
        <v>7137</v>
      </c>
      <c r="C6026" s="122"/>
      <c r="D6026" s="59" t="s">
        <v>4450</v>
      </c>
      <c r="E6026" s="513">
        <f t="shared" si="392"/>
        <v>0</v>
      </c>
      <c r="F6026" s="501"/>
      <c r="G6026" s="501"/>
      <c r="H6026" s="501"/>
    </row>
    <row r="6027" spans="1:15" s="504" customFormat="1" ht="81" customHeight="1">
      <c r="A6027" s="122">
        <v>330</v>
      </c>
      <c r="B6027" s="523" t="s">
        <v>7138</v>
      </c>
      <c r="C6027" s="795" t="s">
        <v>7139</v>
      </c>
      <c r="D6027" s="94" t="s">
        <v>6916</v>
      </c>
      <c r="E6027" s="513">
        <f t="shared" si="392"/>
        <v>1</v>
      </c>
      <c r="F6027" s="501"/>
      <c r="G6027" s="501">
        <v>1</v>
      </c>
      <c r="H6027" s="501"/>
    </row>
    <row r="6028" spans="1:15" s="504" customFormat="1" ht="177" customHeight="1">
      <c r="A6028" s="122">
        <v>331</v>
      </c>
      <c r="B6028" s="523" t="s">
        <v>9225</v>
      </c>
      <c r="C6028" s="122" t="s">
        <v>7140</v>
      </c>
      <c r="D6028" s="59" t="s">
        <v>4450</v>
      </c>
      <c r="E6028" s="513">
        <f t="shared" si="392"/>
        <v>3</v>
      </c>
      <c r="F6028" s="501"/>
      <c r="G6028" s="501">
        <v>3</v>
      </c>
      <c r="H6028" s="501"/>
    </row>
    <row r="6029" spans="1:15" s="504" customFormat="1" ht="69.75">
      <c r="A6029" s="122">
        <v>332</v>
      </c>
      <c r="B6029" s="523" t="s">
        <v>7141</v>
      </c>
      <c r="C6029" s="122" t="s">
        <v>7142</v>
      </c>
      <c r="D6029" s="59" t="s">
        <v>4450</v>
      </c>
      <c r="E6029" s="513">
        <f t="shared" si="392"/>
        <v>0</v>
      </c>
      <c r="F6029" s="501"/>
      <c r="G6029" s="501"/>
      <c r="H6029" s="501"/>
    </row>
    <row r="6030" spans="1:15" s="504" customFormat="1" ht="216.75" customHeight="1">
      <c r="A6030" s="122">
        <v>333</v>
      </c>
      <c r="B6030" s="523" t="s">
        <v>9227</v>
      </c>
      <c r="C6030" s="122"/>
      <c r="D6030" s="59" t="s">
        <v>4450</v>
      </c>
      <c r="E6030" s="513">
        <f t="shared" si="392"/>
        <v>3</v>
      </c>
      <c r="F6030" s="501"/>
      <c r="G6030" s="501">
        <v>3</v>
      </c>
      <c r="H6030" s="501"/>
    </row>
    <row r="6031" spans="1:15" s="504" customFormat="1" ht="265.5" customHeight="1">
      <c r="A6031" s="122">
        <v>334</v>
      </c>
      <c r="B6031" s="523" t="s">
        <v>9226</v>
      </c>
      <c r="C6031" s="122" t="s">
        <v>7143</v>
      </c>
      <c r="D6031" s="59" t="s">
        <v>4450</v>
      </c>
      <c r="E6031" s="513">
        <f t="shared" si="392"/>
        <v>0</v>
      </c>
      <c r="F6031" s="501"/>
      <c r="G6031" s="501"/>
      <c r="H6031" s="501"/>
    </row>
    <row r="6032" spans="1:15" s="504" customFormat="1" ht="147" customHeight="1">
      <c r="A6032" s="122">
        <v>335</v>
      </c>
      <c r="B6032" s="523" t="s">
        <v>9228</v>
      </c>
      <c r="C6032" s="122"/>
      <c r="D6032" s="59" t="s">
        <v>4450</v>
      </c>
      <c r="E6032" s="513">
        <f t="shared" si="392"/>
        <v>0</v>
      </c>
      <c r="F6032" s="501"/>
      <c r="G6032" s="501"/>
      <c r="H6032" s="501"/>
    </row>
    <row r="6033" spans="1:25" s="504" customFormat="1" ht="165.75" customHeight="1">
      <c r="A6033" s="122">
        <v>336</v>
      </c>
      <c r="B6033" s="337" t="s">
        <v>9229</v>
      </c>
      <c r="C6033" s="122" t="s">
        <v>7144</v>
      </c>
      <c r="D6033" s="94" t="s">
        <v>6916</v>
      </c>
      <c r="E6033" s="513">
        <f t="shared" si="392"/>
        <v>0</v>
      </c>
      <c r="F6033" s="501"/>
      <c r="G6033" s="501"/>
      <c r="H6033" s="501"/>
    </row>
    <row r="6034" spans="1:25" s="504" customFormat="1" ht="296.25" customHeight="1">
      <c r="A6034" s="122">
        <v>337</v>
      </c>
      <c r="B6034" s="337" t="s">
        <v>9267</v>
      </c>
      <c r="C6034" s="122"/>
      <c r="D6034" s="94" t="s">
        <v>6916</v>
      </c>
      <c r="E6034" s="513">
        <f t="shared" si="392"/>
        <v>1</v>
      </c>
      <c r="F6034" s="501"/>
      <c r="G6034" s="501">
        <v>1</v>
      </c>
      <c r="H6034" s="501"/>
    </row>
    <row r="6035" spans="1:25" s="504" customFormat="1" ht="188.25" customHeight="1">
      <c r="A6035" s="122">
        <v>338</v>
      </c>
      <c r="B6035" s="337" t="s">
        <v>9230</v>
      </c>
      <c r="C6035" s="122" t="s">
        <v>7145</v>
      </c>
      <c r="D6035" s="94" t="s">
        <v>6916</v>
      </c>
      <c r="E6035" s="513">
        <f t="shared" si="392"/>
        <v>0</v>
      </c>
      <c r="F6035" s="501"/>
      <c r="G6035" s="501"/>
      <c r="H6035" s="501"/>
    </row>
    <row r="6036" spans="1:25" s="504" customFormat="1" ht="306" customHeight="1">
      <c r="A6036" s="122">
        <v>339</v>
      </c>
      <c r="B6036" s="337" t="s">
        <v>9231</v>
      </c>
      <c r="C6036" s="122"/>
      <c r="D6036" s="59" t="s">
        <v>4450</v>
      </c>
      <c r="E6036" s="513">
        <f t="shared" si="392"/>
        <v>3</v>
      </c>
      <c r="F6036" s="501"/>
      <c r="G6036" s="501">
        <v>3</v>
      </c>
      <c r="H6036" s="501"/>
    </row>
    <row r="6037" spans="1:25" s="504" customFormat="1" ht="46.5">
      <c r="A6037" s="122">
        <v>340</v>
      </c>
      <c r="B6037" s="47" t="s">
        <v>7146</v>
      </c>
      <c r="C6037" s="122" t="s">
        <v>7147</v>
      </c>
      <c r="D6037" s="94" t="s">
        <v>6916</v>
      </c>
      <c r="E6037" s="513">
        <f t="shared" si="392"/>
        <v>0</v>
      </c>
      <c r="F6037" s="501"/>
      <c r="G6037" s="501"/>
      <c r="H6037" s="501"/>
    </row>
    <row r="6038" spans="1:25" s="504" customFormat="1" ht="46.5">
      <c r="A6038" s="122">
        <v>341</v>
      </c>
      <c r="B6038" s="524" t="s">
        <v>7148</v>
      </c>
      <c r="C6038" s="122" t="s">
        <v>7149</v>
      </c>
      <c r="D6038" s="94" t="s">
        <v>6916</v>
      </c>
      <c r="E6038" s="195">
        <f>+F6038+G6038+H6038</f>
        <v>0</v>
      </c>
      <c r="F6038" s="511">
        <v>0</v>
      </c>
      <c r="G6038" s="501">
        <v>0</v>
      </c>
      <c r="H6038" s="501">
        <v>0</v>
      </c>
      <c r="I6038" s="526">
        <v>4</v>
      </c>
      <c r="J6038" s="527">
        <v>324000000</v>
      </c>
      <c r="K6038" s="528">
        <f t="shared" ref="K6038" si="393">I6038*J6038</f>
        <v>1296000000</v>
      </c>
      <c r="L6038" s="529" t="e">
        <f>#REF!+#REF!+#REF!+#REF!</f>
        <v>#REF!</v>
      </c>
      <c r="M6038" s="530"/>
      <c r="N6038" s="531" t="e">
        <f t="shared" ref="N6038:N6039" si="394">K6038-L6038</f>
        <v>#REF!</v>
      </c>
      <c r="O6038" s="531" t="e">
        <f>#REF!+#REF!+E6038+#REF!</f>
        <v>#REF!</v>
      </c>
      <c r="P6038" s="531" t="e">
        <f t="shared" ref="P6038:P6039" si="395">I6038-O6038</f>
        <v>#REF!</v>
      </c>
      <c r="R6038" s="532" t="e">
        <f>(#REF!+#REF!+#REF!+#REF!+#REF!+#REF!+F6038+G6038+H6038+#REF!+#REF!+#REF!)-(#REF!+#REF!+E6038+#REF!)+#REF!</f>
        <v>#REF!</v>
      </c>
      <c r="S6038" s="533" t="e">
        <f>((#REF!+#REF!+#REF!+#REF!+#REF!+#REF!+#REF!+#REF!+#REF!+#REF!+#REF!+#REF!)-(#REF!+#REF!+#REF!+#REF!))+#REF!</f>
        <v>#REF!</v>
      </c>
      <c r="T6038" s="532" t="e">
        <f>R6038-#REF!</f>
        <v>#REF!</v>
      </c>
      <c r="U6038" s="532" t="e">
        <f>S6038-#REF!</f>
        <v>#REF!</v>
      </c>
      <c r="V6038" s="534" t="s">
        <v>8292</v>
      </c>
      <c r="W6038" s="535" t="e">
        <f>I6038-#REF!</f>
        <v>#REF!</v>
      </c>
      <c r="X6038" s="535" t="e">
        <f>(K6038/1000000)-#REF!</f>
        <v>#REF!</v>
      </c>
      <c r="Y6038" s="536">
        <v>0</v>
      </c>
    </row>
    <row r="6039" spans="1:25" s="504" customFormat="1" ht="46.5">
      <c r="A6039" s="122">
        <v>342</v>
      </c>
      <c r="B6039" s="524" t="s">
        <v>7150</v>
      </c>
      <c r="C6039" s="122" t="s">
        <v>7149</v>
      </c>
      <c r="D6039" s="94" t="s">
        <v>6916</v>
      </c>
      <c r="E6039" s="525">
        <f>+F6039+G6039+H6039</f>
        <v>2</v>
      </c>
      <c r="F6039" s="511">
        <v>0</v>
      </c>
      <c r="G6039" s="501">
        <v>2</v>
      </c>
      <c r="H6039" s="501">
        <v>0</v>
      </c>
      <c r="I6039" s="526">
        <v>6</v>
      </c>
      <c r="J6039" s="527">
        <v>165286333.34999999</v>
      </c>
      <c r="K6039" s="528">
        <f>I6039*J6039</f>
        <v>991718000.0999999</v>
      </c>
      <c r="L6039" s="529" t="e">
        <f>#REF!+#REF!+#REF!+#REF!</f>
        <v>#REF!</v>
      </c>
      <c r="M6039" s="530"/>
      <c r="N6039" s="531" t="e">
        <f t="shared" si="394"/>
        <v>#REF!</v>
      </c>
      <c r="O6039" s="531" t="e">
        <f>#REF!+#REF!+E6039+#REF!</f>
        <v>#REF!</v>
      </c>
      <c r="P6039" s="531" t="e">
        <f t="shared" si="395"/>
        <v>#REF!</v>
      </c>
      <c r="R6039" s="532" t="e">
        <f>(#REF!+#REF!+#REF!+#REF!+#REF!+#REF!+F6039+G6039+H6039+#REF!+#REF!+#REF!)-(#REF!+#REF!+E6039+#REF!)+#REF!</f>
        <v>#REF!</v>
      </c>
      <c r="S6039" s="533" t="e">
        <f>((#REF!+#REF!+#REF!+#REF!+#REF!+#REF!+#REF!+#REF!+#REF!+#REF!+#REF!+#REF!)-(#REF!+#REF!+#REF!+#REF!))+#REF!</f>
        <v>#REF!</v>
      </c>
      <c r="T6039" s="532" t="e">
        <f>R6039-#REF!</f>
        <v>#REF!</v>
      </c>
      <c r="U6039" s="532" t="e">
        <f>S6039-#REF!</f>
        <v>#REF!</v>
      </c>
      <c r="V6039" s="534" t="s">
        <v>8214</v>
      </c>
      <c r="W6039" s="535" t="e">
        <f>I6039-#REF!</f>
        <v>#REF!</v>
      </c>
      <c r="X6039" s="535" t="e">
        <f>(K6039/1000000)-#REF!</f>
        <v>#REF!</v>
      </c>
      <c r="Y6039" s="536">
        <v>0</v>
      </c>
    </row>
    <row r="6040" spans="1:25" s="504" customFormat="1" ht="130.5">
      <c r="A6040" s="122">
        <v>343</v>
      </c>
      <c r="B6040" s="47" t="s">
        <v>9232</v>
      </c>
      <c r="C6040" s="122"/>
      <c r="D6040" s="59" t="s">
        <v>4450</v>
      </c>
      <c r="E6040" s="537">
        <f t="shared" ref="E6040:E6048" si="396">F6040+G6040+H6040</f>
        <v>0</v>
      </c>
      <c r="F6040" s="511">
        <v>0</v>
      </c>
      <c r="G6040" s="511">
        <v>0</v>
      </c>
      <c r="H6040" s="511">
        <v>0</v>
      </c>
      <c r="I6040" s="526">
        <v>1</v>
      </c>
      <c r="J6040" s="527">
        <v>20000000</v>
      </c>
      <c r="K6040" s="528"/>
      <c r="L6040" s="529"/>
      <c r="M6040" s="530"/>
      <c r="N6040" s="531"/>
      <c r="O6040" s="531"/>
      <c r="P6040" s="531"/>
      <c r="R6040" s="532"/>
      <c r="S6040" s="533"/>
      <c r="T6040" s="532"/>
      <c r="U6040" s="532"/>
      <c r="V6040" s="534"/>
      <c r="W6040" s="535"/>
      <c r="X6040" s="535"/>
      <c r="Y6040" s="536"/>
    </row>
    <row r="6041" spans="1:25" s="504" customFormat="1" ht="46.5">
      <c r="A6041" s="122">
        <v>344</v>
      </c>
      <c r="B6041" s="47" t="s">
        <v>7151</v>
      </c>
      <c r="C6041" s="122"/>
      <c r="D6041" s="59" t="s">
        <v>4450</v>
      </c>
      <c r="E6041" s="513">
        <f t="shared" si="396"/>
        <v>2</v>
      </c>
      <c r="F6041" s="501"/>
      <c r="G6041" s="501">
        <v>2</v>
      </c>
      <c r="H6041" s="501"/>
    </row>
    <row r="6042" spans="1:25" s="504" customFormat="1">
      <c r="A6042" s="122">
        <v>345</v>
      </c>
      <c r="B6042" s="47" t="s">
        <v>7152</v>
      </c>
      <c r="C6042" s="122"/>
      <c r="D6042" s="59" t="s">
        <v>4450</v>
      </c>
      <c r="E6042" s="513">
        <f t="shared" si="396"/>
        <v>2</v>
      </c>
      <c r="F6042" s="501"/>
      <c r="G6042" s="501">
        <v>2</v>
      </c>
      <c r="H6042" s="501"/>
    </row>
    <row r="6043" spans="1:25" s="504" customFormat="1" ht="160.5" customHeight="1">
      <c r="A6043" s="122">
        <v>346</v>
      </c>
      <c r="B6043" s="337" t="s">
        <v>9233</v>
      </c>
      <c r="C6043" s="122"/>
      <c r="D6043" s="59" t="s">
        <v>4450</v>
      </c>
      <c r="E6043" s="513">
        <f t="shared" si="396"/>
        <v>1</v>
      </c>
      <c r="F6043" s="501"/>
      <c r="G6043" s="501">
        <v>1</v>
      </c>
      <c r="H6043" s="501"/>
    </row>
    <row r="6044" spans="1:25" s="504" customFormat="1" ht="203.25">
      <c r="A6044" s="122">
        <v>347</v>
      </c>
      <c r="B6044" s="337" t="s">
        <v>9234</v>
      </c>
      <c r="C6044" s="122"/>
      <c r="D6044" s="59" t="s">
        <v>4450</v>
      </c>
      <c r="E6044" s="513">
        <f t="shared" si="396"/>
        <v>0</v>
      </c>
      <c r="F6044" s="501"/>
      <c r="G6044" s="501"/>
      <c r="H6044" s="501"/>
    </row>
    <row r="6045" spans="1:25" s="504" customFormat="1" ht="205.5" customHeight="1">
      <c r="A6045" s="122">
        <v>348</v>
      </c>
      <c r="B6045" s="337" t="s">
        <v>9235</v>
      </c>
      <c r="C6045" s="122"/>
      <c r="D6045" s="59" t="s">
        <v>4450</v>
      </c>
      <c r="E6045" s="513">
        <f t="shared" si="396"/>
        <v>1</v>
      </c>
      <c r="F6045" s="501"/>
      <c r="G6045" s="501">
        <v>1</v>
      </c>
      <c r="H6045" s="501"/>
    </row>
    <row r="6046" spans="1:25" s="504" customFormat="1" ht="272.25" customHeight="1">
      <c r="A6046" s="122">
        <v>349</v>
      </c>
      <c r="B6046" s="337" t="s">
        <v>9236</v>
      </c>
      <c r="C6046" s="517"/>
      <c r="D6046" s="59" t="s">
        <v>4450</v>
      </c>
      <c r="E6046" s="513">
        <f t="shared" si="396"/>
        <v>0</v>
      </c>
      <c r="F6046" s="501"/>
      <c r="G6046" s="501"/>
      <c r="H6046" s="501"/>
    </row>
    <row r="6047" spans="1:25" s="504" customFormat="1" ht="192" customHeight="1">
      <c r="A6047" s="122">
        <v>350</v>
      </c>
      <c r="B6047" s="337" t="s">
        <v>9237</v>
      </c>
      <c r="C6047" s="59"/>
      <c r="D6047" s="59" t="s">
        <v>4450</v>
      </c>
      <c r="E6047" s="513">
        <f t="shared" si="396"/>
        <v>0</v>
      </c>
      <c r="F6047" s="501"/>
      <c r="G6047" s="501"/>
      <c r="H6047" s="501"/>
    </row>
    <row r="6048" spans="1:25" s="504" customFormat="1" ht="84">
      <c r="A6048" s="122">
        <v>351</v>
      </c>
      <c r="B6048" s="337" t="s">
        <v>9238</v>
      </c>
      <c r="C6048" s="59"/>
      <c r="D6048" s="59" t="s">
        <v>4450</v>
      </c>
      <c r="E6048" s="513">
        <f t="shared" si="396"/>
        <v>0</v>
      </c>
      <c r="F6048" s="501"/>
      <c r="G6048" s="501"/>
      <c r="H6048" s="501"/>
    </row>
    <row r="6049" spans="1:11" s="504" customFormat="1" ht="70.5" thickBot="1">
      <c r="A6049" s="122">
        <v>352</v>
      </c>
      <c r="B6049" s="337" t="s">
        <v>8971</v>
      </c>
      <c r="C6049" s="59"/>
      <c r="D6049" s="59" t="s">
        <v>6916</v>
      </c>
      <c r="E6049" s="513">
        <v>0</v>
      </c>
      <c r="F6049" s="501">
        <v>0</v>
      </c>
      <c r="G6049" s="501">
        <v>0</v>
      </c>
      <c r="H6049" s="501">
        <v>0</v>
      </c>
      <c r="I6049" s="504">
        <v>2</v>
      </c>
      <c r="J6049" s="504">
        <v>352657034</v>
      </c>
      <c r="K6049" s="504">
        <f t="shared" ref="K6049" si="397">I6049*J6049</f>
        <v>705314068</v>
      </c>
    </row>
    <row r="6050" spans="1:11" ht="42" customHeight="1" thickBot="1">
      <c r="A6050" s="898" t="s">
        <v>7273</v>
      </c>
      <c r="B6050" s="899"/>
      <c r="C6050" s="899"/>
      <c r="D6050" s="899"/>
      <c r="E6050" s="899"/>
      <c r="F6050" s="899"/>
      <c r="G6050" s="899"/>
      <c r="H6050" s="899"/>
    </row>
    <row r="6051" spans="1:11" s="7" customFormat="1" ht="31.5" customHeight="1">
      <c r="A6051" s="498"/>
      <c r="B6051" s="907" t="s">
        <v>7155</v>
      </c>
      <c r="C6051" s="907"/>
      <c r="D6051" s="907"/>
      <c r="E6051" s="907"/>
      <c r="F6051" s="907"/>
      <c r="G6051" s="907"/>
      <c r="H6051" s="907"/>
      <c r="I6051" s="8"/>
    </row>
    <row r="6052" spans="1:11" s="7" customFormat="1">
      <c r="A6052" s="32">
        <v>1</v>
      </c>
      <c r="B6052" s="539" t="s">
        <v>7156</v>
      </c>
      <c r="C6052" s="539"/>
      <c r="D6052" s="32" t="s">
        <v>1808</v>
      </c>
      <c r="E6052" s="525">
        <f t="shared" ref="E6052:E6075" si="398">+F6052+G6052+H6052</f>
        <v>0</v>
      </c>
      <c r="F6052" s="187"/>
      <c r="G6052" s="187"/>
      <c r="H6052" s="187"/>
      <c r="I6052" s="8"/>
    </row>
    <row r="6053" spans="1:11" s="7" customFormat="1">
      <c r="A6053" s="32">
        <v>2</v>
      </c>
      <c r="B6053" s="539" t="s">
        <v>7157</v>
      </c>
      <c r="C6053" s="539"/>
      <c r="D6053" s="32" t="s">
        <v>1808</v>
      </c>
      <c r="E6053" s="525">
        <f t="shared" si="398"/>
        <v>0</v>
      </c>
      <c r="F6053" s="187"/>
      <c r="G6053" s="187"/>
      <c r="H6053" s="187"/>
      <c r="I6053" s="8"/>
    </row>
    <row r="6054" spans="1:11" s="373" customFormat="1">
      <c r="A6054" s="32">
        <v>3</v>
      </c>
      <c r="B6054" s="539" t="s">
        <v>7158</v>
      </c>
      <c r="C6054" s="539"/>
      <c r="D6054" s="32" t="s">
        <v>1808</v>
      </c>
      <c r="E6054" s="525">
        <f t="shared" si="398"/>
        <v>0</v>
      </c>
      <c r="F6054" s="187"/>
      <c r="G6054" s="187"/>
      <c r="H6054" s="187"/>
      <c r="I6054" s="8"/>
    </row>
    <row r="6055" spans="1:11" s="7" customFormat="1">
      <c r="A6055" s="32">
        <v>4</v>
      </c>
      <c r="B6055" s="539" t="s">
        <v>7159</v>
      </c>
      <c r="C6055" s="539"/>
      <c r="D6055" s="32" t="s">
        <v>1808</v>
      </c>
      <c r="E6055" s="525">
        <f t="shared" si="398"/>
        <v>0</v>
      </c>
      <c r="F6055" s="187"/>
      <c r="G6055" s="187"/>
      <c r="H6055" s="187"/>
      <c r="I6055" s="8"/>
    </row>
    <row r="6056" spans="1:11" s="7" customFormat="1">
      <c r="A6056" s="32">
        <v>5</v>
      </c>
      <c r="B6056" s="539" t="s">
        <v>7160</v>
      </c>
      <c r="C6056" s="539"/>
      <c r="D6056" s="32" t="s">
        <v>1808</v>
      </c>
      <c r="E6056" s="525">
        <f t="shared" si="398"/>
        <v>0</v>
      </c>
      <c r="F6056" s="187"/>
      <c r="G6056" s="187"/>
      <c r="H6056" s="187"/>
      <c r="I6056" s="8"/>
    </row>
    <row r="6057" spans="1:11" s="7" customFormat="1">
      <c r="A6057" s="32">
        <v>6</v>
      </c>
      <c r="B6057" s="539" t="s">
        <v>7161</v>
      </c>
      <c r="C6057" s="539"/>
      <c r="D6057" s="32" t="s">
        <v>1808</v>
      </c>
      <c r="E6057" s="525">
        <f t="shared" si="398"/>
        <v>0</v>
      </c>
      <c r="F6057" s="187"/>
      <c r="G6057" s="187"/>
      <c r="H6057" s="187"/>
      <c r="I6057" s="8"/>
    </row>
    <row r="6058" spans="1:11" s="7" customFormat="1">
      <c r="A6058" s="32">
        <v>7</v>
      </c>
      <c r="B6058" s="539" t="s">
        <v>7162</v>
      </c>
      <c r="C6058" s="539"/>
      <c r="D6058" s="32" t="s">
        <v>1808</v>
      </c>
      <c r="E6058" s="525">
        <f t="shared" si="398"/>
        <v>0</v>
      </c>
      <c r="F6058" s="187"/>
      <c r="G6058" s="187"/>
      <c r="H6058" s="187"/>
      <c r="I6058" s="8"/>
    </row>
    <row r="6059" spans="1:11" s="7" customFormat="1">
      <c r="A6059" s="32">
        <v>8</v>
      </c>
      <c r="B6059" s="539" t="s">
        <v>7163</v>
      </c>
      <c r="C6059" s="539"/>
      <c r="D6059" s="32" t="s">
        <v>1808</v>
      </c>
      <c r="E6059" s="525">
        <f t="shared" si="398"/>
        <v>0</v>
      </c>
      <c r="F6059" s="187"/>
      <c r="G6059" s="187"/>
      <c r="H6059" s="187"/>
      <c r="I6059" s="8"/>
    </row>
    <row r="6060" spans="1:11" s="7" customFormat="1">
      <c r="A6060" s="32">
        <v>9</v>
      </c>
      <c r="B6060" s="539" t="s">
        <v>7164</v>
      </c>
      <c r="C6060" s="539"/>
      <c r="D6060" s="32" t="s">
        <v>1808</v>
      </c>
      <c r="E6060" s="525">
        <f t="shared" si="398"/>
        <v>0</v>
      </c>
      <c r="F6060" s="187"/>
      <c r="G6060" s="187"/>
      <c r="H6060" s="187"/>
      <c r="I6060" s="8"/>
    </row>
    <row r="6061" spans="1:11" s="7" customFormat="1">
      <c r="A6061" s="32">
        <v>10</v>
      </c>
      <c r="B6061" s="539" t="s">
        <v>7165</v>
      </c>
      <c r="C6061" s="539"/>
      <c r="D6061" s="32" t="s">
        <v>1808</v>
      </c>
      <c r="E6061" s="525">
        <f t="shared" si="398"/>
        <v>0</v>
      </c>
      <c r="F6061" s="187"/>
      <c r="G6061" s="187"/>
      <c r="H6061" s="187"/>
      <c r="I6061" s="8"/>
    </row>
    <row r="6062" spans="1:11" s="7" customFormat="1">
      <c r="A6062" s="32">
        <v>11</v>
      </c>
      <c r="B6062" s="539" t="s">
        <v>7166</v>
      </c>
      <c r="C6062" s="539"/>
      <c r="D6062" s="32" t="s">
        <v>1808</v>
      </c>
      <c r="E6062" s="525">
        <f t="shared" si="398"/>
        <v>0</v>
      </c>
      <c r="F6062" s="187"/>
      <c r="G6062" s="187"/>
      <c r="H6062" s="187"/>
      <c r="I6062" s="8"/>
    </row>
    <row r="6063" spans="1:11" s="7" customFormat="1">
      <c r="A6063" s="32">
        <v>12</v>
      </c>
      <c r="B6063" s="539" t="s">
        <v>7167</v>
      </c>
      <c r="C6063" s="539"/>
      <c r="D6063" s="32" t="s">
        <v>1808</v>
      </c>
      <c r="E6063" s="525">
        <f t="shared" si="398"/>
        <v>25</v>
      </c>
      <c r="F6063" s="187">
        <v>25</v>
      </c>
      <c r="G6063" s="187"/>
      <c r="H6063" s="187"/>
      <c r="I6063" s="8"/>
    </row>
    <row r="6064" spans="1:11" s="7" customFormat="1">
      <c r="A6064" s="32">
        <v>13</v>
      </c>
      <c r="B6064" s="539" t="s">
        <v>7168</v>
      </c>
      <c r="C6064" s="539"/>
      <c r="D6064" s="32" t="s">
        <v>1808</v>
      </c>
      <c r="E6064" s="525">
        <f t="shared" si="398"/>
        <v>15</v>
      </c>
      <c r="F6064" s="187">
        <v>15</v>
      </c>
      <c r="G6064" s="187"/>
      <c r="H6064" s="187"/>
      <c r="I6064" s="8"/>
    </row>
    <row r="6065" spans="1:9" s="7" customFormat="1">
      <c r="A6065" s="32">
        <v>14</v>
      </c>
      <c r="B6065" s="539" t="s">
        <v>7169</v>
      </c>
      <c r="C6065" s="539"/>
      <c r="D6065" s="32" t="s">
        <v>1808</v>
      </c>
      <c r="E6065" s="525">
        <f t="shared" si="398"/>
        <v>10</v>
      </c>
      <c r="F6065" s="187">
        <v>10</v>
      </c>
      <c r="G6065" s="187"/>
      <c r="H6065" s="187"/>
      <c r="I6065" s="8"/>
    </row>
    <row r="6066" spans="1:9" s="7" customFormat="1">
      <c r="A6066" s="32">
        <v>15</v>
      </c>
      <c r="B6066" s="539" t="s">
        <v>7170</v>
      </c>
      <c r="C6066" s="539"/>
      <c r="D6066" s="32" t="s">
        <v>1808</v>
      </c>
      <c r="E6066" s="525">
        <f t="shared" si="398"/>
        <v>10</v>
      </c>
      <c r="F6066" s="187">
        <v>10</v>
      </c>
      <c r="G6066" s="187"/>
      <c r="H6066" s="187"/>
      <c r="I6066" s="8"/>
    </row>
    <row r="6067" spans="1:9" s="7" customFormat="1">
      <c r="A6067" s="32">
        <v>16</v>
      </c>
      <c r="B6067" s="539" t="s">
        <v>8528</v>
      </c>
      <c r="C6067" s="539"/>
      <c r="D6067" s="32" t="s">
        <v>1808</v>
      </c>
      <c r="E6067" s="525">
        <f t="shared" si="398"/>
        <v>0</v>
      </c>
      <c r="F6067" s="187"/>
      <c r="G6067" s="187"/>
      <c r="H6067" s="187"/>
      <c r="I6067" s="8"/>
    </row>
    <row r="6068" spans="1:9" s="7" customFormat="1">
      <c r="A6068" s="32">
        <v>17</v>
      </c>
      <c r="B6068" s="539" t="s">
        <v>8529</v>
      </c>
      <c r="C6068" s="539"/>
      <c r="D6068" s="32" t="s">
        <v>1808</v>
      </c>
      <c r="E6068" s="525">
        <f t="shared" si="398"/>
        <v>0</v>
      </c>
      <c r="F6068" s="187"/>
      <c r="G6068" s="187"/>
      <c r="H6068" s="187"/>
      <c r="I6068" s="8"/>
    </row>
    <row r="6069" spans="1:9" s="7" customFormat="1">
      <c r="A6069" s="32">
        <v>18</v>
      </c>
      <c r="B6069" s="542" t="s">
        <v>7206</v>
      </c>
      <c r="C6069" s="543"/>
      <c r="D6069" s="32" t="s">
        <v>1808</v>
      </c>
      <c r="E6069" s="525">
        <f t="shared" si="398"/>
        <v>0</v>
      </c>
      <c r="F6069" s="187"/>
      <c r="G6069" s="187"/>
      <c r="H6069" s="187"/>
      <c r="I6069" s="8"/>
    </row>
    <row r="6070" spans="1:9" s="7" customFormat="1">
      <c r="A6070" s="32">
        <v>19</v>
      </c>
      <c r="B6070" s="539" t="s">
        <v>7171</v>
      </c>
      <c r="C6070" s="539"/>
      <c r="D6070" s="32" t="s">
        <v>1808</v>
      </c>
      <c r="E6070" s="525">
        <f t="shared" si="398"/>
        <v>20</v>
      </c>
      <c r="F6070" s="187">
        <v>20</v>
      </c>
      <c r="G6070" s="187"/>
      <c r="H6070" s="187"/>
      <c r="I6070" s="8"/>
    </row>
    <row r="6071" spans="1:9" s="7" customFormat="1">
      <c r="A6071" s="32">
        <v>20</v>
      </c>
      <c r="B6071" s="539" t="s">
        <v>7172</v>
      </c>
      <c r="C6071" s="539"/>
      <c r="D6071" s="32" t="s">
        <v>1808</v>
      </c>
      <c r="E6071" s="525">
        <f t="shared" si="398"/>
        <v>10</v>
      </c>
      <c r="F6071" s="187">
        <v>10</v>
      </c>
      <c r="G6071" s="187"/>
      <c r="H6071" s="187"/>
      <c r="I6071" s="8"/>
    </row>
    <row r="6072" spans="1:9" s="7" customFormat="1">
      <c r="A6072" s="32">
        <v>21</v>
      </c>
      <c r="B6072" s="539" t="s">
        <v>7173</v>
      </c>
      <c r="C6072" s="539"/>
      <c r="D6072" s="32" t="s">
        <v>1808</v>
      </c>
      <c r="E6072" s="525">
        <f t="shared" si="398"/>
        <v>0</v>
      </c>
      <c r="F6072" s="187"/>
      <c r="G6072" s="187"/>
      <c r="H6072" s="187"/>
      <c r="I6072" s="8"/>
    </row>
    <row r="6073" spans="1:9" s="7" customFormat="1">
      <c r="A6073" s="32">
        <v>22</v>
      </c>
      <c r="B6073" s="539" t="s">
        <v>7174</v>
      </c>
      <c r="C6073" s="539"/>
      <c r="D6073" s="32" t="s">
        <v>1808</v>
      </c>
      <c r="E6073" s="525">
        <f t="shared" si="398"/>
        <v>0</v>
      </c>
      <c r="F6073" s="187"/>
      <c r="G6073" s="187"/>
      <c r="H6073" s="187"/>
      <c r="I6073" s="8"/>
    </row>
    <row r="6074" spans="1:9" s="30" customFormat="1">
      <c r="A6074" s="32">
        <v>23</v>
      </c>
      <c r="B6074" s="544" t="s">
        <v>7175</v>
      </c>
      <c r="C6074" s="544"/>
      <c r="D6074" s="32" t="s">
        <v>1808</v>
      </c>
      <c r="E6074" s="525">
        <f t="shared" si="398"/>
        <v>0</v>
      </c>
      <c r="F6074" s="540"/>
      <c r="G6074" s="540"/>
      <c r="H6074" s="540"/>
      <c r="I6074" s="29"/>
    </row>
    <row r="6075" spans="1:9" s="7" customFormat="1">
      <c r="A6075" s="32">
        <v>24</v>
      </c>
      <c r="B6075" s="539" t="s">
        <v>7176</v>
      </c>
      <c r="C6075" s="539"/>
      <c r="D6075" s="32" t="s">
        <v>1808</v>
      </c>
      <c r="E6075" s="525">
        <f t="shared" si="398"/>
        <v>0</v>
      </c>
      <c r="F6075" s="187"/>
      <c r="G6075" s="187"/>
      <c r="H6075" s="187"/>
      <c r="I6075" s="8"/>
    </row>
    <row r="6076" spans="1:9" s="7" customFormat="1" ht="37.5" customHeight="1">
      <c r="A6076" s="512"/>
      <c r="B6076" s="916" t="s">
        <v>8530</v>
      </c>
      <c r="C6076" s="916"/>
      <c r="D6076" s="916"/>
      <c r="E6076" s="916"/>
      <c r="F6076" s="916"/>
      <c r="G6076" s="916"/>
      <c r="H6076" s="916"/>
      <c r="I6076" s="8"/>
    </row>
    <row r="6077" spans="1:9" s="7" customFormat="1">
      <c r="A6077" s="32">
        <v>25</v>
      </c>
      <c r="B6077" s="545" t="s">
        <v>8531</v>
      </c>
      <c r="C6077" s="545"/>
      <c r="D6077" s="32" t="s">
        <v>1808</v>
      </c>
      <c r="E6077" s="525">
        <f>+F6077+G6077+H6077</f>
        <v>0</v>
      </c>
      <c r="F6077" s="192"/>
      <c r="G6077" s="192"/>
      <c r="H6077" s="192"/>
      <c r="I6077" s="8"/>
    </row>
    <row r="6078" spans="1:9" s="7" customFormat="1">
      <c r="A6078" s="32">
        <v>26</v>
      </c>
      <c r="B6078" s="545" t="s">
        <v>8532</v>
      </c>
      <c r="C6078" s="545"/>
      <c r="D6078" s="32" t="s">
        <v>1808</v>
      </c>
      <c r="E6078" s="525">
        <f t="shared" ref="E6078:E6090" si="399">+F6078+G6078+H6078</f>
        <v>0</v>
      </c>
      <c r="F6078" s="177"/>
      <c r="G6078" s="177"/>
      <c r="H6078" s="177"/>
      <c r="I6078" s="8"/>
    </row>
    <row r="6079" spans="1:9" s="7" customFormat="1">
      <c r="A6079" s="32">
        <v>27</v>
      </c>
      <c r="B6079" s="545" t="s">
        <v>8533</v>
      </c>
      <c r="C6079" s="545"/>
      <c r="D6079" s="32" t="s">
        <v>1808</v>
      </c>
      <c r="E6079" s="525">
        <f t="shared" si="399"/>
        <v>0</v>
      </c>
      <c r="F6079" s="177"/>
      <c r="G6079" s="177"/>
      <c r="H6079" s="177"/>
      <c r="I6079" s="8"/>
    </row>
    <row r="6080" spans="1:9" s="7" customFormat="1">
      <c r="A6080" s="32">
        <v>28</v>
      </c>
      <c r="B6080" s="545" t="s">
        <v>8455</v>
      </c>
      <c r="C6080" s="545"/>
      <c r="D6080" s="32" t="s">
        <v>1808</v>
      </c>
      <c r="E6080" s="525">
        <f t="shared" si="399"/>
        <v>0</v>
      </c>
      <c r="F6080" s="177"/>
      <c r="G6080" s="177"/>
      <c r="H6080" s="177"/>
      <c r="I6080" s="8"/>
    </row>
    <row r="6081" spans="1:9" s="7" customFormat="1">
      <c r="A6081" s="32">
        <v>29</v>
      </c>
      <c r="B6081" s="545" t="s">
        <v>8534</v>
      </c>
      <c r="C6081" s="545"/>
      <c r="D6081" s="32" t="s">
        <v>1808</v>
      </c>
      <c r="E6081" s="525">
        <f t="shared" si="399"/>
        <v>0</v>
      </c>
      <c r="F6081" s="177"/>
      <c r="G6081" s="177"/>
      <c r="H6081" s="177"/>
      <c r="I6081" s="8"/>
    </row>
    <row r="6082" spans="1:9" s="7" customFormat="1">
      <c r="A6082" s="32">
        <v>30</v>
      </c>
      <c r="B6082" s="545" t="s">
        <v>8535</v>
      </c>
      <c r="C6082" s="545"/>
      <c r="D6082" s="32" t="s">
        <v>1808</v>
      </c>
      <c r="E6082" s="525">
        <f t="shared" si="399"/>
        <v>0</v>
      </c>
      <c r="F6082" s="177"/>
      <c r="G6082" s="177"/>
      <c r="H6082" s="177"/>
      <c r="I6082" s="8"/>
    </row>
    <row r="6083" spans="1:9" s="7" customFormat="1">
      <c r="A6083" s="32">
        <v>31</v>
      </c>
      <c r="B6083" s="545" t="s">
        <v>8536</v>
      </c>
      <c r="C6083" s="545"/>
      <c r="D6083" s="32" t="s">
        <v>1808</v>
      </c>
      <c r="E6083" s="525">
        <f t="shared" si="399"/>
        <v>0</v>
      </c>
      <c r="F6083" s="177"/>
      <c r="G6083" s="177"/>
      <c r="H6083" s="177"/>
      <c r="I6083" s="8"/>
    </row>
    <row r="6084" spans="1:9" s="7" customFormat="1">
      <c r="A6084" s="32">
        <v>32</v>
      </c>
      <c r="B6084" s="545" t="s">
        <v>8537</v>
      </c>
      <c r="C6084" s="545"/>
      <c r="D6084" s="32" t="s">
        <v>1808</v>
      </c>
      <c r="E6084" s="525">
        <f t="shared" si="399"/>
        <v>0</v>
      </c>
      <c r="F6084" s="177"/>
      <c r="G6084" s="177"/>
      <c r="H6084" s="177"/>
      <c r="I6084" s="8"/>
    </row>
    <row r="6085" spans="1:9" s="7" customFormat="1">
      <c r="A6085" s="32">
        <v>33</v>
      </c>
      <c r="B6085" s="545" t="s">
        <v>8538</v>
      </c>
      <c r="C6085" s="545"/>
      <c r="D6085" s="32" t="s">
        <v>1808</v>
      </c>
      <c r="E6085" s="525">
        <f t="shared" si="399"/>
        <v>0</v>
      </c>
      <c r="F6085" s="177"/>
      <c r="G6085" s="177"/>
      <c r="H6085" s="177"/>
      <c r="I6085" s="8"/>
    </row>
    <row r="6086" spans="1:9" s="7" customFormat="1">
      <c r="A6086" s="32">
        <v>34</v>
      </c>
      <c r="B6086" s="545" t="s">
        <v>2011</v>
      </c>
      <c r="C6086" s="545"/>
      <c r="D6086" s="32" t="s">
        <v>1808</v>
      </c>
      <c r="E6086" s="525">
        <f t="shared" si="399"/>
        <v>0</v>
      </c>
      <c r="F6086" s="192"/>
      <c r="G6086" s="192"/>
      <c r="H6086" s="192"/>
      <c r="I6086" s="8"/>
    </row>
    <row r="6087" spans="1:9" s="7" customFormat="1">
      <c r="A6087" s="32">
        <v>35</v>
      </c>
      <c r="B6087" s="539" t="s">
        <v>7176</v>
      </c>
      <c r="C6087" s="539"/>
      <c r="D6087" s="32" t="s">
        <v>1808</v>
      </c>
      <c r="E6087" s="525">
        <f t="shared" si="399"/>
        <v>0</v>
      </c>
      <c r="F6087" s="165"/>
      <c r="G6087" s="165"/>
      <c r="H6087" s="165"/>
      <c r="I6087" s="8"/>
    </row>
    <row r="6088" spans="1:9" s="7" customFormat="1">
      <c r="A6088" s="32">
        <v>36</v>
      </c>
      <c r="B6088" s="544" t="s">
        <v>8539</v>
      </c>
      <c r="C6088" s="544"/>
      <c r="D6088" s="32" t="s">
        <v>1808</v>
      </c>
      <c r="E6088" s="525">
        <f t="shared" si="399"/>
        <v>0</v>
      </c>
      <c r="F6088" s="165"/>
      <c r="G6088" s="165"/>
      <c r="H6088" s="165"/>
      <c r="I6088" s="8"/>
    </row>
    <row r="6089" spans="1:9" s="7" customFormat="1">
      <c r="A6089" s="32">
        <v>37</v>
      </c>
      <c r="B6089" s="544" t="s">
        <v>8540</v>
      </c>
      <c r="C6089" s="544"/>
      <c r="D6089" s="32" t="s">
        <v>1808</v>
      </c>
      <c r="E6089" s="525">
        <f t="shared" si="399"/>
        <v>0</v>
      </c>
      <c r="F6089" s="165"/>
      <c r="G6089" s="165"/>
      <c r="H6089" s="165"/>
      <c r="I6089" s="8"/>
    </row>
    <row r="6090" spans="1:9" s="7" customFormat="1">
      <c r="A6090" s="32">
        <v>38</v>
      </c>
      <c r="B6090" s="544" t="s">
        <v>8541</v>
      </c>
      <c r="C6090" s="544"/>
      <c r="D6090" s="32" t="s">
        <v>1808</v>
      </c>
      <c r="E6090" s="525">
        <f t="shared" si="399"/>
        <v>0</v>
      </c>
      <c r="F6090" s="165"/>
      <c r="G6090" s="165"/>
      <c r="H6090" s="165"/>
      <c r="I6090" s="8"/>
    </row>
    <row r="6091" spans="1:9" s="7" customFormat="1" ht="31.5" customHeight="1">
      <c r="A6091" s="547"/>
      <c r="B6091" s="1016" t="s">
        <v>8542</v>
      </c>
      <c r="C6091" s="1016"/>
      <c r="D6091" s="1016"/>
      <c r="E6091" s="1016"/>
      <c r="F6091" s="1016"/>
      <c r="G6091" s="1016"/>
      <c r="H6091" s="1016"/>
      <c r="I6091" s="8"/>
    </row>
    <row r="6092" spans="1:9" s="7" customFormat="1">
      <c r="A6092" s="32">
        <v>39</v>
      </c>
      <c r="B6092" s="544" t="s">
        <v>8543</v>
      </c>
      <c r="C6092" s="544"/>
      <c r="D6092" s="32" t="s">
        <v>1808</v>
      </c>
      <c r="E6092" s="525">
        <f t="shared" ref="E6092:E6139" si="400">+F6092+G6092+H6092</f>
        <v>0</v>
      </c>
      <c r="F6092" s="165"/>
      <c r="G6092" s="165"/>
      <c r="H6092" s="165"/>
      <c r="I6092" s="8"/>
    </row>
    <row r="6093" spans="1:9" s="7" customFormat="1">
      <c r="A6093" s="32">
        <v>40</v>
      </c>
      <c r="B6093" s="544" t="s">
        <v>8544</v>
      </c>
      <c r="C6093" s="544"/>
      <c r="D6093" s="32" t="s">
        <v>1808</v>
      </c>
      <c r="E6093" s="525">
        <f t="shared" si="400"/>
        <v>0</v>
      </c>
      <c r="F6093" s="165"/>
      <c r="G6093" s="165"/>
      <c r="H6093" s="165"/>
      <c r="I6093" s="8"/>
    </row>
    <row r="6094" spans="1:9" s="7" customFormat="1">
      <c r="A6094" s="32">
        <v>41</v>
      </c>
      <c r="B6094" s="544" t="s">
        <v>8545</v>
      </c>
      <c r="C6094" s="544"/>
      <c r="D6094" s="32" t="s">
        <v>1808</v>
      </c>
      <c r="E6094" s="525">
        <f t="shared" si="400"/>
        <v>0</v>
      </c>
      <c r="F6094" s="165"/>
      <c r="G6094" s="165"/>
      <c r="H6094" s="165"/>
      <c r="I6094" s="8"/>
    </row>
    <row r="6095" spans="1:9" s="7" customFormat="1">
      <c r="A6095" s="32">
        <v>42</v>
      </c>
      <c r="B6095" s="544" t="s">
        <v>8546</v>
      </c>
      <c r="C6095" s="544"/>
      <c r="D6095" s="32" t="s">
        <v>1808</v>
      </c>
      <c r="E6095" s="525">
        <f t="shared" si="400"/>
        <v>0</v>
      </c>
      <c r="F6095" s="165"/>
      <c r="G6095" s="165"/>
      <c r="H6095" s="165"/>
      <c r="I6095" s="8"/>
    </row>
    <row r="6096" spans="1:9" s="7" customFormat="1">
      <c r="A6096" s="32">
        <v>43</v>
      </c>
      <c r="B6096" s="544" t="s">
        <v>8547</v>
      </c>
      <c r="C6096" s="544"/>
      <c r="D6096" s="32" t="s">
        <v>1808</v>
      </c>
      <c r="E6096" s="525">
        <f t="shared" si="400"/>
        <v>0</v>
      </c>
      <c r="F6096" s="165"/>
      <c r="G6096" s="165"/>
      <c r="H6096" s="165"/>
      <c r="I6096" s="8"/>
    </row>
    <row r="6097" spans="1:9" s="7" customFormat="1">
      <c r="A6097" s="32">
        <v>44</v>
      </c>
      <c r="B6097" s="544" t="s">
        <v>8548</v>
      </c>
      <c r="C6097" s="544"/>
      <c r="D6097" s="32" t="s">
        <v>1808</v>
      </c>
      <c r="E6097" s="525">
        <f t="shared" si="400"/>
        <v>0</v>
      </c>
      <c r="F6097" s="165"/>
      <c r="G6097" s="165"/>
      <c r="H6097" s="165"/>
      <c r="I6097" s="8"/>
    </row>
    <row r="6098" spans="1:9" s="7" customFormat="1">
      <c r="A6098" s="32">
        <v>45</v>
      </c>
      <c r="B6098" s="544" t="s">
        <v>8549</v>
      </c>
      <c r="C6098" s="544"/>
      <c r="D6098" s="32" t="s">
        <v>1808</v>
      </c>
      <c r="E6098" s="525">
        <f t="shared" si="400"/>
        <v>0</v>
      </c>
      <c r="F6098" s="165"/>
      <c r="G6098" s="165"/>
      <c r="H6098" s="165"/>
      <c r="I6098" s="8"/>
    </row>
    <row r="6099" spans="1:9" s="7" customFormat="1">
      <c r="A6099" s="32">
        <v>46</v>
      </c>
      <c r="B6099" s="544" t="s">
        <v>8550</v>
      </c>
      <c r="C6099" s="544"/>
      <c r="D6099" s="32" t="s">
        <v>1808</v>
      </c>
      <c r="E6099" s="525">
        <f t="shared" si="400"/>
        <v>0</v>
      </c>
      <c r="F6099" s="165"/>
      <c r="G6099" s="165"/>
      <c r="H6099" s="165"/>
      <c r="I6099" s="8"/>
    </row>
    <row r="6100" spans="1:9" s="7" customFormat="1">
      <c r="A6100" s="32">
        <v>47</v>
      </c>
      <c r="B6100" s="544" t="s">
        <v>8551</v>
      </c>
      <c r="C6100" s="544"/>
      <c r="D6100" s="32" t="s">
        <v>1808</v>
      </c>
      <c r="E6100" s="525">
        <f t="shared" si="400"/>
        <v>0</v>
      </c>
      <c r="F6100" s="165"/>
      <c r="G6100" s="165"/>
      <c r="H6100" s="165"/>
      <c r="I6100" s="8"/>
    </row>
    <row r="6101" spans="1:9" s="7" customFormat="1">
      <c r="A6101" s="32">
        <v>48</v>
      </c>
      <c r="B6101" s="544" t="s">
        <v>8552</v>
      </c>
      <c r="C6101" s="544"/>
      <c r="D6101" s="32" t="s">
        <v>1808</v>
      </c>
      <c r="E6101" s="525">
        <f t="shared" si="400"/>
        <v>0</v>
      </c>
      <c r="F6101" s="165"/>
      <c r="G6101" s="165"/>
      <c r="H6101" s="165"/>
      <c r="I6101" s="8"/>
    </row>
    <row r="6102" spans="1:9" s="7" customFormat="1">
      <c r="A6102" s="32">
        <v>49</v>
      </c>
      <c r="B6102" s="544" t="s">
        <v>8553</v>
      </c>
      <c r="C6102" s="544"/>
      <c r="D6102" s="32" t="s">
        <v>1808</v>
      </c>
      <c r="E6102" s="525">
        <f t="shared" si="400"/>
        <v>0</v>
      </c>
      <c r="F6102" s="165"/>
      <c r="G6102" s="165"/>
      <c r="H6102" s="165"/>
      <c r="I6102" s="8"/>
    </row>
    <row r="6103" spans="1:9" s="7" customFormat="1">
      <c r="A6103" s="32">
        <v>50</v>
      </c>
      <c r="B6103" s="544" t="s">
        <v>8554</v>
      </c>
      <c r="C6103" s="544"/>
      <c r="D6103" s="32" t="s">
        <v>1808</v>
      </c>
      <c r="E6103" s="525">
        <f t="shared" si="400"/>
        <v>0</v>
      </c>
      <c r="F6103" s="165"/>
      <c r="G6103" s="165"/>
      <c r="H6103" s="165"/>
      <c r="I6103" s="8"/>
    </row>
    <row r="6104" spans="1:9" s="7" customFormat="1">
      <c r="A6104" s="32">
        <v>51</v>
      </c>
      <c r="B6104" s="544" t="s">
        <v>8555</v>
      </c>
      <c r="C6104" s="544"/>
      <c r="D6104" s="32" t="s">
        <v>1808</v>
      </c>
      <c r="E6104" s="525">
        <f t="shared" si="400"/>
        <v>0</v>
      </c>
      <c r="F6104" s="165"/>
      <c r="G6104" s="165"/>
      <c r="H6104" s="165"/>
      <c r="I6104" s="8"/>
    </row>
    <row r="6105" spans="1:9" s="7" customFormat="1">
      <c r="A6105" s="32">
        <v>52</v>
      </c>
      <c r="B6105" s="544" t="s">
        <v>8556</v>
      </c>
      <c r="C6105" s="544"/>
      <c r="D6105" s="32" t="s">
        <v>1808</v>
      </c>
      <c r="E6105" s="525">
        <f t="shared" si="400"/>
        <v>0</v>
      </c>
      <c r="F6105" s="165"/>
      <c r="G6105" s="165"/>
      <c r="H6105" s="165"/>
      <c r="I6105" s="8"/>
    </row>
    <row r="6106" spans="1:9" s="7" customFormat="1">
      <c r="A6106" s="32">
        <v>53</v>
      </c>
      <c r="B6106" s="544" t="s">
        <v>8557</v>
      </c>
      <c r="C6106" s="544"/>
      <c r="D6106" s="32" t="s">
        <v>1808</v>
      </c>
      <c r="E6106" s="525">
        <f t="shared" si="400"/>
        <v>0</v>
      </c>
      <c r="F6106" s="165"/>
      <c r="G6106" s="165"/>
      <c r="H6106" s="165"/>
      <c r="I6106" s="8"/>
    </row>
    <row r="6107" spans="1:9" s="7" customFormat="1">
      <c r="A6107" s="32">
        <v>54</v>
      </c>
      <c r="B6107" s="544" t="s">
        <v>8558</v>
      </c>
      <c r="C6107" s="544"/>
      <c r="D6107" s="32" t="s">
        <v>1808</v>
      </c>
      <c r="E6107" s="525">
        <f t="shared" si="400"/>
        <v>0</v>
      </c>
      <c r="F6107" s="165"/>
      <c r="G6107" s="165"/>
      <c r="H6107" s="165"/>
      <c r="I6107" s="8"/>
    </row>
    <row r="6108" spans="1:9" s="7" customFormat="1">
      <c r="A6108" s="32">
        <v>55</v>
      </c>
      <c r="B6108" s="544" t="s">
        <v>8559</v>
      </c>
      <c r="C6108" s="544"/>
      <c r="D6108" s="32" t="s">
        <v>1808</v>
      </c>
      <c r="E6108" s="525">
        <f t="shared" si="400"/>
        <v>0</v>
      </c>
      <c r="F6108" s="165"/>
      <c r="G6108" s="165"/>
      <c r="H6108" s="165"/>
      <c r="I6108" s="8"/>
    </row>
    <row r="6109" spans="1:9" s="7" customFormat="1">
      <c r="A6109" s="32">
        <v>56</v>
      </c>
      <c r="B6109" s="544" t="s">
        <v>8560</v>
      </c>
      <c r="C6109" s="544"/>
      <c r="D6109" s="32" t="s">
        <v>1808</v>
      </c>
      <c r="E6109" s="525">
        <f t="shared" si="400"/>
        <v>0</v>
      </c>
      <c r="F6109" s="165"/>
      <c r="G6109" s="165"/>
      <c r="H6109" s="165"/>
      <c r="I6109" s="8"/>
    </row>
    <row r="6110" spans="1:9" s="7" customFormat="1">
      <c r="A6110" s="32">
        <v>57</v>
      </c>
      <c r="B6110" s="544" t="s">
        <v>8561</v>
      </c>
      <c r="C6110" s="544"/>
      <c r="D6110" s="32" t="s">
        <v>1808</v>
      </c>
      <c r="E6110" s="525">
        <f t="shared" si="400"/>
        <v>0</v>
      </c>
      <c r="F6110" s="165"/>
      <c r="G6110" s="165"/>
      <c r="H6110" s="165"/>
      <c r="I6110" s="8"/>
    </row>
    <row r="6111" spans="1:9" s="7" customFormat="1">
      <c r="A6111" s="32">
        <v>58</v>
      </c>
      <c r="B6111" s="544" t="s">
        <v>8562</v>
      </c>
      <c r="C6111" s="544"/>
      <c r="D6111" s="32" t="s">
        <v>1808</v>
      </c>
      <c r="E6111" s="525">
        <f t="shared" si="400"/>
        <v>0</v>
      </c>
      <c r="F6111" s="165"/>
      <c r="G6111" s="165"/>
      <c r="H6111" s="165"/>
      <c r="I6111" s="8"/>
    </row>
    <row r="6112" spans="1:9" s="7" customFormat="1">
      <c r="A6112" s="32">
        <v>59</v>
      </c>
      <c r="B6112" s="544" t="s">
        <v>8563</v>
      </c>
      <c r="C6112" s="544"/>
      <c r="D6112" s="32" t="s">
        <v>1808</v>
      </c>
      <c r="E6112" s="525">
        <f t="shared" si="400"/>
        <v>0</v>
      </c>
      <c r="F6112" s="165"/>
      <c r="G6112" s="165"/>
      <c r="H6112" s="165"/>
      <c r="I6112" s="8"/>
    </row>
    <row r="6113" spans="1:9" s="7" customFormat="1">
      <c r="A6113" s="32">
        <v>60</v>
      </c>
      <c r="B6113" s="544" t="s">
        <v>8564</v>
      </c>
      <c r="C6113" s="544"/>
      <c r="D6113" s="32" t="s">
        <v>1808</v>
      </c>
      <c r="E6113" s="525">
        <f t="shared" si="400"/>
        <v>0</v>
      </c>
      <c r="F6113" s="165"/>
      <c r="G6113" s="165"/>
      <c r="H6113" s="165"/>
      <c r="I6113" s="8"/>
    </row>
    <row r="6114" spans="1:9" s="7" customFormat="1">
      <c r="A6114" s="32">
        <v>61</v>
      </c>
      <c r="B6114" s="544" t="s">
        <v>8565</v>
      </c>
      <c r="C6114" s="544"/>
      <c r="D6114" s="32" t="s">
        <v>1808</v>
      </c>
      <c r="E6114" s="525">
        <f t="shared" si="400"/>
        <v>0</v>
      </c>
      <c r="F6114" s="165"/>
      <c r="G6114" s="165"/>
      <c r="H6114" s="165"/>
      <c r="I6114" s="8"/>
    </row>
    <row r="6115" spans="1:9" s="7" customFormat="1">
      <c r="A6115" s="32">
        <v>62</v>
      </c>
      <c r="B6115" s="544" t="s">
        <v>8566</v>
      </c>
      <c r="C6115" s="544"/>
      <c r="D6115" s="32" t="s">
        <v>1808</v>
      </c>
      <c r="E6115" s="525">
        <f t="shared" si="400"/>
        <v>0</v>
      </c>
      <c r="F6115" s="165"/>
      <c r="G6115" s="165"/>
      <c r="H6115" s="165"/>
      <c r="I6115" s="8"/>
    </row>
    <row r="6116" spans="1:9" s="7" customFormat="1">
      <c r="A6116" s="32">
        <v>63</v>
      </c>
      <c r="B6116" s="544" t="s">
        <v>8567</v>
      </c>
      <c r="C6116" s="544"/>
      <c r="D6116" s="32" t="s">
        <v>1808</v>
      </c>
      <c r="E6116" s="525">
        <f t="shared" si="400"/>
        <v>0</v>
      </c>
      <c r="F6116" s="165"/>
      <c r="G6116" s="165"/>
      <c r="H6116" s="165"/>
      <c r="I6116" s="8"/>
    </row>
    <row r="6117" spans="1:9" s="7" customFormat="1">
      <c r="A6117" s="32">
        <v>64</v>
      </c>
      <c r="B6117" s="544" t="s">
        <v>8568</v>
      </c>
      <c r="C6117" s="544"/>
      <c r="D6117" s="32" t="s">
        <v>1808</v>
      </c>
      <c r="E6117" s="525">
        <f t="shared" si="400"/>
        <v>0</v>
      </c>
      <c r="F6117" s="165"/>
      <c r="G6117" s="165"/>
      <c r="H6117" s="165"/>
      <c r="I6117" s="8"/>
    </row>
    <row r="6118" spans="1:9" s="7" customFormat="1">
      <c r="A6118" s="32">
        <v>65</v>
      </c>
      <c r="B6118" s="544" t="s">
        <v>8569</v>
      </c>
      <c r="C6118" s="544"/>
      <c r="D6118" s="32" t="s">
        <v>1808</v>
      </c>
      <c r="E6118" s="525">
        <f t="shared" si="400"/>
        <v>0</v>
      </c>
      <c r="F6118" s="165"/>
      <c r="G6118" s="165"/>
      <c r="H6118" s="165"/>
      <c r="I6118" s="8"/>
    </row>
    <row r="6119" spans="1:9" s="7" customFormat="1">
      <c r="A6119" s="32">
        <v>66</v>
      </c>
      <c r="B6119" s="544" t="s">
        <v>8570</v>
      </c>
      <c r="C6119" s="544"/>
      <c r="D6119" s="32" t="s">
        <v>1808</v>
      </c>
      <c r="E6119" s="525">
        <f t="shared" si="400"/>
        <v>0</v>
      </c>
      <c r="F6119" s="165"/>
      <c r="G6119" s="165"/>
      <c r="H6119" s="165"/>
      <c r="I6119" s="8"/>
    </row>
    <row r="6120" spans="1:9" s="7" customFormat="1">
      <c r="A6120" s="32">
        <v>67</v>
      </c>
      <c r="B6120" s="544" t="s">
        <v>8571</v>
      </c>
      <c r="C6120" s="544"/>
      <c r="D6120" s="32" t="s">
        <v>1808</v>
      </c>
      <c r="E6120" s="525">
        <f t="shared" si="400"/>
        <v>0</v>
      </c>
      <c r="F6120" s="165"/>
      <c r="G6120" s="165"/>
      <c r="H6120" s="165"/>
      <c r="I6120" s="8"/>
    </row>
    <row r="6121" spans="1:9" s="7" customFormat="1">
      <c r="A6121" s="32">
        <v>68</v>
      </c>
      <c r="B6121" s="544" t="s">
        <v>8572</v>
      </c>
      <c r="C6121" s="544"/>
      <c r="D6121" s="32" t="s">
        <v>1808</v>
      </c>
      <c r="E6121" s="525">
        <f t="shared" si="400"/>
        <v>0</v>
      </c>
      <c r="F6121" s="165"/>
      <c r="G6121" s="165"/>
      <c r="H6121" s="165"/>
      <c r="I6121" s="8"/>
    </row>
    <row r="6122" spans="1:9" s="7" customFormat="1">
      <c r="A6122" s="32">
        <v>69</v>
      </c>
      <c r="B6122" s="544" t="s">
        <v>8573</v>
      </c>
      <c r="C6122" s="544"/>
      <c r="D6122" s="32" t="s">
        <v>1808</v>
      </c>
      <c r="E6122" s="525">
        <f t="shared" si="400"/>
        <v>0</v>
      </c>
      <c r="F6122" s="165"/>
      <c r="G6122" s="165"/>
      <c r="H6122" s="165"/>
      <c r="I6122" s="8"/>
    </row>
    <row r="6123" spans="1:9" s="7" customFormat="1">
      <c r="A6123" s="32">
        <v>70</v>
      </c>
      <c r="B6123" s="544" t="s">
        <v>8574</v>
      </c>
      <c r="C6123" s="544"/>
      <c r="D6123" s="32" t="s">
        <v>1808</v>
      </c>
      <c r="E6123" s="525">
        <f t="shared" si="400"/>
        <v>0</v>
      </c>
      <c r="F6123" s="165"/>
      <c r="G6123" s="165"/>
      <c r="H6123" s="165"/>
      <c r="I6123" s="8"/>
    </row>
    <row r="6124" spans="1:9" s="7" customFormat="1">
      <c r="A6124" s="32">
        <v>71</v>
      </c>
      <c r="B6124" s="544" t="s">
        <v>8575</v>
      </c>
      <c r="C6124" s="544"/>
      <c r="D6124" s="32" t="s">
        <v>1808</v>
      </c>
      <c r="E6124" s="525">
        <f t="shared" si="400"/>
        <v>0</v>
      </c>
      <c r="F6124" s="165"/>
      <c r="G6124" s="165"/>
      <c r="H6124" s="165"/>
      <c r="I6124" s="8"/>
    </row>
    <row r="6125" spans="1:9" s="7" customFormat="1">
      <c r="A6125" s="32">
        <v>72</v>
      </c>
      <c r="B6125" s="544" t="s">
        <v>8576</v>
      </c>
      <c r="C6125" s="544"/>
      <c r="D6125" s="32" t="s">
        <v>1808</v>
      </c>
      <c r="E6125" s="525">
        <f t="shared" si="400"/>
        <v>0</v>
      </c>
      <c r="F6125" s="165"/>
      <c r="G6125" s="165"/>
      <c r="H6125" s="165"/>
      <c r="I6125" s="8"/>
    </row>
    <row r="6126" spans="1:9" s="7" customFormat="1" ht="46.5">
      <c r="A6126" s="32">
        <v>73</v>
      </c>
      <c r="B6126" s="544" t="s">
        <v>8600</v>
      </c>
      <c r="C6126" s="544"/>
      <c r="D6126" s="32" t="s">
        <v>1808</v>
      </c>
      <c r="E6126" s="525">
        <f t="shared" si="400"/>
        <v>0</v>
      </c>
      <c r="F6126" s="165"/>
      <c r="G6126" s="165"/>
      <c r="H6126" s="165"/>
      <c r="I6126" s="8"/>
    </row>
    <row r="6127" spans="1:9" s="7" customFormat="1">
      <c r="A6127" s="32">
        <v>74</v>
      </c>
      <c r="B6127" s="544" t="s">
        <v>8577</v>
      </c>
      <c r="C6127" s="544"/>
      <c r="D6127" s="32" t="s">
        <v>1808</v>
      </c>
      <c r="E6127" s="525">
        <f t="shared" si="400"/>
        <v>0</v>
      </c>
      <c r="F6127" s="165"/>
      <c r="G6127" s="165"/>
      <c r="H6127" s="165"/>
      <c r="I6127" s="8"/>
    </row>
    <row r="6128" spans="1:9" s="7" customFormat="1">
      <c r="A6128" s="32">
        <v>75</v>
      </c>
      <c r="B6128" s="544" t="s">
        <v>8578</v>
      </c>
      <c r="C6128" s="544"/>
      <c r="D6128" s="32" t="s">
        <v>1808</v>
      </c>
      <c r="E6128" s="525">
        <f t="shared" si="400"/>
        <v>0</v>
      </c>
      <c r="F6128" s="165"/>
      <c r="G6128" s="165"/>
      <c r="H6128" s="165"/>
      <c r="I6128" s="8"/>
    </row>
    <row r="6129" spans="1:9" s="7" customFormat="1">
      <c r="A6129" s="32">
        <v>76</v>
      </c>
      <c r="B6129" s="544" t="s">
        <v>8579</v>
      </c>
      <c r="C6129" s="544"/>
      <c r="D6129" s="32" t="s">
        <v>1808</v>
      </c>
      <c r="E6129" s="525">
        <f t="shared" si="400"/>
        <v>0</v>
      </c>
      <c r="F6129" s="165"/>
      <c r="G6129" s="165"/>
      <c r="H6129" s="165"/>
      <c r="I6129" s="8"/>
    </row>
    <row r="6130" spans="1:9" s="7" customFormat="1">
      <c r="A6130" s="32">
        <v>77</v>
      </c>
      <c r="B6130" s="544" t="s">
        <v>8580</v>
      </c>
      <c r="C6130" s="544"/>
      <c r="D6130" s="32" t="s">
        <v>1808</v>
      </c>
      <c r="E6130" s="525">
        <f t="shared" si="400"/>
        <v>0</v>
      </c>
      <c r="F6130" s="165"/>
      <c r="G6130" s="165"/>
      <c r="H6130" s="165"/>
      <c r="I6130" s="8"/>
    </row>
    <row r="6131" spans="1:9" s="7" customFormat="1">
      <c r="A6131" s="32">
        <v>78</v>
      </c>
      <c r="B6131" s="544" t="s">
        <v>8581</v>
      </c>
      <c r="C6131" s="544"/>
      <c r="D6131" s="32" t="s">
        <v>1808</v>
      </c>
      <c r="E6131" s="525">
        <f t="shared" si="400"/>
        <v>0</v>
      </c>
      <c r="F6131" s="165"/>
      <c r="G6131" s="165"/>
      <c r="H6131" s="165"/>
      <c r="I6131" s="8"/>
    </row>
    <row r="6132" spans="1:9" s="7" customFormat="1">
      <c r="A6132" s="32">
        <v>79</v>
      </c>
      <c r="B6132" s="544" t="s">
        <v>8582</v>
      </c>
      <c r="C6132" s="544"/>
      <c r="D6132" s="32" t="s">
        <v>1808</v>
      </c>
      <c r="E6132" s="525">
        <f t="shared" si="400"/>
        <v>0</v>
      </c>
      <c r="F6132" s="165"/>
      <c r="G6132" s="165"/>
      <c r="H6132" s="165"/>
      <c r="I6132" s="8"/>
    </row>
    <row r="6133" spans="1:9" s="7" customFormat="1">
      <c r="A6133" s="32">
        <v>80</v>
      </c>
      <c r="B6133" s="544" t="s">
        <v>8583</v>
      </c>
      <c r="C6133" s="544"/>
      <c r="D6133" s="32" t="s">
        <v>1808</v>
      </c>
      <c r="E6133" s="525">
        <f t="shared" si="400"/>
        <v>0</v>
      </c>
      <c r="F6133" s="165"/>
      <c r="G6133" s="165"/>
      <c r="H6133" s="165"/>
      <c r="I6133" s="8"/>
    </row>
    <row r="6134" spans="1:9" s="7" customFormat="1">
      <c r="A6134" s="32">
        <v>81</v>
      </c>
      <c r="B6134" s="544" t="s">
        <v>8584</v>
      </c>
      <c r="C6134" s="544"/>
      <c r="D6134" s="32" t="s">
        <v>1808</v>
      </c>
      <c r="E6134" s="525">
        <f t="shared" si="400"/>
        <v>0</v>
      </c>
      <c r="F6134" s="165"/>
      <c r="G6134" s="165"/>
      <c r="H6134" s="165"/>
      <c r="I6134" s="8"/>
    </row>
    <row r="6135" spans="1:9" s="7" customFormat="1">
      <c r="A6135" s="32">
        <v>82</v>
      </c>
      <c r="B6135" s="544" t="s">
        <v>8585</v>
      </c>
      <c r="C6135" s="544"/>
      <c r="D6135" s="32" t="s">
        <v>1808</v>
      </c>
      <c r="E6135" s="525">
        <f t="shared" si="400"/>
        <v>0</v>
      </c>
      <c r="F6135" s="165"/>
      <c r="G6135" s="165"/>
      <c r="H6135" s="165"/>
      <c r="I6135" s="8"/>
    </row>
    <row r="6136" spans="1:9" s="7" customFormat="1">
      <c r="A6136" s="32">
        <v>83</v>
      </c>
      <c r="B6136" s="544" t="s">
        <v>8586</v>
      </c>
      <c r="C6136" s="544"/>
      <c r="D6136" s="32" t="s">
        <v>1808</v>
      </c>
      <c r="E6136" s="525">
        <f t="shared" si="400"/>
        <v>0</v>
      </c>
      <c r="F6136" s="165"/>
      <c r="G6136" s="165"/>
      <c r="H6136" s="165"/>
      <c r="I6136" s="8"/>
    </row>
    <row r="6137" spans="1:9" s="7" customFormat="1">
      <c r="A6137" s="32">
        <v>84</v>
      </c>
      <c r="B6137" s="548" t="s">
        <v>8587</v>
      </c>
      <c r="C6137" s="548"/>
      <c r="D6137" s="32" t="s">
        <v>1808</v>
      </c>
      <c r="E6137" s="525">
        <f t="shared" si="400"/>
        <v>0</v>
      </c>
      <c r="F6137" s="165"/>
      <c r="G6137" s="165"/>
      <c r="H6137" s="165"/>
      <c r="I6137" s="8"/>
    </row>
    <row r="6138" spans="1:9" s="7" customFormat="1">
      <c r="A6138" s="32">
        <v>85</v>
      </c>
      <c r="B6138" s="544" t="s">
        <v>8588</v>
      </c>
      <c r="C6138" s="544"/>
      <c r="D6138" s="32" t="s">
        <v>1808</v>
      </c>
      <c r="E6138" s="525">
        <f t="shared" si="400"/>
        <v>0</v>
      </c>
      <c r="F6138" s="165"/>
      <c r="G6138" s="165"/>
      <c r="H6138" s="165"/>
      <c r="I6138" s="8"/>
    </row>
    <row r="6139" spans="1:9" s="7" customFormat="1">
      <c r="A6139" s="32">
        <v>86</v>
      </c>
      <c r="B6139" s="544" t="s">
        <v>8589</v>
      </c>
      <c r="C6139" s="544"/>
      <c r="D6139" s="32" t="s">
        <v>1808</v>
      </c>
      <c r="E6139" s="525">
        <f t="shared" si="400"/>
        <v>0</v>
      </c>
      <c r="F6139" s="165"/>
      <c r="G6139" s="165"/>
      <c r="H6139" s="165"/>
      <c r="I6139" s="8"/>
    </row>
    <row r="6140" spans="1:9" s="7" customFormat="1" ht="35.25" customHeight="1">
      <c r="A6140" s="512"/>
      <c r="B6140" s="916" t="s">
        <v>8590</v>
      </c>
      <c r="C6140" s="916"/>
      <c r="D6140" s="916"/>
      <c r="E6140" s="916"/>
      <c r="F6140" s="916"/>
      <c r="G6140" s="916"/>
      <c r="H6140" s="916"/>
      <c r="I6140" s="8"/>
    </row>
    <row r="6141" spans="1:9" s="7" customFormat="1">
      <c r="A6141" s="32">
        <v>87</v>
      </c>
      <c r="B6141" s="539" t="s">
        <v>7177</v>
      </c>
      <c r="C6141" s="539"/>
      <c r="D6141" s="32"/>
      <c r="E6141" s="525">
        <f t="shared" ref="E6141:E6185" si="401">+F6141+G6141+H6141</f>
        <v>0</v>
      </c>
      <c r="F6141" s="187"/>
      <c r="G6141" s="187"/>
      <c r="H6141" s="187"/>
      <c r="I6141" s="8"/>
    </row>
    <row r="6142" spans="1:9" s="7" customFormat="1" ht="29.25" customHeight="1">
      <c r="A6142" s="32">
        <v>88</v>
      </c>
      <c r="B6142" s="539" t="s">
        <v>7178</v>
      </c>
      <c r="C6142" s="539"/>
      <c r="D6142" s="32"/>
      <c r="E6142" s="525">
        <f t="shared" si="401"/>
        <v>0</v>
      </c>
      <c r="F6142" s="187"/>
      <c r="G6142" s="187"/>
      <c r="H6142" s="187"/>
      <c r="I6142" s="8"/>
    </row>
    <row r="6143" spans="1:9" s="7" customFormat="1" ht="29.25" customHeight="1">
      <c r="A6143" s="32">
        <v>89</v>
      </c>
      <c r="B6143" s="539" t="s">
        <v>7179</v>
      </c>
      <c r="C6143" s="539"/>
      <c r="D6143" s="32"/>
      <c r="E6143" s="525">
        <f t="shared" si="401"/>
        <v>0</v>
      </c>
      <c r="F6143" s="187"/>
      <c r="G6143" s="187"/>
      <c r="H6143" s="187"/>
      <c r="I6143" s="8"/>
    </row>
    <row r="6144" spans="1:9" s="7" customFormat="1" ht="46.5">
      <c r="A6144" s="32">
        <v>90</v>
      </c>
      <c r="B6144" s="539" t="s">
        <v>7180</v>
      </c>
      <c r="C6144" s="539"/>
      <c r="D6144" s="32"/>
      <c r="E6144" s="525">
        <f t="shared" si="401"/>
        <v>0</v>
      </c>
      <c r="F6144" s="187"/>
      <c r="G6144" s="187"/>
      <c r="H6144" s="187"/>
      <c r="I6144" s="8"/>
    </row>
    <row r="6145" spans="1:9" s="7" customFormat="1">
      <c r="A6145" s="32">
        <v>91</v>
      </c>
      <c r="B6145" s="549" t="s">
        <v>7181</v>
      </c>
      <c r="C6145" s="549"/>
      <c r="D6145" s="119"/>
      <c r="E6145" s="525">
        <f t="shared" si="401"/>
        <v>0</v>
      </c>
      <c r="F6145" s="187"/>
      <c r="G6145" s="187"/>
      <c r="H6145" s="187"/>
      <c r="I6145" s="8"/>
    </row>
    <row r="6146" spans="1:9" s="7" customFormat="1" ht="46.5">
      <c r="A6146" s="32">
        <v>92</v>
      </c>
      <c r="B6146" s="542" t="s">
        <v>7182</v>
      </c>
      <c r="C6146" s="542"/>
      <c r="D6146" s="34"/>
      <c r="E6146" s="525">
        <f t="shared" si="401"/>
        <v>0</v>
      </c>
      <c r="F6146" s="187"/>
      <c r="G6146" s="187"/>
      <c r="H6146" s="187"/>
      <c r="I6146" s="8"/>
    </row>
    <row r="6147" spans="1:9" s="7" customFormat="1">
      <c r="A6147" s="32">
        <v>93</v>
      </c>
      <c r="B6147" s="549" t="s">
        <v>7183</v>
      </c>
      <c r="C6147" s="549"/>
      <c r="D6147" s="119"/>
      <c r="E6147" s="525">
        <f t="shared" si="401"/>
        <v>0</v>
      </c>
      <c r="F6147" s="187"/>
      <c r="G6147" s="187"/>
      <c r="H6147" s="187"/>
      <c r="I6147" s="8"/>
    </row>
    <row r="6148" spans="1:9" s="7" customFormat="1" ht="33" customHeight="1">
      <c r="A6148" s="32">
        <v>94</v>
      </c>
      <c r="B6148" s="542" t="s">
        <v>7184</v>
      </c>
      <c r="C6148" s="543"/>
      <c r="D6148" s="199"/>
      <c r="E6148" s="525">
        <f t="shared" si="401"/>
        <v>20</v>
      </c>
      <c r="F6148" s="187">
        <v>20</v>
      </c>
      <c r="G6148" s="187"/>
      <c r="H6148" s="187"/>
      <c r="I6148" s="8"/>
    </row>
    <row r="6149" spans="1:9" s="7" customFormat="1" ht="33" customHeight="1">
      <c r="A6149" s="32">
        <v>95</v>
      </c>
      <c r="B6149" s="542" t="s">
        <v>7185</v>
      </c>
      <c r="C6149" s="543"/>
      <c r="D6149" s="199"/>
      <c r="E6149" s="525">
        <f t="shared" si="401"/>
        <v>20</v>
      </c>
      <c r="F6149" s="187">
        <v>20</v>
      </c>
      <c r="G6149" s="187"/>
      <c r="H6149" s="187"/>
      <c r="I6149" s="8"/>
    </row>
    <row r="6150" spans="1:9" s="7" customFormat="1" ht="46.5">
      <c r="A6150" s="32">
        <v>96</v>
      </c>
      <c r="B6150" s="542" t="s">
        <v>7186</v>
      </c>
      <c r="C6150" s="543"/>
      <c r="D6150" s="199"/>
      <c r="E6150" s="525">
        <f t="shared" si="401"/>
        <v>0</v>
      </c>
      <c r="F6150" s="187"/>
      <c r="G6150" s="187"/>
      <c r="H6150" s="187"/>
      <c r="I6150" s="8"/>
    </row>
    <row r="6151" spans="1:9" s="7" customFormat="1" ht="46.5">
      <c r="A6151" s="32">
        <v>97</v>
      </c>
      <c r="B6151" s="542" t="s">
        <v>7187</v>
      </c>
      <c r="C6151" s="543"/>
      <c r="D6151" s="199"/>
      <c r="E6151" s="525">
        <f t="shared" si="401"/>
        <v>0</v>
      </c>
      <c r="F6151" s="187"/>
      <c r="G6151" s="187"/>
      <c r="H6151" s="187"/>
      <c r="I6151" s="8"/>
    </row>
    <row r="6152" spans="1:9" s="7" customFormat="1">
      <c r="A6152" s="32">
        <v>98</v>
      </c>
      <c r="B6152" s="549" t="s">
        <v>7188</v>
      </c>
      <c r="C6152" s="549"/>
      <c r="D6152" s="119"/>
      <c r="E6152" s="525">
        <f t="shared" si="401"/>
        <v>0</v>
      </c>
      <c r="F6152" s="187"/>
      <c r="G6152" s="187"/>
      <c r="H6152" s="187"/>
      <c r="I6152" s="8"/>
    </row>
    <row r="6153" spans="1:9" s="7" customFormat="1">
      <c r="A6153" s="32">
        <v>99</v>
      </c>
      <c r="B6153" s="549" t="s">
        <v>7189</v>
      </c>
      <c r="C6153" s="549"/>
      <c r="D6153" s="119"/>
      <c r="E6153" s="525">
        <f t="shared" si="401"/>
        <v>0</v>
      </c>
      <c r="F6153" s="187"/>
      <c r="G6153" s="187"/>
      <c r="H6153" s="187"/>
      <c r="I6153" s="8"/>
    </row>
    <row r="6154" spans="1:9" s="7" customFormat="1">
      <c r="A6154" s="32">
        <v>100</v>
      </c>
      <c r="B6154" s="549" t="s">
        <v>7190</v>
      </c>
      <c r="C6154" s="549"/>
      <c r="D6154" s="119"/>
      <c r="E6154" s="525">
        <f t="shared" si="401"/>
        <v>0</v>
      </c>
      <c r="F6154" s="187"/>
      <c r="G6154" s="187"/>
      <c r="H6154" s="187"/>
      <c r="I6154" s="8"/>
    </row>
    <row r="6155" spans="1:9" s="7" customFormat="1" ht="46.5">
      <c r="A6155" s="32">
        <v>101</v>
      </c>
      <c r="B6155" s="542" t="s">
        <v>7191</v>
      </c>
      <c r="C6155" s="550"/>
      <c r="D6155" s="83"/>
      <c r="E6155" s="525">
        <f t="shared" si="401"/>
        <v>0</v>
      </c>
      <c r="F6155" s="187"/>
      <c r="G6155" s="187"/>
      <c r="H6155" s="187"/>
      <c r="I6155" s="8"/>
    </row>
    <row r="6156" spans="1:9" s="7" customFormat="1">
      <c r="A6156" s="32">
        <v>102</v>
      </c>
      <c r="B6156" s="549" t="s">
        <v>7192</v>
      </c>
      <c r="C6156" s="549"/>
      <c r="D6156" s="119"/>
      <c r="E6156" s="525">
        <f t="shared" si="401"/>
        <v>0</v>
      </c>
      <c r="F6156" s="187"/>
      <c r="G6156" s="187"/>
      <c r="H6156" s="187"/>
      <c r="I6156" s="8"/>
    </row>
    <row r="6157" spans="1:9" s="7" customFormat="1">
      <c r="A6157" s="32">
        <v>103</v>
      </c>
      <c r="B6157" s="549" t="s">
        <v>7193</v>
      </c>
      <c r="C6157" s="549"/>
      <c r="D6157" s="119"/>
      <c r="E6157" s="525">
        <f t="shared" si="401"/>
        <v>40</v>
      </c>
      <c r="F6157" s="187">
        <v>40</v>
      </c>
      <c r="G6157" s="187"/>
      <c r="H6157" s="187"/>
      <c r="I6157" s="8"/>
    </row>
    <row r="6158" spans="1:9" s="7" customFormat="1">
      <c r="A6158" s="32">
        <v>104</v>
      </c>
      <c r="B6158" s="542" t="s">
        <v>7194</v>
      </c>
      <c r="C6158" s="543"/>
      <c r="D6158" s="199"/>
      <c r="E6158" s="525">
        <f t="shared" si="401"/>
        <v>0</v>
      </c>
      <c r="F6158" s="187"/>
      <c r="G6158" s="187"/>
      <c r="H6158" s="187"/>
      <c r="I6158" s="8"/>
    </row>
    <row r="6159" spans="1:9" s="7" customFormat="1" ht="46.5">
      <c r="A6159" s="32">
        <v>105</v>
      </c>
      <c r="B6159" s="549" t="s">
        <v>7195</v>
      </c>
      <c r="C6159" s="549"/>
      <c r="D6159" s="119"/>
      <c r="E6159" s="525">
        <f t="shared" si="401"/>
        <v>1</v>
      </c>
      <c r="F6159" s="187">
        <v>1</v>
      </c>
      <c r="G6159" s="187"/>
      <c r="H6159" s="187"/>
      <c r="I6159" s="8"/>
    </row>
    <row r="6160" spans="1:9" s="7" customFormat="1">
      <c r="A6160" s="32">
        <v>106</v>
      </c>
      <c r="B6160" s="549" t="s">
        <v>7196</v>
      </c>
      <c r="C6160" s="549"/>
      <c r="D6160" s="119"/>
      <c r="E6160" s="525">
        <f t="shared" si="401"/>
        <v>0</v>
      </c>
      <c r="F6160" s="187"/>
      <c r="G6160" s="187"/>
      <c r="H6160" s="187"/>
      <c r="I6160" s="8"/>
    </row>
    <row r="6161" spans="1:9" s="7" customFormat="1">
      <c r="A6161" s="32">
        <v>107</v>
      </c>
      <c r="B6161" s="542" t="s">
        <v>7197</v>
      </c>
      <c r="C6161" s="543"/>
      <c r="D6161" s="199"/>
      <c r="E6161" s="525">
        <f t="shared" si="401"/>
        <v>30</v>
      </c>
      <c r="F6161" s="187">
        <v>30</v>
      </c>
      <c r="G6161" s="187"/>
      <c r="H6161" s="187"/>
      <c r="I6161" s="8"/>
    </row>
    <row r="6162" spans="1:9" s="7" customFormat="1">
      <c r="A6162" s="32">
        <v>108</v>
      </c>
      <c r="B6162" s="542" t="s">
        <v>5490</v>
      </c>
      <c r="C6162" s="543"/>
      <c r="D6162" s="199"/>
      <c r="E6162" s="525">
        <f t="shared" si="401"/>
        <v>4</v>
      </c>
      <c r="F6162" s="187">
        <v>4</v>
      </c>
      <c r="G6162" s="187"/>
      <c r="H6162" s="187"/>
      <c r="I6162" s="8"/>
    </row>
    <row r="6163" spans="1:9" s="7" customFormat="1">
      <c r="A6163" s="32">
        <v>109</v>
      </c>
      <c r="B6163" s="542" t="s">
        <v>7198</v>
      </c>
      <c r="C6163" s="543"/>
      <c r="D6163" s="199"/>
      <c r="E6163" s="525">
        <f t="shared" si="401"/>
        <v>0</v>
      </c>
      <c r="F6163" s="187"/>
      <c r="G6163" s="187"/>
      <c r="H6163" s="187"/>
      <c r="I6163" s="8"/>
    </row>
    <row r="6164" spans="1:9" s="7" customFormat="1">
      <c r="A6164" s="32">
        <v>110</v>
      </c>
      <c r="B6164" s="542" t="s">
        <v>7199</v>
      </c>
      <c r="C6164" s="543"/>
      <c r="D6164" s="199"/>
      <c r="E6164" s="525">
        <f t="shared" si="401"/>
        <v>0</v>
      </c>
      <c r="F6164" s="187"/>
      <c r="G6164" s="187"/>
      <c r="H6164" s="187"/>
      <c r="I6164" s="8"/>
    </row>
    <row r="6165" spans="1:9" s="7" customFormat="1">
      <c r="A6165" s="32">
        <v>111</v>
      </c>
      <c r="B6165" s="542" t="s">
        <v>7200</v>
      </c>
      <c r="C6165" s="543"/>
      <c r="D6165" s="199"/>
      <c r="E6165" s="525">
        <f t="shared" si="401"/>
        <v>45</v>
      </c>
      <c r="F6165" s="187">
        <v>45</v>
      </c>
      <c r="G6165" s="187"/>
      <c r="H6165" s="187"/>
      <c r="I6165" s="8"/>
    </row>
    <row r="6166" spans="1:9" s="7" customFormat="1" ht="46.5">
      <c r="A6166" s="32">
        <v>112</v>
      </c>
      <c r="B6166" s="33" t="s">
        <v>7201</v>
      </c>
      <c r="C6166" s="33"/>
      <c r="D6166" s="34"/>
      <c r="E6166" s="525">
        <f t="shared" si="401"/>
        <v>0</v>
      </c>
      <c r="F6166" s="187"/>
      <c r="G6166" s="187"/>
      <c r="H6166" s="187"/>
      <c r="I6166" s="8"/>
    </row>
    <row r="6167" spans="1:9" s="7" customFormat="1">
      <c r="A6167" s="32">
        <v>113</v>
      </c>
      <c r="B6167" s="542" t="s">
        <v>7202</v>
      </c>
      <c r="C6167" s="543"/>
      <c r="D6167" s="199"/>
      <c r="E6167" s="525">
        <f t="shared" si="401"/>
        <v>100</v>
      </c>
      <c r="F6167" s="187">
        <v>100</v>
      </c>
      <c r="G6167" s="187"/>
      <c r="H6167" s="187"/>
      <c r="I6167" s="8"/>
    </row>
    <row r="6168" spans="1:9" s="7" customFormat="1">
      <c r="A6168" s="32">
        <v>114</v>
      </c>
      <c r="B6168" s="542" t="s">
        <v>7203</v>
      </c>
      <c r="C6168" s="543"/>
      <c r="D6168" s="199"/>
      <c r="E6168" s="525">
        <f t="shared" si="401"/>
        <v>0</v>
      </c>
      <c r="F6168" s="187"/>
      <c r="G6168" s="187"/>
      <c r="H6168" s="187"/>
      <c r="I6168" s="8"/>
    </row>
    <row r="6169" spans="1:9" s="7" customFormat="1">
      <c r="A6169" s="32">
        <v>115</v>
      </c>
      <c r="B6169" s="542" t="s">
        <v>7204</v>
      </c>
      <c r="C6169" s="543"/>
      <c r="D6169" s="199"/>
      <c r="E6169" s="525">
        <f t="shared" si="401"/>
        <v>0</v>
      </c>
      <c r="F6169" s="187"/>
      <c r="G6169" s="187"/>
      <c r="H6169" s="187"/>
      <c r="I6169" s="8"/>
    </row>
    <row r="6170" spans="1:9" s="7" customFormat="1" ht="46.5">
      <c r="A6170" s="32">
        <v>116</v>
      </c>
      <c r="B6170" s="33" t="s">
        <v>7205</v>
      </c>
      <c r="C6170" s="33"/>
      <c r="D6170" s="34"/>
      <c r="E6170" s="525">
        <f t="shared" si="401"/>
        <v>0</v>
      </c>
      <c r="F6170" s="187"/>
      <c r="G6170" s="187"/>
      <c r="H6170" s="187"/>
      <c r="I6170" s="8"/>
    </row>
    <row r="6171" spans="1:9" s="7" customFormat="1">
      <c r="A6171" s="32">
        <v>117</v>
      </c>
      <c r="B6171" s="542" t="s">
        <v>7206</v>
      </c>
      <c r="C6171" s="543"/>
      <c r="D6171" s="199"/>
      <c r="E6171" s="525">
        <f t="shared" si="401"/>
        <v>0</v>
      </c>
      <c r="F6171" s="187"/>
      <c r="G6171" s="187"/>
      <c r="H6171" s="187"/>
      <c r="I6171" s="8"/>
    </row>
    <row r="6172" spans="1:9" s="7" customFormat="1">
      <c r="A6172" s="32">
        <v>118</v>
      </c>
      <c r="B6172" s="542" t="s">
        <v>7207</v>
      </c>
      <c r="C6172" s="543"/>
      <c r="D6172" s="199"/>
      <c r="E6172" s="525">
        <f t="shared" si="401"/>
        <v>0</v>
      </c>
      <c r="F6172" s="187"/>
      <c r="G6172" s="187"/>
      <c r="H6172" s="187"/>
      <c r="I6172" s="8"/>
    </row>
    <row r="6173" spans="1:9" s="7" customFormat="1">
      <c r="A6173" s="32">
        <v>119</v>
      </c>
      <c r="B6173" s="542" t="s">
        <v>7208</v>
      </c>
      <c r="C6173" s="543"/>
      <c r="D6173" s="199"/>
      <c r="E6173" s="525">
        <f t="shared" si="401"/>
        <v>0</v>
      </c>
      <c r="F6173" s="187"/>
      <c r="G6173" s="187"/>
      <c r="H6173" s="187"/>
      <c r="I6173" s="8"/>
    </row>
    <row r="6174" spans="1:9" s="7" customFormat="1">
      <c r="A6174" s="32">
        <v>120</v>
      </c>
      <c r="B6174" s="542" t="s">
        <v>7209</v>
      </c>
      <c r="C6174" s="543"/>
      <c r="D6174" s="199"/>
      <c r="E6174" s="525">
        <f t="shared" si="401"/>
        <v>0</v>
      </c>
      <c r="F6174" s="187"/>
      <c r="G6174" s="187"/>
      <c r="H6174" s="187"/>
      <c r="I6174" s="8"/>
    </row>
    <row r="6175" spans="1:9" s="7" customFormat="1">
      <c r="A6175" s="32">
        <v>121</v>
      </c>
      <c r="B6175" s="542" t="s">
        <v>7210</v>
      </c>
      <c r="C6175" s="543"/>
      <c r="D6175" s="199"/>
      <c r="E6175" s="525">
        <f t="shared" si="401"/>
        <v>0</v>
      </c>
      <c r="F6175" s="187"/>
      <c r="G6175" s="187"/>
      <c r="H6175" s="187"/>
      <c r="I6175" s="8"/>
    </row>
    <row r="6176" spans="1:9" s="7" customFormat="1">
      <c r="A6176" s="32">
        <v>122</v>
      </c>
      <c r="B6176" s="542" t="s">
        <v>7211</v>
      </c>
      <c r="C6176" s="543"/>
      <c r="D6176" s="199"/>
      <c r="E6176" s="525">
        <f t="shared" si="401"/>
        <v>0</v>
      </c>
      <c r="F6176" s="187"/>
      <c r="G6176" s="187"/>
      <c r="H6176" s="187"/>
      <c r="I6176" s="8"/>
    </row>
    <row r="6177" spans="1:9" s="7" customFormat="1">
      <c r="A6177" s="32">
        <v>123</v>
      </c>
      <c r="B6177" s="539" t="s">
        <v>7212</v>
      </c>
      <c r="C6177" s="539"/>
      <c r="D6177" s="32"/>
      <c r="E6177" s="525">
        <f t="shared" si="401"/>
        <v>0</v>
      </c>
      <c r="F6177" s="187"/>
      <c r="G6177" s="187"/>
      <c r="H6177" s="187"/>
      <c r="I6177" s="8"/>
    </row>
    <row r="6178" spans="1:9" s="7" customFormat="1">
      <c r="A6178" s="32">
        <v>124</v>
      </c>
      <c r="B6178" s="539" t="s">
        <v>7213</v>
      </c>
      <c r="C6178" s="539"/>
      <c r="D6178" s="32"/>
      <c r="E6178" s="525">
        <f t="shared" si="401"/>
        <v>0</v>
      </c>
      <c r="F6178" s="187"/>
      <c r="G6178" s="187"/>
      <c r="H6178" s="187"/>
      <c r="I6178" s="8"/>
    </row>
    <row r="6179" spans="1:9" s="7" customFormat="1">
      <c r="A6179" s="32">
        <v>125</v>
      </c>
      <c r="B6179" s="539" t="s">
        <v>7214</v>
      </c>
      <c r="C6179" s="539"/>
      <c r="D6179" s="32"/>
      <c r="E6179" s="525">
        <f t="shared" si="401"/>
        <v>0</v>
      </c>
      <c r="F6179" s="187"/>
      <c r="G6179" s="187"/>
      <c r="H6179" s="187"/>
      <c r="I6179" s="8"/>
    </row>
    <row r="6180" spans="1:9" s="7" customFormat="1">
      <c r="A6180" s="32">
        <v>126</v>
      </c>
      <c r="B6180" s="539" t="s">
        <v>7215</v>
      </c>
      <c r="C6180" s="539"/>
      <c r="D6180" s="32"/>
      <c r="E6180" s="525">
        <f t="shared" si="401"/>
        <v>0</v>
      </c>
      <c r="F6180" s="187"/>
      <c r="G6180" s="187"/>
      <c r="H6180" s="187"/>
      <c r="I6180" s="8"/>
    </row>
    <row r="6181" spans="1:9" s="7" customFormat="1">
      <c r="A6181" s="32">
        <v>127</v>
      </c>
      <c r="B6181" s="539" t="s">
        <v>7216</v>
      </c>
      <c r="C6181" s="539"/>
      <c r="D6181" s="32"/>
      <c r="E6181" s="525">
        <f t="shared" si="401"/>
        <v>0</v>
      </c>
      <c r="F6181" s="187"/>
      <c r="G6181" s="187"/>
      <c r="H6181" s="187"/>
      <c r="I6181" s="8"/>
    </row>
    <row r="6182" spans="1:9" s="7" customFormat="1">
      <c r="A6182" s="32">
        <v>128</v>
      </c>
      <c r="B6182" s="539" t="s">
        <v>7217</v>
      </c>
      <c r="C6182" s="539"/>
      <c r="D6182" s="32"/>
      <c r="E6182" s="525">
        <f t="shared" si="401"/>
        <v>0</v>
      </c>
      <c r="F6182" s="187"/>
      <c r="G6182" s="187"/>
      <c r="H6182" s="187"/>
      <c r="I6182" s="8"/>
    </row>
    <row r="6183" spans="1:9" s="7" customFormat="1">
      <c r="A6183" s="32">
        <v>129</v>
      </c>
      <c r="B6183" s="539" t="s">
        <v>7218</v>
      </c>
      <c r="C6183" s="539"/>
      <c r="D6183" s="32"/>
      <c r="E6183" s="525">
        <f t="shared" si="401"/>
        <v>0</v>
      </c>
      <c r="F6183" s="187"/>
      <c r="G6183" s="187"/>
      <c r="H6183" s="187"/>
      <c r="I6183" s="8"/>
    </row>
    <row r="6184" spans="1:9" s="7" customFormat="1">
      <c r="A6184" s="32">
        <v>130</v>
      </c>
      <c r="B6184" s="539" t="s">
        <v>7219</v>
      </c>
      <c r="C6184" s="539"/>
      <c r="D6184" s="32"/>
      <c r="E6184" s="525">
        <f t="shared" si="401"/>
        <v>0</v>
      </c>
      <c r="F6184" s="187"/>
      <c r="G6184" s="187"/>
      <c r="H6184" s="187"/>
      <c r="I6184" s="8"/>
    </row>
    <row r="6185" spans="1:9" s="7" customFormat="1">
      <c r="A6185" s="32">
        <v>131</v>
      </c>
      <c r="B6185" s="539" t="s">
        <v>7220</v>
      </c>
      <c r="C6185" s="539"/>
      <c r="D6185" s="32"/>
      <c r="E6185" s="525">
        <f t="shared" si="401"/>
        <v>0</v>
      </c>
      <c r="F6185" s="187"/>
      <c r="G6185" s="187"/>
      <c r="H6185" s="187"/>
      <c r="I6185" s="8"/>
    </row>
    <row r="6186" spans="1:9" s="7" customFormat="1" ht="31.5" customHeight="1">
      <c r="A6186" s="512"/>
      <c r="B6186" s="908" t="s">
        <v>8591</v>
      </c>
      <c r="C6186" s="909"/>
      <c r="D6186" s="909"/>
      <c r="E6186" s="909"/>
      <c r="F6186" s="909"/>
      <c r="G6186" s="909"/>
      <c r="H6186" s="909"/>
      <c r="I6186" s="8"/>
    </row>
    <row r="6187" spans="1:9" s="7" customFormat="1">
      <c r="A6187" s="32">
        <v>132</v>
      </c>
      <c r="B6187" s="539" t="s">
        <v>7221</v>
      </c>
      <c r="C6187" s="539"/>
      <c r="D6187" s="32"/>
      <c r="E6187" s="525">
        <f t="shared" ref="E6187:E6214" si="402">+F6187+G6187+H6187</f>
        <v>0</v>
      </c>
      <c r="F6187" s="187"/>
      <c r="G6187" s="187"/>
      <c r="H6187" s="187"/>
      <c r="I6187" s="8"/>
    </row>
    <row r="6188" spans="1:9" s="7" customFormat="1">
      <c r="A6188" s="32">
        <v>133</v>
      </c>
      <c r="B6188" s="539" t="s">
        <v>7222</v>
      </c>
      <c r="C6188" s="539"/>
      <c r="D6188" s="32"/>
      <c r="E6188" s="525">
        <f t="shared" si="402"/>
        <v>25</v>
      </c>
      <c r="F6188" s="187">
        <v>25</v>
      </c>
      <c r="G6188" s="187"/>
      <c r="H6188" s="187"/>
      <c r="I6188" s="8"/>
    </row>
    <row r="6189" spans="1:9" s="7" customFormat="1">
      <c r="A6189" s="32">
        <v>134</v>
      </c>
      <c r="B6189" s="539" t="s">
        <v>8592</v>
      </c>
      <c r="C6189" s="539"/>
      <c r="D6189" s="32"/>
      <c r="E6189" s="525">
        <f t="shared" si="402"/>
        <v>0</v>
      </c>
      <c r="F6189" s="187"/>
      <c r="G6189" s="187"/>
      <c r="H6189" s="187"/>
      <c r="I6189" s="8"/>
    </row>
    <row r="6190" spans="1:9" s="7" customFormat="1">
      <c r="A6190" s="32">
        <v>135</v>
      </c>
      <c r="B6190" s="539" t="s">
        <v>8593</v>
      </c>
      <c r="C6190" s="539"/>
      <c r="D6190" s="32"/>
      <c r="E6190" s="525">
        <f t="shared" si="402"/>
        <v>0</v>
      </c>
      <c r="F6190" s="187"/>
      <c r="G6190" s="187"/>
      <c r="H6190" s="187"/>
      <c r="I6190" s="8"/>
    </row>
    <row r="6191" spans="1:9" s="7" customFormat="1">
      <c r="A6191" s="32">
        <v>136</v>
      </c>
      <c r="B6191" s="539" t="s">
        <v>7223</v>
      </c>
      <c r="C6191" s="539"/>
      <c r="D6191" s="32"/>
      <c r="E6191" s="525">
        <f t="shared" si="402"/>
        <v>0</v>
      </c>
      <c r="F6191" s="187"/>
      <c r="G6191" s="187"/>
      <c r="H6191" s="187"/>
      <c r="I6191" s="8"/>
    </row>
    <row r="6192" spans="1:9" s="7" customFormat="1">
      <c r="A6192" s="32">
        <v>137</v>
      </c>
      <c r="B6192" s="539" t="s">
        <v>7224</v>
      </c>
      <c r="C6192" s="539"/>
      <c r="D6192" s="32"/>
      <c r="E6192" s="525">
        <f t="shared" si="402"/>
        <v>0</v>
      </c>
      <c r="F6192" s="187"/>
      <c r="G6192" s="187"/>
      <c r="H6192" s="187"/>
      <c r="I6192" s="8"/>
    </row>
    <row r="6193" spans="1:9" s="7" customFormat="1">
      <c r="A6193" s="32">
        <v>138</v>
      </c>
      <c r="B6193" s="539" t="s">
        <v>7225</v>
      </c>
      <c r="C6193" s="539"/>
      <c r="D6193" s="32"/>
      <c r="E6193" s="525">
        <f t="shared" si="402"/>
        <v>10</v>
      </c>
      <c r="F6193" s="187">
        <v>10</v>
      </c>
      <c r="G6193" s="187"/>
      <c r="H6193" s="187"/>
      <c r="I6193" s="8"/>
    </row>
    <row r="6194" spans="1:9" s="7" customFormat="1">
      <c r="A6194" s="32">
        <v>139</v>
      </c>
      <c r="B6194" s="539" t="s">
        <v>7226</v>
      </c>
      <c r="C6194" s="539"/>
      <c r="D6194" s="32"/>
      <c r="E6194" s="525">
        <f t="shared" si="402"/>
        <v>20</v>
      </c>
      <c r="F6194" s="187">
        <v>10</v>
      </c>
      <c r="G6194" s="187">
        <v>10</v>
      </c>
      <c r="H6194" s="187"/>
      <c r="I6194" s="8"/>
    </row>
    <row r="6195" spans="1:9" s="7" customFormat="1">
      <c r="A6195" s="32">
        <v>140</v>
      </c>
      <c r="B6195" s="539" t="s">
        <v>7227</v>
      </c>
      <c r="C6195" s="539"/>
      <c r="D6195" s="32"/>
      <c r="E6195" s="525">
        <f t="shared" si="402"/>
        <v>0</v>
      </c>
      <c r="F6195" s="187"/>
      <c r="G6195" s="187"/>
      <c r="H6195" s="187"/>
      <c r="I6195" s="8"/>
    </row>
    <row r="6196" spans="1:9" s="7" customFormat="1">
      <c r="A6196" s="32">
        <v>141</v>
      </c>
      <c r="B6196" s="539" t="s">
        <v>7228</v>
      </c>
      <c r="C6196" s="539"/>
      <c r="D6196" s="32"/>
      <c r="E6196" s="525">
        <f t="shared" si="402"/>
        <v>0</v>
      </c>
      <c r="F6196" s="187"/>
      <c r="G6196" s="187"/>
      <c r="H6196" s="187"/>
      <c r="I6196" s="8"/>
    </row>
    <row r="6197" spans="1:9" s="7" customFormat="1">
      <c r="A6197" s="32">
        <v>142</v>
      </c>
      <c r="B6197" s="539" t="s">
        <v>7229</v>
      </c>
      <c r="C6197" s="539"/>
      <c r="D6197" s="32"/>
      <c r="E6197" s="525">
        <f t="shared" si="402"/>
        <v>0</v>
      </c>
      <c r="F6197" s="187"/>
      <c r="G6197" s="187"/>
      <c r="H6197" s="187"/>
      <c r="I6197" s="8"/>
    </row>
    <row r="6198" spans="1:9" s="7" customFormat="1">
      <c r="A6198" s="32">
        <v>143</v>
      </c>
      <c r="B6198" s="539" t="s">
        <v>7230</v>
      </c>
      <c r="C6198" s="539"/>
      <c r="D6198" s="32"/>
      <c r="E6198" s="525">
        <f t="shared" si="402"/>
        <v>0</v>
      </c>
      <c r="F6198" s="187"/>
      <c r="G6198" s="187"/>
      <c r="H6198" s="187"/>
      <c r="I6198" s="8"/>
    </row>
    <row r="6199" spans="1:9" s="7" customFormat="1">
      <c r="A6199" s="32">
        <v>144</v>
      </c>
      <c r="B6199" s="539" t="s">
        <v>7231</v>
      </c>
      <c r="C6199" s="539"/>
      <c r="D6199" s="32"/>
      <c r="E6199" s="525">
        <f t="shared" si="402"/>
        <v>0</v>
      </c>
      <c r="F6199" s="187"/>
      <c r="G6199" s="187"/>
      <c r="H6199" s="187"/>
      <c r="I6199" s="8"/>
    </row>
    <row r="6200" spans="1:9" s="7" customFormat="1">
      <c r="A6200" s="32">
        <v>145</v>
      </c>
      <c r="B6200" s="539" t="s">
        <v>7232</v>
      </c>
      <c r="C6200" s="539"/>
      <c r="D6200" s="32"/>
      <c r="E6200" s="525">
        <f t="shared" si="402"/>
        <v>0</v>
      </c>
      <c r="F6200" s="187"/>
      <c r="G6200" s="187"/>
      <c r="H6200" s="187"/>
      <c r="I6200" s="8"/>
    </row>
    <row r="6201" spans="1:9" s="7" customFormat="1">
      <c r="A6201" s="32">
        <v>146</v>
      </c>
      <c r="B6201" s="539" t="s">
        <v>7233</v>
      </c>
      <c r="C6201" s="539"/>
      <c r="D6201" s="32"/>
      <c r="E6201" s="525">
        <f t="shared" si="402"/>
        <v>0</v>
      </c>
      <c r="F6201" s="187"/>
      <c r="G6201" s="187"/>
      <c r="H6201" s="187"/>
      <c r="I6201" s="8"/>
    </row>
    <row r="6202" spans="1:9" s="7" customFormat="1">
      <c r="A6202" s="32">
        <v>147</v>
      </c>
      <c r="B6202" s="539" t="s">
        <v>8594</v>
      </c>
      <c r="C6202" s="539"/>
      <c r="D6202" s="32"/>
      <c r="E6202" s="525">
        <f t="shared" si="402"/>
        <v>2500</v>
      </c>
      <c r="F6202" s="187">
        <v>2500</v>
      </c>
      <c r="G6202" s="187"/>
      <c r="H6202" s="187"/>
      <c r="I6202" s="8"/>
    </row>
    <row r="6203" spans="1:9" s="7" customFormat="1">
      <c r="A6203" s="32">
        <v>148</v>
      </c>
      <c r="B6203" s="539" t="s">
        <v>7234</v>
      </c>
      <c r="C6203" s="539"/>
      <c r="D6203" s="32"/>
      <c r="E6203" s="525">
        <f t="shared" si="402"/>
        <v>1</v>
      </c>
      <c r="F6203" s="187">
        <v>1</v>
      </c>
      <c r="G6203" s="187"/>
      <c r="H6203" s="187"/>
      <c r="I6203" s="8"/>
    </row>
    <row r="6204" spans="1:9" s="7" customFormat="1">
      <c r="A6204" s="32">
        <v>149</v>
      </c>
      <c r="B6204" s="539" t="s">
        <v>7235</v>
      </c>
      <c r="C6204" s="539"/>
      <c r="D6204" s="32"/>
      <c r="E6204" s="525">
        <f t="shared" si="402"/>
        <v>2</v>
      </c>
      <c r="F6204" s="187">
        <v>2</v>
      </c>
      <c r="G6204" s="187"/>
      <c r="H6204" s="187"/>
      <c r="I6204" s="8"/>
    </row>
    <row r="6205" spans="1:9" s="7" customFormat="1" ht="27" customHeight="1">
      <c r="A6205" s="32">
        <v>150</v>
      </c>
      <c r="B6205" s="539" t="s">
        <v>7236</v>
      </c>
      <c r="C6205" s="539"/>
      <c r="D6205" s="32"/>
      <c r="E6205" s="525">
        <f t="shared" si="402"/>
        <v>8</v>
      </c>
      <c r="F6205" s="187">
        <v>8</v>
      </c>
      <c r="G6205" s="187"/>
      <c r="H6205" s="187"/>
      <c r="I6205" s="8"/>
    </row>
    <row r="6206" spans="1:9" s="7" customFormat="1" ht="27" customHeight="1">
      <c r="A6206" s="32">
        <v>151</v>
      </c>
      <c r="B6206" s="539" t="s">
        <v>7237</v>
      </c>
      <c r="C6206" s="539"/>
      <c r="D6206" s="32"/>
      <c r="E6206" s="525">
        <f t="shared" si="402"/>
        <v>0</v>
      </c>
      <c r="F6206" s="187"/>
      <c r="G6206" s="187"/>
      <c r="H6206" s="187"/>
      <c r="I6206" s="8"/>
    </row>
    <row r="6207" spans="1:9" s="7" customFormat="1" ht="27" customHeight="1">
      <c r="A6207" s="32">
        <v>152</v>
      </c>
      <c r="B6207" s="539" t="s">
        <v>7238</v>
      </c>
      <c r="C6207" s="539"/>
      <c r="D6207" s="32"/>
      <c r="E6207" s="525">
        <f t="shared" si="402"/>
        <v>0</v>
      </c>
      <c r="F6207" s="187"/>
      <c r="G6207" s="187"/>
      <c r="H6207" s="187"/>
      <c r="I6207" s="8"/>
    </row>
    <row r="6208" spans="1:9" s="7" customFormat="1" ht="27" customHeight="1">
      <c r="A6208" s="32">
        <v>153</v>
      </c>
      <c r="B6208" s="539" t="s">
        <v>7239</v>
      </c>
      <c r="C6208" s="539"/>
      <c r="D6208" s="32"/>
      <c r="E6208" s="525">
        <f t="shared" si="402"/>
        <v>0</v>
      </c>
      <c r="F6208" s="187"/>
      <c r="G6208" s="187"/>
      <c r="H6208" s="187"/>
      <c r="I6208" s="8"/>
    </row>
    <row r="6209" spans="1:9" s="7" customFormat="1" ht="27" customHeight="1">
      <c r="A6209" s="32">
        <v>154</v>
      </c>
      <c r="B6209" s="539" t="s">
        <v>7240</v>
      </c>
      <c r="C6209" s="539"/>
      <c r="D6209" s="32"/>
      <c r="E6209" s="525">
        <f t="shared" si="402"/>
        <v>0</v>
      </c>
      <c r="F6209" s="187"/>
      <c r="G6209" s="187"/>
      <c r="H6209" s="187"/>
      <c r="I6209" s="8"/>
    </row>
    <row r="6210" spans="1:9" s="7" customFormat="1" ht="27" customHeight="1">
      <c r="A6210" s="32">
        <v>155</v>
      </c>
      <c r="B6210" s="539" t="s">
        <v>7241</v>
      </c>
      <c r="C6210" s="539"/>
      <c r="D6210" s="32"/>
      <c r="E6210" s="525">
        <f t="shared" si="402"/>
        <v>0</v>
      </c>
      <c r="F6210" s="187"/>
      <c r="G6210" s="187"/>
      <c r="H6210" s="187"/>
      <c r="I6210" s="8"/>
    </row>
    <row r="6211" spans="1:9" s="7" customFormat="1">
      <c r="A6211" s="32">
        <v>156</v>
      </c>
      <c r="B6211" s="539" t="s">
        <v>7242</v>
      </c>
      <c r="C6211" s="539"/>
      <c r="D6211" s="32"/>
      <c r="E6211" s="525">
        <f t="shared" si="402"/>
        <v>0</v>
      </c>
      <c r="F6211" s="187"/>
      <c r="G6211" s="187"/>
      <c r="H6211" s="187"/>
      <c r="I6211" s="8"/>
    </row>
    <row r="6212" spans="1:9" s="7" customFormat="1" ht="27" customHeight="1">
      <c r="A6212" s="32">
        <v>157</v>
      </c>
      <c r="B6212" s="539" t="s">
        <v>7243</v>
      </c>
      <c r="C6212" s="539"/>
      <c r="D6212" s="32"/>
      <c r="E6212" s="525">
        <f t="shared" si="402"/>
        <v>0</v>
      </c>
      <c r="F6212" s="187"/>
      <c r="G6212" s="187"/>
      <c r="H6212" s="187"/>
      <c r="I6212" s="8"/>
    </row>
    <row r="6213" spans="1:9" s="7" customFormat="1" ht="27" customHeight="1">
      <c r="A6213" s="32">
        <v>158</v>
      </c>
      <c r="B6213" s="542" t="s">
        <v>7244</v>
      </c>
      <c r="C6213" s="183"/>
      <c r="D6213" s="104"/>
      <c r="E6213" s="525">
        <f t="shared" si="402"/>
        <v>0</v>
      </c>
      <c r="F6213" s="187"/>
      <c r="G6213" s="187"/>
      <c r="H6213" s="187"/>
      <c r="I6213" s="8"/>
    </row>
    <row r="6214" spans="1:9" s="7" customFormat="1" ht="27" customHeight="1">
      <c r="A6214" s="32">
        <v>159</v>
      </c>
      <c r="B6214" s="539" t="s">
        <v>8595</v>
      </c>
      <c r="C6214" s="539"/>
      <c r="D6214" s="32"/>
      <c r="E6214" s="525">
        <f t="shared" si="402"/>
        <v>1</v>
      </c>
      <c r="F6214" s="187">
        <v>1</v>
      </c>
      <c r="G6214" s="187"/>
      <c r="H6214" s="187"/>
      <c r="I6214" s="8"/>
    </row>
    <row r="6215" spans="1:9" s="7" customFormat="1" ht="31.5" customHeight="1">
      <c r="A6215" s="512"/>
      <c r="B6215" s="908" t="s">
        <v>8596</v>
      </c>
      <c r="C6215" s="909"/>
      <c r="D6215" s="909"/>
      <c r="E6215" s="909"/>
      <c r="F6215" s="909"/>
      <c r="G6215" s="909"/>
      <c r="H6215" s="909"/>
      <c r="I6215" s="8"/>
    </row>
    <row r="6216" spans="1:9" s="7" customFormat="1" ht="29.25" customHeight="1">
      <c r="A6216" s="32">
        <v>160</v>
      </c>
      <c r="B6216" s="539" t="s">
        <v>7245</v>
      </c>
      <c r="C6216" s="539"/>
      <c r="D6216" s="32"/>
      <c r="E6216" s="525">
        <f t="shared" ref="E6216:E6222" si="403">+F6216+G6216+H6216</f>
        <v>0</v>
      </c>
      <c r="F6216" s="187"/>
      <c r="G6216" s="187"/>
      <c r="H6216" s="187"/>
      <c r="I6216" s="8"/>
    </row>
    <row r="6217" spans="1:9" s="7" customFormat="1" ht="29.25" customHeight="1">
      <c r="A6217" s="32">
        <v>161</v>
      </c>
      <c r="B6217" s="539" t="s">
        <v>7246</v>
      </c>
      <c r="C6217" s="539"/>
      <c r="D6217" s="32"/>
      <c r="E6217" s="525">
        <f t="shared" si="403"/>
        <v>0</v>
      </c>
      <c r="F6217" s="187"/>
      <c r="G6217" s="187"/>
      <c r="H6217" s="187"/>
      <c r="I6217" s="8"/>
    </row>
    <row r="6218" spans="1:9" s="7" customFormat="1" ht="29.25" customHeight="1">
      <c r="A6218" s="32">
        <v>162</v>
      </c>
      <c r="B6218" s="539" t="s">
        <v>7247</v>
      </c>
      <c r="C6218" s="539"/>
      <c r="D6218" s="32"/>
      <c r="E6218" s="525">
        <f t="shared" si="403"/>
        <v>0</v>
      </c>
      <c r="F6218" s="187"/>
      <c r="G6218" s="187"/>
      <c r="H6218" s="187"/>
      <c r="I6218" s="8"/>
    </row>
    <row r="6219" spans="1:9" s="7" customFormat="1" ht="29.25" customHeight="1">
      <c r="A6219" s="32">
        <v>163</v>
      </c>
      <c r="B6219" s="539" t="s">
        <v>7248</v>
      </c>
      <c r="C6219" s="539"/>
      <c r="D6219" s="32"/>
      <c r="E6219" s="525">
        <f t="shared" si="403"/>
        <v>0</v>
      </c>
      <c r="F6219" s="187"/>
      <c r="G6219" s="187"/>
      <c r="H6219" s="187"/>
      <c r="I6219" s="8"/>
    </row>
    <row r="6220" spans="1:9" s="7" customFormat="1" ht="29.25" customHeight="1">
      <c r="A6220" s="32">
        <v>164</v>
      </c>
      <c r="B6220" s="539" t="s">
        <v>7249</v>
      </c>
      <c r="C6220" s="539"/>
      <c r="D6220" s="32"/>
      <c r="E6220" s="525">
        <f t="shared" si="403"/>
        <v>0</v>
      </c>
      <c r="F6220" s="187"/>
      <c r="G6220" s="187"/>
      <c r="H6220" s="187"/>
      <c r="I6220" s="8"/>
    </row>
    <row r="6221" spans="1:9" s="7" customFormat="1" ht="29.25" customHeight="1">
      <c r="A6221" s="32">
        <v>165</v>
      </c>
      <c r="B6221" s="539" t="s">
        <v>7250</v>
      </c>
      <c r="C6221" s="539"/>
      <c r="D6221" s="32"/>
      <c r="E6221" s="525">
        <f t="shared" si="403"/>
        <v>0</v>
      </c>
      <c r="F6221" s="187"/>
      <c r="G6221" s="187"/>
      <c r="H6221" s="187"/>
      <c r="I6221" s="8"/>
    </row>
    <row r="6222" spans="1:9" s="7" customFormat="1" ht="29.25" customHeight="1">
      <c r="A6222" s="32">
        <v>166</v>
      </c>
      <c r="B6222" s="539" t="s">
        <v>7251</v>
      </c>
      <c r="C6222" s="539"/>
      <c r="D6222" s="32"/>
      <c r="E6222" s="525">
        <f t="shared" si="403"/>
        <v>0</v>
      </c>
      <c r="F6222" s="187"/>
      <c r="G6222" s="187"/>
      <c r="H6222" s="187"/>
      <c r="I6222" s="8"/>
    </row>
    <row r="6223" spans="1:9" s="7" customFormat="1" ht="31.5" customHeight="1">
      <c r="A6223" s="551"/>
      <c r="B6223" s="908" t="s">
        <v>9263</v>
      </c>
      <c r="C6223" s="909"/>
      <c r="D6223" s="909"/>
      <c r="E6223" s="909"/>
      <c r="F6223" s="909"/>
      <c r="G6223" s="909"/>
      <c r="H6223" s="909"/>
      <c r="I6223" s="8"/>
    </row>
    <row r="6224" spans="1:9" s="7" customFormat="1">
      <c r="A6224" s="32">
        <v>167</v>
      </c>
      <c r="B6224" s="539" t="s">
        <v>8599</v>
      </c>
      <c r="C6224" s="539"/>
      <c r="D6224" s="32"/>
      <c r="E6224" s="525">
        <f t="shared" ref="E6224:E6244" si="404">+F6224+G6224+H6224</f>
        <v>0</v>
      </c>
      <c r="F6224" s="187"/>
      <c r="G6224" s="187"/>
      <c r="H6224" s="187"/>
      <c r="I6224" s="8"/>
    </row>
    <row r="6225" spans="1:9" s="7" customFormat="1">
      <c r="A6225" s="32">
        <v>168</v>
      </c>
      <c r="B6225" s="539" t="s">
        <v>7252</v>
      </c>
      <c r="C6225" s="539"/>
      <c r="D6225" s="32"/>
      <c r="E6225" s="525">
        <f t="shared" si="404"/>
        <v>0</v>
      </c>
      <c r="F6225" s="187"/>
      <c r="G6225" s="187"/>
      <c r="H6225" s="187"/>
      <c r="I6225" s="8"/>
    </row>
    <row r="6226" spans="1:9" s="7" customFormat="1">
      <c r="A6226" s="32">
        <v>169</v>
      </c>
      <c r="B6226" s="539" t="s">
        <v>7253</v>
      </c>
      <c r="C6226" s="539"/>
      <c r="D6226" s="32"/>
      <c r="E6226" s="525">
        <f t="shared" si="404"/>
        <v>0</v>
      </c>
      <c r="F6226" s="187"/>
      <c r="G6226" s="187"/>
      <c r="H6226" s="187"/>
      <c r="I6226" s="8"/>
    </row>
    <row r="6227" spans="1:9" s="7" customFormat="1">
      <c r="A6227" s="32">
        <v>170</v>
      </c>
      <c r="B6227" s="539" t="s">
        <v>7254</v>
      </c>
      <c r="C6227" s="539"/>
      <c r="D6227" s="32"/>
      <c r="E6227" s="525">
        <f t="shared" si="404"/>
        <v>0</v>
      </c>
      <c r="F6227" s="187"/>
      <c r="G6227" s="187"/>
      <c r="H6227" s="187"/>
      <c r="I6227" s="8"/>
    </row>
    <row r="6228" spans="1:9" s="7" customFormat="1">
      <c r="A6228" s="32">
        <v>171</v>
      </c>
      <c r="B6228" s="539" t="s">
        <v>7255</v>
      </c>
      <c r="C6228" s="539"/>
      <c r="D6228" s="32"/>
      <c r="E6228" s="525">
        <f t="shared" si="404"/>
        <v>0</v>
      </c>
      <c r="F6228" s="187"/>
      <c r="G6228" s="187"/>
      <c r="H6228" s="187"/>
      <c r="I6228" s="8"/>
    </row>
    <row r="6229" spans="1:9" s="7" customFormat="1">
      <c r="A6229" s="32">
        <v>172</v>
      </c>
      <c r="B6229" s="539" t="s">
        <v>7256</v>
      </c>
      <c r="C6229" s="539"/>
      <c r="D6229" s="32"/>
      <c r="E6229" s="525">
        <f t="shared" si="404"/>
        <v>200</v>
      </c>
      <c r="F6229" s="187">
        <v>200</v>
      </c>
      <c r="G6229" s="187"/>
      <c r="H6229" s="187"/>
      <c r="I6229" s="8"/>
    </row>
    <row r="6230" spans="1:9" s="7" customFormat="1">
      <c r="A6230" s="32">
        <v>173</v>
      </c>
      <c r="B6230" s="539" t="s">
        <v>7257</v>
      </c>
      <c r="C6230" s="539"/>
      <c r="D6230" s="32"/>
      <c r="E6230" s="525">
        <f t="shared" si="404"/>
        <v>20</v>
      </c>
      <c r="F6230" s="187">
        <v>20</v>
      </c>
      <c r="G6230" s="187"/>
      <c r="H6230" s="187"/>
      <c r="I6230" s="8"/>
    </row>
    <row r="6231" spans="1:9" s="7" customFormat="1">
      <c r="A6231" s="32">
        <v>174</v>
      </c>
      <c r="B6231" s="539" t="s">
        <v>7258</v>
      </c>
      <c r="C6231" s="539"/>
      <c r="D6231" s="32"/>
      <c r="E6231" s="525">
        <f t="shared" si="404"/>
        <v>6</v>
      </c>
      <c r="F6231" s="187">
        <v>6</v>
      </c>
      <c r="G6231" s="187"/>
      <c r="H6231" s="187"/>
      <c r="I6231" s="8"/>
    </row>
    <row r="6232" spans="1:9" s="7" customFormat="1">
      <c r="A6232" s="32">
        <v>175</v>
      </c>
      <c r="B6232" s="539" t="s">
        <v>7259</v>
      </c>
      <c r="C6232" s="539"/>
      <c r="D6232" s="32"/>
      <c r="E6232" s="525">
        <f t="shared" si="404"/>
        <v>20</v>
      </c>
      <c r="F6232" s="187">
        <v>20</v>
      </c>
      <c r="G6232" s="187"/>
      <c r="H6232" s="187"/>
      <c r="I6232" s="8"/>
    </row>
    <row r="6233" spans="1:9" s="7" customFormat="1">
      <c r="A6233" s="32">
        <v>176</v>
      </c>
      <c r="B6233" s="539" t="s">
        <v>7260</v>
      </c>
      <c r="C6233" s="539"/>
      <c r="D6233" s="32"/>
      <c r="E6233" s="525">
        <f t="shared" si="404"/>
        <v>10</v>
      </c>
      <c r="F6233" s="187">
        <v>10</v>
      </c>
      <c r="G6233" s="187"/>
      <c r="H6233" s="187"/>
      <c r="I6233" s="8"/>
    </row>
    <row r="6234" spans="1:9" s="7" customFormat="1">
      <c r="A6234" s="32">
        <v>177</v>
      </c>
      <c r="B6234" s="539" t="s">
        <v>8598</v>
      </c>
      <c r="C6234" s="539"/>
      <c r="D6234" s="32"/>
      <c r="E6234" s="525">
        <f t="shared" si="404"/>
        <v>20</v>
      </c>
      <c r="F6234" s="187">
        <v>20</v>
      </c>
      <c r="G6234" s="187"/>
      <c r="H6234" s="187"/>
      <c r="I6234" s="8"/>
    </row>
    <row r="6235" spans="1:9" s="7" customFormat="1">
      <c r="A6235" s="32">
        <v>178</v>
      </c>
      <c r="B6235" s="539" t="s">
        <v>7261</v>
      </c>
      <c r="C6235" s="539"/>
      <c r="D6235" s="32"/>
      <c r="E6235" s="525">
        <f t="shared" si="404"/>
        <v>30</v>
      </c>
      <c r="F6235" s="187">
        <v>30</v>
      </c>
      <c r="G6235" s="187"/>
      <c r="H6235" s="187"/>
      <c r="I6235" s="8"/>
    </row>
    <row r="6236" spans="1:9" s="7" customFormat="1" ht="46.5">
      <c r="A6236" s="32">
        <v>179</v>
      </c>
      <c r="B6236" s="539" t="s">
        <v>9265</v>
      </c>
      <c r="C6236" s="539"/>
      <c r="D6236" s="32"/>
      <c r="E6236" s="525">
        <f t="shared" si="404"/>
        <v>15</v>
      </c>
      <c r="F6236" s="187">
        <v>15</v>
      </c>
      <c r="G6236" s="187"/>
      <c r="H6236" s="187"/>
      <c r="I6236" s="8"/>
    </row>
    <row r="6237" spans="1:9" s="7" customFormat="1">
      <c r="A6237" s="32">
        <v>180</v>
      </c>
      <c r="B6237" s="539" t="s">
        <v>6660</v>
      </c>
      <c r="C6237" s="539"/>
      <c r="D6237" s="32"/>
      <c r="E6237" s="525">
        <f t="shared" si="404"/>
        <v>15</v>
      </c>
      <c r="F6237" s="187">
        <v>15</v>
      </c>
      <c r="G6237" s="187"/>
      <c r="H6237" s="187"/>
      <c r="I6237" s="8"/>
    </row>
    <row r="6238" spans="1:9" s="7" customFormat="1" ht="46.5">
      <c r="A6238" s="32">
        <v>181</v>
      </c>
      <c r="B6238" s="539" t="s">
        <v>8597</v>
      </c>
      <c r="C6238" s="539"/>
      <c r="D6238" s="32"/>
      <c r="E6238" s="525">
        <f t="shared" si="404"/>
        <v>20</v>
      </c>
      <c r="F6238" s="187">
        <v>20</v>
      </c>
      <c r="G6238" s="187"/>
      <c r="H6238" s="187"/>
      <c r="I6238" s="8"/>
    </row>
    <row r="6239" spans="1:9" s="7" customFormat="1">
      <c r="A6239" s="32">
        <v>182</v>
      </c>
      <c r="B6239" s="539" t="s">
        <v>7262</v>
      </c>
      <c r="C6239" s="539"/>
      <c r="D6239" s="32"/>
      <c r="E6239" s="525">
        <f t="shared" si="404"/>
        <v>400</v>
      </c>
      <c r="F6239" s="187">
        <v>400</v>
      </c>
      <c r="G6239" s="187"/>
      <c r="H6239" s="187"/>
      <c r="I6239" s="8"/>
    </row>
    <row r="6240" spans="1:9" s="7" customFormat="1">
      <c r="A6240" s="32">
        <v>183</v>
      </c>
      <c r="B6240" s="539" t="s">
        <v>7263</v>
      </c>
      <c r="C6240" s="539"/>
      <c r="D6240" s="32"/>
      <c r="E6240" s="525">
        <f t="shared" si="404"/>
        <v>20</v>
      </c>
      <c r="F6240" s="187">
        <v>20</v>
      </c>
      <c r="G6240" s="187"/>
      <c r="H6240" s="187"/>
      <c r="I6240" s="8"/>
    </row>
    <row r="6241" spans="1:13" s="7" customFormat="1">
      <c r="A6241" s="32">
        <v>184</v>
      </c>
      <c r="B6241" s="539" t="s">
        <v>7264</v>
      </c>
      <c r="C6241" s="539"/>
      <c r="D6241" s="32"/>
      <c r="E6241" s="525">
        <f t="shared" si="404"/>
        <v>0</v>
      </c>
      <c r="F6241" s="187"/>
      <c r="G6241" s="187"/>
      <c r="H6241" s="187"/>
      <c r="I6241" s="8"/>
    </row>
    <row r="6242" spans="1:13" s="7" customFormat="1">
      <c r="A6242" s="32">
        <v>185</v>
      </c>
      <c r="B6242" s="539" t="s">
        <v>7265</v>
      </c>
      <c r="C6242" s="539"/>
      <c r="D6242" s="32"/>
      <c r="E6242" s="525">
        <f t="shared" si="404"/>
        <v>0</v>
      </c>
      <c r="F6242" s="187"/>
      <c r="G6242" s="187"/>
      <c r="H6242" s="187"/>
      <c r="I6242" s="8"/>
    </row>
    <row r="6243" spans="1:13" s="7" customFormat="1">
      <c r="A6243" s="32">
        <v>186</v>
      </c>
      <c r="B6243" s="539" t="s">
        <v>7266</v>
      </c>
      <c r="C6243" s="539"/>
      <c r="D6243" s="32"/>
      <c r="E6243" s="525">
        <f t="shared" si="404"/>
        <v>0</v>
      </c>
      <c r="F6243" s="187"/>
      <c r="G6243" s="187"/>
      <c r="H6243" s="187"/>
      <c r="I6243" s="8"/>
    </row>
    <row r="6244" spans="1:13" s="7" customFormat="1" ht="24" thickBot="1">
      <c r="A6244" s="32">
        <v>187</v>
      </c>
      <c r="B6244" s="539" t="s">
        <v>7267</v>
      </c>
      <c r="C6244" s="539"/>
      <c r="D6244" s="32"/>
      <c r="E6244" s="525">
        <f t="shared" si="404"/>
        <v>0</v>
      </c>
      <c r="F6244" s="187"/>
      <c r="G6244" s="187"/>
      <c r="H6244" s="187"/>
      <c r="I6244" s="8"/>
    </row>
    <row r="6245" spans="1:13" ht="30.75" customHeight="1" thickBot="1">
      <c r="A6245" s="898" t="s">
        <v>7274</v>
      </c>
      <c r="B6245" s="899"/>
      <c r="C6245" s="899"/>
      <c r="D6245" s="899"/>
      <c r="E6245" s="899"/>
      <c r="F6245" s="899"/>
      <c r="G6245" s="899"/>
      <c r="H6245" s="899"/>
    </row>
    <row r="6246" spans="1:13" s="49" customFormat="1" ht="30" customHeight="1">
      <c r="A6246" s="552"/>
      <c r="B6246" s="1011" t="s">
        <v>7275</v>
      </c>
      <c r="C6246" s="1011"/>
      <c r="D6246" s="1011"/>
      <c r="E6246" s="1011"/>
      <c r="F6246" s="1011"/>
      <c r="G6246" s="1011"/>
      <c r="H6246" s="1011"/>
      <c r="I6246" s="48"/>
      <c r="M6246" s="553"/>
    </row>
    <row r="6247" spans="1:13" s="49" customFormat="1" ht="30" customHeight="1">
      <c r="A6247" s="554"/>
      <c r="B6247" s="915" t="s">
        <v>7276</v>
      </c>
      <c r="C6247" s="915"/>
      <c r="D6247" s="915"/>
      <c r="E6247" s="915"/>
      <c r="F6247" s="915"/>
      <c r="G6247" s="915"/>
      <c r="H6247" s="915"/>
      <c r="I6247" s="48"/>
      <c r="M6247" s="553"/>
    </row>
    <row r="6248" spans="1:13" s="49" customFormat="1">
      <c r="A6248" s="32">
        <v>1</v>
      </c>
      <c r="B6248" s="210" t="s">
        <v>7277</v>
      </c>
      <c r="C6248" s="555" t="s">
        <v>7278</v>
      </c>
      <c r="D6248" s="32" t="s">
        <v>1808</v>
      </c>
      <c r="E6248" s="195">
        <f t="shared" ref="E6248:E6257" si="405">+F6248+G6248+H6248</f>
        <v>4</v>
      </c>
      <c r="F6248" s="187">
        <v>2</v>
      </c>
      <c r="G6248" s="187"/>
      <c r="H6248" s="187">
        <v>2</v>
      </c>
      <c r="I6248" s="48"/>
    </row>
    <row r="6249" spans="1:13" s="49" customFormat="1">
      <c r="A6249" s="32">
        <v>2</v>
      </c>
      <c r="B6249" s="210" t="s">
        <v>7279</v>
      </c>
      <c r="C6249" s="555" t="s">
        <v>7280</v>
      </c>
      <c r="D6249" s="32" t="s">
        <v>1808</v>
      </c>
      <c r="E6249" s="195">
        <f t="shared" si="405"/>
        <v>4</v>
      </c>
      <c r="F6249" s="187">
        <v>2</v>
      </c>
      <c r="G6249" s="187"/>
      <c r="H6249" s="187">
        <v>2</v>
      </c>
      <c r="I6249" s="48"/>
    </row>
    <row r="6250" spans="1:13" s="49" customFormat="1">
      <c r="A6250" s="32">
        <v>3</v>
      </c>
      <c r="B6250" s="210" t="s">
        <v>7281</v>
      </c>
      <c r="C6250" s="555" t="s">
        <v>7282</v>
      </c>
      <c r="D6250" s="32" t="s">
        <v>1808</v>
      </c>
      <c r="E6250" s="195">
        <f t="shared" si="405"/>
        <v>2</v>
      </c>
      <c r="F6250" s="187">
        <v>1</v>
      </c>
      <c r="G6250" s="187"/>
      <c r="H6250" s="187">
        <v>1</v>
      </c>
      <c r="I6250" s="48"/>
    </row>
    <row r="6251" spans="1:13" s="49" customFormat="1">
      <c r="A6251" s="32">
        <v>4</v>
      </c>
      <c r="B6251" s="210" t="s">
        <v>7283</v>
      </c>
      <c r="C6251" s="555" t="s">
        <v>7284</v>
      </c>
      <c r="D6251" s="32" t="s">
        <v>1808</v>
      </c>
      <c r="E6251" s="195">
        <f t="shared" si="405"/>
        <v>1</v>
      </c>
      <c r="F6251" s="159"/>
      <c r="G6251" s="187">
        <v>1</v>
      </c>
      <c r="H6251" s="187"/>
      <c r="I6251" s="48"/>
    </row>
    <row r="6252" spans="1:13" s="49" customFormat="1">
      <c r="A6252" s="32">
        <v>5</v>
      </c>
      <c r="B6252" s="210" t="s">
        <v>7285</v>
      </c>
      <c r="C6252" s="555" t="s">
        <v>7286</v>
      </c>
      <c r="D6252" s="32" t="s">
        <v>1808</v>
      </c>
      <c r="E6252" s="195">
        <f t="shared" si="405"/>
        <v>1</v>
      </c>
      <c r="F6252" s="187">
        <v>1</v>
      </c>
      <c r="G6252" s="187"/>
      <c r="H6252" s="187"/>
      <c r="I6252" s="48"/>
    </row>
    <row r="6253" spans="1:13" s="49" customFormat="1">
      <c r="A6253" s="32">
        <v>6</v>
      </c>
      <c r="B6253" s="210" t="s">
        <v>7287</v>
      </c>
      <c r="C6253" s="555" t="s">
        <v>7288</v>
      </c>
      <c r="D6253" s="32" t="s">
        <v>1808</v>
      </c>
      <c r="E6253" s="195">
        <f t="shared" si="405"/>
        <v>1</v>
      </c>
      <c r="F6253" s="187"/>
      <c r="G6253" s="187"/>
      <c r="H6253" s="187">
        <v>1</v>
      </c>
      <c r="I6253" s="48"/>
    </row>
    <row r="6254" spans="1:13" s="49" customFormat="1">
      <c r="A6254" s="32">
        <v>7</v>
      </c>
      <c r="B6254" s="210" t="s">
        <v>7289</v>
      </c>
      <c r="C6254" s="555" t="s">
        <v>7290</v>
      </c>
      <c r="D6254" s="32" t="s">
        <v>1808</v>
      </c>
      <c r="E6254" s="195">
        <f t="shared" si="405"/>
        <v>2</v>
      </c>
      <c r="F6254" s="187"/>
      <c r="G6254" s="187">
        <v>2</v>
      </c>
      <c r="H6254" s="187"/>
      <c r="I6254" s="48"/>
    </row>
    <row r="6255" spans="1:13" s="49" customFormat="1">
      <c r="A6255" s="32">
        <v>8</v>
      </c>
      <c r="B6255" s="210" t="s">
        <v>7291</v>
      </c>
      <c r="C6255" s="555" t="s">
        <v>7292</v>
      </c>
      <c r="D6255" s="32" t="s">
        <v>7293</v>
      </c>
      <c r="E6255" s="195">
        <f t="shared" si="405"/>
        <v>0</v>
      </c>
      <c r="F6255" s="187"/>
      <c r="G6255" s="187"/>
      <c r="H6255" s="187"/>
      <c r="I6255" s="48"/>
    </row>
    <row r="6256" spans="1:13" s="49" customFormat="1">
      <c r="A6256" s="32">
        <v>9</v>
      </c>
      <c r="B6256" s="210" t="s">
        <v>3478</v>
      </c>
      <c r="C6256" s="555" t="s">
        <v>7294</v>
      </c>
      <c r="D6256" s="32" t="s">
        <v>1808</v>
      </c>
      <c r="E6256" s="195">
        <f t="shared" si="405"/>
        <v>0</v>
      </c>
      <c r="F6256" s="187"/>
      <c r="G6256" s="187"/>
      <c r="H6256" s="187"/>
      <c r="I6256" s="48"/>
    </row>
    <row r="6257" spans="1:9" s="49" customFormat="1">
      <c r="A6257" s="32">
        <v>10</v>
      </c>
      <c r="B6257" s="210" t="s">
        <v>7295</v>
      </c>
      <c r="C6257" s="555" t="s">
        <v>7296</v>
      </c>
      <c r="D6257" s="32" t="s">
        <v>1808</v>
      </c>
      <c r="E6257" s="195">
        <f t="shared" si="405"/>
        <v>0</v>
      </c>
      <c r="F6257" s="187"/>
      <c r="G6257" s="187"/>
      <c r="H6257" s="187"/>
      <c r="I6257" s="48"/>
    </row>
    <row r="6258" spans="1:9" s="49" customFormat="1" ht="30" customHeight="1">
      <c r="A6258" s="512"/>
      <c r="B6258" s="916" t="s">
        <v>7297</v>
      </c>
      <c r="C6258" s="916"/>
      <c r="D6258" s="916"/>
      <c r="E6258" s="916"/>
      <c r="F6258" s="916"/>
      <c r="G6258" s="916"/>
      <c r="H6258" s="916"/>
      <c r="I6258" s="48"/>
    </row>
    <row r="6259" spans="1:9" s="49" customFormat="1">
      <c r="A6259" s="32">
        <v>11</v>
      </c>
      <c r="B6259" s="210" t="s">
        <v>7277</v>
      </c>
      <c r="C6259" s="555" t="s">
        <v>7298</v>
      </c>
      <c r="D6259" s="32" t="s">
        <v>1808</v>
      </c>
      <c r="E6259" s="195">
        <f t="shared" ref="E6259:E6266" si="406">+F6259+G6259+H6259</f>
        <v>2</v>
      </c>
      <c r="F6259" s="187"/>
      <c r="G6259" s="187"/>
      <c r="H6259" s="187">
        <v>2</v>
      </c>
      <c r="I6259" s="48"/>
    </row>
    <row r="6260" spans="1:9" s="49" customFormat="1">
      <c r="A6260" s="32">
        <v>12</v>
      </c>
      <c r="B6260" s="210" t="s">
        <v>7299</v>
      </c>
      <c r="C6260" s="555" t="s">
        <v>7300</v>
      </c>
      <c r="D6260" s="32" t="s">
        <v>1808</v>
      </c>
      <c r="E6260" s="195">
        <f t="shared" si="406"/>
        <v>2</v>
      </c>
      <c r="F6260" s="187">
        <v>2</v>
      </c>
      <c r="G6260" s="187"/>
      <c r="H6260" s="187"/>
      <c r="I6260" s="48"/>
    </row>
    <row r="6261" spans="1:9" s="49" customFormat="1">
      <c r="A6261" s="32">
        <v>13</v>
      </c>
      <c r="B6261" s="210" t="s">
        <v>7281</v>
      </c>
      <c r="C6261" s="555" t="s">
        <v>7301</v>
      </c>
      <c r="D6261" s="32" t="s">
        <v>1808</v>
      </c>
      <c r="E6261" s="195">
        <f t="shared" si="406"/>
        <v>1</v>
      </c>
      <c r="F6261" s="187"/>
      <c r="G6261" s="187">
        <v>1</v>
      </c>
      <c r="H6261" s="187"/>
      <c r="I6261" s="48"/>
    </row>
    <row r="6262" spans="1:9" s="49" customFormat="1">
      <c r="A6262" s="32">
        <v>14</v>
      </c>
      <c r="B6262" s="210" t="s">
        <v>7302</v>
      </c>
      <c r="C6262" s="555" t="s">
        <v>7303</v>
      </c>
      <c r="D6262" s="32" t="s">
        <v>1808</v>
      </c>
      <c r="E6262" s="195">
        <f t="shared" si="406"/>
        <v>2</v>
      </c>
      <c r="F6262" s="187"/>
      <c r="G6262" s="187"/>
      <c r="H6262" s="187">
        <v>2</v>
      </c>
      <c r="I6262" s="48"/>
    </row>
    <row r="6263" spans="1:9" s="49" customFormat="1">
      <c r="A6263" s="32">
        <v>15</v>
      </c>
      <c r="B6263" s="210" t="s">
        <v>7304</v>
      </c>
      <c r="C6263" s="555" t="s">
        <v>7305</v>
      </c>
      <c r="D6263" s="32" t="s">
        <v>1808</v>
      </c>
      <c r="E6263" s="195">
        <f t="shared" si="406"/>
        <v>0</v>
      </c>
      <c r="F6263" s="187"/>
      <c r="G6263" s="187"/>
      <c r="H6263" s="187"/>
      <c r="I6263" s="48"/>
    </row>
    <row r="6264" spans="1:9" s="49" customFormat="1">
      <c r="A6264" s="32">
        <v>16</v>
      </c>
      <c r="B6264" s="210" t="s">
        <v>7306</v>
      </c>
      <c r="C6264" s="555" t="s">
        <v>7305</v>
      </c>
      <c r="D6264" s="32" t="s">
        <v>7307</v>
      </c>
      <c r="E6264" s="195">
        <f t="shared" si="406"/>
        <v>0</v>
      </c>
      <c r="F6264" s="187"/>
      <c r="G6264" s="187"/>
      <c r="H6264" s="187"/>
      <c r="I6264" s="48"/>
    </row>
    <row r="6265" spans="1:9" s="49" customFormat="1">
      <c r="A6265" s="32">
        <v>17</v>
      </c>
      <c r="B6265" s="210" t="s">
        <v>3513</v>
      </c>
      <c r="C6265" s="555" t="s">
        <v>7308</v>
      </c>
      <c r="D6265" s="32" t="s">
        <v>1808</v>
      </c>
      <c r="E6265" s="195">
        <f t="shared" si="406"/>
        <v>2</v>
      </c>
      <c r="F6265" s="187"/>
      <c r="G6265" s="187"/>
      <c r="H6265" s="187">
        <v>2</v>
      </c>
      <c r="I6265" s="48"/>
    </row>
    <row r="6266" spans="1:9" s="49" customFormat="1">
      <c r="A6266" s="32">
        <v>18</v>
      </c>
      <c r="B6266" s="210" t="s">
        <v>7295</v>
      </c>
      <c r="C6266" s="555" t="s">
        <v>7309</v>
      </c>
      <c r="D6266" s="32" t="s">
        <v>1808</v>
      </c>
      <c r="E6266" s="195">
        <f t="shared" si="406"/>
        <v>0</v>
      </c>
      <c r="F6266" s="187"/>
      <c r="G6266" s="187"/>
      <c r="H6266" s="187"/>
      <c r="I6266" s="48"/>
    </row>
    <row r="6267" spans="1:9" s="49" customFormat="1" ht="30" customHeight="1">
      <c r="A6267" s="512"/>
      <c r="B6267" s="916" t="s">
        <v>7310</v>
      </c>
      <c r="C6267" s="916"/>
      <c r="D6267" s="916"/>
      <c r="E6267" s="916"/>
      <c r="F6267" s="916"/>
      <c r="G6267" s="916"/>
      <c r="H6267" s="916"/>
      <c r="I6267" s="48"/>
    </row>
    <row r="6268" spans="1:9" s="49" customFormat="1">
      <c r="A6268" s="32">
        <v>19</v>
      </c>
      <c r="B6268" s="210" t="s">
        <v>7281</v>
      </c>
      <c r="C6268" s="555" t="s">
        <v>7311</v>
      </c>
      <c r="D6268" s="32" t="s">
        <v>1808</v>
      </c>
      <c r="E6268" s="195">
        <f t="shared" ref="E6268:E6289" si="407">+F6268+G6268+H6268</f>
        <v>2</v>
      </c>
      <c r="F6268" s="187">
        <v>2</v>
      </c>
      <c r="G6268" s="187"/>
      <c r="H6268" s="187"/>
      <c r="I6268" s="48"/>
    </row>
    <row r="6269" spans="1:9" s="49" customFormat="1">
      <c r="A6269" s="32">
        <v>20</v>
      </c>
      <c r="B6269" s="210" t="s">
        <v>7312</v>
      </c>
      <c r="C6269" s="555" t="s">
        <v>7313</v>
      </c>
      <c r="D6269" s="32" t="s">
        <v>1808</v>
      </c>
      <c r="E6269" s="195">
        <f t="shared" si="407"/>
        <v>4</v>
      </c>
      <c r="F6269" s="187"/>
      <c r="G6269" s="187">
        <v>4</v>
      </c>
      <c r="H6269" s="187"/>
      <c r="I6269" s="48"/>
    </row>
    <row r="6270" spans="1:9" s="49" customFormat="1">
      <c r="A6270" s="32">
        <v>21</v>
      </c>
      <c r="B6270" s="210" t="s">
        <v>7302</v>
      </c>
      <c r="C6270" s="555" t="s">
        <v>7314</v>
      </c>
      <c r="D6270" s="32" t="s">
        <v>1808</v>
      </c>
      <c r="E6270" s="195">
        <f t="shared" si="407"/>
        <v>4</v>
      </c>
      <c r="F6270" s="187"/>
      <c r="G6270" s="187"/>
      <c r="H6270" s="187">
        <v>4</v>
      </c>
      <c r="I6270" s="48"/>
    </row>
    <row r="6271" spans="1:9" s="49" customFormat="1">
      <c r="A6271" s="32">
        <v>22</v>
      </c>
      <c r="B6271" s="210" t="s">
        <v>7315</v>
      </c>
      <c r="C6271" s="555" t="s">
        <v>7316</v>
      </c>
      <c r="D6271" s="32" t="s">
        <v>1808</v>
      </c>
      <c r="E6271" s="195">
        <f t="shared" si="407"/>
        <v>4</v>
      </c>
      <c r="F6271" s="187"/>
      <c r="G6271" s="187">
        <v>4</v>
      </c>
      <c r="H6271" s="187"/>
      <c r="I6271" s="48"/>
    </row>
    <row r="6272" spans="1:9" s="49" customFormat="1">
      <c r="A6272" s="32">
        <v>23</v>
      </c>
      <c r="B6272" s="210" t="s">
        <v>7279</v>
      </c>
      <c r="C6272" s="555" t="s">
        <v>7317</v>
      </c>
      <c r="D6272" s="32" t="s">
        <v>1808</v>
      </c>
      <c r="E6272" s="195">
        <f t="shared" si="407"/>
        <v>8</v>
      </c>
      <c r="F6272" s="187">
        <v>4</v>
      </c>
      <c r="G6272" s="187"/>
      <c r="H6272" s="187">
        <v>4</v>
      </c>
      <c r="I6272" s="48"/>
    </row>
    <row r="6273" spans="1:9" s="49" customFormat="1">
      <c r="A6273" s="32">
        <v>24</v>
      </c>
      <c r="B6273" s="210" t="s">
        <v>7318</v>
      </c>
      <c r="C6273" s="555" t="s">
        <v>7319</v>
      </c>
      <c r="D6273" s="32" t="s">
        <v>1808</v>
      </c>
      <c r="E6273" s="195">
        <f t="shared" si="407"/>
        <v>0</v>
      </c>
      <c r="F6273" s="187"/>
      <c r="G6273" s="187"/>
      <c r="H6273" s="187"/>
      <c r="I6273" s="48"/>
    </row>
    <row r="6274" spans="1:9" s="49" customFormat="1">
      <c r="A6274" s="32">
        <v>25</v>
      </c>
      <c r="B6274" s="210" t="s">
        <v>7320</v>
      </c>
      <c r="C6274" s="555" t="s">
        <v>7321</v>
      </c>
      <c r="D6274" s="32" t="s">
        <v>1808</v>
      </c>
      <c r="E6274" s="195">
        <f t="shared" si="407"/>
        <v>0</v>
      </c>
      <c r="F6274" s="187"/>
      <c r="G6274" s="187"/>
      <c r="H6274" s="187"/>
      <c r="I6274" s="48"/>
    </row>
    <row r="6275" spans="1:9" s="49" customFormat="1" ht="46.5">
      <c r="A6275" s="32">
        <v>26</v>
      </c>
      <c r="B6275" s="210" t="s">
        <v>7322</v>
      </c>
      <c r="C6275" s="555" t="s">
        <v>7323</v>
      </c>
      <c r="D6275" s="32" t="s">
        <v>7324</v>
      </c>
      <c r="E6275" s="195">
        <f t="shared" si="407"/>
        <v>1</v>
      </c>
      <c r="F6275" s="187"/>
      <c r="G6275" s="187"/>
      <c r="H6275" s="187">
        <v>1</v>
      </c>
      <c r="I6275" s="48"/>
    </row>
    <row r="6276" spans="1:9" s="49" customFormat="1">
      <c r="A6276" s="32">
        <v>27</v>
      </c>
      <c r="B6276" s="210" t="s">
        <v>7325</v>
      </c>
      <c r="C6276" s="555" t="s">
        <v>7326</v>
      </c>
      <c r="D6276" s="32" t="s">
        <v>7327</v>
      </c>
      <c r="E6276" s="195">
        <f t="shared" si="407"/>
        <v>0</v>
      </c>
      <c r="F6276" s="187"/>
      <c r="G6276" s="187"/>
      <c r="H6276" s="187"/>
      <c r="I6276" s="48"/>
    </row>
    <row r="6277" spans="1:9" s="49" customFormat="1">
      <c r="A6277" s="32">
        <v>28</v>
      </c>
      <c r="B6277" s="210" t="s">
        <v>7328</v>
      </c>
      <c r="C6277" s="555" t="s">
        <v>7329</v>
      </c>
      <c r="D6277" s="32" t="s">
        <v>7327</v>
      </c>
      <c r="E6277" s="195">
        <f t="shared" si="407"/>
        <v>0</v>
      </c>
      <c r="F6277" s="187"/>
      <c r="G6277" s="187"/>
      <c r="H6277" s="187"/>
      <c r="I6277" s="48"/>
    </row>
    <row r="6278" spans="1:9" s="49" customFormat="1">
      <c r="A6278" s="32">
        <v>29</v>
      </c>
      <c r="B6278" s="210" t="s">
        <v>476</v>
      </c>
      <c r="C6278" s="555" t="s">
        <v>7330</v>
      </c>
      <c r="D6278" s="32" t="s">
        <v>7307</v>
      </c>
      <c r="E6278" s="195">
        <f t="shared" si="407"/>
        <v>0</v>
      </c>
      <c r="F6278" s="187"/>
      <c r="G6278" s="187"/>
      <c r="H6278" s="187"/>
      <c r="I6278" s="48"/>
    </row>
    <row r="6279" spans="1:9" s="49" customFormat="1" ht="46.5">
      <c r="A6279" s="32">
        <v>30</v>
      </c>
      <c r="B6279" s="210" t="s">
        <v>3070</v>
      </c>
      <c r="C6279" s="555" t="s">
        <v>7331</v>
      </c>
      <c r="D6279" s="32" t="s">
        <v>7332</v>
      </c>
      <c r="E6279" s="195">
        <f t="shared" si="407"/>
        <v>0</v>
      </c>
      <c r="F6279" s="187"/>
      <c r="G6279" s="187"/>
      <c r="H6279" s="187"/>
      <c r="I6279" s="48"/>
    </row>
    <row r="6280" spans="1:9" s="49" customFormat="1">
      <c r="A6280" s="32">
        <v>31</v>
      </c>
      <c r="B6280" s="210" t="s">
        <v>7333</v>
      </c>
      <c r="C6280" s="555" t="s">
        <v>7334</v>
      </c>
      <c r="D6280" s="32" t="s">
        <v>1808</v>
      </c>
      <c r="E6280" s="195">
        <f t="shared" si="407"/>
        <v>0</v>
      </c>
      <c r="F6280" s="187"/>
      <c r="G6280" s="187"/>
      <c r="H6280" s="187"/>
      <c r="I6280" s="48"/>
    </row>
    <row r="6281" spans="1:9" s="49" customFormat="1">
      <c r="A6281" s="32">
        <v>32</v>
      </c>
      <c r="B6281" s="210" t="s">
        <v>3478</v>
      </c>
      <c r="C6281" s="555" t="s">
        <v>7329</v>
      </c>
      <c r="D6281" s="32" t="s">
        <v>1808</v>
      </c>
      <c r="E6281" s="195">
        <f t="shared" si="407"/>
        <v>2</v>
      </c>
      <c r="F6281" s="187"/>
      <c r="G6281" s="187">
        <v>2</v>
      </c>
      <c r="H6281" s="187"/>
      <c r="I6281" s="48"/>
    </row>
    <row r="6282" spans="1:9" s="49" customFormat="1">
      <c r="A6282" s="32">
        <v>33</v>
      </c>
      <c r="B6282" s="210" t="s">
        <v>7335</v>
      </c>
      <c r="C6282" s="555" t="s">
        <v>7336</v>
      </c>
      <c r="D6282" s="32" t="s">
        <v>1808</v>
      </c>
      <c r="E6282" s="195">
        <f t="shared" si="407"/>
        <v>1</v>
      </c>
      <c r="F6282" s="187">
        <v>1</v>
      </c>
      <c r="G6282" s="187"/>
      <c r="H6282" s="187"/>
      <c r="I6282" s="48"/>
    </row>
    <row r="6283" spans="1:9" s="49" customFormat="1">
      <c r="A6283" s="32">
        <v>34</v>
      </c>
      <c r="B6283" s="210" t="s">
        <v>7337</v>
      </c>
      <c r="C6283" s="555" t="s">
        <v>7338</v>
      </c>
      <c r="D6283" s="32" t="s">
        <v>1808</v>
      </c>
      <c r="E6283" s="195">
        <f t="shared" si="407"/>
        <v>0</v>
      </c>
      <c r="F6283" s="187"/>
      <c r="G6283" s="187"/>
      <c r="H6283" s="187"/>
      <c r="I6283" s="48"/>
    </row>
    <row r="6284" spans="1:9" s="49" customFormat="1">
      <c r="A6284" s="32">
        <v>35</v>
      </c>
      <c r="B6284" s="210" t="s">
        <v>3537</v>
      </c>
      <c r="C6284" s="555" t="s">
        <v>7339</v>
      </c>
      <c r="D6284" s="32" t="s">
        <v>1808</v>
      </c>
      <c r="E6284" s="195">
        <f t="shared" si="407"/>
        <v>8</v>
      </c>
      <c r="F6284" s="187">
        <v>4</v>
      </c>
      <c r="G6284" s="187"/>
      <c r="H6284" s="187">
        <v>4</v>
      </c>
      <c r="I6284" s="48"/>
    </row>
    <row r="6285" spans="1:9" s="49" customFormat="1">
      <c r="A6285" s="32">
        <v>36</v>
      </c>
      <c r="B6285" s="210" t="s">
        <v>3086</v>
      </c>
      <c r="C6285" s="555" t="s">
        <v>7340</v>
      </c>
      <c r="D6285" s="32" t="s">
        <v>1808</v>
      </c>
      <c r="E6285" s="195">
        <f t="shared" si="407"/>
        <v>4</v>
      </c>
      <c r="F6285" s="187"/>
      <c r="G6285" s="187">
        <v>4</v>
      </c>
      <c r="H6285" s="187"/>
      <c r="I6285" s="48"/>
    </row>
    <row r="6286" spans="1:9" s="49" customFormat="1">
      <c r="A6286" s="32">
        <v>37</v>
      </c>
      <c r="B6286" s="210" t="s">
        <v>3493</v>
      </c>
      <c r="C6286" s="555" t="s">
        <v>7341</v>
      </c>
      <c r="D6286" s="32" t="s">
        <v>1808</v>
      </c>
      <c r="E6286" s="195">
        <f t="shared" si="407"/>
        <v>0</v>
      </c>
      <c r="F6286" s="187"/>
      <c r="G6286" s="187"/>
      <c r="H6286" s="187"/>
      <c r="I6286" s="48"/>
    </row>
    <row r="6287" spans="1:9" s="49" customFormat="1">
      <c r="A6287" s="32">
        <v>38</v>
      </c>
      <c r="B6287" s="210" t="s">
        <v>7295</v>
      </c>
      <c r="C6287" s="555" t="s">
        <v>7342</v>
      </c>
      <c r="D6287" s="32" t="s">
        <v>1808</v>
      </c>
      <c r="E6287" s="195">
        <f t="shared" si="407"/>
        <v>0</v>
      </c>
      <c r="F6287" s="187"/>
      <c r="G6287" s="187"/>
      <c r="H6287" s="187"/>
      <c r="I6287" s="48"/>
    </row>
    <row r="6288" spans="1:9" s="49" customFormat="1">
      <c r="A6288" s="32">
        <v>39</v>
      </c>
      <c r="B6288" s="210" t="s">
        <v>5543</v>
      </c>
      <c r="C6288" s="555" t="s">
        <v>7343</v>
      </c>
      <c r="D6288" s="32" t="s">
        <v>1808</v>
      </c>
      <c r="E6288" s="195">
        <f t="shared" si="407"/>
        <v>0</v>
      </c>
      <c r="F6288" s="187"/>
      <c r="G6288" s="187"/>
      <c r="H6288" s="187"/>
      <c r="I6288" s="48"/>
    </row>
    <row r="6289" spans="1:242" s="49" customFormat="1">
      <c r="A6289" s="32">
        <v>40</v>
      </c>
      <c r="B6289" s="210" t="s">
        <v>7344</v>
      </c>
      <c r="C6289" s="555" t="s">
        <v>7339</v>
      </c>
      <c r="D6289" s="32" t="s">
        <v>1808</v>
      </c>
      <c r="E6289" s="195">
        <f t="shared" si="407"/>
        <v>0</v>
      </c>
      <c r="F6289" s="187"/>
      <c r="G6289" s="187"/>
      <c r="H6289" s="187"/>
      <c r="I6289" s="48"/>
    </row>
    <row r="6290" spans="1:242" s="49" customFormat="1" ht="30" customHeight="1">
      <c r="A6290" s="512"/>
      <c r="B6290" s="916" t="s">
        <v>7345</v>
      </c>
      <c r="C6290" s="916"/>
      <c r="D6290" s="916"/>
      <c r="E6290" s="916"/>
      <c r="F6290" s="916"/>
      <c r="G6290" s="916"/>
      <c r="H6290" s="916"/>
      <c r="I6290" s="48"/>
    </row>
    <row r="6291" spans="1:242" s="49" customFormat="1">
      <c r="A6291" s="32">
        <v>41</v>
      </c>
      <c r="B6291" s="210" t="s">
        <v>7279</v>
      </c>
      <c r="C6291" s="555" t="s">
        <v>7346</v>
      </c>
      <c r="D6291" s="32" t="s">
        <v>1808</v>
      </c>
      <c r="E6291" s="195">
        <f t="shared" ref="E6291:E6303" si="408">+F6291+G6291+H6291</f>
        <v>1</v>
      </c>
      <c r="F6291" s="187"/>
      <c r="G6291" s="187">
        <v>1</v>
      </c>
      <c r="H6291" s="187"/>
      <c r="I6291" s="48"/>
    </row>
    <row r="6292" spans="1:242" s="49" customFormat="1">
      <c r="A6292" s="32">
        <v>42</v>
      </c>
      <c r="B6292" s="210" t="s">
        <v>7347</v>
      </c>
      <c r="C6292" s="555" t="s">
        <v>7348</v>
      </c>
      <c r="D6292" s="32" t="s">
        <v>1808</v>
      </c>
      <c r="E6292" s="195">
        <f t="shared" si="408"/>
        <v>1</v>
      </c>
      <c r="F6292" s="187"/>
      <c r="G6292" s="187"/>
      <c r="H6292" s="187">
        <v>1</v>
      </c>
      <c r="I6292" s="48"/>
    </row>
    <row r="6293" spans="1:242" s="49" customFormat="1">
      <c r="A6293" s="32">
        <v>43</v>
      </c>
      <c r="B6293" s="210" t="s">
        <v>1907</v>
      </c>
      <c r="C6293" s="555" t="s">
        <v>7349</v>
      </c>
      <c r="D6293" s="32" t="s">
        <v>1808</v>
      </c>
      <c r="E6293" s="195">
        <f t="shared" si="408"/>
        <v>0</v>
      </c>
      <c r="F6293" s="187"/>
      <c r="G6293" s="187"/>
      <c r="H6293" s="187"/>
      <c r="I6293" s="48"/>
    </row>
    <row r="6294" spans="1:242" s="49" customFormat="1">
      <c r="A6294" s="32">
        <v>44</v>
      </c>
      <c r="B6294" s="210" t="s">
        <v>3478</v>
      </c>
      <c r="C6294" s="555" t="s">
        <v>7350</v>
      </c>
      <c r="D6294" s="32" t="s">
        <v>1808</v>
      </c>
      <c r="E6294" s="195">
        <f t="shared" si="408"/>
        <v>1</v>
      </c>
      <c r="F6294" s="187">
        <v>1</v>
      </c>
      <c r="G6294" s="187"/>
      <c r="H6294" s="187"/>
      <c r="I6294" s="48"/>
    </row>
    <row r="6295" spans="1:242">
      <c r="A6295" s="32">
        <v>45</v>
      </c>
      <c r="B6295" s="210" t="s">
        <v>7351</v>
      </c>
      <c r="C6295" s="555" t="s">
        <v>7352</v>
      </c>
      <c r="D6295" s="32" t="s">
        <v>1808</v>
      </c>
      <c r="E6295" s="195">
        <f t="shared" si="408"/>
        <v>0</v>
      </c>
      <c r="F6295" s="187"/>
      <c r="G6295" s="187"/>
      <c r="H6295" s="187"/>
      <c r="I6295" s="48"/>
      <c r="J6295" s="49"/>
      <c r="K6295" s="49"/>
      <c r="L6295" s="49"/>
      <c r="M6295" s="49"/>
      <c r="N6295" s="49"/>
      <c r="O6295" s="49"/>
      <c r="P6295" s="49"/>
      <c r="Q6295" s="49"/>
      <c r="R6295" s="49"/>
      <c r="S6295" s="49"/>
      <c r="T6295" s="49"/>
      <c r="U6295" s="49"/>
      <c r="V6295" s="49"/>
      <c r="W6295" s="49"/>
      <c r="X6295" s="49"/>
      <c r="Y6295" s="49"/>
      <c r="Z6295" s="49"/>
      <c r="AA6295" s="49"/>
      <c r="AB6295" s="49"/>
      <c r="AC6295" s="49"/>
      <c r="AD6295" s="49"/>
      <c r="AE6295" s="49"/>
      <c r="AF6295" s="49"/>
      <c r="AG6295" s="49"/>
      <c r="AH6295" s="49"/>
      <c r="AI6295" s="49"/>
      <c r="AJ6295" s="49"/>
      <c r="AK6295" s="49"/>
      <c r="AL6295" s="49"/>
      <c r="AM6295" s="49"/>
      <c r="AN6295" s="49"/>
      <c r="AO6295" s="49"/>
      <c r="AP6295" s="49"/>
      <c r="AQ6295" s="49"/>
      <c r="AR6295" s="49"/>
      <c r="AS6295" s="49"/>
      <c r="AT6295" s="49"/>
      <c r="AU6295" s="49"/>
      <c r="AV6295" s="49"/>
      <c r="AW6295" s="49"/>
      <c r="AX6295" s="49"/>
      <c r="AY6295" s="49"/>
      <c r="AZ6295" s="49"/>
      <c r="BA6295" s="49"/>
      <c r="BB6295" s="49"/>
      <c r="BC6295" s="49"/>
      <c r="BD6295" s="49"/>
      <c r="BE6295" s="49"/>
      <c r="BF6295" s="49"/>
      <c r="BG6295" s="49"/>
      <c r="BH6295" s="49"/>
      <c r="BI6295" s="49"/>
      <c r="BJ6295" s="49"/>
      <c r="BK6295" s="49"/>
      <c r="BL6295" s="49"/>
      <c r="BM6295" s="49"/>
      <c r="BN6295" s="49"/>
      <c r="BO6295" s="49"/>
      <c r="BP6295" s="49"/>
      <c r="BQ6295" s="49"/>
      <c r="BR6295" s="49"/>
      <c r="BS6295" s="49"/>
      <c r="BT6295" s="49"/>
      <c r="BU6295" s="49"/>
      <c r="BV6295" s="49"/>
      <c r="BW6295" s="49"/>
      <c r="BX6295" s="49"/>
      <c r="BY6295" s="49"/>
      <c r="BZ6295" s="49"/>
      <c r="CA6295" s="49"/>
      <c r="CB6295" s="49"/>
      <c r="CC6295" s="49"/>
      <c r="CD6295" s="49"/>
      <c r="CE6295" s="49"/>
      <c r="CF6295" s="49"/>
      <c r="CG6295" s="49"/>
      <c r="CH6295" s="49"/>
      <c r="CI6295" s="49"/>
      <c r="CJ6295" s="49"/>
      <c r="CK6295" s="49"/>
      <c r="CL6295" s="49"/>
      <c r="CM6295" s="49"/>
      <c r="CN6295" s="49"/>
      <c r="CO6295" s="49"/>
      <c r="CP6295" s="49"/>
      <c r="CQ6295" s="49"/>
      <c r="CR6295" s="49"/>
      <c r="CS6295" s="49"/>
      <c r="CT6295" s="49"/>
      <c r="CU6295" s="49"/>
      <c r="CV6295" s="49"/>
      <c r="CW6295" s="49"/>
      <c r="CX6295" s="49"/>
      <c r="CY6295" s="49"/>
      <c r="CZ6295" s="49"/>
      <c r="DA6295" s="49"/>
      <c r="DB6295" s="49"/>
      <c r="DC6295" s="49"/>
      <c r="DD6295" s="49"/>
      <c r="DE6295" s="49"/>
      <c r="DF6295" s="49"/>
      <c r="DG6295" s="49"/>
      <c r="DH6295" s="49"/>
      <c r="DI6295" s="49"/>
      <c r="DJ6295" s="49"/>
      <c r="DK6295" s="49"/>
      <c r="DL6295" s="49"/>
      <c r="DM6295" s="49"/>
      <c r="DN6295" s="49"/>
      <c r="DO6295" s="49"/>
      <c r="DP6295" s="49"/>
      <c r="DQ6295" s="49"/>
      <c r="DR6295" s="49"/>
      <c r="DS6295" s="49"/>
      <c r="DT6295" s="49"/>
      <c r="DU6295" s="49"/>
      <c r="DV6295" s="49"/>
      <c r="DW6295" s="49"/>
      <c r="DX6295" s="49"/>
      <c r="DY6295" s="49"/>
      <c r="DZ6295" s="49"/>
      <c r="EA6295" s="49"/>
      <c r="EB6295" s="49"/>
      <c r="EC6295" s="49"/>
      <c r="ED6295" s="49"/>
      <c r="EE6295" s="49"/>
      <c r="EF6295" s="49"/>
      <c r="EG6295" s="49"/>
      <c r="EH6295" s="49"/>
      <c r="EI6295" s="49"/>
      <c r="EJ6295" s="49"/>
      <c r="EK6295" s="49"/>
      <c r="EL6295" s="49"/>
      <c r="EM6295" s="49"/>
      <c r="EN6295" s="49"/>
      <c r="EO6295" s="49"/>
      <c r="EP6295" s="49"/>
      <c r="EQ6295" s="49"/>
      <c r="ER6295" s="49"/>
      <c r="ES6295" s="49"/>
      <c r="ET6295" s="49"/>
      <c r="EU6295" s="49"/>
      <c r="EV6295" s="49"/>
      <c r="EW6295" s="49"/>
      <c r="EX6295" s="49"/>
      <c r="EY6295" s="49"/>
      <c r="EZ6295" s="49"/>
      <c r="FA6295" s="49"/>
      <c r="FB6295" s="49"/>
      <c r="FC6295" s="49"/>
      <c r="FD6295" s="49"/>
      <c r="FE6295" s="49"/>
      <c r="FF6295" s="49"/>
      <c r="FG6295" s="49"/>
      <c r="FH6295" s="49"/>
      <c r="FI6295" s="49"/>
      <c r="FJ6295" s="49"/>
      <c r="FK6295" s="49"/>
      <c r="FL6295" s="49"/>
      <c r="FM6295" s="49"/>
      <c r="FN6295" s="49"/>
      <c r="FO6295" s="49"/>
      <c r="FP6295" s="49"/>
      <c r="FQ6295" s="49"/>
      <c r="FR6295" s="49"/>
      <c r="FS6295" s="49"/>
      <c r="FT6295" s="49"/>
      <c r="FU6295" s="49"/>
      <c r="FV6295" s="49"/>
      <c r="FW6295" s="49"/>
      <c r="FX6295" s="49"/>
      <c r="FY6295" s="49"/>
      <c r="FZ6295" s="49"/>
      <c r="GA6295" s="49"/>
      <c r="GB6295" s="49"/>
      <c r="GC6295" s="49"/>
      <c r="GD6295" s="49"/>
      <c r="GE6295" s="49"/>
      <c r="GF6295" s="49"/>
      <c r="GG6295" s="49"/>
      <c r="GH6295" s="49"/>
      <c r="GI6295" s="49"/>
      <c r="GJ6295" s="49"/>
      <c r="GK6295" s="49"/>
      <c r="GL6295" s="49"/>
      <c r="GM6295" s="49"/>
      <c r="GN6295" s="49"/>
      <c r="GO6295" s="49"/>
      <c r="GP6295" s="49"/>
      <c r="GQ6295" s="49"/>
      <c r="GR6295" s="49"/>
      <c r="GS6295" s="49"/>
      <c r="GT6295" s="49"/>
      <c r="GU6295" s="49"/>
      <c r="GV6295" s="49"/>
      <c r="GW6295" s="49"/>
      <c r="GX6295" s="49"/>
      <c r="GY6295" s="49"/>
      <c r="GZ6295" s="49"/>
      <c r="HA6295" s="49"/>
      <c r="HB6295" s="49"/>
      <c r="HC6295" s="49"/>
      <c r="HD6295" s="49"/>
      <c r="HE6295" s="49"/>
      <c r="HF6295" s="49"/>
      <c r="HG6295" s="49"/>
      <c r="HH6295" s="49"/>
      <c r="HI6295" s="49"/>
      <c r="HJ6295" s="49"/>
      <c r="HK6295" s="49"/>
      <c r="HL6295" s="49"/>
      <c r="HM6295" s="49"/>
      <c r="HN6295" s="49"/>
      <c r="HO6295" s="49"/>
      <c r="HP6295" s="49"/>
      <c r="HQ6295" s="49"/>
      <c r="HR6295" s="49"/>
      <c r="HS6295" s="49"/>
      <c r="HT6295" s="49"/>
      <c r="HU6295" s="49"/>
      <c r="HV6295" s="49"/>
      <c r="HW6295" s="49"/>
      <c r="HX6295" s="49"/>
      <c r="HY6295" s="49"/>
      <c r="HZ6295" s="49"/>
      <c r="IA6295" s="49"/>
      <c r="IB6295" s="49"/>
      <c r="IC6295" s="49"/>
      <c r="ID6295" s="49"/>
      <c r="IE6295" s="49"/>
      <c r="IF6295" s="49"/>
      <c r="IG6295" s="49"/>
      <c r="IH6295" s="49"/>
    </row>
    <row r="6296" spans="1:242">
      <c r="A6296" s="32">
        <v>46</v>
      </c>
      <c r="B6296" s="210" t="s">
        <v>7353</v>
      </c>
      <c r="C6296" s="555" t="s">
        <v>7354</v>
      </c>
      <c r="D6296" s="32" t="s">
        <v>7293</v>
      </c>
      <c r="E6296" s="195">
        <f t="shared" si="408"/>
        <v>1</v>
      </c>
      <c r="F6296" s="187"/>
      <c r="G6296" s="187">
        <v>1</v>
      </c>
      <c r="H6296" s="187"/>
      <c r="I6296" s="48"/>
      <c r="J6296" s="49"/>
      <c r="K6296" s="49"/>
      <c r="L6296" s="49"/>
      <c r="M6296" s="49"/>
      <c r="N6296" s="49"/>
      <c r="O6296" s="49"/>
      <c r="P6296" s="49"/>
      <c r="Q6296" s="49"/>
      <c r="R6296" s="49"/>
      <c r="S6296" s="49"/>
      <c r="T6296" s="49"/>
      <c r="U6296" s="49"/>
      <c r="V6296" s="49"/>
      <c r="W6296" s="49"/>
      <c r="X6296" s="49"/>
      <c r="Y6296" s="49"/>
      <c r="Z6296" s="49"/>
      <c r="AA6296" s="49"/>
      <c r="AB6296" s="49"/>
      <c r="AC6296" s="49"/>
      <c r="AD6296" s="49"/>
      <c r="AE6296" s="49"/>
      <c r="AF6296" s="49"/>
      <c r="AG6296" s="49"/>
      <c r="AH6296" s="49"/>
      <c r="AI6296" s="49"/>
      <c r="AJ6296" s="49"/>
      <c r="AK6296" s="49"/>
      <c r="AL6296" s="49"/>
      <c r="AM6296" s="49"/>
      <c r="AN6296" s="49"/>
      <c r="AO6296" s="49"/>
      <c r="AP6296" s="49"/>
      <c r="AQ6296" s="49"/>
      <c r="AR6296" s="49"/>
      <c r="AS6296" s="49"/>
      <c r="AT6296" s="49"/>
      <c r="AU6296" s="49"/>
      <c r="AV6296" s="49"/>
      <c r="AW6296" s="49"/>
      <c r="AX6296" s="49"/>
      <c r="AY6296" s="49"/>
      <c r="AZ6296" s="49"/>
      <c r="BA6296" s="49"/>
      <c r="BB6296" s="49"/>
      <c r="BC6296" s="49"/>
      <c r="BD6296" s="49"/>
      <c r="BE6296" s="49"/>
      <c r="BF6296" s="49"/>
      <c r="BG6296" s="49"/>
      <c r="BH6296" s="49"/>
      <c r="BI6296" s="49"/>
      <c r="BJ6296" s="49"/>
      <c r="BK6296" s="49"/>
      <c r="BL6296" s="49"/>
      <c r="BM6296" s="49"/>
      <c r="BN6296" s="49"/>
      <c r="BO6296" s="49"/>
      <c r="BP6296" s="49"/>
      <c r="BQ6296" s="49"/>
      <c r="BR6296" s="49"/>
      <c r="BS6296" s="49"/>
      <c r="BT6296" s="49"/>
      <c r="BU6296" s="49"/>
      <c r="BV6296" s="49"/>
      <c r="BW6296" s="49"/>
      <c r="BX6296" s="49"/>
      <c r="BY6296" s="49"/>
      <c r="BZ6296" s="49"/>
      <c r="CA6296" s="49"/>
      <c r="CB6296" s="49"/>
      <c r="CC6296" s="49"/>
      <c r="CD6296" s="49"/>
      <c r="CE6296" s="49"/>
      <c r="CF6296" s="49"/>
      <c r="CG6296" s="49"/>
      <c r="CH6296" s="49"/>
      <c r="CI6296" s="49"/>
      <c r="CJ6296" s="49"/>
      <c r="CK6296" s="49"/>
      <c r="CL6296" s="49"/>
      <c r="CM6296" s="49"/>
      <c r="CN6296" s="49"/>
      <c r="CO6296" s="49"/>
      <c r="CP6296" s="49"/>
      <c r="CQ6296" s="49"/>
      <c r="CR6296" s="49"/>
      <c r="CS6296" s="49"/>
      <c r="CT6296" s="49"/>
      <c r="CU6296" s="49"/>
      <c r="CV6296" s="49"/>
      <c r="CW6296" s="49"/>
      <c r="CX6296" s="49"/>
      <c r="CY6296" s="49"/>
      <c r="CZ6296" s="49"/>
      <c r="DA6296" s="49"/>
      <c r="DB6296" s="49"/>
      <c r="DC6296" s="49"/>
      <c r="DD6296" s="49"/>
      <c r="DE6296" s="49"/>
      <c r="DF6296" s="49"/>
      <c r="DG6296" s="49"/>
      <c r="DH6296" s="49"/>
      <c r="DI6296" s="49"/>
      <c r="DJ6296" s="49"/>
      <c r="DK6296" s="49"/>
      <c r="DL6296" s="49"/>
      <c r="DM6296" s="49"/>
      <c r="DN6296" s="49"/>
      <c r="DO6296" s="49"/>
      <c r="DP6296" s="49"/>
      <c r="DQ6296" s="49"/>
      <c r="DR6296" s="49"/>
      <c r="DS6296" s="49"/>
      <c r="DT6296" s="49"/>
      <c r="DU6296" s="49"/>
      <c r="DV6296" s="49"/>
      <c r="DW6296" s="49"/>
      <c r="DX6296" s="49"/>
      <c r="DY6296" s="49"/>
      <c r="DZ6296" s="49"/>
      <c r="EA6296" s="49"/>
      <c r="EB6296" s="49"/>
      <c r="EC6296" s="49"/>
      <c r="ED6296" s="49"/>
      <c r="EE6296" s="49"/>
      <c r="EF6296" s="49"/>
      <c r="EG6296" s="49"/>
      <c r="EH6296" s="49"/>
      <c r="EI6296" s="49"/>
      <c r="EJ6296" s="49"/>
      <c r="EK6296" s="49"/>
      <c r="EL6296" s="49"/>
      <c r="EM6296" s="49"/>
      <c r="EN6296" s="49"/>
      <c r="EO6296" s="49"/>
      <c r="EP6296" s="49"/>
      <c r="EQ6296" s="49"/>
      <c r="ER6296" s="49"/>
      <c r="ES6296" s="49"/>
      <c r="ET6296" s="49"/>
      <c r="EU6296" s="49"/>
      <c r="EV6296" s="49"/>
      <c r="EW6296" s="49"/>
      <c r="EX6296" s="49"/>
      <c r="EY6296" s="49"/>
      <c r="EZ6296" s="49"/>
      <c r="FA6296" s="49"/>
      <c r="FB6296" s="49"/>
      <c r="FC6296" s="49"/>
      <c r="FD6296" s="49"/>
      <c r="FE6296" s="49"/>
      <c r="FF6296" s="49"/>
      <c r="FG6296" s="49"/>
      <c r="FH6296" s="49"/>
      <c r="FI6296" s="49"/>
      <c r="FJ6296" s="49"/>
      <c r="FK6296" s="49"/>
      <c r="FL6296" s="49"/>
      <c r="FM6296" s="49"/>
      <c r="FN6296" s="49"/>
      <c r="FO6296" s="49"/>
      <c r="FP6296" s="49"/>
      <c r="FQ6296" s="49"/>
      <c r="FR6296" s="49"/>
      <c r="FS6296" s="49"/>
      <c r="FT6296" s="49"/>
      <c r="FU6296" s="49"/>
      <c r="FV6296" s="49"/>
      <c r="FW6296" s="49"/>
      <c r="FX6296" s="49"/>
      <c r="FY6296" s="49"/>
      <c r="FZ6296" s="49"/>
      <c r="GA6296" s="49"/>
      <c r="GB6296" s="49"/>
      <c r="GC6296" s="49"/>
      <c r="GD6296" s="49"/>
      <c r="GE6296" s="49"/>
      <c r="GF6296" s="49"/>
      <c r="GG6296" s="49"/>
      <c r="GH6296" s="49"/>
      <c r="GI6296" s="49"/>
      <c r="GJ6296" s="49"/>
      <c r="GK6296" s="49"/>
      <c r="GL6296" s="49"/>
      <c r="GM6296" s="49"/>
      <c r="GN6296" s="49"/>
      <c r="GO6296" s="49"/>
      <c r="GP6296" s="49"/>
      <c r="GQ6296" s="49"/>
      <c r="GR6296" s="49"/>
      <c r="GS6296" s="49"/>
      <c r="GT6296" s="49"/>
      <c r="GU6296" s="49"/>
      <c r="GV6296" s="49"/>
      <c r="GW6296" s="49"/>
      <c r="GX6296" s="49"/>
      <c r="GY6296" s="49"/>
      <c r="GZ6296" s="49"/>
      <c r="HA6296" s="49"/>
      <c r="HB6296" s="49"/>
      <c r="HC6296" s="49"/>
      <c r="HD6296" s="49"/>
      <c r="HE6296" s="49"/>
      <c r="HF6296" s="49"/>
      <c r="HG6296" s="49"/>
      <c r="HH6296" s="49"/>
      <c r="HI6296" s="49"/>
      <c r="HJ6296" s="49"/>
      <c r="HK6296" s="49"/>
      <c r="HL6296" s="49"/>
      <c r="HM6296" s="49"/>
      <c r="HN6296" s="49"/>
      <c r="HO6296" s="49"/>
      <c r="HP6296" s="49"/>
      <c r="HQ6296" s="49"/>
      <c r="HR6296" s="49"/>
      <c r="HS6296" s="49"/>
      <c r="HT6296" s="49"/>
      <c r="HU6296" s="49"/>
      <c r="HV6296" s="49"/>
      <c r="HW6296" s="49"/>
      <c r="HX6296" s="49"/>
      <c r="HY6296" s="49"/>
      <c r="HZ6296" s="49"/>
      <c r="IA6296" s="49"/>
      <c r="IB6296" s="49"/>
      <c r="IC6296" s="49"/>
      <c r="ID6296" s="49"/>
      <c r="IE6296" s="49"/>
      <c r="IF6296" s="49"/>
      <c r="IG6296" s="49"/>
      <c r="IH6296" s="49"/>
    </row>
    <row r="6297" spans="1:242" ht="46.5">
      <c r="A6297" s="32">
        <v>47</v>
      </c>
      <c r="B6297" s="210" t="s">
        <v>7322</v>
      </c>
      <c r="C6297" s="555" t="s">
        <v>7355</v>
      </c>
      <c r="D6297" s="32" t="s">
        <v>7356</v>
      </c>
      <c r="E6297" s="195">
        <f t="shared" si="408"/>
        <v>0</v>
      </c>
      <c r="F6297" s="187"/>
      <c r="G6297" s="187"/>
      <c r="H6297" s="187"/>
      <c r="I6297" s="48"/>
      <c r="J6297" s="49"/>
      <c r="K6297" s="49"/>
      <c r="L6297" s="49"/>
      <c r="M6297" s="49"/>
      <c r="N6297" s="49"/>
      <c r="O6297" s="49"/>
      <c r="P6297" s="49"/>
      <c r="Q6297" s="49"/>
      <c r="R6297" s="49"/>
      <c r="S6297" s="49"/>
      <c r="T6297" s="49"/>
      <c r="U6297" s="49"/>
      <c r="V6297" s="49"/>
      <c r="W6297" s="49"/>
      <c r="X6297" s="49"/>
      <c r="Y6297" s="49"/>
      <c r="Z6297" s="49"/>
      <c r="AA6297" s="49"/>
      <c r="AB6297" s="49"/>
      <c r="AC6297" s="49"/>
      <c r="AD6297" s="49"/>
      <c r="AE6297" s="49"/>
      <c r="AF6297" s="49"/>
      <c r="AG6297" s="49"/>
      <c r="AH6297" s="49"/>
      <c r="AI6297" s="49"/>
      <c r="AJ6297" s="49"/>
      <c r="AK6297" s="49"/>
      <c r="AL6297" s="49"/>
      <c r="AM6297" s="49"/>
      <c r="AN6297" s="49"/>
      <c r="AO6297" s="49"/>
      <c r="AP6297" s="49"/>
      <c r="AQ6297" s="49"/>
      <c r="AR6297" s="49"/>
      <c r="AS6297" s="49"/>
      <c r="AT6297" s="49"/>
      <c r="AU6297" s="49"/>
      <c r="AV6297" s="49"/>
      <c r="AW6297" s="49"/>
      <c r="AX6297" s="49"/>
      <c r="AY6297" s="49"/>
      <c r="AZ6297" s="49"/>
      <c r="BA6297" s="49"/>
      <c r="BB6297" s="49"/>
      <c r="BC6297" s="49"/>
      <c r="BD6297" s="49"/>
      <c r="BE6297" s="49"/>
      <c r="BF6297" s="49"/>
      <c r="BG6297" s="49"/>
      <c r="BH6297" s="49"/>
      <c r="BI6297" s="49"/>
      <c r="BJ6297" s="49"/>
      <c r="BK6297" s="49"/>
      <c r="BL6297" s="49"/>
      <c r="BM6297" s="49"/>
      <c r="BN6297" s="49"/>
      <c r="BO6297" s="49"/>
      <c r="BP6297" s="49"/>
      <c r="BQ6297" s="49"/>
      <c r="BR6297" s="49"/>
      <c r="BS6297" s="49"/>
      <c r="BT6297" s="49"/>
      <c r="BU6297" s="49"/>
      <c r="BV6297" s="49"/>
      <c r="BW6297" s="49"/>
      <c r="BX6297" s="49"/>
      <c r="BY6297" s="49"/>
      <c r="BZ6297" s="49"/>
      <c r="CA6297" s="49"/>
      <c r="CB6297" s="49"/>
      <c r="CC6297" s="49"/>
      <c r="CD6297" s="49"/>
      <c r="CE6297" s="49"/>
      <c r="CF6297" s="49"/>
      <c r="CG6297" s="49"/>
      <c r="CH6297" s="49"/>
      <c r="CI6297" s="49"/>
      <c r="CJ6297" s="49"/>
      <c r="CK6297" s="49"/>
      <c r="CL6297" s="49"/>
      <c r="CM6297" s="49"/>
      <c r="CN6297" s="49"/>
      <c r="CO6297" s="49"/>
      <c r="CP6297" s="49"/>
      <c r="CQ6297" s="49"/>
      <c r="CR6297" s="49"/>
      <c r="CS6297" s="49"/>
      <c r="CT6297" s="49"/>
      <c r="CU6297" s="49"/>
      <c r="CV6297" s="49"/>
      <c r="CW6297" s="49"/>
      <c r="CX6297" s="49"/>
      <c r="CY6297" s="49"/>
      <c r="CZ6297" s="49"/>
      <c r="DA6297" s="49"/>
      <c r="DB6297" s="49"/>
      <c r="DC6297" s="49"/>
      <c r="DD6297" s="49"/>
      <c r="DE6297" s="49"/>
      <c r="DF6297" s="49"/>
      <c r="DG6297" s="49"/>
      <c r="DH6297" s="49"/>
      <c r="DI6297" s="49"/>
      <c r="DJ6297" s="49"/>
      <c r="DK6297" s="49"/>
      <c r="DL6297" s="49"/>
      <c r="DM6297" s="49"/>
      <c r="DN6297" s="49"/>
      <c r="DO6297" s="49"/>
      <c r="DP6297" s="49"/>
      <c r="DQ6297" s="49"/>
      <c r="DR6297" s="49"/>
      <c r="DS6297" s="49"/>
      <c r="DT6297" s="49"/>
      <c r="DU6297" s="49"/>
      <c r="DV6297" s="49"/>
      <c r="DW6297" s="49"/>
      <c r="DX6297" s="49"/>
      <c r="DY6297" s="49"/>
      <c r="DZ6297" s="49"/>
      <c r="EA6297" s="49"/>
      <c r="EB6297" s="49"/>
      <c r="EC6297" s="49"/>
      <c r="ED6297" s="49"/>
      <c r="EE6297" s="49"/>
      <c r="EF6297" s="49"/>
      <c r="EG6297" s="49"/>
      <c r="EH6297" s="49"/>
      <c r="EI6297" s="49"/>
      <c r="EJ6297" s="49"/>
      <c r="EK6297" s="49"/>
      <c r="EL6297" s="49"/>
      <c r="EM6297" s="49"/>
      <c r="EN6297" s="49"/>
      <c r="EO6297" s="49"/>
      <c r="EP6297" s="49"/>
      <c r="EQ6297" s="49"/>
      <c r="ER6297" s="49"/>
      <c r="ES6297" s="49"/>
      <c r="ET6297" s="49"/>
      <c r="EU6297" s="49"/>
      <c r="EV6297" s="49"/>
      <c r="EW6297" s="49"/>
      <c r="EX6297" s="49"/>
      <c r="EY6297" s="49"/>
      <c r="EZ6297" s="49"/>
      <c r="FA6297" s="49"/>
      <c r="FB6297" s="49"/>
      <c r="FC6297" s="49"/>
      <c r="FD6297" s="49"/>
      <c r="FE6297" s="49"/>
      <c r="FF6297" s="49"/>
      <c r="FG6297" s="49"/>
      <c r="FH6297" s="49"/>
      <c r="FI6297" s="49"/>
      <c r="FJ6297" s="49"/>
      <c r="FK6297" s="49"/>
      <c r="FL6297" s="49"/>
      <c r="FM6297" s="49"/>
      <c r="FN6297" s="49"/>
      <c r="FO6297" s="49"/>
      <c r="FP6297" s="49"/>
      <c r="FQ6297" s="49"/>
      <c r="FR6297" s="49"/>
      <c r="FS6297" s="49"/>
      <c r="FT6297" s="49"/>
      <c r="FU6297" s="49"/>
      <c r="FV6297" s="49"/>
      <c r="FW6297" s="49"/>
      <c r="FX6297" s="49"/>
      <c r="FY6297" s="49"/>
      <c r="FZ6297" s="49"/>
      <c r="GA6297" s="49"/>
      <c r="GB6297" s="49"/>
      <c r="GC6297" s="49"/>
      <c r="GD6297" s="49"/>
      <c r="GE6297" s="49"/>
      <c r="GF6297" s="49"/>
      <c r="GG6297" s="49"/>
      <c r="GH6297" s="49"/>
      <c r="GI6297" s="49"/>
      <c r="GJ6297" s="49"/>
      <c r="GK6297" s="49"/>
      <c r="GL6297" s="49"/>
      <c r="GM6297" s="49"/>
      <c r="GN6297" s="49"/>
      <c r="GO6297" s="49"/>
      <c r="GP6297" s="49"/>
      <c r="GQ6297" s="49"/>
      <c r="GR6297" s="49"/>
      <c r="GS6297" s="49"/>
      <c r="GT6297" s="49"/>
      <c r="GU6297" s="49"/>
      <c r="GV6297" s="49"/>
      <c r="GW6297" s="49"/>
      <c r="GX6297" s="49"/>
      <c r="GY6297" s="49"/>
      <c r="GZ6297" s="49"/>
      <c r="HA6297" s="49"/>
      <c r="HB6297" s="49"/>
      <c r="HC6297" s="49"/>
      <c r="HD6297" s="49"/>
      <c r="HE6297" s="49"/>
      <c r="HF6297" s="49"/>
      <c r="HG6297" s="49"/>
      <c r="HH6297" s="49"/>
      <c r="HI6297" s="49"/>
      <c r="HJ6297" s="49"/>
      <c r="HK6297" s="49"/>
      <c r="HL6297" s="49"/>
      <c r="HM6297" s="49"/>
      <c r="HN6297" s="49"/>
      <c r="HO6297" s="49"/>
      <c r="HP6297" s="49"/>
      <c r="HQ6297" s="49"/>
      <c r="HR6297" s="49"/>
      <c r="HS6297" s="49"/>
      <c r="HT6297" s="49"/>
      <c r="HU6297" s="49"/>
      <c r="HV6297" s="49"/>
      <c r="HW6297" s="49"/>
      <c r="HX6297" s="49"/>
      <c r="HY6297" s="49"/>
      <c r="HZ6297" s="49"/>
      <c r="IA6297" s="49"/>
      <c r="IB6297" s="49"/>
      <c r="IC6297" s="49"/>
      <c r="ID6297" s="49"/>
      <c r="IE6297" s="49"/>
      <c r="IF6297" s="49"/>
      <c r="IG6297" s="49"/>
      <c r="IH6297" s="49"/>
    </row>
    <row r="6298" spans="1:242" ht="46.5">
      <c r="A6298" s="32">
        <v>48</v>
      </c>
      <c r="B6298" s="210" t="s">
        <v>7357</v>
      </c>
      <c r="C6298" s="555" t="s">
        <v>7358</v>
      </c>
      <c r="D6298" s="32" t="s">
        <v>7332</v>
      </c>
      <c r="E6298" s="195">
        <f t="shared" si="408"/>
        <v>1</v>
      </c>
      <c r="F6298" s="187"/>
      <c r="G6298" s="187"/>
      <c r="H6298" s="187">
        <v>1</v>
      </c>
      <c r="I6298" s="48"/>
      <c r="J6298" s="49"/>
      <c r="K6298" s="49"/>
      <c r="L6298" s="49"/>
      <c r="M6298" s="49"/>
      <c r="N6298" s="49"/>
      <c r="O6298" s="49"/>
      <c r="P6298" s="49"/>
      <c r="Q6298" s="49"/>
      <c r="R6298" s="49"/>
      <c r="S6298" s="49"/>
      <c r="T6298" s="49"/>
      <c r="U6298" s="49"/>
      <c r="V6298" s="49"/>
      <c r="W6298" s="49"/>
      <c r="X6298" s="49"/>
      <c r="Y6298" s="49"/>
      <c r="Z6298" s="49"/>
      <c r="AA6298" s="49"/>
      <c r="AB6298" s="49"/>
      <c r="AC6298" s="49"/>
      <c r="AD6298" s="49"/>
      <c r="AE6298" s="49"/>
      <c r="AF6298" s="49"/>
      <c r="AG6298" s="49"/>
      <c r="AH6298" s="49"/>
      <c r="AI6298" s="49"/>
      <c r="AJ6298" s="49"/>
      <c r="AK6298" s="49"/>
      <c r="AL6298" s="49"/>
      <c r="AM6298" s="49"/>
      <c r="AN6298" s="49"/>
      <c r="AO6298" s="49"/>
      <c r="AP6298" s="49"/>
      <c r="AQ6298" s="49"/>
      <c r="AR6298" s="49"/>
      <c r="AS6298" s="49"/>
      <c r="AT6298" s="49"/>
      <c r="AU6298" s="49"/>
      <c r="AV6298" s="49"/>
      <c r="AW6298" s="49"/>
      <c r="AX6298" s="49"/>
      <c r="AY6298" s="49"/>
      <c r="AZ6298" s="49"/>
      <c r="BA6298" s="49"/>
      <c r="BB6298" s="49"/>
      <c r="BC6298" s="49"/>
      <c r="BD6298" s="49"/>
      <c r="BE6298" s="49"/>
      <c r="BF6298" s="49"/>
      <c r="BG6298" s="49"/>
      <c r="BH6298" s="49"/>
      <c r="BI6298" s="49"/>
      <c r="BJ6298" s="49"/>
      <c r="BK6298" s="49"/>
      <c r="BL6298" s="49"/>
      <c r="BM6298" s="49"/>
      <c r="BN6298" s="49"/>
      <c r="BO6298" s="49"/>
      <c r="BP6298" s="49"/>
      <c r="BQ6298" s="49"/>
      <c r="BR6298" s="49"/>
      <c r="BS6298" s="49"/>
      <c r="BT6298" s="49"/>
      <c r="BU6298" s="49"/>
      <c r="BV6298" s="49"/>
      <c r="BW6298" s="49"/>
      <c r="BX6298" s="49"/>
      <c r="BY6298" s="49"/>
      <c r="BZ6298" s="49"/>
      <c r="CA6298" s="49"/>
      <c r="CB6298" s="49"/>
      <c r="CC6298" s="49"/>
      <c r="CD6298" s="49"/>
      <c r="CE6298" s="49"/>
      <c r="CF6298" s="49"/>
      <c r="CG6298" s="49"/>
      <c r="CH6298" s="49"/>
      <c r="CI6298" s="49"/>
      <c r="CJ6298" s="49"/>
      <c r="CK6298" s="49"/>
      <c r="CL6298" s="49"/>
      <c r="CM6298" s="49"/>
      <c r="CN6298" s="49"/>
      <c r="CO6298" s="49"/>
      <c r="CP6298" s="49"/>
      <c r="CQ6298" s="49"/>
      <c r="CR6298" s="49"/>
      <c r="CS6298" s="49"/>
      <c r="CT6298" s="49"/>
      <c r="CU6298" s="49"/>
      <c r="CV6298" s="49"/>
      <c r="CW6298" s="49"/>
      <c r="CX6298" s="49"/>
      <c r="CY6298" s="49"/>
      <c r="CZ6298" s="49"/>
      <c r="DA6298" s="49"/>
      <c r="DB6298" s="49"/>
      <c r="DC6298" s="49"/>
      <c r="DD6298" s="49"/>
      <c r="DE6298" s="49"/>
      <c r="DF6298" s="49"/>
      <c r="DG6298" s="49"/>
      <c r="DH6298" s="49"/>
      <c r="DI6298" s="49"/>
      <c r="DJ6298" s="49"/>
      <c r="DK6298" s="49"/>
      <c r="DL6298" s="49"/>
      <c r="DM6298" s="49"/>
      <c r="DN6298" s="49"/>
      <c r="DO6298" s="49"/>
      <c r="DP6298" s="49"/>
      <c r="DQ6298" s="49"/>
      <c r="DR6298" s="49"/>
      <c r="DS6298" s="49"/>
      <c r="DT6298" s="49"/>
      <c r="DU6298" s="49"/>
      <c r="DV6298" s="49"/>
      <c r="DW6298" s="49"/>
      <c r="DX6298" s="49"/>
      <c r="DY6298" s="49"/>
      <c r="DZ6298" s="49"/>
      <c r="EA6298" s="49"/>
      <c r="EB6298" s="49"/>
      <c r="EC6298" s="49"/>
      <c r="ED6298" s="49"/>
      <c r="EE6298" s="49"/>
      <c r="EF6298" s="49"/>
      <c r="EG6298" s="49"/>
      <c r="EH6298" s="49"/>
      <c r="EI6298" s="49"/>
      <c r="EJ6298" s="49"/>
      <c r="EK6298" s="49"/>
      <c r="EL6298" s="49"/>
      <c r="EM6298" s="49"/>
      <c r="EN6298" s="49"/>
      <c r="EO6298" s="49"/>
      <c r="EP6298" s="49"/>
      <c r="EQ6298" s="49"/>
      <c r="ER6298" s="49"/>
      <c r="ES6298" s="49"/>
      <c r="ET6298" s="49"/>
      <c r="EU6298" s="49"/>
      <c r="EV6298" s="49"/>
      <c r="EW6298" s="49"/>
      <c r="EX6298" s="49"/>
      <c r="EY6298" s="49"/>
      <c r="EZ6298" s="49"/>
      <c r="FA6298" s="49"/>
      <c r="FB6298" s="49"/>
      <c r="FC6298" s="49"/>
      <c r="FD6298" s="49"/>
      <c r="FE6298" s="49"/>
      <c r="FF6298" s="49"/>
      <c r="FG6298" s="49"/>
      <c r="FH6298" s="49"/>
      <c r="FI6298" s="49"/>
      <c r="FJ6298" s="49"/>
      <c r="FK6298" s="49"/>
      <c r="FL6298" s="49"/>
      <c r="FM6298" s="49"/>
      <c r="FN6298" s="49"/>
      <c r="FO6298" s="49"/>
      <c r="FP6298" s="49"/>
      <c r="FQ6298" s="49"/>
      <c r="FR6298" s="49"/>
      <c r="FS6298" s="49"/>
      <c r="FT6298" s="49"/>
      <c r="FU6298" s="49"/>
      <c r="FV6298" s="49"/>
      <c r="FW6298" s="49"/>
      <c r="FX6298" s="49"/>
      <c r="FY6298" s="49"/>
      <c r="FZ6298" s="49"/>
      <c r="GA6298" s="49"/>
      <c r="GB6298" s="49"/>
      <c r="GC6298" s="49"/>
      <c r="GD6298" s="49"/>
      <c r="GE6298" s="49"/>
      <c r="GF6298" s="49"/>
      <c r="GG6298" s="49"/>
      <c r="GH6298" s="49"/>
      <c r="GI6298" s="49"/>
      <c r="GJ6298" s="49"/>
      <c r="GK6298" s="49"/>
      <c r="GL6298" s="49"/>
      <c r="GM6298" s="49"/>
      <c r="GN6298" s="49"/>
      <c r="GO6298" s="49"/>
      <c r="GP6298" s="49"/>
      <c r="GQ6298" s="49"/>
      <c r="GR6298" s="49"/>
      <c r="GS6298" s="49"/>
      <c r="GT6298" s="49"/>
      <c r="GU6298" s="49"/>
      <c r="GV6298" s="49"/>
      <c r="GW6298" s="49"/>
      <c r="GX6298" s="49"/>
      <c r="GY6298" s="49"/>
      <c r="GZ6298" s="49"/>
      <c r="HA6298" s="49"/>
      <c r="HB6298" s="49"/>
      <c r="HC6298" s="49"/>
      <c r="HD6298" s="49"/>
      <c r="HE6298" s="49"/>
      <c r="HF6298" s="49"/>
      <c r="HG6298" s="49"/>
      <c r="HH6298" s="49"/>
      <c r="HI6298" s="49"/>
      <c r="HJ6298" s="49"/>
      <c r="HK6298" s="49"/>
      <c r="HL6298" s="49"/>
      <c r="HM6298" s="49"/>
      <c r="HN6298" s="49"/>
      <c r="HO6298" s="49"/>
      <c r="HP6298" s="49"/>
      <c r="HQ6298" s="49"/>
      <c r="HR6298" s="49"/>
      <c r="HS6298" s="49"/>
      <c r="HT6298" s="49"/>
      <c r="HU6298" s="49"/>
      <c r="HV6298" s="49"/>
      <c r="HW6298" s="49"/>
      <c r="HX6298" s="49"/>
      <c r="HY6298" s="49"/>
      <c r="HZ6298" s="49"/>
      <c r="IA6298" s="49"/>
      <c r="IB6298" s="49"/>
      <c r="IC6298" s="49"/>
      <c r="ID6298" s="49"/>
      <c r="IE6298" s="49"/>
      <c r="IF6298" s="49"/>
      <c r="IG6298" s="49"/>
      <c r="IH6298" s="49"/>
    </row>
    <row r="6299" spans="1:242">
      <c r="A6299" s="32">
        <v>49</v>
      </c>
      <c r="B6299" s="210" t="s">
        <v>7359</v>
      </c>
      <c r="C6299" s="555" t="s">
        <v>7360</v>
      </c>
      <c r="D6299" s="32" t="s">
        <v>7293</v>
      </c>
      <c r="E6299" s="195">
        <f t="shared" si="408"/>
        <v>0</v>
      </c>
      <c r="F6299" s="187"/>
      <c r="G6299" s="187"/>
      <c r="H6299" s="187"/>
      <c r="I6299" s="48"/>
      <c r="J6299" s="49"/>
      <c r="K6299" s="49"/>
      <c r="L6299" s="49"/>
      <c r="M6299" s="49"/>
      <c r="N6299" s="49"/>
      <c r="O6299" s="49"/>
      <c r="P6299" s="49"/>
      <c r="Q6299" s="49"/>
      <c r="R6299" s="49"/>
      <c r="S6299" s="49"/>
      <c r="T6299" s="49"/>
      <c r="U6299" s="49"/>
      <c r="V6299" s="49"/>
      <c r="W6299" s="49"/>
      <c r="X6299" s="49"/>
      <c r="Y6299" s="49"/>
      <c r="Z6299" s="49"/>
      <c r="AA6299" s="49"/>
      <c r="AB6299" s="49"/>
      <c r="AC6299" s="49"/>
      <c r="AD6299" s="49"/>
      <c r="AE6299" s="49"/>
      <c r="AF6299" s="49"/>
      <c r="AG6299" s="49"/>
      <c r="AH6299" s="49"/>
      <c r="AI6299" s="49"/>
      <c r="AJ6299" s="49"/>
      <c r="AK6299" s="49"/>
      <c r="AL6299" s="49"/>
      <c r="AM6299" s="49"/>
      <c r="AN6299" s="49"/>
      <c r="AO6299" s="49"/>
      <c r="AP6299" s="49"/>
      <c r="AQ6299" s="49"/>
      <c r="AR6299" s="49"/>
      <c r="AS6299" s="49"/>
      <c r="AT6299" s="49"/>
      <c r="AU6299" s="49"/>
      <c r="AV6299" s="49"/>
      <c r="AW6299" s="49"/>
      <c r="AX6299" s="49"/>
      <c r="AY6299" s="49"/>
      <c r="AZ6299" s="49"/>
      <c r="BA6299" s="49"/>
      <c r="BB6299" s="49"/>
      <c r="BC6299" s="49"/>
      <c r="BD6299" s="49"/>
      <c r="BE6299" s="49"/>
      <c r="BF6299" s="49"/>
      <c r="BG6299" s="49"/>
      <c r="BH6299" s="49"/>
      <c r="BI6299" s="49"/>
      <c r="BJ6299" s="49"/>
      <c r="BK6299" s="49"/>
      <c r="BL6299" s="49"/>
      <c r="BM6299" s="49"/>
      <c r="BN6299" s="49"/>
      <c r="BO6299" s="49"/>
      <c r="BP6299" s="49"/>
      <c r="BQ6299" s="49"/>
      <c r="BR6299" s="49"/>
      <c r="BS6299" s="49"/>
      <c r="BT6299" s="49"/>
      <c r="BU6299" s="49"/>
      <c r="BV6299" s="49"/>
      <c r="BW6299" s="49"/>
      <c r="BX6299" s="49"/>
      <c r="BY6299" s="49"/>
      <c r="BZ6299" s="49"/>
      <c r="CA6299" s="49"/>
      <c r="CB6299" s="49"/>
      <c r="CC6299" s="49"/>
      <c r="CD6299" s="49"/>
      <c r="CE6299" s="49"/>
      <c r="CF6299" s="49"/>
      <c r="CG6299" s="49"/>
      <c r="CH6299" s="49"/>
      <c r="CI6299" s="49"/>
      <c r="CJ6299" s="49"/>
      <c r="CK6299" s="49"/>
      <c r="CL6299" s="49"/>
      <c r="CM6299" s="49"/>
      <c r="CN6299" s="49"/>
      <c r="CO6299" s="49"/>
      <c r="CP6299" s="49"/>
      <c r="CQ6299" s="49"/>
      <c r="CR6299" s="49"/>
      <c r="CS6299" s="49"/>
      <c r="CT6299" s="49"/>
      <c r="CU6299" s="49"/>
      <c r="CV6299" s="49"/>
      <c r="CW6299" s="49"/>
      <c r="CX6299" s="49"/>
      <c r="CY6299" s="49"/>
      <c r="CZ6299" s="49"/>
      <c r="DA6299" s="49"/>
      <c r="DB6299" s="49"/>
      <c r="DC6299" s="49"/>
      <c r="DD6299" s="49"/>
      <c r="DE6299" s="49"/>
      <c r="DF6299" s="49"/>
      <c r="DG6299" s="49"/>
      <c r="DH6299" s="49"/>
      <c r="DI6299" s="49"/>
      <c r="DJ6299" s="49"/>
      <c r="DK6299" s="49"/>
      <c r="DL6299" s="49"/>
      <c r="DM6299" s="49"/>
      <c r="DN6299" s="49"/>
      <c r="DO6299" s="49"/>
      <c r="DP6299" s="49"/>
      <c r="DQ6299" s="49"/>
      <c r="DR6299" s="49"/>
      <c r="DS6299" s="49"/>
      <c r="DT6299" s="49"/>
      <c r="DU6299" s="49"/>
      <c r="DV6299" s="49"/>
      <c r="DW6299" s="49"/>
      <c r="DX6299" s="49"/>
      <c r="DY6299" s="49"/>
      <c r="DZ6299" s="49"/>
      <c r="EA6299" s="49"/>
      <c r="EB6299" s="49"/>
      <c r="EC6299" s="49"/>
      <c r="ED6299" s="49"/>
      <c r="EE6299" s="49"/>
      <c r="EF6299" s="49"/>
      <c r="EG6299" s="49"/>
      <c r="EH6299" s="49"/>
      <c r="EI6299" s="49"/>
      <c r="EJ6299" s="49"/>
      <c r="EK6299" s="49"/>
      <c r="EL6299" s="49"/>
      <c r="EM6299" s="49"/>
      <c r="EN6299" s="49"/>
      <c r="EO6299" s="49"/>
      <c r="EP6299" s="49"/>
      <c r="EQ6299" s="49"/>
      <c r="ER6299" s="49"/>
      <c r="ES6299" s="49"/>
      <c r="ET6299" s="49"/>
      <c r="EU6299" s="49"/>
      <c r="EV6299" s="49"/>
      <c r="EW6299" s="49"/>
      <c r="EX6299" s="49"/>
      <c r="EY6299" s="49"/>
      <c r="EZ6299" s="49"/>
      <c r="FA6299" s="49"/>
      <c r="FB6299" s="49"/>
      <c r="FC6299" s="49"/>
      <c r="FD6299" s="49"/>
      <c r="FE6299" s="49"/>
      <c r="FF6299" s="49"/>
      <c r="FG6299" s="49"/>
      <c r="FH6299" s="49"/>
      <c r="FI6299" s="49"/>
      <c r="FJ6299" s="49"/>
      <c r="FK6299" s="49"/>
      <c r="FL6299" s="49"/>
      <c r="FM6299" s="49"/>
      <c r="FN6299" s="49"/>
      <c r="FO6299" s="49"/>
      <c r="FP6299" s="49"/>
      <c r="FQ6299" s="49"/>
      <c r="FR6299" s="49"/>
      <c r="FS6299" s="49"/>
      <c r="FT6299" s="49"/>
      <c r="FU6299" s="49"/>
      <c r="FV6299" s="49"/>
      <c r="FW6299" s="49"/>
      <c r="FX6299" s="49"/>
      <c r="FY6299" s="49"/>
      <c r="FZ6299" s="49"/>
      <c r="GA6299" s="49"/>
      <c r="GB6299" s="49"/>
      <c r="GC6299" s="49"/>
      <c r="GD6299" s="49"/>
      <c r="GE6299" s="49"/>
      <c r="GF6299" s="49"/>
      <c r="GG6299" s="49"/>
      <c r="GH6299" s="49"/>
      <c r="GI6299" s="49"/>
      <c r="GJ6299" s="49"/>
      <c r="GK6299" s="49"/>
      <c r="GL6299" s="49"/>
      <c r="GM6299" s="49"/>
      <c r="GN6299" s="49"/>
      <c r="GO6299" s="49"/>
      <c r="GP6299" s="49"/>
      <c r="GQ6299" s="49"/>
      <c r="GR6299" s="49"/>
      <c r="GS6299" s="49"/>
      <c r="GT6299" s="49"/>
      <c r="GU6299" s="49"/>
      <c r="GV6299" s="49"/>
      <c r="GW6299" s="49"/>
      <c r="GX6299" s="49"/>
      <c r="GY6299" s="49"/>
      <c r="GZ6299" s="49"/>
      <c r="HA6299" s="49"/>
      <c r="HB6299" s="49"/>
      <c r="HC6299" s="49"/>
      <c r="HD6299" s="49"/>
      <c r="HE6299" s="49"/>
      <c r="HF6299" s="49"/>
      <c r="HG6299" s="49"/>
      <c r="HH6299" s="49"/>
      <c r="HI6299" s="49"/>
      <c r="HJ6299" s="49"/>
      <c r="HK6299" s="49"/>
      <c r="HL6299" s="49"/>
      <c r="HM6299" s="49"/>
      <c r="HN6299" s="49"/>
      <c r="HO6299" s="49"/>
      <c r="HP6299" s="49"/>
      <c r="HQ6299" s="49"/>
      <c r="HR6299" s="49"/>
      <c r="HS6299" s="49"/>
      <c r="HT6299" s="49"/>
      <c r="HU6299" s="49"/>
      <c r="HV6299" s="49"/>
      <c r="HW6299" s="49"/>
      <c r="HX6299" s="49"/>
      <c r="HY6299" s="49"/>
      <c r="HZ6299" s="49"/>
      <c r="IA6299" s="49"/>
      <c r="IB6299" s="49"/>
      <c r="IC6299" s="49"/>
      <c r="ID6299" s="49"/>
      <c r="IE6299" s="49"/>
      <c r="IF6299" s="49"/>
      <c r="IG6299" s="49"/>
      <c r="IH6299" s="49"/>
    </row>
    <row r="6300" spans="1:242">
      <c r="A6300" s="32">
        <v>50</v>
      </c>
      <c r="B6300" s="210" t="s">
        <v>3493</v>
      </c>
      <c r="C6300" s="555" t="s">
        <v>7361</v>
      </c>
      <c r="D6300" s="32" t="s">
        <v>1808</v>
      </c>
      <c r="E6300" s="195">
        <f t="shared" si="408"/>
        <v>0</v>
      </c>
      <c r="F6300" s="187"/>
      <c r="G6300" s="187"/>
      <c r="H6300" s="187"/>
      <c r="I6300" s="48"/>
      <c r="J6300" s="49"/>
      <c r="K6300" s="49"/>
      <c r="L6300" s="49"/>
      <c r="M6300" s="49"/>
      <c r="N6300" s="49"/>
      <c r="O6300" s="49"/>
      <c r="P6300" s="49"/>
      <c r="Q6300" s="49"/>
      <c r="R6300" s="49"/>
      <c r="S6300" s="49"/>
      <c r="T6300" s="49"/>
      <c r="U6300" s="49"/>
      <c r="V6300" s="49"/>
      <c r="W6300" s="49"/>
      <c r="X6300" s="49"/>
      <c r="Y6300" s="49"/>
      <c r="Z6300" s="49"/>
      <c r="AA6300" s="49"/>
      <c r="AB6300" s="49"/>
      <c r="AC6300" s="49"/>
      <c r="AD6300" s="49"/>
      <c r="AE6300" s="49"/>
      <c r="AF6300" s="49"/>
      <c r="AG6300" s="49"/>
      <c r="AH6300" s="49"/>
      <c r="AI6300" s="49"/>
      <c r="AJ6300" s="49"/>
      <c r="AK6300" s="49"/>
      <c r="AL6300" s="49"/>
      <c r="AM6300" s="49"/>
      <c r="AN6300" s="49"/>
      <c r="AO6300" s="49"/>
      <c r="AP6300" s="49"/>
      <c r="AQ6300" s="49"/>
      <c r="AR6300" s="49"/>
      <c r="AS6300" s="49"/>
      <c r="AT6300" s="49"/>
      <c r="AU6300" s="49"/>
      <c r="AV6300" s="49"/>
      <c r="AW6300" s="49"/>
      <c r="AX6300" s="49"/>
      <c r="AY6300" s="49"/>
      <c r="AZ6300" s="49"/>
      <c r="BA6300" s="49"/>
      <c r="BB6300" s="49"/>
      <c r="BC6300" s="49"/>
      <c r="BD6300" s="49"/>
      <c r="BE6300" s="49"/>
      <c r="BF6300" s="49"/>
      <c r="BG6300" s="49"/>
      <c r="BH6300" s="49"/>
      <c r="BI6300" s="49"/>
      <c r="BJ6300" s="49"/>
      <c r="BK6300" s="49"/>
      <c r="BL6300" s="49"/>
      <c r="BM6300" s="49"/>
      <c r="BN6300" s="49"/>
      <c r="BO6300" s="49"/>
      <c r="BP6300" s="49"/>
      <c r="BQ6300" s="49"/>
      <c r="BR6300" s="49"/>
      <c r="BS6300" s="49"/>
      <c r="BT6300" s="49"/>
      <c r="BU6300" s="49"/>
      <c r="BV6300" s="49"/>
      <c r="BW6300" s="49"/>
      <c r="BX6300" s="49"/>
      <c r="BY6300" s="49"/>
      <c r="BZ6300" s="49"/>
      <c r="CA6300" s="49"/>
      <c r="CB6300" s="49"/>
      <c r="CC6300" s="49"/>
      <c r="CD6300" s="49"/>
      <c r="CE6300" s="49"/>
      <c r="CF6300" s="49"/>
      <c r="CG6300" s="49"/>
      <c r="CH6300" s="49"/>
      <c r="CI6300" s="49"/>
      <c r="CJ6300" s="49"/>
      <c r="CK6300" s="49"/>
      <c r="CL6300" s="49"/>
      <c r="CM6300" s="49"/>
      <c r="CN6300" s="49"/>
      <c r="CO6300" s="49"/>
      <c r="CP6300" s="49"/>
      <c r="CQ6300" s="49"/>
      <c r="CR6300" s="49"/>
      <c r="CS6300" s="49"/>
      <c r="CT6300" s="49"/>
      <c r="CU6300" s="49"/>
      <c r="CV6300" s="49"/>
      <c r="CW6300" s="49"/>
      <c r="CX6300" s="49"/>
      <c r="CY6300" s="49"/>
      <c r="CZ6300" s="49"/>
      <c r="DA6300" s="49"/>
      <c r="DB6300" s="49"/>
      <c r="DC6300" s="49"/>
      <c r="DD6300" s="49"/>
      <c r="DE6300" s="49"/>
      <c r="DF6300" s="49"/>
      <c r="DG6300" s="49"/>
      <c r="DH6300" s="49"/>
      <c r="DI6300" s="49"/>
      <c r="DJ6300" s="49"/>
      <c r="DK6300" s="49"/>
      <c r="DL6300" s="49"/>
      <c r="DM6300" s="49"/>
      <c r="DN6300" s="49"/>
      <c r="DO6300" s="49"/>
      <c r="DP6300" s="49"/>
      <c r="DQ6300" s="49"/>
      <c r="DR6300" s="49"/>
      <c r="DS6300" s="49"/>
      <c r="DT6300" s="49"/>
      <c r="DU6300" s="49"/>
      <c r="DV6300" s="49"/>
      <c r="DW6300" s="49"/>
      <c r="DX6300" s="49"/>
      <c r="DY6300" s="49"/>
      <c r="DZ6300" s="49"/>
      <c r="EA6300" s="49"/>
      <c r="EB6300" s="49"/>
      <c r="EC6300" s="49"/>
      <c r="ED6300" s="49"/>
      <c r="EE6300" s="49"/>
      <c r="EF6300" s="49"/>
      <c r="EG6300" s="49"/>
      <c r="EH6300" s="49"/>
      <c r="EI6300" s="49"/>
      <c r="EJ6300" s="49"/>
      <c r="EK6300" s="49"/>
      <c r="EL6300" s="49"/>
      <c r="EM6300" s="49"/>
      <c r="EN6300" s="49"/>
      <c r="EO6300" s="49"/>
      <c r="EP6300" s="49"/>
      <c r="EQ6300" s="49"/>
      <c r="ER6300" s="49"/>
      <c r="ES6300" s="49"/>
      <c r="ET6300" s="49"/>
      <c r="EU6300" s="49"/>
      <c r="EV6300" s="49"/>
      <c r="EW6300" s="49"/>
      <c r="EX6300" s="49"/>
      <c r="EY6300" s="49"/>
      <c r="EZ6300" s="49"/>
      <c r="FA6300" s="49"/>
      <c r="FB6300" s="49"/>
      <c r="FC6300" s="49"/>
      <c r="FD6300" s="49"/>
      <c r="FE6300" s="49"/>
      <c r="FF6300" s="49"/>
      <c r="FG6300" s="49"/>
      <c r="FH6300" s="49"/>
      <c r="FI6300" s="49"/>
      <c r="FJ6300" s="49"/>
      <c r="FK6300" s="49"/>
      <c r="FL6300" s="49"/>
      <c r="FM6300" s="49"/>
      <c r="FN6300" s="49"/>
      <c r="FO6300" s="49"/>
      <c r="FP6300" s="49"/>
      <c r="FQ6300" s="49"/>
      <c r="FR6300" s="49"/>
      <c r="FS6300" s="49"/>
      <c r="FT6300" s="49"/>
      <c r="FU6300" s="49"/>
      <c r="FV6300" s="49"/>
      <c r="FW6300" s="49"/>
      <c r="FX6300" s="49"/>
      <c r="FY6300" s="49"/>
      <c r="FZ6300" s="49"/>
      <c r="GA6300" s="49"/>
      <c r="GB6300" s="49"/>
      <c r="GC6300" s="49"/>
      <c r="GD6300" s="49"/>
      <c r="GE6300" s="49"/>
      <c r="GF6300" s="49"/>
      <c r="GG6300" s="49"/>
      <c r="GH6300" s="49"/>
      <c r="GI6300" s="49"/>
      <c r="GJ6300" s="49"/>
      <c r="GK6300" s="49"/>
      <c r="GL6300" s="49"/>
      <c r="GM6300" s="49"/>
      <c r="GN6300" s="49"/>
      <c r="GO6300" s="49"/>
      <c r="GP6300" s="49"/>
      <c r="GQ6300" s="49"/>
      <c r="GR6300" s="49"/>
      <c r="GS6300" s="49"/>
      <c r="GT6300" s="49"/>
      <c r="GU6300" s="49"/>
      <c r="GV6300" s="49"/>
      <c r="GW6300" s="49"/>
      <c r="GX6300" s="49"/>
      <c r="GY6300" s="49"/>
      <c r="GZ6300" s="49"/>
      <c r="HA6300" s="49"/>
      <c r="HB6300" s="49"/>
      <c r="HC6300" s="49"/>
      <c r="HD6300" s="49"/>
      <c r="HE6300" s="49"/>
      <c r="HF6300" s="49"/>
      <c r="HG6300" s="49"/>
      <c r="HH6300" s="49"/>
      <c r="HI6300" s="49"/>
      <c r="HJ6300" s="49"/>
      <c r="HK6300" s="49"/>
      <c r="HL6300" s="49"/>
      <c r="HM6300" s="49"/>
      <c r="HN6300" s="49"/>
      <c r="HO6300" s="49"/>
      <c r="HP6300" s="49"/>
      <c r="HQ6300" s="49"/>
      <c r="HR6300" s="49"/>
      <c r="HS6300" s="49"/>
      <c r="HT6300" s="49"/>
      <c r="HU6300" s="49"/>
      <c r="HV6300" s="49"/>
      <c r="HW6300" s="49"/>
      <c r="HX6300" s="49"/>
      <c r="HY6300" s="49"/>
      <c r="HZ6300" s="49"/>
      <c r="IA6300" s="49"/>
      <c r="IB6300" s="49"/>
      <c r="IC6300" s="49"/>
      <c r="ID6300" s="49"/>
      <c r="IE6300" s="49"/>
      <c r="IF6300" s="49"/>
      <c r="IG6300" s="49"/>
      <c r="IH6300" s="49"/>
    </row>
    <row r="6301" spans="1:242">
      <c r="A6301" s="32">
        <v>51</v>
      </c>
      <c r="B6301" s="210" t="s">
        <v>7362</v>
      </c>
      <c r="C6301" s="555" t="s">
        <v>7358</v>
      </c>
      <c r="D6301" s="32" t="s">
        <v>1808</v>
      </c>
      <c r="E6301" s="195">
        <f t="shared" si="408"/>
        <v>0</v>
      </c>
      <c r="F6301" s="187"/>
      <c r="G6301" s="187"/>
      <c r="H6301" s="187"/>
      <c r="I6301" s="48"/>
      <c r="J6301" s="49"/>
      <c r="K6301" s="49"/>
      <c r="L6301" s="49"/>
      <c r="M6301" s="49"/>
      <c r="N6301" s="49"/>
      <c r="O6301" s="49"/>
      <c r="P6301" s="49"/>
      <c r="Q6301" s="49"/>
      <c r="R6301" s="49"/>
      <c r="S6301" s="49"/>
      <c r="T6301" s="49"/>
      <c r="U6301" s="49"/>
      <c r="V6301" s="49"/>
      <c r="W6301" s="49"/>
      <c r="X6301" s="49"/>
      <c r="Y6301" s="49"/>
      <c r="Z6301" s="49"/>
      <c r="AA6301" s="49"/>
      <c r="AB6301" s="49"/>
      <c r="AC6301" s="49"/>
      <c r="AD6301" s="49"/>
      <c r="AE6301" s="49"/>
      <c r="AF6301" s="49"/>
      <c r="AG6301" s="49"/>
      <c r="AH6301" s="49"/>
      <c r="AI6301" s="49"/>
      <c r="AJ6301" s="49"/>
      <c r="AK6301" s="49"/>
      <c r="AL6301" s="49"/>
      <c r="AM6301" s="49"/>
      <c r="AN6301" s="49"/>
      <c r="AO6301" s="49"/>
      <c r="AP6301" s="49"/>
      <c r="AQ6301" s="49"/>
      <c r="AR6301" s="49"/>
      <c r="AS6301" s="49"/>
      <c r="AT6301" s="49"/>
      <c r="AU6301" s="49"/>
      <c r="AV6301" s="49"/>
      <c r="AW6301" s="49"/>
      <c r="AX6301" s="49"/>
      <c r="AY6301" s="49"/>
      <c r="AZ6301" s="49"/>
      <c r="BA6301" s="49"/>
      <c r="BB6301" s="49"/>
      <c r="BC6301" s="49"/>
      <c r="BD6301" s="49"/>
      <c r="BE6301" s="49"/>
      <c r="BF6301" s="49"/>
      <c r="BG6301" s="49"/>
      <c r="BH6301" s="49"/>
      <c r="BI6301" s="49"/>
      <c r="BJ6301" s="49"/>
      <c r="BK6301" s="49"/>
      <c r="BL6301" s="49"/>
      <c r="BM6301" s="49"/>
      <c r="BN6301" s="49"/>
      <c r="BO6301" s="49"/>
      <c r="BP6301" s="49"/>
      <c r="BQ6301" s="49"/>
      <c r="BR6301" s="49"/>
      <c r="BS6301" s="49"/>
      <c r="BT6301" s="49"/>
      <c r="BU6301" s="49"/>
      <c r="BV6301" s="49"/>
      <c r="BW6301" s="49"/>
      <c r="BX6301" s="49"/>
      <c r="BY6301" s="49"/>
      <c r="BZ6301" s="49"/>
      <c r="CA6301" s="49"/>
      <c r="CB6301" s="49"/>
      <c r="CC6301" s="49"/>
      <c r="CD6301" s="49"/>
      <c r="CE6301" s="49"/>
      <c r="CF6301" s="49"/>
      <c r="CG6301" s="49"/>
      <c r="CH6301" s="49"/>
      <c r="CI6301" s="49"/>
      <c r="CJ6301" s="49"/>
      <c r="CK6301" s="49"/>
      <c r="CL6301" s="49"/>
      <c r="CM6301" s="49"/>
      <c r="CN6301" s="49"/>
      <c r="CO6301" s="49"/>
      <c r="CP6301" s="49"/>
      <c r="CQ6301" s="49"/>
      <c r="CR6301" s="49"/>
      <c r="CS6301" s="49"/>
      <c r="CT6301" s="49"/>
      <c r="CU6301" s="49"/>
      <c r="CV6301" s="49"/>
      <c r="CW6301" s="49"/>
      <c r="CX6301" s="49"/>
      <c r="CY6301" s="49"/>
      <c r="CZ6301" s="49"/>
      <c r="DA6301" s="49"/>
      <c r="DB6301" s="49"/>
      <c r="DC6301" s="49"/>
      <c r="DD6301" s="49"/>
      <c r="DE6301" s="49"/>
      <c r="DF6301" s="49"/>
      <c r="DG6301" s="49"/>
      <c r="DH6301" s="49"/>
      <c r="DI6301" s="49"/>
      <c r="DJ6301" s="49"/>
      <c r="DK6301" s="49"/>
      <c r="DL6301" s="49"/>
      <c r="DM6301" s="49"/>
      <c r="DN6301" s="49"/>
      <c r="DO6301" s="49"/>
      <c r="DP6301" s="49"/>
      <c r="DQ6301" s="49"/>
      <c r="DR6301" s="49"/>
      <c r="DS6301" s="49"/>
      <c r="DT6301" s="49"/>
      <c r="DU6301" s="49"/>
      <c r="DV6301" s="49"/>
      <c r="DW6301" s="49"/>
      <c r="DX6301" s="49"/>
      <c r="DY6301" s="49"/>
      <c r="DZ6301" s="49"/>
      <c r="EA6301" s="49"/>
      <c r="EB6301" s="49"/>
      <c r="EC6301" s="49"/>
      <c r="ED6301" s="49"/>
      <c r="EE6301" s="49"/>
      <c r="EF6301" s="49"/>
      <c r="EG6301" s="49"/>
      <c r="EH6301" s="49"/>
      <c r="EI6301" s="49"/>
      <c r="EJ6301" s="49"/>
      <c r="EK6301" s="49"/>
      <c r="EL6301" s="49"/>
      <c r="EM6301" s="49"/>
      <c r="EN6301" s="49"/>
      <c r="EO6301" s="49"/>
      <c r="EP6301" s="49"/>
      <c r="EQ6301" s="49"/>
      <c r="ER6301" s="49"/>
      <c r="ES6301" s="49"/>
      <c r="ET6301" s="49"/>
      <c r="EU6301" s="49"/>
      <c r="EV6301" s="49"/>
      <c r="EW6301" s="49"/>
      <c r="EX6301" s="49"/>
      <c r="EY6301" s="49"/>
      <c r="EZ6301" s="49"/>
      <c r="FA6301" s="49"/>
      <c r="FB6301" s="49"/>
      <c r="FC6301" s="49"/>
      <c r="FD6301" s="49"/>
      <c r="FE6301" s="49"/>
      <c r="FF6301" s="49"/>
      <c r="FG6301" s="49"/>
      <c r="FH6301" s="49"/>
      <c r="FI6301" s="49"/>
      <c r="FJ6301" s="49"/>
      <c r="FK6301" s="49"/>
      <c r="FL6301" s="49"/>
      <c r="FM6301" s="49"/>
      <c r="FN6301" s="49"/>
      <c r="FO6301" s="49"/>
      <c r="FP6301" s="49"/>
      <c r="FQ6301" s="49"/>
      <c r="FR6301" s="49"/>
      <c r="FS6301" s="49"/>
      <c r="FT6301" s="49"/>
      <c r="FU6301" s="49"/>
      <c r="FV6301" s="49"/>
      <c r="FW6301" s="49"/>
      <c r="FX6301" s="49"/>
      <c r="FY6301" s="49"/>
      <c r="FZ6301" s="49"/>
      <c r="GA6301" s="49"/>
      <c r="GB6301" s="49"/>
      <c r="GC6301" s="49"/>
      <c r="GD6301" s="49"/>
      <c r="GE6301" s="49"/>
      <c r="GF6301" s="49"/>
      <c r="GG6301" s="49"/>
      <c r="GH6301" s="49"/>
      <c r="GI6301" s="49"/>
      <c r="GJ6301" s="49"/>
      <c r="GK6301" s="49"/>
      <c r="GL6301" s="49"/>
      <c r="GM6301" s="49"/>
      <c r="GN6301" s="49"/>
      <c r="GO6301" s="49"/>
      <c r="GP6301" s="49"/>
      <c r="GQ6301" s="49"/>
      <c r="GR6301" s="49"/>
      <c r="GS6301" s="49"/>
      <c r="GT6301" s="49"/>
      <c r="GU6301" s="49"/>
      <c r="GV6301" s="49"/>
      <c r="GW6301" s="49"/>
      <c r="GX6301" s="49"/>
      <c r="GY6301" s="49"/>
      <c r="GZ6301" s="49"/>
      <c r="HA6301" s="49"/>
      <c r="HB6301" s="49"/>
      <c r="HC6301" s="49"/>
      <c r="HD6301" s="49"/>
      <c r="HE6301" s="49"/>
      <c r="HF6301" s="49"/>
      <c r="HG6301" s="49"/>
      <c r="HH6301" s="49"/>
      <c r="HI6301" s="49"/>
      <c r="HJ6301" s="49"/>
      <c r="HK6301" s="49"/>
      <c r="HL6301" s="49"/>
      <c r="HM6301" s="49"/>
      <c r="HN6301" s="49"/>
      <c r="HO6301" s="49"/>
      <c r="HP6301" s="49"/>
      <c r="HQ6301" s="49"/>
      <c r="HR6301" s="49"/>
      <c r="HS6301" s="49"/>
      <c r="HT6301" s="49"/>
      <c r="HU6301" s="49"/>
      <c r="HV6301" s="49"/>
      <c r="HW6301" s="49"/>
      <c r="HX6301" s="49"/>
      <c r="HY6301" s="49"/>
      <c r="HZ6301" s="49"/>
      <c r="IA6301" s="49"/>
      <c r="IB6301" s="49"/>
      <c r="IC6301" s="49"/>
      <c r="ID6301" s="49"/>
      <c r="IE6301" s="49"/>
      <c r="IF6301" s="49"/>
      <c r="IG6301" s="49"/>
      <c r="IH6301" s="49"/>
    </row>
    <row r="6302" spans="1:242">
      <c r="A6302" s="32">
        <v>52</v>
      </c>
      <c r="B6302" s="210" t="s">
        <v>7295</v>
      </c>
      <c r="C6302" s="555" t="s">
        <v>7363</v>
      </c>
      <c r="D6302" s="32" t="s">
        <v>1808</v>
      </c>
      <c r="E6302" s="195">
        <f t="shared" si="408"/>
        <v>0</v>
      </c>
      <c r="F6302" s="187"/>
      <c r="G6302" s="187"/>
      <c r="H6302" s="187"/>
      <c r="I6302" s="48"/>
      <c r="J6302" s="49"/>
      <c r="K6302" s="49"/>
      <c r="L6302" s="49"/>
      <c r="M6302" s="49"/>
      <c r="N6302" s="49"/>
      <c r="O6302" s="49"/>
      <c r="P6302" s="49"/>
      <c r="Q6302" s="49"/>
      <c r="R6302" s="49"/>
      <c r="S6302" s="49"/>
      <c r="T6302" s="49"/>
      <c r="U6302" s="49"/>
      <c r="V6302" s="49"/>
      <c r="W6302" s="49"/>
      <c r="X6302" s="49"/>
      <c r="Y6302" s="49"/>
      <c r="Z6302" s="49"/>
      <c r="AA6302" s="49"/>
      <c r="AB6302" s="49"/>
      <c r="AC6302" s="49"/>
      <c r="AD6302" s="49"/>
      <c r="AE6302" s="49"/>
      <c r="AF6302" s="49"/>
      <c r="AG6302" s="49"/>
      <c r="AH6302" s="49"/>
      <c r="AI6302" s="49"/>
      <c r="AJ6302" s="49"/>
      <c r="AK6302" s="49"/>
      <c r="AL6302" s="49"/>
      <c r="AM6302" s="49"/>
      <c r="AN6302" s="49"/>
      <c r="AO6302" s="49"/>
      <c r="AP6302" s="49"/>
      <c r="AQ6302" s="49"/>
      <c r="AR6302" s="49"/>
      <c r="AS6302" s="49"/>
      <c r="AT6302" s="49"/>
      <c r="AU6302" s="49"/>
      <c r="AV6302" s="49"/>
      <c r="AW6302" s="49"/>
      <c r="AX6302" s="49"/>
      <c r="AY6302" s="49"/>
      <c r="AZ6302" s="49"/>
      <c r="BA6302" s="49"/>
      <c r="BB6302" s="49"/>
      <c r="BC6302" s="49"/>
      <c r="BD6302" s="49"/>
      <c r="BE6302" s="49"/>
      <c r="BF6302" s="49"/>
      <c r="BG6302" s="49"/>
      <c r="BH6302" s="49"/>
      <c r="BI6302" s="49"/>
      <c r="BJ6302" s="49"/>
      <c r="BK6302" s="49"/>
      <c r="BL6302" s="49"/>
      <c r="BM6302" s="49"/>
      <c r="BN6302" s="49"/>
      <c r="BO6302" s="49"/>
      <c r="BP6302" s="49"/>
      <c r="BQ6302" s="49"/>
      <c r="BR6302" s="49"/>
      <c r="BS6302" s="49"/>
      <c r="BT6302" s="49"/>
      <c r="BU6302" s="49"/>
      <c r="BV6302" s="49"/>
      <c r="BW6302" s="49"/>
      <c r="BX6302" s="49"/>
      <c r="BY6302" s="49"/>
      <c r="BZ6302" s="49"/>
      <c r="CA6302" s="49"/>
      <c r="CB6302" s="49"/>
      <c r="CC6302" s="49"/>
      <c r="CD6302" s="49"/>
      <c r="CE6302" s="49"/>
      <c r="CF6302" s="49"/>
      <c r="CG6302" s="49"/>
      <c r="CH6302" s="49"/>
      <c r="CI6302" s="49"/>
      <c r="CJ6302" s="49"/>
      <c r="CK6302" s="49"/>
      <c r="CL6302" s="49"/>
      <c r="CM6302" s="49"/>
      <c r="CN6302" s="49"/>
      <c r="CO6302" s="49"/>
      <c r="CP6302" s="49"/>
      <c r="CQ6302" s="49"/>
      <c r="CR6302" s="49"/>
      <c r="CS6302" s="49"/>
      <c r="CT6302" s="49"/>
      <c r="CU6302" s="49"/>
      <c r="CV6302" s="49"/>
      <c r="CW6302" s="49"/>
      <c r="CX6302" s="49"/>
      <c r="CY6302" s="49"/>
      <c r="CZ6302" s="49"/>
      <c r="DA6302" s="49"/>
      <c r="DB6302" s="49"/>
      <c r="DC6302" s="49"/>
      <c r="DD6302" s="49"/>
      <c r="DE6302" s="49"/>
      <c r="DF6302" s="49"/>
      <c r="DG6302" s="49"/>
      <c r="DH6302" s="49"/>
      <c r="DI6302" s="49"/>
      <c r="DJ6302" s="49"/>
      <c r="DK6302" s="49"/>
      <c r="DL6302" s="49"/>
      <c r="DM6302" s="49"/>
      <c r="DN6302" s="49"/>
      <c r="DO6302" s="49"/>
      <c r="DP6302" s="49"/>
      <c r="DQ6302" s="49"/>
      <c r="DR6302" s="49"/>
      <c r="DS6302" s="49"/>
      <c r="DT6302" s="49"/>
      <c r="DU6302" s="49"/>
      <c r="DV6302" s="49"/>
      <c r="DW6302" s="49"/>
      <c r="DX6302" s="49"/>
      <c r="DY6302" s="49"/>
      <c r="DZ6302" s="49"/>
      <c r="EA6302" s="49"/>
      <c r="EB6302" s="49"/>
      <c r="EC6302" s="49"/>
      <c r="ED6302" s="49"/>
      <c r="EE6302" s="49"/>
      <c r="EF6302" s="49"/>
      <c r="EG6302" s="49"/>
      <c r="EH6302" s="49"/>
      <c r="EI6302" s="49"/>
      <c r="EJ6302" s="49"/>
      <c r="EK6302" s="49"/>
      <c r="EL6302" s="49"/>
      <c r="EM6302" s="49"/>
      <c r="EN6302" s="49"/>
      <c r="EO6302" s="49"/>
      <c r="EP6302" s="49"/>
      <c r="EQ6302" s="49"/>
      <c r="ER6302" s="49"/>
      <c r="ES6302" s="49"/>
      <c r="ET6302" s="49"/>
      <c r="EU6302" s="49"/>
      <c r="EV6302" s="49"/>
      <c r="EW6302" s="49"/>
      <c r="EX6302" s="49"/>
      <c r="EY6302" s="49"/>
      <c r="EZ6302" s="49"/>
      <c r="FA6302" s="49"/>
      <c r="FB6302" s="49"/>
      <c r="FC6302" s="49"/>
      <c r="FD6302" s="49"/>
      <c r="FE6302" s="49"/>
      <c r="FF6302" s="49"/>
      <c r="FG6302" s="49"/>
      <c r="FH6302" s="49"/>
      <c r="FI6302" s="49"/>
      <c r="FJ6302" s="49"/>
      <c r="FK6302" s="49"/>
      <c r="FL6302" s="49"/>
      <c r="FM6302" s="49"/>
      <c r="FN6302" s="49"/>
      <c r="FO6302" s="49"/>
      <c r="FP6302" s="49"/>
      <c r="FQ6302" s="49"/>
      <c r="FR6302" s="49"/>
      <c r="FS6302" s="49"/>
      <c r="FT6302" s="49"/>
      <c r="FU6302" s="49"/>
      <c r="FV6302" s="49"/>
      <c r="FW6302" s="49"/>
      <c r="FX6302" s="49"/>
      <c r="FY6302" s="49"/>
      <c r="FZ6302" s="49"/>
      <c r="GA6302" s="49"/>
      <c r="GB6302" s="49"/>
      <c r="GC6302" s="49"/>
      <c r="GD6302" s="49"/>
      <c r="GE6302" s="49"/>
      <c r="GF6302" s="49"/>
      <c r="GG6302" s="49"/>
      <c r="GH6302" s="49"/>
      <c r="GI6302" s="49"/>
      <c r="GJ6302" s="49"/>
      <c r="GK6302" s="49"/>
      <c r="GL6302" s="49"/>
      <c r="GM6302" s="49"/>
      <c r="GN6302" s="49"/>
      <c r="GO6302" s="49"/>
      <c r="GP6302" s="49"/>
      <c r="GQ6302" s="49"/>
      <c r="GR6302" s="49"/>
      <c r="GS6302" s="49"/>
      <c r="GT6302" s="49"/>
      <c r="GU6302" s="49"/>
      <c r="GV6302" s="49"/>
      <c r="GW6302" s="49"/>
      <c r="GX6302" s="49"/>
      <c r="GY6302" s="49"/>
      <c r="GZ6302" s="49"/>
      <c r="HA6302" s="49"/>
      <c r="HB6302" s="49"/>
      <c r="HC6302" s="49"/>
      <c r="HD6302" s="49"/>
      <c r="HE6302" s="49"/>
      <c r="HF6302" s="49"/>
      <c r="HG6302" s="49"/>
      <c r="HH6302" s="49"/>
      <c r="HI6302" s="49"/>
      <c r="HJ6302" s="49"/>
      <c r="HK6302" s="49"/>
      <c r="HL6302" s="49"/>
      <c r="HM6302" s="49"/>
      <c r="HN6302" s="49"/>
      <c r="HO6302" s="49"/>
      <c r="HP6302" s="49"/>
      <c r="HQ6302" s="49"/>
      <c r="HR6302" s="49"/>
      <c r="HS6302" s="49"/>
      <c r="HT6302" s="49"/>
      <c r="HU6302" s="49"/>
      <c r="HV6302" s="49"/>
      <c r="HW6302" s="49"/>
      <c r="HX6302" s="49"/>
      <c r="HY6302" s="49"/>
      <c r="HZ6302" s="49"/>
      <c r="IA6302" s="49"/>
      <c r="IB6302" s="49"/>
      <c r="IC6302" s="49"/>
      <c r="ID6302" s="49"/>
      <c r="IE6302" s="49"/>
      <c r="IF6302" s="49"/>
      <c r="IG6302" s="49"/>
      <c r="IH6302" s="49"/>
    </row>
    <row r="6303" spans="1:242">
      <c r="A6303" s="32">
        <v>53</v>
      </c>
      <c r="B6303" s="210" t="s">
        <v>5543</v>
      </c>
      <c r="C6303" s="555" t="s">
        <v>7364</v>
      </c>
      <c r="D6303" s="32" t="s">
        <v>1808</v>
      </c>
      <c r="E6303" s="195">
        <f t="shared" si="408"/>
        <v>0</v>
      </c>
      <c r="F6303" s="187"/>
      <c r="G6303" s="187"/>
      <c r="H6303" s="187"/>
      <c r="I6303" s="48"/>
      <c r="J6303" s="49"/>
      <c r="K6303" s="49"/>
      <c r="L6303" s="49"/>
      <c r="M6303" s="49"/>
      <c r="N6303" s="49"/>
      <c r="O6303" s="49"/>
      <c r="P6303" s="49"/>
      <c r="Q6303" s="49"/>
      <c r="R6303" s="49"/>
      <c r="S6303" s="49"/>
      <c r="T6303" s="49"/>
      <c r="U6303" s="49"/>
      <c r="V6303" s="49"/>
      <c r="W6303" s="49"/>
      <c r="X6303" s="49"/>
      <c r="Y6303" s="49"/>
      <c r="Z6303" s="49"/>
      <c r="AA6303" s="49"/>
      <c r="AB6303" s="49"/>
      <c r="AC6303" s="49"/>
      <c r="AD6303" s="49"/>
      <c r="AE6303" s="49"/>
      <c r="AF6303" s="49"/>
      <c r="AG6303" s="49"/>
      <c r="AH6303" s="49"/>
      <c r="AI6303" s="49"/>
      <c r="AJ6303" s="49"/>
      <c r="AK6303" s="49"/>
      <c r="AL6303" s="49"/>
      <c r="AM6303" s="49"/>
      <c r="AN6303" s="49"/>
      <c r="AO6303" s="49"/>
      <c r="AP6303" s="49"/>
      <c r="AQ6303" s="49"/>
      <c r="AR6303" s="49"/>
      <c r="AS6303" s="49"/>
      <c r="AT6303" s="49"/>
      <c r="AU6303" s="49"/>
      <c r="AV6303" s="49"/>
      <c r="AW6303" s="49"/>
      <c r="AX6303" s="49"/>
      <c r="AY6303" s="49"/>
      <c r="AZ6303" s="49"/>
      <c r="BA6303" s="49"/>
      <c r="BB6303" s="49"/>
      <c r="BC6303" s="49"/>
      <c r="BD6303" s="49"/>
      <c r="BE6303" s="49"/>
      <c r="BF6303" s="49"/>
      <c r="BG6303" s="49"/>
      <c r="BH6303" s="49"/>
      <c r="BI6303" s="49"/>
      <c r="BJ6303" s="49"/>
      <c r="BK6303" s="49"/>
      <c r="BL6303" s="49"/>
      <c r="BM6303" s="49"/>
      <c r="BN6303" s="49"/>
      <c r="BO6303" s="49"/>
      <c r="BP6303" s="49"/>
      <c r="BQ6303" s="49"/>
      <c r="BR6303" s="49"/>
      <c r="BS6303" s="49"/>
      <c r="BT6303" s="49"/>
      <c r="BU6303" s="49"/>
      <c r="BV6303" s="49"/>
      <c r="BW6303" s="49"/>
      <c r="BX6303" s="49"/>
      <c r="BY6303" s="49"/>
      <c r="BZ6303" s="49"/>
      <c r="CA6303" s="49"/>
      <c r="CB6303" s="49"/>
      <c r="CC6303" s="49"/>
      <c r="CD6303" s="49"/>
      <c r="CE6303" s="49"/>
      <c r="CF6303" s="49"/>
      <c r="CG6303" s="49"/>
      <c r="CH6303" s="49"/>
      <c r="CI6303" s="49"/>
      <c r="CJ6303" s="49"/>
      <c r="CK6303" s="49"/>
      <c r="CL6303" s="49"/>
      <c r="CM6303" s="49"/>
      <c r="CN6303" s="49"/>
      <c r="CO6303" s="49"/>
      <c r="CP6303" s="49"/>
      <c r="CQ6303" s="49"/>
      <c r="CR6303" s="49"/>
      <c r="CS6303" s="49"/>
      <c r="CT6303" s="49"/>
      <c r="CU6303" s="49"/>
      <c r="CV6303" s="49"/>
      <c r="CW6303" s="49"/>
      <c r="CX6303" s="49"/>
      <c r="CY6303" s="49"/>
      <c r="CZ6303" s="49"/>
      <c r="DA6303" s="49"/>
      <c r="DB6303" s="49"/>
      <c r="DC6303" s="49"/>
      <c r="DD6303" s="49"/>
      <c r="DE6303" s="49"/>
      <c r="DF6303" s="49"/>
      <c r="DG6303" s="49"/>
      <c r="DH6303" s="49"/>
      <c r="DI6303" s="49"/>
      <c r="DJ6303" s="49"/>
      <c r="DK6303" s="49"/>
      <c r="DL6303" s="49"/>
      <c r="DM6303" s="49"/>
      <c r="DN6303" s="49"/>
      <c r="DO6303" s="49"/>
      <c r="DP6303" s="49"/>
      <c r="DQ6303" s="49"/>
      <c r="DR6303" s="49"/>
      <c r="DS6303" s="49"/>
      <c r="DT6303" s="49"/>
      <c r="DU6303" s="49"/>
      <c r="DV6303" s="49"/>
      <c r="DW6303" s="49"/>
      <c r="DX6303" s="49"/>
      <c r="DY6303" s="49"/>
      <c r="DZ6303" s="49"/>
      <c r="EA6303" s="49"/>
      <c r="EB6303" s="49"/>
      <c r="EC6303" s="49"/>
      <c r="ED6303" s="49"/>
      <c r="EE6303" s="49"/>
      <c r="EF6303" s="49"/>
      <c r="EG6303" s="49"/>
      <c r="EH6303" s="49"/>
      <c r="EI6303" s="49"/>
      <c r="EJ6303" s="49"/>
      <c r="EK6303" s="49"/>
      <c r="EL6303" s="49"/>
      <c r="EM6303" s="49"/>
      <c r="EN6303" s="49"/>
      <c r="EO6303" s="49"/>
      <c r="EP6303" s="49"/>
      <c r="EQ6303" s="49"/>
      <c r="ER6303" s="49"/>
      <c r="ES6303" s="49"/>
      <c r="ET6303" s="49"/>
      <c r="EU6303" s="49"/>
      <c r="EV6303" s="49"/>
      <c r="EW6303" s="49"/>
      <c r="EX6303" s="49"/>
      <c r="EY6303" s="49"/>
      <c r="EZ6303" s="49"/>
      <c r="FA6303" s="49"/>
      <c r="FB6303" s="49"/>
      <c r="FC6303" s="49"/>
      <c r="FD6303" s="49"/>
      <c r="FE6303" s="49"/>
      <c r="FF6303" s="49"/>
      <c r="FG6303" s="49"/>
      <c r="FH6303" s="49"/>
      <c r="FI6303" s="49"/>
      <c r="FJ6303" s="49"/>
      <c r="FK6303" s="49"/>
      <c r="FL6303" s="49"/>
      <c r="FM6303" s="49"/>
      <c r="FN6303" s="49"/>
      <c r="FO6303" s="49"/>
      <c r="FP6303" s="49"/>
      <c r="FQ6303" s="49"/>
      <c r="FR6303" s="49"/>
      <c r="FS6303" s="49"/>
      <c r="FT6303" s="49"/>
      <c r="FU6303" s="49"/>
      <c r="FV6303" s="49"/>
      <c r="FW6303" s="49"/>
      <c r="FX6303" s="49"/>
      <c r="FY6303" s="49"/>
      <c r="FZ6303" s="49"/>
      <c r="GA6303" s="49"/>
      <c r="GB6303" s="49"/>
      <c r="GC6303" s="49"/>
      <c r="GD6303" s="49"/>
      <c r="GE6303" s="49"/>
      <c r="GF6303" s="49"/>
      <c r="GG6303" s="49"/>
      <c r="GH6303" s="49"/>
      <c r="GI6303" s="49"/>
      <c r="GJ6303" s="49"/>
      <c r="GK6303" s="49"/>
      <c r="GL6303" s="49"/>
      <c r="GM6303" s="49"/>
      <c r="GN6303" s="49"/>
      <c r="GO6303" s="49"/>
      <c r="GP6303" s="49"/>
      <c r="GQ6303" s="49"/>
      <c r="GR6303" s="49"/>
      <c r="GS6303" s="49"/>
      <c r="GT6303" s="49"/>
      <c r="GU6303" s="49"/>
      <c r="GV6303" s="49"/>
      <c r="GW6303" s="49"/>
      <c r="GX6303" s="49"/>
      <c r="GY6303" s="49"/>
      <c r="GZ6303" s="49"/>
      <c r="HA6303" s="49"/>
      <c r="HB6303" s="49"/>
      <c r="HC6303" s="49"/>
      <c r="HD6303" s="49"/>
      <c r="HE6303" s="49"/>
      <c r="HF6303" s="49"/>
      <c r="HG6303" s="49"/>
      <c r="HH6303" s="49"/>
      <c r="HI6303" s="49"/>
      <c r="HJ6303" s="49"/>
      <c r="HK6303" s="49"/>
      <c r="HL6303" s="49"/>
      <c r="HM6303" s="49"/>
      <c r="HN6303" s="49"/>
      <c r="HO6303" s="49"/>
      <c r="HP6303" s="49"/>
      <c r="HQ6303" s="49"/>
      <c r="HR6303" s="49"/>
      <c r="HS6303" s="49"/>
      <c r="HT6303" s="49"/>
      <c r="HU6303" s="49"/>
      <c r="HV6303" s="49"/>
      <c r="HW6303" s="49"/>
      <c r="HX6303" s="49"/>
      <c r="HY6303" s="49"/>
      <c r="HZ6303" s="49"/>
      <c r="IA6303" s="49"/>
      <c r="IB6303" s="49"/>
      <c r="IC6303" s="49"/>
      <c r="ID6303" s="49"/>
      <c r="IE6303" s="49"/>
      <c r="IF6303" s="49"/>
      <c r="IG6303" s="49"/>
      <c r="IH6303" s="49"/>
    </row>
    <row r="6304" spans="1:242" ht="30" customHeight="1">
      <c r="A6304" s="512"/>
      <c r="B6304" s="916" t="s">
        <v>7365</v>
      </c>
      <c r="C6304" s="916"/>
      <c r="D6304" s="916"/>
      <c r="E6304" s="916"/>
      <c r="F6304" s="916"/>
      <c r="G6304" s="916"/>
      <c r="H6304" s="916"/>
      <c r="I6304" s="48"/>
      <c r="J6304" s="49"/>
      <c r="K6304" s="49"/>
      <c r="L6304" s="49"/>
      <c r="M6304" s="49"/>
      <c r="N6304" s="49"/>
      <c r="O6304" s="49"/>
      <c r="P6304" s="49"/>
      <c r="Q6304" s="49"/>
      <c r="R6304" s="49"/>
      <c r="S6304" s="49"/>
      <c r="T6304" s="49"/>
      <c r="U6304" s="49"/>
      <c r="V6304" s="49"/>
      <c r="W6304" s="49"/>
      <c r="X6304" s="49"/>
      <c r="Y6304" s="49"/>
      <c r="Z6304" s="49"/>
      <c r="AA6304" s="49"/>
      <c r="AB6304" s="49"/>
      <c r="AC6304" s="49"/>
      <c r="AD6304" s="49"/>
      <c r="AE6304" s="49"/>
      <c r="AF6304" s="49"/>
      <c r="AG6304" s="49"/>
      <c r="AH6304" s="49"/>
      <c r="AI6304" s="49"/>
      <c r="AJ6304" s="49"/>
      <c r="AK6304" s="49"/>
      <c r="AL6304" s="49"/>
      <c r="AM6304" s="49"/>
      <c r="AN6304" s="49"/>
      <c r="AO6304" s="49"/>
      <c r="AP6304" s="49"/>
      <c r="AQ6304" s="49"/>
      <c r="AR6304" s="49"/>
      <c r="AS6304" s="49"/>
      <c r="AT6304" s="49"/>
      <c r="AU6304" s="49"/>
      <c r="AV6304" s="49"/>
      <c r="AW6304" s="49"/>
      <c r="AX6304" s="49"/>
      <c r="AY6304" s="49"/>
      <c r="AZ6304" s="49"/>
      <c r="BA6304" s="49"/>
      <c r="BB6304" s="49"/>
      <c r="BC6304" s="49"/>
      <c r="BD6304" s="49"/>
      <c r="BE6304" s="49"/>
      <c r="BF6304" s="49"/>
      <c r="BG6304" s="49"/>
      <c r="BH6304" s="49"/>
      <c r="BI6304" s="49"/>
      <c r="BJ6304" s="49"/>
      <c r="BK6304" s="49"/>
      <c r="BL6304" s="49"/>
      <c r="BM6304" s="49"/>
      <c r="BN6304" s="49"/>
      <c r="BO6304" s="49"/>
      <c r="BP6304" s="49"/>
      <c r="BQ6304" s="49"/>
      <c r="BR6304" s="49"/>
      <c r="BS6304" s="49"/>
      <c r="BT6304" s="49"/>
      <c r="BU6304" s="49"/>
      <c r="BV6304" s="49"/>
      <c r="BW6304" s="49"/>
      <c r="BX6304" s="49"/>
      <c r="BY6304" s="49"/>
      <c r="BZ6304" s="49"/>
      <c r="CA6304" s="49"/>
      <c r="CB6304" s="49"/>
      <c r="CC6304" s="49"/>
      <c r="CD6304" s="49"/>
      <c r="CE6304" s="49"/>
      <c r="CF6304" s="49"/>
      <c r="CG6304" s="49"/>
      <c r="CH6304" s="49"/>
      <c r="CI6304" s="49"/>
      <c r="CJ6304" s="49"/>
      <c r="CK6304" s="49"/>
      <c r="CL6304" s="49"/>
      <c r="CM6304" s="49"/>
      <c r="CN6304" s="49"/>
      <c r="CO6304" s="49"/>
      <c r="CP6304" s="49"/>
      <c r="CQ6304" s="49"/>
      <c r="CR6304" s="49"/>
      <c r="CS6304" s="49"/>
      <c r="CT6304" s="49"/>
      <c r="CU6304" s="49"/>
      <c r="CV6304" s="49"/>
      <c r="CW6304" s="49"/>
      <c r="CX6304" s="49"/>
      <c r="CY6304" s="49"/>
      <c r="CZ6304" s="49"/>
      <c r="DA6304" s="49"/>
      <c r="DB6304" s="49"/>
      <c r="DC6304" s="49"/>
      <c r="DD6304" s="49"/>
      <c r="DE6304" s="49"/>
      <c r="DF6304" s="49"/>
      <c r="DG6304" s="49"/>
      <c r="DH6304" s="49"/>
      <c r="DI6304" s="49"/>
      <c r="DJ6304" s="49"/>
      <c r="DK6304" s="49"/>
      <c r="DL6304" s="49"/>
      <c r="DM6304" s="49"/>
      <c r="DN6304" s="49"/>
      <c r="DO6304" s="49"/>
      <c r="DP6304" s="49"/>
      <c r="DQ6304" s="49"/>
      <c r="DR6304" s="49"/>
      <c r="DS6304" s="49"/>
      <c r="DT6304" s="49"/>
      <c r="DU6304" s="49"/>
      <c r="DV6304" s="49"/>
      <c r="DW6304" s="49"/>
      <c r="DX6304" s="49"/>
      <c r="DY6304" s="49"/>
      <c r="DZ6304" s="49"/>
      <c r="EA6304" s="49"/>
      <c r="EB6304" s="49"/>
      <c r="EC6304" s="49"/>
      <c r="ED6304" s="49"/>
      <c r="EE6304" s="49"/>
      <c r="EF6304" s="49"/>
      <c r="EG6304" s="49"/>
      <c r="EH6304" s="49"/>
      <c r="EI6304" s="49"/>
      <c r="EJ6304" s="49"/>
      <c r="EK6304" s="49"/>
      <c r="EL6304" s="49"/>
      <c r="EM6304" s="49"/>
      <c r="EN6304" s="49"/>
      <c r="EO6304" s="49"/>
      <c r="EP6304" s="49"/>
      <c r="EQ6304" s="49"/>
      <c r="ER6304" s="49"/>
      <c r="ES6304" s="49"/>
      <c r="ET6304" s="49"/>
      <c r="EU6304" s="49"/>
      <c r="EV6304" s="49"/>
      <c r="EW6304" s="49"/>
      <c r="EX6304" s="49"/>
      <c r="EY6304" s="49"/>
      <c r="EZ6304" s="49"/>
      <c r="FA6304" s="49"/>
      <c r="FB6304" s="49"/>
      <c r="FC6304" s="49"/>
      <c r="FD6304" s="49"/>
      <c r="FE6304" s="49"/>
      <c r="FF6304" s="49"/>
      <c r="FG6304" s="49"/>
      <c r="FH6304" s="49"/>
      <c r="FI6304" s="49"/>
      <c r="FJ6304" s="49"/>
      <c r="FK6304" s="49"/>
      <c r="FL6304" s="49"/>
      <c r="FM6304" s="49"/>
      <c r="FN6304" s="49"/>
      <c r="FO6304" s="49"/>
      <c r="FP6304" s="49"/>
      <c r="FQ6304" s="49"/>
      <c r="FR6304" s="49"/>
      <c r="FS6304" s="49"/>
      <c r="FT6304" s="49"/>
      <c r="FU6304" s="49"/>
      <c r="FV6304" s="49"/>
      <c r="FW6304" s="49"/>
      <c r="FX6304" s="49"/>
      <c r="FY6304" s="49"/>
      <c r="FZ6304" s="49"/>
      <c r="GA6304" s="49"/>
      <c r="GB6304" s="49"/>
      <c r="GC6304" s="49"/>
      <c r="GD6304" s="49"/>
      <c r="GE6304" s="49"/>
      <c r="GF6304" s="49"/>
      <c r="GG6304" s="49"/>
      <c r="GH6304" s="49"/>
      <c r="GI6304" s="49"/>
      <c r="GJ6304" s="49"/>
      <c r="GK6304" s="49"/>
      <c r="GL6304" s="49"/>
      <c r="GM6304" s="49"/>
      <c r="GN6304" s="49"/>
      <c r="GO6304" s="49"/>
      <c r="GP6304" s="49"/>
      <c r="GQ6304" s="49"/>
      <c r="GR6304" s="49"/>
      <c r="GS6304" s="49"/>
      <c r="GT6304" s="49"/>
      <c r="GU6304" s="49"/>
      <c r="GV6304" s="49"/>
      <c r="GW6304" s="49"/>
      <c r="GX6304" s="49"/>
      <c r="GY6304" s="49"/>
      <c r="GZ6304" s="49"/>
      <c r="HA6304" s="49"/>
      <c r="HB6304" s="49"/>
      <c r="HC6304" s="49"/>
      <c r="HD6304" s="49"/>
      <c r="HE6304" s="49"/>
      <c r="HF6304" s="49"/>
      <c r="HG6304" s="49"/>
      <c r="HH6304" s="49"/>
      <c r="HI6304" s="49"/>
      <c r="HJ6304" s="49"/>
      <c r="HK6304" s="49"/>
      <c r="HL6304" s="49"/>
      <c r="HM6304" s="49"/>
      <c r="HN6304" s="49"/>
      <c r="HO6304" s="49"/>
      <c r="HP6304" s="49"/>
      <c r="HQ6304" s="49"/>
      <c r="HR6304" s="49"/>
      <c r="HS6304" s="49"/>
      <c r="HT6304" s="49"/>
      <c r="HU6304" s="49"/>
      <c r="HV6304" s="49"/>
      <c r="HW6304" s="49"/>
      <c r="HX6304" s="49"/>
      <c r="HY6304" s="49"/>
      <c r="HZ6304" s="49"/>
      <c r="IA6304" s="49"/>
      <c r="IB6304" s="49"/>
      <c r="IC6304" s="49"/>
      <c r="ID6304" s="49"/>
      <c r="IE6304" s="49"/>
      <c r="IF6304" s="49"/>
      <c r="IG6304" s="49"/>
      <c r="IH6304" s="49"/>
    </row>
    <row r="6305" spans="1:242">
      <c r="A6305" s="32">
        <v>54</v>
      </c>
      <c r="B6305" s="210" t="s">
        <v>7299</v>
      </c>
      <c r="C6305" s="555" t="s">
        <v>7366</v>
      </c>
      <c r="D6305" s="32" t="s">
        <v>1808</v>
      </c>
      <c r="E6305" s="195">
        <f t="shared" ref="E6305:E6314" si="409">+F6305+G6305+H6305</f>
        <v>1</v>
      </c>
      <c r="F6305" s="187"/>
      <c r="G6305" s="187">
        <v>1</v>
      </c>
      <c r="H6305" s="187"/>
      <c r="I6305" s="48"/>
      <c r="J6305" s="49"/>
      <c r="K6305" s="49"/>
      <c r="L6305" s="49"/>
      <c r="M6305" s="49"/>
      <c r="N6305" s="49"/>
      <c r="O6305" s="49"/>
      <c r="P6305" s="49"/>
      <c r="Q6305" s="49"/>
      <c r="R6305" s="49"/>
      <c r="S6305" s="49"/>
      <c r="T6305" s="49"/>
      <c r="U6305" s="49"/>
      <c r="V6305" s="49"/>
      <c r="W6305" s="49"/>
      <c r="X6305" s="49"/>
      <c r="Y6305" s="49"/>
      <c r="Z6305" s="49"/>
      <c r="AA6305" s="49"/>
      <c r="AB6305" s="49"/>
      <c r="AC6305" s="49"/>
      <c r="AD6305" s="49"/>
      <c r="AE6305" s="49"/>
      <c r="AF6305" s="49"/>
      <c r="AG6305" s="49"/>
      <c r="AH6305" s="49"/>
      <c r="AI6305" s="49"/>
      <c r="AJ6305" s="49"/>
      <c r="AK6305" s="49"/>
      <c r="AL6305" s="49"/>
      <c r="AM6305" s="49"/>
      <c r="AN6305" s="49"/>
      <c r="AO6305" s="49"/>
      <c r="AP6305" s="49"/>
      <c r="AQ6305" s="49"/>
      <c r="AR6305" s="49"/>
      <c r="AS6305" s="49"/>
      <c r="AT6305" s="49"/>
      <c r="AU6305" s="49"/>
      <c r="AV6305" s="49"/>
      <c r="AW6305" s="49"/>
      <c r="AX6305" s="49"/>
      <c r="AY6305" s="49"/>
      <c r="AZ6305" s="49"/>
      <c r="BA6305" s="49"/>
      <c r="BB6305" s="49"/>
      <c r="BC6305" s="49"/>
      <c r="BD6305" s="49"/>
      <c r="BE6305" s="49"/>
      <c r="BF6305" s="49"/>
      <c r="BG6305" s="49"/>
      <c r="BH6305" s="49"/>
      <c r="BI6305" s="49"/>
      <c r="BJ6305" s="49"/>
      <c r="BK6305" s="49"/>
      <c r="BL6305" s="49"/>
      <c r="BM6305" s="49"/>
      <c r="BN6305" s="49"/>
      <c r="BO6305" s="49"/>
      <c r="BP6305" s="49"/>
      <c r="BQ6305" s="49"/>
      <c r="BR6305" s="49"/>
      <c r="BS6305" s="49"/>
      <c r="BT6305" s="49"/>
      <c r="BU6305" s="49"/>
      <c r="BV6305" s="49"/>
      <c r="BW6305" s="49"/>
      <c r="BX6305" s="49"/>
      <c r="BY6305" s="49"/>
      <c r="BZ6305" s="49"/>
      <c r="CA6305" s="49"/>
      <c r="CB6305" s="49"/>
      <c r="CC6305" s="49"/>
      <c r="CD6305" s="49"/>
      <c r="CE6305" s="49"/>
      <c r="CF6305" s="49"/>
      <c r="CG6305" s="49"/>
      <c r="CH6305" s="49"/>
      <c r="CI6305" s="49"/>
      <c r="CJ6305" s="49"/>
      <c r="CK6305" s="49"/>
      <c r="CL6305" s="49"/>
      <c r="CM6305" s="49"/>
      <c r="CN6305" s="49"/>
      <c r="CO6305" s="49"/>
      <c r="CP6305" s="49"/>
      <c r="CQ6305" s="49"/>
      <c r="CR6305" s="49"/>
      <c r="CS6305" s="49"/>
      <c r="CT6305" s="49"/>
      <c r="CU6305" s="49"/>
      <c r="CV6305" s="49"/>
      <c r="CW6305" s="49"/>
      <c r="CX6305" s="49"/>
      <c r="CY6305" s="49"/>
      <c r="CZ6305" s="49"/>
      <c r="DA6305" s="49"/>
      <c r="DB6305" s="49"/>
      <c r="DC6305" s="49"/>
      <c r="DD6305" s="49"/>
      <c r="DE6305" s="49"/>
      <c r="DF6305" s="49"/>
      <c r="DG6305" s="49"/>
      <c r="DH6305" s="49"/>
      <c r="DI6305" s="49"/>
      <c r="DJ6305" s="49"/>
      <c r="DK6305" s="49"/>
      <c r="DL6305" s="49"/>
      <c r="DM6305" s="49"/>
      <c r="DN6305" s="49"/>
      <c r="DO6305" s="49"/>
      <c r="DP6305" s="49"/>
      <c r="DQ6305" s="49"/>
      <c r="DR6305" s="49"/>
      <c r="DS6305" s="49"/>
      <c r="DT6305" s="49"/>
      <c r="DU6305" s="49"/>
      <c r="DV6305" s="49"/>
      <c r="DW6305" s="49"/>
      <c r="DX6305" s="49"/>
      <c r="DY6305" s="49"/>
      <c r="DZ6305" s="49"/>
      <c r="EA6305" s="49"/>
      <c r="EB6305" s="49"/>
      <c r="EC6305" s="49"/>
      <c r="ED6305" s="49"/>
      <c r="EE6305" s="49"/>
      <c r="EF6305" s="49"/>
      <c r="EG6305" s="49"/>
      <c r="EH6305" s="49"/>
      <c r="EI6305" s="49"/>
      <c r="EJ6305" s="49"/>
      <c r="EK6305" s="49"/>
      <c r="EL6305" s="49"/>
      <c r="EM6305" s="49"/>
      <c r="EN6305" s="49"/>
      <c r="EO6305" s="49"/>
      <c r="EP6305" s="49"/>
      <c r="EQ6305" s="49"/>
      <c r="ER6305" s="49"/>
      <c r="ES6305" s="49"/>
      <c r="ET6305" s="49"/>
      <c r="EU6305" s="49"/>
      <c r="EV6305" s="49"/>
      <c r="EW6305" s="49"/>
      <c r="EX6305" s="49"/>
      <c r="EY6305" s="49"/>
      <c r="EZ6305" s="49"/>
      <c r="FA6305" s="49"/>
      <c r="FB6305" s="49"/>
      <c r="FC6305" s="49"/>
      <c r="FD6305" s="49"/>
      <c r="FE6305" s="49"/>
      <c r="FF6305" s="49"/>
      <c r="FG6305" s="49"/>
      <c r="FH6305" s="49"/>
      <c r="FI6305" s="49"/>
      <c r="FJ6305" s="49"/>
      <c r="FK6305" s="49"/>
      <c r="FL6305" s="49"/>
      <c r="FM6305" s="49"/>
      <c r="FN6305" s="49"/>
      <c r="FO6305" s="49"/>
      <c r="FP6305" s="49"/>
      <c r="FQ6305" s="49"/>
      <c r="FR6305" s="49"/>
      <c r="FS6305" s="49"/>
      <c r="FT6305" s="49"/>
      <c r="FU6305" s="49"/>
      <c r="FV6305" s="49"/>
      <c r="FW6305" s="49"/>
      <c r="FX6305" s="49"/>
      <c r="FY6305" s="49"/>
      <c r="FZ6305" s="49"/>
      <c r="GA6305" s="49"/>
      <c r="GB6305" s="49"/>
      <c r="GC6305" s="49"/>
      <c r="GD6305" s="49"/>
      <c r="GE6305" s="49"/>
      <c r="GF6305" s="49"/>
      <c r="GG6305" s="49"/>
      <c r="GH6305" s="49"/>
      <c r="GI6305" s="49"/>
      <c r="GJ6305" s="49"/>
      <c r="GK6305" s="49"/>
      <c r="GL6305" s="49"/>
      <c r="GM6305" s="49"/>
      <c r="GN6305" s="49"/>
      <c r="GO6305" s="49"/>
      <c r="GP6305" s="49"/>
      <c r="GQ6305" s="49"/>
      <c r="GR6305" s="49"/>
      <c r="GS6305" s="49"/>
      <c r="GT6305" s="49"/>
      <c r="GU6305" s="49"/>
      <c r="GV6305" s="49"/>
      <c r="GW6305" s="49"/>
      <c r="GX6305" s="49"/>
      <c r="GY6305" s="49"/>
      <c r="GZ6305" s="49"/>
      <c r="HA6305" s="49"/>
      <c r="HB6305" s="49"/>
      <c r="HC6305" s="49"/>
      <c r="HD6305" s="49"/>
      <c r="HE6305" s="49"/>
      <c r="HF6305" s="49"/>
      <c r="HG6305" s="49"/>
      <c r="HH6305" s="49"/>
      <c r="HI6305" s="49"/>
      <c r="HJ6305" s="49"/>
      <c r="HK6305" s="49"/>
      <c r="HL6305" s="49"/>
      <c r="HM6305" s="49"/>
      <c r="HN6305" s="49"/>
      <c r="HO6305" s="49"/>
      <c r="HP6305" s="49"/>
      <c r="HQ6305" s="49"/>
      <c r="HR6305" s="49"/>
      <c r="HS6305" s="49"/>
      <c r="HT6305" s="49"/>
      <c r="HU6305" s="49"/>
      <c r="HV6305" s="49"/>
      <c r="HW6305" s="49"/>
      <c r="HX6305" s="49"/>
      <c r="HY6305" s="49"/>
      <c r="HZ6305" s="49"/>
      <c r="IA6305" s="49"/>
      <c r="IB6305" s="49"/>
      <c r="IC6305" s="49"/>
      <c r="ID6305" s="49"/>
      <c r="IE6305" s="49"/>
      <c r="IF6305" s="49"/>
      <c r="IG6305" s="49"/>
      <c r="IH6305" s="49"/>
    </row>
    <row r="6306" spans="1:242">
      <c r="A6306" s="32">
        <v>55</v>
      </c>
      <c r="B6306" s="210" t="s">
        <v>1907</v>
      </c>
      <c r="C6306" s="555" t="s">
        <v>7367</v>
      </c>
      <c r="D6306" s="32" t="s">
        <v>1808</v>
      </c>
      <c r="E6306" s="195">
        <f t="shared" si="409"/>
        <v>1</v>
      </c>
      <c r="F6306" s="187"/>
      <c r="G6306" s="187"/>
      <c r="H6306" s="187">
        <v>1</v>
      </c>
      <c r="I6306" s="48"/>
      <c r="J6306" s="49"/>
      <c r="K6306" s="49"/>
      <c r="L6306" s="49"/>
      <c r="M6306" s="49"/>
      <c r="N6306" s="49"/>
      <c r="O6306" s="49"/>
      <c r="P6306" s="49"/>
      <c r="Q6306" s="49"/>
      <c r="R6306" s="49"/>
      <c r="S6306" s="49"/>
      <c r="T6306" s="49"/>
      <c r="U6306" s="49"/>
      <c r="V6306" s="49"/>
      <c r="W6306" s="49"/>
      <c r="X6306" s="49"/>
      <c r="Y6306" s="49"/>
      <c r="Z6306" s="49"/>
      <c r="AA6306" s="49"/>
      <c r="AB6306" s="49"/>
      <c r="AC6306" s="49"/>
      <c r="AD6306" s="49"/>
      <c r="AE6306" s="49"/>
      <c r="AF6306" s="49"/>
      <c r="AG6306" s="49"/>
      <c r="AH6306" s="49"/>
      <c r="AI6306" s="49"/>
      <c r="AJ6306" s="49"/>
      <c r="AK6306" s="49"/>
      <c r="AL6306" s="49"/>
      <c r="AM6306" s="49"/>
      <c r="AN6306" s="49"/>
      <c r="AO6306" s="49"/>
      <c r="AP6306" s="49"/>
      <c r="AQ6306" s="49"/>
      <c r="AR6306" s="49"/>
      <c r="AS6306" s="49"/>
      <c r="AT6306" s="49"/>
      <c r="AU6306" s="49"/>
      <c r="AV6306" s="49"/>
      <c r="AW6306" s="49"/>
      <c r="AX6306" s="49"/>
      <c r="AY6306" s="49"/>
      <c r="AZ6306" s="49"/>
      <c r="BA6306" s="49"/>
      <c r="BB6306" s="49"/>
      <c r="BC6306" s="49"/>
      <c r="BD6306" s="49"/>
      <c r="BE6306" s="49"/>
      <c r="BF6306" s="49"/>
      <c r="BG6306" s="49"/>
      <c r="BH6306" s="49"/>
      <c r="BI6306" s="49"/>
      <c r="BJ6306" s="49"/>
      <c r="BK6306" s="49"/>
      <c r="BL6306" s="49"/>
      <c r="BM6306" s="49"/>
      <c r="BN6306" s="49"/>
      <c r="BO6306" s="49"/>
      <c r="BP6306" s="49"/>
      <c r="BQ6306" s="49"/>
      <c r="BR6306" s="49"/>
      <c r="BS6306" s="49"/>
      <c r="BT6306" s="49"/>
      <c r="BU6306" s="49"/>
      <c r="BV6306" s="49"/>
      <c r="BW6306" s="49"/>
      <c r="BX6306" s="49"/>
      <c r="BY6306" s="49"/>
      <c r="BZ6306" s="49"/>
      <c r="CA6306" s="49"/>
      <c r="CB6306" s="49"/>
      <c r="CC6306" s="49"/>
      <c r="CD6306" s="49"/>
      <c r="CE6306" s="49"/>
      <c r="CF6306" s="49"/>
      <c r="CG6306" s="49"/>
      <c r="CH6306" s="49"/>
      <c r="CI6306" s="49"/>
      <c r="CJ6306" s="49"/>
      <c r="CK6306" s="49"/>
      <c r="CL6306" s="49"/>
      <c r="CM6306" s="49"/>
      <c r="CN6306" s="49"/>
      <c r="CO6306" s="49"/>
      <c r="CP6306" s="49"/>
      <c r="CQ6306" s="49"/>
      <c r="CR6306" s="49"/>
      <c r="CS6306" s="49"/>
      <c r="CT6306" s="49"/>
      <c r="CU6306" s="49"/>
      <c r="CV6306" s="49"/>
      <c r="CW6306" s="49"/>
      <c r="CX6306" s="49"/>
      <c r="CY6306" s="49"/>
      <c r="CZ6306" s="49"/>
      <c r="DA6306" s="49"/>
      <c r="DB6306" s="49"/>
      <c r="DC6306" s="49"/>
      <c r="DD6306" s="49"/>
      <c r="DE6306" s="49"/>
      <c r="DF6306" s="49"/>
      <c r="DG6306" s="49"/>
      <c r="DH6306" s="49"/>
      <c r="DI6306" s="49"/>
      <c r="DJ6306" s="49"/>
      <c r="DK6306" s="49"/>
      <c r="DL6306" s="49"/>
      <c r="DM6306" s="49"/>
      <c r="DN6306" s="49"/>
      <c r="DO6306" s="49"/>
      <c r="DP6306" s="49"/>
      <c r="DQ6306" s="49"/>
      <c r="DR6306" s="49"/>
      <c r="DS6306" s="49"/>
      <c r="DT6306" s="49"/>
      <c r="DU6306" s="49"/>
      <c r="DV6306" s="49"/>
      <c r="DW6306" s="49"/>
      <c r="DX6306" s="49"/>
      <c r="DY6306" s="49"/>
      <c r="DZ6306" s="49"/>
      <c r="EA6306" s="49"/>
      <c r="EB6306" s="49"/>
      <c r="EC6306" s="49"/>
      <c r="ED6306" s="49"/>
      <c r="EE6306" s="49"/>
      <c r="EF6306" s="49"/>
      <c r="EG6306" s="49"/>
      <c r="EH6306" s="49"/>
      <c r="EI6306" s="49"/>
      <c r="EJ6306" s="49"/>
      <c r="EK6306" s="49"/>
      <c r="EL6306" s="49"/>
      <c r="EM6306" s="49"/>
      <c r="EN6306" s="49"/>
      <c r="EO6306" s="49"/>
      <c r="EP6306" s="49"/>
      <c r="EQ6306" s="49"/>
      <c r="ER6306" s="49"/>
      <c r="ES6306" s="49"/>
      <c r="ET6306" s="49"/>
      <c r="EU6306" s="49"/>
      <c r="EV6306" s="49"/>
      <c r="EW6306" s="49"/>
      <c r="EX6306" s="49"/>
      <c r="EY6306" s="49"/>
      <c r="EZ6306" s="49"/>
      <c r="FA6306" s="49"/>
      <c r="FB6306" s="49"/>
      <c r="FC6306" s="49"/>
      <c r="FD6306" s="49"/>
      <c r="FE6306" s="49"/>
      <c r="FF6306" s="49"/>
      <c r="FG6306" s="49"/>
      <c r="FH6306" s="49"/>
      <c r="FI6306" s="49"/>
      <c r="FJ6306" s="49"/>
      <c r="FK6306" s="49"/>
      <c r="FL6306" s="49"/>
      <c r="FM6306" s="49"/>
      <c r="FN6306" s="49"/>
      <c r="FO6306" s="49"/>
      <c r="FP6306" s="49"/>
      <c r="FQ6306" s="49"/>
      <c r="FR6306" s="49"/>
      <c r="FS6306" s="49"/>
      <c r="FT6306" s="49"/>
      <c r="FU6306" s="49"/>
      <c r="FV6306" s="49"/>
      <c r="FW6306" s="49"/>
      <c r="FX6306" s="49"/>
      <c r="FY6306" s="49"/>
      <c r="FZ6306" s="49"/>
      <c r="GA6306" s="49"/>
      <c r="GB6306" s="49"/>
      <c r="GC6306" s="49"/>
      <c r="GD6306" s="49"/>
      <c r="GE6306" s="49"/>
      <c r="GF6306" s="49"/>
      <c r="GG6306" s="49"/>
      <c r="GH6306" s="49"/>
      <c r="GI6306" s="49"/>
      <c r="GJ6306" s="49"/>
      <c r="GK6306" s="49"/>
      <c r="GL6306" s="49"/>
      <c r="GM6306" s="49"/>
      <c r="GN6306" s="49"/>
      <c r="GO6306" s="49"/>
      <c r="GP6306" s="49"/>
      <c r="GQ6306" s="49"/>
      <c r="GR6306" s="49"/>
      <c r="GS6306" s="49"/>
      <c r="GT6306" s="49"/>
      <c r="GU6306" s="49"/>
      <c r="GV6306" s="49"/>
      <c r="GW6306" s="49"/>
      <c r="GX6306" s="49"/>
      <c r="GY6306" s="49"/>
      <c r="GZ6306" s="49"/>
      <c r="HA6306" s="49"/>
      <c r="HB6306" s="49"/>
      <c r="HC6306" s="49"/>
      <c r="HD6306" s="49"/>
      <c r="HE6306" s="49"/>
      <c r="HF6306" s="49"/>
      <c r="HG6306" s="49"/>
      <c r="HH6306" s="49"/>
      <c r="HI6306" s="49"/>
      <c r="HJ6306" s="49"/>
      <c r="HK6306" s="49"/>
      <c r="HL6306" s="49"/>
      <c r="HM6306" s="49"/>
      <c r="HN6306" s="49"/>
      <c r="HO6306" s="49"/>
      <c r="HP6306" s="49"/>
      <c r="HQ6306" s="49"/>
      <c r="HR6306" s="49"/>
      <c r="HS6306" s="49"/>
      <c r="HT6306" s="49"/>
      <c r="HU6306" s="49"/>
      <c r="HV6306" s="49"/>
      <c r="HW6306" s="49"/>
      <c r="HX6306" s="49"/>
      <c r="HY6306" s="49"/>
      <c r="HZ6306" s="49"/>
      <c r="IA6306" s="49"/>
      <c r="IB6306" s="49"/>
      <c r="IC6306" s="49"/>
      <c r="ID6306" s="49"/>
      <c r="IE6306" s="49"/>
      <c r="IF6306" s="49"/>
      <c r="IG6306" s="49"/>
      <c r="IH6306" s="49"/>
    </row>
    <row r="6307" spans="1:242">
      <c r="A6307" s="32">
        <v>56</v>
      </c>
      <c r="B6307" s="210" t="s">
        <v>3478</v>
      </c>
      <c r="C6307" s="555" t="s">
        <v>7368</v>
      </c>
      <c r="D6307" s="32" t="s">
        <v>1808</v>
      </c>
      <c r="E6307" s="195">
        <f t="shared" si="409"/>
        <v>0</v>
      </c>
      <c r="F6307" s="187"/>
      <c r="G6307" s="187"/>
      <c r="H6307" s="187"/>
      <c r="I6307" s="48"/>
      <c r="J6307" s="49"/>
      <c r="K6307" s="49"/>
      <c r="L6307" s="49"/>
      <c r="M6307" s="49"/>
      <c r="N6307" s="49"/>
      <c r="O6307" s="49"/>
      <c r="P6307" s="49"/>
      <c r="Q6307" s="49"/>
      <c r="R6307" s="49"/>
      <c r="S6307" s="49"/>
      <c r="T6307" s="49"/>
      <c r="U6307" s="49"/>
      <c r="V6307" s="49"/>
      <c r="W6307" s="49"/>
      <c r="X6307" s="49"/>
      <c r="Y6307" s="49"/>
      <c r="Z6307" s="49"/>
      <c r="AA6307" s="49"/>
      <c r="AB6307" s="49"/>
      <c r="AC6307" s="49"/>
      <c r="AD6307" s="49"/>
      <c r="AE6307" s="49"/>
      <c r="AF6307" s="49"/>
      <c r="AG6307" s="49"/>
      <c r="AH6307" s="49"/>
      <c r="AI6307" s="49"/>
      <c r="AJ6307" s="49"/>
      <c r="AK6307" s="49"/>
      <c r="AL6307" s="49"/>
      <c r="AM6307" s="49"/>
      <c r="AN6307" s="49"/>
      <c r="AO6307" s="49"/>
      <c r="AP6307" s="49"/>
      <c r="AQ6307" s="49"/>
      <c r="AR6307" s="49"/>
      <c r="AS6307" s="49"/>
      <c r="AT6307" s="49"/>
      <c r="AU6307" s="49"/>
      <c r="AV6307" s="49"/>
      <c r="AW6307" s="49"/>
      <c r="AX6307" s="49"/>
      <c r="AY6307" s="49"/>
      <c r="AZ6307" s="49"/>
      <c r="BA6307" s="49"/>
      <c r="BB6307" s="49"/>
      <c r="BC6307" s="49"/>
      <c r="BD6307" s="49"/>
      <c r="BE6307" s="49"/>
      <c r="BF6307" s="49"/>
      <c r="BG6307" s="49"/>
      <c r="BH6307" s="49"/>
      <c r="BI6307" s="49"/>
      <c r="BJ6307" s="49"/>
      <c r="BK6307" s="49"/>
      <c r="BL6307" s="49"/>
      <c r="BM6307" s="49"/>
      <c r="BN6307" s="49"/>
      <c r="BO6307" s="49"/>
      <c r="BP6307" s="49"/>
      <c r="BQ6307" s="49"/>
      <c r="BR6307" s="49"/>
      <c r="BS6307" s="49"/>
      <c r="BT6307" s="49"/>
      <c r="BU6307" s="49"/>
      <c r="BV6307" s="49"/>
      <c r="BW6307" s="49"/>
      <c r="BX6307" s="49"/>
      <c r="BY6307" s="49"/>
      <c r="BZ6307" s="49"/>
      <c r="CA6307" s="49"/>
      <c r="CB6307" s="49"/>
      <c r="CC6307" s="49"/>
      <c r="CD6307" s="49"/>
      <c r="CE6307" s="49"/>
      <c r="CF6307" s="49"/>
      <c r="CG6307" s="49"/>
      <c r="CH6307" s="49"/>
      <c r="CI6307" s="49"/>
      <c r="CJ6307" s="49"/>
      <c r="CK6307" s="49"/>
      <c r="CL6307" s="49"/>
      <c r="CM6307" s="49"/>
      <c r="CN6307" s="49"/>
      <c r="CO6307" s="49"/>
      <c r="CP6307" s="49"/>
      <c r="CQ6307" s="49"/>
      <c r="CR6307" s="49"/>
      <c r="CS6307" s="49"/>
      <c r="CT6307" s="49"/>
      <c r="CU6307" s="49"/>
      <c r="CV6307" s="49"/>
      <c r="CW6307" s="49"/>
      <c r="CX6307" s="49"/>
      <c r="CY6307" s="49"/>
      <c r="CZ6307" s="49"/>
      <c r="DA6307" s="49"/>
      <c r="DB6307" s="49"/>
      <c r="DC6307" s="49"/>
      <c r="DD6307" s="49"/>
      <c r="DE6307" s="49"/>
      <c r="DF6307" s="49"/>
      <c r="DG6307" s="49"/>
      <c r="DH6307" s="49"/>
      <c r="DI6307" s="49"/>
      <c r="DJ6307" s="49"/>
      <c r="DK6307" s="49"/>
      <c r="DL6307" s="49"/>
      <c r="DM6307" s="49"/>
      <c r="DN6307" s="49"/>
      <c r="DO6307" s="49"/>
      <c r="DP6307" s="49"/>
      <c r="DQ6307" s="49"/>
      <c r="DR6307" s="49"/>
      <c r="DS6307" s="49"/>
      <c r="DT6307" s="49"/>
      <c r="DU6307" s="49"/>
      <c r="DV6307" s="49"/>
      <c r="DW6307" s="49"/>
      <c r="DX6307" s="49"/>
      <c r="DY6307" s="49"/>
      <c r="DZ6307" s="49"/>
      <c r="EA6307" s="49"/>
      <c r="EB6307" s="49"/>
      <c r="EC6307" s="49"/>
      <c r="ED6307" s="49"/>
      <c r="EE6307" s="49"/>
      <c r="EF6307" s="49"/>
      <c r="EG6307" s="49"/>
      <c r="EH6307" s="49"/>
      <c r="EI6307" s="49"/>
      <c r="EJ6307" s="49"/>
      <c r="EK6307" s="49"/>
      <c r="EL6307" s="49"/>
      <c r="EM6307" s="49"/>
      <c r="EN6307" s="49"/>
      <c r="EO6307" s="49"/>
      <c r="EP6307" s="49"/>
      <c r="EQ6307" s="49"/>
      <c r="ER6307" s="49"/>
      <c r="ES6307" s="49"/>
      <c r="ET6307" s="49"/>
      <c r="EU6307" s="49"/>
      <c r="EV6307" s="49"/>
      <c r="EW6307" s="49"/>
      <c r="EX6307" s="49"/>
      <c r="EY6307" s="49"/>
      <c r="EZ6307" s="49"/>
      <c r="FA6307" s="49"/>
      <c r="FB6307" s="49"/>
      <c r="FC6307" s="49"/>
      <c r="FD6307" s="49"/>
      <c r="FE6307" s="49"/>
      <c r="FF6307" s="49"/>
      <c r="FG6307" s="49"/>
      <c r="FH6307" s="49"/>
      <c r="FI6307" s="49"/>
      <c r="FJ6307" s="49"/>
      <c r="FK6307" s="49"/>
      <c r="FL6307" s="49"/>
      <c r="FM6307" s="49"/>
      <c r="FN6307" s="49"/>
      <c r="FO6307" s="49"/>
      <c r="FP6307" s="49"/>
      <c r="FQ6307" s="49"/>
      <c r="FR6307" s="49"/>
      <c r="FS6307" s="49"/>
      <c r="FT6307" s="49"/>
      <c r="FU6307" s="49"/>
      <c r="FV6307" s="49"/>
      <c r="FW6307" s="49"/>
      <c r="FX6307" s="49"/>
      <c r="FY6307" s="49"/>
      <c r="FZ6307" s="49"/>
      <c r="GA6307" s="49"/>
      <c r="GB6307" s="49"/>
      <c r="GC6307" s="49"/>
      <c r="GD6307" s="49"/>
      <c r="GE6307" s="49"/>
      <c r="GF6307" s="49"/>
      <c r="GG6307" s="49"/>
      <c r="GH6307" s="49"/>
      <c r="GI6307" s="49"/>
      <c r="GJ6307" s="49"/>
      <c r="GK6307" s="49"/>
      <c r="GL6307" s="49"/>
      <c r="GM6307" s="49"/>
      <c r="GN6307" s="49"/>
      <c r="GO6307" s="49"/>
      <c r="GP6307" s="49"/>
      <c r="GQ6307" s="49"/>
      <c r="GR6307" s="49"/>
      <c r="GS6307" s="49"/>
      <c r="GT6307" s="49"/>
      <c r="GU6307" s="49"/>
      <c r="GV6307" s="49"/>
      <c r="GW6307" s="49"/>
      <c r="GX6307" s="49"/>
      <c r="GY6307" s="49"/>
      <c r="GZ6307" s="49"/>
      <c r="HA6307" s="49"/>
      <c r="HB6307" s="49"/>
      <c r="HC6307" s="49"/>
      <c r="HD6307" s="49"/>
      <c r="HE6307" s="49"/>
      <c r="HF6307" s="49"/>
      <c r="HG6307" s="49"/>
      <c r="HH6307" s="49"/>
      <c r="HI6307" s="49"/>
      <c r="HJ6307" s="49"/>
      <c r="HK6307" s="49"/>
      <c r="HL6307" s="49"/>
      <c r="HM6307" s="49"/>
      <c r="HN6307" s="49"/>
      <c r="HO6307" s="49"/>
      <c r="HP6307" s="49"/>
      <c r="HQ6307" s="49"/>
      <c r="HR6307" s="49"/>
      <c r="HS6307" s="49"/>
      <c r="HT6307" s="49"/>
      <c r="HU6307" s="49"/>
      <c r="HV6307" s="49"/>
      <c r="HW6307" s="49"/>
      <c r="HX6307" s="49"/>
      <c r="HY6307" s="49"/>
      <c r="HZ6307" s="49"/>
      <c r="IA6307" s="49"/>
      <c r="IB6307" s="49"/>
      <c r="IC6307" s="49"/>
      <c r="ID6307" s="49"/>
      <c r="IE6307" s="49"/>
      <c r="IF6307" s="49"/>
      <c r="IG6307" s="49"/>
      <c r="IH6307" s="49"/>
    </row>
    <row r="6308" spans="1:242">
      <c r="A6308" s="32">
        <v>57</v>
      </c>
      <c r="B6308" s="210" t="s">
        <v>4295</v>
      </c>
      <c r="C6308" s="555" t="s">
        <v>7369</v>
      </c>
      <c r="D6308" s="32" t="s">
        <v>1808</v>
      </c>
      <c r="E6308" s="195">
        <f t="shared" si="409"/>
        <v>2</v>
      </c>
      <c r="F6308" s="187">
        <v>2</v>
      </c>
      <c r="G6308" s="187"/>
      <c r="H6308" s="187"/>
      <c r="I6308" s="48"/>
      <c r="J6308" s="49"/>
      <c r="K6308" s="49"/>
      <c r="L6308" s="49"/>
      <c r="M6308" s="49"/>
      <c r="N6308" s="49"/>
      <c r="O6308" s="49"/>
      <c r="P6308" s="49"/>
      <c r="Q6308" s="49"/>
      <c r="R6308" s="49"/>
      <c r="S6308" s="49"/>
      <c r="T6308" s="49"/>
      <c r="U6308" s="49"/>
      <c r="V6308" s="49"/>
      <c r="W6308" s="49"/>
      <c r="X6308" s="49"/>
      <c r="Y6308" s="49"/>
      <c r="Z6308" s="49"/>
      <c r="AA6308" s="49"/>
      <c r="AB6308" s="49"/>
      <c r="AC6308" s="49"/>
      <c r="AD6308" s="49"/>
      <c r="AE6308" s="49"/>
      <c r="AF6308" s="49"/>
      <c r="AG6308" s="49"/>
      <c r="AH6308" s="49"/>
      <c r="AI6308" s="49"/>
      <c r="AJ6308" s="49"/>
      <c r="AK6308" s="49"/>
      <c r="AL6308" s="49"/>
      <c r="AM6308" s="49"/>
      <c r="AN6308" s="49"/>
      <c r="AO6308" s="49"/>
      <c r="AP6308" s="49"/>
      <c r="AQ6308" s="49"/>
      <c r="AR6308" s="49"/>
      <c r="AS6308" s="49"/>
      <c r="AT6308" s="49"/>
      <c r="AU6308" s="49"/>
      <c r="AV6308" s="49"/>
      <c r="AW6308" s="49"/>
      <c r="AX6308" s="49"/>
      <c r="AY6308" s="49"/>
      <c r="AZ6308" s="49"/>
      <c r="BA6308" s="49"/>
      <c r="BB6308" s="49"/>
      <c r="BC6308" s="49"/>
      <c r="BD6308" s="49"/>
      <c r="BE6308" s="49"/>
      <c r="BF6308" s="49"/>
      <c r="BG6308" s="49"/>
      <c r="BH6308" s="49"/>
      <c r="BI6308" s="49"/>
      <c r="BJ6308" s="49"/>
      <c r="BK6308" s="49"/>
      <c r="BL6308" s="49"/>
      <c r="BM6308" s="49"/>
      <c r="BN6308" s="49"/>
      <c r="BO6308" s="49"/>
      <c r="BP6308" s="49"/>
      <c r="BQ6308" s="49"/>
      <c r="BR6308" s="49"/>
      <c r="BS6308" s="49"/>
      <c r="BT6308" s="49"/>
      <c r="BU6308" s="49"/>
      <c r="BV6308" s="49"/>
      <c r="BW6308" s="49"/>
      <c r="BX6308" s="49"/>
      <c r="BY6308" s="49"/>
      <c r="BZ6308" s="49"/>
      <c r="CA6308" s="49"/>
      <c r="CB6308" s="49"/>
      <c r="CC6308" s="49"/>
      <c r="CD6308" s="49"/>
      <c r="CE6308" s="49"/>
      <c r="CF6308" s="49"/>
      <c r="CG6308" s="49"/>
      <c r="CH6308" s="49"/>
      <c r="CI6308" s="49"/>
      <c r="CJ6308" s="49"/>
      <c r="CK6308" s="49"/>
      <c r="CL6308" s="49"/>
      <c r="CM6308" s="49"/>
      <c r="CN6308" s="49"/>
      <c r="CO6308" s="49"/>
      <c r="CP6308" s="49"/>
      <c r="CQ6308" s="49"/>
      <c r="CR6308" s="49"/>
      <c r="CS6308" s="49"/>
      <c r="CT6308" s="49"/>
      <c r="CU6308" s="49"/>
      <c r="CV6308" s="49"/>
      <c r="CW6308" s="49"/>
      <c r="CX6308" s="49"/>
      <c r="CY6308" s="49"/>
      <c r="CZ6308" s="49"/>
      <c r="DA6308" s="49"/>
      <c r="DB6308" s="49"/>
      <c r="DC6308" s="49"/>
      <c r="DD6308" s="49"/>
      <c r="DE6308" s="49"/>
      <c r="DF6308" s="49"/>
      <c r="DG6308" s="49"/>
      <c r="DH6308" s="49"/>
      <c r="DI6308" s="49"/>
      <c r="DJ6308" s="49"/>
      <c r="DK6308" s="49"/>
      <c r="DL6308" s="49"/>
      <c r="DM6308" s="49"/>
      <c r="DN6308" s="49"/>
      <c r="DO6308" s="49"/>
      <c r="DP6308" s="49"/>
      <c r="DQ6308" s="49"/>
      <c r="DR6308" s="49"/>
      <c r="DS6308" s="49"/>
      <c r="DT6308" s="49"/>
      <c r="DU6308" s="49"/>
      <c r="DV6308" s="49"/>
      <c r="DW6308" s="49"/>
      <c r="DX6308" s="49"/>
      <c r="DY6308" s="49"/>
      <c r="DZ6308" s="49"/>
      <c r="EA6308" s="49"/>
      <c r="EB6308" s="49"/>
      <c r="EC6308" s="49"/>
      <c r="ED6308" s="49"/>
      <c r="EE6308" s="49"/>
      <c r="EF6308" s="49"/>
      <c r="EG6308" s="49"/>
      <c r="EH6308" s="49"/>
      <c r="EI6308" s="49"/>
      <c r="EJ6308" s="49"/>
      <c r="EK6308" s="49"/>
      <c r="EL6308" s="49"/>
      <c r="EM6308" s="49"/>
      <c r="EN6308" s="49"/>
      <c r="EO6308" s="49"/>
      <c r="EP6308" s="49"/>
      <c r="EQ6308" s="49"/>
      <c r="ER6308" s="49"/>
      <c r="ES6308" s="49"/>
      <c r="ET6308" s="49"/>
      <c r="EU6308" s="49"/>
      <c r="EV6308" s="49"/>
      <c r="EW6308" s="49"/>
      <c r="EX6308" s="49"/>
      <c r="EY6308" s="49"/>
      <c r="EZ6308" s="49"/>
      <c r="FA6308" s="49"/>
      <c r="FB6308" s="49"/>
      <c r="FC6308" s="49"/>
      <c r="FD6308" s="49"/>
      <c r="FE6308" s="49"/>
      <c r="FF6308" s="49"/>
      <c r="FG6308" s="49"/>
      <c r="FH6308" s="49"/>
      <c r="FI6308" s="49"/>
      <c r="FJ6308" s="49"/>
      <c r="FK6308" s="49"/>
      <c r="FL6308" s="49"/>
      <c r="FM6308" s="49"/>
      <c r="FN6308" s="49"/>
      <c r="FO6308" s="49"/>
      <c r="FP6308" s="49"/>
      <c r="FQ6308" s="49"/>
      <c r="FR6308" s="49"/>
      <c r="FS6308" s="49"/>
      <c r="FT6308" s="49"/>
      <c r="FU6308" s="49"/>
      <c r="FV6308" s="49"/>
      <c r="FW6308" s="49"/>
      <c r="FX6308" s="49"/>
      <c r="FY6308" s="49"/>
      <c r="FZ6308" s="49"/>
      <c r="GA6308" s="49"/>
      <c r="GB6308" s="49"/>
      <c r="GC6308" s="49"/>
      <c r="GD6308" s="49"/>
      <c r="GE6308" s="49"/>
      <c r="GF6308" s="49"/>
      <c r="GG6308" s="49"/>
      <c r="GH6308" s="49"/>
      <c r="GI6308" s="49"/>
      <c r="GJ6308" s="49"/>
      <c r="GK6308" s="49"/>
      <c r="GL6308" s="49"/>
      <c r="GM6308" s="49"/>
      <c r="GN6308" s="49"/>
      <c r="GO6308" s="49"/>
      <c r="GP6308" s="49"/>
      <c r="GQ6308" s="49"/>
      <c r="GR6308" s="49"/>
      <c r="GS6308" s="49"/>
      <c r="GT6308" s="49"/>
      <c r="GU6308" s="49"/>
      <c r="GV6308" s="49"/>
      <c r="GW6308" s="49"/>
      <c r="GX6308" s="49"/>
      <c r="GY6308" s="49"/>
      <c r="GZ6308" s="49"/>
      <c r="HA6308" s="49"/>
      <c r="HB6308" s="49"/>
      <c r="HC6308" s="49"/>
      <c r="HD6308" s="49"/>
      <c r="HE6308" s="49"/>
      <c r="HF6308" s="49"/>
      <c r="HG6308" s="49"/>
      <c r="HH6308" s="49"/>
      <c r="HI6308" s="49"/>
      <c r="HJ6308" s="49"/>
      <c r="HK6308" s="49"/>
      <c r="HL6308" s="49"/>
      <c r="HM6308" s="49"/>
      <c r="HN6308" s="49"/>
      <c r="HO6308" s="49"/>
      <c r="HP6308" s="49"/>
      <c r="HQ6308" s="49"/>
      <c r="HR6308" s="49"/>
      <c r="HS6308" s="49"/>
      <c r="HT6308" s="49"/>
      <c r="HU6308" s="49"/>
      <c r="HV6308" s="49"/>
      <c r="HW6308" s="49"/>
      <c r="HX6308" s="49"/>
      <c r="HY6308" s="49"/>
      <c r="HZ6308" s="49"/>
      <c r="IA6308" s="49"/>
      <c r="IB6308" s="49"/>
      <c r="IC6308" s="49"/>
      <c r="ID6308" s="49"/>
      <c r="IE6308" s="49"/>
      <c r="IF6308" s="49"/>
      <c r="IG6308" s="49"/>
      <c r="IH6308" s="49"/>
    </row>
    <row r="6309" spans="1:242" ht="46.5">
      <c r="A6309" s="32">
        <v>58</v>
      </c>
      <c r="B6309" s="210" t="s">
        <v>7322</v>
      </c>
      <c r="C6309" s="555" t="s">
        <v>7370</v>
      </c>
      <c r="D6309" s="32" t="s">
        <v>7356</v>
      </c>
      <c r="E6309" s="195">
        <f t="shared" si="409"/>
        <v>0</v>
      </c>
      <c r="F6309" s="187"/>
      <c r="G6309" s="187"/>
      <c r="H6309" s="187"/>
      <c r="I6309" s="48"/>
      <c r="J6309" s="49"/>
      <c r="K6309" s="49"/>
      <c r="L6309" s="49"/>
      <c r="M6309" s="49"/>
      <c r="N6309" s="49"/>
      <c r="O6309" s="49"/>
      <c r="P6309" s="49"/>
      <c r="Q6309" s="49"/>
      <c r="R6309" s="49"/>
      <c r="S6309" s="49"/>
      <c r="T6309" s="49"/>
      <c r="U6309" s="49"/>
      <c r="V6309" s="49"/>
      <c r="W6309" s="49"/>
      <c r="X6309" s="49"/>
      <c r="Y6309" s="49"/>
      <c r="Z6309" s="49"/>
      <c r="AA6309" s="49"/>
      <c r="AB6309" s="49"/>
      <c r="AC6309" s="49"/>
      <c r="AD6309" s="49"/>
      <c r="AE6309" s="49"/>
      <c r="AF6309" s="49"/>
      <c r="AG6309" s="49"/>
      <c r="AH6309" s="49"/>
      <c r="AI6309" s="49"/>
      <c r="AJ6309" s="49"/>
      <c r="AK6309" s="49"/>
      <c r="AL6309" s="49"/>
      <c r="AM6309" s="49"/>
      <c r="AN6309" s="49"/>
      <c r="AO6309" s="49"/>
      <c r="AP6309" s="49"/>
      <c r="AQ6309" s="49"/>
      <c r="AR6309" s="49"/>
      <c r="AS6309" s="49"/>
      <c r="AT6309" s="49"/>
      <c r="AU6309" s="49"/>
      <c r="AV6309" s="49"/>
      <c r="AW6309" s="49"/>
      <c r="AX6309" s="49"/>
      <c r="AY6309" s="49"/>
      <c r="AZ6309" s="49"/>
      <c r="BA6309" s="49"/>
      <c r="BB6309" s="49"/>
      <c r="BC6309" s="49"/>
      <c r="BD6309" s="49"/>
      <c r="BE6309" s="49"/>
      <c r="BF6309" s="49"/>
      <c r="BG6309" s="49"/>
      <c r="BH6309" s="49"/>
      <c r="BI6309" s="49"/>
      <c r="BJ6309" s="49"/>
      <c r="BK6309" s="49"/>
      <c r="BL6309" s="49"/>
      <c r="BM6309" s="49"/>
      <c r="BN6309" s="49"/>
      <c r="BO6309" s="49"/>
      <c r="BP6309" s="49"/>
      <c r="BQ6309" s="49"/>
      <c r="BR6309" s="49"/>
      <c r="BS6309" s="49"/>
      <c r="BT6309" s="49"/>
      <c r="BU6309" s="49"/>
      <c r="BV6309" s="49"/>
      <c r="BW6309" s="49"/>
      <c r="BX6309" s="49"/>
      <c r="BY6309" s="49"/>
      <c r="BZ6309" s="49"/>
      <c r="CA6309" s="49"/>
      <c r="CB6309" s="49"/>
      <c r="CC6309" s="49"/>
      <c r="CD6309" s="49"/>
      <c r="CE6309" s="49"/>
      <c r="CF6309" s="49"/>
      <c r="CG6309" s="49"/>
      <c r="CH6309" s="49"/>
      <c r="CI6309" s="49"/>
      <c r="CJ6309" s="49"/>
      <c r="CK6309" s="49"/>
      <c r="CL6309" s="49"/>
      <c r="CM6309" s="49"/>
      <c r="CN6309" s="49"/>
      <c r="CO6309" s="49"/>
      <c r="CP6309" s="49"/>
      <c r="CQ6309" s="49"/>
      <c r="CR6309" s="49"/>
      <c r="CS6309" s="49"/>
      <c r="CT6309" s="49"/>
      <c r="CU6309" s="49"/>
      <c r="CV6309" s="49"/>
      <c r="CW6309" s="49"/>
      <c r="CX6309" s="49"/>
      <c r="CY6309" s="49"/>
      <c r="CZ6309" s="49"/>
      <c r="DA6309" s="49"/>
      <c r="DB6309" s="49"/>
      <c r="DC6309" s="49"/>
      <c r="DD6309" s="49"/>
      <c r="DE6309" s="49"/>
      <c r="DF6309" s="49"/>
      <c r="DG6309" s="49"/>
      <c r="DH6309" s="49"/>
      <c r="DI6309" s="49"/>
      <c r="DJ6309" s="49"/>
      <c r="DK6309" s="49"/>
      <c r="DL6309" s="49"/>
      <c r="DM6309" s="49"/>
      <c r="DN6309" s="49"/>
      <c r="DO6309" s="49"/>
      <c r="DP6309" s="49"/>
      <c r="DQ6309" s="49"/>
      <c r="DR6309" s="49"/>
      <c r="DS6309" s="49"/>
      <c r="DT6309" s="49"/>
      <c r="DU6309" s="49"/>
      <c r="DV6309" s="49"/>
      <c r="DW6309" s="49"/>
      <c r="DX6309" s="49"/>
      <c r="DY6309" s="49"/>
      <c r="DZ6309" s="49"/>
      <c r="EA6309" s="49"/>
      <c r="EB6309" s="49"/>
      <c r="EC6309" s="49"/>
      <c r="ED6309" s="49"/>
      <c r="EE6309" s="49"/>
      <c r="EF6309" s="49"/>
      <c r="EG6309" s="49"/>
      <c r="EH6309" s="49"/>
      <c r="EI6309" s="49"/>
      <c r="EJ6309" s="49"/>
      <c r="EK6309" s="49"/>
      <c r="EL6309" s="49"/>
      <c r="EM6309" s="49"/>
      <c r="EN6309" s="49"/>
      <c r="EO6309" s="49"/>
      <c r="EP6309" s="49"/>
      <c r="EQ6309" s="49"/>
      <c r="ER6309" s="49"/>
      <c r="ES6309" s="49"/>
      <c r="ET6309" s="49"/>
      <c r="EU6309" s="49"/>
      <c r="EV6309" s="49"/>
      <c r="EW6309" s="49"/>
      <c r="EX6309" s="49"/>
      <c r="EY6309" s="49"/>
      <c r="EZ6309" s="49"/>
      <c r="FA6309" s="49"/>
      <c r="FB6309" s="49"/>
      <c r="FC6309" s="49"/>
      <c r="FD6309" s="49"/>
      <c r="FE6309" s="49"/>
      <c r="FF6309" s="49"/>
      <c r="FG6309" s="49"/>
      <c r="FH6309" s="49"/>
      <c r="FI6309" s="49"/>
      <c r="FJ6309" s="49"/>
      <c r="FK6309" s="49"/>
      <c r="FL6309" s="49"/>
      <c r="FM6309" s="49"/>
      <c r="FN6309" s="49"/>
      <c r="FO6309" s="49"/>
      <c r="FP6309" s="49"/>
      <c r="FQ6309" s="49"/>
      <c r="FR6309" s="49"/>
      <c r="FS6309" s="49"/>
      <c r="FT6309" s="49"/>
      <c r="FU6309" s="49"/>
      <c r="FV6309" s="49"/>
      <c r="FW6309" s="49"/>
      <c r="FX6309" s="49"/>
      <c r="FY6309" s="49"/>
      <c r="FZ6309" s="49"/>
      <c r="GA6309" s="49"/>
      <c r="GB6309" s="49"/>
      <c r="GC6309" s="49"/>
      <c r="GD6309" s="49"/>
      <c r="GE6309" s="49"/>
      <c r="GF6309" s="49"/>
      <c r="GG6309" s="49"/>
      <c r="GH6309" s="49"/>
      <c r="GI6309" s="49"/>
      <c r="GJ6309" s="49"/>
      <c r="GK6309" s="49"/>
      <c r="GL6309" s="49"/>
      <c r="GM6309" s="49"/>
      <c r="GN6309" s="49"/>
      <c r="GO6309" s="49"/>
      <c r="GP6309" s="49"/>
      <c r="GQ6309" s="49"/>
      <c r="GR6309" s="49"/>
      <c r="GS6309" s="49"/>
      <c r="GT6309" s="49"/>
      <c r="GU6309" s="49"/>
      <c r="GV6309" s="49"/>
      <c r="GW6309" s="49"/>
      <c r="GX6309" s="49"/>
      <c r="GY6309" s="49"/>
      <c r="GZ6309" s="49"/>
      <c r="HA6309" s="49"/>
      <c r="HB6309" s="49"/>
      <c r="HC6309" s="49"/>
      <c r="HD6309" s="49"/>
      <c r="HE6309" s="49"/>
      <c r="HF6309" s="49"/>
      <c r="HG6309" s="49"/>
      <c r="HH6309" s="49"/>
      <c r="HI6309" s="49"/>
      <c r="HJ6309" s="49"/>
      <c r="HK6309" s="49"/>
      <c r="HL6309" s="49"/>
      <c r="HM6309" s="49"/>
      <c r="HN6309" s="49"/>
      <c r="HO6309" s="49"/>
      <c r="HP6309" s="49"/>
      <c r="HQ6309" s="49"/>
      <c r="HR6309" s="49"/>
      <c r="HS6309" s="49"/>
      <c r="HT6309" s="49"/>
      <c r="HU6309" s="49"/>
      <c r="HV6309" s="49"/>
      <c r="HW6309" s="49"/>
      <c r="HX6309" s="49"/>
      <c r="HY6309" s="49"/>
      <c r="HZ6309" s="49"/>
      <c r="IA6309" s="49"/>
      <c r="IB6309" s="49"/>
      <c r="IC6309" s="49"/>
      <c r="ID6309" s="49"/>
      <c r="IE6309" s="49"/>
      <c r="IF6309" s="49"/>
      <c r="IG6309" s="49"/>
      <c r="IH6309" s="49"/>
    </row>
    <row r="6310" spans="1:242">
      <c r="A6310" s="32">
        <v>59</v>
      </c>
      <c r="B6310" s="210" t="s">
        <v>7371</v>
      </c>
      <c r="C6310" s="555" t="s">
        <v>7372</v>
      </c>
      <c r="D6310" s="32" t="s">
        <v>1808</v>
      </c>
      <c r="E6310" s="195">
        <f t="shared" si="409"/>
        <v>0</v>
      </c>
      <c r="F6310" s="187"/>
      <c r="G6310" s="187"/>
      <c r="H6310" s="187"/>
      <c r="I6310" s="48"/>
      <c r="J6310" s="49"/>
      <c r="K6310" s="49"/>
      <c r="L6310" s="49"/>
      <c r="M6310" s="49"/>
      <c r="N6310" s="49"/>
      <c r="O6310" s="49"/>
      <c r="P6310" s="49"/>
      <c r="Q6310" s="49"/>
      <c r="R6310" s="49"/>
      <c r="S6310" s="49"/>
      <c r="T6310" s="49"/>
      <c r="U6310" s="49"/>
      <c r="V6310" s="49"/>
      <c r="W6310" s="49"/>
      <c r="X6310" s="49"/>
      <c r="Y6310" s="49"/>
      <c r="Z6310" s="49"/>
      <c r="AA6310" s="49"/>
      <c r="AB6310" s="49"/>
      <c r="AC6310" s="49"/>
      <c r="AD6310" s="49"/>
      <c r="AE6310" s="49"/>
      <c r="AF6310" s="49"/>
      <c r="AG6310" s="49"/>
      <c r="AH6310" s="49"/>
      <c r="AI6310" s="49"/>
      <c r="AJ6310" s="49"/>
      <c r="AK6310" s="49"/>
      <c r="AL6310" s="49"/>
      <c r="AM6310" s="49"/>
      <c r="AN6310" s="49"/>
      <c r="AO6310" s="49"/>
      <c r="AP6310" s="49"/>
      <c r="AQ6310" s="49"/>
      <c r="AR6310" s="49"/>
      <c r="AS6310" s="49"/>
      <c r="AT6310" s="49"/>
      <c r="AU6310" s="49"/>
      <c r="AV6310" s="49"/>
      <c r="AW6310" s="49"/>
      <c r="AX6310" s="49"/>
      <c r="AY6310" s="49"/>
      <c r="AZ6310" s="49"/>
      <c r="BA6310" s="49"/>
      <c r="BB6310" s="49"/>
      <c r="BC6310" s="49"/>
      <c r="BD6310" s="49"/>
      <c r="BE6310" s="49"/>
      <c r="BF6310" s="49"/>
      <c r="BG6310" s="49"/>
      <c r="BH6310" s="49"/>
      <c r="BI6310" s="49"/>
      <c r="BJ6310" s="49"/>
      <c r="BK6310" s="49"/>
      <c r="BL6310" s="49"/>
      <c r="BM6310" s="49"/>
      <c r="BN6310" s="49"/>
      <c r="BO6310" s="49"/>
      <c r="BP6310" s="49"/>
      <c r="BQ6310" s="49"/>
      <c r="BR6310" s="49"/>
      <c r="BS6310" s="49"/>
      <c r="BT6310" s="49"/>
      <c r="BU6310" s="49"/>
      <c r="BV6310" s="49"/>
      <c r="BW6310" s="49"/>
      <c r="BX6310" s="49"/>
      <c r="BY6310" s="49"/>
      <c r="BZ6310" s="49"/>
      <c r="CA6310" s="49"/>
      <c r="CB6310" s="49"/>
      <c r="CC6310" s="49"/>
      <c r="CD6310" s="49"/>
      <c r="CE6310" s="49"/>
      <c r="CF6310" s="49"/>
      <c r="CG6310" s="49"/>
      <c r="CH6310" s="49"/>
      <c r="CI6310" s="49"/>
      <c r="CJ6310" s="49"/>
      <c r="CK6310" s="49"/>
      <c r="CL6310" s="49"/>
      <c r="CM6310" s="49"/>
      <c r="CN6310" s="49"/>
      <c r="CO6310" s="49"/>
      <c r="CP6310" s="49"/>
      <c r="CQ6310" s="49"/>
      <c r="CR6310" s="49"/>
      <c r="CS6310" s="49"/>
      <c r="CT6310" s="49"/>
      <c r="CU6310" s="49"/>
      <c r="CV6310" s="49"/>
      <c r="CW6310" s="49"/>
      <c r="CX6310" s="49"/>
      <c r="CY6310" s="49"/>
      <c r="CZ6310" s="49"/>
      <c r="DA6310" s="49"/>
      <c r="DB6310" s="49"/>
      <c r="DC6310" s="49"/>
      <c r="DD6310" s="49"/>
      <c r="DE6310" s="49"/>
      <c r="DF6310" s="49"/>
      <c r="DG6310" s="49"/>
      <c r="DH6310" s="49"/>
      <c r="DI6310" s="49"/>
      <c r="DJ6310" s="49"/>
      <c r="DK6310" s="49"/>
      <c r="DL6310" s="49"/>
      <c r="DM6310" s="49"/>
      <c r="DN6310" s="49"/>
      <c r="DO6310" s="49"/>
      <c r="DP6310" s="49"/>
      <c r="DQ6310" s="49"/>
      <c r="DR6310" s="49"/>
      <c r="DS6310" s="49"/>
      <c r="DT6310" s="49"/>
      <c r="DU6310" s="49"/>
      <c r="DV6310" s="49"/>
      <c r="DW6310" s="49"/>
      <c r="DX6310" s="49"/>
      <c r="DY6310" s="49"/>
      <c r="DZ6310" s="49"/>
      <c r="EA6310" s="49"/>
      <c r="EB6310" s="49"/>
      <c r="EC6310" s="49"/>
      <c r="ED6310" s="49"/>
      <c r="EE6310" s="49"/>
      <c r="EF6310" s="49"/>
      <c r="EG6310" s="49"/>
      <c r="EH6310" s="49"/>
      <c r="EI6310" s="49"/>
      <c r="EJ6310" s="49"/>
      <c r="EK6310" s="49"/>
      <c r="EL6310" s="49"/>
      <c r="EM6310" s="49"/>
      <c r="EN6310" s="49"/>
      <c r="EO6310" s="49"/>
      <c r="EP6310" s="49"/>
      <c r="EQ6310" s="49"/>
      <c r="ER6310" s="49"/>
      <c r="ES6310" s="49"/>
      <c r="ET6310" s="49"/>
      <c r="EU6310" s="49"/>
      <c r="EV6310" s="49"/>
      <c r="EW6310" s="49"/>
      <c r="EX6310" s="49"/>
      <c r="EY6310" s="49"/>
      <c r="EZ6310" s="49"/>
      <c r="FA6310" s="49"/>
      <c r="FB6310" s="49"/>
      <c r="FC6310" s="49"/>
      <c r="FD6310" s="49"/>
      <c r="FE6310" s="49"/>
      <c r="FF6310" s="49"/>
      <c r="FG6310" s="49"/>
      <c r="FH6310" s="49"/>
      <c r="FI6310" s="49"/>
      <c r="FJ6310" s="49"/>
      <c r="FK6310" s="49"/>
      <c r="FL6310" s="49"/>
      <c r="FM6310" s="49"/>
      <c r="FN6310" s="49"/>
      <c r="FO6310" s="49"/>
      <c r="FP6310" s="49"/>
      <c r="FQ6310" s="49"/>
      <c r="FR6310" s="49"/>
      <c r="FS6310" s="49"/>
      <c r="FT6310" s="49"/>
      <c r="FU6310" s="49"/>
      <c r="FV6310" s="49"/>
      <c r="FW6310" s="49"/>
      <c r="FX6310" s="49"/>
      <c r="FY6310" s="49"/>
      <c r="FZ6310" s="49"/>
      <c r="GA6310" s="49"/>
      <c r="GB6310" s="49"/>
      <c r="GC6310" s="49"/>
      <c r="GD6310" s="49"/>
      <c r="GE6310" s="49"/>
      <c r="GF6310" s="49"/>
      <c r="GG6310" s="49"/>
      <c r="GH6310" s="49"/>
      <c r="GI6310" s="49"/>
      <c r="GJ6310" s="49"/>
      <c r="GK6310" s="49"/>
      <c r="GL6310" s="49"/>
      <c r="GM6310" s="49"/>
      <c r="GN6310" s="49"/>
      <c r="GO6310" s="49"/>
      <c r="GP6310" s="49"/>
      <c r="GQ6310" s="49"/>
      <c r="GR6310" s="49"/>
      <c r="GS6310" s="49"/>
      <c r="GT6310" s="49"/>
      <c r="GU6310" s="49"/>
      <c r="GV6310" s="49"/>
      <c r="GW6310" s="49"/>
      <c r="GX6310" s="49"/>
      <c r="GY6310" s="49"/>
      <c r="GZ6310" s="49"/>
      <c r="HA6310" s="49"/>
      <c r="HB6310" s="49"/>
      <c r="HC6310" s="49"/>
      <c r="HD6310" s="49"/>
      <c r="HE6310" s="49"/>
      <c r="HF6310" s="49"/>
      <c r="HG6310" s="49"/>
      <c r="HH6310" s="49"/>
      <c r="HI6310" s="49"/>
      <c r="HJ6310" s="49"/>
      <c r="HK6310" s="49"/>
      <c r="HL6310" s="49"/>
      <c r="HM6310" s="49"/>
      <c r="HN6310" s="49"/>
      <c r="HO6310" s="49"/>
      <c r="HP6310" s="49"/>
      <c r="HQ6310" s="49"/>
      <c r="HR6310" s="49"/>
      <c r="HS6310" s="49"/>
      <c r="HT6310" s="49"/>
      <c r="HU6310" s="49"/>
      <c r="HV6310" s="49"/>
      <c r="HW6310" s="49"/>
      <c r="HX6310" s="49"/>
      <c r="HY6310" s="49"/>
      <c r="HZ6310" s="49"/>
      <c r="IA6310" s="49"/>
      <c r="IB6310" s="49"/>
      <c r="IC6310" s="49"/>
      <c r="ID6310" s="49"/>
      <c r="IE6310" s="49"/>
      <c r="IF6310" s="49"/>
      <c r="IG6310" s="49"/>
      <c r="IH6310" s="49"/>
    </row>
    <row r="6311" spans="1:242">
      <c r="A6311" s="32">
        <v>60</v>
      </c>
      <c r="B6311" s="210" t="s">
        <v>7359</v>
      </c>
      <c r="C6311" s="555" t="s">
        <v>7373</v>
      </c>
      <c r="D6311" s="32" t="s">
        <v>7293</v>
      </c>
      <c r="E6311" s="195">
        <f t="shared" si="409"/>
        <v>0</v>
      </c>
      <c r="F6311" s="187"/>
      <c r="G6311" s="187"/>
      <c r="H6311" s="187"/>
      <c r="I6311" s="48"/>
      <c r="J6311" s="49"/>
      <c r="K6311" s="49"/>
      <c r="L6311" s="49"/>
      <c r="M6311" s="49"/>
      <c r="N6311" s="49"/>
      <c r="O6311" s="49"/>
      <c r="P6311" s="49"/>
      <c r="Q6311" s="49"/>
      <c r="R6311" s="49"/>
      <c r="S6311" s="49"/>
      <c r="T6311" s="49"/>
      <c r="U6311" s="49"/>
      <c r="V6311" s="49"/>
      <c r="W6311" s="49"/>
      <c r="X6311" s="49"/>
      <c r="Y6311" s="49"/>
      <c r="Z6311" s="49"/>
      <c r="AA6311" s="49"/>
      <c r="AB6311" s="49"/>
      <c r="AC6311" s="49"/>
      <c r="AD6311" s="49"/>
      <c r="AE6311" s="49"/>
      <c r="AF6311" s="49"/>
      <c r="AG6311" s="49"/>
      <c r="AH6311" s="49"/>
      <c r="AI6311" s="49"/>
      <c r="AJ6311" s="49"/>
      <c r="AK6311" s="49"/>
      <c r="AL6311" s="49"/>
      <c r="AM6311" s="49"/>
      <c r="AN6311" s="49"/>
      <c r="AO6311" s="49"/>
      <c r="AP6311" s="49"/>
      <c r="AQ6311" s="49"/>
      <c r="AR6311" s="49"/>
      <c r="AS6311" s="49"/>
      <c r="AT6311" s="49"/>
      <c r="AU6311" s="49"/>
      <c r="AV6311" s="49"/>
      <c r="AW6311" s="49"/>
      <c r="AX6311" s="49"/>
      <c r="AY6311" s="49"/>
      <c r="AZ6311" s="49"/>
      <c r="BA6311" s="49"/>
      <c r="BB6311" s="49"/>
      <c r="BC6311" s="49"/>
      <c r="BD6311" s="49"/>
      <c r="BE6311" s="49"/>
      <c r="BF6311" s="49"/>
      <c r="BG6311" s="49"/>
      <c r="BH6311" s="49"/>
      <c r="BI6311" s="49"/>
      <c r="BJ6311" s="49"/>
      <c r="BK6311" s="49"/>
      <c r="BL6311" s="49"/>
      <c r="BM6311" s="49"/>
      <c r="BN6311" s="49"/>
      <c r="BO6311" s="49"/>
      <c r="BP6311" s="49"/>
      <c r="BQ6311" s="49"/>
      <c r="BR6311" s="49"/>
      <c r="BS6311" s="49"/>
      <c r="BT6311" s="49"/>
      <c r="BU6311" s="49"/>
      <c r="BV6311" s="49"/>
      <c r="BW6311" s="49"/>
      <c r="BX6311" s="49"/>
      <c r="BY6311" s="49"/>
      <c r="BZ6311" s="49"/>
      <c r="CA6311" s="49"/>
      <c r="CB6311" s="49"/>
      <c r="CC6311" s="49"/>
      <c r="CD6311" s="49"/>
      <c r="CE6311" s="49"/>
      <c r="CF6311" s="49"/>
      <c r="CG6311" s="49"/>
      <c r="CH6311" s="49"/>
      <c r="CI6311" s="49"/>
      <c r="CJ6311" s="49"/>
      <c r="CK6311" s="49"/>
      <c r="CL6311" s="49"/>
      <c r="CM6311" s="49"/>
      <c r="CN6311" s="49"/>
      <c r="CO6311" s="49"/>
      <c r="CP6311" s="49"/>
      <c r="CQ6311" s="49"/>
      <c r="CR6311" s="49"/>
      <c r="CS6311" s="49"/>
      <c r="CT6311" s="49"/>
      <c r="CU6311" s="49"/>
      <c r="CV6311" s="49"/>
      <c r="CW6311" s="49"/>
      <c r="CX6311" s="49"/>
      <c r="CY6311" s="49"/>
      <c r="CZ6311" s="49"/>
      <c r="DA6311" s="49"/>
      <c r="DB6311" s="49"/>
      <c r="DC6311" s="49"/>
      <c r="DD6311" s="49"/>
      <c r="DE6311" s="49"/>
      <c r="DF6311" s="49"/>
      <c r="DG6311" s="49"/>
      <c r="DH6311" s="49"/>
      <c r="DI6311" s="49"/>
      <c r="DJ6311" s="49"/>
      <c r="DK6311" s="49"/>
      <c r="DL6311" s="49"/>
      <c r="DM6311" s="49"/>
      <c r="DN6311" s="49"/>
      <c r="DO6311" s="49"/>
      <c r="DP6311" s="49"/>
      <c r="DQ6311" s="49"/>
      <c r="DR6311" s="49"/>
      <c r="DS6311" s="49"/>
      <c r="DT6311" s="49"/>
      <c r="DU6311" s="49"/>
      <c r="DV6311" s="49"/>
      <c r="DW6311" s="49"/>
      <c r="DX6311" s="49"/>
      <c r="DY6311" s="49"/>
      <c r="DZ6311" s="49"/>
      <c r="EA6311" s="49"/>
      <c r="EB6311" s="49"/>
      <c r="EC6311" s="49"/>
      <c r="ED6311" s="49"/>
      <c r="EE6311" s="49"/>
      <c r="EF6311" s="49"/>
      <c r="EG6311" s="49"/>
      <c r="EH6311" s="49"/>
      <c r="EI6311" s="49"/>
      <c r="EJ6311" s="49"/>
      <c r="EK6311" s="49"/>
      <c r="EL6311" s="49"/>
      <c r="EM6311" s="49"/>
      <c r="EN6311" s="49"/>
      <c r="EO6311" s="49"/>
      <c r="EP6311" s="49"/>
      <c r="EQ6311" s="49"/>
      <c r="ER6311" s="49"/>
      <c r="ES6311" s="49"/>
      <c r="ET6311" s="49"/>
      <c r="EU6311" s="49"/>
      <c r="EV6311" s="49"/>
      <c r="EW6311" s="49"/>
      <c r="EX6311" s="49"/>
      <c r="EY6311" s="49"/>
      <c r="EZ6311" s="49"/>
      <c r="FA6311" s="49"/>
      <c r="FB6311" s="49"/>
      <c r="FC6311" s="49"/>
      <c r="FD6311" s="49"/>
      <c r="FE6311" s="49"/>
      <c r="FF6311" s="49"/>
      <c r="FG6311" s="49"/>
      <c r="FH6311" s="49"/>
      <c r="FI6311" s="49"/>
      <c r="FJ6311" s="49"/>
      <c r="FK6311" s="49"/>
      <c r="FL6311" s="49"/>
      <c r="FM6311" s="49"/>
      <c r="FN6311" s="49"/>
      <c r="FO6311" s="49"/>
      <c r="FP6311" s="49"/>
      <c r="FQ6311" s="49"/>
      <c r="FR6311" s="49"/>
      <c r="FS6311" s="49"/>
      <c r="FT6311" s="49"/>
      <c r="FU6311" s="49"/>
      <c r="FV6311" s="49"/>
      <c r="FW6311" s="49"/>
      <c r="FX6311" s="49"/>
      <c r="FY6311" s="49"/>
      <c r="FZ6311" s="49"/>
      <c r="GA6311" s="49"/>
      <c r="GB6311" s="49"/>
      <c r="GC6311" s="49"/>
      <c r="GD6311" s="49"/>
      <c r="GE6311" s="49"/>
      <c r="GF6311" s="49"/>
      <c r="GG6311" s="49"/>
      <c r="GH6311" s="49"/>
      <c r="GI6311" s="49"/>
      <c r="GJ6311" s="49"/>
      <c r="GK6311" s="49"/>
      <c r="GL6311" s="49"/>
      <c r="GM6311" s="49"/>
      <c r="GN6311" s="49"/>
      <c r="GO6311" s="49"/>
      <c r="GP6311" s="49"/>
      <c r="GQ6311" s="49"/>
      <c r="GR6311" s="49"/>
      <c r="GS6311" s="49"/>
      <c r="GT6311" s="49"/>
      <c r="GU6311" s="49"/>
      <c r="GV6311" s="49"/>
      <c r="GW6311" s="49"/>
      <c r="GX6311" s="49"/>
      <c r="GY6311" s="49"/>
      <c r="GZ6311" s="49"/>
      <c r="HA6311" s="49"/>
      <c r="HB6311" s="49"/>
      <c r="HC6311" s="49"/>
      <c r="HD6311" s="49"/>
      <c r="HE6311" s="49"/>
      <c r="HF6311" s="49"/>
      <c r="HG6311" s="49"/>
      <c r="HH6311" s="49"/>
      <c r="HI6311" s="49"/>
      <c r="HJ6311" s="49"/>
      <c r="HK6311" s="49"/>
      <c r="HL6311" s="49"/>
      <c r="HM6311" s="49"/>
      <c r="HN6311" s="49"/>
      <c r="HO6311" s="49"/>
      <c r="HP6311" s="49"/>
      <c r="HQ6311" s="49"/>
      <c r="HR6311" s="49"/>
      <c r="HS6311" s="49"/>
      <c r="HT6311" s="49"/>
      <c r="HU6311" s="49"/>
      <c r="HV6311" s="49"/>
      <c r="HW6311" s="49"/>
      <c r="HX6311" s="49"/>
      <c r="HY6311" s="49"/>
      <c r="HZ6311" s="49"/>
      <c r="IA6311" s="49"/>
      <c r="IB6311" s="49"/>
      <c r="IC6311" s="49"/>
      <c r="ID6311" s="49"/>
      <c r="IE6311" s="49"/>
      <c r="IF6311" s="49"/>
      <c r="IG6311" s="49"/>
      <c r="IH6311" s="49"/>
    </row>
    <row r="6312" spans="1:242">
      <c r="A6312" s="32">
        <v>61</v>
      </c>
      <c r="B6312" s="210" t="s">
        <v>3493</v>
      </c>
      <c r="C6312" s="555" t="s">
        <v>7374</v>
      </c>
      <c r="D6312" s="32" t="s">
        <v>1808</v>
      </c>
      <c r="E6312" s="195">
        <f t="shared" si="409"/>
        <v>0</v>
      </c>
      <c r="F6312" s="187"/>
      <c r="G6312" s="187"/>
      <c r="H6312" s="187"/>
      <c r="I6312" s="48"/>
      <c r="J6312" s="49"/>
      <c r="K6312" s="49"/>
      <c r="L6312" s="49"/>
      <c r="M6312" s="49"/>
      <c r="N6312" s="49"/>
      <c r="O6312" s="49"/>
      <c r="P6312" s="49"/>
      <c r="Q6312" s="49"/>
      <c r="R6312" s="49"/>
      <c r="S6312" s="49"/>
      <c r="T6312" s="49"/>
      <c r="U6312" s="49"/>
      <c r="V6312" s="49"/>
      <c r="W6312" s="49"/>
      <c r="X6312" s="49"/>
      <c r="Y6312" s="49"/>
      <c r="Z6312" s="49"/>
      <c r="AA6312" s="49"/>
      <c r="AB6312" s="49"/>
      <c r="AC6312" s="49"/>
      <c r="AD6312" s="49"/>
      <c r="AE6312" s="49"/>
      <c r="AF6312" s="49"/>
      <c r="AG6312" s="49"/>
      <c r="AH6312" s="49"/>
      <c r="AI6312" s="49"/>
      <c r="AJ6312" s="49"/>
      <c r="AK6312" s="49"/>
      <c r="AL6312" s="49"/>
      <c r="AM6312" s="49"/>
      <c r="AN6312" s="49"/>
      <c r="AO6312" s="49"/>
      <c r="AP6312" s="49"/>
      <c r="AQ6312" s="49"/>
      <c r="AR6312" s="49"/>
      <c r="AS6312" s="49"/>
      <c r="AT6312" s="49"/>
      <c r="AU6312" s="49"/>
      <c r="AV6312" s="49"/>
      <c r="AW6312" s="49"/>
      <c r="AX6312" s="49"/>
      <c r="AY6312" s="49"/>
      <c r="AZ6312" s="49"/>
      <c r="BA6312" s="49"/>
      <c r="BB6312" s="49"/>
      <c r="BC6312" s="49"/>
      <c r="BD6312" s="49"/>
      <c r="BE6312" s="49"/>
      <c r="BF6312" s="49"/>
      <c r="BG6312" s="49"/>
      <c r="BH6312" s="49"/>
      <c r="BI6312" s="49"/>
      <c r="BJ6312" s="49"/>
      <c r="BK6312" s="49"/>
      <c r="BL6312" s="49"/>
      <c r="BM6312" s="49"/>
      <c r="BN6312" s="49"/>
      <c r="BO6312" s="49"/>
      <c r="BP6312" s="49"/>
      <c r="BQ6312" s="49"/>
      <c r="BR6312" s="49"/>
      <c r="BS6312" s="49"/>
      <c r="BT6312" s="49"/>
      <c r="BU6312" s="49"/>
      <c r="BV6312" s="49"/>
      <c r="BW6312" s="49"/>
      <c r="BX6312" s="49"/>
      <c r="BY6312" s="49"/>
      <c r="BZ6312" s="49"/>
      <c r="CA6312" s="49"/>
      <c r="CB6312" s="49"/>
      <c r="CC6312" s="49"/>
      <c r="CD6312" s="49"/>
      <c r="CE6312" s="49"/>
      <c r="CF6312" s="49"/>
      <c r="CG6312" s="49"/>
      <c r="CH6312" s="49"/>
      <c r="CI6312" s="49"/>
      <c r="CJ6312" s="49"/>
      <c r="CK6312" s="49"/>
      <c r="CL6312" s="49"/>
      <c r="CM6312" s="49"/>
      <c r="CN6312" s="49"/>
      <c r="CO6312" s="49"/>
      <c r="CP6312" s="49"/>
      <c r="CQ6312" s="49"/>
      <c r="CR6312" s="49"/>
      <c r="CS6312" s="49"/>
      <c r="CT6312" s="49"/>
      <c r="CU6312" s="49"/>
      <c r="CV6312" s="49"/>
      <c r="CW6312" s="49"/>
      <c r="CX6312" s="49"/>
      <c r="CY6312" s="49"/>
      <c r="CZ6312" s="49"/>
      <c r="DA6312" s="49"/>
      <c r="DB6312" s="49"/>
      <c r="DC6312" s="49"/>
      <c r="DD6312" s="49"/>
      <c r="DE6312" s="49"/>
      <c r="DF6312" s="49"/>
      <c r="DG6312" s="49"/>
      <c r="DH6312" s="49"/>
      <c r="DI6312" s="49"/>
      <c r="DJ6312" s="49"/>
      <c r="DK6312" s="49"/>
      <c r="DL6312" s="49"/>
      <c r="DM6312" s="49"/>
      <c r="DN6312" s="49"/>
      <c r="DO6312" s="49"/>
      <c r="DP6312" s="49"/>
      <c r="DQ6312" s="49"/>
      <c r="DR6312" s="49"/>
      <c r="DS6312" s="49"/>
      <c r="DT6312" s="49"/>
      <c r="DU6312" s="49"/>
      <c r="DV6312" s="49"/>
      <c r="DW6312" s="49"/>
      <c r="DX6312" s="49"/>
      <c r="DY6312" s="49"/>
      <c r="DZ6312" s="49"/>
      <c r="EA6312" s="49"/>
      <c r="EB6312" s="49"/>
      <c r="EC6312" s="49"/>
      <c r="ED6312" s="49"/>
      <c r="EE6312" s="49"/>
      <c r="EF6312" s="49"/>
      <c r="EG6312" s="49"/>
      <c r="EH6312" s="49"/>
      <c r="EI6312" s="49"/>
      <c r="EJ6312" s="49"/>
      <c r="EK6312" s="49"/>
      <c r="EL6312" s="49"/>
      <c r="EM6312" s="49"/>
      <c r="EN6312" s="49"/>
      <c r="EO6312" s="49"/>
      <c r="EP6312" s="49"/>
      <c r="EQ6312" s="49"/>
      <c r="ER6312" s="49"/>
      <c r="ES6312" s="49"/>
      <c r="ET6312" s="49"/>
      <c r="EU6312" s="49"/>
      <c r="EV6312" s="49"/>
      <c r="EW6312" s="49"/>
      <c r="EX6312" s="49"/>
      <c r="EY6312" s="49"/>
      <c r="EZ6312" s="49"/>
      <c r="FA6312" s="49"/>
      <c r="FB6312" s="49"/>
      <c r="FC6312" s="49"/>
      <c r="FD6312" s="49"/>
      <c r="FE6312" s="49"/>
      <c r="FF6312" s="49"/>
      <c r="FG6312" s="49"/>
      <c r="FH6312" s="49"/>
      <c r="FI6312" s="49"/>
      <c r="FJ6312" s="49"/>
      <c r="FK6312" s="49"/>
      <c r="FL6312" s="49"/>
      <c r="FM6312" s="49"/>
      <c r="FN6312" s="49"/>
      <c r="FO6312" s="49"/>
      <c r="FP6312" s="49"/>
      <c r="FQ6312" s="49"/>
      <c r="FR6312" s="49"/>
      <c r="FS6312" s="49"/>
      <c r="FT6312" s="49"/>
      <c r="FU6312" s="49"/>
      <c r="FV6312" s="49"/>
      <c r="FW6312" s="49"/>
      <c r="FX6312" s="49"/>
      <c r="FY6312" s="49"/>
      <c r="FZ6312" s="49"/>
      <c r="GA6312" s="49"/>
      <c r="GB6312" s="49"/>
      <c r="GC6312" s="49"/>
      <c r="GD6312" s="49"/>
      <c r="GE6312" s="49"/>
      <c r="GF6312" s="49"/>
      <c r="GG6312" s="49"/>
      <c r="GH6312" s="49"/>
      <c r="GI6312" s="49"/>
      <c r="GJ6312" s="49"/>
      <c r="GK6312" s="49"/>
      <c r="GL6312" s="49"/>
      <c r="GM6312" s="49"/>
      <c r="GN6312" s="49"/>
      <c r="GO6312" s="49"/>
      <c r="GP6312" s="49"/>
      <c r="GQ6312" s="49"/>
      <c r="GR6312" s="49"/>
      <c r="GS6312" s="49"/>
      <c r="GT6312" s="49"/>
      <c r="GU6312" s="49"/>
      <c r="GV6312" s="49"/>
      <c r="GW6312" s="49"/>
      <c r="GX6312" s="49"/>
      <c r="GY6312" s="49"/>
      <c r="GZ6312" s="49"/>
      <c r="HA6312" s="49"/>
      <c r="HB6312" s="49"/>
      <c r="HC6312" s="49"/>
      <c r="HD6312" s="49"/>
      <c r="HE6312" s="49"/>
      <c r="HF6312" s="49"/>
      <c r="HG6312" s="49"/>
      <c r="HH6312" s="49"/>
      <c r="HI6312" s="49"/>
      <c r="HJ6312" s="49"/>
      <c r="HK6312" s="49"/>
      <c r="HL6312" s="49"/>
      <c r="HM6312" s="49"/>
      <c r="HN6312" s="49"/>
      <c r="HO6312" s="49"/>
      <c r="HP6312" s="49"/>
      <c r="HQ6312" s="49"/>
      <c r="HR6312" s="49"/>
      <c r="HS6312" s="49"/>
      <c r="HT6312" s="49"/>
      <c r="HU6312" s="49"/>
      <c r="HV6312" s="49"/>
      <c r="HW6312" s="49"/>
      <c r="HX6312" s="49"/>
      <c r="HY6312" s="49"/>
      <c r="HZ6312" s="49"/>
      <c r="IA6312" s="49"/>
      <c r="IB6312" s="49"/>
      <c r="IC6312" s="49"/>
      <c r="ID6312" s="49"/>
      <c r="IE6312" s="49"/>
      <c r="IF6312" s="49"/>
      <c r="IG6312" s="49"/>
      <c r="IH6312" s="49"/>
    </row>
    <row r="6313" spans="1:242">
      <c r="A6313" s="32">
        <v>62</v>
      </c>
      <c r="B6313" s="210" t="s">
        <v>7295</v>
      </c>
      <c r="C6313" s="555" t="s">
        <v>7375</v>
      </c>
      <c r="D6313" s="32" t="s">
        <v>1808</v>
      </c>
      <c r="E6313" s="195">
        <f t="shared" si="409"/>
        <v>0</v>
      </c>
      <c r="F6313" s="187"/>
      <c r="G6313" s="187"/>
      <c r="H6313" s="187"/>
      <c r="I6313" s="48"/>
      <c r="J6313" s="49"/>
      <c r="K6313" s="49"/>
      <c r="L6313" s="49"/>
      <c r="M6313" s="49"/>
      <c r="N6313" s="49"/>
      <c r="O6313" s="49"/>
      <c r="P6313" s="49"/>
      <c r="Q6313" s="49"/>
      <c r="R6313" s="49"/>
      <c r="S6313" s="49"/>
      <c r="T6313" s="49"/>
      <c r="U6313" s="49"/>
      <c r="V6313" s="49"/>
      <c r="W6313" s="49"/>
      <c r="X6313" s="49"/>
      <c r="Y6313" s="49"/>
      <c r="Z6313" s="49"/>
      <c r="AA6313" s="49"/>
      <c r="AB6313" s="49"/>
      <c r="AC6313" s="49"/>
      <c r="AD6313" s="49"/>
      <c r="AE6313" s="49"/>
      <c r="AF6313" s="49"/>
      <c r="AG6313" s="49"/>
      <c r="AH6313" s="49"/>
      <c r="AI6313" s="49"/>
      <c r="AJ6313" s="49"/>
      <c r="AK6313" s="49"/>
      <c r="AL6313" s="49"/>
      <c r="AM6313" s="49"/>
      <c r="AN6313" s="49"/>
      <c r="AO6313" s="49"/>
      <c r="AP6313" s="49"/>
      <c r="AQ6313" s="49"/>
      <c r="AR6313" s="49"/>
      <c r="AS6313" s="49"/>
      <c r="AT6313" s="49"/>
      <c r="AU6313" s="49"/>
      <c r="AV6313" s="49"/>
      <c r="AW6313" s="49"/>
      <c r="AX6313" s="49"/>
      <c r="AY6313" s="49"/>
      <c r="AZ6313" s="49"/>
      <c r="BA6313" s="49"/>
      <c r="BB6313" s="49"/>
      <c r="BC6313" s="49"/>
      <c r="BD6313" s="49"/>
      <c r="BE6313" s="49"/>
      <c r="BF6313" s="49"/>
      <c r="BG6313" s="49"/>
      <c r="BH6313" s="49"/>
      <c r="BI6313" s="49"/>
      <c r="BJ6313" s="49"/>
      <c r="BK6313" s="49"/>
      <c r="BL6313" s="49"/>
      <c r="BM6313" s="49"/>
      <c r="BN6313" s="49"/>
      <c r="BO6313" s="49"/>
      <c r="BP6313" s="49"/>
      <c r="BQ6313" s="49"/>
      <c r="BR6313" s="49"/>
      <c r="BS6313" s="49"/>
      <c r="BT6313" s="49"/>
      <c r="BU6313" s="49"/>
      <c r="BV6313" s="49"/>
      <c r="BW6313" s="49"/>
      <c r="BX6313" s="49"/>
      <c r="BY6313" s="49"/>
      <c r="BZ6313" s="49"/>
      <c r="CA6313" s="49"/>
      <c r="CB6313" s="49"/>
      <c r="CC6313" s="49"/>
      <c r="CD6313" s="49"/>
      <c r="CE6313" s="49"/>
      <c r="CF6313" s="49"/>
      <c r="CG6313" s="49"/>
      <c r="CH6313" s="49"/>
      <c r="CI6313" s="49"/>
      <c r="CJ6313" s="49"/>
      <c r="CK6313" s="49"/>
      <c r="CL6313" s="49"/>
      <c r="CM6313" s="49"/>
      <c r="CN6313" s="49"/>
      <c r="CO6313" s="49"/>
      <c r="CP6313" s="49"/>
      <c r="CQ6313" s="49"/>
      <c r="CR6313" s="49"/>
      <c r="CS6313" s="49"/>
      <c r="CT6313" s="49"/>
      <c r="CU6313" s="49"/>
      <c r="CV6313" s="49"/>
      <c r="CW6313" s="49"/>
      <c r="CX6313" s="49"/>
      <c r="CY6313" s="49"/>
      <c r="CZ6313" s="49"/>
      <c r="DA6313" s="49"/>
      <c r="DB6313" s="49"/>
      <c r="DC6313" s="49"/>
      <c r="DD6313" s="49"/>
      <c r="DE6313" s="49"/>
      <c r="DF6313" s="49"/>
      <c r="DG6313" s="49"/>
      <c r="DH6313" s="49"/>
      <c r="DI6313" s="49"/>
      <c r="DJ6313" s="49"/>
      <c r="DK6313" s="49"/>
      <c r="DL6313" s="49"/>
      <c r="DM6313" s="49"/>
      <c r="DN6313" s="49"/>
      <c r="DO6313" s="49"/>
      <c r="DP6313" s="49"/>
      <c r="DQ6313" s="49"/>
      <c r="DR6313" s="49"/>
      <c r="DS6313" s="49"/>
      <c r="DT6313" s="49"/>
      <c r="DU6313" s="49"/>
      <c r="DV6313" s="49"/>
      <c r="DW6313" s="49"/>
      <c r="DX6313" s="49"/>
      <c r="DY6313" s="49"/>
      <c r="DZ6313" s="49"/>
      <c r="EA6313" s="49"/>
      <c r="EB6313" s="49"/>
      <c r="EC6313" s="49"/>
      <c r="ED6313" s="49"/>
      <c r="EE6313" s="49"/>
      <c r="EF6313" s="49"/>
      <c r="EG6313" s="49"/>
      <c r="EH6313" s="49"/>
      <c r="EI6313" s="49"/>
      <c r="EJ6313" s="49"/>
      <c r="EK6313" s="49"/>
      <c r="EL6313" s="49"/>
      <c r="EM6313" s="49"/>
      <c r="EN6313" s="49"/>
      <c r="EO6313" s="49"/>
      <c r="EP6313" s="49"/>
      <c r="EQ6313" s="49"/>
      <c r="ER6313" s="49"/>
      <c r="ES6313" s="49"/>
      <c r="ET6313" s="49"/>
      <c r="EU6313" s="49"/>
      <c r="EV6313" s="49"/>
      <c r="EW6313" s="49"/>
      <c r="EX6313" s="49"/>
      <c r="EY6313" s="49"/>
      <c r="EZ6313" s="49"/>
      <c r="FA6313" s="49"/>
      <c r="FB6313" s="49"/>
      <c r="FC6313" s="49"/>
      <c r="FD6313" s="49"/>
      <c r="FE6313" s="49"/>
      <c r="FF6313" s="49"/>
      <c r="FG6313" s="49"/>
      <c r="FH6313" s="49"/>
      <c r="FI6313" s="49"/>
      <c r="FJ6313" s="49"/>
      <c r="FK6313" s="49"/>
      <c r="FL6313" s="49"/>
      <c r="FM6313" s="49"/>
      <c r="FN6313" s="49"/>
      <c r="FO6313" s="49"/>
      <c r="FP6313" s="49"/>
      <c r="FQ6313" s="49"/>
      <c r="FR6313" s="49"/>
      <c r="FS6313" s="49"/>
      <c r="FT6313" s="49"/>
      <c r="FU6313" s="49"/>
      <c r="FV6313" s="49"/>
      <c r="FW6313" s="49"/>
      <c r="FX6313" s="49"/>
      <c r="FY6313" s="49"/>
      <c r="FZ6313" s="49"/>
      <c r="GA6313" s="49"/>
      <c r="GB6313" s="49"/>
      <c r="GC6313" s="49"/>
      <c r="GD6313" s="49"/>
      <c r="GE6313" s="49"/>
      <c r="GF6313" s="49"/>
      <c r="GG6313" s="49"/>
      <c r="GH6313" s="49"/>
      <c r="GI6313" s="49"/>
      <c r="GJ6313" s="49"/>
      <c r="GK6313" s="49"/>
      <c r="GL6313" s="49"/>
      <c r="GM6313" s="49"/>
      <c r="GN6313" s="49"/>
      <c r="GO6313" s="49"/>
      <c r="GP6313" s="49"/>
      <c r="GQ6313" s="49"/>
      <c r="GR6313" s="49"/>
      <c r="GS6313" s="49"/>
      <c r="GT6313" s="49"/>
      <c r="GU6313" s="49"/>
      <c r="GV6313" s="49"/>
      <c r="GW6313" s="49"/>
      <c r="GX6313" s="49"/>
      <c r="GY6313" s="49"/>
      <c r="GZ6313" s="49"/>
      <c r="HA6313" s="49"/>
      <c r="HB6313" s="49"/>
      <c r="HC6313" s="49"/>
      <c r="HD6313" s="49"/>
      <c r="HE6313" s="49"/>
      <c r="HF6313" s="49"/>
      <c r="HG6313" s="49"/>
      <c r="HH6313" s="49"/>
      <c r="HI6313" s="49"/>
      <c r="HJ6313" s="49"/>
      <c r="HK6313" s="49"/>
      <c r="HL6313" s="49"/>
      <c r="HM6313" s="49"/>
      <c r="HN6313" s="49"/>
      <c r="HO6313" s="49"/>
      <c r="HP6313" s="49"/>
      <c r="HQ6313" s="49"/>
      <c r="HR6313" s="49"/>
      <c r="HS6313" s="49"/>
      <c r="HT6313" s="49"/>
      <c r="HU6313" s="49"/>
      <c r="HV6313" s="49"/>
      <c r="HW6313" s="49"/>
      <c r="HX6313" s="49"/>
      <c r="HY6313" s="49"/>
      <c r="HZ6313" s="49"/>
      <c r="IA6313" s="49"/>
      <c r="IB6313" s="49"/>
      <c r="IC6313" s="49"/>
      <c r="ID6313" s="49"/>
      <c r="IE6313" s="49"/>
      <c r="IF6313" s="49"/>
      <c r="IG6313" s="49"/>
      <c r="IH6313" s="49"/>
    </row>
    <row r="6314" spans="1:242">
      <c r="A6314" s="32">
        <v>63</v>
      </c>
      <c r="B6314" s="210" t="s">
        <v>5543</v>
      </c>
      <c r="C6314" s="555" t="s">
        <v>7376</v>
      </c>
      <c r="D6314" s="32" t="s">
        <v>1808</v>
      </c>
      <c r="E6314" s="195">
        <f t="shared" si="409"/>
        <v>4</v>
      </c>
      <c r="F6314" s="187">
        <v>4</v>
      </c>
      <c r="G6314" s="187"/>
      <c r="H6314" s="187"/>
      <c r="I6314" s="48"/>
      <c r="J6314" s="49"/>
      <c r="K6314" s="49"/>
      <c r="L6314" s="49"/>
      <c r="M6314" s="49"/>
      <c r="N6314" s="49"/>
      <c r="O6314" s="49"/>
      <c r="P6314" s="49"/>
      <c r="Q6314" s="49"/>
      <c r="R6314" s="49"/>
      <c r="S6314" s="49"/>
      <c r="T6314" s="49"/>
      <c r="U6314" s="49"/>
      <c r="V6314" s="49"/>
      <c r="W6314" s="49"/>
      <c r="X6314" s="49"/>
      <c r="Y6314" s="49"/>
      <c r="Z6314" s="49"/>
      <c r="AA6314" s="49"/>
      <c r="AB6314" s="49"/>
      <c r="AC6314" s="49"/>
      <c r="AD6314" s="49"/>
      <c r="AE6314" s="49"/>
      <c r="AF6314" s="49"/>
      <c r="AG6314" s="49"/>
      <c r="AH6314" s="49"/>
      <c r="AI6314" s="49"/>
      <c r="AJ6314" s="49"/>
      <c r="AK6314" s="49"/>
      <c r="AL6314" s="49"/>
      <c r="AM6314" s="49"/>
      <c r="AN6314" s="49"/>
      <c r="AO6314" s="49"/>
      <c r="AP6314" s="49"/>
      <c r="AQ6314" s="49"/>
      <c r="AR6314" s="49"/>
      <c r="AS6314" s="49"/>
      <c r="AT6314" s="49"/>
      <c r="AU6314" s="49"/>
      <c r="AV6314" s="49"/>
      <c r="AW6314" s="49"/>
      <c r="AX6314" s="49"/>
      <c r="AY6314" s="49"/>
      <c r="AZ6314" s="49"/>
      <c r="BA6314" s="49"/>
      <c r="BB6314" s="49"/>
      <c r="BC6314" s="49"/>
      <c r="BD6314" s="49"/>
      <c r="BE6314" s="49"/>
      <c r="BF6314" s="49"/>
      <c r="BG6314" s="49"/>
      <c r="BH6314" s="49"/>
      <c r="BI6314" s="49"/>
      <c r="BJ6314" s="49"/>
      <c r="BK6314" s="49"/>
      <c r="BL6314" s="49"/>
      <c r="BM6314" s="49"/>
      <c r="BN6314" s="49"/>
      <c r="BO6314" s="49"/>
      <c r="BP6314" s="49"/>
      <c r="BQ6314" s="49"/>
      <c r="BR6314" s="49"/>
      <c r="BS6314" s="49"/>
      <c r="BT6314" s="49"/>
      <c r="BU6314" s="49"/>
      <c r="BV6314" s="49"/>
      <c r="BW6314" s="49"/>
      <c r="BX6314" s="49"/>
      <c r="BY6314" s="49"/>
      <c r="BZ6314" s="49"/>
      <c r="CA6314" s="49"/>
      <c r="CB6314" s="49"/>
      <c r="CC6314" s="49"/>
      <c r="CD6314" s="49"/>
      <c r="CE6314" s="49"/>
      <c r="CF6314" s="49"/>
      <c r="CG6314" s="49"/>
      <c r="CH6314" s="49"/>
      <c r="CI6314" s="49"/>
      <c r="CJ6314" s="49"/>
      <c r="CK6314" s="49"/>
      <c r="CL6314" s="49"/>
      <c r="CM6314" s="49"/>
      <c r="CN6314" s="49"/>
      <c r="CO6314" s="49"/>
      <c r="CP6314" s="49"/>
      <c r="CQ6314" s="49"/>
      <c r="CR6314" s="49"/>
      <c r="CS6314" s="49"/>
      <c r="CT6314" s="49"/>
      <c r="CU6314" s="49"/>
      <c r="CV6314" s="49"/>
      <c r="CW6314" s="49"/>
      <c r="CX6314" s="49"/>
      <c r="CY6314" s="49"/>
      <c r="CZ6314" s="49"/>
      <c r="DA6314" s="49"/>
      <c r="DB6314" s="49"/>
      <c r="DC6314" s="49"/>
      <c r="DD6314" s="49"/>
      <c r="DE6314" s="49"/>
      <c r="DF6314" s="49"/>
      <c r="DG6314" s="49"/>
      <c r="DH6314" s="49"/>
      <c r="DI6314" s="49"/>
      <c r="DJ6314" s="49"/>
      <c r="DK6314" s="49"/>
      <c r="DL6314" s="49"/>
      <c r="DM6314" s="49"/>
      <c r="DN6314" s="49"/>
      <c r="DO6314" s="49"/>
      <c r="DP6314" s="49"/>
      <c r="DQ6314" s="49"/>
      <c r="DR6314" s="49"/>
      <c r="DS6314" s="49"/>
      <c r="DT6314" s="49"/>
      <c r="DU6314" s="49"/>
      <c r="DV6314" s="49"/>
      <c r="DW6314" s="49"/>
      <c r="DX6314" s="49"/>
      <c r="DY6314" s="49"/>
      <c r="DZ6314" s="49"/>
      <c r="EA6314" s="49"/>
      <c r="EB6314" s="49"/>
      <c r="EC6314" s="49"/>
      <c r="ED6314" s="49"/>
      <c r="EE6314" s="49"/>
      <c r="EF6314" s="49"/>
      <c r="EG6314" s="49"/>
      <c r="EH6314" s="49"/>
      <c r="EI6314" s="49"/>
      <c r="EJ6314" s="49"/>
      <c r="EK6314" s="49"/>
      <c r="EL6314" s="49"/>
      <c r="EM6314" s="49"/>
      <c r="EN6314" s="49"/>
      <c r="EO6314" s="49"/>
      <c r="EP6314" s="49"/>
      <c r="EQ6314" s="49"/>
      <c r="ER6314" s="49"/>
      <c r="ES6314" s="49"/>
      <c r="ET6314" s="49"/>
      <c r="EU6314" s="49"/>
      <c r="EV6314" s="49"/>
      <c r="EW6314" s="49"/>
      <c r="EX6314" s="49"/>
      <c r="EY6314" s="49"/>
      <c r="EZ6314" s="49"/>
      <c r="FA6314" s="49"/>
      <c r="FB6314" s="49"/>
      <c r="FC6314" s="49"/>
      <c r="FD6314" s="49"/>
      <c r="FE6314" s="49"/>
      <c r="FF6314" s="49"/>
      <c r="FG6314" s="49"/>
      <c r="FH6314" s="49"/>
      <c r="FI6314" s="49"/>
      <c r="FJ6314" s="49"/>
      <c r="FK6314" s="49"/>
      <c r="FL6314" s="49"/>
      <c r="FM6314" s="49"/>
      <c r="FN6314" s="49"/>
      <c r="FO6314" s="49"/>
      <c r="FP6314" s="49"/>
      <c r="FQ6314" s="49"/>
      <c r="FR6314" s="49"/>
      <c r="FS6314" s="49"/>
      <c r="FT6314" s="49"/>
      <c r="FU6314" s="49"/>
      <c r="FV6314" s="49"/>
      <c r="FW6314" s="49"/>
      <c r="FX6314" s="49"/>
      <c r="FY6314" s="49"/>
      <c r="FZ6314" s="49"/>
      <c r="GA6314" s="49"/>
      <c r="GB6314" s="49"/>
      <c r="GC6314" s="49"/>
      <c r="GD6314" s="49"/>
      <c r="GE6314" s="49"/>
      <c r="GF6314" s="49"/>
      <c r="GG6314" s="49"/>
      <c r="GH6314" s="49"/>
      <c r="GI6314" s="49"/>
      <c r="GJ6314" s="49"/>
      <c r="GK6314" s="49"/>
      <c r="GL6314" s="49"/>
      <c r="GM6314" s="49"/>
      <c r="GN6314" s="49"/>
      <c r="GO6314" s="49"/>
      <c r="GP6314" s="49"/>
      <c r="GQ6314" s="49"/>
      <c r="GR6314" s="49"/>
      <c r="GS6314" s="49"/>
      <c r="GT6314" s="49"/>
      <c r="GU6314" s="49"/>
      <c r="GV6314" s="49"/>
      <c r="GW6314" s="49"/>
      <c r="GX6314" s="49"/>
      <c r="GY6314" s="49"/>
      <c r="GZ6314" s="49"/>
      <c r="HA6314" s="49"/>
      <c r="HB6314" s="49"/>
      <c r="HC6314" s="49"/>
      <c r="HD6314" s="49"/>
      <c r="HE6314" s="49"/>
      <c r="HF6314" s="49"/>
      <c r="HG6314" s="49"/>
      <c r="HH6314" s="49"/>
      <c r="HI6314" s="49"/>
      <c r="HJ6314" s="49"/>
      <c r="HK6314" s="49"/>
      <c r="HL6314" s="49"/>
      <c r="HM6314" s="49"/>
      <c r="HN6314" s="49"/>
      <c r="HO6314" s="49"/>
      <c r="HP6314" s="49"/>
      <c r="HQ6314" s="49"/>
      <c r="HR6314" s="49"/>
      <c r="HS6314" s="49"/>
      <c r="HT6314" s="49"/>
      <c r="HU6314" s="49"/>
      <c r="HV6314" s="49"/>
      <c r="HW6314" s="49"/>
      <c r="HX6314" s="49"/>
      <c r="HY6314" s="49"/>
      <c r="HZ6314" s="49"/>
      <c r="IA6314" s="49"/>
      <c r="IB6314" s="49"/>
      <c r="IC6314" s="49"/>
      <c r="ID6314" s="49"/>
      <c r="IE6314" s="49"/>
      <c r="IF6314" s="49"/>
      <c r="IG6314" s="49"/>
      <c r="IH6314" s="49"/>
    </row>
    <row r="6315" spans="1:242" ht="30" customHeight="1">
      <c r="A6315" s="512"/>
      <c r="B6315" s="916" t="s">
        <v>7377</v>
      </c>
      <c r="C6315" s="916"/>
      <c r="D6315" s="916"/>
      <c r="E6315" s="916"/>
      <c r="F6315" s="916"/>
      <c r="G6315" s="916"/>
      <c r="H6315" s="916"/>
      <c r="I6315" s="48"/>
      <c r="J6315" s="49"/>
      <c r="K6315" s="49"/>
      <c r="L6315" s="49"/>
      <c r="M6315" s="49"/>
      <c r="N6315" s="49"/>
      <c r="O6315" s="49"/>
      <c r="P6315" s="49"/>
      <c r="Q6315" s="49"/>
      <c r="R6315" s="49"/>
      <c r="S6315" s="49"/>
      <c r="T6315" s="49"/>
      <c r="U6315" s="49"/>
      <c r="V6315" s="49"/>
      <c r="W6315" s="49"/>
      <c r="X6315" s="49"/>
      <c r="Y6315" s="49"/>
      <c r="Z6315" s="49"/>
      <c r="AA6315" s="49"/>
      <c r="AB6315" s="49"/>
      <c r="AC6315" s="49"/>
      <c r="AD6315" s="49"/>
      <c r="AE6315" s="49"/>
      <c r="AF6315" s="49"/>
      <c r="AG6315" s="49"/>
      <c r="AH6315" s="49"/>
      <c r="AI6315" s="49"/>
      <c r="AJ6315" s="49"/>
      <c r="AK6315" s="49"/>
      <c r="AL6315" s="49"/>
      <c r="AM6315" s="49"/>
      <c r="AN6315" s="49"/>
      <c r="AO6315" s="49"/>
      <c r="AP6315" s="49"/>
      <c r="AQ6315" s="49"/>
      <c r="AR6315" s="49"/>
      <c r="AS6315" s="49"/>
      <c r="AT6315" s="49"/>
      <c r="AU6315" s="49"/>
      <c r="AV6315" s="49"/>
      <c r="AW6315" s="49"/>
      <c r="AX6315" s="49"/>
      <c r="AY6315" s="49"/>
      <c r="AZ6315" s="49"/>
      <c r="BA6315" s="49"/>
      <c r="BB6315" s="49"/>
      <c r="BC6315" s="49"/>
      <c r="BD6315" s="49"/>
      <c r="BE6315" s="49"/>
      <c r="BF6315" s="49"/>
      <c r="BG6315" s="49"/>
      <c r="BH6315" s="49"/>
      <c r="BI6315" s="49"/>
      <c r="BJ6315" s="49"/>
      <c r="BK6315" s="49"/>
      <c r="BL6315" s="49"/>
      <c r="BM6315" s="49"/>
      <c r="BN6315" s="49"/>
      <c r="BO6315" s="49"/>
      <c r="BP6315" s="49"/>
      <c r="BQ6315" s="49"/>
      <c r="BR6315" s="49"/>
      <c r="BS6315" s="49"/>
      <c r="BT6315" s="49"/>
      <c r="BU6315" s="49"/>
      <c r="BV6315" s="49"/>
      <c r="BW6315" s="49"/>
      <c r="BX6315" s="49"/>
      <c r="BY6315" s="49"/>
      <c r="BZ6315" s="49"/>
      <c r="CA6315" s="49"/>
      <c r="CB6315" s="49"/>
      <c r="CC6315" s="49"/>
      <c r="CD6315" s="49"/>
      <c r="CE6315" s="49"/>
      <c r="CF6315" s="49"/>
      <c r="CG6315" s="49"/>
      <c r="CH6315" s="49"/>
      <c r="CI6315" s="49"/>
      <c r="CJ6315" s="49"/>
      <c r="CK6315" s="49"/>
      <c r="CL6315" s="49"/>
      <c r="CM6315" s="49"/>
      <c r="CN6315" s="49"/>
      <c r="CO6315" s="49"/>
      <c r="CP6315" s="49"/>
      <c r="CQ6315" s="49"/>
      <c r="CR6315" s="49"/>
      <c r="CS6315" s="49"/>
      <c r="CT6315" s="49"/>
      <c r="CU6315" s="49"/>
      <c r="CV6315" s="49"/>
      <c r="CW6315" s="49"/>
      <c r="CX6315" s="49"/>
      <c r="CY6315" s="49"/>
      <c r="CZ6315" s="49"/>
      <c r="DA6315" s="49"/>
      <c r="DB6315" s="49"/>
      <c r="DC6315" s="49"/>
      <c r="DD6315" s="49"/>
      <c r="DE6315" s="49"/>
      <c r="DF6315" s="49"/>
      <c r="DG6315" s="49"/>
      <c r="DH6315" s="49"/>
      <c r="DI6315" s="49"/>
      <c r="DJ6315" s="49"/>
      <c r="DK6315" s="49"/>
      <c r="DL6315" s="49"/>
      <c r="DM6315" s="49"/>
      <c r="DN6315" s="49"/>
      <c r="DO6315" s="49"/>
      <c r="DP6315" s="49"/>
      <c r="DQ6315" s="49"/>
      <c r="DR6315" s="49"/>
      <c r="DS6315" s="49"/>
      <c r="DT6315" s="49"/>
      <c r="DU6315" s="49"/>
      <c r="DV6315" s="49"/>
      <c r="DW6315" s="49"/>
      <c r="DX6315" s="49"/>
      <c r="DY6315" s="49"/>
      <c r="DZ6315" s="49"/>
      <c r="EA6315" s="49"/>
      <c r="EB6315" s="49"/>
      <c r="EC6315" s="49"/>
      <c r="ED6315" s="49"/>
      <c r="EE6315" s="49"/>
      <c r="EF6315" s="49"/>
      <c r="EG6315" s="49"/>
      <c r="EH6315" s="49"/>
      <c r="EI6315" s="49"/>
      <c r="EJ6315" s="49"/>
      <c r="EK6315" s="49"/>
      <c r="EL6315" s="49"/>
      <c r="EM6315" s="49"/>
      <c r="EN6315" s="49"/>
      <c r="EO6315" s="49"/>
      <c r="EP6315" s="49"/>
      <c r="EQ6315" s="49"/>
      <c r="ER6315" s="49"/>
      <c r="ES6315" s="49"/>
      <c r="ET6315" s="49"/>
      <c r="EU6315" s="49"/>
      <c r="EV6315" s="49"/>
      <c r="EW6315" s="49"/>
      <c r="EX6315" s="49"/>
      <c r="EY6315" s="49"/>
      <c r="EZ6315" s="49"/>
      <c r="FA6315" s="49"/>
      <c r="FB6315" s="49"/>
      <c r="FC6315" s="49"/>
      <c r="FD6315" s="49"/>
      <c r="FE6315" s="49"/>
      <c r="FF6315" s="49"/>
      <c r="FG6315" s="49"/>
      <c r="FH6315" s="49"/>
      <c r="FI6315" s="49"/>
      <c r="FJ6315" s="49"/>
      <c r="FK6315" s="49"/>
      <c r="FL6315" s="49"/>
      <c r="FM6315" s="49"/>
      <c r="FN6315" s="49"/>
      <c r="FO6315" s="49"/>
      <c r="FP6315" s="49"/>
      <c r="FQ6315" s="49"/>
      <c r="FR6315" s="49"/>
      <c r="FS6315" s="49"/>
      <c r="FT6315" s="49"/>
      <c r="FU6315" s="49"/>
      <c r="FV6315" s="49"/>
      <c r="FW6315" s="49"/>
      <c r="FX6315" s="49"/>
      <c r="FY6315" s="49"/>
      <c r="FZ6315" s="49"/>
      <c r="GA6315" s="49"/>
      <c r="GB6315" s="49"/>
      <c r="GC6315" s="49"/>
      <c r="GD6315" s="49"/>
      <c r="GE6315" s="49"/>
      <c r="GF6315" s="49"/>
      <c r="GG6315" s="49"/>
      <c r="GH6315" s="49"/>
      <c r="GI6315" s="49"/>
      <c r="GJ6315" s="49"/>
      <c r="GK6315" s="49"/>
      <c r="GL6315" s="49"/>
      <c r="GM6315" s="49"/>
      <c r="GN6315" s="49"/>
      <c r="GO6315" s="49"/>
      <c r="GP6315" s="49"/>
      <c r="GQ6315" s="49"/>
      <c r="GR6315" s="49"/>
      <c r="GS6315" s="49"/>
      <c r="GT6315" s="49"/>
      <c r="GU6315" s="49"/>
      <c r="GV6315" s="49"/>
      <c r="GW6315" s="49"/>
      <c r="GX6315" s="49"/>
      <c r="GY6315" s="49"/>
      <c r="GZ6315" s="49"/>
      <c r="HA6315" s="49"/>
      <c r="HB6315" s="49"/>
      <c r="HC6315" s="49"/>
      <c r="HD6315" s="49"/>
      <c r="HE6315" s="49"/>
      <c r="HF6315" s="49"/>
      <c r="HG6315" s="49"/>
      <c r="HH6315" s="49"/>
      <c r="HI6315" s="49"/>
      <c r="HJ6315" s="49"/>
      <c r="HK6315" s="49"/>
      <c r="HL6315" s="49"/>
      <c r="HM6315" s="49"/>
      <c r="HN6315" s="49"/>
      <c r="HO6315" s="49"/>
      <c r="HP6315" s="49"/>
      <c r="HQ6315" s="49"/>
      <c r="HR6315" s="49"/>
      <c r="HS6315" s="49"/>
      <c r="HT6315" s="49"/>
      <c r="HU6315" s="49"/>
      <c r="HV6315" s="49"/>
      <c r="HW6315" s="49"/>
      <c r="HX6315" s="49"/>
      <c r="HY6315" s="49"/>
      <c r="HZ6315" s="49"/>
      <c r="IA6315" s="49"/>
      <c r="IB6315" s="49"/>
      <c r="IC6315" s="49"/>
      <c r="ID6315" s="49"/>
      <c r="IE6315" s="49"/>
      <c r="IF6315" s="49"/>
      <c r="IG6315" s="49"/>
      <c r="IH6315" s="49"/>
    </row>
    <row r="6316" spans="1:242">
      <c r="A6316" s="32">
        <v>64</v>
      </c>
      <c r="B6316" s="210" t="s">
        <v>7378</v>
      </c>
      <c r="C6316" s="555" t="s">
        <v>7379</v>
      </c>
      <c r="D6316" s="32" t="s">
        <v>1808</v>
      </c>
      <c r="E6316" s="195">
        <f t="shared" ref="E6316:E6326" si="410">+F6316+G6316+H6316</f>
        <v>0</v>
      </c>
      <c r="F6316" s="187"/>
      <c r="G6316" s="187"/>
      <c r="H6316" s="187"/>
      <c r="I6316" s="48"/>
      <c r="J6316" s="49"/>
      <c r="K6316" s="49"/>
      <c r="L6316" s="49"/>
      <c r="M6316" s="49"/>
      <c r="N6316" s="49"/>
      <c r="O6316" s="49"/>
      <c r="P6316" s="49"/>
      <c r="Q6316" s="49"/>
      <c r="R6316" s="49"/>
      <c r="S6316" s="49"/>
      <c r="T6316" s="49"/>
      <c r="U6316" s="49"/>
      <c r="V6316" s="49"/>
      <c r="W6316" s="49"/>
      <c r="X6316" s="49"/>
      <c r="Y6316" s="49"/>
      <c r="Z6316" s="49"/>
      <c r="AA6316" s="49"/>
      <c r="AB6316" s="49"/>
      <c r="AC6316" s="49"/>
      <c r="AD6316" s="49"/>
      <c r="AE6316" s="49"/>
      <c r="AF6316" s="49"/>
      <c r="AG6316" s="49"/>
      <c r="AH6316" s="49"/>
      <c r="AI6316" s="49"/>
      <c r="AJ6316" s="49"/>
      <c r="AK6316" s="49"/>
      <c r="AL6316" s="49"/>
      <c r="AM6316" s="49"/>
      <c r="AN6316" s="49"/>
      <c r="AO6316" s="49"/>
      <c r="AP6316" s="49"/>
      <c r="AQ6316" s="49"/>
      <c r="AR6316" s="49"/>
      <c r="AS6316" s="49"/>
      <c r="AT6316" s="49"/>
      <c r="AU6316" s="49"/>
      <c r="AV6316" s="49"/>
      <c r="AW6316" s="49"/>
      <c r="AX6316" s="49"/>
      <c r="AY6316" s="49"/>
      <c r="AZ6316" s="49"/>
      <c r="BA6316" s="49"/>
      <c r="BB6316" s="49"/>
      <c r="BC6316" s="49"/>
      <c r="BD6316" s="49"/>
      <c r="BE6316" s="49"/>
      <c r="BF6316" s="49"/>
      <c r="BG6316" s="49"/>
      <c r="BH6316" s="49"/>
      <c r="BI6316" s="49"/>
      <c r="BJ6316" s="49"/>
      <c r="BK6316" s="49"/>
      <c r="BL6316" s="49"/>
      <c r="BM6316" s="49"/>
      <c r="BN6316" s="49"/>
      <c r="BO6316" s="49"/>
      <c r="BP6316" s="49"/>
      <c r="BQ6316" s="49"/>
      <c r="BR6316" s="49"/>
      <c r="BS6316" s="49"/>
      <c r="BT6316" s="49"/>
      <c r="BU6316" s="49"/>
      <c r="BV6316" s="49"/>
      <c r="BW6316" s="49"/>
      <c r="BX6316" s="49"/>
      <c r="BY6316" s="49"/>
      <c r="BZ6316" s="49"/>
      <c r="CA6316" s="49"/>
      <c r="CB6316" s="49"/>
      <c r="CC6316" s="49"/>
      <c r="CD6316" s="49"/>
      <c r="CE6316" s="49"/>
      <c r="CF6316" s="49"/>
      <c r="CG6316" s="49"/>
      <c r="CH6316" s="49"/>
      <c r="CI6316" s="49"/>
      <c r="CJ6316" s="49"/>
      <c r="CK6316" s="49"/>
      <c r="CL6316" s="49"/>
      <c r="CM6316" s="49"/>
      <c r="CN6316" s="49"/>
      <c r="CO6316" s="49"/>
      <c r="CP6316" s="49"/>
      <c r="CQ6316" s="49"/>
      <c r="CR6316" s="49"/>
      <c r="CS6316" s="49"/>
      <c r="CT6316" s="49"/>
      <c r="CU6316" s="49"/>
      <c r="CV6316" s="49"/>
      <c r="CW6316" s="49"/>
      <c r="CX6316" s="49"/>
      <c r="CY6316" s="49"/>
      <c r="CZ6316" s="49"/>
      <c r="DA6316" s="49"/>
      <c r="DB6316" s="49"/>
      <c r="DC6316" s="49"/>
      <c r="DD6316" s="49"/>
      <c r="DE6316" s="49"/>
      <c r="DF6316" s="49"/>
      <c r="DG6316" s="49"/>
      <c r="DH6316" s="49"/>
      <c r="DI6316" s="49"/>
      <c r="DJ6316" s="49"/>
      <c r="DK6316" s="49"/>
      <c r="DL6316" s="49"/>
      <c r="DM6316" s="49"/>
      <c r="DN6316" s="49"/>
      <c r="DO6316" s="49"/>
      <c r="DP6316" s="49"/>
      <c r="DQ6316" s="49"/>
      <c r="DR6316" s="49"/>
      <c r="DS6316" s="49"/>
      <c r="DT6316" s="49"/>
      <c r="DU6316" s="49"/>
      <c r="DV6316" s="49"/>
      <c r="DW6316" s="49"/>
      <c r="DX6316" s="49"/>
      <c r="DY6316" s="49"/>
      <c r="DZ6316" s="49"/>
      <c r="EA6316" s="49"/>
      <c r="EB6316" s="49"/>
      <c r="EC6316" s="49"/>
      <c r="ED6316" s="49"/>
      <c r="EE6316" s="49"/>
      <c r="EF6316" s="49"/>
      <c r="EG6316" s="49"/>
      <c r="EH6316" s="49"/>
      <c r="EI6316" s="49"/>
      <c r="EJ6316" s="49"/>
      <c r="EK6316" s="49"/>
      <c r="EL6316" s="49"/>
      <c r="EM6316" s="49"/>
      <c r="EN6316" s="49"/>
      <c r="EO6316" s="49"/>
      <c r="EP6316" s="49"/>
      <c r="EQ6316" s="49"/>
      <c r="ER6316" s="49"/>
      <c r="ES6316" s="49"/>
      <c r="ET6316" s="49"/>
      <c r="EU6316" s="49"/>
      <c r="EV6316" s="49"/>
      <c r="EW6316" s="49"/>
      <c r="EX6316" s="49"/>
      <c r="EY6316" s="49"/>
      <c r="EZ6316" s="49"/>
      <c r="FA6316" s="49"/>
      <c r="FB6316" s="49"/>
      <c r="FC6316" s="49"/>
      <c r="FD6316" s="49"/>
      <c r="FE6316" s="49"/>
      <c r="FF6316" s="49"/>
      <c r="FG6316" s="49"/>
      <c r="FH6316" s="49"/>
      <c r="FI6316" s="49"/>
      <c r="FJ6316" s="49"/>
      <c r="FK6316" s="49"/>
      <c r="FL6316" s="49"/>
      <c r="FM6316" s="49"/>
      <c r="FN6316" s="49"/>
      <c r="FO6316" s="49"/>
      <c r="FP6316" s="49"/>
      <c r="FQ6316" s="49"/>
      <c r="FR6316" s="49"/>
      <c r="FS6316" s="49"/>
      <c r="FT6316" s="49"/>
      <c r="FU6316" s="49"/>
      <c r="FV6316" s="49"/>
      <c r="FW6316" s="49"/>
      <c r="FX6316" s="49"/>
      <c r="FY6316" s="49"/>
      <c r="FZ6316" s="49"/>
      <c r="GA6316" s="49"/>
      <c r="GB6316" s="49"/>
      <c r="GC6316" s="49"/>
      <c r="GD6316" s="49"/>
      <c r="GE6316" s="49"/>
      <c r="GF6316" s="49"/>
      <c r="GG6316" s="49"/>
      <c r="GH6316" s="49"/>
      <c r="GI6316" s="49"/>
      <c r="GJ6316" s="49"/>
      <c r="GK6316" s="49"/>
      <c r="GL6316" s="49"/>
      <c r="GM6316" s="49"/>
      <c r="GN6316" s="49"/>
      <c r="GO6316" s="49"/>
      <c r="GP6316" s="49"/>
      <c r="GQ6316" s="49"/>
      <c r="GR6316" s="49"/>
      <c r="GS6316" s="49"/>
      <c r="GT6316" s="49"/>
      <c r="GU6316" s="49"/>
      <c r="GV6316" s="49"/>
      <c r="GW6316" s="49"/>
      <c r="GX6316" s="49"/>
      <c r="GY6316" s="49"/>
      <c r="GZ6316" s="49"/>
      <c r="HA6316" s="49"/>
      <c r="HB6316" s="49"/>
      <c r="HC6316" s="49"/>
      <c r="HD6316" s="49"/>
      <c r="HE6316" s="49"/>
      <c r="HF6316" s="49"/>
      <c r="HG6316" s="49"/>
      <c r="HH6316" s="49"/>
      <c r="HI6316" s="49"/>
      <c r="HJ6316" s="49"/>
      <c r="HK6316" s="49"/>
      <c r="HL6316" s="49"/>
      <c r="HM6316" s="49"/>
      <c r="HN6316" s="49"/>
      <c r="HO6316" s="49"/>
      <c r="HP6316" s="49"/>
      <c r="HQ6316" s="49"/>
      <c r="HR6316" s="49"/>
      <c r="HS6316" s="49"/>
      <c r="HT6316" s="49"/>
      <c r="HU6316" s="49"/>
      <c r="HV6316" s="49"/>
      <c r="HW6316" s="49"/>
      <c r="HX6316" s="49"/>
      <c r="HY6316" s="49"/>
      <c r="HZ6316" s="49"/>
      <c r="IA6316" s="49"/>
      <c r="IB6316" s="49"/>
      <c r="IC6316" s="49"/>
      <c r="ID6316" s="49"/>
      <c r="IE6316" s="49"/>
      <c r="IF6316" s="49"/>
      <c r="IG6316" s="49"/>
      <c r="IH6316" s="49"/>
    </row>
    <row r="6317" spans="1:242">
      <c r="A6317" s="32">
        <v>65</v>
      </c>
      <c r="B6317" s="210" t="s">
        <v>7380</v>
      </c>
      <c r="C6317" s="555" t="s">
        <v>7381</v>
      </c>
      <c r="D6317" s="32" t="s">
        <v>1808</v>
      </c>
      <c r="E6317" s="195">
        <f t="shared" si="410"/>
        <v>2</v>
      </c>
      <c r="F6317" s="187"/>
      <c r="G6317" s="187">
        <v>2</v>
      </c>
      <c r="H6317" s="187"/>
      <c r="I6317" s="48"/>
      <c r="J6317" s="49"/>
      <c r="K6317" s="49"/>
      <c r="L6317" s="49"/>
      <c r="M6317" s="49"/>
      <c r="N6317" s="49"/>
      <c r="O6317" s="49"/>
      <c r="P6317" s="49"/>
      <c r="Q6317" s="49"/>
      <c r="R6317" s="49"/>
      <c r="S6317" s="49"/>
      <c r="T6317" s="49"/>
      <c r="U6317" s="49"/>
      <c r="V6317" s="49"/>
      <c r="W6317" s="49"/>
      <c r="X6317" s="49"/>
      <c r="Y6317" s="49"/>
      <c r="Z6317" s="49"/>
      <c r="AA6317" s="49"/>
      <c r="AB6317" s="49"/>
      <c r="AC6317" s="49"/>
      <c r="AD6317" s="49"/>
      <c r="AE6317" s="49"/>
      <c r="AF6317" s="49"/>
      <c r="AG6317" s="49"/>
      <c r="AH6317" s="49"/>
      <c r="AI6317" s="49"/>
      <c r="AJ6317" s="49"/>
      <c r="AK6317" s="49"/>
      <c r="AL6317" s="49"/>
      <c r="AM6317" s="49"/>
      <c r="AN6317" s="49"/>
      <c r="AO6317" s="49"/>
      <c r="AP6317" s="49"/>
      <c r="AQ6317" s="49"/>
      <c r="AR6317" s="49"/>
      <c r="AS6317" s="49"/>
      <c r="AT6317" s="49"/>
      <c r="AU6317" s="49"/>
      <c r="AV6317" s="49"/>
      <c r="AW6317" s="49"/>
      <c r="AX6317" s="49"/>
      <c r="AY6317" s="49"/>
      <c r="AZ6317" s="49"/>
      <c r="BA6317" s="49"/>
      <c r="BB6317" s="49"/>
      <c r="BC6317" s="49"/>
      <c r="BD6317" s="49"/>
      <c r="BE6317" s="49"/>
      <c r="BF6317" s="49"/>
      <c r="BG6317" s="49"/>
      <c r="BH6317" s="49"/>
      <c r="BI6317" s="49"/>
      <c r="BJ6317" s="49"/>
      <c r="BK6317" s="49"/>
      <c r="BL6317" s="49"/>
      <c r="BM6317" s="49"/>
      <c r="BN6317" s="49"/>
      <c r="BO6317" s="49"/>
      <c r="BP6317" s="49"/>
      <c r="BQ6317" s="49"/>
      <c r="BR6317" s="49"/>
      <c r="BS6317" s="49"/>
      <c r="BT6317" s="49"/>
      <c r="BU6317" s="49"/>
      <c r="BV6317" s="49"/>
      <c r="BW6317" s="49"/>
      <c r="BX6317" s="49"/>
      <c r="BY6317" s="49"/>
      <c r="BZ6317" s="49"/>
      <c r="CA6317" s="49"/>
      <c r="CB6317" s="49"/>
      <c r="CC6317" s="49"/>
      <c r="CD6317" s="49"/>
      <c r="CE6317" s="49"/>
      <c r="CF6317" s="49"/>
      <c r="CG6317" s="49"/>
      <c r="CH6317" s="49"/>
      <c r="CI6317" s="49"/>
      <c r="CJ6317" s="49"/>
      <c r="CK6317" s="49"/>
      <c r="CL6317" s="49"/>
      <c r="CM6317" s="49"/>
      <c r="CN6317" s="49"/>
      <c r="CO6317" s="49"/>
      <c r="CP6317" s="49"/>
      <c r="CQ6317" s="49"/>
      <c r="CR6317" s="49"/>
      <c r="CS6317" s="49"/>
      <c r="CT6317" s="49"/>
      <c r="CU6317" s="49"/>
      <c r="CV6317" s="49"/>
      <c r="CW6317" s="49"/>
      <c r="CX6317" s="49"/>
      <c r="CY6317" s="49"/>
      <c r="CZ6317" s="49"/>
      <c r="DA6317" s="49"/>
      <c r="DB6317" s="49"/>
      <c r="DC6317" s="49"/>
      <c r="DD6317" s="49"/>
      <c r="DE6317" s="49"/>
      <c r="DF6317" s="49"/>
      <c r="DG6317" s="49"/>
      <c r="DH6317" s="49"/>
      <c r="DI6317" s="49"/>
      <c r="DJ6317" s="49"/>
      <c r="DK6317" s="49"/>
      <c r="DL6317" s="49"/>
      <c r="DM6317" s="49"/>
      <c r="DN6317" s="49"/>
      <c r="DO6317" s="49"/>
      <c r="DP6317" s="49"/>
      <c r="DQ6317" s="49"/>
      <c r="DR6317" s="49"/>
      <c r="DS6317" s="49"/>
      <c r="DT6317" s="49"/>
      <c r="DU6317" s="49"/>
      <c r="DV6317" s="49"/>
      <c r="DW6317" s="49"/>
      <c r="DX6317" s="49"/>
      <c r="DY6317" s="49"/>
      <c r="DZ6317" s="49"/>
      <c r="EA6317" s="49"/>
      <c r="EB6317" s="49"/>
      <c r="EC6317" s="49"/>
      <c r="ED6317" s="49"/>
      <c r="EE6317" s="49"/>
      <c r="EF6317" s="49"/>
      <c r="EG6317" s="49"/>
      <c r="EH6317" s="49"/>
      <c r="EI6317" s="49"/>
      <c r="EJ6317" s="49"/>
      <c r="EK6317" s="49"/>
      <c r="EL6317" s="49"/>
      <c r="EM6317" s="49"/>
      <c r="EN6317" s="49"/>
      <c r="EO6317" s="49"/>
      <c r="EP6317" s="49"/>
      <c r="EQ6317" s="49"/>
      <c r="ER6317" s="49"/>
      <c r="ES6317" s="49"/>
      <c r="ET6317" s="49"/>
      <c r="EU6317" s="49"/>
      <c r="EV6317" s="49"/>
      <c r="EW6317" s="49"/>
      <c r="EX6317" s="49"/>
      <c r="EY6317" s="49"/>
      <c r="EZ6317" s="49"/>
      <c r="FA6317" s="49"/>
      <c r="FB6317" s="49"/>
      <c r="FC6317" s="49"/>
      <c r="FD6317" s="49"/>
      <c r="FE6317" s="49"/>
      <c r="FF6317" s="49"/>
      <c r="FG6317" s="49"/>
      <c r="FH6317" s="49"/>
      <c r="FI6317" s="49"/>
      <c r="FJ6317" s="49"/>
      <c r="FK6317" s="49"/>
      <c r="FL6317" s="49"/>
      <c r="FM6317" s="49"/>
      <c r="FN6317" s="49"/>
      <c r="FO6317" s="49"/>
      <c r="FP6317" s="49"/>
      <c r="FQ6317" s="49"/>
      <c r="FR6317" s="49"/>
      <c r="FS6317" s="49"/>
      <c r="FT6317" s="49"/>
      <c r="FU6317" s="49"/>
      <c r="FV6317" s="49"/>
      <c r="FW6317" s="49"/>
      <c r="FX6317" s="49"/>
      <c r="FY6317" s="49"/>
      <c r="FZ6317" s="49"/>
      <c r="GA6317" s="49"/>
      <c r="GB6317" s="49"/>
      <c r="GC6317" s="49"/>
      <c r="GD6317" s="49"/>
      <c r="GE6317" s="49"/>
      <c r="GF6317" s="49"/>
      <c r="GG6317" s="49"/>
      <c r="GH6317" s="49"/>
      <c r="GI6317" s="49"/>
      <c r="GJ6317" s="49"/>
      <c r="GK6317" s="49"/>
      <c r="GL6317" s="49"/>
      <c r="GM6317" s="49"/>
      <c r="GN6317" s="49"/>
      <c r="GO6317" s="49"/>
      <c r="GP6317" s="49"/>
      <c r="GQ6317" s="49"/>
      <c r="GR6317" s="49"/>
      <c r="GS6317" s="49"/>
      <c r="GT6317" s="49"/>
      <c r="GU6317" s="49"/>
      <c r="GV6317" s="49"/>
      <c r="GW6317" s="49"/>
      <c r="GX6317" s="49"/>
      <c r="GY6317" s="49"/>
      <c r="GZ6317" s="49"/>
      <c r="HA6317" s="49"/>
      <c r="HB6317" s="49"/>
      <c r="HC6317" s="49"/>
      <c r="HD6317" s="49"/>
      <c r="HE6317" s="49"/>
      <c r="HF6317" s="49"/>
      <c r="HG6317" s="49"/>
      <c r="HH6317" s="49"/>
      <c r="HI6317" s="49"/>
      <c r="HJ6317" s="49"/>
      <c r="HK6317" s="49"/>
      <c r="HL6317" s="49"/>
      <c r="HM6317" s="49"/>
      <c r="HN6317" s="49"/>
      <c r="HO6317" s="49"/>
      <c r="HP6317" s="49"/>
      <c r="HQ6317" s="49"/>
      <c r="HR6317" s="49"/>
      <c r="HS6317" s="49"/>
      <c r="HT6317" s="49"/>
      <c r="HU6317" s="49"/>
      <c r="HV6317" s="49"/>
      <c r="HW6317" s="49"/>
      <c r="HX6317" s="49"/>
      <c r="HY6317" s="49"/>
      <c r="HZ6317" s="49"/>
      <c r="IA6317" s="49"/>
      <c r="IB6317" s="49"/>
      <c r="IC6317" s="49"/>
      <c r="ID6317" s="49"/>
      <c r="IE6317" s="49"/>
      <c r="IF6317" s="49"/>
      <c r="IG6317" s="49"/>
      <c r="IH6317" s="49"/>
    </row>
    <row r="6318" spans="1:242">
      <c r="A6318" s="32">
        <v>66</v>
      </c>
      <c r="B6318" s="210" t="s">
        <v>7302</v>
      </c>
      <c r="C6318" s="555" t="s">
        <v>7382</v>
      </c>
      <c r="D6318" s="32" t="s">
        <v>1808</v>
      </c>
      <c r="E6318" s="195">
        <f t="shared" si="410"/>
        <v>1</v>
      </c>
      <c r="F6318" s="187"/>
      <c r="G6318" s="187"/>
      <c r="H6318" s="187">
        <v>1</v>
      </c>
      <c r="I6318" s="48"/>
      <c r="J6318" s="49"/>
      <c r="K6318" s="49"/>
      <c r="L6318" s="49"/>
      <c r="M6318" s="49"/>
      <c r="N6318" s="49"/>
      <c r="O6318" s="49"/>
      <c r="P6318" s="49"/>
      <c r="Q6318" s="49"/>
      <c r="R6318" s="49"/>
      <c r="S6318" s="49"/>
      <c r="T6318" s="49"/>
      <c r="U6318" s="49"/>
      <c r="V6318" s="49"/>
      <c r="W6318" s="49"/>
      <c r="X6318" s="49"/>
      <c r="Y6318" s="49"/>
      <c r="Z6318" s="49"/>
      <c r="AA6318" s="49"/>
      <c r="AB6318" s="49"/>
      <c r="AC6318" s="49"/>
      <c r="AD6318" s="49"/>
      <c r="AE6318" s="49"/>
      <c r="AF6318" s="49"/>
      <c r="AG6318" s="49"/>
      <c r="AH6318" s="49"/>
      <c r="AI6318" s="49"/>
      <c r="AJ6318" s="49"/>
      <c r="AK6318" s="49"/>
      <c r="AL6318" s="49"/>
      <c r="AM6318" s="49"/>
      <c r="AN6318" s="49"/>
      <c r="AO6318" s="49"/>
      <c r="AP6318" s="49"/>
      <c r="AQ6318" s="49"/>
      <c r="AR6318" s="49"/>
      <c r="AS6318" s="49"/>
      <c r="AT6318" s="49"/>
      <c r="AU6318" s="49"/>
      <c r="AV6318" s="49"/>
      <c r="AW6318" s="49"/>
      <c r="AX6318" s="49"/>
      <c r="AY6318" s="49"/>
      <c r="AZ6318" s="49"/>
      <c r="BA6318" s="49"/>
      <c r="BB6318" s="49"/>
      <c r="BC6318" s="49"/>
      <c r="BD6318" s="49"/>
      <c r="BE6318" s="49"/>
      <c r="BF6318" s="49"/>
      <c r="BG6318" s="49"/>
      <c r="BH6318" s="49"/>
      <c r="BI6318" s="49"/>
      <c r="BJ6318" s="49"/>
      <c r="BK6318" s="49"/>
      <c r="BL6318" s="49"/>
      <c r="BM6318" s="49"/>
      <c r="BN6318" s="49"/>
      <c r="BO6318" s="49"/>
      <c r="BP6318" s="49"/>
      <c r="BQ6318" s="49"/>
      <c r="BR6318" s="49"/>
      <c r="BS6318" s="49"/>
      <c r="BT6318" s="49"/>
      <c r="BU6318" s="49"/>
      <c r="BV6318" s="49"/>
      <c r="BW6318" s="49"/>
      <c r="BX6318" s="49"/>
      <c r="BY6318" s="49"/>
      <c r="BZ6318" s="49"/>
      <c r="CA6318" s="49"/>
      <c r="CB6318" s="49"/>
      <c r="CC6318" s="49"/>
      <c r="CD6318" s="49"/>
      <c r="CE6318" s="49"/>
      <c r="CF6318" s="49"/>
      <c r="CG6318" s="49"/>
      <c r="CH6318" s="49"/>
      <c r="CI6318" s="49"/>
      <c r="CJ6318" s="49"/>
      <c r="CK6318" s="49"/>
      <c r="CL6318" s="49"/>
      <c r="CM6318" s="49"/>
      <c r="CN6318" s="49"/>
      <c r="CO6318" s="49"/>
      <c r="CP6318" s="49"/>
      <c r="CQ6318" s="49"/>
      <c r="CR6318" s="49"/>
      <c r="CS6318" s="49"/>
      <c r="CT6318" s="49"/>
      <c r="CU6318" s="49"/>
      <c r="CV6318" s="49"/>
      <c r="CW6318" s="49"/>
      <c r="CX6318" s="49"/>
      <c r="CY6318" s="49"/>
      <c r="CZ6318" s="49"/>
      <c r="DA6318" s="49"/>
      <c r="DB6318" s="49"/>
      <c r="DC6318" s="49"/>
      <c r="DD6318" s="49"/>
      <c r="DE6318" s="49"/>
      <c r="DF6318" s="49"/>
      <c r="DG6318" s="49"/>
      <c r="DH6318" s="49"/>
      <c r="DI6318" s="49"/>
      <c r="DJ6318" s="49"/>
      <c r="DK6318" s="49"/>
      <c r="DL6318" s="49"/>
      <c r="DM6318" s="49"/>
      <c r="DN6318" s="49"/>
      <c r="DO6318" s="49"/>
      <c r="DP6318" s="49"/>
      <c r="DQ6318" s="49"/>
      <c r="DR6318" s="49"/>
      <c r="DS6318" s="49"/>
      <c r="DT6318" s="49"/>
      <c r="DU6318" s="49"/>
      <c r="DV6318" s="49"/>
      <c r="DW6318" s="49"/>
      <c r="DX6318" s="49"/>
      <c r="DY6318" s="49"/>
      <c r="DZ6318" s="49"/>
      <c r="EA6318" s="49"/>
      <c r="EB6318" s="49"/>
      <c r="EC6318" s="49"/>
      <c r="ED6318" s="49"/>
      <c r="EE6318" s="49"/>
      <c r="EF6318" s="49"/>
      <c r="EG6318" s="49"/>
      <c r="EH6318" s="49"/>
      <c r="EI6318" s="49"/>
      <c r="EJ6318" s="49"/>
      <c r="EK6318" s="49"/>
      <c r="EL6318" s="49"/>
      <c r="EM6318" s="49"/>
      <c r="EN6318" s="49"/>
      <c r="EO6318" s="49"/>
      <c r="EP6318" s="49"/>
      <c r="EQ6318" s="49"/>
      <c r="ER6318" s="49"/>
      <c r="ES6318" s="49"/>
      <c r="ET6318" s="49"/>
      <c r="EU6318" s="49"/>
      <c r="EV6318" s="49"/>
      <c r="EW6318" s="49"/>
      <c r="EX6318" s="49"/>
      <c r="EY6318" s="49"/>
      <c r="EZ6318" s="49"/>
      <c r="FA6318" s="49"/>
      <c r="FB6318" s="49"/>
      <c r="FC6318" s="49"/>
      <c r="FD6318" s="49"/>
      <c r="FE6318" s="49"/>
      <c r="FF6318" s="49"/>
      <c r="FG6318" s="49"/>
      <c r="FH6318" s="49"/>
      <c r="FI6318" s="49"/>
      <c r="FJ6318" s="49"/>
      <c r="FK6318" s="49"/>
      <c r="FL6318" s="49"/>
      <c r="FM6318" s="49"/>
      <c r="FN6318" s="49"/>
      <c r="FO6318" s="49"/>
      <c r="FP6318" s="49"/>
      <c r="FQ6318" s="49"/>
      <c r="FR6318" s="49"/>
      <c r="FS6318" s="49"/>
      <c r="FT6318" s="49"/>
      <c r="FU6318" s="49"/>
      <c r="FV6318" s="49"/>
      <c r="FW6318" s="49"/>
      <c r="FX6318" s="49"/>
      <c r="FY6318" s="49"/>
      <c r="FZ6318" s="49"/>
      <c r="GA6318" s="49"/>
      <c r="GB6318" s="49"/>
      <c r="GC6318" s="49"/>
      <c r="GD6318" s="49"/>
      <c r="GE6318" s="49"/>
      <c r="GF6318" s="49"/>
      <c r="GG6318" s="49"/>
      <c r="GH6318" s="49"/>
      <c r="GI6318" s="49"/>
      <c r="GJ6318" s="49"/>
      <c r="GK6318" s="49"/>
      <c r="GL6318" s="49"/>
      <c r="GM6318" s="49"/>
      <c r="GN6318" s="49"/>
      <c r="GO6318" s="49"/>
      <c r="GP6318" s="49"/>
      <c r="GQ6318" s="49"/>
      <c r="GR6318" s="49"/>
      <c r="GS6318" s="49"/>
      <c r="GT6318" s="49"/>
      <c r="GU6318" s="49"/>
      <c r="GV6318" s="49"/>
      <c r="GW6318" s="49"/>
      <c r="GX6318" s="49"/>
      <c r="GY6318" s="49"/>
      <c r="GZ6318" s="49"/>
      <c r="HA6318" s="49"/>
      <c r="HB6318" s="49"/>
      <c r="HC6318" s="49"/>
      <c r="HD6318" s="49"/>
      <c r="HE6318" s="49"/>
      <c r="HF6318" s="49"/>
      <c r="HG6318" s="49"/>
      <c r="HH6318" s="49"/>
      <c r="HI6318" s="49"/>
      <c r="HJ6318" s="49"/>
      <c r="HK6318" s="49"/>
      <c r="HL6318" s="49"/>
      <c r="HM6318" s="49"/>
      <c r="HN6318" s="49"/>
      <c r="HO6318" s="49"/>
      <c r="HP6318" s="49"/>
      <c r="HQ6318" s="49"/>
      <c r="HR6318" s="49"/>
      <c r="HS6318" s="49"/>
      <c r="HT6318" s="49"/>
      <c r="HU6318" s="49"/>
      <c r="HV6318" s="49"/>
      <c r="HW6318" s="49"/>
      <c r="HX6318" s="49"/>
      <c r="HY6318" s="49"/>
      <c r="HZ6318" s="49"/>
      <c r="IA6318" s="49"/>
      <c r="IB6318" s="49"/>
      <c r="IC6318" s="49"/>
      <c r="ID6318" s="49"/>
      <c r="IE6318" s="49"/>
      <c r="IF6318" s="49"/>
      <c r="IG6318" s="49"/>
      <c r="IH6318" s="49"/>
    </row>
    <row r="6319" spans="1:242">
      <c r="A6319" s="32">
        <v>67</v>
      </c>
      <c r="B6319" s="210" t="s">
        <v>7277</v>
      </c>
      <c r="C6319" s="555" t="s">
        <v>7383</v>
      </c>
      <c r="D6319" s="32" t="s">
        <v>1808</v>
      </c>
      <c r="E6319" s="195">
        <f t="shared" si="410"/>
        <v>2</v>
      </c>
      <c r="F6319" s="187"/>
      <c r="G6319" s="187">
        <v>2</v>
      </c>
      <c r="H6319" s="187"/>
      <c r="I6319" s="48"/>
      <c r="J6319" s="49"/>
      <c r="K6319" s="49"/>
      <c r="L6319" s="49"/>
      <c r="M6319" s="49"/>
      <c r="N6319" s="49"/>
      <c r="O6319" s="49"/>
      <c r="P6319" s="49"/>
      <c r="Q6319" s="49"/>
      <c r="R6319" s="49"/>
      <c r="S6319" s="49"/>
      <c r="T6319" s="49"/>
      <c r="U6319" s="49"/>
      <c r="V6319" s="49"/>
      <c r="W6319" s="49"/>
      <c r="X6319" s="49"/>
      <c r="Y6319" s="49"/>
      <c r="Z6319" s="49"/>
      <c r="AA6319" s="49"/>
      <c r="AB6319" s="49"/>
      <c r="AC6319" s="49"/>
      <c r="AD6319" s="49"/>
      <c r="AE6319" s="49"/>
      <c r="AF6319" s="49"/>
      <c r="AG6319" s="49"/>
      <c r="AH6319" s="49"/>
      <c r="AI6319" s="49"/>
      <c r="AJ6319" s="49"/>
      <c r="AK6319" s="49"/>
      <c r="AL6319" s="49"/>
      <c r="AM6319" s="49"/>
      <c r="AN6319" s="49"/>
      <c r="AO6319" s="49"/>
      <c r="AP6319" s="49"/>
      <c r="AQ6319" s="49"/>
      <c r="AR6319" s="49"/>
      <c r="AS6319" s="49"/>
      <c r="AT6319" s="49"/>
      <c r="AU6319" s="49"/>
      <c r="AV6319" s="49"/>
      <c r="AW6319" s="49"/>
      <c r="AX6319" s="49"/>
      <c r="AY6319" s="49"/>
      <c r="AZ6319" s="49"/>
      <c r="BA6319" s="49"/>
      <c r="BB6319" s="49"/>
      <c r="BC6319" s="49"/>
      <c r="BD6319" s="49"/>
      <c r="BE6319" s="49"/>
      <c r="BF6319" s="49"/>
      <c r="BG6319" s="49"/>
      <c r="BH6319" s="49"/>
      <c r="BI6319" s="49"/>
      <c r="BJ6319" s="49"/>
      <c r="BK6319" s="49"/>
      <c r="BL6319" s="49"/>
      <c r="BM6319" s="49"/>
      <c r="BN6319" s="49"/>
      <c r="BO6319" s="49"/>
      <c r="BP6319" s="49"/>
      <c r="BQ6319" s="49"/>
      <c r="BR6319" s="49"/>
      <c r="BS6319" s="49"/>
      <c r="BT6319" s="49"/>
      <c r="BU6319" s="49"/>
      <c r="BV6319" s="49"/>
      <c r="BW6319" s="49"/>
      <c r="BX6319" s="49"/>
      <c r="BY6319" s="49"/>
      <c r="BZ6319" s="49"/>
      <c r="CA6319" s="49"/>
      <c r="CB6319" s="49"/>
      <c r="CC6319" s="49"/>
      <c r="CD6319" s="49"/>
      <c r="CE6319" s="49"/>
      <c r="CF6319" s="49"/>
      <c r="CG6319" s="49"/>
      <c r="CH6319" s="49"/>
      <c r="CI6319" s="49"/>
      <c r="CJ6319" s="49"/>
      <c r="CK6319" s="49"/>
      <c r="CL6319" s="49"/>
      <c r="CM6319" s="49"/>
      <c r="CN6319" s="49"/>
      <c r="CO6319" s="49"/>
      <c r="CP6319" s="49"/>
      <c r="CQ6319" s="49"/>
      <c r="CR6319" s="49"/>
      <c r="CS6319" s="49"/>
      <c r="CT6319" s="49"/>
      <c r="CU6319" s="49"/>
      <c r="CV6319" s="49"/>
      <c r="CW6319" s="49"/>
      <c r="CX6319" s="49"/>
      <c r="CY6319" s="49"/>
      <c r="CZ6319" s="49"/>
      <c r="DA6319" s="49"/>
      <c r="DB6319" s="49"/>
      <c r="DC6319" s="49"/>
      <c r="DD6319" s="49"/>
      <c r="DE6319" s="49"/>
      <c r="DF6319" s="49"/>
      <c r="DG6319" s="49"/>
      <c r="DH6319" s="49"/>
      <c r="DI6319" s="49"/>
      <c r="DJ6319" s="49"/>
      <c r="DK6319" s="49"/>
      <c r="DL6319" s="49"/>
      <c r="DM6319" s="49"/>
      <c r="DN6319" s="49"/>
      <c r="DO6319" s="49"/>
      <c r="DP6319" s="49"/>
      <c r="DQ6319" s="49"/>
      <c r="DR6319" s="49"/>
      <c r="DS6319" s="49"/>
      <c r="DT6319" s="49"/>
      <c r="DU6319" s="49"/>
      <c r="DV6319" s="49"/>
      <c r="DW6319" s="49"/>
      <c r="DX6319" s="49"/>
      <c r="DY6319" s="49"/>
      <c r="DZ6319" s="49"/>
      <c r="EA6319" s="49"/>
      <c r="EB6319" s="49"/>
      <c r="EC6319" s="49"/>
      <c r="ED6319" s="49"/>
      <c r="EE6319" s="49"/>
      <c r="EF6319" s="49"/>
      <c r="EG6319" s="49"/>
      <c r="EH6319" s="49"/>
      <c r="EI6319" s="49"/>
      <c r="EJ6319" s="49"/>
      <c r="EK6319" s="49"/>
      <c r="EL6319" s="49"/>
      <c r="EM6319" s="49"/>
      <c r="EN6319" s="49"/>
      <c r="EO6319" s="49"/>
      <c r="EP6319" s="49"/>
      <c r="EQ6319" s="49"/>
      <c r="ER6319" s="49"/>
      <c r="ES6319" s="49"/>
      <c r="ET6319" s="49"/>
      <c r="EU6319" s="49"/>
      <c r="EV6319" s="49"/>
      <c r="EW6319" s="49"/>
      <c r="EX6319" s="49"/>
      <c r="EY6319" s="49"/>
      <c r="EZ6319" s="49"/>
      <c r="FA6319" s="49"/>
      <c r="FB6319" s="49"/>
      <c r="FC6319" s="49"/>
      <c r="FD6319" s="49"/>
      <c r="FE6319" s="49"/>
      <c r="FF6319" s="49"/>
      <c r="FG6319" s="49"/>
      <c r="FH6319" s="49"/>
      <c r="FI6319" s="49"/>
      <c r="FJ6319" s="49"/>
      <c r="FK6319" s="49"/>
      <c r="FL6319" s="49"/>
      <c r="FM6319" s="49"/>
      <c r="FN6319" s="49"/>
      <c r="FO6319" s="49"/>
      <c r="FP6319" s="49"/>
      <c r="FQ6319" s="49"/>
      <c r="FR6319" s="49"/>
      <c r="FS6319" s="49"/>
      <c r="FT6319" s="49"/>
      <c r="FU6319" s="49"/>
      <c r="FV6319" s="49"/>
      <c r="FW6319" s="49"/>
      <c r="FX6319" s="49"/>
      <c r="FY6319" s="49"/>
      <c r="FZ6319" s="49"/>
      <c r="GA6319" s="49"/>
      <c r="GB6319" s="49"/>
      <c r="GC6319" s="49"/>
      <c r="GD6319" s="49"/>
      <c r="GE6319" s="49"/>
      <c r="GF6319" s="49"/>
      <c r="GG6319" s="49"/>
      <c r="GH6319" s="49"/>
      <c r="GI6319" s="49"/>
      <c r="GJ6319" s="49"/>
      <c r="GK6319" s="49"/>
      <c r="GL6319" s="49"/>
      <c r="GM6319" s="49"/>
      <c r="GN6319" s="49"/>
      <c r="GO6319" s="49"/>
      <c r="GP6319" s="49"/>
      <c r="GQ6319" s="49"/>
      <c r="GR6319" s="49"/>
      <c r="GS6319" s="49"/>
      <c r="GT6319" s="49"/>
      <c r="GU6319" s="49"/>
      <c r="GV6319" s="49"/>
      <c r="GW6319" s="49"/>
      <c r="GX6319" s="49"/>
      <c r="GY6319" s="49"/>
      <c r="GZ6319" s="49"/>
      <c r="HA6319" s="49"/>
      <c r="HB6319" s="49"/>
      <c r="HC6319" s="49"/>
      <c r="HD6319" s="49"/>
      <c r="HE6319" s="49"/>
      <c r="HF6319" s="49"/>
      <c r="HG6319" s="49"/>
      <c r="HH6319" s="49"/>
      <c r="HI6319" s="49"/>
      <c r="HJ6319" s="49"/>
      <c r="HK6319" s="49"/>
      <c r="HL6319" s="49"/>
      <c r="HM6319" s="49"/>
      <c r="HN6319" s="49"/>
      <c r="HO6319" s="49"/>
      <c r="HP6319" s="49"/>
      <c r="HQ6319" s="49"/>
      <c r="HR6319" s="49"/>
      <c r="HS6319" s="49"/>
      <c r="HT6319" s="49"/>
      <c r="HU6319" s="49"/>
      <c r="HV6319" s="49"/>
      <c r="HW6319" s="49"/>
      <c r="HX6319" s="49"/>
      <c r="HY6319" s="49"/>
      <c r="HZ6319" s="49"/>
      <c r="IA6319" s="49"/>
      <c r="IB6319" s="49"/>
      <c r="IC6319" s="49"/>
      <c r="ID6319" s="49"/>
      <c r="IE6319" s="49"/>
      <c r="IF6319" s="49"/>
      <c r="IG6319" s="49"/>
      <c r="IH6319" s="49"/>
    </row>
    <row r="6320" spans="1:242">
      <c r="A6320" s="32">
        <v>68</v>
      </c>
      <c r="B6320" s="210" t="s">
        <v>7279</v>
      </c>
      <c r="C6320" s="555" t="s">
        <v>7384</v>
      </c>
      <c r="D6320" s="32" t="s">
        <v>1808</v>
      </c>
      <c r="E6320" s="195">
        <f t="shared" si="410"/>
        <v>2</v>
      </c>
      <c r="F6320" s="187"/>
      <c r="G6320" s="187">
        <v>2</v>
      </c>
      <c r="H6320" s="187"/>
      <c r="I6320" s="48"/>
      <c r="J6320" s="49"/>
      <c r="K6320" s="49"/>
      <c r="L6320" s="49"/>
      <c r="M6320" s="49"/>
      <c r="N6320" s="49"/>
      <c r="O6320" s="49"/>
      <c r="P6320" s="49"/>
      <c r="Q6320" s="49"/>
      <c r="R6320" s="49"/>
      <c r="S6320" s="49"/>
      <c r="T6320" s="49"/>
      <c r="U6320" s="49"/>
      <c r="V6320" s="49"/>
      <c r="W6320" s="49"/>
      <c r="X6320" s="49"/>
      <c r="Y6320" s="49"/>
      <c r="Z6320" s="49"/>
      <c r="AA6320" s="49"/>
      <c r="AB6320" s="49"/>
      <c r="AC6320" s="49"/>
      <c r="AD6320" s="49"/>
      <c r="AE6320" s="49"/>
      <c r="AF6320" s="49"/>
      <c r="AG6320" s="49"/>
      <c r="AH6320" s="49"/>
      <c r="AI6320" s="49"/>
      <c r="AJ6320" s="49"/>
      <c r="AK6320" s="49"/>
      <c r="AL6320" s="49"/>
      <c r="AM6320" s="49"/>
      <c r="AN6320" s="49"/>
      <c r="AO6320" s="49"/>
      <c r="AP6320" s="49"/>
      <c r="AQ6320" s="49"/>
      <c r="AR6320" s="49"/>
      <c r="AS6320" s="49"/>
      <c r="AT6320" s="49"/>
      <c r="AU6320" s="49"/>
      <c r="AV6320" s="49"/>
      <c r="AW6320" s="49"/>
      <c r="AX6320" s="49"/>
      <c r="AY6320" s="49"/>
      <c r="AZ6320" s="49"/>
      <c r="BA6320" s="49"/>
      <c r="BB6320" s="49"/>
      <c r="BC6320" s="49"/>
      <c r="BD6320" s="49"/>
      <c r="BE6320" s="49"/>
      <c r="BF6320" s="49"/>
      <c r="BG6320" s="49"/>
      <c r="BH6320" s="49"/>
      <c r="BI6320" s="49"/>
      <c r="BJ6320" s="49"/>
      <c r="BK6320" s="49"/>
      <c r="BL6320" s="49"/>
      <c r="BM6320" s="49"/>
      <c r="BN6320" s="49"/>
      <c r="BO6320" s="49"/>
      <c r="BP6320" s="49"/>
      <c r="BQ6320" s="49"/>
      <c r="BR6320" s="49"/>
      <c r="BS6320" s="49"/>
      <c r="BT6320" s="49"/>
      <c r="BU6320" s="49"/>
      <c r="BV6320" s="49"/>
      <c r="BW6320" s="49"/>
      <c r="BX6320" s="49"/>
      <c r="BY6320" s="49"/>
      <c r="BZ6320" s="49"/>
      <c r="CA6320" s="49"/>
      <c r="CB6320" s="49"/>
      <c r="CC6320" s="49"/>
      <c r="CD6320" s="49"/>
      <c r="CE6320" s="49"/>
      <c r="CF6320" s="49"/>
      <c r="CG6320" s="49"/>
      <c r="CH6320" s="49"/>
      <c r="CI6320" s="49"/>
      <c r="CJ6320" s="49"/>
      <c r="CK6320" s="49"/>
      <c r="CL6320" s="49"/>
      <c r="CM6320" s="49"/>
      <c r="CN6320" s="49"/>
      <c r="CO6320" s="49"/>
      <c r="CP6320" s="49"/>
      <c r="CQ6320" s="49"/>
      <c r="CR6320" s="49"/>
      <c r="CS6320" s="49"/>
      <c r="CT6320" s="49"/>
      <c r="CU6320" s="49"/>
      <c r="CV6320" s="49"/>
      <c r="CW6320" s="49"/>
      <c r="CX6320" s="49"/>
      <c r="CY6320" s="49"/>
      <c r="CZ6320" s="49"/>
      <c r="DA6320" s="49"/>
      <c r="DB6320" s="49"/>
      <c r="DC6320" s="49"/>
      <c r="DD6320" s="49"/>
      <c r="DE6320" s="49"/>
      <c r="DF6320" s="49"/>
      <c r="DG6320" s="49"/>
      <c r="DH6320" s="49"/>
      <c r="DI6320" s="49"/>
      <c r="DJ6320" s="49"/>
      <c r="DK6320" s="49"/>
      <c r="DL6320" s="49"/>
      <c r="DM6320" s="49"/>
      <c r="DN6320" s="49"/>
      <c r="DO6320" s="49"/>
      <c r="DP6320" s="49"/>
      <c r="DQ6320" s="49"/>
      <c r="DR6320" s="49"/>
      <c r="DS6320" s="49"/>
      <c r="DT6320" s="49"/>
      <c r="DU6320" s="49"/>
      <c r="DV6320" s="49"/>
      <c r="DW6320" s="49"/>
      <c r="DX6320" s="49"/>
      <c r="DY6320" s="49"/>
      <c r="DZ6320" s="49"/>
      <c r="EA6320" s="49"/>
      <c r="EB6320" s="49"/>
      <c r="EC6320" s="49"/>
      <c r="ED6320" s="49"/>
      <c r="EE6320" s="49"/>
      <c r="EF6320" s="49"/>
      <c r="EG6320" s="49"/>
      <c r="EH6320" s="49"/>
      <c r="EI6320" s="49"/>
      <c r="EJ6320" s="49"/>
      <c r="EK6320" s="49"/>
      <c r="EL6320" s="49"/>
      <c r="EM6320" s="49"/>
      <c r="EN6320" s="49"/>
      <c r="EO6320" s="49"/>
      <c r="EP6320" s="49"/>
      <c r="EQ6320" s="49"/>
      <c r="ER6320" s="49"/>
      <c r="ES6320" s="49"/>
      <c r="ET6320" s="49"/>
      <c r="EU6320" s="49"/>
      <c r="EV6320" s="49"/>
      <c r="EW6320" s="49"/>
      <c r="EX6320" s="49"/>
      <c r="EY6320" s="49"/>
      <c r="EZ6320" s="49"/>
      <c r="FA6320" s="49"/>
      <c r="FB6320" s="49"/>
      <c r="FC6320" s="49"/>
      <c r="FD6320" s="49"/>
      <c r="FE6320" s="49"/>
      <c r="FF6320" s="49"/>
      <c r="FG6320" s="49"/>
      <c r="FH6320" s="49"/>
      <c r="FI6320" s="49"/>
      <c r="FJ6320" s="49"/>
      <c r="FK6320" s="49"/>
      <c r="FL6320" s="49"/>
      <c r="FM6320" s="49"/>
      <c r="FN6320" s="49"/>
      <c r="FO6320" s="49"/>
      <c r="FP6320" s="49"/>
      <c r="FQ6320" s="49"/>
      <c r="FR6320" s="49"/>
      <c r="FS6320" s="49"/>
      <c r="FT6320" s="49"/>
      <c r="FU6320" s="49"/>
      <c r="FV6320" s="49"/>
      <c r="FW6320" s="49"/>
      <c r="FX6320" s="49"/>
      <c r="FY6320" s="49"/>
      <c r="FZ6320" s="49"/>
      <c r="GA6320" s="49"/>
      <c r="GB6320" s="49"/>
      <c r="GC6320" s="49"/>
      <c r="GD6320" s="49"/>
      <c r="GE6320" s="49"/>
      <c r="GF6320" s="49"/>
      <c r="GG6320" s="49"/>
      <c r="GH6320" s="49"/>
      <c r="GI6320" s="49"/>
      <c r="GJ6320" s="49"/>
      <c r="GK6320" s="49"/>
      <c r="GL6320" s="49"/>
      <c r="GM6320" s="49"/>
      <c r="GN6320" s="49"/>
      <c r="GO6320" s="49"/>
      <c r="GP6320" s="49"/>
      <c r="GQ6320" s="49"/>
      <c r="GR6320" s="49"/>
      <c r="GS6320" s="49"/>
      <c r="GT6320" s="49"/>
      <c r="GU6320" s="49"/>
      <c r="GV6320" s="49"/>
      <c r="GW6320" s="49"/>
      <c r="GX6320" s="49"/>
      <c r="GY6320" s="49"/>
      <c r="GZ6320" s="49"/>
      <c r="HA6320" s="49"/>
      <c r="HB6320" s="49"/>
      <c r="HC6320" s="49"/>
      <c r="HD6320" s="49"/>
      <c r="HE6320" s="49"/>
      <c r="HF6320" s="49"/>
      <c r="HG6320" s="49"/>
      <c r="HH6320" s="49"/>
      <c r="HI6320" s="49"/>
      <c r="HJ6320" s="49"/>
      <c r="HK6320" s="49"/>
      <c r="HL6320" s="49"/>
      <c r="HM6320" s="49"/>
      <c r="HN6320" s="49"/>
      <c r="HO6320" s="49"/>
      <c r="HP6320" s="49"/>
      <c r="HQ6320" s="49"/>
      <c r="HR6320" s="49"/>
      <c r="HS6320" s="49"/>
      <c r="HT6320" s="49"/>
      <c r="HU6320" s="49"/>
      <c r="HV6320" s="49"/>
      <c r="HW6320" s="49"/>
      <c r="HX6320" s="49"/>
      <c r="HY6320" s="49"/>
      <c r="HZ6320" s="49"/>
      <c r="IA6320" s="49"/>
      <c r="IB6320" s="49"/>
      <c r="IC6320" s="49"/>
      <c r="ID6320" s="49"/>
      <c r="IE6320" s="49"/>
      <c r="IF6320" s="49"/>
      <c r="IG6320" s="49"/>
      <c r="IH6320" s="49"/>
    </row>
    <row r="6321" spans="1:242">
      <c r="A6321" s="32">
        <v>69</v>
      </c>
      <c r="B6321" s="210" t="s">
        <v>7353</v>
      </c>
      <c r="C6321" s="555" t="s">
        <v>7385</v>
      </c>
      <c r="D6321" s="32" t="s">
        <v>7293</v>
      </c>
      <c r="E6321" s="195">
        <f t="shared" si="410"/>
        <v>4</v>
      </c>
      <c r="F6321" s="187">
        <v>4</v>
      </c>
      <c r="G6321" s="187"/>
      <c r="H6321" s="187"/>
      <c r="I6321" s="48"/>
      <c r="J6321" s="49"/>
      <c r="K6321" s="49"/>
      <c r="L6321" s="49"/>
      <c r="M6321" s="49"/>
      <c r="N6321" s="49"/>
      <c r="O6321" s="49"/>
      <c r="P6321" s="49"/>
      <c r="Q6321" s="49"/>
      <c r="R6321" s="49"/>
      <c r="S6321" s="49"/>
      <c r="T6321" s="49"/>
      <c r="U6321" s="49"/>
      <c r="V6321" s="49"/>
      <c r="W6321" s="49"/>
      <c r="X6321" s="49"/>
      <c r="Y6321" s="49"/>
      <c r="Z6321" s="49"/>
      <c r="AA6321" s="49"/>
      <c r="AB6321" s="49"/>
      <c r="AC6321" s="49"/>
      <c r="AD6321" s="49"/>
      <c r="AE6321" s="49"/>
      <c r="AF6321" s="49"/>
      <c r="AG6321" s="49"/>
      <c r="AH6321" s="49"/>
      <c r="AI6321" s="49"/>
      <c r="AJ6321" s="49"/>
      <c r="AK6321" s="49"/>
      <c r="AL6321" s="49"/>
      <c r="AM6321" s="49"/>
      <c r="AN6321" s="49"/>
      <c r="AO6321" s="49"/>
      <c r="AP6321" s="49"/>
      <c r="AQ6321" s="49"/>
      <c r="AR6321" s="49"/>
      <c r="AS6321" s="49"/>
      <c r="AT6321" s="49"/>
      <c r="AU6321" s="49"/>
      <c r="AV6321" s="49"/>
      <c r="AW6321" s="49"/>
      <c r="AX6321" s="49"/>
      <c r="AY6321" s="49"/>
      <c r="AZ6321" s="49"/>
      <c r="BA6321" s="49"/>
      <c r="BB6321" s="49"/>
      <c r="BC6321" s="49"/>
      <c r="BD6321" s="49"/>
      <c r="BE6321" s="49"/>
      <c r="BF6321" s="49"/>
      <c r="BG6321" s="49"/>
      <c r="BH6321" s="49"/>
      <c r="BI6321" s="49"/>
      <c r="BJ6321" s="49"/>
      <c r="BK6321" s="49"/>
      <c r="BL6321" s="49"/>
      <c r="BM6321" s="49"/>
      <c r="BN6321" s="49"/>
      <c r="BO6321" s="49"/>
      <c r="BP6321" s="49"/>
      <c r="BQ6321" s="49"/>
      <c r="BR6321" s="49"/>
      <c r="BS6321" s="49"/>
      <c r="BT6321" s="49"/>
      <c r="BU6321" s="49"/>
      <c r="BV6321" s="49"/>
      <c r="BW6321" s="49"/>
      <c r="BX6321" s="49"/>
      <c r="BY6321" s="49"/>
      <c r="BZ6321" s="49"/>
      <c r="CA6321" s="49"/>
      <c r="CB6321" s="49"/>
      <c r="CC6321" s="49"/>
      <c r="CD6321" s="49"/>
      <c r="CE6321" s="49"/>
      <c r="CF6321" s="49"/>
      <c r="CG6321" s="49"/>
      <c r="CH6321" s="49"/>
      <c r="CI6321" s="49"/>
      <c r="CJ6321" s="49"/>
      <c r="CK6321" s="49"/>
      <c r="CL6321" s="49"/>
      <c r="CM6321" s="49"/>
      <c r="CN6321" s="49"/>
      <c r="CO6321" s="49"/>
      <c r="CP6321" s="49"/>
      <c r="CQ6321" s="49"/>
      <c r="CR6321" s="49"/>
      <c r="CS6321" s="49"/>
      <c r="CT6321" s="49"/>
      <c r="CU6321" s="49"/>
      <c r="CV6321" s="49"/>
      <c r="CW6321" s="49"/>
      <c r="CX6321" s="49"/>
      <c r="CY6321" s="49"/>
      <c r="CZ6321" s="49"/>
      <c r="DA6321" s="49"/>
      <c r="DB6321" s="49"/>
      <c r="DC6321" s="49"/>
      <c r="DD6321" s="49"/>
      <c r="DE6321" s="49"/>
      <c r="DF6321" s="49"/>
      <c r="DG6321" s="49"/>
      <c r="DH6321" s="49"/>
      <c r="DI6321" s="49"/>
      <c r="DJ6321" s="49"/>
      <c r="DK6321" s="49"/>
      <c r="DL6321" s="49"/>
      <c r="DM6321" s="49"/>
      <c r="DN6321" s="49"/>
      <c r="DO6321" s="49"/>
      <c r="DP6321" s="49"/>
      <c r="DQ6321" s="49"/>
      <c r="DR6321" s="49"/>
      <c r="DS6321" s="49"/>
      <c r="DT6321" s="49"/>
      <c r="DU6321" s="49"/>
      <c r="DV6321" s="49"/>
      <c r="DW6321" s="49"/>
      <c r="DX6321" s="49"/>
      <c r="DY6321" s="49"/>
      <c r="DZ6321" s="49"/>
      <c r="EA6321" s="49"/>
      <c r="EB6321" s="49"/>
      <c r="EC6321" s="49"/>
      <c r="ED6321" s="49"/>
      <c r="EE6321" s="49"/>
      <c r="EF6321" s="49"/>
      <c r="EG6321" s="49"/>
      <c r="EH6321" s="49"/>
      <c r="EI6321" s="49"/>
      <c r="EJ6321" s="49"/>
      <c r="EK6321" s="49"/>
      <c r="EL6321" s="49"/>
      <c r="EM6321" s="49"/>
      <c r="EN6321" s="49"/>
      <c r="EO6321" s="49"/>
      <c r="EP6321" s="49"/>
      <c r="EQ6321" s="49"/>
      <c r="ER6321" s="49"/>
      <c r="ES6321" s="49"/>
      <c r="ET6321" s="49"/>
      <c r="EU6321" s="49"/>
      <c r="EV6321" s="49"/>
      <c r="EW6321" s="49"/>
      <c r="EX6321" s="49"/>
      <c r="EY6321" s="49"/>
      <c r="EZ6321" s="49"/>
      <c r="FA6321" s="49"/>
      <c r="FB6321" s="49"/>
      <c r="FC6321" s="49"/>
      <c r="FD6321" s="49"/>
      <c r="FE6321" s="49"/>
      <c r="FF6321" s="49"/>
      <c r="FG6321" s="49"/>
      <c r="FH6321" s="49"/>
      <c r="FI6321" s="49"/>
      <c r="FJ6321" s="49"/>
      <c r="FK6321" s="49"/>
      <c r="FL6321" s="49"/>
      <c r="FM6321" s="49"/>
      <c r="FN6321" s="49"/>
      <c r="FO6321" s="49"/>
      <c r="FP6321" s="49"/>
      <c r="FQ6321" s="49"/>
      <c r="FR6321" s="49"/>
      <c r="FS6321" s="49"/>
      <c r="FT6321" s="49"/>
      <c r="FU6321" s="49"/>
      <c r="FV6321" s="49"/>
      <c r="FW6321" s="49"/>
      <c r="FX6321" s="49"/>
      <c r="FY6321" s="49"/>
      <c r="FZ6321" s="49"/>
      <c r="GA6321" s="49"/>
      <c r="GB6321" s="49"/>
      <c r="GC6321" s="49"/>
      <c r="GD6321" s="49"/>
      <c r="GE6321" s="49"/>
      <c r="GF6321" s="49"/>
      <c r="GG6321" s="49"/>
      <c r="GH6321" s="49"/>
      <c r="GI6321" s="49"/>
      <c r="GJ6321" s="49"/>
      <c r="GK6321" s="49"/>
      <c r="GL6321" s="49"/>
      <c r="GM6321" s="49"/>
      <c r="GN6321" s="49"/>
      <c r="GO6321" s="49"/>
      <c r="GP6321" s="49"/>
      <c r="GQ6321" s="49"/>
      <c r="GR6321" s="49"/>
      <c r="GS6321" s="49"/>
      <c r="GT6321" s="49"/>
      <c r="GU6321" s="49"/>
      <c r="GV6321" s="49"/>
      <c r="GW6321" s="49"/>
      <c r="GX6321" s="49"/>
      <c r="GY6321" s="49"/>
      <c r="GZ6321" s="49"/>
      <c r="HA6321" s="49"/>
      <c r="HB6321" s="49"/>
      <c r="HC6321" s="49"/>
      <c r="HD6321" s="49"/>
      <c r="HE6321" s="49"/>
      <c r="HF6321" s="49"/>
      <c r="HG6321" s="49"/>
      <c r="HH6321" s="49"/>
      <c r="HI6321" s="49"/>
      <c r="HJ6321" s="49"/>
      <c r="HK6321" s="49"/>
      <c r="HL6321" s="49"/>
      <c r="HM6321" s="49"/>
      <c r="HN6321" s="49"/>
      <c r="HO6321" s="49"/>
      <c r="HP6321" s="49"/>
      <c r="HQ6321" s="49"/>
      <c r="HR6321" s="49"/>
      <c r="HS6321" s="49"/>
      <c r="HT6321" s="49"/>
      <c r="HU6321" s="49"/>
      <c r="HV6321" s="49"/>
      <c r="HW6321" s="49"/>
      <c r="HX6321" s="49"/>
      <c r="HY6321" s="49"/>
      <c r="HZ6321" s="49"/>
      <c r="IA6321" s="49"/>
      <c r="IB6321" s="49"/>
      <c r="IC6321" s="49"/>
      <c r="ID6321" s="49"/>
      <c r="IE6321" s="49"/>
      <c r="IF6321" s="49"/>
      <c r="IG6321" s="49"/>
      <c r="IH6321" s="49"/>
    </row>
    <row r="6322" spans="1:242">
      <c r="A6322" s="32">
        <v>70</v>
      </c>
      <c r="B6322" s="210" t="s">
        <v>7386</v>
      </c>
      <c r="C6322" s="555" t="s">
        <v>7387</v>
      </c>
      <c r="D6322" s="32" t="s">
        <v>1808</v>
      </c>
      <c r="E6322" s="195">
        <f t="shared" si="410"/>
        <v>2</v>
      </c>
      <c r="F6322" s="187"/>
      <c r="G6322" s="187"/>
      <c r="H6322" s="187">
        <v>2</v>
      </c>
      <c r="I6322" s="48"/>
      <c r="J6322" s="49"/>
      <c r="K6322" s="49"/>
      <c r="L6322" s="49"/>
      <c r="M6322" s="49"/>
      <c r="N6322" s="49"/>
      <c r="O6322" s="49"/>
      <c r="P6322" s="49"/>
      <c r="Q6322" s="49"/>
      <c r="R6322" s="49"/>
      <c r="S6322" s="49"/>
      <c r="T6322" s="49"/>
      <c r="U6322" s="49"/>
      <c r="V6322" s="49"/>
      <c r="W6322" s="49"/>
      <c r="X6322" s="49"/>
      <c r="Y6322" s="49"/>
      <c r="Z6322" s="49"/>
      <c r="AA6322" s="49"/>
      <c r="AB6322" s="49"/>
      <c r="AC6322" s="49"/>
      <c r="AD6322" s="49"/>
      <c r="AE6322" s="49"/>
      <c r="AF6322" s="49"/>
      <c r="AG6322" s="49"/>
      <c r="AH6322" s="49"/>
      <c r="AI6322" s="49"/>
      <c r="AJ6322" s="49"/>
      <c r="AK6322" s="49"/>
      <c r="AL6322" s="49"/>
      <c r="AM6322" s="49"/>
      <c r="AN6322" s="49"/>
      <c r="AO6322" s="49"/>
      <c r="AP6322" s="49"/>
      <c r="AQ6322" s="49"/>
      <c r="AR6322" s="49"/>
      <c r="AS6322" s="49"/>
      <c r="AT6322" s="49"/>
      <c r="AU6322" s="49"/>
      <c r="AV6322" s="49"/>
      <c r="AW6322" s="49"/>
      <c r="AX6322" s="49"/>
      <c r="AY6322" s="49"/>
      <c r="AZ6322" s="49"/>
      <c r="BA6322" s="49"/>
      <c r="BB6322" s="49"/>
      <c r="BC6322" s="49"/>
      <c r="BD6322" s="49"/>
      <c r="BE6322" s="49"/>
      <c r="BF6322" s="49"/>
      <c r="BG6322" s="49"/>
      <c r="BH6322" s="49"/>
      <c r="BI6322" s="49"/>
      <c r="BJ6322" s="49"/>
      <c r="BK6322" s="49"/>
      <c r="BL6322" s="49"/>
      <c r="BM6322" s="49"/>
      <c r="BN6322" s="49"/>
      <c r="BO6322" s="49"/>
      <c r="BP6322" s="49"/>
      <c r="BQ6322" s="49"/>
      <c r="BR6322" s="49"/>
      <c r="BS6322" s="49"/>
      <c r="BT6322" s="49"/>
      <c r="BU6322" s="49"/>
      <c r="BV6322" s="49"/>
      <c r="BW6322" s="49"/>
      <c r="BX6322" s="49"/>
      <c r="BY6322" s="49"/>
      <c r="BZ6322" s="49"/>
      <c r="CA6322" s="49"/>
      <c r="CB6322" s="49"/>
      <c r="CC6322" s="49"/>
      <c r="CD6322" s="49"/>
      <c r="CE6322" s="49"/>
      <c r="CF6322" s="49"/>
      <c r="CG6322" s="49"/>
      <c r="CH6322" s="49"/>
      <c r="CI6322" s="49"/>
      <c r="CJ6322" s="49"/>
      <c r="CK6322" s="49"/>
      <c r="CL6322" s="49"/>
      <c r="CM6322" s="49"/>
      <c r="CN6322" s="49"/>
      <c r="CO6322" s="49"/>
      <c r="CP6322" s="49"/>
      <c r="CQ6322" s="49"/>
      <c r="CR6322" s="49"/>
      <c r="CS6322" s="49"/>
      <c r="CT6322" s="49"/>
      <c r="CU6322" s="49"/>
      <c r="CV6322" s="49"/>
      <c r="CW6322" s="49"/>
      <c r="CX6322" s="49"/>
      <c r="CY6322" s="49"/>
      <c r="CZ6322" s="49"/>
      <c r="DA6322" s="49"/>
      <c r="DB6322" s="49"/>
      <c r="DC6322" s="49"/>
      <c r="DD6322" s="49"/>
      <c r="DE6322" s="49"/>
      <c r="DF6322" s="49"/>
      <c r="DG6322" s="49"/>
      <c r="DH6322" s="49"/>
      <c r="DI6322" s="49"/>
      <c r="DJ6322" s="49"/>
      <c r="DK6322" s="49"/>
      <c r="DL6322" s="49"/>
      <c r="DM6322" s="49"/>
      <c r="DN6322" s="49"/>
      <c r="DO6322" s="49"/>
      <c r="DP6322" s="49"/>
      <c r="DQ6322" s="49"/>
      <c r="DR6322" s="49"/>
      <c r="DS6322" s="49"/>
      <c r="DT6322" s="49"/>
      <c r="DU6322" s="49"/>
      <c r="DV6322" s="49"/>
      <c r="DW6322" s="49"/>
      <c r="DX6322" s="49"/>
      <c r="DY6322" s="49"/>
      <c r="DZ6322" s="49"/>
      <c r="EA6322" s="49"/>
      <c r="EB6322" s="49"/>
      <c r="EC6322" s="49"/>
      <c r="ED6322" s="49"/>
      <c r="EE6322" s="49"/>
      <c r="EF6322" s="49"/>
      <c r="EG6322" s="49"/>
      <c r="EH6322" s="49"/>
      <c r="EI6322" s="49"/>
      <c r="EJ6322" s="49"/>
      <c r="EK6322" s="49"/>
      <c r="EL6322" s="49"/>
      <c r="EM6322" s="49"/>
      <c r="EN6322" s="49"/>
      <c r="EO6322" s="49"/>
      <c r="EP6322" s="49"/>
      <c r="EQ6322" s="49"/>
      <c r="ER6322" s="49"/>
      <c r="ES6322" s="49"/>
      <c r="ET6322" s="49"/>
      <c r="EU6322" s="49"/>
      <c r="EV6322" s="49"/>
      <c r="EW6322" s="49"/>
      <c r="EX6322" s="49"/>
      <c r="EY6322" s="49"/>
      <c r="EZ6322" s="49"/>
      <c r="FA6322" s="49"/>
      <c r="FB6322" s="49"/>
      <c r="FC6322" s="49"/>
      <c r="FD6322" s="49"/>
      <c r="FE6322" s="49"/>
      <c r="FF6322" s="49"/>
      <c r="FG6322" s="49"/>
      <c r="FH6322" s="49"/>
      <c r="FI6322" s="49"/>
      <c r="FJ6322" s="49"/>
      <c r="FK6322" s="49"/>
      <c r="FL6322" s="49"/>
      <c r="FM6322" s="49"/>
      <c r="FN6322" s="49"/>
      <c r="FO6322" s="49"/>
      <c r="FP6322" s="49"/>
      <c r="FQ6322" s="49"/>
      <c r="FR6322" s="49"/>
      <c r="FS6322" s="49"/>
      <c r="FT6322" s="49"/>
      <c r="FU6322" s="49"/>
      <c r="FV6322" s="49"/>
      <c r="FW6322" s="49"/>
      <c r="FX6322" s="49"/>
      <c r="FY6322" s="49"/>
      <c r="FZ6322" s="49"/>
      <c r="GA6322" s="49"/>
      <c r="GB6322" s="49"/>
      <c r="GC6322" s="49"/>
      <c r="GD6322" s="49"/>
      <c r="GE6322" s="49"/>
      <c r="GF6322" s="49"/>
      <c r="GG6322" s="49"/>
      <c r="GH6322" s="49"/>
      <c r="GI6322" s="49"/>
      <c r="GJ6322" s="49"/>
      <c r="GK6322" s="49"/>
      <c r="GL6322" s="49"/>
      <c r="GM6322" s="49"/>
      <c r="GN6322" s="49"/>
      <c r="GO6322" s="49"/>
      <c r="GP6322" s="49"/>
      <c r="GQ6322" s="49"/>
      <c r="GR6322" s="49"/>
      <c r="GS6322" s="49"/>
      <c r="GT6322" s="49"/>
      <c r="GU6322" s="49"/>
      <c r="GV6322" s="49"/>
      <c r="GW6322" s="49"/>
      <c r="GX6322" s="49"/>
      <c r="GY6322" s="49"/>
      <c r="GZ6322" s="49"/>
      <c r="HA6322" s="49"/>
      <c r="HB6322" s="49"/>
      <c r="HC6322" s="49"/>
      <c r="HD6322" s="49"/>
      <c r="HE6322" s="49"/>
      <c r="HF6322" s="49"/>
      <c r="HG6322" s="49"/>
      <c r="HH6322" s="49"/>
      <c r="HI6322" s="49"/>
      <c r="HJ6322" s="49"/>
      <c r="HK6322" s="49"/>
      <c r="HL6322" s="49"/>
      <c r="HM6322" s="49"/>
      <c r="HN6322" s="49"/>
      <c r="HO6322" s="49"/>
      <c r="HP6322" s="49"/>
      <c r="HQ6322" s="49"/>
      <c r="HR6322" s="49"/>
      <c r="HS6322" s="49"/>
      <c r="HT6322" s="49"/>
      <c r="HU6322" s="49"/>
      <c r="HV6322" s="49"/>
      <c r="HW6322" s="49"/>
      <c r="HX6322" s="49"/>
      <c r="HY6322" s="49"/>
      <c r="HZ6322" s="49"/>
      <c r="IA6322" s="49"/>
      <c r="IB6322" s="49"/>
      <c r="IC6322" s="49"/>
      <c r="ID6322" s="49"/>
      <c r="IE6322" s="49"/>
      <c r="IF6322" s="49"/>
      <c r="IG6322" s="49"/>
      <c r="IH6322" s="49"/>
    </row>
    <row r="6323" spans="1:242">
      <c r="A6323" s="32">
        <v>71</v>
      </c>
      <c r="B6323" s="210" t="s">
        <v>4295</v>
      </c>
      <c r="C6323" s="555" t="s">
        <v>7388</v>
      </c>
      <c r="D6323" s="32" t="s">
        <v>1808</v>
      </c>
      <c r="E6323" s="195">
        <f t="shared" si="410"/>
        <v>0</v>
      </c>
      <c r="F6323" s="187"/>
      <c r="G6323" s="187"/>
      <c r="H6323" s="187"/>
      <c r="I6323" s="48"/>
      <c r="J6323" s="49"/>
      <c r="K6323" s="49"/>
      <c r="L6323" s="49"/>
      <c r="M6323" s="49"/>
      <c r="N6323" s="49"/>
      <c r="O6323" s="49"/>
      <c r="P6323" s="49"/>
      <c r="Q6323" s="49"/>
      <c r="R6323" s="49"/>
      <c r="S6323" s="49"/>
      <c r="T6323" s="49"/>
      <c r="U6323" s="49"/>
      <c r="V6323" s="49"/>
      <c r="W6323" s="49"/>
      <c r="X6323" s="49"/>
      <c r="Y6323" s="49"/>
      <c r="Z6323" s="49"/>
      <c r="AA6323" s="49"/>
      <c r="AB6323" s="49"/>
      <c r="AC6323" s="49"/>
      <c r="AD6323" s="49"/>
      <c r="AE6323" s="49"/>
      <c r="AF6323" s="49"/>
      <c r="AG6323" s="49"/>
      <c r="AH6323" s="49"/>
      <c r="AI6323" s="49"/>
      <c r="AJ6323" s="49"/>
      <c r="AK6323" s="49"/>
      <c r="AL6323" s="49"/>
      <c r="AM6323" s="49"/>
      <c r="AN6323" s="49"/>
      <c r="AO6323" s="49"/>
      <c r="AP6323" s="49"/>
      <c r="AQ6323" s="49"/>
      <c r="AR6323" s="49"/>
      <c r="AS6323" s="49"/>
      <c r="AT6323" s="49"/>
      <c r="AU6323" s="49"/>
      <c r="AV6323" s="49"/>
      <c r="AW6323" s="49"/>
      <c r="AX6323" s="49"/>
      <c r="AY6323" s="49"/>
      <c r="AZ6323" s="49"/>
      <c r="BA6323" s="49"/>
      <c r="BB6323" s="49"/>
      <c r="BC6323" s="49"/>
      <c r="BD6323" s="49"/>
      <c r="BE6323" s="49"/>
      <c r="BF6323" s="49"/>
      <c r="BG6323" s="49"/>
      <c r="BH6323" s="49"/>
      <c r="BI6323" s="49"/>
      <c r="BJ6323" s="49"/>
      <c r="BK6323" s="49"/>
      <c r="BL6323" s="49"/>
      <c r="BM6323" s="49"/>
      <c r="BN6323" s="49"/>
      <c r="BO6323" s="49"/>
      <c r="BP6323" s="49"/>
      <c r="BQ6323" s="49"/>
      <c r="BR6323" s="49"/>
      <c r="BS6323" s="49"/>
      <c r="BT6323" s="49"/>
      <c r="BU6323" s="49"/>
      <c r="BV6323" s="49"/>
      <c r="BW6323" s="49"/>
      <c r="BX6323" s="49"/>
      <c r="BY6323" s="49"/>
      <c r="BZ6323" s="49"/>
      <c r="CA6323" s="49"/>
      <c r="CB6323" s="49"/>
      <c r="CC6323" s="49"/>
      <c r="CD6323" s="49"/>
      <c r="CE6323" s="49"/>
      <c r="CF6323" s="49"/>
      <c r="CG6323" s="49"/>
      <c r="CH6323" s="49"/>
      <c r="CI6323" s="49"/>
      <c r="CJ6323" s="49"/>
      <c r="CK6323" s="49"/>
      <c r="CL6323" s="49"/>
      <c r="CM6323" s="49"/>
      <c r="CN6323" s="49"/>
      <c r="CO6323" s="49"/>
      <c r="CP6323" s="49"/>
      <c r="CQ6323" s="49"/>
      <c r="CR6323" s="49"/>
      <c r="CS6323" s="49"/>
      <c r="CT6323" s="49"/>
      <c r="CU6323" s="49"/>
      <c r="CV6323" s="49"/>
      <c r="CW6323" s="49"/>
      <c r="CX6323" s="49"/>
      <c r="CY6323" s="49"/>
      <c r="CZ6323" s="49"/>
      <c r="DA6323" s="49"/>
      <c r="DB6323" s="49"/>
      <c r="DC6323" s="49"/>
      <c r="DD6323" s="49"/>
      <c r="DE6323" s="49"/>
      <c r="DF6323" s="49"/>
      <c r="DG6323" s="49"/>
      <c r="DH6323" s="49"/>
      <c r="DI6323" s="49"/>
      <c r="DJ6323" s="49"/>
      <c r="DK6323" s="49"/>
      <c r="DL6323" s="49"/>
      <c r="DM6323" s="49"/>
      <c r="DN6323" s="49"/>
      <c r="DO6323" s="49"/>
      <c r="DP6323" s="49"/>
      <c r="DQ6323" s="49"/>
      <c r="DR6323" s="49"/>
      <c r="DS6323" s="49"/>
      <c r="DT6323" s="49"/>
      <c r="DU6323" s="49"/>
      <c r="DV6323" s="49"/>
      <c r="DW6323" s="49"/>
      <c r="DX6323" s="49"/>
      <c r="DY6323" s="49"/>
      <c r="DZ6323" s="49"/>
      <c r="EA6323" s="49"/>
      <c r="EB6323" s="49"/>
      <c r="EC6323" s="49"/>
      <c r="ED6323" s="49"/>
      <c r="EE6323" s="49"/>
      <c r="EF6323" s="49"/>
      <c r="EG6323" s="49"/>
      <c r="EH6323" s="49"/>
      <c r="EI6323" s="49"/>
      <c r="EJ6323" s="49"/>
      <c r="EK6323" s="49"/>
      <c r="EL6323" s="49"/>
      <c r="EM6323" s="49"/>
      <c r="EN6323" s="49"/>
      <c r="EO6323" s="49"/>
      <c r="EP6323" s="49"/>
      <c r="EQ6323" s="49"/>
      <c r="ER6323" s="49"/>
      <c r="ES6323" s="49"/>
      <c r="ET6323" s="49"/>
      <c r="EU6323" s="49"/>
      <c r="EV6323" s="49"/>
      <c r="EW6323" s="49"/>
      <c r="EX6323" s="49"/>
      <c r="EY6323" s="49"/>
      <c r="EZ6323" s="49"/>
      <c r="FA6323" s="49"/>
      <c r="FB6323" s="49"/>
      <c r="FC6323" s="49"/>
      <c r="FD6323" s="49"/>
      <c r="FE6323" s="49"/>
      <c r="FF6323" s="49"/>
      <c r="FG6323" s="49"/>
      <c r="FH6323" s="49"/>
      <c r="FI6323" s="49"/>
      <c r="FJ6323" s="49"/>
      <c r="FK6323" s="49"/>
      <c r="FL6323" s="49"/>
      <c r="FM6323" s="49"/>
      <c r="FN6323" s="49"/>
      <c r="FO6323" s="49"/>
      <c r="FP6323" s="49"/>
      <c r="FQ6323" s="49"/>
      <c r="FR6323" s="49"/>
      <c r="FS6323" s="49"/>
      <c r="FT6323" s="49"/>
      <c r="FU6323" s="49"/>
      <c r="FV6323" s="49"/>
      <c r="FW6323" s="49"/>
      <c r="FX6323" s="49"/>
      <c r="FY6323" s="49"/>
      <c r="FZ6323" s="49"/>
      <c r="GA6323" s="49"/>
      <c r="GB6323" s="49"/>
      <c r="GC6323" s="49"/>
      <c r="GD6323" s="49"/>
      <c r="GE6323" s="49"/>
      <c r="GF6323" s="49"/>
      <c r="GG6323" s="49"/>
      <c r="GH6323" s="49"/>
      <c r="GI6323" s="49"/>
      <c r="GJ6323" s="49"/>
      <c r="GK6323" s="49"/>
      <c r="GL6323" s="49"/>
      <c r="GM6323" s="49"/>
      <c r="GN6323" s="49"/>
      <c r="GO6323" s="49"/>
      <c r="GP6323" s="49"/>
      <c r="GQ6323" s="49"/>
      <c r="GR6323" s="49"/>
      <c r="GS6323" s="49"/>
      <c r="GT6323" s="49"/>
      <c r="GU6323" s="49"/>
      <c r="GV6323" s="49"/>
      <c r="GW6323" s="49"/>
      <c r="GX6323" s="49"/>
      <c r="GY6323" s="49"/>
      <c r="GZ6323" s="49"/>
      <c r="HA6323" s="49"/>
      <c r="HB6323" s="49"/>
      <c r="HC6323" s="49"/>
      <c r="HD6323" s="49"/>
      <c r="HE6323" s="49"/>
      <c r="HF6323" s="49"/>
      <c r="HG6323" s="49"/>
      <c r="HH6323" s="49"/>
      <c r="HI6323" s="49"/>
      <c r="HJ6323" s="49"/>
      <c r="HK6323" s="49"/>
      <c r="HL6323" s="49"/>
      <c r="HM6323" s="49"/>
      <c r="HN6323" s="49"/>
      <c r="HO6323" s="49"/>
      <c r="HP6323" s="49"/>
      <c r="HQ6323" s="49"/>
      <c r="HR6323" s="49"/>
      <c r="HS6323" s="49"/>
      <c r="HT6323" s="49"/>
      <c r="HU6323" s="49"/>
      <c r="HV6323" s="49"/>
      <c r="HW6323" s="49"/>
      <c r="HX6323" s="49"/>
      <c r="HY6323" s="49"/>
      <c r="HZ6323" s="49"/>
      <c r="IA6323" s="49"/>
      <c r="IB6323" s="49"/>
      <c r="IC6323" s="49"/>
      <c r="ID6323" s="49"/>
      <c r="IE6323" s="49"/>
      <c r="IF6323" s="49"/>
      <c r="IG6323" s="49"/>
      <c r="IH6323" s="49"/>
    </row>
    <row r="6324" spans="1:242">
      <c r="A6324" s="32">
        <v>72</v>
      </c>
      <c r="B6324" s="210" t="s">
        <v>7389</v>
      </c>
      <c r="C6324" s="555" t="s">
        <v>7387</v>
      </c>
      <c r="D6324" s="32" t="s">
        <v>1808</v>
      </c>
      <c r="E6324" s="195">
        <f t="shared" si="410"/>
        <v>1</v>
      </c>
      <c r="F6324" s="187"/>
      <c r="G6324" s="187">
        <v>1</v>
      </c>
      <c r="H6324" s="187"/>
      <c r="I6324" s="48"/>
      <c r="J6324" s="49"/>
      <c r="K6324" s="49"/>
      <c r="L6324" s="49"/>
      <c r="M6324" s="49"/>
      <c r="N6324" s="49"/>
      <c r="O6324" s="49"/>
      <c r="P6324" s="49"/>
      <c r="Q6324" s="49"/>
      <c r="R6324" s="49"/>
      <c r="S6324" s="49"/>
      <c r="T6324" s="49"/>
      <c r="U6324" s="49"/>
      <c r="V6324" s="49"/>
      <c r="W6324" s="49"/>
      <c r="X6324" s="49"/>
      <c r="Y6324" s="49"/>
      <c r="Z6324" s="49"/>
      <c r="AA6324" s="49"/>
      <c r="AB6324" s="49"/>
      <c r="AC6324" s="49"/>
      <c r="AD6324" s="49"/>
      <c r="AE6324" s="49"/>
      <c r="AF6324" s="49"/>
      <c r="AG6324" s="49"/>
      <c r="AH6324" s="49"/>
      <c r="AI6324" s="49"/>
      <c r="AJ6324" s="49"/>
      <c r="AK6324" s="49"/>
      <c r="AL6324" s="49"/>
      <c r="AM6324" s="49"/>
      <c r="AN6324" s="49"/>
      <c r="AO6324" s="49"/>
      <c r="AP6324" s="49"/>
      <c r="AQ6324" s="49"/>
      <c r="AR6324" s="49"/>
      <c r="AS6324" s="49"/>
      <c r="AT6324" s="49"/>
      <c r="AU6324" s="49"/>
      <c r="AV6324" s="49"/>
      <c r="AW6324" s="49"/>
      <c r="AX6324" s="49"/>
      <c r="AY6324" s="49"/>
      <c r="AZ6324" s="49"/>
      <c r="BA6324" s="49"/>
      <c r="BB6324" s="49"/>
      <c r="BC6324" s="49"/>
      <c r="BD6324" s="49"/>
      <c r="BE6324" s="49"/>
      <c r="BF6324" s="49"/>
      <c r="BG6324" s="49"/>
      <c r="BH6324" s="49"/>
      <c r="BI6324" s="49"/>
      <c r="BJ6324" s="49"/>
      <c r="BK6324" s="49"/>
      <c r="BL6324" s="49"/>
      <c r="BM6324" s="49"/>
      <c r="BN6324" s="49"/>
      <c r="BO6324" s="49"/>
      <c r="BP6324" s="49"/>
      <c r="BQ6324" s="49"/>
      <c r="BR6324" s="49"/>
      <c r="BS6324" s="49"/>
      <c r="BT6324" s="49"/>
      <c r="BU6324" s="49"/>
      <c r="BV6324" s="49"/>
      <c r="BW6324" s="49"/>
      <c r="BX6324" s="49"/>
      <c r="BY6324" s="49"/>
      <c r="BZ6324" s="49"/>
      <c r="CA6324" s="49"/>
      <c r="CB6324" s="49"/>
      <c r="CC6324" s="49"/>
      <c r="CD6324" s="49"/>
      <c r="CE6324" s="49"/>
      <c r="CF6324" s="49"/>
      <c r="CG6324" s="49"/>
      <c r="CH6324" s="49"/>
      <c r="CI6324" s="49"/>
      <c r="CJ6324" s="49"/>
      <c r="CK6324" s="49"/>
      <c r="CL6324" s="49"/>
      <c r="CM6324" s="49"/>
      <c r="CN6324" s="49"/>
      <c r="CO6324" s="49"/>
      <c r="CP6324" s="49"/>
      <c r="CQ6324" s="49"/>
      <c r="CR6324" s="49"/>
      <c r="CS6324" s="49"/>
      <c r="CT6324" s="49"/>
      <c r="CU6324" s="49"/>
      <c r="CV6324" s="49"/>
      <c r="CW6324" s="49"/>
      <c r="CX6324" s="49"/>
      <c r="CY6324" s="49"/>
      <c r="CZ6324" s="49"/>
      <c r="DA6324" s="49"/>
      <c r="DB6324" s="49"/>
      <c r="DC6324" s="49"/>
      <c r="DD6324" s="49"/>
      <c r="DE6324" s="49"/>
      <c r="DF6324" s="49"/>
      <c r="DG6324" s="49"/>
      <c r="DH6324" s="49"/>
      <c r="DI6324" s="49"/>
      <c r="DJ6324" s="49"/>
      <c r="DK6324" s="49"/>
      <c r="DL6324" s="49"/>
      <c r="DM6324" s="49"/>
      <c r="DN6324" s="49"/>
      <c r="DO6324" s="49"/>
      <c r="DP6324" s="49"/>
      <c r="DQ6324" s="49"/>
      <c r="DR6324" s="49"/>
      <c r="DS6324" s="49"/>
      <c r="DT6324" s="49"/>
      <c r="DU6324" s="49"/>
      <c r="DV6324" s="49"/>
      <c r="DW6324" s="49"/>
      <c r="DX6324" s="49"/>
      <c r="DY6324" s="49"/>
      <c r="DZ6324" s="49"/>
      <c r="EA6324" s="49"/>
      <c r="EB6324" s="49"/>
      <c r="EC6324" s="49"/>
      <c r="ED6324" s="49"/>
      <c r="EE6324" s="49"/>
      <c r="EF6324" s="49"/>
      <c r="EG6324" s="49"/>
      <c r="EH6324" s="49"/>
      <c r="EI6324" s="49"/>
      <c r="EJ6324" s="49"/>
      <c r="EK6324" s="49"/>
      <c r="EL6324" s="49"/>
      <c r="EM6324" s="49"/>
      <c r="EN6324" s="49"/>
      <c r="EO6324" s="49"/>
      <c r="EP6324" s="49"/>
      <c r="EQ6324" s="49"/>
      <c r="ER6324" s="49"/>
      <c r="ES6324" s="49"/>
      <c r="ET6324" s="49"/>
      <c r="EU6324" s="49"/>
      <c r="EV6324" s="49"/>
      <c r="EW6324" s="49"/>
      <c r="EX6324" s="49"/>
      <c r="EY6324" s="49"/>
      <c r="EZ6324" s="49"/>
      <c r="FA6324" s="49"/>
      <c r="FB6324" s="49"/>
      <c r="FC6324" s="49"/>
      <c r="FD6324" s="49"/>
      <c r="FE6324" s="49"/>
      <c r="FF6324" s="49"/>
      <c r="FG6324" s="49"/>
      <c r="FH6324" s="49"/>
      <c r="FI6324" s="49"/>
      <c r="FJ6324" s="49"/>
      <c r="FK6324" s="49"/>
      <c r="FL6324" s="49"/>
      <c r="FM6324" s="49"/>
      <c r="FN6324" s="49"/>
      <c r="FO6324" s="49"/>
      <c r="FP6324" s="49"/>
      <c r="FQ6324" s="49"/>
      <c r="FR6324" s="49"/>
      <c r="FS6324" s="49"/>
      <c r="FT6324" s="49"/>
      <c r="FU6324" s="49"/>
      <c r="FV6324" s="49"/>
      <c r="FW6324" s="49"/>
      <c r="FX6324" s="49"/>
      <c r="FY6324" s="49"/>
      <c r="FZ6324" s="49"/>
      <c r="GA6324" s="49"/>
      <c r="GB6324" s="49"/>
      <c r="GC6324" s="49"/>
      <c r="GD6324" s="49"/>
      <c r="GE6324" s="49"/>
      <c r="GF6324" s="49"/>
      <c r="GG6324" s="49"/>
      <c r="GH6324" s="49"/>
      <c r="GI6324" s="49"/>
      <c r="GJ6324" s="49"/>
      <c r="GK6324" s="49"/>
      <c r="GL6324" s="49"/>
      <c r="GM6324" s="49"/>
      <c r="GN6324" s="49"/>
      <c r="GO6324" s="49"/>
      <c r="GP6324" s="49"/>
      <c r="GQ6324" s="49"/>
      <c r="GR6324" s="49"/>
      <c r="GS6324" s="49"/>
      <c r="GT6324" s="49"/>
      <c r="GU6324" s="49"/>
      <c r="GV6324" s="49"/>
      <c r="GW6324" s="49"/>
      <c r="GX6324" s="49"/>
      <c r="GY6324" s="49"/>
      <c r="GZ6324" s="49"/>
      <c r="HA6324" s="49"/>
      <c r="HB6324" s="49"/>
      <c r="HC6324" s="49"/>
      <c r="HD6324" s="49"/>
      <c r="HE6324" s="49"/>
      <c r="HF6324" s="49"/>
      <c r="HG6324" s="49"/>
      <c r="HH6324" s="49"/>
      <c r="HI6324" s="49"/>
      <c r="HJ6324" s="49"/>
      <c r="HK6324" s="49"/>
      <c r="HL6324" s="49"/>
      <c r="HM6324" s="49"/>
      <c r="HN6324" s="49"/>
      <c r="HO6324" s="49"/>
      <c r="HP6324" s="49"/>
      <c r="HQ6324" s="49"/>
      <c r="HR6324" s="49"/>
      <c r="HS6324" s="49"/>
      <c r="HT6324" s="49"/>
      <c r="HU6324" s="49"/>
      <c r="HV6324" s="49"/>
      <c r="HW6324" s="49"/>
      <c r="HX6324" s="49"/>
      <c r="HY6324" s="49"/>
      <c r="HZ6324" s="49"/>
      <c r="IA6324" s="49"/>
      <c r="IB6324" s="49"/>
      <c r="IC6324" s="49"/>
      <c r="ID6324" s="49"/>
      <c r="IE6324" s="49"/>
      <c r="IF6324" s="49"/>
      <c r="IG6324" s="49"/>
      <c r="IH6324" s="49"/>
    </row>
    <row r="6325" spans="1:242">
      <c r="A6325" s="32">
        <v>73</v>
      </c>
      <c r="B6325" s="210" t="s">
        <v>7295</v>
      </c>
      <c r="C6325" s="555" t="s">
        <v>7296</v>
      </c>
      <c r="D6325" s="32" t="s">
        <v>1808</v>
      </c>
      <c r="E6325" s="195">
        <f t="shared" si="410"/>
        <v>0</v>
      </c>
      <c r="F6325" s="187"/>
      <c r="G6325" s="187"/>
      <c r="H6325" s="187"/>
      <c r="I6325" s="48"/>
      <c r="J6325" s="49"/>
      <c r="K6325" s="49"/>
      <c r="L6325" s="49"/>
      <c r="M6325" s="49"/>
      <c r="N6325" s="49"/>
      <c r="O6325" s="49"/>
      <c r="P6325" s="49"/>
      <c r="Q6325" s="49"/>
      <c r="R6325" s="49"/>
      <c r="S6325" s="49"/>
      <c r="T6325" s="49"/>
      <c r="U6325" s="49"/>
      <c r="V6325" s="49"/>
      <c r="W6325" s="49"/>
      <c r="X6325" s="49"/>
      <c r="Y6325" s="49"/>
      <c r="Z6325" s="49"/>
      <c r="AA6325" s="49"/>
      <c r="AB6325" s="49"/>
      <c r="AC6325" s="49"/>
      <c r="AD6325" s="49"/>
      <c r="AE6325" s="49"/>
      <c r="AF6325" s="49"/>
      <c r="AG6325" s="49"/>
      <c r="AH6325" s="49"/>
      <c r="AI6325" s="49"/>
      <c r="AJ6325" s="49"/>
      <c r="AK6325" s="49"/>
      <c r="AL6325" s="49"/>
      <c r="AM6325" s="49"/>
      <c r="AN6325" s="49"/>
      <c r="AO6325" s="49"/>
      <c r="AP6325" s="49"/>
      <c r="AQ6325" s="49"/>
      <c r="AR6325" s="49"/>
      <c r="AS6325" s="49"/>
      <c r="AT6325" s="49"/>
      <c r="AU6325" s="49"/>
      <c r="AV6325" s="49"/>
      <c r="AW6325" s="49"/>
      <c r="AX6325" s="49"/>
      <c r="AY6325" s="49"/>
      <c r="AZ6325" s="49"/>
      <c r="BA6325" s="49"/>
      <c r="BB6325" s="49"/>
      <c r="BC6325" s="49"/>
      <c r="BD6325" s="49"/>
      <c r="BE6325" s="49"/>
      <c r="BF6325" s="49"/>
      <c r="BG6325" s="49"/>
      <c r="BH6325" s="49"/>
      <c r="BI6325" s="49"/>
      <c r="BJ6325" s="49"/>
      <c r="BK6325" s="49"/>
      <c r="BL6325" s="49"/>
      <c r="BM6325" s="49"/>
      <c r="BN6325" s="49"/>
      <c r="BO6325" s="49"/>
      <c r="BP6325" s="49"/>
      <c r="BQ6325" s="49"/>
      <c r="BR6325" s="49"/>
      <c r="BS6325" s="49"/>
      <c r="BT6325" s="49"/>
      <c r="BU6325" s="49"/>
      <c r="BV6325" s="49"/>
      <c r="BW6325" s="49"/>
      <c r="BX6325" s="49"/>
      <c r="BY6325" s="49"/>
      <c r="BZ6325" s="49"/>
      <c r="CA6325" s="49"/>
      <c r="CB6325" s="49"/>
      <c r="CC6325" s="49"/>
      <c r="CD6325" s="49"/>
      <c r="CE6325" s="49"/>
      <c r="CF6325" s="49"/>
      <c r="CG6325" s="49"/>
      <c r="CH6325" s="49"/>
      <c r="CI6325" s="49"/>
      <c r="CJ6325" s="49"/>
      <c r="CK6325" s="49"/>
      <c r="CL6325" s="49"/>
      <c r="CM6325" s="49"/>
      <c r="CN6325" s="49"/>
      <c r="CO6325" s="49"/>
      <c r="CP6325" s="49"/>
      <c r="CQ6325" s="49"/>
      <c r="CR6325" s="49"/>
      <c r="CS6325" s="49"/>
      <c r="CT6325" s="49"/>
      <c r="CU6325" s="49"/>
      <c r="CV6325" s="49"/>
      <c r="CW6325" s="49"/>
      <c r="CX6325" s="49"/>
      <c r="CY6325" s="49"/>
      <c r="CZ6325" s="49"/>
      <c r="DA6325" s="49"/>
      <c r="DB6325" s="49"/>
      <c r="DC6325" s="49"/>
      <c r="DD6325" s="49"/>
      <c r="DE6325" s="49"/>
      <c r="DF6325" s="49"/>
      <c r="DG6325" s="49"/>
      <c r="DH6325" s="49"/>
      <c r="DI6325" s="49"/>
      <c r="DJ6325" s="49"/>
      <c r="DK6325" s="49"/>
      <c r="DL6325" s="49"/>
      <c r="DM6325" s="49"/>
      <c r="DN6325" s="49"/>
      <c r="DO6325" s="49"/>
      <c r="DP6325" s="49"/>
      <c r="DQ6325" s="49"/>
      <c r="DR6325" s="49"/>
      <c r="DS6325" s="49"/>
      <c r="DT6325" s="49"/>
      <c r="DU6325" s="49"/>
      <c r="DV6325" s="49"/>
      <c r="DW6325" s="49"/>
      <c r="DX6325" s="49"/>
      <c r="DY6325" s="49"/>
      <c r="DZ6325" s="49"/>
      <c r="EA6325" s="49"/>
      <c r="EB6325" s="49"/>
      <c r="EC6325" s="49"/>
      <c r="ED6325" s="49"/>
      <c r="EE6325" s="49"/>
      <c r="EF6325" s="49"/>
      <c r="EG6325" s="49"/>
      <c r="EH6325" s="49"/>
      <c r="EI6325" s="49"/>
      <c r="EJ6325" s="49"/>
      <c r="EK6325" s="49"/>
      <c r="EL6325" s="49"/>
      <c r="EM6325" s="49"/>
      <c r="EN6325" s="49"/>
      <c r="EO6325" s="49"/>
      <c r="EP6325" s="49"/>
      <c r="EQ6325" s="49"/>
      <c r="ER6325" s="49"/>
      <c r="ES6325" s="49"/>
      <c r="ET6325" s="49"/>
      <c r="EU6325" s="49"/>
      <c r="EV6325" s="49"/>
      <c r="EW6325" s="49"/>
      <c r="EX6325" s="49"/>
      <c r="EY6325" s="49"/>
      <c r="EZ6325" s="49"/>
      <c r="FA6325" s="49"/>
      <c r="FB6325" s="49"/>
      <c r="FC6325" s="49"/>
      <c r="FD6325" s="49"/>
      <c r="FE6325" s="49"/>
      <c r="FF6325" s="49"/>
      <c r="FG6325" s="49"/>
      <c r="FH6325" s="49"/>
      <c r="FI6325" s="49"/>
      <c r="FJ6325" s="49"/>
      <c r="FK6325" s="49"/>
      <c r="FL6325" s="49"/>
      <c r="FM6325" s="49"/>
      <c r="FN6325" s="49"/>
      <c r="FO6325" s="49"/>
      <c r="FP6325" s="49"/>
      <c r="FQ6325" s="49"/>
      <c r="FR6325" s="49"/>
      <c r="FS6325" s="49"/>
      <c r="FT6325" s="49"/>
      <c r="FU6325" s="49"/>
      <c r="FV6325" s="49"/>
      <c r="FW6325" s="49"/>
      <c r="FX6325" s="49"/>
      <c r="FY6325" s="49"/>
      <c r="FZ6325" s="49"/>
      <c r="GA6325" s="49"/>
      <c r="GB6325" s="49"/>
      <c r="GC6325" s="49"/>
      <c r="GD6325" s="49"/>
      <c r="GE6325" s="49"/>
      <c r="GF6325" s="49"/>
      <c r="GG6325" s="49"/>
      <c r="GH6325" s="49"/>
      <c r="GI6325" s="49"/>
      <c r="GJ6325" s="49"/>
      <c r="GK6325" s="49"/>
      <c r="GL6325" s="49"/>
      <c r="GM6325" s="49"/>
      <c r="GN6325" s="49"/>
      <c r="GO6325" s="49"/>
      <c r="GP6325" s="49"/>
      <c r="GQ6325" s="49"/>
      <c r="GR6325" s="49"/>
      <c r="GS6325" s="49"/>
      <c r="GT6325" s="49"/>
      <c r="GU6325" s="49"/>
      <c r="GV6325" s="49"/>
      <c r="GW6325" s="49"/>
      <c r="GX6325" s="49"/>
      <c r="GY6325" s="49"/>
      <c r="GZ6325" s="49"/>
      <c r="HA6325" s="49"/>
      <c r="HB6325" s="49"/>
      <c r="HC6325" s="49"/>
      <c r="HD6325" s="49"/>
      <c r="HE6325" s="49"/>
      <c r="HF6325" s="49"/>
      <c r="HG6325" s="49"/>
      <c r="HH6325" s="49"/>
      <c r="HI6325" s="49"/>
      <c r="HJ6325" s="49"/>
      <c r="HK6325" s="49"/>
      <c r="HL6325" s="49"/>
      <c r="HM6325" s="49"/>
      <c r="HN6325" s="49"/>
      <c r="HO6325" s="49"/>
      <c r="HP6325" s="49"/>
      <c r="HQ6325" s="49"/>
      <c r="HR6325" s="49"/>
      <c r="HS6325" s="49"/>
      <c r="HT6325" s="49"/>
      <c r="HU6325" s="49"/>
      <c r="HV6325" s="49"/>
      <c r="HW6325" s="49"/>
      <c r="HX6325" s="49"/>
      <c r="HY6325" s="49"/>
      <c r="HZ6325" s="49"/>
      <c r="IA6325" s="49"/>
      <c r="IB6325" s="49"/>
      <c r="IC6325" s="49"/>
      <c r="ID6325" s="49"/>
      <c r="IE6325" s="49"/>
      <c r="IF6325" s="49"/>
      <c r="IG6325" s="49"/>
      <c r="IH6325" s="49"/>
    </row>
    <row r="6326" spans="1:242">
      <c r="A6326" s="32">
        <v>74</v>
      </c>
      <c r="B6326" s="210" t="s">
        <v>726</v>
      </c>
      <c r="C6326" s="555" t="s">
        <v>7390</v>
      </c>
      <c r="D6326" s="32" t="s">
        <v>1808</v>
      </c>
      <c r="E6326" s="195">
        <f t="shared" si="410"/>
        <v>8</v>
      </c>
      <c r="F6326" s="187"/>
      <c r="G6326" s="187"/>
      <c r="H6326" s="187">
        <v>8</v>
      </c>
      <c r="I6326" s="48"/>
      <c r="J6326" s="49"/>
      <c r="K6326" s="49"/>
      <c r="L6326" s="49"/>
      <c r="M6326" s="49"/>
      <c r="N6326" s="49"/>
      <c r="O6326" s="49"/>
      <c r="P6326" s="49"/>
      <c r="Q6326" s="49"/>
      <c r="R6326" s="49"/>
      <c r="S6326" s="49"/>
      <c r="T6326" s="49"/>
      <c r="U6326" s="49"/>
      <c r="V6326" s="49"/>
      <c r="W6326" s="49"/>
      <c r="X6326" s="49"/>
      <c r="Y6326" s="49"/>
      <c r="Z6326" s="49"/>
      <c r="AA6326" s="49"/>
      <c r="AB6326" s="49"/>
      <c r="AC6326" s="49"/>
      <c r="AD6326" s="49"/>
      <c r="AE6326" s="49"/>
      <c r="AF6326" s="49"/>
      <c r="AG6326" s="49"/>
      <c r="AH6326" s="49"/>
      <c r="AI6326" s="49"/>
      <c r="AJ6326" s="49"/>
      <c r="AK6326" s="49"/>
      <c r="AL6326" s="49"/>
      <c r="AM6326" s="49"/>
      <c r="AN6326" s="49"/>
      <c r="AO6326" s="49"/>
      <c r="AP6326" s="49"/>
      <c r="AQ6326" s="49"/>
      <c r="AR6326" s="49"/>
      <c r="AS6326" s="49"/>
      <c r="AT6326" s="49"/>
      <c r="AU6326" s="49"/>
      <c r="AV6326" s="49"/>
      <c r="AW6326" s="49"/>
      <c r="AX6326" s="49"/>
      <c r="AY6326" s="49"/>
      <c r="AZ6326" s="49"/>
      <c r="BA6326" s="49"/>
      <c r="BB6326" s="49"/>
      <c r="BC6326" s="49"/>
      <c r="BD6326" s="49"/>
      <c r="BE6326" s="49"/>
      <c r="BF6326" s="49"/>
      <c r="BG6326" s="49"/>
      <c r="BH6326" s="49"/>
      <c r="BI6326" s="49"/>
      <c r="BJ6326" s="49"/>
      <c r="BK6326" s="49"/>
      <c r="BL6326" s="49"/>
      <c r="BM6326" s="49"/>
      <c r="BN6326" s="49"/>
      <c r="BO6326" s="49"/>
      <c r="BP6326" s="49"/>
      <c r="BQ6326" s="49"/>
      <c r="BR6326" s="49"/>
      <c r="BS6326" s="49"/>
      <c r="BT6326" s="49"/>
      <c r="BU6326" s="49"/>
      <c r="BV6326" s="49"/>
      <c r="BW6326" s="49"/>
      <c r="BX6326" s="49"/>
      <c r="BY6326" s="49"/>
      <c r="BZ6326" s="49"/>
      <c r="CA6326" s="49"/>
      <c r="CB6326" s="49"/>
      <c r="CC6326" s="49"/>
      <c r="CD6326" s="49"/>
      <c r="CE6326" s="49"/>
      <c r="CF6326" s="49"/>
      <c r="CG6326" s="49"/>
      <c r="CH6326" s="49"/>
      <c r="CI6326" s="49"/>
      <c r="CJ6326" s="49"/>
      <c r="CK6326" s="49"/>
      <c r="CL6326" s="49"/>
      <c r="CM6326" s="49"/>
      <c r="CN6326" s="49"/>
      <c r="CO6326" s="49"/>
      <c r="CP6326" s="49"/>
      <c r="CQ6326" s="49"/>
      <c r="CR6326" s="49"/>
      <c r="CS6326" s="49"/>
      <c r="CT6326" s="49"/>
      <c r="CU6326" s="49"/>
      <c r="CV6326" s="49"/>
      <c r="CW6326" s="49"/>
      <c r="CX6326" s="49"/>
      <c r="CY6326" s="49"/>
      <c r="CZ6326" s="49"/>
      <c r="DA6326" s="49"/>
      <c r="DB6326" s="49"/>
      <c r="DC6326" s="49"/>
      <c r="DD6326" s="49"/>
      <c r="DE6326" s="49"/>
      <c r="DF6326" s="49"/>
      <c r="DG6326" s="49"/>
      <c r="DH6326" s="49"/>
      <c r="DI6326" s="49"/>
      <c r="DJ6326" s="49"/>
      <c r="DK6326" s="49"/>
      <c r="DL6326" s="49"/>
      <c r="DM6326" s="49"/>
      <c r="DN6326" s="49"/>
      <c r="DO6326" s="49"/>
      <c r="DP6326" s="49"/>
      <c r="DQ6326" s="49"/>
      <c r="DR6326" s="49"/>
      <c r="DS6326" s="49"/>
      <c r="DT6326" s="49"/>
      <c r="DU6326" s="49"/>
      <c r="DV6326" s="49"/>
      <c r="DW6326" s="49"/>
      <c r="DX6326" s="49"/>
      <c r="DY6326" s="49"/>
      <c r="DZ6326" s="49"/>
      <c r="EA6326" s="49"/>
      <c r="EB6326" s="49"/>
      <c r="EC6326" s="49"/>
      <c r="ED6326" s="49"/>
      <c r="EE6326" s="49"/>
      <c r="EF6326" s="49"/>
      <c r="EG6326" s="49"/>
      <c r="EH6326" s="49"/>
      <c r="EI6326" s="49"/>
      <c r="EJ6326" s="49"/>
      <c r="EK6326" s="49"/>
      <c r="EL6326" s="49"/>
      <c r="EM6326" s="49"/>
      <c r="EN6326" s="49"/>
      <c r="EO6326" s="49"/>
      <c r="EP6326" s="49"/>
      <c r="EQ6326" s="49"/>
      <c r="ER6326" s="49"/>
      <c r="ES6326" s="49"/>
      <c r="ET6326" s="49"/>
      <c r="EU6326" s="49"/>
      <c r="EV6326" s="49"/>
      <c r="EW6326" s="49"/>
      <c r="EX6326" s="49"/>
      <c r="EY6326" s="49"/>
      <c r="EZ6326" s="49"/>
      <c r="FA6326" s="49"/>
      <c r="FB6326" s="49"/>
      <c r="FC6326" s="49"/>
      <c r="FD6326" s="49"/>
      <c r="FE6326" s="49"/>
      <c r="FF6326" s="49"/>
      <c r="FG6326" s="49"/>
      <c r="FH6326" s="49"/>
      <c r="FI6326" s="49"/>
      <c r="FJ6326" s="49"/>
      <c r="FK6326" s="49"/>
      <c r="FL6326" s="49"/>
      <c r="FM6326" s="49"/>
      <c r="FN6326" s="49"/>
      <c r="FO6326" s="49"/>
      <c r="FP6326" s="49"/>
      <c r="FQ6326" s="49"/>
      <c r="FR6326" s="49"/>
      <c r="FS6326" s="49"/>
      <c r="FT6326" s="49"/>
      <c r="FU6326" s="49"/>
      <c r="FV6326" s="49"/>
      <c r="FW6326" s="49"/>
      <c r="FX6326" s="49"/>
      <c r="FY6326" s="49"/>
      <c r="FZ6326" s="49"/>
      <c r="GA6326" s="49"/>
      <c r="GB6326" s="49"/>
      <c r="GC6326" s="49"/>
      <c r="GD6326" s="49"/>
      <c r="GE6326" s="49"/>
      <c r="GF6326" s="49"/>
      <c r="GG6326" s="49"/>
      <c r="GH6326" s="49"/>
      <c r="GI6326" s="49"/>
      <c r="GJ6326" s="49"/>
      <c r="GK6326" s="49"/>
      <c r="GL6326" s="49"/>
      <c r="GM6326" s="49"/>
      <c r="GN6326" s="49"/>
      <c r="GO6326" s="49"/>
      <c r="GP6326" s="49"/>
      <c r="GQ6326" s="49"/>
      <c r="GR6326" s="49"/>
      <c r="GS6326" s="49"/>
      <c r="GT6326" s="49"/>
      <c r="GU6326" s="49"/>
      <c r="GV6326" s="49"/>
      <c r="GW6326" s="49"/>
      <c r="GX6326" s="49"/>
      <c r="GY6326" s="49"/>
      <c r="GZ6326" s="49"/>
      <c r="HA6326" s="49"/>
      <c r="HB6326" s="49"/>
      <c r="HC6326" s="49"/>
      <c r="HD6326" s="49"/>
      <c r="HE6326" s="49"/>
      <c r="HF6326" s="49"/>
      <c r="HG6326" s="49"/>
      <c r="HH6326" s="49"/>
      <c r="HI6326" s="49"/>
      <c r="HJ6326" s="49"/>
      <c r="HK6326" s="49"/>
      <c r="HL6326" s="49"/>
      <c r="HM6326" s="49"/>
      <c r="HN6326" s="49"/>
      <c r="HO6326" s="49"/>
      <c r="HP6326" s="49"/>
      <c r="HQ6326" s="49"/>
      <c r="HR6326" s="49"/>
      <c r="HS6326" s="49"/>
      <c r="HT6326" s="49"/>
      <c r="HU6326" s="49"/>
      <c r="HV6326" s="49"/>
      <c r="HW6326" s="49"/>
      <c r="HX6326" s="49"/>
      <c r="HY6326" s="49"/>
      <c r="HZ6326" s="49"/>
      <c r="IA6326" s="49"/>
      <c r="IB6326" s="49"/>
      <c r="IC6326" s="49"/>
      <c r="ID6326" s="49"/>
      <c r="IE6326" s="49"/>
      <c r="IF6326" s="49"/>
      <c r="IG6326" s="49"/>
      <c r="IH6326" s="49"/>
    </row>
    <row r="6327" spans="1:242" ht="30" customHeight="1">
      <c r="A6327" s="512"/>
      <c r="B6327" s="916" t="s">
        <v>7391</v>
      </c>
      <c r="C6327" s="916"/>
      <c r="D6327" s="916"/>
      <c r="E6327" s="916"/>
      <c r="F6327" s="916"/>
      <c r="G6327" s="916"/>
      <c r="H6327" s="916"/>
      <c r="I6327" s="48"/>
      <c r="J6327" s="49"/>
      <c r="K6327" s="49"/>
      <c r="L6327" s="49"/>
      <c r="M6327" s="49"/>
      <c r="N6327" s="49"/>
      <c r="O6327" s="49"/>
      <c r="P6327" s="49"/>
      <c r="Q6327" s="49"/>
      <c r="R6327" s="49"/>
      <c r="S6327" s="49"/>
      <c r="T6327" s="49"/>
      <c r="U6327" s="49"/>
      <c r="V6327" s="49"/>
      <c r="W6327" s="49"/>
      <c r="X6327" s="49"/>
      <c r="Y6327" s="49"/>
      <c r="Z6327" s="49"/>
      <c r="AA6327" s="49"/>
      <c r="AB6327" s="49"/>
      <c r="AC6327" s="49"/>
      <c r="AD6327" s="49"/>
      <c r="AE6327" s="49"/>
      <c r="AF6327" s="49"/>
      <c r="AG6327" s="49"/>
      <c r="AH6327" s="49"/>
      <c r="AI6327" s="49"/>
      <c r="AJ6327" s="49"/>
      <c r="AK6327" s="49"/>
      <c r="AL6327" s="49"/>
      <c r="AM6327" s="49"/>
      <c r="AN6327" s="49"/>
      <c r="AO6327" s="49"/>
      <c r="AP6327" s="49"/>
      <c r="AQ6327" s="49"/>
      <c r="AR6327" s="49"/>
      <c r="AS6327" s="49"/>
      <c r="AT6327" s="49"/>
      <c r="AU6327" s="49"/>
      <c r="AV6327" s="49"/>
      <c r="AW6327" s="49"/>
      <c r="AX6327" s="49"/>
      <c r="AY6327" s="49"/>
      <c r="AZ6327" s="49"/>
      <c r="BA6327" s="49"/>
      <c r="BB6327" s="49"/>
      <c r="BC6327" s="49"/>
      <c r="BD6327" s="49"/>
      <c r="BE6327" s="49"/>
      <c r="BF6327" s="49"/>
      <c r="BG6327" s="49"/>
      <c r="BH6327" s="49"/>
      <c r="BI6327" s="49"/>
      <c r="BJ6327" s="49"/>
      <c r="BK6327" s="49"/>
      <c r="BL6327" s="49"/>
      <c r="BM6327" s="49"/>
      <c r="BN6327" s="49"/>
      <c r="BO6327" s="49"/>
      <c r="BP6327" s="49"/>
      <c r="BQ6327" s="49"/>
      <c r="BR6327" s="49"/>
      <c r="BS6327" s="49"/>
      <c r="BT6327" s="49"/>
      <c r="BU6327" s="49"/>
      <c r="BV6327" s="49"/>
      <c r="BW6327" s="49"/>
      <c r="BX6327" s="49"/>
      <c r="BY6327" s="49"/>
      <c r="BZ6327" s="49"/>
      <c r="CA6327" s="49"/>
      <c r="CB6327" s="49"/>
      <c r="CC6327" s="49"/>
      <c r="CD6327" s="49"/>
      <c r="CE6327" s="49"/>
      <c r="CF6327" s="49"/>
      <c r="CG6327" s="49"/>
      <c r="CH6327" s="49"/>
      <c r="CI6327" s="49"/>
      <c r="CJ6327" s="49"/>
      <c r="CK6327" s="49"/>
      <c r="CL6327" s="49"/>
      <c r="CM6327" s="49"/>
      <c r="CN6327" s="49"/>
      <c r="CO6327" s="49"/>
      <c r="CP6327" s="49"/>
      <c r="CQ6327" s="49"/>
      <c r="CR6327" s="49"/>
      <c r="CS6327" s="49"/>
      <c r="CT6327" s="49"/>
      <c r="CU6327" s="49"/>
      <c r="CV6327" s="49"/>
      <c r="CW6327" s="49"/>
      <c r="CX6327" s="49"/>
      <c r="CY6327" s="49"/>
      <c r="CZ6327" s="49"/>
      <c r="DA6327" s="49"/>
      <c r="DB6327" s="49"/>
      <c r="DC6327" s="49"/>
      <c r="DD6327" s="49"/>
      <c r="DE6327" s="49"/>
      <c r="DF6327" s="49"/>
      <c r="DG6327" s="49"/>
      <c r="DH6327" s="49"/>
      <c r="DI6327" s="49"/>
      <c r="DJ6327" s="49"/>
      <c r="DK6327" s="49"/>
      <c r="DL6327" s="49"/>
      <c r="DM6327" s="49"/>
      <c r="DN6327" s="49"/>
      <c r="DO6327" s="49"/>
      <c r="DP6327" s="49"/>
      <c r="DQ6327" s="49"/>
      <c r="DR6327" s="49"/>
      <c r="DS6327" s="49"/>
      <c r="DT6327" s="49"/>
      <c r="DU6327" s="49"/>
      <c r="DV6327" s="49"/>
      <c r="DW6327" s="49"/>
      <c r="DX6327" s="49"/>
      <c r="DY6327" s="49"/>
      <c r="DZ6327" s="49"/>
      <c r="EA6327" s="49"/>
      <c r="EB6327" s="49"/>
      <c r="EC6327" s="49"/>
      <c r="ED6327" s="49"/>
      <c r="EE6327" s="49"/>
      <c r="EF6327" s="49"/>
      <c r="EG6327" s="49"/>
      <c r="EH6327" s="49"/>
      <c r="EI6327" s="49"/>
      <c r="EJ6327" s="49"/>
      <c r="EK6327" s="49"/>
      <c r="EL6327" s="49"/>
      <c r="EM6327" s="49"/>
      <c r="EN6327" s="49"/>
      <c r="EO6327" s="49"/>
      <c r="EP6327" s="49"/>
      <c r="EQ6327" s="49"/>
      <c r="ER6327" s="49"/>
      <c r="ES6327" s="49"/>
      <c r="ET6327" s="49"/>
      <c r="EU6327" s="49"/>
      <c r="EV6327" s="49"/>
      <c r="EW6327" s="49"/>
      <c r="EX6327" s="49"/>
      <c r="EY6327" s="49"/>
      <c r="EZ6327" s="49"/>
      <c r="FA6327" s="49"/>
      <c r="FB6327" s="49"/>
      <c r="FC6327" s="49"/>
      <c r="FD6327" s="49"/>
      <c r="FE6327" s="49"/>
      <c r="FF6327" s="49"/>
      <c r="FG6327" s="49"/>
      <c r="FH6327" s="49"/>
      <c r="FI6327" s="49"/>
      <c r="FJ6327" s="49"/>
      <c r="FK6327" s="49"/>
      <c r="FL6327" s="49"/>
      <c r="FM6327" s="49"/>
      <c r="FN6327" s="49"/>
      <c r="FO6327" s="49"/>
      <c r="FP6327" s="49"/>
      <c r="FQ6327" s="49"/>
      <c r="FR6327" s="49"/>
      <c r="FS6327" s="49"/>
      <c r="FT6327" s="49"/>
      <c r="FU6327" s="49"/>
      <c r="FV6327" s="49"/>
      <c r="FW6327" s="49"/>
      <c r="FX6327" s="49"/>
      <c r="FY6327" s="49"/>
      <c r="FZ6327" s="49"/>
      <c r="GA6327" s="49"/>
      <c r="GB6327" s="49"/>
      <c r="GC6327" s="49"/>
      <c r="GD6327" s="49"/>
      <c r="GE6327" s="49"/>
      <c r="GF6327" s="49"/>
      <c r="GG6327" s="49"/>
      <c r="GH6327" s="49"/>
      <c r="GI6327" s="49"/>
      <c r="GJ6327" s="49"/>
      <c r="GK6327" s="49"/>
      <c r="GL6327" s="49"/>
      <c r="GM6327" s="49"/>
      <c r="GN6327" s="49"/>
      <c r="GO6327" s="49"/>
      <c r="GP6327" s="49"/>
      <c r="GQ6327" s="49"/>
      <c r="GR6327" s="49"/>
      <c r="GS6327" s="49"/>
      <c r="GT6327" s="49"/>
      <c r="GU6327" s="49"/>
      <c r="GV6327" s="49"/>
      <c r="GW6327" s="49"/>
      <c r="GX6327" s="49"/>
      <c r="GY6327" s="49"/>
      <c r="GZ6327" s="49"/>
      <c r="HA6327" s="49"/>
      <c r="HB6327" s="49"/>
      <c r="HC6327" s="49"/>
      <c r="HD6327" s="49"/>
      <c r="HE6327" s="49"/>
      <c r="HF6327" s="49"/>
      <c r="HG6327" s="49"/>
      <c r="HH6327" s="49"/>
      <c r="HI6327" s="49"/>
      <c r="HJ6327" s="49"/>
      <c r="HK6327" s="49"/>
      <c r="HL6327" s="49"/>
      <c r="HM6327" s="49"/>
      <c r="HN6327" s="49"/>
      <c r="HO6327" s="49"/>
      <c r="HP6327" s="49"/>
      <c r="HQ6327" s="49"/>
      <c r="HR6327" s="49"/>
      <c r="HS6327" s="49"/>
      <c r="HT6327" s="49"/>
      <c r="HU6327" s="49"/>
      <c r="HV6327" s="49"/>
      <c r="HW6327" s="49"/>
      <c r="HX6327" s="49"/>
      <c r="HY6327" s="49"/>
      <c r="HZ6327" s="49"/>
      <c r="IA6327" s="49"/>
      <c r="IB6327" s="49"/>
      <c r="IC6327" s="49"/>
      <c r="ID6327" s="49"/>
      <c r="IE6327" s="49"/>
      <c r="IF6327" s="49"/>
      <c r="IG6327" s="49"/>
      <c r="IH6327" s="49"/>
    </row>
    <row r="6328" spans="1:242">
      <c r="A6328" s="32">
        <v>75</v>
      </c>
      <c r="B6328" s="210" t="s">
        <v>7378</v>
      </c>
      <c r="C6328" s="555" t="s">
        <v>7392</v>
      </c>
      <c r="D6328" s="32" t="s">
        <v>1808</v>
      </c>
      <c r="E6328" s="195">
        <f t="shared" ref="E6328:E6345" si="411">+F6328+G6328+H6328</f>
        <v>2</v>
      </c>
      <c r="F6328" s="187"/>
      <c r="G6328" s="187">
        <v>2</v>
      </c>
      <c r="H6328" s="187"/>
      <c r="I6328" s="48"/>
      <c r="J6328" s="49"/>
      <c r="K6328" s="49"/>
      <c r="L6328" s="49"/>
      <c r="M6328" s="49"/>
      <c r="N6328" s="49"/>
      <c r="O6328" s="49"/>
      <c r="P6328" s="49"/>
      <c r="Q6328" s="49"/>
      <c r="R6328" s="49"/>
      <c r="S6328" s="49"/>
      <c r="T6328" s="49"/>
      <c r="U6328" s="49"/>
      <c r="V6328" s="49"/>
      <c r="W6328" s="49"/>
      <c r="X6328" s="49"/>
      <c r="Y6328" s="49"/>
      <c r="Z6328" s="49"/>
      <c r="AA6328" s="49"/>
      <c r="AB6328" s="49"/>
      <c r="AC6328" s="49"/>
      <c r="AD6328" s="49"/>
      <c r="AE6328" s="49"/>
      <c r="AF6328" s="49"/>
      <c r="AG6328" s="49"/>
      <c r="AH6328" s="49"/>
      <c r="AI6328" s="49"/>
      <c r="AJ6328" s="49"/>
      <c r="AK6328" s="49"/>
      <c r="AL6328" s="49"/>
      <c r="AM6328" s="49"/>
      <c r="AN6328" s="49"/>
      <c r="AO6328" s="49"/>
      <c r="AP6328" s="49"/>
      <c r="AQ6328" s="49"/>
      <c r="AR6328" s="49"/>
      <c r="AS6328" s="49"/>
      <c r="AT6328" s="49"/>
      <c r="AU6328" s="49"/>
      <c r="AV6328" s="49"/>
      <c r="AW6328" s="49"/>
      <c r="AX6328" s="49"/>
      <c r="AY6328" s="49"/>
      <c r="AZ6328" s="49"/>
      <c r="BA6328" s="49"/>
      <c r="BB6328" s="49"/>
      <c r="BC6328" s="49"/>
      <c r="BD6328" s="49"/>
      <c r="BE6328" s="49"/>
      <c r="BF6328" s="49"/>
      <c r="BG6328" s="49"/>
      <c r="BH6328" s="49"/>
      <c r="BI6328" s="49"/>
      <c r="BJ6328" s="49"/>
      <c r="BK6328" s="49"/>
      <c r="BL6328" s="49"/>
      <c r="BM6328" s="49"/>
      <c r="BN6328" s="49"/>
      <c r="BO6328" s="49"/>
      <c r="BP6328" s="49"/>
      <c r="BQ6328" s="49"/>
      <c r="BR6328" s="49"/>
      <c r="BS6328" s="49"/>
      <c r="BT6328" s="49"/>
      <c r="BU6328" s="49"/>
      <c r="BV6328" s="49"/>
      <c r="BW6328" s="49"/>
      <c r="BX6328" s="49"/>
      <c r="BY6328" s="49"/>
      <c r="BZ6328" s="49"/>
      <c r="CA6328" s="49"/>
      <c r="CB6328" s="49"/>
      <c r="CC6328" s="49"/>
      <c r="CD6328" s="49"/>
      <c r="CE6328" s="49"/>
      <c r="CF6328" s="49"/>
      <c r="CG6328" s="49"/>
      <c r="CH6328" s="49"/>
      <c r="CI6328" s="49"/>
      <c r="CJ6328" s="49"/>
      <c r="CK6328" s="49"/>
      <c r="CL6328" s="49"/>
      <c r="CM6328" s="49"/>
      <c r="CN6328" s="49"/>
      <c r="CO6328" s="49"/>
      <c r="CP6328" s="49"/>
      <c r="CQ6328" s="49"/>
      <c r="CR6328" s="49"/>
      <c r="CS6328" s="49"/>
      <c r="CT6328" s="49"/>
      <c r="CU6328" s="49"/>
      <c r="CV6328" s="49"/>
      <c r="CW6328" s="49"/>
      <c r="CX6328" s="49"/>
      <c r="CY6328" s="49"/>
      <c r="CZ6328" s="49"/>
      <c r="DA6328" s="49"/>
      <c r="DB6328" s="49"/>
      <c r="DC6328" s="49"/>
      <c r="DD6328" s="49"/>
      <c r="DE6328" s="49"/>
      <c r="DF6328" s="49"/>
      <c r="DG6328" s="49"/>
      <c r="DH6328" s="49"/>
      <c r="DI6328" s="49"/>
      <c r="DJ6328" s="49"/>
      <c r="DK6328" s="49"/>
      <c r="DL6328" s="49"/>
      <c r="DM6328" s="49"/>
      <c r="DN6328" s="49"/>
      <c r="DO6328" s="49"/>
      <c r="DP6328" s="49"/>
      <c r="DQ6328" s="49"/>
      <c r="DR6328" s="49"/>
      <c r="DS6328" s="49"/>
      <c r="DT6328" s="49"/>
      <c r="DU6328" s="49"/>
      <c r="DV6328" s="49"/>
      <c r="DW6328" s="49"/>
      <c r="DX6328" s="49"/>
      <c r="DY6328" s="49"/>
      <c r="DZ6328" s="49"/>
      <c r="EA6328" s="49"/>
      <c r="EB6328" s="49"/>
      <c r="EC6328" s="49"/>
      <c r="ED6328" s="49"/>
      <c r="EE6328" s="49"/>
      <c r="EF6328" s="49"/>
      <c r="EG6328" s="49"/>
      <c r="EH6328" s="49"/>
      <c r="EI6328" s="49"/>
      <c r="EJ6328" s="49"/>
      <c r="EK6328" s="49"/>
      <c r="EL6328" s="49"/>
      <c r="EM6328" s="49"/>
      <c r="EN6328" s="49"/>
      <c r="EO6328" s="49"/>
      <c r="EP6328" s="49"/>
      <c r="EQ6328" s="49"/>
      <c r="ER6328" s="49"/>
      <c r="ES6328" s="49"/>
      <c r="ET6328" s="49"/>
      <c r="EU6328" s="49"/>
      <c r="EV6328" s="49"/>
      <c r="EW6328" s="49"/>
      <c r="EX6328" s="49"/>
      <c r="EY6328" s="49"/>
      <c r="EZ6328" s="49"/>
      <c r="FA6328" s="49"/>
      <c r="FB6328" s="49"/>
      <c r="FC6328" s="49"/>
      <c r="FD6328" s="49"/>
      <c r="FE6328" s="49"/>
      <c r="FF6328" s="49"/>
      <c r="FG6328" s="49"/>
      <c r="FH6328" s="49"/>
      <c r="FI6328" s="49"/>
      <c r="FJ6328" s="49"/>
      <c r="FK6328" s="49"/>
      <c r="FL6328" s="49"/>
      <c r="FM6328" s="49"/>
      <c r="FN6328" s="49"/>
      <c r="FO6328" s="49"/>
      <c r="FP6328" s="49"/>
      <c r="FQ6328" s="49"/>
      <c r="FR6328" s="49"/>
      <c r="FS6328" s="49"/>
      <c r="FT6328" s="49"/>
      <c r="FU6328" s="49"/>
      <c r="FV6328" s="49"/>
      <c r="FW6328" s="49"/>
      <c r="FX6328" s="49"/>
      <c r="FY6328" s="49"/>
      <c r="FZ6328" s="49"/>
      <c r="GA6328" s="49"/>
      <c r="GB6328" s="49"/>
      <c r="GC6328" s="49"/>
      <c r="GD6328" s="49"/>
      <c r="GE6328" s="49"/>
      <c r="GF6328" s="49"/>
      <c r="GG6328" s="49"/>
      <c r="GH6328" s="49"/>
      <c r="GI6328" s="49"/>
      <c r="GJ6328" s="49"/>
      <c r="GK6328" s="49"/>
      <c r="GL6328" s="49"/>
      <c r="GM6328" s="49"/>
      <c r="GN6328" s="49"/>
      <c r="GO6328" s="49"/>
      <c r="GP6328" s="49"/>
      <c r="GQ6328" s="49"/>
      <c r="GR6328" s="49"/>
      <c r="GS6328" s="49"/>
      <c r="GT6328" s="49"/>
      <c r="GU6328" s="49"/>
      <c r="GV6328" s="49"/>
      <c r="GW6328" s="49"/>
      <c r="GX6328" s="49"/>
      <c r="GY6328" s="49"/>
      <c r="GZ6328" s="49"/>
      <c r="HA6328" s="49"/>
      <c r="HB6328" s="49"/>
      <c r="HC6328" s="49"/>
      <c r="HD6328" s="49"/>
      <c r="HE6328" s="49"/>
      <c r="HF6328" s="49"/>
      <c r="HG6328" s="49"/>
      <c r="HH6328" s="49"/>
      <c r="HI6328" s="49"/>
      <c r="HJ6328" s="49"/>
      <c r="HK6328" s="49"/>
      <c r="HL6328" s="49"/>
      <c r="HM6328" s="49"/>
      <c r="HN6328" s="49"/>
      <c r="HO6328" s="49"/>
      <c r="HP6328" s="49"/>
      <c r="HQ6328" s="49"/>
      <c r="HR6328" s="49"/>
      <c r="HS6328" s="49"/>
      <c r="HT6328" s="49"/>
      <c r="HU6328" s="49"/>
      <c r="HV6328" s="49"/>
      <c r="HW6328" s="49"/>
      <c r="HX6328" s="49"/>
      <c r="HY6328" s="49"/>
      <c r="HZ6328" s="49"/>
      <c r="IA6328" s="49"/>
      <c r="IB6328" s="49"/>
      <c r="IC6328" s="49"/>
      <c r="ID6328" s="49"/>
      <c r="IE6328" s="49"/>
      <c r="IF6328" s="49"/>
      <c r="IG6328" s="49"/>
      <c r="IH6328" s="49"/>
    </row>
    <row r="6329" spans="1:242">
      <c r="A6329" s="32">
        <v>76</v>
      </c>
      <c r="B6329" s="210" t="s">
        <v>7277</v>
      </c>
      <c r="C6329" s="555" t="s">
        <v>7393</v>
      </c>
      <c r="D6329" s="32" t="s">
        <v>1808</v>
      </c>
      <c r="E6329" s="195">
        <f t="shared" si="411"/>
        <v>2</v>
      </c>
      <c r="F6329" s="187"/>
      <c r="G6329" s="187"/>
      <c r="H6329" s="187">
        <v>2</v>
      </c>
      <c r="I6329" s="48"/>
      <c r="J6329" s="49"/>
      <c r="K6329" s="49"/>
      <c r="L6329" s="49"/>
      <c r="M6329" s="49"/>
      <c r="N6329" s="49"/>
      <c r="O6329" s="49"/>
      <c r="P6329" s="49"/>
      <c r="Q6329" s="49"/>
      <c r="R6329" s="49"/>
      <c r="S6329" s="49"/>
      <c r="T6329" s="49"/>
      <c r="U6329" s="49"/>
      <c r="V6329" s="49"/>
      <c r="W6329" s="49"/>
      <c r="X6329" s="49"/>
      <c r="Y6329" s="49"/>
      <c r="Z6329" s="49"/>
      <c r="AA6329" s="49"/>
      <c r="AB6329" s="49"/>
      <c r="AC6329" s="49"/>
      <c r="AD6329" s="49"/>
      <c r="AE6329" s="49"/>
      <c r="AF6329" s="49"/>
      <c r="AG6329" s="49"/>
      <c r="AH6329" s="49"/>
      <c r="AI6329" s="49"/>
      <c r="AJ6329" s="49"/>
      <c r="AK6329" s="49"/>
      <c r="AL6329" s="49"/>
      <c r="AM6329" s="49"/>
      <c r="AN6329" s="49"/>
      <c r="AO6329" s="49"/>
      <c r="AP6329" s="49"/>
      <c r="AQ6329" s="49"/>
      <c r="AR6329" s="49"/>
      <c r="AS6329" s="49"/>
      <c r="AT6329" s="49"/>
      <c r="AU6329" s="49"/>
      <c r="AV6329" s="49"/>
      <c r="AW6329" s="49"/>
      <c r="AX6329" s="49"/>
      <c r="AY6329" s="49"/>
      <c r="AZ6329" s="49"/>
      <c r="BA6329" s="49"/>
      <c r="BB6329" s="49"/>
      <c r="BC6329" s="49"/>
      <c r="BD6329" s="49"/>
      <c r="BE6329" s="49"/>
      <c r="BF6329" s="49"/>
      <c r="BG6329" s="49"/>
      <c r="BH6329" s="49"/>
      <c r="BI6329" s="49"/>
      <c r="BJ6329" s="49"/>
      <c r="BK6329" s="49"/>
      <c r="BL6329" s="49"/>
      <c r="BM6329" s="49"/>
      <c r="BN6329" s="49"/>
      <c r="BO6329" s="49"/>
      <c r="BP6329" s="49"/>
      <c r="BQ6329" s="49"/>
      <c r="BR6329" s="49"/>
      <c r="BS6329" s="49"/>
      <c r="BT6329" s="49"/>
      <c r="BU6329" s="49"/>
      <c r="BV6329" s="49"/>
      <c r="BW6329" s="49"/>
      <c r="BX6329" s="49"/>
      <c r="BY6329" s="49"/>
      <c r="BZ6329" s="49"/>
      <c r="CA6329" s="49"/>
      <c r="CB6329" s="49"/>
      <c r="CC6329" s="49"/>
      <c r="CD6329" s="49"/>
      <c r="CE6329" s="49"/>
      <c r="CF6329" s="49"/>
      <c r="CG6329" s="49"/>
      <c r="CH6329" s="49"/>
      <c r="CI6329" s="49"/>
      <c r="CJ6329" s="49"/>
      <c r="CK6329" s="49"/>
      <c r="CL6329" s="49"/>
      <c r="CM6329" s="49"/>
      <c r="CN6329" s="49"/>
      <c r="CO6329" s="49"/>
      <c r="CP6329" s="49"/>
      <c r="CQ6329" s="49"/>
      <c r="CR6329" s="49"/>
      <c r="CS6329" s="49"/>
      <c r="CT6329" s="49"/>
      <c r="CU6329" s="49"/>
      <c r="CV6329" s="49"/>
      <c r="CW6329" s="49"/>
      <c r="CX6329" s="49"/>
      <c r="CY6329" s="49"/>
      <c r="CZ6329" s="49"/>
      <c r="DA6329" s="49"/>
      <c r="DB6329" s="49"/>
      <c r="DC6329" s="49"/>
      <c r="DD6329" s="49"/>
      <c r="DE6329" s="49"/>
      <c r="DF6329" s="49"/>
      <c r="DG6329" s="49"/>
      <c r="DH6329" s="49"/>
      <c r="DI6329" s="49"/>
      <c r="DJ6329" s="49"/>
      <c r="DK6329" s="49"/>
      <c r="DL6329" s="49"/>
      <c r="DM6329" s="49"/>
      <c r="DN6329" s="49"/>
      <c r="DO6329" s="49"/>
      <c r="DP6329" s="49"/>
      <c r="DQ6329" s="49"/>
      <c r="DR6329" s="49"/>
      <c r="DS6329" s="49"/>
      <c r="DT6329" s="49"/>
      <c r="DU6329" s="49"/>
      <c r="DV6329" s="49"/>
      <c r="DW6329" s="49"/>
      <c r="DX6329" s="49"/>
      <c r="DY6329" s="49"/>
      <c r="DZ6329" s="49"/>
      <c r="EA6329" s="49"/>
      <c r="EB6329" s="49"/>
      <c r="EC6329" s="49"/>
      <c r="ED6329" s="49"/>
      <c r="EE6329" s="49"/>
      <c r="EF6329" s="49"/>
      <c r="EG6329" s="49"/>
      <c r="EH6329" s="49"/>
      <c r="EI6329" s="49"/>
      <c r="EJ6329" s="49"/>
      <c r="EK6329" s="49"/>
      <c r="EL6329" s="49"/>
      <c r="EM6329" s="49"/>
      <c r="EN6329" s="49"/>
      <c r="EO6329" s="49"/>
      <c r="EP6329" s="49"/>
      <c r="EQ6329" s="49"/>
      <c r="ER6329" s="49"/>
      <c r="ES6329" s="49"/>
      <c r="ET6329" s="49"/>
      <c r="EU6329" s="49"/>
      <c r="EV6329" s="49"/>
      <c r="EW6329" s="49"/>
      <c r="EX6329" s="49"/>
      <c r="EY6329" s="49"/>
      <c r="EZ6329" s="49"/>
      <c r="FA6329" s="49"/>
      <c r="FB6329" s="49"/>
      <c r="FC6329" s="49"/>
      <c r="FD6329" s="49"/>
      <c r="FE6329" s="49"/>
      <c r="FF6329" s="49"/>
      <c r="FG6329" s="49"/>
      <c r="FH6329" s="49"/>
      <c r="FI6329" s="49"/>
      <c r="FJ6329" s="49"/>
      <c r="FK6329" s="49"/>
      <c r="FL6329" s="49"/>
      <c r="FM6329" s="49"/>
      <c r="FN6329" s="49"/>
      <c r="FO6329" s="49"/>
      <c r="FP6329" s="49"/>
      <c r="FQ6329" s="49"/>
      <c r="FR6329" s="49"/>
      <c r="FS6329" s="49"/>
      <c r="FT6329" s="49"/>
      <c r="FU6329" s="49"/>
      <c r="FV6329" s="49"/>
      <c r="FW6329" s="49"/>
      <c r="FX6329" s="49"/>
      <c r="FY6329" s="49"/>
      <c r="FZ6329" s="49"/>
      <c r="GA6329" s="49"/>
      <c r="GB6329" s="49"/>
      <c r="GC6329" s="49"/>
      <c r="GD6329" s="49"/>
      <c r="GE6329" s="49"/>
      <c r="GF6329" s="49"/>
      <c r="GG6329" s="49"/>
      <c r="GH6329" s="49"/>
      <c r="GI6329" s="49"/>
      <c r="GJ6329" s="49"/>
      <c r="GK6329" s="49"/>
      <c r="GL6329" s="49"/>
      <c r="GM6329" s="49"/>
      <c r="GN6329" s="49"/>
      <c r="GO6329" s="49"/>
      <c r="GP6329" s="49"/>
      <c r="GQ6329" s="49"/>
      <c r="GR6329" s="49"/>
      <c r="GS6329" s="49"/>
      <c r="GT6329" s="49"/>
      <c r="GU6329" s="49"/>
      <c r="GV6329" s="49"/>
      <c r="GW6329" s="49"/>
      <c r="GX6329" s="49"/>
      <c r="GY6329" s="49"/>
      <c r="GZ6329" s="49"/>
      <c r="HA6329" s="49"/>
      <c r="HB6329" s="49"/>
      <c r="HC6329" s="49"/>
      <c r="HD6329" s="49"/>
      <c r="HE6329" s="49"/>
      <c r="HF6329" s="49"/>
      <c r="HG6329" s="49"/>
      <c r="HH6329" s="49"/>
      <c r="HI6329" s="49"/>
      <c r="HJ6329" s="49"/>
      <c r="HK6329" s="49"/>
      <c r="HL6329" s="49"/>
      <c r="HM6329" s="49"/>
      <c r="HN6329" s="49"/>
      <c r="HO6329" s="49"/>
      <c r="HP6329" s="49"/>
      <c r="HQ6329" s="49"/>
      <c r="HR6329" s="49"/>
      <c r="HS6329" s="49"/>
      <c r="HT6329" s="49"/>
      <c r="HU6329" s="49"/>
      <c r="HV6329" s="49"/>
      <c r="HW6329" s="49"/>
      <c r="HX6329" s="49"/>
      <c r="HY6329" s="49"/>
      <c r="HZ6329" s="49"/>
      <c r="IA6329" s="49"/>
      <c r="IB6329" s="49"/>
      <c r="IC6329" s="49"/>
      <c r="ID6329" s="49"/>
      <c r="IE6329" s="49"/>
      <c r="IF6329" s="49"/>
      <c r="IG6329" s="49"/>
      <c r="IH6329" s="49"/>
    </row>
    <row r="6330" spans="1:242">
      <c r="A6330" s="32">
        <v>77</v>
      </c>
      <c r="B6330" s="210" t="s">
        <v>7299</v>
      </c>
      <c r="C6330" s="555" t="s">
        <v>7394</v>
      </c>
      <c r="D6330" s="32" t="s">
        <v>1808</v>
      </c>
      <c r="E6330" s="195">
        <f t="shared" si="411"/>
        <v>8</v>
      </c>
      <c r="F6330" s="187">
        <v>4</v>
      </c>
      <c r="G6330" s="187"/>
      <c r="H6330" s="187">
        <v>4</v>
      </c>
      <c r="I6330" s="48"/>
      <c r="J6330" s="49"/>
      <c r="K6330" s="49"/>
      <c r="L6330" s="49"/>
      <c r="M6330" s="49"/>
      <c r="N6330" s="49"/>
      <c r="O6330" s="49"/>
      <c r="P6330" s="49"/>
      <c r="Q6330" s="49"/>
      <c r="R6330" s="49"/>
      <c r="S6330" s="49"/>
      <c r="T6330" s="49"/>
      <c r="U6330" s="49"/>
      <c r="V6330" s="49"/>
      <c r="W6330" s="49"/>
      <c r="X6330" s="49"/>
      <c r="Y6330" s="49"/>
      <c r="Z6330" s="49"/>
      <c r="AA6330" s="49"/>
      <c r="AB6330" s="49"/>
      <c r="AC6330" s="49"/>
      <c r="AD6330" s="49"/>
      <c r="AE6330" s="49"/>
      <c r="AF6330" s="49"/>
      <c r="AG6330" s="49"/>
      <c r="AH6330" s="49"/>
      <c r="AI6330" s="49"/>
      <c r="AJ6330" s="49"/>
      <c r="AK6330" s="49"/>
      <c r="AL6330" s="49"/>
      <c r="AM6330" s="49"/>
      <c r="AN6330" s="49"/>
      <c r="AO6330" s="49"/>
      <c r="AP6330" s="49"/>
      <c r="AQ6330" s="49"/>
      <c r="AR6330" s="49"/>
      <c r="AS6330" s="49"/>
      <c r="AT6330" s="49"/>
      <c r="AU6330" s="49"/>
      <c r="AV6330" s="49"/>
      <c r="AW6330" s="49"/>
      <c r="AX6330" s="49"/>
      <c r="AY6330" s="49"/>
      <c r="AZ6330" s="49"/>
      <c r="BA6330" s="49"/>
      <c r="BB6330" s="49"/>
      <c r="BC6330" s="49"/>
      <c r="BD6330" s="49"/>
      <c r="BE6330" s="49"/>
      <c r="BF6330" s="49"/>
      <c r="BG6330" s="49"/>
      <c r="BH6330" s="49"/>
      <c r="BI6330" s="49"/>
      <c r="BJ6330" s="49"/>
      <c r="BK6330" s="49"/>
      <c r="BL6330" s="49"/>
      <c r="BM6330" s="49"/>
      <c r="BN6330" s="49"/>
      <c r="BO6330" s="49"/>
      <c r="BP6330" s="49"/>
      <c r="BQ6330" s="49"/>
      <c r="BR6330" s="49"/>
      <c r="BS6330" s="49"/>
      <c r="BT6330" s="49"/>
      <c r="BU6330" s="49"/>
      <c r="BV6330" s="49"/>
      <c r="BW6330" s="49"/>
      <c r="BX6330" s="49"/>
      <c r="BY6330" s="49"/>
      <c r="BZ6330" s="49"/>
      <c r="CA6330" s="49"/>
      <c r="CB6330" s="49"/>
      <c r="CC6330" s="49"/>
      <c r="CD6330" s="49"/>
      <c r="CE6330" s="49"/>
      <c r="CF6330" s="49"/>
      <c r="CG6330" s="49"/>
      <c r="CH6330" s="49"/>
      <c r="CI6330" s="49"/>
      <c r="CJ6330" s="49"/>
      <c r="CK6330" s="49"/>
      <c r="CL6330" s="49"/>
      <c r="CM6330" s="49"/>
      <c r="CN6330" s="49"/>
      <c r="CO6330" s="49"/>
      <c r="CP6330" s="49"/>
      <c r="CQ6330" s="49"/>
      <c r="CR6330" s="49"/>
      <c r="CS6330" s="49"/>
      <c r="CT6330" s="49"/>
      <c r="CU6330" s="49"/>
      <c r="CV6330" s="49"/>
      <c r="CW6330" s="49"/>
      <c r="CX6330" s="49"/>
      <c r="CY6330" s="49"/>
      <c r="CZ6330" s="49"/>
      <c r="DA6330" s="49"/>
      <c r="DB6330" s="49"/>
      <c r="DC6330" s="49"/>
      <c r="DD6330" s="49"/>
      <c r="DE6330" s="49"/>
      <c r="DF6330" s="49"/>
      <c r="DG6330" s="49"/>
      <c r="DH6330" s="49"/>
      <c r="DI6330" s="49"/>
      <c r="DJ6330" s="49"/>
      <c r="DK6330" s="49"/>
      <c r="DL6330" s="49"/>
      <c r="DM6330" s="49"/>
      <c r="DN6330" s="49"/>
      <c r="DO6330" s="49"/>
      <c r="DP6330" s="49"/>
      <c r="DQ6330" s="49"/>
      <c r="DR6330" s="49"/>
      <c r="DS6330" s="49"/>
      <c r="DT6330" s="49"/>
      <c r="DU6330" s="49"/>
      <c r="DV6330" s="49"/>
      <c r="DW6330" s="49"/>
      <c r="DX6330" s="49"/>
      <c r="DY6330" s="49"/>
      <c r="DZ6330" s="49"/>
      <c r="EA6330" s="49"/>
      <c r="EB6330" s="49"/>
      <c r="EC6330" s="49"/>
      <c r="ED6330" s="49"/>
      <c r="EE6330" s="49"/>
      <c r="EF6330" s="49"/>
      <c r="EG6330" s="49"/>
      <c r="EH6330" s="49"/>
      <c r="EI6330" s="49"/>
      <c r="EJ6330" s="49"/>
      <c r="EK6330" s="49"/>
      <c r="EL6330" s="49"/>
      <c r="EM6330" s="49"/>
      <c r="EN6330" s="49"/>
      <c r="EO6330" s="49"/>
      <c r="EP6330" s="49"/>
      <c r="EQ6330" s="49"/>
      <c r="ER6330" s="49"/>
      <c r="ES6330" s="49"/>
      <c r="ET6330" s="49"/>
      <c r="EU6330" s="49"/>
      <c r="EV6330" s="49"/>
      <c r="EW6330" s="49"/>
      <c r="EX6330" s="49"/>
      <c r="EY6330" s="49"/>
      <c r="EZ6330" s="49"/>
      <c r="FA6330" s="49"/>
      <c r="FB6330" s="49"/>
      <c r="FC6330" s="49"/>
      <c r="FD6330" s="49"/>
      <c r="FE6330" s="49"/>
      <c r="FF6330" s="49"/>
      <c r="FG6330" s="49"/>
      <c r="FH6330" s="49"/>
      <c r="FI6330" s="49"/>
      <c r="FJ6330" s="49"/>
      <c r="FK6330" s="49"/>
      <c r="FL6330" s="49"/>
      <c r="FM6330" s="49"/>
      <c r="FN6330" s="49"/>
      <c r="FO6330" s="49"/>
      <c r="FP6330" s="49"/>
      <c r="FQ6330" s="49"/>
      <c r="FR6330" s="49"/>
      <c r="FS6330" s="49"/>
      <c r="FT6330" s="49"/>
      <c r="FU6330" s="49"/>
      <c r="FV6330" s="49"/>
      <c r="FW6330" s="49"/>
      <c r="FX6330" s="49"/>
      <c r="FY6330" s="49"/>
      <c r="FZ6330" s="49"/>
      <c r="GA6330" s="49"/>
      <c r="GB6330" s="49"/>
      <c r="GC6330" s="49"/>
      <c r="GD6330" s="49"/>
      <c r="GE6330" s="49"/>
      <c r="GF6330" s="49"/>
      <c r="GG6330" s="49"/>
      <c r="GH6330" s="49"/>
      <c r="GI6330" s="49"/>
      <c r="GJ6330" s="49"/>
      <c r="GK6330" s="49"/>
      <c r="GL6330" s="49"/>
      <c r="GM6330" s="49"/>
      <c r="GN6330" s="49"/>
      <c r="GO6330" s="49"/>
      <c r="GP6330" s="49"/>
      <c r="GQ6330" s="49"/>
      <c r="GR6330" s="49"/>
      <c r="GS6330" s="49"/>
      <c r="GT6330" s="49"/>
      <c r="GU6330" s="49"/>
      <c r="GV6330" s="49"/>
      <c r="GW6330" s="49"/>
      <c r="GX6330" s="49"/>
      <c r="GY6330" s="49"/>
      <c r="GZ6330" s="49"/>
      <c r="HA6330" s="49"/>
      <c r="HB6330" s="49"/>
      <c r="HC6330" s="49"/>
      <c r="HD6330" s="49"/>
      <c r="HE6330" s="49"/>
      <c r="HF6330" s="49"/>
      <c r="HG6330" s="49"/>
      <c r="HH6330" s="49"/>
      <c r="HI6330" s="49"/>
      <c r="HJ6330" s="49"/>
      <c r="HK6330" s="49"/>
      <c r="HL6330" s="49"/>
      <c r="HM6330" s="49"/>
      <c r="HN6330" s="49"/>
      <c r="HO6330" s="49"/>
      <c r="HP6330" s="49"/>
      <c r="HQ6330" s="49"/>
      <c r="HR6330" s="49"/>
      <c r="HS6330" s="49"/>
      <c r="HT6330" s="49"/>
      <c r="HU6330" s="49"/>
      <c r="HV6330" s="49"/>
      <c r="HW6330" s="49"/>
      <c r="HX6330" s="49"/>
      <c r="HY6330" s="49"/>
      <c r="HZ6330" s="49"/>
      <c r="IA6330" s="49"/>
      <c r="IB6330" s="49"/>
      <c r="IC6330" s="49"/>
      <c r="ID6330" s="49"/>
      <c r="IE6330" s="49"/>
      <c r="IF6330" s="49"/>
      <c r="IG6330" s="49"/>
      <c r="IH6330" s="49"/>
    </row>
    <row r="6331" spans="1:242">
      <c r="A6331" s="32">
        <v>78</v>
      </c>
      <c r="B6331" s="210" t="s">
        <v>7304</v>
      </c>
      <c r="C6331" s="555" t="s">
        <v>7395</v>
      </c>
      <c r="D6331" s="32" t="s">
        <v>1808</v>
      </c>
      <c r="E6331" s="195">
        <f t="shared" si="411"/>
        <v>1</v>
      </c>
      <c r="F6331" s="187"/>
      <c r="G6331" s="187">
        <v>1</v>
      </c>
      <c r="H6331" s="187"/>
      <c r="I6331" s="48"/>
      <c r="J6331" s="49"/>
      <c r="K6331" s="49"/>
      <c r="L6331" s="49"/>
      <c r="M6331" s="49"/>
      <c r="N6331" s="49"/>
      <c r="O6331" s="49"/>
      <c r="P6331" s="49"/>
      <c r="Q6331" s="49"/>
      <c r="R6331" s="49"/>
      <c r="S6331" s="49"/>
      <c r="T6331" s="49"/>
      <c r="U6331" s="49"/>
      <c r="V6331" s="49"/>
      <c r="W6331" s="49"/>
      <c r="X6331" s="49"/>
      <c r="Y6331" s="49"/>
      <c r="Z6331" s="49"/>
      <c r="AA6331" s="49"/>
      <c r="AB6331" s="49"/>
      <c r="AC6331" s="49"/>
      <c r="AD6331" s="49"/>
      <c r="AE6331" s="49"/>
      <c r="AF6331" s="49"/>
      <c r="AG6331" s="49"/>
      <c r="AH6331" s="49"/>
      <c r="AI6331" s="49"/>
      <c r="AJ6331" s="49"/>
      <c r="AK6331" s="49"/>
      <c r="AL6331" s="49"/>
      <c r="AM6331" s="49"/>
      <c r="AN6331" s="49"/>
      <c r="AO6331" s="49"/>
      <c r="AP6331" s="49"/>
      <c r="AQ6331" s="49"/>
      <c r="AR6331" s="49"/>
      <c r="AS6331" s="49"/>
      <c r="AT6331" s="49"/>
      <c r="AU6331" s="49"/>
      <c r="AV6331" s="49"/>
      <c r="AW6331" s="49"/>
      <c r="AX6331" s="49"/>
      <c r="AY6331" s="49"/>
      <c r="AZ6331" s="49"/>
      <c r="BA6331" s="49"/>
      <c r="BB6331" s="49"/>
      <c r="BC6331" s="49"/>
      <c r="BD6331" s="49"/>
      <c r="BE6331" s="49"/>
      <c r="BF6331" s="49"/>
      <c r="BG6331" s="49"/>
      <c r="BH6331" s="49"/>
      <c r="BI6331" s="49"/>
      <c r="BJ6331" s="49"/>
      <c r="BK6331" s="49"/>
      <c r="BL6331" s="49"/>
      <c r="BM6331" s="49"/>
      <c r="BN6331" s="49"/>
      <c r="BO6331" s="49"/>
      <c r="BP6331" s="49"/>
      <c r="BQ6331" s="49"/>
      <c r="BR6331" s="49"/>
      <c r="BS6331" s="49"/>
      <c r="BT6331" s="49"/>
      <c r="BU6331" s="49"/>
      <c r="BV6331" s="49"/>
      <c r="BW6331" s="49"/>
      <c r="BX6331" s="49"/>
      <c r="BY6331" s="49"/>
      <c r="BZ6331" s="49"/>
      <c r="CA6331" s="49"/>
      <c r="CB6331" s="49"/>
      <c r="CC6331" s="49"/>
      <c r="CD6331" s="49"/>
      <c r="CE6331" s="49"/>
      <c r="CF6331" s="49"/>
      <c r="CG6331" s="49"/>
      <c r="CH6331" s="49"/>
      <c r="CI6331" s="49"/>
      <c r="CJ6331" s="49"/>
      <c r="CK6331" s="49"/>
      <c r="CL6331" s="49"/>
      <c r="CM6331" s="49"/>
      <c r="CN6331" s="49"/>
      <c r="CO6331" s="49"/>
      <c r="CP6331" s="49"/>
      <c r="CQ6331" s="49"/>
      <c r="CR6331" s="49"/>
      <c r="CS6331" s="49"/>
      <c r="CT6331" s="49"/>
      <c r="CU6331" s="49"/>
      <c r="CV6331" s="49"/>
      <c r="CW6331" s="49"/>
      <c r="CX6331" s="49"/>
      <c r="CY6331" s="49"/>
      <c r="CZ6331" s="49"/>
      <c r="DA6331" s="49"/>
      <c r="DB6331" s="49"/>
      <c r="DC6331" s="49"/>
      <c r="DD6331" s="49"/>
      <c r="DE6331" s="49"/>
      <c r="DF6331" s="49"/>
      <c r="DG6331" s="49"/>
      <c r="DH6331" s="49"/>
      <c r="DI6331" s="49"/>
      <c r="DJ6331" s="49"/>
      <c r="DK6331" s="49"/>
      <c r="DL6331" s="49"/>
      <c r="DM6331" s="49"/>
      <c r="DN6331" s="49"/>
      <c r="DO6331" s="49"/>
      <c r="DP6331" s="49"/>
      <c r="DQ6331" s="49"/>
      <c r="DR6331" s="49"/>
      <c r="DS6331" s="49"/>
      <c r="DT6331" s="49"/>
      <c r="DU6331" s="49"/>
      <c r="DV6331" s="49"/>
      <c r="DW6331" s="49"/>
      <c r="DX6331" s="49"/>
      <c r="DY6331" s="49"/>
      <c r="DZ6331" s="49"/>
      <c r="EA6331" s="49"/>
      <c r="EB6331" s="49"/>
      <c r="EC6331" s="49"/>
      <c r="ED6331" s="49"/>
      <c r="EE6331" s="49"/>
      <c r="EF6331" s="49"/>
      <c r="EG6331" s="49"/>
      <c r="EH6331" s="49"/>
      <c r="EI6331" s="49"/>
      <c r="EJ6331" s="49"/>
      <c r="EK6331" s="49"/>
      <c r="EL6331" s="49"/>
      <c r="EM6331" s="49"/>
      <c r="EN6331" s="49"/>
      <c r="EO6331" s="49"/>
      <c r="EP6331" s="49"/>
      <c r="EQ6331" s="49"/>
      <c r="ER6331" s="49"/>
      <c r="ES6331" s="49"/>
      <c r="ET6331" s="49"/>
      <c r="EU6331" s="49"/>
      <c r="EV6331" s="49"/>
      <c r="EW6331" s="49"/>
      <c r="EX6331" s="49"/>
      <c r="EY6331" s="49"/>
      <c r="EZ6331" s="49"/>
      <c r="FA6331" s="49"/>
      <c r="FB6331" s="49"/>
      <c r="FC6331" s="49"/>
      <c r="FD6331" s="49"/>
      <c r="FE6331" s="49"/>
      <c r="FF6331" s="49"/>
      <c r="FG6331" s="49"/>
      <c r="FH6331" s="49"/>
      <c r="FI6331" s="49"/>
      <c r="FJ6331" s="49"/>
      <c r="FK6331" s="49"/>
      <c r="FL6331" s="49"/>
      <c r="FM6331" s="49"/>
      <c r="FN6331" s="49"/>
      <c r="FO6331" s="49"/>
      <c r="FP6331" s="49"/>
      <c r="FQ6331" s="49"/>
      <c r="FR6331" s="49"/>
      <c r="FS6331" s="49"/>
      <c r="FT6331" s="49"/>
      <c r="FU6331" s="49"/>
      <c r="FV6331" s="49"/>
      <c r="FW6331" s="49"/>
      <c r="FX6331" s="49"/>
      <c r="FY6331" s="49"/>
      <c r="FZ6331" s="49"/>
      <c r="GA6331" s="49"/>
      <c r="GB6331" s="49"/>
      <c r="GC6331" s="49"/>
      <c r="GD6331" s="49"/>
      <c r="GE6331" s="49"/>
      <c r="GF6331" s="49"/>
      <c r="GG6331" s="49"/>
      <c r="GH6331" s="49"/>
      <c r="GI6331" s="49"/>
      <c r="GJ6331" s="49"/>
      <c r="GK6331" s="49"/>
      <c r="GL6331" s="49"/>
      <c r="GM6331" s="49"/>
      <c r="GN6331" s="49"/>
      <c r="GO6331" s="49"/>
      <c r="GP6331" s="49"/>
      <c r="GQ6331" s="49"/>
      <c r="GR6331" s="49"/>
      <c r="GS6331" s="49"/>
      <c r="GT6331" s="49"/>
      <c r="GU6331" s="49"/>
      <c r="GV6331" s="49"/>
      <c r="GW6331" s="49"/>
      <c r="GX6331" s="49"/>
      <c r="GY6331" s="49"/>
      <c r="GZ6331" s="49"/>
      <c r="HA6331" s="49"/>
      <c r="HB6331" s="49"/>
      <c r="HC6331" s="49"/>
      <c r="HD6331" s="49"/>
      <c r="HE6331" s="49"/>
      <c r="HF6331" s="49"/>
      <c r="HG6331" s="49"/>
      <c r="HH6331" s="49"/>
      <c r="HI6331" s="49"/>
      <c r="HJ6331" s="49"/>
      <c r="HK6331" s="49"/>
      <c r="HL6331" s="49"/>
      <c r="HM6331" s="49"/>
      <c r="HN6331" s="49"/>
      <c r="HO6331" s="49"/>
      <c r="HP6331" s="49"/>
      <c r="HQ6331" s="49"/>
      <c r="HR6331" s="49"/>
      <c r="HS6331" s="49"/>
      <c r="HT6331" s="49"/>
      <c r="HU6331" s="49"/>
      <c r="HV6331" s="49"/>
      <c r="HW6331" s="49"/>
      <c r="HX6331" s="49"/>
      <c r="HY6331" s="49"/>
      <c r="HZ6331" s="49"/>
      <c r="IA6331" s="49"/>
      <c r="IB6331" s="49"/>
      <c r="IC6331" s="49"/>
      <c r="ID6331" s="49"/>
      <c r="IE6331" s="49"/>
      <c r="IF6331" s="49"/>
      <c r="IG6331" s="49"/>
      <c r="IH6331" s="49"/>
    </row>
    <row r="6332" spans="1:242">
      <c r="A6332" s="32">
        <v>79</v>
      </c>
      <c r="B6332" s="210" t="s">
        <v>3493</v>
      </c>
      <c r="C6332" s="555" t="s">
        <v>7396</v>
      </c>
      <c r="D6332" s="32" t="s">
        <v>1808</v>
      </c>
      <c r="E6332" s="195">
        <f t="shared" si="411"/>
        <v>0</v>
      </c>
      <c r="F6332" s="187"/>
      <c r="G6332" s="187"/>
      <c r="H6332" s="187"/>
      <c r="I6332" s="48"/>
      <c r="J6332" s="49"/>
      <c r="K6332" s="49"/>
      <c r="L6332" s="49"/>
      <c r="M6332" s="49"/>
      <c r="N6332" s="49"/>
      <c r="O6332" s="49"/>
      <c r="P6332" s="49"/>
      <c r="Q6332" s="49"/>
      <c r="R6332" s="49"/>
      <c r="S6332" s="49"/>
      <c r="T6332" s="49"/>
      <c r="U6332" s="49"/>
      <c r="V6332" s="49"/>
      <c r="W6332" s="49"/>
      <c r="X6332" s="49"/>
      <c r="Y6332" s="49"/>
      <c r="Z6332" s="49"/>
      <c r="AA6332" s="49"/>
      <c r="AB6332" s="49"/>
      <c r="AC6332" s="49"/>
      <c r="AD6332" s="49"/>
      <c r="AE6332" s="49"/>
      <c r="AF6332" s="49"/>
      <c r="AG6332" s="49"/>
      <c r="AH6332" s="49"/>
      <c r="AI6332" s="49"/>
      <c r="AJ6332" s="49"/>
      <c r="AK6332" s="49"/>
      <c r="AL6332" s="49"/>
      <c r="AM6332" s="49"/>
      <c r="AN6332" s="49"/>
      <c r="AO6332" s="49"/>
      <c r="AP6332" s="49"/>
      <c r="AQ6332" s="49"/>
      <c r="AR6332" s="49"/>
      <c r="AS6332" s="49"/>
      <c r="AT6332" s="49"/>
      <c r="AU6332" s="49"/>
      <c r="AV6332" s="49"/>
      <c r="AW6332" s="49"/>
      <c r="AX6332" s="49"/>
      <c r="AY6332" s="49"/>
      <c r="AZ6332" s="49"/>
      <c r="BA6332" s="49"/>
      <c r="BB6332" s="49"/>
      <c r="BC6332" s="49"/>
      <c r="BD6332" s="49"/>
      <c r="BE6332" s="49"/>
      <c r="BF6332" s="49"/>
      <c r="BG6332" s="49"/>
      <c r="BH6332" s="49"/>
      <c r="BI6332" s="49"/>
      <c r="BJ6332" s="49"/>
      <c r="BK6332" s="49"/>
      <c r="BL6332" s="49"/>
      <c r="BM6332" s="49"/>
      <c r="BN6332" s="49"/>
      <c r="BO6332" s="49"/>
      <c r="BP6332" s="49"/>
      <c r="BQ6332" s="49"/>
      <c r="BR6332" s="49"/>
      <c r="BS6332" s="49"/>
      <c r="BT6332" s="49"/>
      <c r="BU6332" s="49"/>
      <c r="BV6332" s="49"/>
      <c r="BW6332" s="49"/>
      <c r="BX6332" s="49"/>
      <c r="BY6332" s="49"/>
      <c r="BZ6332" s="49"/>
      <c r="CA6332" s="49"/>
      <c r="CB6332" s="49"/>
      <c r="CC6332" s="49"/>
      <c r="CD6332" s="49"/>
      <c r="CE6332" s="49"/>
      <c r="CF6332" s="49"/>
      <c r="CG6332" s="49"/>
      <c r="CH6332" s="49"/>
      <c r="CI6332" s="49"/>
      <c r="CJ6332" s="49"/>
      <c r="CK6332" s="49"/>
      <c r="CL6332" s="49"/>
      <c r="CM6332" s="49"/>
      <c r="CN6332" s="49"/>
      <c r="CO6332" s="49"/>
      <c r="CP6332" s="49"/>
      <c r="CQ6332" s="49"/>
      <c r="CR6332" s="49"/>
      <c r="CS6332" s="49"/>
      <c r="CT6332" s="49"/>
      <c r="CU6332" s="49"/>
      <c r="CV6332" s="49"/>
      <c r="CW6332" s="49"/>
      <c r="CX6332" s="49"/>
      <c r="CY6332" s="49"/>
      <c r="CZ6332" s="49"/>
      <c r="DA6332" s="49"/>
      <c r="DB6332" s="49"/>
      <c r="DC6332" s="49"/>
      <c r="DD6332" s="49"/>
      <c r="DE6332" s="49"/>
      <c r="DF6332" s="49"/>
      <c r="DG6332" s="49"/>
      <c r="DH6332" s="49"/>
      <c r="DI6332" s="49"/>
      <c r="DJ6332" s="49"/>
      <c r="DK6332" s="49"/>
      <c r="DL6332" s="49"/>
      <c r="DM6332" s="49"/>
      <c r="DN6332" s="49"/>
      <c r="DO6332" s="49"/>
      <c r="DP6332" s="49"/>
      <c r="DQ6332" s="49"/>
      <c r="DR6332" s="49"/>
      <c r="DS6332" s="49"/>
      <c r="DT6332" s="49"/>
      <c r="DU6332" s="49"/>
      <c r="DV6332" s="49"/>
      <c r="DW6332" s="49"/>
      <c r="DX6332" s="49"/>
      <c r="DY6332" s="49"/>
      <c r="DZ6332" s="49"/>
      <c r="EA6332" s="49"/>
      <c r="EB6332" s="49"/>
      <c r="EC6332" s="49"/>
      <c r="ED6332" s="49"/>
      <c r="EE6332" s="49"/>
      <c r="EF6332" s="49"/>
      <c r="EG6332" s="49"/>
      <c r="EH6332" s="49"/>
      <c r="EI6332" s="49"/>
      <c r="EJ6332" s="49"/>
      <c r="EK6332" s="49"/>
      <c r="EL6332" s="49"/>
      <c r="EM6332" s="49"/>
      <c r="EN6332" s="49"/>
      <c r="EO6332" s="49"/>
      <c r="EP6332" s="49"/>
      <c r="EQ6332" s="49"/>
      <c r="ER6332" s="49"/>
      <c r="ES6332" s="49"/>
      <c r="ET6332" s="49"/>
      <c r="EU6332" s="49"/>
      <c r="EV6332" s="49"/>
      <c r="EW6332" s="49"/>
      <c r="EX6332" s="49"/>
      <c r="EY6332" s="49"/>
      <c r="EZ6332" s="49"/>
      <c r="FA6332" s="49"/>
      <c r="FB6332" s="49"/>
      <c r="FC6332" s="49"/>
      <c r="FD6332" s="49"/>
      <c r="FE6332" s="49"/>
      <c r="FF6332" s="49"/>
      <c r="FG6332" s="49"/>
      <c r="FH6332" s="49"/>
      <c r="FI6332" s="49"/>
      <c r="FJ6332" s="49"/>
      <c r="FK6332" s="49"/>
      <c r="FL6332" s="49"/>
      <c r="FM6332" s="49"/>
      <c r="FN6332" s="49"/>
      <c r="FO6332" s="49"/>
      <c r="FP6332" s="49"/>
      <c r="FQ6332" s="49"/>
      <c r="FR6332" s="49"/>
      <c r="FS6332" s="49"/>
      <c r="FT6332" s="49"/>
      <c r="FU6332" s="49"/>
      <c r="FV6332" s="49"/>
      <c r="FW6332" s="49"/>
      <c r="FX6332" s="49"/>
      <c r="FY6332" s="49"/>
      <c r="FZ6332" s="49"/>
      <c r="GA6332" s="49"/>
      <c r="GB6332" s="49"/>
      <c r="GC6332" s="49"/>
      <c r="GD6332" s="49"/>
      <c r="GE6332" s="49"/>
      <c r="GF6332" s="49"/>
      <c r="GG6332" s="49"/>
      <c r="GH6332" s="49"/>
      <c r="GI6332" s="49"/>
      <c r="GJ6332" s="49"/>
      <c r="GK6332" s="49"/>
      <c r="GL6332" s="49"/>
      <c r="GM6332" s="49"/>
      <c r="GN6332" s="49"/>
      <c r="GO6332" s="49"/>
      <c r="GP6332" s="49"/>
      <c r="GQ6332" s="49"/>
      <c r="GR6332" s="49"/>
      <c r="GS6332" s="49"/>
      <c r="GT6332" s="49"/>
      <c r="GU6332" s="49"/>
      <c r="GV6332" s="49"/>
      <c r="GW6332" s="49"/>
      <c r="GX6332" s="49"/>
      <c r="GY6332" s="49"/>
      <c r="GZ6332" s="49"/>
      <c r="HA6332" s="49"/>
      <c r="HB6332" s="49"/>
      <c r="HC6332" s="49"/>
      <c r="HD6332" s="49"/>
      <c r="HE6332" s="49"/>
      <c r="HF6332" s="49"/>
      <c r="HG6332" s="49"/>
      <c r="HH6332" s="49"/>
      <c r="HI6332" s="49"/>
      <c r="HJ6332" s="49"/>
      <c r="HK6332" s="49"/>
      <c r="HL6332" s="49"/>
      <c r="HM6332" s="49"/>
      <c r="HN6332" s="49"/>
      <c r="HO6332" s="49"/>
      <c r="HP6332" s="49"/>
      <c r="HQ6332" s="49"/>
      <c r="HR6332" s="49"/>
      <c r="HS6332" s="49"/>
      <c r="HT6332" s="49"/>
      <c r="HU6332" s="49"/>
      <c r="HV6332" s="49"/>
      <c r="HW6332" s="49"/>
      <c r="HX6332" s="49"/>
      <c r="HY6332" s="49"/>
      <c r="HZ6332" s="49"/>
      <c r="IA6332" s="49"/>
      <c r="IB6332" s="49"/>
      <c r="IC6332" s="49"/>
      <c r="ID6332" s="49"/>
      <c r="IE6332" s="49"/>
      <c r="IF6332" s="49"/>
      <c r="IG6332" s="49"/>
      <c r="IH6332" s="49"/>
    </row>
    <row r="6333" spans="1:242">
      <c r="A6333" s="32">
        <v>80</v>
      </c>
      <c r="B6333" s="210" t="s">
        <v>7397</v>
      </c>
      <c r="C6333" s="555" t="s">
        <v>7398</v>
      </c>
      <c r="D6333" s="32" t="s">
        <v>1808</v>
      </c>
      <c r="E6333" s="195">
        <f t="shared" si="411"/>
        <v>1</v>
      </c>
      <c r="F6333" s="187"/>
      <c r="G6333" s="187"/>
      <c r="H6333" s="187">
        <v>1</v>
      </c>
      <c r="I6333" s="48"/>
      <c r="J6333" s="49"/>
      <c r="K6333" s="49"/>
      <c r="L6333" s="49"/>
      <c r="M6333" s="49"/>
      <c r="N6333" s="49"/>
      <c r="O6333" s="49"/>
      <c r="P6333" s="49"/>
      <c r="Q6333" s="49"/>
      <c r="R6333" s="49"/>
      <c r="S6333" s="49"/>
      <c r="T6333" s="49"/>
      <c r="U6333" s="49"/>
      <c r="V6333" s="49"/>
      <c r="W6333" s="49"/>
      <c r="X6333" s="49"/>
      <c r="Y6333" s="49"/>
      <c r="Z6333" s="49"/>
      <c r="AA6333" s="49"/>
      <c r="AB6333" s="49"/>
      <c r="AC6333" s="49"/>
      <c r="AD6333" s="49"/>
      <c r="AE6333" s="49"/>
      <c r="AF6333" s="49"/>
      <c r="AG6333" s="49"/>
      <c r="AH6333" s="49"/>
      <c r="AI6333" s="49"/>
      <c r="AJ6333" s="49"/>
      <c r="AK6333" s="49"/>
      <c r="AL6333" s="49"/>
      <c r="AM6333" s="49"/>
      <c r="AN6333" s="49"/>
      <c r="AO6333" s="49"/>
      <c r="AP6333" s="49"/>
      <c r="AQ6333" s="49"/>
      <c r="AR6333" s="49"/>
      <c r="AS6333" s="49"/>
      <c r="AT6333" s="49"/>
      <c r="AU6333" s="49"/>
      <c r="AV6333" s="49"/>
      <c r="AW6333" s="49"/>
      <c r="AX6333" s="49"/>
      <c r="AY6333" s="49"/>
      <c r="AZ6333" s="49"/>
      <c r="BA6333" s="49"/>
      <c r="BB6333" s="49"/>
      <c r="BC6333" s="49"/>
      <c r="BD6333" s="49"/>
      <c r="BE6333" s="49"/>
      <c r="BF6333" s="49"/>
      <c r="BG6333" s="49"/>
      <c r="BH6333" s="49"/>
      <c r="BI6333" s="49"/>
      <c r="BJ6333" s="49"/>
      <c r="BK6333" s="49"/>
      <c r="BL6333" s="49"/>
      <c r="BM6333" s="49"/>
      <c r="BN6333" s="49"/>
      <c r="BO6333" s="49"/>
      <c r="BP6333" s="49"/>
      <c r="BQ6333" s="49"/>
      <c r="BR6333" s="49"/>
      <c r="BS6333" s="49"/>
      <c r="BT6333" s="49"/>
      <c r="BU6333" s="49"/>
      <c r="BV6333" s="49"/>
      <c r="BW6333" s="49"/>
      <c r="BX6333" s="49"/>
      <c r="BY6333" s="49"/>
      <c r="BZ6333" s="49"/>
      <c r="CA6333" s="49"/>
      <c r="CB6333" s="49"/>
      <c r="CC6333" s="49"/>
      <c r="CD6333" s="49"/>
      <c r="CE6333" s="49"/>
      <c r="CF6333" s="49"/>
      <c r="CG6333" s="49"/>
      <c r="CH6333" s="49"/>
      <c r="CI6333" s="49"/>
      <c r="CJ6333" s="49"/>
      <c r="CK6333" s="49"/>
      <c r="CL6333" s="49"/>
      <c r="CM6333" s="49"/>
      <c r="CN6333" s="49"/>
      <c r="CO6333" s="49"/>
      <c r="CP6333" s="49"/>
      <c r="CQ6333" s="49"/>
      <c r="CR6333" s="49"/>
      <c r="CS6333" s="49"/>
      <c r="CT6333" s="49"/>
      <c r="CU6333" s="49"/>
      <c r="CV6333" s="49"/>
      <c r="CW6333" s="49"/>
      <c r="CX6333" s="49"/>
      <c r="CY6333" s="49"/>
      <c r="CZ6333" s="49"/>
      <c r="DA6333" s="49"/>
      <c r="DB6333" s="49"/>
      <c r="DC6333" s="49"/>
      <c r="DD6333" s="49"/>
      <c r="DE6333" s="49"/>
      <c r="DF6333" s="49"/>
      <c r="DG6333" s="49"/>
      <c r="DH6333" s="49"/>
      <c r="DI6333" s="49"/>
      <c r="DJ6333" s="49"/>
      <c r="DK6333" s="49"/>
      <c r="DL6333" s="49"/>
      <c r="DM6333" s="49"/>
      <c r="DN6333" s="49"/>
      <c r="DO6333" s="49"/>
      <c r="DP6333" s="49"/>
      <c r="DQ6333" s="49"/>
      <c r="DR6333" s="49"/>
      <c r="DS6333" s="49"/>
      <c r="DT6333" s="49"/>
      <c r="DU6333" s="49"/>
      <c r="DV6333" s="49"/>
      <c r="DW6333" s="49"/>
      <c r="DX6333" s="49"/>
      <c r="DY6333" s="49"/>
      <c r="DZ6333" s="49"/>
      <c r="EA6333" s="49"/>
      <c r="EB6333" s="49"/>
      <c r="EC6333" s="49"/>
      <c r="ED6333" s="49"/>
      <c r="EE6333" s="49"/>
      <c r="EF6333" s="49"/>
      <c r="EG6333" s="49"/>
      <c r="EH6333" s="49"/>
      <c r="EI6333" s="49"/>
      <c r="EJ6333" s="49"/>
      <c r="EK6333" s="49"/>
      <c r="EL6333" s="49"/>
      <c r="EM6333" s="49"/>
      <c r="EN6333" s="49"/>
      <c r="EO6333" s="49"/>
      <c r="EP6333" s="49"/>
      <c r="EQ6333" s="49"/>
      <c r="ER6333" s="49"/>
      <c r="ES6333" s="49"/>
      <c r="ET6333" s="49"/>
      <c r="EU6333" s="49"/>
      <c r="EV6333" s="49"/>
      <c r="EW6333" s="49"/>
      <c r="EX6333" s="49"/>
      <c r="EY6333" s="49"/>
      <c r="EZ6333" s="49"/>
      <c r="FA6333" s="49"/>
      <c r="FB6333" s="49"/>
      <c r="FC6333" s="49"/>
      <c r="FD6333" s="49"/>
      <c r="FE6333" s="49"/>
      <c r="FF6333" s="49"/>
      <c r="FG6333" s="49"/>
      <c r="FH6333" s="49"/>
      <c r="FI6333" s="49"/>
      <c r="FJ6333" s="49"/>
      <c r="FK6333" s="49"/>
      <c r="FL6333" s="49"/>
      <c r="FM6333" s="49"/>
      <c r="FN6333" s="49"/>
      <c r="FO6333" s="49"/>
      <c r="FP6333" s="49"/>
      <c r="FQ6333" s="49"/>
      <c r="FR6333" s="49"/>
      <c r="FS6333" s="49"/>
      <c r="FT6333" s="49"/>
      <c r="FU6333" s="49"/>
      <c r="FV6333" s="49"/>
      <c r="FW6333" s="49"/>
      <c r="FX6333" s="49"/>
      <c r="FY6333" s="49"/>
      <c r="FZ6333" s="49"/>
      <c r="GA6333" s="49"/>
      <c r="GB6333" s="49"/>
      <c r="GC6333" s="49"/>
      <c r="GD6333" s="49"/>
      <c r="GE6333" s="49"/>
      <c r="GF6333" s="49"/>
      <c r="GG6333" s="49"/>
      <c r="GH6333" s="49"/>
      <c r="GI6333" s="49"/>
      <c r="GJ6333" s="49"/>
      <c r="GK6333" s="49"/>
      <c r="GL6333" s="49"/>
      <c r="GM6333" s="49"/>
      <c r="GN6333" s="49"/>
      <c r="GO6333" s="49"/>
      <c r="GP6333" s="49"/>
      <c r="GQ6333" s="49"/>
      <c r="GR6333" s="49"/>
      <c r="GS6333" s="49"/>
      <c r="GT6333" s="49"/>
      <c r="GU6333" s="49"/>
      <c r="GV6333" s="49"/>
      <c r="GW6333" s="49"/>
      <c r="GX6333" s="49"/>
      <c r="GY6333" s="49"/>
      <c r="GZ6333" s="49"/>
      <c r="HA6333" s="49"/>
      <c r="HB6333" s="49"/>
      <c r="HC6333" s="49"/>
      <c r="HD6333" s="49"/>
      <c r="HE6333" s="49"/>
      <c r="HF6333" s="49"/>
      <c r="HG6333" s="49"/>
      <c r="HH6333" s="49"/>
      <c r="HI6333" s="49"/>
      <c r="HJ6333" s="49"/>
      <c r="HK6333" s="49"/>
      <c r="HL6333" s="49"/>
      <c r="HM6333" s="49"/>
      <c r="HN6333" s="49"/>
      <c r="HO6333" s="49"/>
      <c r="HP6333" s="49"/>
      <c r="HQ6333" s="49"/>
      <c r="HR6333" s="49"/>
      <c r="HS6333" s="49"/>
      <c r="HT6333" s="49"/>
      <c r="HU6333" s="49"/>
      <c r="HV6333" s="49"/>
      <c r="HW6333" s="49"/>
      <c r="HX6333" s="49"/>
      <c r="HY6333" s="49"/>
      <c r="HZ6333" s="49"/>
      <c r="IA6333" s="49"/>
      <c r="IB6333" s="49"/>
      <c r="IC6333" s="49"/>
      <c r="ID6333" s="49"/>
      <c r="IE6333" s="49"/>
      <c r="IF6333" s="49"/>
      <c r="IG6333" s="49"/>
      <c r="IH6333" s="49"/>
    </row>
    <row r="6334" spans="1:242">
      <c r="A6334" s="32">
        <v>81</v>
      </c>
      <c r="B6334" s="210" t="s">
        <v>7399</v>
      </c>
      <c r="C6334" s="555" t="s">
        <v>7400</v>
      </c>
      <c r="D6334" s="32" t="s">
        <v>1808</v>
      </c>
      <c r="E6334" s="195">
        <f t="shared" si="411"/>
        <v>1</v>
      </c>
      <c r="F6334" s="187"/>
      <c r="G6334" s="187">
        <v>1</v>
      </c>
      <c r="H6334" s="187"/>
      <c r="I6334" s="48"/>
      <c r="J6334" s="49"/>
      <c r="K6334" s="49"/>
      <c r="L6334" s="49"/>
      <c r="M6334" s="49"/>
      <c r="N6334" s="49"/>
      <c r="O6334" s="49"/>
      <c r="P6334" s="49"/>
      <c r="Q6334" s="49"/>
      <c r="R6334" s="49"/>
      <c r="S6334" s="49"/>
      <c r="T6334" s="49"/>
      <c r="U6334" s="49"/>
      <c r="V6334" s="49"/>
      <c r="W6334" s="49"/>
      <c r="X6334" s="49"/>
      <c r="Y6334" s="49"/>
      <c r="Z6334" s="49"/>
      <c r="AA6334" s="49"/>
      <c r="AB6334" s="49"/>
      <c r="AC6334" s="49"/>
      <c r="AD6334" s="49"/>
      <c r="AE6334" s="49"/>
      <c r="AF6334" s="49"/>
      <c r="AG6334" s="49"/>
      <c r="AH6334" s="49"/>
      <c r="AI6334" s="49"/>
      <c r="AJ6334" s="49"/>
      <c r="AK6334" s="49"/>
      <c r="AL6334" s="49"/>
      <c r="AM6334" s="49"/>
      <c r="AN6334" s="49"/>
      <c r="AO6334" s="49"/>
      <c r="AP6334" s="49"/>
      <c r="AQ6334" s="49"/>
      <c r="AR6334" s="49"/>
      <c r="AS6334" s="49"/>
      <c r="AT6334" s="49"/>
      <c r="AU6334" s="49"/>
      <c r="AV6334" s="49"/>
      <c r="AW6334" s="49"/>
      <c r="AX6334" s="49"/>
      <c r="AY6334" s="49"/>
      <c r="AZ6334" s="49"/>
      <c r="BA6334" s="49"/>
      <c r="BB6334" s="49"/>
      <c r="BC6334" s="49"/>
      <c r="BD6334" s="49"/>
      <c r="BE6334" s="49"/>
      <c r="BF6334" s="49"/>
      <c r="BG6334" s="49"/>
      <c r="BH6334" s="49"/>
      <c r="BI6334" s="49"/>
      <c r="BJ6334" s="49"/>
      <c r="BK6334" s="49"/>
      <c r="BL6334" s="49"/>
      <c r="BM6334" s="49"/>
      <c r="BN6334" s="49"/>
      <c r="BO6334" s="49"/>
      <c r="BP6334" s="49"/>
      <c r="BQ6334" s="49"/>
      <c r="BR6334" s="49"/>
      <c r="BS6334" s="49"/>
      <c r="BT6334" s="49"/>
      <c r="BU6334" s="49"/>
      <c r="BV6334" s="49"/>
      <c r="BW6334" s="49"/>
      <c r="BX6334" s="49"/>
      <c r="BY6334" s="49"/>
      <c r="BZ6334" s="49"/>
      <c r="CA6334" s="49"/>
      <c r="CB6334" s="49"/>
      <c r="CC6334" s="49"/>
      <c r="CD6334" s="49"/>
      <c r="CE6334" s="49"/>
      <c r="CF6334" s="49"/>
      <c r="CG6334" s="49"/>
      <c r="CH6334" s="49"/>
      <c r="CI6334" s="49"/>
      <c r="CJ6334" s="49"/>
      <c r="CK6334" s="49"/>
      <c r="CL6334" s="49"/>
      <c r="CM6334" s="49"/>
      <c r="CN6334" s="49"/>
      <c r="CO6334" s="49"/>
      <c r="CP6334" s="49"/>
      <c r="CQ6334" s="49"/>
      <c r="CR6334" s="49"/>
      <c r="CS6334" s="49"/>
      <c r="CT6334" s="49"/>
      <c r="CU6334" s="49"/>
      <c r="CV6334" s="49"/>
      <c r="CW6334" s="49"/>
      <c r="CX6334" s="49"/>
      <c r="CY6334" s="49"/>
      <c r="CZ6334" s="49"/>
      <c r="DA6334" s="49"/>
      <c r="DB6334" s="49"/>
      <c r="DC6334" s="49"/>
      <c r="DD6334" s="49"/>
      <c r="DE6334" s="49"/>
      <c r="DF6334" s="49"/>
      <c r="DG6334" s="49"/>
      <c r="DH6334" s="49"/>
      <c r="DI6334" s="49"/>
      <c r="DJ6334" s="49"/>
      <c r="DK6334" s="49"/>
      <c r="DL6334" s="49"/>
      <c r="DM6334" s="49"/>
      <c r="DN6334" s="49"/>
      <c r="DO6334" s="49"/>
      <c r="DP6334" s="49"/>
      <c r="DQ6334" s="49"/>
      <c r="DR6334" s="49"/>
      <c r="DS6334" s="49"/>
      <c r="DT6334" s="49"/>
      <c r="DU6334" s="49"/>
      <c r="DV6334" s="49"/>
      <c r="DW6334" s="49"/>
      <c r="DX6334" s="49"/>
      <c r="DY6334" s="49"/>
      <c r="DZ6334" s="49"/>
      <c r="EA6334" s="49"/>
      <c r="EB6334" s="49"/>
      <c r="EC6334" s="49"/>
      <c r="ED6334" s="49"/>
      <c r="EE6334" s="49"/>
      <c r="EF6334" s="49"/>
      <c r="EG6334" s="49"/>
      <c r="EH6334" s="49"/>
      <c r="EI6334" s="49"/>
      <c r="EJ6334" s="49"/>
      <c r="EK6334" s="49"/>
      <c r="EL6334" s="49"/>
      <c r="EM6334" s="49"/>
      <c r="EN6334" s="49"/>
      <c r="EO6334" s="49"/>
      <c r="EP6334" s="49"/>
      <c r="EQ6334" s="49"/>
      <c r="ER6334" s="49"/>
      <c r="ES6334" s="49"/>
      <c r="ET6334" s="49"/>
      <c r="EU6334" s="49"/>
      <c r="EV6334" s="49"/>
      <c r="EW6334" s="49"/>
      <c r="EX6334" s="49"/>
      <c r="EY6334" s="49"/>
      <c r="EZ6334" s="49"/>
      <c r="FA6334" s="49"/>
      <c r="FB6334" s="49"/>
      <c r="FC6334" s="49"/>
      <c r="FD6334" s="49"/>
      <c r="FE6334" s="49"/>
      <c r="FF6334" s="49"/>
      <c r="FG6334" s="49"/>
      <c r="FH6334" s="49"/>
      <c r="FI6334" s="49"/>
      <c r="FJ6334" s="49"/>
      <c r="FK6334" s="49"/>
      <c r="FL6334" s="49"/>
      <c r="FM6334" s="49"/>
      <c r="FN6334" s="49"/>
      <c r="FO6334" s="49"/>
      <c r="FP6334" s="49"/>
      <c r="FQ6334" s="49"/>
      <c r="FR6334" s="49"/>
      <c r="FS6334" s="49"/>
      <c r="FT6334" s="49"/>
      <c r="FU6334" s="49"/>
      <c r="FV6334" s="49"/>
      <c r="FW6334" s="49"/>
      <c r="FX6334" s="49"/>
      <c r="FY6334" s="49"/>
      <c r="FZ6334" s="49"/>
      <c r="GA6334" s="49"/>
      <c r="GB6334" s="49"/>
      <c r="GC6334" s="49"/>
      <c r="GD6334" s="49"/>
      <c r="GE6334" s="49"/>
      <c r="GF6334" s="49"/>
      <c r="GG6334" s="49"/>
      <c r="GH6334" s="49"/>
      <c r="GI6334" s="49"/>
      <c r="GJ6334" s="49"/>
      <c r="GK6334" s="49"/>
      <c r="GL6334" s="49"/>
      <c r="GM6334" s="49"/>
      <c r="GN6334" s="49"/>
      <c r="GO6334" s="49"/>
      <c r="GP6334" s="49"/>
      <c r="GQ6334" s="49"/>
      <c r="GR6334" s="49"/>
      <c r="GS6334" s="49"/>
      <c r="GT6334" s="49"/>
      <c r="GU6334" s="49"/>
      <c r="GV6334" s="49"/>
      <c r="GW6334" s="49"/>
      <c r="GX6334" s="49"/>
      <c r="GY6334" s="49"/>
      <c r="GZ6334" s="49"/>
      <c r="HA6334" s="49"/>
      <c r="HB6334" s="49"/>
      <c r="HC6334" s="49"/>
      <c r="HD6334" s="49"/>
      <c r="HE6334" s="49"/>
      <c r="HF6334" s="49"/>
      <c r="HG6334" s="49"/>
      <c r="HH6334" s="49"/>
      <c r="HI6334" s="49"/>
      <c r="HJ6334" s="49"/>
      <c r="HK6334" s="49"/>
      <c r="HL6334" s="49"/>
      <c r="HM6334" s="49"/>
      <c r="HN6334" s="49"/>
      <c r="HO6334" s="49"/>
      <c r="HP6334" s="49"/>
      <c r="HQ6334" s="49"/>
      <c r="HR6334" s="49"/>
      <c r="HS6334" s="49"/>
      <c r="HT6334" s="49"/>
      <c r="HU6334" s="49"/>
      <c r="HV6334" s="49"/>
      <c r="HW6334" s="49"/>
      <c r="HX6334" s="49"/>
      <c r="HY6334" s="49"/>
      <c r="HZ6334" s="49"/>
      <c r="IA6334" s="49"/>
      <c r="IB6334" s="49"/>
      <c r="IC6334" s="49"/>
      <c r="ID6334" s="49"/>
      <c r="IE6334" s="49"/>
      <c r="IF6334" s="49"/>
      <c r="IG6334" s="49"/>
      <c r="IH6334" s="49"/>
    </row>
    <row r="6335" spans="1:242" ht="46.5">
      <c r="A6335" s="32">
        <v>82</v>
      </c>
      <c r="B6335" s="210" t="s">
        <v>7322</v>
      </c>
      <c r="C6335" s="555" t="s">
        <v>7401</v>
      </c>
      <c r="D6335" s="32" t="s">
        <v>7324</v>
      </c>
      <c r="E6335" s="195">
        <f t="shared" si="411"/>
        <v>0</v>
      </c>
      <c r="F6335" s="187"/>
      <c r="G6335" s="187"/>
      <c r="H6335" s="187"/>
      <c r="I6335" s="48"/>
      <c r="J6335" s="49"/>
      <c r="K6335" s="49"/>
      <c r="L6335" s="49"/>
      <c r="M6335" s="49"/>
      <c r="N6335" s="49"/>
      <c r="O6335" s="49"/>
      <c r="P6335" s="49"/>
      <c r="Q6335" s="49"/>
      <c r="R6335" s="49"/>
      <c r="S6335" s="49"/>
      <c r="T6335" s="49"/>
      <c r="U6335" s="49"/>
      <c r="V6335" s="49"/>
      <c r="W6335" s="49"/>
      <c r="X6335" s="49"/>
      <c r="Y6335" s="49"/>
      <c r="Z6335" s="49"/>
      <c r="AA6335" s="49"/>
      <c r="AB6335" s="49"/>
      <c r="AC6335" s="49"/>
      <c r="AD6335" s="49"/>
      <c r="AE6335" s="49"/>
      <c r="AF6335" s="49"/>
      <c r="AG6335" s="49"/>
      <c r="AH6335" s="49"/>
      <c r="AI6335" s="49"/>
      <c r="AJ6335" s="49"/>
      <c r="AK6335" s="49"/>
      <c r="AL6335" s="49"/>
      <c r="AM6335" s="49"/>
      <c r="AN6335" s="49"/>
      <c r="AO6335" s="49"/>
      <c r="AP6335" s="49"/>
      <c r="AQ6335" s="49"/>
      <c r="AR6335" s="49"/>
      <c r="AS6335" s="49"/>
      <c r="AT6335" s="49"/>
      <c r="AU6335" s="49"/>
      <c r="AV6335" s="49"/>
      <c r="AW6335" s="49"/>
      <c r="AX6335" s="49"/>
      <c r="AY6335" s="49"/>
      <c r="AZ6335" s="49"/>
      <c r="BA6335" s="49"/>
      <c r="BB6335" s="49"/>
      <c r="BC6335" s="49"/>
      <c r="BD6335" s="49"/>
      <c r="BE6335" s="49"/>
      <c r="BF6335" s="49"/>
      <c r="BG6335" s="49"/>
      <c r="BH6335" s="49"/>
      <c r="BI6335" s="49"/>
      <c r="BJ6335" s="49"/>
      <c r="BK6335" s="49"/>
      <c r="BL6335" s="49"/>
      <c r="BM6335" s="49"/>
      <c r="BN6335" s="49"/>
      <c r="BO6335" s="49"/>
      <c r="BP6335" s="49"/>
      <c r="BQ6335" s="49"/>
      <c r="BR6335" s="49"/>
      <c r="BS6335" s="49"/>
      <c r="BT6335" s="49"/>
      <c r="BU6335" s="49"/>
      <c r="BV6335" s="49"/>
      <c r="BW6335" s="49"/>
      <c r="BX6335" s="49"/>
      <c r="BY6335" s="49"/>
      <c r="BZ6335" s="49"/>
      <c r="CA6335" s="49"/>
      <c r="CB6335" s="49"/>
      <c r="CC6335" s="49"/>
      <c r="CD6335" s="49"/>
      <c r="CE6335" s="49"/>
      <c r="CF6335" s="49"/>
      <c r="CG6335" s="49"/>
      <c r="CH6335" s="49"/>
      <c r="CI6335" s="49"/>
      <c r="CJ6335" s="49"/>
      <c r="CK6335" s="49"/>
      <c r="CL6335" s="49"/>
      <c r="CM6335" s="49"/>
      <c r="CN6335" s="49"/>
      <c r="CO6335" s="49"/>
      <c r="CP6335" s="49"/>
      <c r="CQ6335" s="49"/>
      <c r="CR6335" s="49"/>
      <c r="CS6335" s="49"/>
      <c r="CT6335" s="49"/>
      <c r="CU6335" s="49"/>
      <c r="CV6335" s="49"/>
      <c r="CW6335" s="49"/>
      <c r="CX6335" s="49"/>
      <c r="CY6335" s="49"/>
      <c r="CZ6335" s="49"/>
      <c r="DA6335" s="49"/>
      <c r="DB6335" s="49"/>
      <c r="DC6335" s="49"/>
      <c r="DD6335" s="49"/>
      <c r="DE6335" s="49"/>
      <c r="DF6335" s="49"/>
      <c r="DG6335" s="49"/>
      <c r="DH6335" s="49"/>
      <c r="DI6335" s="49"/>
      <c r="DJ6335" s="49"/>
      <c r="DK6335" s="49"/>
      <c r="DL6335" s="49"/>
      <c r="DM6335" s="49"/>
      <c r="DN6335" s="49"/>
      <c r="DO6335" s="49"/>
      <c r="DP6335" s="49"/>
      <c r="DQ6335" s="49"/>
      <c r="DR6335" s="49"/>
      <c r="DS6335" s="49"/>
      <c r="DT6335" s="49"/>
      <c r="DU6335" s="49"/>
      <c r="DV6335" s="49"/>
      <c r="DW6335" s="49"/>
      <c r="DX6335" s="49"/>
      <c r="DY6335" s="49"/>
      <c r="DZ6335" s="49"/>
      <c r="EA6335" s="49"/>
      <c r="EB6335" s="49"/>
      <c r="EC6335" s="49"/>
      <c r="ED6335" s="49"/>
      <c r="EE6335" s="49"/>
      <c r="EF6335" s="49"/>
      <c r="EG6335" s="49"/>
      <c r="EH6335" s="49"/>
      <c r="EI6335" s="49"/>
      <c r="EJ6335" s="49"/>
      <c r="EK6335" s="49"/>
      <c r="EL6335" s="49"/>
      <c r="EM6335" s="49"/>
      <c r="EN6335" s="49"/>
      <c r="EO6335" s="49"/>
      <c r="EP6335" s="49"/>
      <c r="EQ6335" s="49"/>
      <c r="ER6335" s="49"/>
      <c r="ES6335" s="49"/>
      <c r="ET6335" s="49"/>
      <c r="EU6335" s="49"/>
      <c r="EV6335" s="49"/>
      <c r="EW6335" s="49"/>
      <c r="EX6335" s="49"/>
      <c r="EY6335" s="49"/>
      <c r="EZ6335" s="49"/>
      <c r="FA6335" s="49"/>
      <c r="FB6335" s="49"/>
      <c r="FC6335" s="49"/>
      <c r="FD6335" s="49"/>
      <c r="FE6335" s="49"/>
      <c r="FF6335" s="49"/>
      <c r="FG6335" s="49"/>
      <c r="FH6335" s="49"/>
      <c r="FI6335" s="49"/>
      <c r="FJ6335" s="49"/>
      <c r="FK6335" s="49"/>
      <c r="FL6335" s="49"/>
      <c r="FM6335" s="49"/>
      <c r="FN6335" s="49"/>
      <c r="FO6335" s="49"/>
      <c r="FP6335" s="49"/>
      <c r="FQ6335" s="49"/>
      <c r="FR6335" s="49"/>
      <c r="FS6335" s="49"/>
      <c r="FT6335" s="49"/>
      <c r="FU6335" s="49"/>
      <c r="FV6335" s="49"/>
      <c r="FW6335" s="49"/>
      <c r="FX6335" s="49"/>
      <c r="FY6335" s="49"/>
      <c r="FZ6335" s="49"/>
      <c r="GA6335" s="49"/>
      <c r="GB6335" s="49"/>
      <c r="GC6335" s="49"/>
      <c r="GD6335" s="49"/>
      <c r="GE6335" s="49"/>
      <c r="GF6335" s="49"/>
      <c r="GG6335" s="49"/>
      <c r="GH6335" s="49"/>
      <c r="GI6335" s="49"/>
      <c r="GJ6335" s="49"/>
      <c r="GK6335" s="49"/>
      <c r="GL6335" s="49"/>
      <c r="GM6335" s="49"/>
      <c r="GN6335" s="49"/>
      <c r="GO6335" s="49"/>
      <c r="GP6335" s="49"/>
      <c r="GQ6335" s="49"/>
      <c r="GR6335" s="49"/>
      <c r="GS6335" s="49"/>
      <c r="GT6335" s="49"/>
      <c r="GU6335" s="49"/>
      <c r="GV6335" s="49"/>
      <c r="GW6335" s="49"/>
      <c r="GX6335" s="49"/>
      <c r="GY6335" s="49"/>
      <c r="GZ6335" s="49"/>
      <c r="HA6335" s="49"/>
      <c r="HB6335" s="49"/>
      <c r="HC6335" s="49"/>
      <c r="HD6335" s="49"/>
      <c r="HE6335" s="49"/>
      <c r="HF6335" s="49"/>
      <c r="HG6335" s="49"/>
      <c r="HH6335" s="49"/>
      <c r="HI6335" s="49"/>
      <c r="HJ6335" s="49"/>
      <c r="HK6335" s="49"/>
      <c r="HL6335" s="49"/>
      <c r="HM6335" s="49"/>
      <c r="HN6335" s="49"/>
      <c r="HO6335" s="49"/>
      <c r="HP6335" s="49"/>
      <c r="HQ6335" s="49"/>
      <c r="HR6335" s="49"/>
      <c r="HS6335" s="49"/>
      <c r="HT6335" s="49"/>
      <c r="HU6335" s="49"/>
      <c r="HV6335" s="49"/>
      <c r="HW6335" s="49"/>
      <c r="HX6335" s="49"/>
      <c r="HY6335" s="49"/>
      <c r="HZ6335" s="49"/>
      <c r="IA6335" s="49"/>
      <c r="IB6335" s="49"/>
      <c r="IC6335" s="49"/>
      <c r="ID6335" s="49"/>
      <c r="IE6335" s="49"/>
      <c r="IF6335" s="49"/>
      <c r="IG6335" s="49"/>
      <c r="IH6335" s="49"/>
    </row>
    <row r="6336" spans="1:242">
      <c r="A6336" s="32">
        <v>83</v>
      </c>
      <c r="B6336" s="210" t="s">
        <v>7359</v>
      </c>
      <c r="C6336" s="555" t="s">
        <v>7402</v>
      </c>
      <c r="D6336" s="32" t="s">
        <v>7293</v>
      </c>
      <c r="E6336" s="195">
        <f t="shared" si="411"/>
        <v>0</v>
      </c>
      <c r="F6336" s="187"/>
      <c r="G6336" s="187"/>
      <c r="H6336" s="187"/>
      <c r="I6336" s="48"/>
      <c r="J6336" s="49"/>
      <c r="K6336" s="49"/>
      <c r="L6336" s="49"/>
      <c r="M6336" s="49"/>
      <c r="N6336" s="49"/>
      <c r="O6336" s="49"/>
      <c r="P6336" s="49"/>
      <c r="Q6336" s="49"/>
      <c r="R6336" s="49"/>
      <c r="S6336" s="49"/>
      <c r="T6336" s="49"/>
      <c r="U6336" s="49"/>
      <c r="V6336" s="49"/>
      <c r="W6336" s="49"/>
      <c r="X6336" s="49"/>
      <c r="Y6336" s="49"/>
      <c r="Z6336" s="49"/>
      <c r="AA6336" s="49"/>
      <c r="AB6336" s="49"/>
      <c r="AC6336" s="49"/>
      <c r="AD6336" s="49"/>
      <c r="AE6336" s="49"/>
      <c r="AF6336" s="49"/>
      <c r="AG6336" s="49"/>
      <c r="AH6336" s="49"/>
      <c r="AI6336" s="49"/>
      <c r="AJ6336" s="49"/>
      <c r="AK6336" s="49"/>
      <c r="AL6336" s="49"/>
      <c r="AM6336" s="49"/>
      <c r="AN6336" s="49"/>
      <c r="AO6336" s="49"/>
      <c r="AP6336" s="49"/>
      <c r="AQ6336" s="49"/>
      <c r="AR6336" s="49"/>
      <c r="AS6336" s="49"/>
      <c r="AT6336" s="49"/>
      <c r="AU6336" s="49"/>
      <c r="AV6336" s="49"/>
      <c r="AW6336" s="49"/>
      <c r="AX6336" s="49"/>
      <c r="AY6336" s="49"/>
      <c r="AZ6336" s="49"/>
      <c r="BA6336" s="49"/>
      <c r="BB6336" s="49"/>
      <c r="BC6336" s="49"/>
      <c r="BD6336" s="49"/>
      <c r="BE6336" s="49"/>
      <c r="BF6336" s="49"/>
      <c r="BG6336" s="49"/>
      <c r="BH6336" s="49"/>
      <c r="BI6336" s="49"/>
      <c r="BJ6336" s="49"/>
      <c r="BK6336" s="49"/>
      <c r="BL6336" s="49"/>
      <c r="BM6336" s="49"/>
      <c r="BN6336" s="49"/>
      <c r="BO6336" s="49"/>
      <c r="BP6336" s="49"/>
      <c r="BQ6336" s="49"/>
      <c r="BR6336" s="49"/>
      <c r="BS6336" s="49"/>
      <c r="BT6336" s="49"/>
      <c r="BU6336" s="49"/>
      <c r="BV6336" s="49"/>
      <c r="BW6336" s="49"/>
      <c r="BX6336" s="49"/>
      <c r="BY6336" s="49"/>
      <c r="BZ6336" s="49"/>
      <c r="CA6336" s="49"/>
      <c r="CB6336" s="49"/>
      <c r="CC6336" s="49"/>
      <c r="CD6336" s="49"/>
      <c r="CE6336" s="49"/>
      <c r="CF6336" s="49"/>
      <c r="CG6336" s="49"/>
      <c r="CH6336" s="49"/>
      <c r="CI6336" s="49"/>
      <c r="CJ6336" s="49"/>
      <c r="CK6336" s="49"/>
      <c r="CL6336" s="49"/>
      <c r="CM6336" s="49"/>
      <c r="CN6336" s="49"/>
      <c r="CO6336" s="49"/>
      <c r="CP6336" s="49"/>
      <c r="CQ6336" s="49"/>
      <c r="CR6336" s="49"/>
      <c r="CS6336" s="49"/>
      <c r="CT6336" s="49"/>
      <c r="CU6336" s="49"/>
      <c r="CV6336" s="49"/>
      <c r="CW6336" s="49"/>
      <c r="CX6336" s="49"/>
      <c r="CY6336" s="49"/>
      <c r="CZ6336" s="49"/>
      <c r="DA6336" s="49"/>
      <c r="DB6336" s="49"/>
      <c r="DC6336" s="49"/>
      <c r="DD6336" s="49"/>
      <c r="DE6336" s="49"/>
      <c r="DF6336" s="49"/>
      <c r="DG6336" s="49"/>
      <c r="DH6336" s="49"/>
      <c r="DI6336" s="49"/>
      <c r="DJ6336" s="49"/>
      <c r="DK6336" s="49"/>
      <c r="DL6336" s="49"/>
      <c r="DM6336" s="49"/>
      <c r="DN6336" s="49"/>
      <c r="DO6336" s="49"/>
      <c r="DP6336" s="49"/>
      <c r="DQ6336" s="49"/>
      <c r="DR6336" s="49"/>
      <c r="DS6336" s="49"/>
      <c r="DT6336" s="49"/>
      <c r="DU6336" s="49"/>
      <c r="DV6336" s="49"/>
      <c r="DW6336" s="49"/>
      <c r="DX6336" s="49"/>
      <c r="DY6336" s="49"/>
      <c r="DZ6336" s="49"/>
      <c r="EA6336" s="49"/>
      <c r="EB6336" s="49"/>
      <c r="EC6336" s="49"/>
      <c r="ED6336" s="49"/>
      <c r="EE6336" s="49"/>
      <c r="EF6336" s="49"/>
      <c r="EG6336" s="49"/>
      <c r="EH6336" s="49"/>
      <c r="EI6336" s="49"/>
      <c r="EJ6336" s="49"/>
      <c r="EK6336" s="49"/>
      <c r="EL6336" s="49"/>
      <c r="EM6336" s="49"/>
      <c r="EN6336" s="49"/>
      <c r="EO6336" s="49"/>
      <c r="EP6336" s="49"/>
      <c r="EQ6336" s="49"/>
      <c r="ER6336" s="49"/>
      <c r="ES6336" s="49"/>
      <c r="ET6336" s="49"/>
      <c r="EU6336" s="49"/>
      <c r="EV6336" s="49"/>
      <c r="EW6336" s="49"/>
      <c r="EX6336" s="49"/>
      <c r="EY6336" s="49"/>
      <c r="EZ6336" s="49"/>
      <c r="FA6336" s="49"/>
      <c r="FB6336" s="49"/>
      <c r="FC6336" s="49"/>
      <c r="FD6336" s="49"/>
      <c r="FE6336" s="49"/>
      <c r="FF6336" s="49"/>
      <c r="FG6336" s="49"/>
      <c r="FH6336" s="49"/>
      <c r="FI6336" s="49"/>
      <c r="FJ6336" s="49"/>
      <c r="FK6336" s="49"/>
      <c r="FL6336" s="49"/>
      <c r="FM6336" s="49"/>
      <c r="FN6336" s="49"/>
      <c r="FO6336" s="49"/>
      <c r="FP6336" s="49"/>
      <c r="FQ6336" s="49"/>
      <c r="FR6336" s="49"/>
      <c r="FS6336" s="49"/>
      <c r="FT6336" s="49"/>
      <c r="FU6336" s="49"/>
      <c r="FV6336" s="49"/>
      <c r="FW6336" s="49"/>
      <c r="FX6336" s="49"/>
      <c r="FY6336" s="49"/>
      <c r="FZ6336" s="49"/>
      <c r="GA6336" s="49"/>
      <c r="GB6336" s="49"/>
      <c r="GC6336" s="49"/>
      <c r="GD6336" s="49"/>
      <c r="GE6336" s="49"/>
      <c r="GF6336" s="49"/>
      <c r="GG6336" s="49"/>
      <c r="GH6336" s="49"/>
      <c r="GI6336" s="49"/>
      <c r="GJ6336" s="49"/>
      <c r="GK6336" s="49"/>
      <c r="GL6336" s="49"/>
      <c r="GM6336" s="49"/>
      <c r="GN6336" s="49"/>
      <c r="GO6336" s="49"/>
      <c r="GP6336" s="49"/>
      <c r="GQ6336" s="49"/>
      <c r="GR6336" s="49"/>
      <c r="GS6336" s="49"/>
      <c r="GT6336" s="49"/>
      <c r="GU6336" s="49"/>
      <c r="GV6336" s="49"/>
      <c r="GW6336" s="49"/>
      <c r="GX6336" s="49"/>
      <c r="GY6336" s="49"/>
      <c r="GZ6336" s="49"/>
      <c r="HA6336" s="49"/>
      <c r="HB6336" s="49"/>
      <c r="HC6336" s="49"/>
      <c r="HD6336" s="49"/>
      <c r="HE6336" s="49"/>
      <c r="HF6336" s="49"/>
      <c r="HG6336" s="49"/>
      <c r="HH6336" s="49"/>
      <c r="HI6336" s="49"/>
      <c r="HJ6336" s="49"/>
      <c r="HK6336" s="49"/>
      <c r="HL6336" s="49"/>
      <c r="HM6336" s="49"/>
      <c r="HN6336" s="49"/>
      <c r="HO6336" s="49"/>
      <c r="HP6336" s="49"/>
      <c r="HQ6336" s="49"/>
      <c r="HR6336" s="49"/>
      <c r="HS6336" s="49"/>
      <c r="HT6336" s="49"/>
      <c r="HU6336" s="49"/>
      <c r="HV6336" s="49"/>
      <c r="HW6336" s="49"/>
      <c r="HX6336" s="49"/>
      <c r="HY6336" s="49"/>
      <c r="HZ6336" s="49"/>
      <c r="IA6336" s="49"/>
      <c r="IB6336" s="49"/>
      <c r="IC6336" s="49"/>
      <c r="ID6336" s="49"/>
      <c r="IE6336" s="49"/>
      <c r="IF6336" s="49"/>
      <c r="IG6336" s="49"/>
      <c r="IH6336" s="49"/>
    </row>
    <row r="6337" spans="1:242">
      <c r="A6337" s="32">
        <v>84</v>
      </c>
      <c r="B6337" s="210" t="s">
        <v>7344</v>
      </c>
      <c r="C6337" s="555" t="s">
        <v>7403</v>
      </c>
      <c r="D6337" s="32" t="s">
        <v>7327</v>
      </c>
      <c r="E6337" s="195">
        <f t="shared" si="411"/>
        <v>1</v>
      </c>
      <c r="F6337" s="187"/>
      <c r="G6337" s="187"/>
      <c r="H6337" s="187">
        <v>1</v>
      </c>
      <c r="I6337" s="48"/>
      <c r="J6337" s="49"/>
      <c r="K6337" s="49"/>
      <c r="L6337" s="49"/>
      <c r="M6337" s="49"/>
      <c r="N6337" s="49"/>
      <c r="O6337" s="49"/>
      <c r="P6337" s="49"/>
      <c r="Q6337" s="49"/>
      <c r="R6337" s="49"/>
      <c r="S6337" s="49"/>
      <c r="T6337" s="49"/>
      <c r="U6337" s="49"/>
      <c r="V6337" s="49"/>
      <c r="W6337" s="49"/>
      <c r="X6337" s="49"/>
      <c r="Y6337" s="49"/>
      <c r="Z6337" s="49"/>
      <c r="AA6337" s="49"/>
      <c r="AB6337" s="49"/>
      <c r="AC6337" s="49"/>
      <c r="AD6337" s="49"/>
      <c r="AE6337" s="49"/>
      <c r="AF6337" s="49"/>
      <c r="AG6337" s="49"/>
      <c r="AH6337" s="49"/>
      <c r="AI6337" s="49"/>
      <c r="AJ6337" s="49"/>
      <c r="AK6337" s="49"/>
      <c r="AL6337" s="49"/>
      <c r="AM6337" s="49"/>
      <c r="AN6337" s="49"/>
      <c r="AO6337" s="49"/>
      <c r="AP6337" s="49"/>
      <c r="AQ6337" s="49"/>
      <c r="AR6337" s="49"/>
      <c r="AS6337" s="49"/>
      <c r="AT6337" s="49"/>
      <c r="AU6337" s="49"/>
      <c r="AV6337" s="49"/>
      <c r="AW6337" s="49"/>
      <c r="AX6337" s="49"/>
      <c r="AY6337" s="49"/>
      <c r="AZ6337" s="49"/>
      <c r="BA6337" s="49"/>
      <c r="BB6337" s="49"/>
      <c r="BC6337" s="49"/>
      <c r="BD6337" s="49"/>
      <c r="BE6337" s="49"/>
      <c r="BF6337" s="49"/>
      <c r="BG6337" s="49"/>
      <c r="BH6337" s="49"/>
      <c r="BI6337" s="49"/>
      <c r="BJ6337" s="49"/>
      <c r="BK6337" s="49"/>
      <c r="BL6337" s="49"/>
      <c r="BM6337" s="49"/>
      <c r="BN6337" s="49"/>
      <c r="BO6337" s="49"/>
      <c r="BP6337" s="49"/>
      <c r="BQ6337" s="49"/>
      <c r="BR6337" s="49"/>
      <c r="BS6337" s="49"/>
      <c r="BT6337" s="49"/>
      <c r="BU6337" s="49"/>
      <c r="BV6337" s="49"/>
      <c r="BW6337" s="49"/>
      <c r="BX6337" s="49"/>
      <c r="BY6337" s="49"/>
      <c r="BZ6337" s="49"/>
      <c r="CA6337" s="49"/>
      <c r="CB6337" s="49"/>
      <c r="CC6337" s="49"/>
      <c r="CD6337" s="49"/>
      <c r="CE6337" s="49"/>
      <c r="CF6337" s="49"/>
      <c r="CG6337" s="49"/>
      <c r="CH6337" s="49"/>
      <c r="CI6337" s="49"/>
      <c r="CJ6337" s="49"/>
      <c r="CK6337" s="49"/>
      <c r="CL6337" s="49"/>
      <c r="CM6337" s="49"/>
      <c r="CN6337" s="49"/>
      <c r="CO6337" s="49"/>
      <c r="CP6337" s="49"/>
      <c r="CQ6337" s="49"/>
      <c r="CR6337" s="49"/>
      <c r="CS6337" s="49"/>
      <c r="CT6337" s="49"/>
      <c r="CU6337" s="49"/>
      <c r="CV6337" s="49"/>
      <c r="CW6337" s="49"/>
      <c r="CX6337" s="49"/>
      <c r="CY6337" s="49"/>
      <c r="CZ6337" s="49"/>
      <c r="DA6337" s="49"/>
      <c r="DB6337" s="49"/>
      <c r="DC6337" s="49"/>
      <c r="DD6337" s="49"/>
      <c r="DE6337" s="49"/>
      <c r="DF6337" s="49"/>
      <c r="DG6337" s="49"/>
      <c r="DH6337" s="49"/>
      <c r="DI6337" s="49"/>
      <c r="DJ6337" s="49"/>
      <c r="DK6337" s="49"/>
      <c r="DL6337" s="49"/>
      <c r="DM6337" s="49"/>
      <c r="DN6337" s="49"/>
      <c r="DO6337" s="49"/>
      <c r="DP6337" s="49"/>
      <c r="DQ6337" s="49"/>
      <c r="DR6337" s="49"/>
      <c r="DS6337" s="49"/>
      <c r="DT6337" s="49"/>
      <c r="DU6337" s="49"/>
      <c r="DV6337" s="49"/>
      <c r="DW6337" s="49"/>
      <c r="DX6337" s="49"/>
      <c r="DY6337" s="49"/>
      <c r="DZ6337" s="49"/>
      <c r="EA6337" s="49"/>
      <c r="EB6337" s="49"/>
      <c r="EC6337" s="49"/>
      <c r="ED6337" s="49"/>
      <c r="EE6337" s="49"/>
      <c r="EF6337" s="49"/>
      <c r="EG6337" s="49"/>
      <c r="EH6337" s="49"/>
      <c r="EI6337" s="49"/>
      <c r="EJ6337" s="49"/>
      <c r="EK6337" s="49"/>
      <c r="EL6337" s="49"/>
      <c r="EM6337" s="49"/>
      <c r="EN6337" s="49"/>
      <c r="EO6337" s="49"/>
      <c r="EP6337" s="49"/>
      <c r="EQ6337" s="49"/>
      <c r="ER6337" s="49"/>
      <c r="ES6337" s="49"/>
      <c r="ET6337" s="49"/>
      <c r="EU6337" s="49"/>
      <c r="EV6337" s="49"/>
      <c r="EW6337" s="49"/>
      <c r="EX6337" s="49"/>
      <c r="EY6337" s="49"/>
      <c r="EZ6337" s="49"/>
      <c r="FA6337" s="49"/>
      <c r="FB6337" s="49"/>
      <c r="FC6337" s="49"/>
      <c r="FD6337" s="49"/>
      <c r="FE6337" s="49"/>
      <c r="FF6337" s="49"/>
      <c r="FG6337" s="49"/>
      <c r="FH6337" s="49"/>
      <c r="FI6337" s="49"/>
      <c r="FJ6337" s="49"/>
      <c r="FK6337" s="49"/>
      <c r="FL6337" s="49"/>
      <c r="FM6337" s="49"/>
      <c r="FN6337" s="49"/>
      <c r="FO6337" s="49"/>
      <c r="FP6337" s="49"/>
      <c r="FQ6337" s="49"/>
      <c r="FR6337" s="49"/>
      <c r="FS6337" s="49"/>
      <c r="FT6337" s="49"/>
      <c r="FU6337" s="49"/>
      <c r="FV6337" s="49"/>
      <c r="FW6337" s="49"/>
      <c r="FX6337" s="49"/>
      <c r="FY6337" s="49"/>
      <c r="FZ6337" s="49"/>
      <c r="GA6337" s="49"/>
      <c r="GB6337" s="49"/>
      <c r="GC6337" s="49"/>
      <c r="GD6337" s="49"/>
      <c r="GE6337" s="49"/>
      <c r="GF6337" s="49"/>
      <c r="GG6337" s="49"/>
      <c r="GH6337" s="49"/>
      <c r="GI6337" s="49"/>
      <c r="GJ6337" s="49"/>
      <c r="GK6337" s="49"/>
      <c r="GL6337" s="49"/>
      <c r="GM6337" s="49"/>
      <c r="GN6337" s="49"/>
      <c r="GO6337" s="49"/>
      <c r="GP6337" s="49"/>
      <c r="GQ6337" s="49"/>
      <c r="GR6337" s="49"/>
      <c r="GS6337" s="49"/>
      <c r="GT6337" s="49"/>
      <c r="GU6337" s="49"/>
      <c r="GV6337" s="49"/>
      <c r="GW6337" s="49"/>
      <c r="GX6337" s="49"/>
      <c r="GY6337" s="49"/>
      <c r="GZ6337" s="49"/>
      <c r="HA6337" s="49"/>
      <c r="HB6337" s="49"/>
      <c r="HC6337" s="49"/>
      <c r="HD6337" s="49"/>
      <c r="HE6337" s="49"/>
      <c r="HF6337" s="49"/>
      <c r="HG6337" s="49"/>
      <c r="HH6337" s="49"/>
      <c r="HI6337" s="49"/>
      <c r="HJ6337" s="49"/>
      <c r="HK6337" s="49"/>
      <c r="HL6337" s="49"/>
      <c r="HM6337" s="49"/>
      <c r="HN6337" s="49"/>
      <c r="HO6337" s="49"/>
      <c r="HP6337" s="49"/>
      <c r="HQ6337" s="49"/>
      <c r="HR6337" s="49"/>
      <c r="HS6337" s="49"/>
      <c r="HT6337" s="49"/>
      <c r="HU6337" s="49"/>
      <c r="HV6337" s="49"/>
      <c r="HW6337" s="49"/>
      <c r="HX6337" s="49"/>
      <c r="HY6337" s="49"/>
      <c r="HZ6337" s="49"/>
      <c r="IA6337" s="49"/>
      <c r="IB6337" s="49"/>
      <c r="IC6337" s="49"/>
      <c r="ID6337" s="49"/>
      <c r="IE6337" s="49"/>
      <c r="IF6337" s="49"/>
      <c r="IG6337" s="49"/>
      <c r="IH6337" s="49"/>
    </row>
    <row r="6338" spans="1:242">
      <c r="A6338" s="32">
        <v>85</v>
      </c>
      <c r="B6338" s="210" t="s">
        <v>7404</v>
      </c>
      <c r="C6338" s="555" t="s">
        <v>7401</v>
      </c>
      <c r="D6338" s="32" t="s">
        <v>1808</v>
      </c>
      <c r="E6338" s="195">
        <f t="shared" si="411"/>
        <v>0</v>
      </c>
      <c r="F6338" s="187"/>
      <c r="G6338" s="187"/>
      <c r="H6338" s="187"/>
      <c r="I6338" s="48"/>
      <c r="J6338" s="49"/>
      <c r="K6338" s="49"/>
      <c r="L6338" s="49"/>
      <c r="M6338" s="49"/>
      <c r="N6338" s="49"/>
      <c r="O6338" s="49"/>
      <c r="P6338" s="49"/>
      <c r="Q6338" s="49"/>
      <c r="R6338" s="49"/>
      <c r="S6338" s="49"/>
      <c r="T6338" s="49"/>
      <c r="U6338" s="49"/>
      <c r="V6338" s="49"/>
      <c r="W6338" s="49"/>
      <c r="X6338" s="49"/>
      <c r="Y6338" s="49"/>
      <c r="Z6338" s="49"/>
      <c r="AA6338" s="49"/>
      <c r="AB6338" s="49"/>
      <c r="AC6338" s="49"/>
      <c r="AD6338" s="49"/>
      <c r="AE6338" s="49"/>
      <c r="AF6338" s="49"/>
      <c r="AG6338" s="49"/>
      <c r="AH6338" s="49"/>
      <c r="AI6338" s="49"/>
      <c r="AJ6338" s="49"/>
      <c r="AK6338" s="49"/>
      <c r="AL6338" s="49"/>
      <c r="AM6338" s="49"/>
      <c r="AN6338" s="49"/>
      <c r="AO6338" s="49"/>
      <c r="AP6338" s="49"/>
      <c r="AQ6338" s="49"/>
      <c r="AR6338" s="49"/>
      <c r="AS6338" s="49"/>
      <c r="AT6338" s="49"/>
      <c r="AU6338" s="49"/>
      <c r="AV6338" s="49"/>
      <c r="AW6338" s="49"/>
      <c r="AX6338" s="49"/>
      <c r="AY6338" s="49"/>
      <c r="AZ6338" s="49"/>
      <c r="BA6338" s="49"/>
      <c r="BB6338" s="49"/>
      <c r="BC6338" s="49"/>
      <c r="BD6338" s="49"/>
      <c r="BE6338" s="49"/>
      <c r="BF6338" s="49"/>
      <c r="BG6338" s="49"/>
      <c r="BH6338" s="49"/>
      <c r="BI6338" s="49"/>
      <c r="BJ6338" s="49"/>
      <c r="BK6338" s="49"/>
      <c r="BL6338" s="49"/>
      <c r="BM6338" s="49"/>
      <c r="BN6338" s="49"/>
      <c r="BO6338" s="49"/>
      <c r="BP6338" s="49"/>
      <c r="BQ6338" s="49"/>
      <c r="BR6338" s="49"/>
      <c r="BS6338" s="49"/>
      <c r="BT6338" s="49"/>
      <c r="BU6338" s="49"/>
      <c r="BV6338" s="49"/>
      <c r="BW6338" s="49"/>
      <c r="BX6338" s="49"/>
      <c r="BY6338" s="49"/>
      <c r="BZ6338" s="49"/>
      <c r="CA6338" s="49"/>
      <c r="CB6338" s="49"/>
      <c r="CC6338" s="49"/>
      <c r="CD6338" s="49"/>
      <c r="CE6338" s="49"/>
      <c r="CF6338" s="49"/>
      <c r="CG6338" s="49"/>
      <c r="CH6338" s="49"/>
      <c r="CI6338" s="49"/>
      <c r="CJ6338" s="49"/>
      <c r="CK6338" s="49"/>
      <c r="CL6338" s="49"/>
      <c r="CM6338" s="49"/>
      <c r="CN6338" s="49"/>
      <c r="CO6338" s="49"/>
      <c r="CP6338" s="49"/>
      <c r="CQ6338" s="49"/>
      <c r="CR6338" s="49"/>
      <c r="CS6338" s="49"/>
      <c r="CT6338" s="49"/>
      <c r="CU6338" s="49"/>
      <c r="CV6338" s="49"/>
      <c r="CW6338" s="49"/>
      <c r="CX6338" s="49"/>
      <c r="CY6338" s="49"/>
      <c r="CZ6338" s="49"/>
      <c r="DA6338" s="49"/>
      <c r="DB6338" s="49"/>
      <c r="DC6338" s="49"/>
      <c r="DD6338" s="49"/>
      <c r="DE6338" s="49"/>
      <c r="DF6338" s="49"/>
      <c r="DG6338" s="49"/>
      <c r="DH6338" s="49"/>
      <c r="DI6338" s="49"/>
      <c r="DJ6338" s="49"/>
      <c r="DK6338" s="49"/>
      <c r="DL6338" s="49"/>
      <c r="DM6338" s="49"/>
      <c r="DN6338" s="49"/>
      <c r="DO6338" s="49"/>
      <c r="DP6338" s="49"/>
      <c r="DQ6338" s="49"/>
      <c r="DR6338" s="49"/>
      <c r="DS6338" s="49"/>
      <c r="DT6338" s="49"/>
      <c r="DU6338" s="49"/>
      <c r="DV6338" s="49"/>
      <c r="DW6338" s="49"/>
      <c r="DX6338" s="49"/>
      <c r="DY6338" s="49"/>
      <c r="DZ6338" s="49"/>
      <c r="EA6338" s="49"/>
      <c r="EB6338" s="49"/>
      <c r="EC6338" s="49"/>
      <c r="ED6338" s="49"/>
      <c r="EE6338" s="49"/>
      <c r="EF6338" s="49"/>
      <c r="EG6338" s="49"/>
      <c r="EH6338" s="49"/>
      <c r="EI6338" s="49"/>
      <c r="EJ6338" s="49"/>
      <c r="EK6338" s="49"/>
      <c r="EL6338" s="49"/>
      <c r="EM6338" s="49"/>
      <c r="EN6338" s="49"/>
      <c r="EO6338" s="49"/>
      <c r="EP6338" s="49"/>
      <c r="EQ6338" s="49"/>
      <c r="ER6338" s="49"/>
      <c r="ES6338" s="49"/>
      <c r="ET6338" s="49"/>
      <c r="EU6338" s="49"/>
      <c r="EV6338" s="49"/>
      <c r="EW6338" s="49"/>
      <c r="EX6338" s="49"/>
      <c r="EY6338" s="49"/>
      <c r="EZ6338" s="49"/>
      <c r="FA6338" s="49"/>
      <c r="FB6338" s="49"/>
      <c r="FC6338" s="49"/>
      <c r="FD6338" s="49"/>
      <c r="FE6338" s="49"/>
      <c r="FF6338" s="49"/>
      <c r="FG6338" s="49"/>
      <c r="FH6338" s="49"/>
      <c r="FI6338" s="49"/>
      <c r="FJ6338" s="49"/>
      <c r="FK6338" s="49"/>
      <c r="FL6338" s="49"/>
      <c r="FM6338" s="49"/>
      <c r="FN6338" s="49"/>
      <c r="FO6338" s="49"/>
      <c r="FP6338" s="49"/>
      <c r="FQ6338" s="49"/>
      <c r="FR6338" s="49"/>
      <c r="FS6338" s="49"/>
      <c r="FT6338" s="49"/>
      <c r="FU6338" s="49"/>
      <c r="FV6338" s="49"/>
      <c r="FW6338" s="49"/>
      <c r="FX6338" s="49"/>
      <c r="FY6338" s="49"/>
      <c r="FZ6338" s="49"/>
      <c r="GA6338" s="49"/>
      <c r="GB6338" s="49"/>
      <c r="GC6338" s="49"/>
      <c r="GD6338" s="49"/>
      <c r="GE6338" s="49"/>
      <c r="GF6338" s="49"/>
      <c r="GG6338" s="49"/>
      <c r="GH6338" s="49"/>
      <c r="GI6338" s="49"/>
      <c r="GJ6338" s="49"/>
      <c r="GK6338" s="49"/>
      <c r="GL6338" s="49"/>
      <c r="GM6338" s="49"/>
      <c r="GN6338" s="49"/>
      <c r="GO6338" s="49"/>
      <c r="GP6338" s="49"/>
      <c r="GQ6338" s="49"/>
      <c r="GR6338" s="49"/>
      <c r="GS6338" s="49"/>
      <c r="GT6338" s="49"/>
      <c r="GU6338" s="49"/>
      <c r="GV6338" s="49"/>
      <c r="GW6338" s="49"/>
      <c r="GX6338" s="49"/>
      <c r="GY6338" s="49"/>
      <c r="GZ6338" s="49"/>
      <c r="HA6338" s="49"/>
      <c r="HB6338" s="49"/>
      <c r="HC6338" s="49"/>
      <c r="HD6338" s="49"/>
      <c r="HE6338" s="49"/>
      <c r="HF6338" s="49"/>
      <c r="HG6338" s="49"/>
      <c r="HH6338" s="49"/>
      <c r="HI6338" s="49"/>
      <c r="HJ6338" s="49"/>
      <c r="HK6338" s="49"/>
      <c r="HL6338" s="49"/>
      <c r="HM6338" s="49"/>
      <c r="HN6338" s="49"/>
      <c r="HO6338" s="49"/>
      <c r="HP6338" s="49"/>
      <c r="HQ6338" s="49"/>
      <c r="HR6338" s="49"/>
      <c r="HS6338" s="49"/>
      <c r="HT6338" s="49"/>
      <c r="HU6338" s="49"/>
      <c r="HV6338" s="49"/>
      <c r="HW6338" s="49"/>
      <c r="HX6338" s="49"/>
      <c r="HY6338" s="49"/>
      <c r="HZ6338" s="49"/>
      <c r="IA6338" s="49"/>
      <c r="IB6338" s="49"/>
      <c r="IC6338" s="49"/>
      <c r="ID6338" s="49"/>
      <c r="IE6338" s="49"/>
      <c r="IF6338" s="49"/>
      <c r="IG6338" s="49"/>
      <c r="IH6338" s="49"/>
    </row>
    <row r="6339" spans="1:242">
      <c r="A6339" s="32">
        <v>86</v>
      </c>
      <c r="B6339" s="210" t="s">
        <v>7405</v>
      </c>
      <c r="C6339" s="555" t="s">
        <v>7396</v>
      </c>
      <c r="D6339" s="32" t="s">
        <v>1808</v>
      </c>
      <c r="E6339" s="195">
        <f t="shared" si="411"/>
        <v>0</v>
      </c>
      <c r="F6339" s="187"/>
      <c r="G6339" s="187"/>
      <c r="H6339" s="187"/>
      <c r="I6339" s="48"/>
      <c r="J6339" s="49"/>
      <c r="K6339" s="49"/>
      <c r="L6339" s="49"/>
      <c r="M6339" s="49"/>
      <c r="N6339" s="49"/>
      <c r="O6339" s="49"/>
      <c r="P6339" s="49"/>
      <c r="Q6339" s="49"/>
      <c r="R6339" s="49"/>
      <c r="S6339" s="49"/>
      <c r="T6339" s="49"/>
      <c r="U6339" s="49"/>
      <c r="V6339" s="49"/>
      <c r="W6339" s="49"/>
      <c r="X6339" s="49"/>
      <c r="Y6339" s="49"/>
      <c r="Z6339" s="49"/>
      <c r="AA6339" s="49"/>
      <c r="AB6339" s="49"/>
      <c r="AC6339" s="49"/>
      <c r="AD6339" s="49"/>
      <c r="AE6339" s="49"/>
      <c r="AF6339" s="49"/>
      <c r="AG6339" s="49"/>
      <c r="AH6339" s="49"/>
      <c r="AI6339" s="49"/>
      <c r="AJ6339" s="49"/>
      <c r="AK6339" s="49"/>
      <c r="AL6339" s="49"/>
      <c r="AM6339" s="49"/>
      <c r="AN6339" s="49"/>
      <c r="AO6339" s="49"/>
      <c r="AP6339" s="49"/>
      <c r="AQ6339" s="49"/>
      <c r="AR6339" s="49"/>
      <c r="AS6339" s="49"/>
      <c r="AT6339" s="49"/>
      <c r="AU6339" s="49"/>
      <c r="AV6339" s="49"/>
      <c r="AW6339" s="49"/>
      <c r="AX6339" s="49"/>
      <c r="AY6339" s="49"/>
      <c r="AZ6339" s="49"/>
      <c r="BA6339" s="49"/>
      <c r="BB6339" s="49"/>
      <c r="BC6339" s="49"/>
      <c r="BD6339" s="49"/>
      <c r="BE6339" s="49"/>
      <c r="BF6339" s="49"/>
      <c r="BG6339" s="49"/>
      <c r="BH6339" s="49"/>
      <c r="BI6339" s="49"/>
      <c r="BJ6339" s="49"/>
      <c r="BK6339" s="49"/>
      <c r="BL6339" s="49"/>
      <c r="BM6339" s="49"/>
      <c r="BN6339" s="49"/>
      <c r="BO6339" s="49"/>
      <c r="BP6339" s="49"/>
      <c r="BQ6339" s="49"/>
      <c r="BR6339" s="49"/>
      <c r="BS6339" s="49"/>
      <c r="BT6339" s="49"/>
      <c r="BU6339" s="49"/>
      <c r="BV6339" s="49"/>
      <c r="BW6339" s="49"/>
      <c r="BX6339" s="49"/>
      <c r="BY6339" s="49"/>
      <c r="BZ6339" s="49"/>
      <c r="CA6339" s="49"/>
      <c r="CB6339" s="49"/>
      <c r="CC6339" s="49"/>
      <c r="CD6339" s="49"/>
      <c r="CE6339" s="49"/>
      <c r="CF6339" s="49"/>
      <c r="CG6339" s="49"/>
      <c r="CH6339" s="49"/>
      <c r="CI6339" s="49"/>
      <c r="CJ6339" s="49"/>
      <c r="CK6339" s="49"/>
      <c r="CL6339" s="49"/>
      <c r="CM6339" s="49"/>
      <c r="CN6339" s="49"/>
      <c r="CO6339" s="49"/>
      <c r="CP6339" s="49"/>
      <c r="CQ6339" s="49"/>
      <c r="CR6339" s="49"/>
      <c r="CS6339" s="49"/>
      <c r="CT6339" s="49"/>
      <c r="CU6339" s="49"/>
      <c r="CV6339" s="49"/>
      <c r="CW6339" s="49"/>
      <c r="CX6339" s="49"/>
      <c r="CY6339" s="49"/>
      <c r="CZ6339" s="49"/>
      <c r="DA6339" s="49"/>
      <c r="DB6339" s="49"/>
      <c r="DC6339" s="49"/>
      <c r="DD6339" s="49"/>
      <c r="DE6339" s="49"/>
      <c r="DF6339" s="49"/>
      <c r="DG6339" s="49"/>
      <c r="DH6339" s="49"/>
      <c r="DI6339" s="49"/>
      <c r="DJ6339" s="49"/>
      <c r="DK6339" s="49"/>
      <c r="DL6339" s="49"/>
      <c r="DM6339" s="49"/>
      <c r="DN6339" s="49"/>
      <c r="DO6339" s="49"/>
      <c r="DP6339" s="49"/>
      <c r="DQ6339" s="49"/>
      <c r="DR6339" s="49"/>
      <c r="DS6339" s="49"/>
      <c r="DT6339" s="49"/>
      <c r="DU6339" s="49"/>
      <c r="DV6339" s="49"/>
      <c r="DW6339" s="49"/>
      <c r="DX6339" s="49"/>
      <c r="DY6339" s="49"/>
      <c r="DZ6339" s="49"/>
      <c r="EA6339" s="49"/>
      <c r="EB6339" s="49"/>
      <c r="EC6339" s="49"/>
      <c r="ED6339" s="49"/>
      <c r="EE6339" s="49"/>
      <c r="EF6339" s="49"/>
      <c r="EG6339" s="49"/>
      <c r="EH6339" s="49"/>
      <c r="EI6339" s="49"/>
      <c r="EJ6339" s="49"/>
      <c r="EK6339" s="49"/>
      <c r="EL6339" s="49"/>
      <c r="EM6339" s="49"/>
      <c r="EN6339" s="49"/>
      <c r="EO6339" s="49"/>
      <c r="EP6339" s="49"/>
      <c r="EQ6339" s="49"/>
      <c r="ER6339" s="49"/>
      <c r="ES6339" s="49"/>
      <c r="ET6339" s="49"/>
      <c r="EU6339" s="49"/>
      <c r="EV6339" s="49"/>
      <c r="EW6339" s="49"/>
      <c r="EX6339" s="49"/>
      <c r="EY6339" s="49"/>
      <c r="EZ6339" s="49"/>
      <c r="FA6339" s="49"/>
      <c r="FB6339" s="49"/>
      <c r="FC6339" s="49"/>
      <c r="FD6339" s="49"/>
      <c r="FE6339" s="49"/>
      <c r="FF6339" s="49"/>
      <c r="FG6339" s="49"/>
      <c r="FH6339" s="49"/>
      <c r="FI6339" s="49"/>
      <c r="FJ6339" s="49"/>
      <c r="FK6339" s="49"/>
      <c r="FL6339" s="49"/>
      <c r="FM6339" s="49"/>
      <c r="FN6339" s="49"/>
      <c r="FO6339" s="49"/>
      <c r="FP6339" s="49"/>
      <c r="FQ6339" s="49"/>
      <c r="FR6339" s="49"/>
      <c r="FS6339" s="49"/>
      <c r="FT6339" s="49"/>
      <c r="FU6339" s="49"/>
      <c r="FV6339" s="49"/>
      <c r="FW6339" s="49"/>
      <c r="FX6339" s="49"/>
      <c r="FY6339" s="49"/>
      <c r="FZ6339" s="49"/>
      <c r="GA6339" s="49"/>
      <c r="GB6339" s="49"/>
      <c r="GC6339" s="49"/>
      <c r="GD6339" s="49"/>
      <c r="GE6339" s="49"/>
      <c r="GF6339" s="49"/>
      <c r="GG6339" s="49"/>
      <c r="GH6339" s="49"/>
      <c r="GI6339" s="49"/>
      <c r="GJ6339" s="49"/>
      <c r="GK6339" s="49"/>
      <c r="GL6339" s="49"/>
      <c r="GM6339" s="49"/>
      <c r="GN6339" s="49"/>
      <c r="GO6339" s="49"/>
      <c r="GP6339" s="49"/>
      <c r="GQ6339" s="49"/>
      <c r="GR6339" s="49"/>
      <c r="GS6339" s="49"/>
      <c r="GT6339" s="49"/>
      <c r="GU6339" s="49"/>
      <c r="GV6339" s="49"/>
      <c r="GW6339" s="49"/>
      <c r="GX6339" s="49"/>
      <c r="GY6339" s="49"/>
      <c r="GZ6339" s="49"/>
      <c r="HA6339" s="49"/>
      <c r="HB6339" s="49"/>
      <c r="HC6339" s="49"/>
      <c r="HD6339" s="49"/>
      <c r="HE6339" s="49"/>
      <c r="HF6339" s="49"/>
      <c r="HG6339" s="49"/>
      <c r="HH6339" s="49"/>
      <c r="HI6339" s="49"/>
      <c r="HJ6339" s="49"/>
      <c r="HK6339" s="49"/>
      <c r="HL6339" s="49"/>
      <c r="HM6339" s="49"/>
      <c r="HN6339" s="49"/>
      <c r="HO6339" s="49"/>
      <c r="HP6339" s="49"/>
      <c r="HQ6339" s="49"/>
      <c r="HR6339" s="49"/>
      <c r="HS6339" s="49"/>
      <c r="HT6339" s="49"/>
      <c r="HU6339" s="49"/>
      <c r="HV6339" s="49"/>
      <c r="HW6339" s="49"/>
      <c r="HX6339" s="49"/>
      <c r="HY6339" s="49"/>
      <c r="HZ6339" s="49"/>
      <c r="IA6339" s="49"/>
      <c r="IB6339" s="49"/>
      <c r="IC6339" s="49"/>
      <c r="ID6339" s="49"/>
      <c r="IE6339" s="49"/>
      <c r="IF6339" s="49"/>
      <c r="IG6339" s="49"/>
      <c r="IH6339" s="49"/>
    </row>
    <row r="6340" spans="1:242">
      <c r="A6340" s="32">
        <v>87</v>
      </c>
      <c r="B6340" s="210" t="s">
        <v>7406</v>
      </c>
      <c r="C6340" s="555" t="s">
        <v>7407</v>
      </c>
      <c r="D6340" s="32" t="s">
        <v>1808</v>
      </c>
      <c r="E6340" s="195">
        <f t="shared" si="411"/>
        <v>6</v>
      </c>
      <c r="F6340" s="187"/>
      <c r="G6340" s="187">
        <v>6</v>
      </c>
      <c r="H6340" s="187"/>
      <c r="I6340" s="48"/>
      <c r="J6340" s="49"/>
      <c r="K6340" s="49"/>
      <c r="L6340" s="49"/>
      <c r="M6340" s="49"/>
      <c r="N6340" s="49"/>
      <c r="O6340" s="49"/>
      <c r="P6340" s="49"/>
      <c r="Q6340" s="49"/>
      <c r="R6340" s="49"/>
      <c r="S6340" s="49"/>
      <c r="T6340" s="49"/>
      <c r="U6340" s="49"/>
      <c r="V6340" s="49"/>
      <c r="W6340" s="49"/>
      <c r="X6340" s="49"/>
      <c r="Y6340" s="49"/>
      <c r="Z6340" s="49"/>
      <c r="AA6340" s="49"/>
      <c r="AB6340" s="49"/>
      <c r="AC6340" s="49"/>
      <c r="AD6340" s="49"/>
      <c r="AE6340" s="49"/>
      <c r="AF6340" s="49"/>
      <c r="AG6340" s="49"/>
      <c r="AH6340" s="49"/>
      <c r="AI6340" s="49"/>
      <c r="AJ6340" s="49"/>
      <c r="AK6340" s="49"/>
      <c r="AL6340" s="49"/>
      <c r="AM6340" s="49"/>
      <c r="AN6340" s="49"/>
      <c r="AO6340" s="49"/>
      <c r="AP6340" s="49"/>
      <c r="AQ6340" s="49"/>
      <c r="AR6340" s="49"/>
      <c r="AS6340" s="49"/>
      <c r="AT6340" s="49"/>
      <c r="AU6340" s="49"/>
      <c r="AV6340" s="49"/>
      <c r="AW6340" s="49"/>
      <c r="AX6340" s="49"/>
      <c r="AY6340" s="49"/>
      <c r="AZ6340" s="49"/>
      <c r="BA6340" s="49"/>
      <c r="BB6340" s="49"/>
      <c r="BC6340" s="49"/>
      <c r="BD6340" s="49"/>
      <c r="BE6340" s="49"/>
      <c r="BF6340" s="49"/>
      <c r="BG6340" s="49"/>
      <c r="BH6340" s="49"/>
      <c r="BI6340" s="49"/>
      <c r="BJ6340" s="49"/>
      <c r="BK6340" s="49"/>
      <c r="BL6340" s="49"/>
      <c r="BM6340" s="49"/>
      <c r="BN6340" s="49"/>
      <c r="BO6340" s="49"/>
      <c r="BP6340" s="49"/>
      <c r="BQ6340" s="49"/>
      <c r="BR6340" s="49"/>
      <c r="BS6340" s="49"/>
      <c r="BT6340" s="49"/>
      <c r="BU6340" s="49"/>
      <c r="BV6340" s="49"/>
      <c r="BW6340" s="49"/>
      <c r="BX6340" s="49"/>
      <c r="BY6340" s="49"/>
      <c r="BZ6340" s="49"/>
      <c r="CA6340" s="49"/>
      <c r="CB6340" s="49"/>
      <c r="CC6340" s="49"/>
      <c r="CD6340" s="49"/>
      <c r="CE6340" s="49"/>
      <c r="CF6340" s="49"/>
      <c r="CG6340" s="49"/>
      <c r="CH6340" s="49"/>
      <c r="CI6340" s="49"/>
      <c r="CJ6340" s="49"/>
      <c r="CK6340" s="49"/>
      <c r="CL6340" s="49"/>
      <c r="CM6340" s="49"/>
      <c r="CN6340" s="49"/>
      <c r="CO6340" s="49"/>
      <c r="CP6340" s="49"/>
      <c r="CQ6340" s="49"/>
      <c r="CR6340" s="49"/>
      <c r="CS6340" s="49"/>
      <c r="CT6340" s="49"/>
      <c r="CU6340" s="49"/>
      <c r="CV6340" s="49"/>
      <c r="CW6340" s="49"/>
      <c r="CX6340" s="49"/>
      <c r="CY6340" s="49"/>
      <c r="CZ6340" s="49"/>
      <c r="DA6340" s="49"/>
      <c r="DB6340" s="49"/>
      <c r="DC6340" s="49"/>
      <c r="DD6340" s="49"/>
      <c r="DE6340" s="49"/>
      <c r="DF6340" s="49"/>
      <c r="DG6340" s="49"/>
      <c r="DH6340" s="49"/>
      <c r="DI6340" s="49"/>
      <c r="DJ6340" s="49"/>
      <c r="DK6340" s="49"/>
      <c r="DL6340" s="49"/>
      <c r="DM6340" s="49"/>
      <c r="DN6340" s="49"/>
      <c r="DO6340" s="49"/>
      <c r="DP6340" s="49"/>
      <c r="DQ6340" s="49"/>
      <c r="DR6340" s="49"/>
      <c r="DS6340" s="49"/>
      <c r="DT6340" s="49"/>
      <c r="DU6340" s="49"/>
      <c r="DV6340" s="49"/>
      <c r="DW6340" s="49"/>
      <c r="DX6340" s="49"/>
      <c r="DY6340" s="49"/>
      <c r="DZ6340" s="49"/>
      <c r="EA6340" s="49"/>
      <c r="EB6340" s="49"/>
      <c r="EC6340" s="49"/>
      <c r="ED6340" s="49"/>
      <c r="EE6340" s="49"/>
      <c r="EF6340" s="49"/>
      <c r="EG6340" s="49"/>
      <c r="EH6340" s="49"/>
      <c r="EI6340" s="49"/>
      <c r="EJ6340" s="49"/>
      <c r="EK6340" s="49"/>
      <c r="EL6340" s="49"/>
      <c r="EM6340" s="49"/>
      <c r="EN6340" s="49"/>
      <c r="EO6340" s="49"/>
      <c r="EP6340" s="49"/>
      <c r="EQ6340" s="49"/>
      <c r="ER6340" s="49"/>
      <c r="ES6340" s="49"/>
      <c r="ET6340" s="49"/>
      <c r="EU6340" s="49"/>
      <c r="EV6340" s="49"/>
      <c r="EW6340" s="49"/>
      <c r="EX6340" s="49"/>
      <c r="EY6340" s="49"/>
      <c r="EZ6340" s="49"/>
      <c r="FA6340" s="49"/>
      <c r="FB6340" s="49"/>
      <c r="FC6340" s="49"/>
      <c r="FD6340" s="49"/>
      <c r="FE6340" s="49"/>
      <c r="FF6340" s="49"/>
      <c r="FG6340" s="49"/>
      <c r="FH6340" s="49"/>
      <c r="FI6340" s="49"/>
      <c r="FJ6340" s="49"/>
      <c r="FK6340" s="49"/>
      <c r="FL6340" s="49"/>
      <c r="FM6340" s="49"/>
      <c r="FN6340" s="49"/>
      <c r="FO6340" s="49"/>
      <c r="FP6340" s="49"/>
      <c r="FQ6340" s="49"/>
      <c r="FR6340" s="49"/>
      <c r="FS6340" s="49"/>
      <c r="FT6340" s="49"/>
      <c r="FU6340" s="49"/>
      <c r="FV6340" s="49"/>
      <c r="FW6340" s="49"/>
      <c r="FX6340" s="49"/>
      <c r="FY6340" s="49"/>
      <c r="FZ6340" s="49"/>
      <c r="GA6340" s="49"/>
      <c r="GB6340" s="49"/>
      <c r="GC6340" s="49"/>
      <c r="GD6340" s="49"/>
      <c r="GE6340" s="49"/>
      <c r="GF6340" s="49"/>
      <c r="GG6340" s="49"/>
      <c r="GH6340" s="49"/>
      <c r="GI6340" s="49"/>
      <c r="GJ6340" s="49"/>
      <c r="GK6340" s="49"/>
      <c r="GL6340" s="49"/>
      <c r="GM6340" s="49"/>
      <c r="GN6340" s="49"/>
      <c r="GO6340" s="49"/>
      <c r="GP6340" s="49"/>
      <c r="GQ6340" s="49"/>
      <c r="GR6340" s="49"/>
      <c r="GS6340" s="49"/>
      <c r="GT6340" s="49"/>
      <c r="GU6340" s="49"/>
      <c r="GV6340" s="49"/>
      <c r="GW6340" s="49"/>
      <c r="GX6340" s="49"/>
      <c r="GY6340" s="49"/>
      <c r="GZ6340" s="49"/>
      <c r="HA6340" s="49"/>
      <c r="HB6340" s="49"/>
      <c r="HC6340" s="49"/>
      <c r="HD6340" s="49"/>
      <c r="HE6340" s="49"/>
      <c r="HF6340" s="49"/>
      <c r="HG6340" s="49"/>
      <c r="HH6340" s="49"/>
      <c r="HI6340" s="49"/>
      <c r="HJ6340" s="49"/>
      <c r="HK6340" s="49"/>
      <c r="HL6340" s="49"/>
      <c r="HM6340" s="49"/>
      <c r="HN6340" s="49"/>
      <c r="HO6340" s="49"/>
      <c r="HP6340" s="49"/>
      <c r="HQ6340" s="49"/>
      <c r="HR6340" s="49"/>
      <c r="HS6340" s="49"/>
      <c r="HT6340" s="49"/>
      <c r="HU6340" s="49"/>
      <c r="HV6340" s="49"/>
      <c r="HW6340" s="49"/>
      <c r="HX6340" s="49"/>
      <c r="HY6340" s="49"/>
      <c r="HZ6340" s="49"/>
      <c r="IA6340" s="49"/>
      <c r="IB6340" s="49"/>
      <c r="IC6340" s="49"/>
      <c r="ID6340" s="49"/>
      <c r="IE6340" s="49"/>
      <c r="IF6340" s="49"/>
      <c r="IG6340" s="49"/>
      <c r="IH6340" s="49"/>
    </row>
    <row r="6341" spans="1:242">
      <c r="A6341" s="32">
        <v>88</v>
      </c>
      <c r="B6341" s="210" t="s">
        <v>7408</v>
      </c>
      <c r="C6341" s="555" t="s">
        <v>7409</v>
      </c>
      <c r="D6341" s="32" t="s">
        <v>1808</v>
      </c>
      <c r="E6341" s="195">
        <f t="shared" si="411"/>
        <v>1</v>
      </c>
      <c r="F6341" s="187"/>
      <c r="G6341" s="187"/>
      <c r="H6341" s="187">
        <v>1</v>
      </c>
      <c r="I6341" s="48"/>
      <c r="J6341" s="49"/>
      <c r="K6341" s="49"/>
      <c r="L6341" s="49"/>
      <c r="M6341" s="49"/>
      <c r="N6341" s="49"/>
      <c r="O6341" s="49"/>
      <c r="P6341" s="49"/>
      <c r="Q6341" s="49"/>
      <c r="R6341" s="49"/>
      <c r="S6341" s="49"/>
      <c r="T6341" s="49"/>
      <c r="U6341" s="49"/>
      <c r="V6341" s="49"/>
      <c r="W6341" s="49"/>
      <c r="X6341" s="49"/>
      <c r="Y6341" s="49"/>
      <c r="Z6341" s="49"/>
      <c r="AA6341" s="49"/>
      <c r="AB6341" s="49"/>
      <c r="AC6341" s="49"/>
      <c r="AD6341" s="49"/>
      <c r="AE6341" s="49"/>
      <c r="AF6341" s="49"/>
      <c r="AG6341" s="49"/>
      <c r="AH6341" s="49"/>
      <c r="AI6341" s="49"/>
      <c r="AJ6341" s="49"/>
      <c r="AK6341" s="49"/>
      <c r="AL6341" s="49"/>
      <c r="AM6341" s="49"/>
      <c r="AN6341" s="49"/>
      <c r="AO6341" s="49"/>
      <c r="AP6341" s="49"/>
      <c r="AQ6341" s="49"/>
      <c r="AR6341" s="49"/>
      <c r="AS6341" s="49"/>
      <c r="AT6341" s="49"/>
      <c r="AU6341" s="49"/>
      <c r="AV6341" s="49"/>
      <c r="AW6341" s="49"/>
      <c r="AX6341" s="49"/>
      <c r="AY6341" s="49"/>
      <c r="AZ6341" s="49"/>
      <c r="BA6341" s="49"/>
      <c r="BB6341" s="49"/>
      <c r="BC6341" s="49"/>
      <c r="BD6341" s="49"/>
      <c r="BE6341" s="49"/>
      <c r="BF6341" s="49"/>
      <c r="BG6341" s="49"/>
      <c r="BH6341" s="49"/>
      <c r="BI6341" s="49"/>
      <c r="BJ6341" s="49"/>
      <c r="BK6341" s="49"/>
      <c r="BL6341" s="49"/>
      <c r="BM6341" s="49"/>
      <c r="BN6341" s="49"/>
      <c r="BO6341" s="49"/>
      <c r="BP6341" s="49"/>
      <c r="BQ6341" s="49"/>
      <c r="BR6341" s="49"/>
      <c r="BS6341" s="49"/>
      <c r="BT6341" s="49"/>
      <c r="BU6341" s="49"/>
      <c r="BV6341" s="49"/>
      <c r="BW6341" s="49"/>
      <c r="BX6341" s="49"/>
      <c r="BY6341" s="49"/>
      <c r="BZ6341" s="49"/>
      <c r="CA6341" s="49"/>
      <c r="CB6341" s="49"/>
      <c r="CC6341" s="49"/>
      <c r="CD6341" s="49"/>
      <c r="CE6341" s="49"/>
      <c r="CF6341" s="49"/>
      <c r="CG6341" s="49"/>
      <c r="CH6341" s="49"/>
      <c r="CI6341" s="49"/>
      <c r="CJ6341" s="49"/>
      <c r="CK6341" s="49"/>
      <c r="CL6341" s="49"/>
      <c r="CM6341" s="49"/>
      <c r="CN6341" s="49"/>
      <c r="CO6341" s="49"/>
      <c r="CP6341" s="49"/>
      <c r="CQ6341" s="49"/>
      <c r="CR6341" s="49"/>
      <c r="CS6341" s="49"/>
      <c r="CT6341" s="49"/>
      <c r="CU6341" s="49"/>
      <c r="CV6341" s="49"/>
      <c r="CW6341" s="49"/>
      <c r="CX6341" s="49"/>
      <c r="CY6341" s="49"/>
      <c r="CZ6341" s="49"/>
      <c r="DA6341" s="49"/>
      <c r="DB6341" s="49"/>
      <c r="DC6341" s="49"/>
      <c r="DD6341" s="49"/>
      <c r="DE6341" s="49"/>
      <c r="DF6341" s="49"/>
      <c r="DG6341" s="49"/>
      <c r="DH6341" s="49"/>
      <c r="DI6341" s="49"/>
      <c r="DJ6341" s="49"/>
      <c r="DK6341" s="49"/>
      <c r="DL6341" s="49"/>
      <c r="DM6341" s="49"/>
      <c r="DN6341" s="49"/>
      <c r="DO6341" s="49"/>
      <c r="DP6341" s="49"/>
      <c r="DQ6341" s="49"/>
      <c r="DR6341" s="49"/>
      <c r="DS6341" s="49"/>
      <c r="DT6341" s="49"/>
      <c r="DU6341" s="49"/>
      <c r="DV6341" s="49"/>
      <c r="DW6341" s="49"/>
      <c r="DX6341" s="49"/>
      <c r="DY6341" s="49"/>
      <c r="DZ6341" s="49"/>
      <c r="EA6341" s="49"/>
      <c r="EB6341" s="49"/>
      <c r="EC6341" s="49"/>
      <c r="ED6341" s="49"/>
      <c r="EE6341" s="49"/>
      <c r="EF6341" s="49"/>
      <c r="EG6341" s="49"/>
      <c r="EH6341" s="49"/>
      <c r="EI6341" s="49"/>
      <c r="EJ6341" s="49"/>
      <c r="EK6341" s="49"/>
      <c r="EL6341" s="49"/>
      <c r="EM6341" s="49"/>
      <c r="EN6341" s="49"/>
      <c r="EO6341" s="49"/>
      <c r="EP6341" s="49"/>
      <c r="EQ6341" s="49"/>
      <c r="ER6341" s="49"/>
      <c r="ES6341" s="49"/>
      <c r="ET6341" s="49"/>
      <c r="EU6341" s="49"/>
      <c r="EV6341" s="49"/>
      <c r="EW6341" s="49"/>
      <c r="EX6341" s="49"/>
      <c r="EY6341" s="49"/>
      <c r="EZ6341" s="49"/>
      <c r="FA6341" s="49"/>
      <c r="FB6341" s="49"/>
      <c r="FC6341" s="49"/>
      <c r="FD6341" s="49"/>
      <c r="FE6341" s="49"/>
      <c r="FF6341" s="49"/>
      <c r="FG6341" s="49"/>
      <c r="FH6341" s="49"/>
      <c r="FI6341" s="49"/>
      <c r="FJ6341" s="49"/>
      <c r="FK6341" s="49"/>
      <c r="FL6341" s="49"/>
      <c r="FM6341" s="49"/>
      <c r="FN6341" s="49"/>
      <c r="FO6341" s="49"/>
      <c r="FP6341" s="49"/>
      <c r="FQ6341" s="49"/>
      <c r="FR6341" s="49"/>
      <c r="FS6341" s="49"/>
      <c r="FT6341" s="49"/>
      <c r="FU6341" s="49"/>
      <c r="FV6341" s="49"/>
      <c r="FW6341" s="49"/>
      <c r="FX6341" s="49"/>
      <c r="FY6341" s="49"/>
      <c r="FZ6341" s="49"/>
      <c r="GA6341" s="49"/>
      <c r="GB6341" s="49"/>
      <c r="GC6341" s="49"/>
      <c r="GD6341" s="49"/>
      <c r="GE6341" s="49"/>
      <c r="GF6341" s="49"/>
      <c r="GG6341" s="49"/>
      <c r="GH6341" s="49"/>
      <c r="GI6341" s="49"/>
      <c r="GJ6341" s="49"/>
      <c r="GK6341" s="49"/>
      <c r="GL6341" s="49"/>
      <c r="GM6341" s="49"/>
      <c r="GN6341" s="49"/>
      <c r="GO6341" s="49"/>
      <c r="GP6341" s="49"/>
      <c r="GQ6341" s="49"/>
      <c r="GR6341" s="49"/>
      <c r="GS6341" s="49"/>
      <c r="GT6341" s="49"/>
      <c r="GU6341" s="49"/>
      <c r="GV6341" s="49"/>
      <c r="GW6341" s="49"/>
      <c r="GX6341" s="49"/>
      <c r="GY6341" s="49"/>
      <c r="GZ6341" s="49"/>
      <c r="HA6341" s="49"/>
      <c r="HB6341" s="49"/>
      <c r="HC6341" s="49"/>
      <c r="HD6341" s="49"/>
      <c r="HE6341" s="49"/>
      <c r="HF6341" s="49"/>
      <c r="HG6341" s="49"/>
      <c r="HH6341" s="49"/>
      <c r="HI6341" s="49"/>
      <c r="HJ6341" s="49"/>
      <c r="HK6341" s="49"/>
      <c r="HL6341" s="49"/>
      <c r="HM6341" s="49"/>
      <c r="HN6341" s="49"/>
      <c r="HO6341" s="49"/>
      <c r="HP6341" s="49"/>
      <c r="HQ6341" s="49"/>
      <c r="HR6341" s="49"/>
      <c r="HS6341" s="49"/>
      <c r="HT6341" s="49"/>
      <c r="HU6341" s="49"/>
      <c r="HV6341" s="49"/>
      <c r="HW6341" s="49"/>
      <c r="HX6341" s="49"/>
      <c r="HY6341" s="49"/>
      <c r="HZ6341" s="49"/>
      <c r="IA6341" s="49"/>
      <c r="IB6341" s="49"/>
      <c r="IC6341" s="49"/>
      <c r="ID6341" s="49"/>
      <c r="IE6341" s="49"/>
      <c r="IF6341" s="49"/>
      <c r="IG6341" s="49"/>
      <c r="IH6341" s="49"/>
    </row>
    <row r="6342" spans="1:242">
      <c r="A6342" s="32">
        <v>89</v>
      </c>
      <c r="B6342" s="210" t="s">
        <v>7410</v>
      </c>
      <c r="C6342" s="555" t="s">
        <v>7411</v>
      </c>
      <c r="D6342" s="32" t="s">
        <v>1808</v>
      </c>
      <c r="E6342" s="195">
        <f t="shared" si="411"/>
        <v>1</v>
      </c>
      <c r="F6342" s="187">
        <v>1</v>
      </c>
      <c r="G6342" s="187"/>
      <c r="H6342" s="187"/>
      <c r="I6342" s="48"/>
      <c r="J6342" s="49"/>
      <c r="K6342" s="49"/>
      <c r="L6342" s="49"/>
      <c r="M6342" s="49"/>
      <c r="N6342" s="49"/>
      <c r="O6342" s="49"/>
      <c r="P6342" s="49"/>
      <c r="Q6342" s="49"/>
      <c r="R6342" s="49"/>
      <c r="S6342" s="49"/>
      <c r="T6342" s="49"/>
      <c r="U6342" s="49"/>
      <c r="V6342" s="49"/>
      <c r="W6342" s="49"/>
      <c r="X6342" s="49"/>
      <c r="Y6342" s="49"/>
      <c r="Z6342" s="49"/>
      <c r="AA6342" s="49"/>
      <c r="AB6342" s="49"/>
      <c r="AC6342" s="49"/>
      <c r="AD6342" s="49"/>
      <c r="AE6342" s="49"/>
      <c r="AF6342" s="49"/>
      <c r="AG6342" s="49"/>
      <c r="AH6342" s="49"/>
      <c r="AI6342" s="49"/>
      <c r="AJ6342" s="49"/>
      <c r="AK6342" s="49"/>
      <c r="AL6342" s="49"/>
      <c r="AM6342" s="49"/>
      <c r="AN6342" s="49"/>
      <c r="AO6342" s="49"/>
      <c r="AP6342" s="49"/>
      <c r="AQ6342" s="49"/>
      <c r="AR6342" s="49"/>
      <c r="AS6342" s="49"/>
      <c r="AT6342" s="49"/>
      <c r="AU6342" s="49"/>
      <c r="AV6342" s="49"/>
      <c r="AW6342" s="49"/>
      <c r="AX6342" s="49"/>
      <c r="AY6342" s="49"/>
      <c r="AZ6342" s="49"/>
      <c r="BA6342" s="49"/>
      <c r="BB6342" s="49"/>
      <c r="BC6342" s="49"/>
      <c r="BD6342" s="49"/>
      <c r="BE6342" s="49"/>
      <c r="BF6342" s="49"/>
      <c r="BG6342" s="49"/>
      <c r="BH6342" s="49"/>
      <c r="BI6342" s="49"/>
      <c r="BJ6342" s="49"/>
      <c r="BK6342" s="49"/>
      <c r="BL6342" s="49"/>
      <c r="BM6342" s="49"/>
      <c r="BN6342" s="49"/>
      <c r="BO6342" s="49"/>
      <c r="BP6342" s="49"/>
      <c r="BQ6342" s="49"/>
      <c r="BR6342" s="49"/>
      <c r="BS6342" s="49"/>
      <c r="BT6342" s="49"/>
      <c r="BU6342" s="49"/>
      <c r="BV6342" s="49"/>
      <c r="BW6342" s="49"/>
      <c r="BX6342" s="49"/>
      <c r="BY6342" s="49"/>
      <c r="BZ6342" s="49"/>
      <c r="CA6342" s="49"/>
      <c r="CB6342" s="49"/>
      <c r="CC6342" s="49"/>
      <c r="CD6342" s="49"/>
      <c r="CE6342" s="49"/>
      <c r="CF6342" s="49"/>
      <c r="CG6342" s="49"/>
      <c r="CH6342" s="49"/>
      <c r="CI6342" s="49"/>
      <c r="CJ6342" s="49"/>
      <c r="CK6342" s="49"/>
      <c r="CL6342" s="49"/>
      <c r="CM6342" s="49"/>
      <c r="CN6342" s="49"/>
      <c r="CO6342" s="49"/>
      <c r="CP6342" s="49"/>
      <c r="CQ6342" s="49"/>
      <c r="CR6342" s="49"/>
      <c r="CS6342" s="49"/>
      <c r="CT6342" s="49"/>
      <c r="CU6342" s="49"/>
      <c r="CV6342" s="49"/>
      <c r="CW6342" s="49"/>
      <c r="CX6342" s="49"/>
      <c r="CY6342" s="49"/>
      <c r="CZ6342" s="49"/>
      <c r="DA6342" s="49"/>
      <c r="DB6342" s="49"/>
      <c r="DC6342" s="49"/>
      <c r="DD6342" s="49"/>
      <c r="DE6342" s="49"/>
      <c r="DF6342" s="49"/>
      <c r="DG6342" s="49"/>
      <c r="DH6342" s="49"/>
      <c r="DI6342" s="49"/>
      <c r="DJ6342" s="49"/>
      <c r="DK6342" s="49"/>
      <c r="DL6342" s="49"/>
      <c r="DM6342" s="49"/>
      <c r="DN6342" s="49"/>
      <c r="DO6342" s="49"/>
      <c r="DP6342" s="49"/>
      <c r="DQ6342" s="49"/>
      <c r="DR6342" s="49"/>
      <c r="DS6342" s="49"/>
      <c r="DT6342" s="49"/>
      <c r="DU6342" s="49"/>
      <c r="DV6342" s="49"/>
      <c r="DW6342" s="49"/>
      <c r="DX6342" s="49"/>
      <c r="DY6342" s="49"/>
      <c r="DZ6342" s="49"/>
      <c r="EA6342" s="49"/>
      <c r="EB6342" s="49"/>
      <c r="EC6342" s="49"/>
      <c r="ED6342" s="49"/>
      <c r="EE6342" s="49"/>
      <c r="EF6342" s="49"/>
      <c r="EG6342" s="49"/>
      <c r="EH6342" s="49"/>
      <c r="EI6342" s="49"/>
      <c r="EJ6342" s="49"/>
      <c r="EK6342" s="49"/>
      <c r="EL6342" s="49"/>
      <c r="EM6342" s="49"/>
      <c r="EN6342" s="49"/>
      <c r="EO6342" s="49"/>
      <c r="EP6342" s="49"/>
      <c r="EQ6342" s="49"/>
      <c r="ER6342" s="49"/>
      <c r="ES6342" s="49"/>
      <c r="ET6342" s="49"/>
      <c r="EU6342" s="49"/>
      <c r="EV6342" s="49"/>
      <c r="EW6342" s="49"/>
      <c r="EX6342" s="49"/>
      <c r="EY6342" s="49"/>
      <c r="EZ6342" s="49"/>
      <c r="FA6342" s="49"/>
      <c r="FB6342" s="49"/>
      <c r="FC6342" s="49"/>
      <c r="FD6342" s="49"/>
      <c r="FE6342" s="49"/>
      <c r="FF6342" s="49"/>
      <c r="FG6342" s="49"/>
      <c r="FH6342" s="49"/>
      <c r="FI6342" s="49"/>
      <c r="FJ6342" s="49"/>
      <c r="FK6342" s="49"/>
      <c r="FL6342" s="49"/>
      <c r="FM6342" s="49"/>
      <c r="FN6342" s="49"/>
      <c r="FO6342" s="49"/>
      <c r="FP6342" s="49"/>
      <c r="FQ6342" s="49"/>
      <c r="FR6342" s="49"/>
      <c r="FS6342" s="49"/>
      <c r="FT6342" s="49"/>
      <c r="FU6342" s="49"/>
      <c r="FV6342" s="49"/>
      <c r="FW6342" s="49"/>
      <c r="FX6342" s="49"/>
      <c r="FY6342" s="49"/>
      <c r="FZ6342" s="49"/>
      <c r="GA6342" s="49"/>
      <c r="GB6342" s="49"/>
      <c r="GC6342" s="49"/>
      <c r="GD6342" s="49"/>
      <c r="GE6342" s="49"/>
      <c r="GF6342" s="49"/>
      <c r="GG6342" s="49"/>
      <c r="GH6342" s="49"/>
      <c r="GI6342" s="49"/>
      <c r="GJ6342" s="49"/>
      <c r="GK6342" s="49"/>
      <c r="GL6342" s="49"/>
      <c r="GM6342" s="49"/>
      <c r="GN6342" s="49"/>
      <c r="GO6342" s="49"/>
      <c r="GP6342" s="49"/>
      <c r="GQ6342" s="49"/>
      <c r="GR6342" s="49"/>
      <c r="GS6342" s="49"/>
      <c r="GT6342" s="49"/>
      <c r="GU6342" s="49"/>
      <c r="GV6342" s="49"/>
      <c r="GW6342" s="49"/>
      <c r="GX6342" s="49"/>
      <c r="GY6342" s="49"/>
      <c r="GZ6342" s="49"/>
      <c r="HA6342" s="49"/>
      <c r="HB6342" s="49"/>
      <c r="HC6342" s="49"/>
      <c r="HD6342" s="49"/>
      <c r="HE6342" s="49"/>
      <c r="HF6342" s="49"/>
      <c r="HG6342" s="49"/>
      <c r="HH6342" s="49"/>
      <c r="HI6342" s="49"/>
      <c r="HJ6342" s="49"/>
      <c r="HK6342" s="49"/>
      <c r="HL6342" s="49"/>
      <c r="HM6342" s="49"/>
      <c r="HN6342" s="49"/>
      <c r="HO6342" s="49"/>
      <c r="HP6342" s="49"/>
      <c r="HQ6342" s="49"/>
      <c r="HR6342" s="49"/>
      <c r="HS6342" s="49"/>
      <c r="HT6342" s="49"/>
      <c r="HU6342" s="49"/>
      <c r="HV6342" s="49"/>
      <c r="HW6342" s="49"/>
      <c r="HX6342" s="49"/>
      <c r="HY6342" s="49"/>
      <c r="HZ6342" s="49"/>
      <c r="IA6342" s="49"/>
      <c r="IB6342" s="49"/>
      <c r="IC6342" s="49"/>
      <c r="ID6342" s="49"/>
      <c r="IE6342" s="49"/>
      <c r="IF6342" s="49"/>
      <c r="IG6342" s="49"/>
      <c r="IH6342" s="49"/>
    </row>
    <row r="6343" spans="1:242">
      <c r="A6343" s="32">
        <v>90</v>
      </c>
      <c r="B6343" s="210" t="s">
        <v>7412</v>
      </c>
      <c r="C6343" s="555" t="s">
        <v>7413</v>
      </c>
      <c r="D6343" s="32" t="s">
        <v>1808</v>
      </c>
      <c r="E6343" s="195">
        <f t="shared" si="411"/>
        <v>0</v>
      </c>
      <c r="F6343" s="187"/>
      <c r="G6343" s="187"/>
      <c r="H6343" s="187"/>
      <c r="I6343" s="48"/>
      <c r="J6343" s="49"/>
      <c r="K6343" s="49"/>
      <c r="L6343" s="49"/>
      <c r="M6343" s="49"/>
      <c r="N6343" s="49"/>
      <c r="O6343" s="49"/>
      <c r="P6343" s="49"/>
      <c r="Q6343" s="49"/>
      <c r="R6343" s="49"/>
      <c r="S6343" s="49"/>
      <c r="T6343" s="49"/>
      <c r="U6343" s="49"/>
      <c r="V6343" s="49"/>
      <c r="W6343" s="49"/>
      <c r="X6343" s="49"/>
      <c r="Y6343" s="49"/>
      <c r="Z6343" s="49"/>
      <c r="AA6343" s="49"/>
      <c r="AB6343" s="49"/>
      <c r="AC6343" s="49"/>
      <c r="AD6343" s="49"/>
      <c r="AE6343" s="49"/>
      <c r="AF6343" s="49"/>
      <c r="AG6343" s="49"/>
      <c r="AH6343" s="49"/>
      <c r="AI6343" s="49"/>
      <c r="AJ6343" s="49"/>
      <c r="AK6343" s="49"/>
      <c r="AL6343" s="49"/>
      <c r="AM6343" s="49"/>
      <c r="AN6343" s="49"/>
      <c r="AO6343" s="49"/>
      <c r="AP6343" s="49"/>
      <c r="AQ6343" s="49"/>
      <c r="AR6343" s="49"/>
      <c r="AS6343" s="49"/>
      <c r="AT6343" s="49"/>
      <c r="AU6343" s="49"/>
      <c r="AV6343" s="49"/>
      <c r="AW6343" s="49"/>
      <c r="AX6343" s="49"/>
      <c r="AY6343" s="49"/>
      <c r="AZ6343" s="49"/>
      <c r="BA6343" s="49"/>
      <c r="BB6343" s="49"/>
      <c r="BC6343" s="49"/>
      <c r="BD6343" s="49"/>
      <c r="BE6343" s="49"/>
      <c r="BF6343" s="49"/>
      <c r="BG6343" s="49"/>
      <c r="BH6343" s="49"/>
      <c r="BI6343" s="49"/>
      <c r="BJ6343" s="49"/>
      <c r="BK6343" s="49"/>
      <c r="BL6343" s="49"/>
      <c r="BM6343" s="49"/>
      <c r="BN6343" s="49"/>
      <c r="BO6343" s="49"/>
      <c r="BP6343" s="49"/>
      <c r="BQ6343" s="49"/>
      <c r="BR6343" s="49"/>
      <c r="BS6343" s="49"/>
      <c r="BT6343" s="49"/>
      <c r="BU6343" s="49"/>
      <c r="BV6343" s="49"/>
      <c r="BW6343" s="49"/>
      <c r="BX6343" s="49"/>
      <c r="BY6343" s="49"/>
      <c r="BZ6343" s="49"/>
      <c r="CA6343" s="49"/>
      <c r="CB6343" s="49"/>
      <c r="CC6343" s="49"/>
      <c r="CD6343" s="49"/>
      <c r="CE6343" s="49"/>
      <c r="CF6343" s="49"/>
      <c r="CG6343" s="49"/>
      <c r="CH6343" s="49"/>
      <c r="CI6343" s="49"/>
      <c r="CJ6343" s="49"/>
      <c r="CK6343" s="49"/>
      <c r="CL6343" s="49"/>
      <c r="CM6343" s="49"/>
      <c r="CN6343" s="49"/>
      <c r="CO6343" s="49"/>
      <c r="CP6343" s="49"/>
      <c r="CQ6343" s="49"/>
      <c r="CR6343" s="49"/>
      <c r="CS6343" s="49"/>
      <c r="CT6343" s="49"/>
      <c r="CU6343" s="49"/>
      <c r="CV6343" s="49"/>
      <c r="CW6343" s="49"/>
      <c r="CX6343" s="49"/>
      <c r="CY6343" s="49"/>
      <c r="CZ6343" s="49"/>
      <c r="DA6343" s="49"/>
      <c r="DB6343" s="49"/>
      <c r="DC6343" s="49"/>
      <c r="DD6343" s="49"/>
      <c r="DE6343" s="49"/>
      <c r="DF6343" s="49"/>
      <c r="DG6343" s="49"/>
      <c r="DH6343" s="49"/>
      <c r="DI6343" s="49"/>
      <c r="DJ6343" s="49"/>
      <c r="DK6343" s="49"/>
      <c r="DL6343" s="49"/>
      <c r="DM6343" s="49"/>
      <c r="DN6343" s="49"/>
      <c r="DO6343" s="49"/>
      <c r="DP6343" s="49"/>
      <c r="DQ6343" s="49"/>
      <c r="DR6343" s="49"/>
      <c r="DS6343" s="49"/>
      <c r="DT6343" s="49"/>
      <c r="DU6343" s="49"/>
      <c r="DV6343" s="49"/>
      <c r="DW6343" s="49"/>
      <c r="DX6343" s="49"/>
      <c r="DY6343" s="49"/>
      <c r="DZ6343" s="49"/>
      <c r="EA6343" s="49"/>
      <c r="EB6343" s="49"/>
      <c r="EC6343" s="49"/>
      <c r="ED6343" s="49"/>
      <c r="EE6343" s="49"/>
      <c r="EF6343" s="49"/>
      <c r="EG6343" s="49"/>
      <c r="EH6343" s="49"/>
      <c r="EI6343" s="49"/>
      <c r="EJ6343" s="49"/>
      <c r="EK6343" s="49"/>
      <c r="EL6343" s="49"/>
      <c r="EM6343" s="49"/>
      <c r="EN6343" s="49"/>
      <c r="EO6343" s="49"/>
      <c r="EP6343" s="49"/>
      <c r="EQ6343" s="49"/>
      <c r="ER6343" s="49"/>
      <c r="ES6343" s="49"/>
      <c r="ET6343" s="49"/>
      <c r="EU6343" s="49"/>
      <c r="EV6343" s="49"/>
      <c r="EW6343" s="49"/>
      <c r="EX6343" s="49"/>
      <c r="EY6343" s="49"/>
      <c r="EZ6343" s="49"/>
      <c r="FA6343" s="49"/>
      <c r="FB6343" s="49"/>
      <c r="FC6343" s="49"/>
      <c r="FD6343" s="49"/>
      <c r="FE6343" s="49"/>
      <c r="FF6343" s="49"/>
      <c r="FG6343" s="49"/>
      <c r="FH6343" s="49"/>
      <c r="FI6343" s="49"/>
      <c r="FJ6343" s="49"/>
      <c r="FK6343" s="49"/>
      <c r="FL6343" s="49"/>
      <c r="FM6343" s="49"/>
      <c r="FN6343" s="49"/>
      <c r="FO6343" s="49"/>
      <c r="FP6343" s="49"/>
      <c r="FQ6343" s="49"/>
      <c r="FR6343" s="49"/>
      <c r="FS6343" s="49"/>
      <c r="FT6343" s="49"/>
      <c r="FU6343" s="49"/>
      <c r="FV6343" s="49"/>
      <c r="FW6343" s="49"/>
      <c r="FX6343" s="49"/>
      <c r="FY6343" s="49"/>
      <c r="FZ6343" s="49"/>
      <c r="GA6343" s="49"/>
      <c r="GB6343" s="49"/>
      <c r="GC6343" s="49"/>
      <c r="GD6343" s="49"/>
      <c r="GE6343" s="49"/>
      <c r="GF6343" s="49"/>
      <c r="GG6343" s="49"/>
      <c r="GH6343" s="49"/>
      <c r="GI6343" s="49"/>
      <c r="GJ6343" s="49"/>
      <c r="GK6343" s="49"/>
      <c r="GL6343" s="49"/>
      <c r="GM6343" s="49"/>
      <c r="GN6343" s="49"/>
      <c r="GO6343" s="49"/>
      <c r="GP6343" s="49"/>
      <c r="GQ6343" s="49"/>
      <c r="GR6343" s="49"/>
      <c r="GS6343" s="49"/>
      <c r="GT6343" s="49"/>
      <c r="GU6343" s="49"/>
      <c r="GV6343" s="49"/>
      <c r="GW6343" s="49"/>
      <c r="GX6343" s="49"/>
      <c r="GY6343" s="49"/>
      <c r="GZ6343" s="49"/>
      <c r="HA6343" s="49"/>
      <c r="HB6343" s="49"/>
      <c r="HC6343" s="49"/>
      <c r="HD6343" s="49"/>
      <c r="HE6343" s="49"/>
      <c r="HF6343" s="49"/>
      <c r="HG6343" s="49"/>
      <c r="HH6343" s="49"/>
      <c r="HI6343" s="49"/>
      <c r="HJ6343" s="49"/>
      <c r="HK6343" s="49"/>
      <c r="HL6343" s="49"/>
      <c r="HM6343" s="49"/>
      <c r="HN6343" s="49"/>
      <c r="HO6343" s="49"/>
      <c r="HP6343" s="49"/>
      <c r="HQ6343" s="49"/>
      <c r="HR6343" s="49"/>
      <c r="HS6343" s="49"/>
      <c r="HT6343" s="49"/>
      <c r="HU6343" s="49"/>
      <c r="HV6343" s="49"/>
      <c r="HW6343" s="49"/>
      <c r="HX6343" s="49"/>
      <c r="HY6343" s="49"/>
      <c r="HZ6343" s="49"/>
      <c r="IA6343" s="49"/>
      <c r="IB6343" s="49"/>
      <c r="IC6343" s="49"/>
      <c r="ID6343" s="49"/>
      <c r="IE6343" s="49"/>
      <c r="IF6343" s="49"/>
      <c r="IG6343" s="49"/>
      <c r="IH6343" s="49"/>
    </row>
    <row r="6344" spans="1:242">
      <c r="A6344" s="32">
        <v>91</v>
      </c>
      <c r="B6344" s="210" t="s">
        <v>7295</v>
      </c>
      <c r="C6344" s="558" t="s">
        <v>7414</v>
      </c>
      <c r="D6344" s="32" t="s">
        <v>1808</v>
      </c>
      <c r="E6344" s="195">
        <f t="shared" si="411"/>
        <v>2</v>
      </c>
      <c r="F6344" s="187"/>
      <c r="G6344" s="187">
        <v>2</v>
      </c>
      <c r="H6344" s="187"/>
      <c r="I6344" s="48"/>
      <c r="J6344" s="49"/>
      <c r="K6344" s="49"/>
      <c r="L6344" s="49"/>
      <c r="M6344" s="49"/>
      <c r="N6344" s="49"/>
      <c r="O6344" s="49"/>
      <c r="P6344" s="49"/>
      <c r="Q6344" s="49"/>
      <c r="R6344" s="49"/>
      <c r="S6344" s="49"/>
      <c r="T6344" s="49"/>
      <c r="U6344" s="49"/>
      <c r="V6344" s="49"/>
      <c r="W6344" s="49"/>
      <c r="X6344" s="49"/>
      <c r="Y6344" s="49"/>
      <c r="Z6344" s="49"/>
      <c r="AA6344" s="49"/>
      <c r="AB6344" s="49"/>
      <c r="AC6344" s="49"/>
      <c r="AD6344" s="49"/>
      <c r="AE6344" s="49"/>
      <c r="AF6344" s="49"/>
      <c r="AG6344" s="49"/>
      <c r="AH6344" s="49"/>
      <c r="AI6344" s="49"/>
      <c r="AJ6344" s="49"/>
      <c r="AK6344" s="49"/>
      <c r="AL6344" s="49"/>
      <c r="AM6344" s="49"/>
      <c r="AN6344" s="49"/>
      <c r="AO6344" s="49"/>
      <c r="AP6344" s="49"/>
      <c r="AQ6344" s="49"/>
      <c r="AR6344" s="49"/>
      <c r="AS6344" s="49"/>
      <c r="AT6344" s="49"/>
      <c r="AU6344" s="49"/>
      <c r="AV6344" s="49"/>
      <c r="AW6344" s="49"/>
      <c r="AX6344" s="49"/>
      <c r="AY6344" s="49"/>
      <c r="AZ6344" s="49"/>
      <c r="BA6344" s="49"/>
      <c r="BB6344" s="49"/>
      <c r="BC6344" s="49"/>
      <c r="BD6344" s="49"/>
      <c r="BE6344" s="49"/>
      <c r="BF6344" s="49"/>
      <c r="BG6344" s="49"/>
      <c r="BH6344" s="49"/>
      <c r="BI6344" s="49"/>
      <c r="BJ6344" s="49"/>
      <c r="BK6344" s="49"/>
      <c r="BL6344" s="49"/>
      <c r="BM6344" s="49"/>
      <c r="BN6344" s="49"/>
      <c r="BO6344" s="49"/>
      <c r="BP6344" s="49"/>
      <c r="BQ6344" s="49"/>
      <c r="BR6344" s="49"/>
      <c r="BS6344" s="49"/>
      <c r="BT6344" s="49"/>
      <c r="BU6344" s="49"/>
      <c r="BV6344" s="49"/>
      <c r="BW6344" s="49"/>
      <c r="BX6344" s="49"/>
      <c r="BY6344" s="49"/>
      <c r="BZ6344" s="49"/>
      <c r="CA6344" s="49"/>
      <c r="CB6344" s="49"/>
      <c r="CC6344" s="49"/>
      <c r="CD6344" s="49"/>
      <c r="CE6344" s="49"/>
      <c r="CF6344" s="49"/>
      <c r="CG6344" s="49"/>
      <c r="CH6344" s="49"/>
      <c r="CI6344" s="49"/>
      <c r="CJ6344" s="49"/>
      <c r="CK6344" s="49"/>
      <c r="CL6344" s="49"/>
      <c r="CM6344" s="49"/>
      <c r="CN6344" s="49"/>
      <c r="CO6344" s="49"/>
      <c r="CP6344" s="49"/>
      <c r="CQ6344" s="49"/>
      <c r="CR6344" s="49"/>
      <c r="CS6344" s="49"/>
      <c r="CT6344" s="49"/>
      <c r="CU6344" s="49"/>
      <c r="CV6344" s="49"/>
      <c r="CW6344" s="49"/>
      <c r="CX6344" s="49"/>
      <c r="CY6344" s="49"/>
      <c r="CZ6344" s="49"/>
      <c r="DA6344" s="49"/>
      <c r="DB6344" s="49"/>
      <c r="DC6344" s="49"/>
      <c r="DD6344" s="49"/>
      <c r="DE6344" s="49"/>
      <c r="DF6344" s="49"/>
      <c r="DG6344" s="49"/>
      <c r="DH6344" s="49"/>
      <c r="DI6344" s="49"/>
      <c r="DJ6344" s="49"/>
      <c r="DK6344" s="49"/>
      <c r="DL6344" s="49"/>
      <c r="DM6344" s="49"/>
      <c r="DN6344" s="49"/>
      <c r="DO6344" s="49"/>
      <c r="DP6344" s="49"/>
      <c r="DQ6344" s="49"/>
      <c r="DR6344" s="49"/>
      <c r="DS6344" s="49"/>
      <c r="DT6344" s="49"/>
      <c r="DU6344" s="49"/>
      <c r="DV6344" s="49"/>
      <c r="DW6344" s="49"/>
      <c r="DX6344" s="49"/>
      <c r="DY6344" s="49"/>
      <c r="DZ6344" s="49"/>
      <c r="EA6344" s="49"/>
      <c r="EB6344" s="49"/>
      <c r="EC6344" s="49"/>
      <c r="ED6344" s="49"/>
      <c r="EE6344" s="49"/>
      <c r="EF6344" s="49"/>
      <c r="EG6344" s="49"/>
      <c r="EH6344" s="49"/>
      <c r="EI6344" s="49"/>
      <c r="EJ6344" s="49"/>
      <c r="EK6344" s="49"/>
      <c r="EL6344" s="49"/>
      <c r="EM6344" s="49"/>
      <c r="EN6344" s="49"/>
      <c r="EO6344" s="49"/>
      <c r="EP6344" s="49"/>
      <c r="EQ6344" s="49"/>
      <c r="ER6344" s="49"/>
      <c r="ES6344" s="49"/>
      <c r="ET6344" s="49"/>
      <c r="EU6344" s="49"/>
      <c r="EV6344" s="49"/>
      <c r="EW6344" s="49"/>
      <c r="EX6344" s="49"/>
      <c r="EY6344" s="49"/>
      <c r="EZ6344" s="49"/>
      <c r="FA6344" s="49"/>
      <c r="FB6344" s="49"/>
      <c r="FC6344" s="49"/>
      <c r="FD6344" s="49"/>
      <c r="FE6344" s="49"/>
      <c r="FF6344" s="49"/>
      <c r="FG6344" s="49"/>
      <c r="FH6344" s="49"/>
      <c r="FI6344" s="49"/>
      <c r="FJ6344" s="49"/>
      <c r="FK6344" s="49"/>
      <c r="FL6344" s="49"/>
      <c r="FM6344" s="49"/>
      <c r="FN6344" s="49"/>
      <c r="FO6344" s="49"/>
      <c r="FP6344" s="49"/>
      <c r="FQ6344" s="49"/>
      <c r="FR6344" s="49"/>
      <c r="FS6344" s="49"/>
      <c r="FT6344" s="49"/>
      <c r="FU6344" s="49"/>
      <c r="FV6344" s="49"/>
      <c r="FW6344" s="49"/>
      <c r="FX6344" s="49"/>
      <c r="FY6344" s="49"/>
      <c r="FZ6344" s="49"/>
      <c r="GA6344" s="49"/>
      <c r="GB6344" s="49"/>
      <c r="GC6344" s="49"/>
      <c r="GD6344" s="49"/>
      <c r="GE6344" s="49"/>
      <c r="GF6344" s="49"/>
      <c r="GG6344" s="49"/>
      <c r="GH6344" s="49"/>
      <c r="GI6344" s="49"/>
      <c r="GJ6344" s="49"/>
      <c r="GK6344" s="49"/>
      <c r="GL6344" s="49"/>
      <c r="GM6344" s="49"/>
      <c r="GN6344" s="49"/>
      <c r="GO6344" s="49"/>
      <c r="GP6344" s="49"/>
      <c r="GQ6344" s="49"/>
      <c r="GR6344" s="49"/>
      <c r="GS6344" s="49"/>
      <c r="GT6344" s="49"/>
      <c r="GU6344" s="49"/>
      <c r="GV6344" s="49"/>
      <c r="GW6344" s="49"/>
      <c r="GX6344" s="49"/>
      <c r="GY6344" s="49"/>
      <c r="GZ6344" s="49"/>
      <c r="HA6344" s="49"/>
      <c r="HB6344" s="49"/>
      <c r="HC6344" s="49"/>
      <c r="HD6344" s="49"/>
      <c r="HE6344" s="49"/>
      <c r="HF6344" s="49"/>
      <c r="HG6344" s="49"/>
      <c r="HH6344" s="49"/>
      <c r="HI6344" s="49"/>
      <c r="HJ6344" s="49"/>
      <c r="HK6344" s="49"/>
      <c r="HL6344" s="49"/>
      <c r="HM6344" s="49"/>
      <c r="HN6344" s="49"/>
      <c r="HO6344" s="49"/>
      <c r="HP6344" s="49"/>
      <c r="HQ6344" s="49"/>
      <c r="HR6344" s="49"/>
      <c r="HS6344" s="49"/>
      <c r="HT6344" s="49"/>
      <c r="HU6344" s="49"/>
      <c r="HV6344" s="49"/>
      <c r="HW6344" s="49"/>
      <c r="HX6344" s="49"/>
      <c r="HY6344" s="49"/>
      <c r="HZ6344" s="49"/>
      <c r="IA6344" s="49"/>
      <c r="IB6344" s="49"/>
      <c r="IC6344" s="49"/>
      <c r="ID6344" s="49"/>
      <c r="IE6344" s="49"/>
      <c r="IF6344" s="49"/>
      <c r="IG6344" s="49"/>
      <c r="IH6344" s="49"/>
    </row>
    <row r="6345" spans="1:242">
      <c r="A6345" s="32">
        <v>92</v>
      </c>
      <c r="B6345" s="210" t="s">
        <v>7415</v>
      </c>
      <c r="C6345" s="555" t="s">
        <v>7416</v>
      </c>
      <c r="D6345" s="32" t="s">
        <v>7327</v>
      </c>
      <c r="E6345" s="195">
        <f t="shared" si="411"/>
        <v>0</v>
      </c>
      <c r="F6345" s="187"/>
      <c r="G6345" s="187"/>
      <c r="H6345" s="187"/>
      <c r="I6345" s="48"/>
      <c r="J6345" s="49"/>
      <c r="K6345" s="49"/>
      <c r="L6345" s="49"/>
      <c r="M6345" s="49"/>
      <c r="N6345" s="49"/>
      <c r="O6345" s="49"/>
      <c r="P6345" s="49"/>
      <c r="Q6345" s="49"/>
      <c r="R6345" s="49"/>
      <c r="S6345" s="49"/>
      <c r="T6345" s="49"/>
      <c r="U6345" s="49"/>
      <c r="V6345" s="49"/>
      <c r="W6345" s="49"/>
      <c r="X6345" s="49"/>
      <c r="Y6345" s="49"/>
      <c r="Z6345" s="49"/>
      <c r="AA6345" s="49"/>
      <c r="AB6345" s="49"/>
      <c r="AC6345" s="49"/>
      <c r="AD6345" s="49"/>
      <c r="AE6345" s="49"/>
      <c r="AF6345" s="49"/>
      <c r="AG6345" s="49"/>
      <c r="AH6345" s="49"/>
      <c r="AI6345" s="49"/>
      <c r="AJ6345" s="49"/>
      <c r="AK6345" s="49"/>
      <c r="AL6345" s="49"/>
      <c r="AM6345" s="49"/>
      <c r="AN6345" s="49"/>
      <c r="AO6345" s="49"/>
      <c r="AP6345" s="49"/>
      <c r="AQ6345" s="49"/>
      <c r="AR6345" s="49"/>
      <c r="AS6345" s="49"/>
      <c r="AT6345" s="49"/>
      <c r="AU6345" s="49"/>
      <c r="AV6345" s="49"/>
      <c r="AW6345" s="49"/>
      <c r="AX6345" s="49"/>
      <c r="AY6345" s="49"/>
      <c r="AZ6345" s="49"/>
      <c r="BA6345" s="49"/>
      <c r="BB6345" s="49"/>
      <c r="BC6345" s="49"/>
      <c r="BD6345" s="49"/>
      <c r="BE6345" s="49"/>
      <c r="BF6345" s="49"/>
      <c r="BG6345" s="49"/>
      <c r="BH6345" s="49"/>
      <c r="BI6345" s="49"/>
      <c r="BJ6345" s="49"/>
      <c r="BK6345" s="49"/>
      <c r="BL6345" s="49"/>
      <c r="BM6345" s="49"/>
      <c r="BN6345" s="49"/>
      <c r="BO6345" s="49"/>
      <c r="BP6345" s="49"/>
      <c r="BQ6345" s="49"/>
      <c r="BR6345" s="49"/>
      <c r="BS6345" s="49"/>
      <c r="BT6345" s="49"/>
      <c r="BU6345" s="49"/>
      <c r="BV6345" s="49"/>
      <c r="BW6345" s="49"/>
      <c r="BX6345" s="49"/>
      <c r="BY6345" s="49"/>
      <c r="BZ6345" s="49"/>
      <c r="CA6345" s="49"/>
      <c r="CB6345" s="49"/>
      <c r="CC6345" s="49"/>
      <c r="CD6345" s="49"/>
      <c r="CE6345" s="49"/>
      <c r="CF6345" s="49"/>
      <c r="CG6345" s="49"/>
      <c r="CH6345" s="49"/>
      <c r="CI6345" s="49"/>
      <c r="CJ6345" s="49"/>
      <c r="CK6345" s="49"/>
      <c r="CL6345" s="49"/>
      <c r="CM6345" s="49"/>
      <c r="CN6345" s="49"/>
      <c r="CO6345" s="49"/>
      <c r="CP6345" s="49"/>
      <c r="CQ6345" s="49"/>
      <c r="CR6345" s="49"/>
      <c r="CS6345" s="49"/>
      <c r="CT6345" s="49"/>
      <c r="CU6345" s="49"/>
      <c r="CV6345" s="49"/>
      <c r="CW6345" s="49"/>
      <c r="CX6345" s="49"/>
      <c r="CY6345" s="49"/>
      <c r="CZ6345" s="49"/>
      <c r="DA6345" s="49"/>
      <c r="DB6345" s="49"/>
      <c r="DC6345" s="49"/>
      <c r="DD6345" s="49"/>
      <c r="DE6345" s="49"/>
      <c r="DF6345" s="49"/>
      <c r="DG6345" s="49"/>
      <c r="DH6345" s="49"/>
      <c r="DI6345" s="49"/>
      <c r="DJ6345" s="49"/>
      <c r="DK6345" s="49"/>
      <c r="DL6345" s="49"/>
      <c r="DM6345" s="49"/>
      <c r="DN6345" s="49"/>
      <c r="DO6345" s="49"/>
      <c r="DP6345" s="49"/>
      <c r="DQ6345" s="49"/>
      <c r="DR6345" s="49"/>
      <c r="DS6345" s="49"/>
      <c r="DT6345" s="49"/>
      <c r="DU6345" s="49"/>
      <c r="DV6345" s="49"/>
      <c r="DW6345" s="49"/>
      <c r="DX6345" s="49"/>
      <c r="DY6345" s="49"/>
      <c r="DZ6345" s="49"/>
      <c r="EA6345" s="49"/>
      <c r="EB6345" s="49"/>
      <c r="EC6345" s="49"/>
      <c r="ED6345" s="49"/>
      <c r="EE6345" s="49"/>
      <c r="EF6345" s="49"/>
      <c r="EG6345" s="49"/>
      <c r="EH6345" s="49"/>
      <c r="EI6345" s="49"/>
      <c r="EJ6345" s="49"/>
      <c r="EK6345" s="49"/>
      <c r="EL6345" s="49"/>
      <c r="EM6345" s="49"/>
      <c r="EN6345" s="49"/>
      <c r="EO6345" s="49"/>
      <c r="EP6345" s="49"/>
      <c r="EQ6345" s="49"/>
      <c r="ER6345" s="49"/>
      <c r="ES6345" s="49"/>
      <c r="ET6345" s="49"/>
      <c r="EU6345" s="49"/>
      <c r="EV6345" s="49"/>
      <c r="EW6345" s="49"/>
      <c r="EX6345" s="49"/>
      <c r="EY6345" s="49"/>
      <c r="EZ6345" s="49"/>
      <c r="FA6345" s="49"/>
      <c r="FB6345" s="49"/>
      <c r="FC6345" s="49"/>
      <c r="FD6345" s="49"/>
      <c r="FE6345" s="49"/>
      <c r="FF6345" s="49"/>
      <c r="FG6345" s="49"/>
      <c r="FH6345" s="49"/>
      <c r="FI6345" s="49"/>
      <c r="FJ6345" s="49"/>
      <c r="FK6345" s="49"/>
      <c r="FL6345" s="49"/>
      <c r="FM6345" s="49"/>
      <c r="FN6345" s="49"/>
      <c r="FO6345" s="49"/>
      <c r="FP6345" s="49"/>
      <c r="FQ6345" s="49"/>
      <c r="FR6345" s="49"/>
      <c r="FS6345" s="49"/>
      <c r="FT6345" s="49"/>
      <c r="FU6345" s="49"/>
      <c r="FV6345" s="49"/>
      <c r="FW6345" s="49"/>
      <c r="FX6345" s="49"/>
      <c r="FY6345" s="49"/>
      <c r="FZ6345" s="49"/>
      <c r="GA6345" s="49"/>
      <c r="GB6345" s="49"/>
      <c r="GC6345" s="49"/>
      <c r="GD6345" s="49"/>
      <c r="GE6345" s="49"/>
      <c r="GF6345" s="49"/>
      <c r="GG6345" s="49"/>
      <c r="GH6345" s="49"/>
      <c r="GI6345" s="49"/>
      <c r="GJ6345" s="49"/>
      <c r="GK6345" s="49"/>
      <c r="GL6345" s="49"/>
      <c r="GM6345" s="49"/>
      <c r="GN6345" s="49"/>
      <c r="GO6345" s="49"/>
      <c r="GP6345" s="49"/>
      <c r="GQ6345" s="49"/>
      <c r="GR6345" s="49"/>
      <c r="GS6345" s="49"/>
      <c r="GT6345" s="49"/>
      <c r="GU6345" s="49"/>
      <c r="GV6345" s="49"/>
      <c r="GW6345" s="49"/>
      <c r="GX6345" s="49"/>
      <c r="GY6345" s="49"/>
      <c r="GZ6345" s="49"/>
      <c r="HA6345" s="49"/>
      <c r="HB6345" s="49"/>
      <c r="HC6345" s="49"/>
      <c r="HD6345" s="49"/>
      <c r="HE6345" s="49"/>
      <c r="HF6345" s="49"/>
      <c r="HG6345" s="49"/>
      <c r="HH6345" s="49"/>
      <c r="HI6345" s="49"/>
      <c r="HJ6345" s="49"/>
      <c r="HK6345" s="49"/>
      <c r="HL6345" s="49"/>
      <c r="HM6345" s="49"/>
      <c r="HN6345" s="49"/>
      <c r="HO6345" s="49"/>
      <c r="HP6345" s="49"/>
      <c r="HQ6345" s="49"/>
      <c r="HR6345" s="49"/>
      <c r="HS6345" s="49"/>
      <c r="HT6345" s="49"/>
      <c r="HU6345" s="49"/>
      <c r="HV6345" s="49"/>
      <c r="HW6345" s="49"/>
      <c r="HX6345" s="49"/>
      <c r="HY6345" s="49"/>
      <c r="HZ6345" s="49"/>
      <c r="IA6345" s="49"/>
      <c r="IB6345" s="49"/>
      <c r="IC6345" s="49"/>
      <c r="ID6345" s="49"/>
      <c r="IE6345" s="49"/>
      <c r="IF6345" s="49"/>
      <c r="IG6345" s="49"/>
      <c r="IH6345" s="49"/>
    </row>
    <row r="6346" spans="1:242" ht="30" customHeight="1">
      <c r="A6346" s="512"/>
      <c r="B6346" s="916" t="s">
        <v>7417</v>
      </c>
      <c r="C6346" s="916"/>
      <c r="D6346" s="916"/>
      <c r="E6346" s="916"/>
      <c r="F6346" s="916"/>
      <c r="G6346" s="916"/>
      <c r="H6346" s="916"/>
      <c r="I6346" s="48"/>
      <c r="J6346" s="49"/>
      <c r="K6346" s="49"/>
      <c r="L6346" s="49"/>
      <c r="M6346" s="49"/>
      <c r="N6346" s="49"/>
      <c r="O6346" s="49"/>
      <c r="P6346" s="49"/>
      <c r="Q6346" s="49"/>
      <c r="R6346" s="49"/>
      <c r="S6346" s="49"/>
      <c r="T6346" s="49"/>
      <c r="U6346" s="49"/>
      <c r="V6346" s="49"/>
      <c r="W6346" s="49"/>
      <c r="X6346" s="49"/>
      <c r="Y6346" s="49"/>
      <c r="Z6346" s="49"/>
      <c r="AA6346" s="49"/>
      <c r="AB6346" s="49"/>
      <c r="AC6346" s="49"/>
      <c r="AD6346" s="49"/>
      <c r="AE6346" s="49"/>
      <c r="AF6346" s="49"/>
      <c r="AG6346" s="49"/>
      <c r="AH6346" s="49"/>
      <c r="AI6346" s="49"/>
      <c r="AJ6346" s="49"/>
      <c r="AK6346" s="49"/>
      <c r="AL6346" s="49"/>
      <c r="AM6346" s="49"/>
      <c r="AN6346" s="49"/>
      <c r="AO6346" s="49"/>
      <c r="AP6346" s="49"/>
      <c r="AQ6346" s="49"/>
      <c r="AR6346" s="49"/>
      <c r="AS6346" s="49"/>
      <c r="AT6346" s="49"/>
      <c r="AU6346" s="49"/>
      <c r="AV6346" s="49"/>
      <c r="AW6346" s="49"/>
      <c r="AX6346" s="49"/>
      <c r="AY6346" s="49"/>
      <c r="AZ6346" s="49"/>
      <c r="BA6346" s="49"/>
      <c r="BB6346" s="49"/>
      <c r="BC6346" s="49"/>
      <c r="BD6346" s="49"/>
      <c r="BE6346" s="49"/>
      <c r="BF6346" s="49"/>
      <c r="BG6346" s="49"/>
      <c r="BH6346" s="49"/>
      <c r="BI6346" s="49"/>
      <c r="BJ6346" s="49"/>
      <c r="BK6346" s="49"/>
      <c r="BL6346" s="49"/>
      <c r="BM6346" s="49"/>
      <c r="BN6346" s="49"/>
      <c r="BO6346" s="49"/>
      <c r="BP6346" s="49"/>
      <c r="BQ6346" s="49"/>
      <c r="BR6346" s="49"/>
      <c r="BS6346" s="49"/>
      <c r="BT6346" s="49"/>
      <c r="BU6346" s="49"/>
      <c r="BV6346" s="49"/>
      <c r="BW6346" s="49"/>
      <c r="BX6346" s="49"/>
      <c r="BY6346" s="49"/>
      <c r="BZ6346" s="49"/>
      <c r="CA6346" s="49"/>
      <c r="CB6346" s="49"/>
      <c r="CC6346" s="49"/>
      <c r="CD6346" s="49"/>
      <c r="CE6346" s="49"/>
      <c r="CF6346" s="49"/>
      <c r="CG6346" s="49"/>
      <c r="CH6346" s="49"/>
      <c r="CI6346" s="49"/>
      <c r="CJ6346" s="49"/>
      <c r="CK6346" s="49"/>
      <c r="CL6346" s="49"/>
      <c r="CM6346" s="49"/>
      <c r="CN6346" s="49"/>
      <c r="CO6346" s="49"/>
      <c r="CP6346" s="49"/>
      <c r="CQ6346" s="49"/>
      <c r="CR6346" s="49"/>
      <c r="CS6346" s="49"/>
      <c r="CT6346" s="49"/>
      <c r="CU6346" s="49"/>
      <c r="CV6346" s="49"/>
      <c r="CW6346" s="49"/>
      <c r="CX6346" s="49"/>
      <c r="CY6346" s="49"/>
      <c r="CZ6346" s="49"/>
      <c r="DA6346" s="49"/>
      <c r="DB6346" s="49"/>
      <c r="DC6346" s="49"/>
      <c r="DD6346" s="49"/>
      <c r="DE6346" s="49"/>
      <c r="DF6346" s="49"/>
      <c r="DG6346" s="49"/>
      <c r="DH6346" s="49"/>
      <c r="DI6346" s="49"/>
      <c r="DJ6346" s="49"/>
      <c r="DK6346" s="49"/>
      <c r="DL6346" s="49"/>
      <c r="DM6346" s="49"/>
      <c r="DN6346" s="49"/>
      <c r="DO6346" s="49"/>
      <c r="DP6346" s="49"/>
      <c r="DQ6346" s="49"/>
      <c r="DR6346" s="49"/>
      <c r="DS6346" s="49"/>
      <c r="DT6346" s="49"/>
      <c r="DU6346" s="49"/>
      <c r="DV6346" s="49"/>
      <c r="DW6346" s="49"/>
      <c r="DX6346" s="49"/>
      <c r="DY6346" s="49"/>
      <c r="DZ6346" s="49"/>
      <c r="EA6346" s="49"/>
      <c r="EB6346" s="49"/>
      <c r="EC6346" s="49"/>
      <c r="ED6346" s="49"/>
      <c r="EE6346" s="49"/>
      <c r="EF6346" s="49"/>
      <c r="EG6346" s="49"/>
      <c r="EH6346" s="49"/>
      <c r="EI6346" s="49"/>
      <c r="EJ6346" s="49"/>
      <c r="EK6346" s="49"/>
      <c r="EL6346" s="49"/>
      <c r="EM6346" s="49"/>
      <c r="EN6346" s="49"/>
      <c r="EO6346" s="49"/>
      <c r="EP6346" s="49"/>
      <c r="EQ6346" s="49"/>
      <c r="ER6346" s="49"/>
      <c r="ES6346" s="49"/>
      <c r="ET6346" s="49"/>
      <c r="EU6346" s="49"/>
      <c r="EV6346" s="49"/>
      <c r="EW6346" s="49"/>
      <c r="EX6346" s="49"/>
      <c r="EY6346" s="49"/>
      <c r="EZ6346" s="49"/>
      <c r="FA6346" s="49"/>
      <c r="FB6346" s="49"/>
      <c r="FC6346" s="49"/>
      <c r="FD6346" s="49"/>
      <c r="FE6346" s="49"/>
      <c r="FF6346" s="49"/>
      <c r="FG6346" s="49"/>
      <c r="FH6346" s="49"/>
      <c r="FI6346" s="49"/>
      <c r="FJ6346" s="49"/>
      <c r="FK6346" s="49"/>
      <c r="FL6346" s="49"/>
      <c r="FM6346" s="49"/>
      <c r="FN6346" s="49"/>
      <c r="FO6346" s="49"/>
      <c r="FP6346" s="49"/>
      <c r="FQ6346" s="49"/>
      <c r="FR6346" s="49"/>
      <c r="FS6346" s="49"/>
      <c r="FT6346" s="49"/>
      <c r="FU6346" s="49"/>
      <c r="FV6346" s="49"/>
      <c r="FW6346" s="49"/>
      <c r="FX6346" s="49"/>
      <c r="FY6346" s="49"/>
      <c r="FZ6346" s="49"/>
      <c r="GA6346" s="49"/>
      <c r="GB6346" s="49"/>
      <c r="GC6346" s="49"/>
      <c r="GD6346" s="49"/>
      <c r="GE6346" s="49"/>
      <c r="GF6346" s="49"/>
      <c r="GG6346" s="49"/>
      <c r="GH6346" s="49"/>
      <c r="GI6346" s="49"/>
      <c r="GJ6346" s="49"/>
      <c r="GK6346" s="49"/>
      <c r="GL6346" s="49"/>
      <c r="GM6346" s="49"/>
      <c r="GN6346" s="49"/>
      <c r="GO6346" s="49"/>
      <c r="GP6346" s="49"/>
      <c r="GQ6346" s="49"/>
      <c r="GR6346" s="49"/>
      <c r="GS6346" s="49"/>
      <c r="GT6346" s="49"/>
      <c r="GU6346" s="49"/>
      <c r="GV6346" s="49"/>
      <c r="GW6346" s="49"/>
      <c r="GX6346" s="49"/>
      <c r="GY6346" s="49"/>
      <c r="GZ6346" s="49"/>
      <c r="HA6346" s="49"/>
      <c r="HB6346" s="49"/>
      <c r="HC6346" s="49"/>
      <c r="HD6346" s="49"/>
      <c r="HE6346" s="49"/>
      <c r="HF6346" s="49"/>
      <c r="HG6346" s="49"/>
      <c r="HH6346" s="49"/>
      <c r="HI6346" s="49"/>
      <c r="HJ6346" s="49"/>
      <c r="HK6346" s="49"/>
      <c r="HL6346" s="49"/>
      <c r="HM6346" s="49"/>
      <c r="HN6346" s="49"/>
      <c r="HO6346" s="49"/>
      <c r="HP6346" s="49"/>
      <c r="HQ6346" s="49"/>
      <c r="HR6346" s="49"/>
      <c r="HS6346" s="49"/>
      <c r="HT6346" s="49"/>
      <c r="HU6346" s="49"/>
      <c r="HV6346" s="49"/>
      <c r="HW6346" s="49"/>
      <c r="HX6346" s="49"/>
      <c r="HY6346" s="49"/>
      <c r="HZ6346" s="49"/>
      <c r="IA6346" s="49"/>
      <c r="IB6346" s="49"/>
      <c r="IC6346" s="49"/>
      <c r="ID6346" s="49"/>
      <c r="IE6346" s="49"/>
      <c r="IF6346" s="49"/>
      <c r="IG6346" s="49"/>
      <c r="IH6346" s="49"/>
    </row>
    <row r="6347" spans="1:242">
      <c r="A6347" s="32">
        <v>93</v>
      </c>
      <c r="B6347" s="210" t="s">
        <v>7281</v>
      </c>
      <c r="C6347" s="555" t="s">
        <v>7418</v>
      </c>
      <c r="D6347" s="32" t="s">
        <v>1808</v>
      </c>
      <c r="E6347" s="195">
        <f t="shared" ref="E6347:E6357" si="412">+F6347+G6347+H6347</f>
        <v>1</v>
      </c>
      <c r="F6347" s="187"/>
      <c r="G6347" s="187"/>
      <c r="H6347" s="187">
        <v>1</v>
      </c>
      <c r="I6347" s="48"/>
      <c r="J6347" s="49"/>
      <c r="K6347" s="49"/>
      <c r="L6347" s="49"/>
      <c r="M6347" s="49"/>
      <c r="N6347" s="49"/>
      <c r="O6347" s="49"/>
      <c r="P6347" s="49"/>
      <c r="Q6347" s="49"/>
      <c r="R6347" s="49"/>
      <c r="S6347" s="49"/>
      <c r="T6347" s="49"/>
      <c r="U6347" s="49"/>
      <c r="V6347" s="49"/>
      <c r="W6347" s="49"/>
      <c r="X6347" s="49"/>
      <c r="Y6347" s="49"/>
      <c r="Z6347" s="49"/>
      <c r="AA6347" s="49"/>
      <c r="AB6347" s="49"/>
      <c r="AC6347" s="49"/>
      <c r="AD6347" s="49"/>
      <c r="AE6347" s="49"/>
      <c r="AF6347" s="49"/>
      <c r="AG6347" s="49"/>
      <c r="AH6347" s="49"/>
      <c r="AI6347" s="49"/>
      <c r="AJ6347" s="49"/>
      <c r="AK6347" s="49"/>
      <c r="AL6347" s="49"/>
      <c r="AM6347" s="49"/>
      <c r="AN6347" s="49"/>
      <c r="AO6347" s="49"/>
      <c r="AP6347" s="49"/>
      <c r="AQ6347" s="49"/>
      <c r="AR6347" s="49"/>
      <c r="AS6347" s="49"/>
      <c r="AT6347" s="49"/>
      <c r="AU6347" s="49"/>
      <c r="AV6347" s="49"/>
      <c r="AW6347" s="49"/>
      <c r="AX6347" s="49"/>
      <c r="AY6347" s="49"/>
      <c r="AZ6347" s="49"/>
      <c r="BA6347" s="49"/>
      <c r="BB6347" s="49"/>
      <c r="BC6347" s="49"/>
      <c r="BD6347" s="49"/>
      <c r="BE6347" s="49"/>
      <c r="BF6347" s="49"/>
      <c r="BG6347" s="49"/>
      <c r="BH6347" s="49"/>
      <c r="BI6347" s="49"/>
      <c r="BJ6347" s="49"/>
      <c r="BK6347" s="49"/>
      <c r="BL6347" s="49"/>
      <c r="BM6347" s="49"/>
      <c r="BN6347" s="49"/>
      <c r="BO6347" s="49"/>
      <c r="BP6347" s="49"/>
      <c r="BQ6347" s="49"/>
      <c r="BR6347" s="49"/>
      <c r="BS6347" s="49"/>
      <c r="BT6347" s="49"/>
      <c r="BU6347" s="49"/>
      <c r="BV6347" s="49"/>
      <c r="BW6347" s="49"/>
      <c r="BX6347" s="49"/>
      <c r="BY6347" s="49"/>
      <c r="BZ6347" s="49"/>
      <c r="CA6347" s="49"/>
      <c r="CB6347" s="49"/>
      <c r="CC6347" s="49"/>
      <c r="CD6347" s="49"/>
      <c r="CE6347" s="49"/>
      <c r="CF6347" s="49"/>
      <c r="CG6347" s="49"/>
      <c r="CH6347" s="49"/>
      <c r="CI6347" s="49"/>
      <c r="CJ6347" s="49"/>
      <c r="CK6347" s="49"/>
      <c r="CL6347" s="49"/>
      <c r="CM6347" s="49"/>
      <c r="CN6347" s="49"/>
      <c r="CO6347" s="49"/>
      <c r="CP6347" s="49"/>
      <c r="CQ6347" s="49"/>
      <c r="CR6347" s="49"/>
      <c r="CS6347" s="49"/>
      <c r="CT6347" s="49"/>
      <c r="CU6347" s="49"/>
      <c r="CV6347" s="49"/>
      <c r="CW6347" s="49"/>
      <c r="CX6347" s="49"/>
      <c r="CY6347" s="49"/>
      <c r="CZ6347" s="49"/>
      <c r="DA6347" s="49"/>
      <c r="DB6347" s="49"/>
      <c r="DC6347" s="49"/>
      <c r="DD6347" s="49"/>
      <c r="DE6347" s="49"/>
      <c r="DF6347" s="49"/>
      <c r="DG6347" s="49"/>
      <c r="DH6347" s="49"/>
      <c r="DI6347" s="49"/>
      <c r="DJ6347" s="49"/>
      <c r="DK6347" s="49"/>
      <c r="DL6347" s="49"/>
      <c r="DM6347" s="49"/>
      <c r="DN6347" s="49"/>
      <c r="DO6347" s="49"/>
      <c r="DP6347" s="49"/>
      <c r="DQ6347" s="49"/>
      <c r="DR6347" s="49"/>
      <c r="DS6347" s="49"/>
      <c r="DT6347" s="49"/>
      <c r="DU6347" s="49"/>
      <c r="DV6347" s="49"/>
      <c r="DW6347" s="49"/>
      <c r="DX6347" s="49"/>
      <c r="DY6347" s="49"/>
      <c r="DZ6347" s="49"/>
      <c r="EA6347" s="49"/>
      <c r="EB6347" s="49"/>
      <c r="EC6347" s="49"/>
      <c r="ED6347" s="49"/>
      <c r="EE6347" s="49"/>
      <c r="EF6347" s="49"/>
      <c r="EG6347" s="49"/>
      <c r="EH6347" s="49"/>
      <c r="EI6347" s="49"/>
      <c r="EJ6347" s="49"/>
      <c r="EK6347" s="49"/>
      <c r="EL6347" s="49"/>
      <c r="EM6347" s="49"/>
      <c r="EN6347" s="49"/>
      <c r="EO6347" s="49"/>
      <c r="EP6347" s="49"/>
      <c r="EQ6347" s="49"/>
      <c r="ER6347" s="49"/>
      <c r="ES6347" s="49"/>
      <c r="ET6347" s="49"/>
      <c r="EU6347" s="49"/>
      <c r="EV6347" s="49"/>
      <c r="EW6347" s="49"/>
      <c r="EX6347" s="49"/>
      <c r="EY6347" s="49"/>
      <c r="EZ6347" s="49"/>
      <c r="FA6347" s="49"/>
      <c r="FB6347" s="49"/>
      <c r="FC6347" s="49"/>
      <c r="FD6347" s="49"/>
      <c r="FE6347" s="49"/>
      <c r="FF6347" s="49"/>
      <c r="FG6347" s="49"/>
      <c r="FH6347" s="49"/>
      <c r="FI6347" s="49"/>
      <c r="FJ6347" s="49"/>
      <c r="FK6347" s="49"/>
      <c r="FL6347" s="49"/>
      <c r="FM6347" s="49"/>
      <c r="FN6347" s="49"/>
      <c r="FO6347" s="49"/>
      <c r="FP6347" s="49"/>
      <c r="FQ6347" s="49"/>
      <c r="FR6347" s="49"/>
      <c r="FS6347" s="49"/>
      <c r="FT6347" s="49"/>
      <c r="FU6347" s="49"/>
      <c r="FV6347" s="49"/>
      <c r="FW6347" s="49"/>
      <c r="FX6347" s="49"/>
      <c r="FY6347" s="49"/>
      <c r="FZ6347" s="49"/>
      <c r="GA6347" s="49"/>
      <c r="GB6347" s="49"/>
      <c r="GC6347" s="49"/>
      <c r="GD6347" s="49"/>
      <c r="GE6347" s="49"/>
      <c r="GF6347" s="49"/>
      <c r="GG6347" s="49"/>
      <c r="GH6347" s="49"/>
      <c r="GI6347" s="49"/>
      <c r="GJ6347" s="49"/>
      <c r="GK6347" s="49"/>
      <c r="GL6347" s="49"/>
      <c r="GM6347" s="49"/>
      <c r="GN6347" s="49"/>
      <c r="GO6347" s="49"/>
      <c r="GP6347" s="49"/>
      <c r="GQ6347" s="49"/>
      <c r="GR6347" s="49"/>
      <c r="GS6347" s="49"/>
      <c r="GT6347" s="49"/>
      <c r="GU6347" s="49"/>
      <c r="GV6347" s="49"/>
      <c r="GW6347" s="49"/>
      <c r="GX6347" s="49"/>
      <c r="GY6347" s="49"/>
      <c r="GZ6347" s="49"/>
      <c r="HA6347" s="49"/>
      <c r="HB6347" s="49"/>
      <c r="HC6347" s="49"/>
      <c r="HD6347" s="49"/>
      <c r="HE6347" s="49"/>
      <c r="HF6347" s="49"/>
      <c r="HG6347" s="49"/>
      <c r="HH6347" s="49"/>
      <c r="HI6347" s="49"/>
      <c r="HJ6347" s="49"/>
      <c r="HK6347" s="49"/>
      <c r="HL6347" s="49"/>
      <c r="HM6347" s="49"/>
      <c r="HN6347" s="49"/>
      <c r="HO6347" s="49"/>
      <c r="HP6347" s="49"/>
      <c r="HQ6347" s="49"/>
      <c r="HR6347" s="49"/>
      <c r="HS6347" s="49"/>
      <c r="HT6347" s="49"/>
      <c r="HU6347" s="49"/>
      <c r="HV6347" s="49"/>
      <c r="HW6347" s="49"/>
      <c r="HX6347" s="49"/>
      <c r="HY6347" s="49"/>
      <c r="HZ6347" s="49"/>
      <c r="IA6347" s="49"/>
      <c r="IB6347" s="49"/>
      <c r="IC6347" s="49"/>
      <c r="ID6347" s="49"/>
      <c r="IE6347" s="49"/>
      <c r="IF6347" s="49"/>
      <c r="IG6347" s="49"/>
      <c r="IH6347" s="49"/>
    </row>
    <row r="6348" spans="1:242">
      <c r="A6348" s="32">
        <v>94</v>
      </c>
      <c r="B6348" s="210" t="s">
        <v>7380</v>
      </c>
      <c r="C6348" s="555" t="s">
        <v>7419</v>
      </c>
      <c r="D6348" s="32" t="s">
        <v>1808</v>
      </c>
      <c r="E6348" s="195">
        <f t="shared" si="412"/>
        <v>1</v>
      </c>
      <c r="F6348" s="187">
        <v>1</v>
      </c>
      <c r="G6348" s="187"/>
      <c r="H6348" s="187"/>
      <c r="I6348" s="48"/>
      <c r="J6348" s="49"/>
      <c r="K6348" s="49"/>
      <c r="L6348" s="49"/>
      <c r="M6348" s="49"/>
      <c r="N6348" s="49"/>
      <c r="O6348" s="49"/>
      <c r="P6348" s="49"/>
      <c r="Q6348" s="49"/>
      <c r="R6348" s="49"/>
      <c r="S6348" s="49"/>
      <c r="T6348" s="49"/>
      <c r="U6348" s="49"/>
      <c r="V6348" s="49"/>
      <c r="W6348" s="49"/>
      <c r="X6348" s="49"/>
      <c r="Y6348" s="49"/>
      <c r="Z6348" s="49"/>
      <c r="AA6348" s="49"/>
      <c r="AB6348" s="49"/>
      <c r="AC6348" s="49"/>
      <c r="AD6348" s="49"/>
      <c r="AE6348" s="49"/>
      <c r="AF6348" s="49"/>
      <c r="AG6348" s="49"/>
      <c r="AH6348" s="49"/>
      <c r="AI6348" s="49"/>
      <c r="AJ6348" s="49"/>
      <c r="AK6348" s="49"/>
      <c r="AL6348" s="49"/>
      <c r="AM6348" s="49"/>
      <c r="AN6348" s="49"/>
      <c r="AO6348" s="49"/>
      <c r="AP6348" s="49"/>
      <c r="AQ6348" s="49"/>
      <c r="AR6348" s="49"/>
      <c r="AS6348" s="49"/>
      <c r="AT6348" s="49"/>
      <c r="AU6348" s="49"/>
      <c r="AV6348" s="49"/>
      <c r="AW6348" s="49"/>
      <c r="AX6348" s="49"/>
      <c r="AY6348" s="49"/>
      <c r="AZ6348" s="49"/>
      <c r="BA6348" s="49"/>
      <c r="BB6348" s="49"/>
      <c r="BC6348" s="49"/>
      <c r="BD6348" s="49"/>
      <c r="BE6348" s="49"/>
      <c r="BF6348" s="49"/>
      <c r="BG6348" s="49"/>
      <c r="BH6348" s="49"/>
      <c r="BI6348" s="49"/>
      <c r="BJ6348" s="49"/>
      <c r="BK6348" s="49"/>
      <c r="BL6348" s="49"/>
      <c r="BM6348" s="49"/>
      <c r="BN6348" s="49"/>
      <c r="BO6348" s="49"/>
      <c r="BP6348" s="49"/>
      <c r="BQ6348" s="49"/>
      <c r="BR6348" s="49"/>
      <c r="BS6348" s="49"/>
      <c r="BT6348" s="49"/>
      <c r="BU6348" s="49"/>
      <c r="BV6348" s="49"/>
      <c r="BW6348" s="49"/>
      <c r="BX6348" s="49"/>
      <c r="BY6348" s="49"/>
      <c r="BZ6348" s="49"/>
      <c r="CA6348" s="49"/>
      <c r="CB6348" s="49"/>
      <c r="CC6348" s="49"/>
      <c r="CD6348" s="49"/>
      <c r="CE6348" s="49"/>
      <c r="CF6348" s="49"/>
      <c r="CG6348" s="49"/>
      <c r="CH6348" s="49"/>
      <c r="CI6348" s="49"/>
      <c r="CJ6348" s="49"/>
      <c r="CK6348" s="49"/>
      <c r="CL6348" s="49"/>
      <c r="CM6348" s="49"/>
      <c r="CN6348" s="49"/>
      <c r="CO6348" s="49"/>
      <c r="CP6348" s="49"/>
      <c r="CQ6348" s="49"/>
      <c r="CR6348" s="49"/>
      <c r="CS6348" s="49"/>
      <c r="CT6348" s="49"/>
      <c r="CU6348" s="49"/>
      <c r="CV6348" s="49"/>
      <c r="CW6348" s="49"/>
      <c r="CX6348" s="49"/>
      <c r="CY6348" s="49"/>
      <c r="CZ6348" s="49"/>
      <c r="DA6348" s="49"/>
      <c r="DB6348" s="49"/>
      <c r="DC6348" s="49"/>
      <c r="DD6348" s="49"/>
      <c r="DE6348" s="49"/>
      <c r="DF6348" s="49"/>
      <c r="DG6348" s="49"/>
      <c r="DH6348" s="49"/>
      <c r="DI6348" s="49"/>
      <c r="DJ6348" s="49"/>
      <c r="DK6348" s="49"/>
      <c r="DL6348" s="49"/>
      <c r="DM6348" s="49"/>
      <c r="DN6348" s="49"/>
      <c r="DO6348" s="49"/>
      <c r="DP6348" s="49"/>
      <c r="DQ6348" s="49"/>
      <c r="DR6348" s="49"/>
      <c r="DS6348" s="49"/>
      <c r="DT6348" s="49"/>
      <c r="DU6348" s="49"/>
      <c r="DV6348" s="49"/>
      <c r="DW6348" s="49"/>
      <c r="DX6348" s="49"/>
      <c r="DY6348" s="49"/>
      <c r="DZ6348" s="49"/>
      <c r="EA6348" s="49"/>
      <c r="EB6348" s="49"/>
      <c r="EC6348" s="49"/>
      <c r="ED6348" s="49"/>
      <c r="EE6348" s="49"/>
      <c r="EF6348" s="49"/>
      <c r="EG6348" s="49"/>
      <c r="EH6348" s="49"/>
      <c r="EI6348" s="49"/>
      <c r="EJ6348" s="49"/>
      <c r="EK6348" s="49"/>
      <c r="EL6348" s="49"/>
      <c r="EM6348" s="49"/>
      <c r="EN6348" s="49"/>
      <c r="EO6348" s="49"/>
      <c r="EP6348" s="49"/>
      <c r="EQ6348" s="49"/>
      <c r="ER6348" s="49"/>
      <c r="ES6348" s="49"/>
      <c r="ET6348" s="49"/>
      <c r="EU6348" s="49"/>
      <c r="EV6348" s="49"/>
      <c r="EW6348" s="49"/>
      <c r="EX6348" s="49"/>
      <c r="EY6348" s="49"/>
      <c r="EZ6348" s="49"/>
      <c r="FA6348" s="49"/>
      <c r="FB6348" s="49"/>
      <c r="FC6348" s="49"/>
      <c r="FD6348" s="49"/>
      <c r="FE6348" s="49"/>
      <c r="FF6348" s="49"/>
      <c r="FG6348" s="49"/>
      <c r="FH6348" s="49"/>
      <c r="FI6348" s="49"/>
      <c r="FJ6348" s="49"/>
      <c r="FK6348" s="49"/>
      <c r="FL6348" s="49"/>
      <c r="FM6348" s="49"/>
      <c r="FN6348" s="49"/>
      <c r="FO6348" s="49"/>
      <c r="FP6348" s="49"/>
      <c r="FQ6348" s="49"/>
      <c r="FR6348" s="49"/>
      <c r="FS6348" s="49"/>
      <c r="FT6348" s="49"/>
      <c r="FU6348" s="49"/>
      <c r="FV6348" s="49"/>
      <c r="FW6348" s="49"/>
      <c r="FX6348" s="49"/>
      <c r="FY6348" s="49"/>
      <c r="FZ6348" s="49"/>
      <c r="GA6348" s="49"/>
      <c r="GB6348" s="49"/>
      <c r="GC6348" s="49"/>
      <c r="GD6348" s="49"/>
      <c r="GE6348" s="49"/>
      <c r="GF6348" s="49"/>
      <c r="GG6348" s="49"/>
      <c r="GH6348" s="49"/>
      <c r="GI6348" s="49"/>
      <c r="GJ6348" s="49"/>
      <c r="GK6348" s="49"/>
      <c r="GL6348" s="49"/>
      <c r="GM6348" s="49"/>
      <c r="GN6348" s="49"/>
      <c r="GO6348" s="49"/>
      <c r="GP6348" s="49"/>
      <c r="GQ6348" s="49"/>
      <c r="GR6348" s="49"/>
      <c r="GS6348" s="49"/>
      <c r="GT6348" s="49"/>
      <c r="GU6348" s="49"/>
      <c r="GV6348" s="49"/>
      <c r="GW6348" s="49"/>
      <c r="GX6348" s="49"/>
      <c r="GY6348" s="49"/>
      <c r="GZ6348" s="49"/>
      <c r="HA6348" s="49"/>
      <c r="HB6348" s="49"/>
      <c r="HC6348" s="49"/>
      <c r="HD6348" s="49"/>
      <c r="HE6348" s="49"/>
      <c r="HF6348" s="49"/>
      <c r="HG6348" s="49"/>
      <c r="HH6348" s="49"/>
      <c r="HI6348" s="49"/>
      <c r="HJ6348" s="49"/>
      <c r="HK6348" s="49"/>
      <c r="HL6348" s="49"/>
      <c r="HM6348" s="49"/>
      <c r="HN6348" s="49"/>
      <c r="HO6348" s="49"/>
      <c r="HP6348" s="49"/>
      <c r="HQ6348" s="49"/>
      <c r="HR6348" s="49"/>
      <c r="HS6348" s="49"/>
      <c r="HT6348" s="49"/>
      <c r="HU6348" s="49"/>
      <c r="HV6348" s="49"/>
      <c r="HW6348" s="49"/>
      <c r="HX6348" s="49"/>
      <c r="HY6348" s="49"/>
      <c r="HZ6348" s="49"/>
      <c r="IA6348" s="49"/>
      <c r="IB6348" s="49"/>
      <c r="IC6348" s="49"/>
      <c r="ID6348" s="49"/>
      <c r="IE6348" s="49"/>
      <c r="IF6348" s="49"/>
      <c r="IG6348" s="49"/>
      <c r="IH6348" s="49"/>
    </row>
    <row r="6349" spans="1:242">
      <c r="A6349" s="32">
        <v>95</v>
      </c>
      <c r="B6349" s="210" t="s">
        <v>7302</v>
      </c>
      <c r="C6349" s="555" t="s">
        <v>7420</v>
      </c>
      <c r="D6349" s="32" t="s">
        <v>1808</v>
      </c>
      <c r="E6349" s="195">
        <f t="shared" si="412"/>
        <v>0</v>
      </c>
      <c r="F6349" s="187"/>
      <c r="G6349" s="187"/>
      <c r="H6349" s="187"/>
      <c r="I6349" s="48"/>
      <c r="J6349" s="49"/>
      <c r="K6349" s="49"/>
      <c r="L6349" s="49"/>
      <c r="M6349" s="49"/>
      <c r="N6349" s="49"/>
      <c r="O6349" s="49"/>
      <c r="P6349" s="49"/>
      <c r="Q6349" s="49"/>
      <c r="R6349" s="49"/>
      <c r="S6349" s="49"/>
      <c r="T6349" s="49"/>
      <c r="U6349" s="49"/>
      <c r="V6349" s="49"/>
      <c r="W6349" s="49"/>
      <c r="X6349" s="49"/>
      <c r="Y6349" s="49"/>
      <c r="Z6349" s="49"/>
      <c r="AA6349" s="49"/>
      <c r="AB6349" s="49"/>
      <c r="AC6349" s="49"/>
      <c r="AD6349" s="49"/>
      <c r="AE6349" s="49"/>
      <c r="AF6349" s="49"/>
      <c r="AG6349" s="49"/>
      <c r="AH6349" s="49"/>
      <c r="AI6349" s="49"/>
      <c r="AJ6349" s="49"/>
      <c r="AK6349" s="49"/>
      <c r="AL6349" s="49"/>
      <c r="AM6349" s="49"/>
      <c r="AN6349" s="49"/>
      <c r="AO6349" s="49"/>
      <c r="AP6349" s="49"/>
      <c r="AQ6349" s="49"/>
      <c r="AR6349" s="49"/>
      <c r="AS6349" s="49"/>
      <c r="AT6349" s="49"/>
      <c r="AU6349" s="49"/>
      <c r="AV6349" s="49"/>
      <c r="AW6349" s="49"/>
      <c r="AX6349" s="49"/>
      <c r="AY6349" s="49"/>
      <c r="AZ6349" s="49"/>
      <c r="BA6349" s="49"/>
      <c r="BB6349" s="49"/>
      <c r="BC6349" s="49"/>
      <c r="BD6349" s="49"/>
      <c r="BE6349" s="49"/>
      <c r="BF6349" s="49"/>
      <c r="BG6349" s="49"/>
      <c r="BH6349" s="49"/>
      <c r="BI6349" s="49"/>
      <c r="BJ6349" s="49"/>
      <c r="BK6349" s="49"/>
      <c r="BL6349" s="49"/>
      <c r="BM6349" s="49"/>
      <c r="BN6349" s="49"/>
      <c r="BO6349" s="49"/>
      <c r="BP6349" s="49"/>
      <c r="BQ6349" s="49"/>
      <c r="BR6349" s="49"/>
      <c r="BS6349" s="49"/>
      <c r="BT6349" s="49"/>
      <c r="BU6349" s="49"/>
      <c r="BV6349" s="49"/>
      <c r="BW6349" s="49"/>
      <c r="BX6349" s="49"/>
      <c r="BY6349" s="49"/>
      <c r="BZ6349" s="49"/>
      <c r="CA6349" s="49"/>
      <c r="CB6349" s="49"/>
      <c r="CC6349" s="49"/>
      <c r="CD6349" s="49"/>
      <c r="CE6349" s="49"/>
      <c r="CF6349" s="49"/>
      <c r="CG6349" s="49"/>
      <c r="CH6349" s="49"/>
      <c r="CI6349" s="49"/>
      <c r="CJ6349" s="49"/>
      <c r="CK6349" s="49"/>
      <c r="CL6349" s="49"/>
      <c r="CM6349" s="49"/>
      <c r="CN6349" s="49"/>
      <c r="CO6349" s="49"/>
      <c r="CP6349" s="49"/>
      <c r="CQ6349" s="49"/>
      <c r="CR6349" s="49"/>
      <c r="CS6349" s="49"/>
      <c r="CT6349" s="49"/>
      <c r="CU6349" s="49"/>
      <c r="CV6349" s="49"/>
      <c r="CW6349" s="49"/>
      <c r="CX6349" s="49"/>
      <c r="CY6349" s="49"/>
      <c r="CZ6349" s="49"/>
      <c r="DA6349" s="49"/>
      <c r="DB6349" s="49"/>
      <c r="DC6349" s="49"/>
      <c r="DD6349" s="49"/>
      <c r="DE6349" s="49"/>
      <c r="DF6349" s="49"/>
      <c r="DG6349" s="49"/>
      <c r="DH6349" s="49"/>
      <c r="DI6349" s="49"/>
      <c r="DJ6349" s="49"/>
      <c r="DK6349" s="49"/>
      <c r="DL6349" s="49"/>
      <c r="DM6349" s="49"/>
      <c r="DN6349" s="49"/>
      <c r="DO6349" s="49"/>
      <c r="DP6349" s="49"/>
      <c r="DQ6349" s="49"/>
      <c r="DR6349" s="49"/>
      <c r="DS6349" s="49"/>
      <c r="DT6349" s="49"/>
      <c r="DU6349" s="49"/>
      <c r="DV6349" s="49"/>
      <c r="DW6349" s="49"/>
      <c r="DX6349" s="49"/>
      <c r="DY6349" s="49"/>
      <c r="DZ6349" s="49"/>
      <c r="EA6349" s="49"/>
      <c r="EB6349" s="49"/>
      <c r="EC6349" s="49"/>
      <c r="ED6349" s="49"/>
      <c r="EE6349" s="49"/>
      <c r="EF6349" s="49"/>
      <c r="EG6349" s="49"/>
      <c r="EH6349" s="49"/>
      <c r="EI6349" s="49"/>
      <c r="EJ6349" s="49"/>
      <c r="EK6349" s="49"/>
      <c r="EL6349" s="49"/>
      <c r="EM6349" s="49"/>
      <c r="EN6349" s="49"/>
      <c r="EO6349" s="49"/>
      <c r="EP6349" s="49"/>
      <c r="EQ6349" s="49"/>
      <c r="ER6349" s="49"/>
      <c r="ES6349" s="49"/>
      <c r="ET6349" s="49"/>
      <c r="EU6349" s="49"/>
      <c r="EV6349" s="49"/>
      <c r="EW6349" s="49"/>
      <c r="EX6349" s="49"/>
      <c r="EY6349" s="49"/>
      <c r="EZ6349" s="49"/>
      <c r="FA6349" s="49"/>
      <c r="FB6349" s="49"/>
      <c r="FC6349" s="49"/>
      <c r="FD6349" s="49"/>
      <c r="FE6349" s="49"/>
      <c r="FF6349" s="49"/>
      <c r="FG6349" s="49"/>
      <c r="FH6349" s="49"/>
      <c r="FI6349" s="49"/>
      <c r="FJ6349" s="49"/>
      <c r="FK6349" s="49"/>
      <c r="FL6349" s="49"/>
      <c r="FM6349" s="49"/>
      <c r="FN6349" s="49"/>
      <c r="FO6349" s="49"/>
      <c r="FP6349" s="49"/>
      <c r="FQ6349" s="49"/>
      <c r="FR6349" s="49"/>
      <c r="FS6349" s="49"/>
      <c r="FT6349" s="49"/>
      <c r="FU6349" s="49"/>
      <c r="FV6349" s="49"/>
      <c r="FW6349" s="49"/>
      <c r="FX6349" s="49"/>
      <c r="FY6349" s="49"/>
      <c r="FZ6349" s="49"/>
      <c r="GA6349" s="49"/>
      <c r="GB6349" s="49"/>
      <c r="GC6349" s="49"/>
      <c r="GD6349" s="49"/>
      <c r="GE6349" s="49"/>
      <c r="GF6349" s="49"/>
      <c r="GG6349" s="49"/>
      <c r="GH6349" s="49"/>
      <c r="GI6349" s="49"/>
      <c r="GJ6349" s="49"/>
      <c r="GK6349" s="49"/>
      <c r="GL6349" s="49"/>
      <c r="GM6349" s="49"/>
      <c r="GN6349" s="49"/>
      <c r="GO6349" s="49"/>
      <c r="GP6349" s="49"/>
      <c r="GQ6349" s="49"/>
      <c r="GR6349" s="49"/>
      <c r="GS6349" s="49"/>
      <c r="GT6349" s="49"/>
      <c r="GU6349" s="49"/>
      <c r="GV6349" s="49"/>
      <c r="GW6349" s="49"/>
      <c r="GX6349" s="49"/>
      <c r="GY6349" s="49"/>
      <c r="GZ6349" s="49"/>
      <c r="HA6349" s="49"/>
      <c r="HB6349" s="49"/>
      <c r="HC6349" s="49"/>
      <c r="HD6349" s="49"/>
      <c r="HE6349" s="49"/>
      <c r="HF6349" s="49"/>
      <c r="HG6349" s="49"/>
      <c r="HH6349" s="49"/>
      <c r="HI6349" s="49"/>
      <c r="HJ6349" s="49"/>
      <c r="HK6349" s="49"/>
      <c r="HL6349" s="49"/>
      <c r="HM6349" s="49"/>
      <c r="HN6349" s="49"/>
      <c r="HO6349" s="49"/>
      <c r="HP6349" s="49"/>
      <c r="HQ6349" s="49"/>
      <c r="HR6349" s="49"/>
      <c r="HS6349" s="49"/>
      <c r="HT6349" s="49"/>
      <c r="HU6349" s="49"/>
      <c r="HV6349" s="49"/>
      <c r="HW6349" s="49"/>
      <c r="HX6349" s="49"/>
      <c r="HY6349" s="49"/>
      <c r="HZ6349" s="49"/>
      <c r="IA6349" s="49"/>
      <c r="IB6349" s="49"/>
      <c r="IC6349" s="49"/>
      <c r="ID6349" s="49"/>
      <c r="IE6349" s="49"/>
      <c r="IF6349" s="49"/>
      <c r="IG6349" s="49"/>
      <c r="IH6349" s="49"/>
    </row>
    <row r="6350" spans="1:242">
      <c r="A6350" s="32">
        <v>96</v>
      </c>
      <c r="B6350" s="210" t="s">
        <v>7315</v>
      </c>
      <c r="C6350" s="555" t="s">
        <v>7421</v>
      </c>
      <c r="D6350" s="32" t="s">
        <v>1808</v>
      </c>
      <c r="E6350" s="195">
        <f t="shared" si="412"/>
        <v>2</v>
      </c>
      <c r="F6350" s="187"/>
      <c r="G6350" s="187">
        <v>2</v>
      </c>
      <c r="H6350" s="187"/>
      <c r="I6350" s="48"/>
      <c r="J6350" s="49"/>
      <c r="K6350" s="49"/>
      <c r="L6350" s="49"/>
      <c r="M6350" s="49"/>
      <c r="N6350" s="49"/>
      <c r="O6350" s="49"/>
      <c r="P6350" s="49"/>
      <c r="Q6350" s="49"/>
      <c r="R6350" s="49"/>
      <c r="S6350" s="49"/>
      <c r="T6350" s="49"/>
      <c r="U6350" s="49"/>
      <c r="V6350" s="49"/>
      <c r="W6350" s="49"/>
      <c r="X6350" s="49"/>
      <c r="Y6350" s="49"/>
      <c r="Z6350" s="49"/>
      <c r="AA6350" s="49"/>
      <c r="AB6350" s="49"/>
      <c r="AC6350" s="49"/>
      <c r="AD6350" s="49"/>
      <c r="AE6350" s="49"/>
      <c r="AF6350" s="49"/>
      <c r="AG6350" s="49"/>
      <c r="AH6350" s="49"/>
      <c r="AI6350" s="49"/>
      <c r="AJ6350" s="49"/>
      <c r="AK6350" s="49"/>
      <c r="AL6350" s="49"/>
      <c r="AM6350" s="49"/>
      <c r="AN6350" s="49"/>
      <c r="AO6350" s="49"/>
      <c r="AP6350" s="49"/>
      <c r="AQ6350" s="49"/>
      <c r="AR6350" s="49"/>
      <c r="AS6350" s="49"/>
      <c r="AT6350" s="49"/>
      <c r="AU6350" s="49"/>
      <c r="AV6350" s="49"/>
      <c r="AW6350" s="49"/>
      <c r="AX6350" s="49"/>
      <c r="AY6350" s="49"/>
      <c r="AZ6350" s="49"/>
      <c r="BA6350" s="49"/>
      <c r="BB6350" s="49"/>
      <c r="BC6350" s="49"/>
      <c r="BD6350" s="49"/>
      <c r="BE6350" s="49"/>
      <c r="BF6350" s="49"/>
      <c r="BG6350" s="49"/>
      <c r="BH6350" s="49"/>
      <c r="BI6350" s="49"/>
      <c r="BJ6350" s="49"/>
      <c r="BK6350" s="49"/>
      <c r="BL6350" s="49"/>
      <c r="BM6350" s="49"/>
      <c r="BN6350" s="49"/>
      <c r="BO6350" s="49"/>
      <c r="BP6350" s="49"/>
      <c r="BQ6350" s="49"/>
      <c r="BR6350" s="49"/>
      <c r="BS6350" s="49"/>
      <c r="BT6350" s="49"/>
      <c r="BU6350" s="49"/>
      <c r="BV6350" s="49"/>
      <c r="BW6350" s="49"/>
      <c r="BX6350" s="49"/>
      <c r="BY6350" s="49"/>
      <c r="BZ6350" s="49"/>
      <c r="CA6350" s="49"/>
      <c r="CB6350" s="49"/>
      <c r="CC6350" s="49"/>
      <c r="CD6350" s="49"/>
      <c r="CE6350" s="49"/>
      <c r="CF6350" s="49"/>
      <c r="CG6350" s="49"/>
      <c r="CH6350" s="49"/>
      <c r="CI6350" s="49"/>
      <c r="CJ6350" s="49"/>
      <c r="CK6350" s="49"/>
      <c r="CL6350" s="49"/>
      <c r="CM6350" s="49"/>
      <c r="CN6350" s="49"/>
      <c r="CO6350" s="49"/>
      <c r="CP6350" s="49"/>
      <c r="CQ6350" s="49"/>
      <c r="CR6350" s="49"/>
      <c r="CS6350" s="49"/>
      <c r="CT6350" s="49"/>
      <c r="CU6350" s="49"/>
      <c r="CV6350" s="49"/>
      <c r="CW6350" s="49"/>
      <c r="CX6350" s="49"/>
      <c r="CY6350" s="49"/>
      <c r="CZ6350" s="49"/>
      <c r="DA6350" s="49"/>
      <c r="DB6350" s="49"/>
      <c r="DC6350" s="49"/>
      <c r="DD6350" s="49"/>
      <c r="DE6350" s="49"/>
      <c r="DF6350" s="49"/>
      <c r="DG6350" s="49"/>
      <c r="DH6350" s="49"/>
      <c r="DI6350" s="49"/>
      <c r="DJ6350" s="49"/>
      <c r="DK6350" s="49"/>
      <c r="DL6350" s="49"/>
      <c r="DM6350" s="49"/>
      <c r="DN6350" s="49"/>
      <c r="DO6350" s="49"/>
      <c r="DP6350" s="49"/>
      <c r="DQ6350" s="49"/>
      <c r="DR6350" s="49"/>
      <c r="DS6350" s="49"/>
      <c r="DT6350" s="49"/>
      <c r="DU6350" s="49"/>
      <c r="DV6350" s="49"/>
      <c r="DW6350" s="49"/>
      <c r="DX6350" s="49"/>
      <c r="DY6350" s="49"/>
      <c r="DZ6350" s="49"/>
      <c r="EA6350" s="49"/>
      <c r="EB6350" s="49"/>
      <c r="EC6350" s="49"/>
      <c r="ED6350" s="49"/>
      <c r="EE6350" s="49"/>
      <c r="EF6350" s="49"/>
      <c r="EG6350" s="49"/>
      <c r="EH6350" s="49"/>
      <c r="EI6350" s="49"/>
      <c r="EJ6350" s="49"/>
      <c r="EK6350" s="49"/>
      <c r="EL6350" s="49"/>
      <c r="EM6350" s="49"/>
      <c r="EN6350" s="49"/>
      <c r="EO6350" s="49"/>
      <c r="EP6350" s="49"/>
      <c r="EQ6350" s="49"/>
      <c r="ER6350" s="49"/>
      <c r="ES6350" s="49"/>
      <c r="ET6350" s="49"/>
      <c r="EU6350" s="49"/>
      <c r="EV6350" s="49"/>
      <c r="EW6350" s="49"/>
      <c r="EX6350" s="49"/>
      <c r="EY6350" s="49"/>
      <c r="EZ6350" s="49"/>
      <c r="FA6350" s="49"/>
      <c r="FB6350" s="49"/>
      <c r="FC6350" s="49"/>
      <c r="FD6350" s="49"/>
      <c r="FE6350" s="49"/>
      <c r="FF6350" s="49"/>
      <c r="FG6350" s="49"/>
      <c r="FH6350" s="49"/>
      <c r="FI6350" s="49"/>
      <c r="FJ6350" s="49"/>
      <c r="FK6350" s="49"/>
      <c r="FL6350" s="49"/>
      <c r="FM6350" s="49"/>
      <c r="FN6350" s="49"/>
      <c r="FO6350" s="49"/>
      <c r="FP6350" s="49"/>
      <c r="FQ6350" s="49"/>
      <c r="FR6350" s="49"/>
      <c r="FS6350" s="49"/>
      <c r="FT6350" s="49"/>
      <c r="FU6350" s="49"/>
      <c r="FV6350" s="49"/>
      <c r="FW6350" s="49"/>
      <c r="FX6350" s="49"/>
      <c r="FY6350" s="49"/>
      <c r="FZ6350" s="49"/>
      <c r="GA6350" s="49"/>
      <c r="GB6350" s="49"/>
      <c r="GC6350" s="49"/>
      <c r="GD6350" s="49"/>
      <c r="GE6350" s="49"/>
      <c r="GF6350" s="49"/>
      <c r="GG6350" s="49"/>
      <c r="GH6350" s="49"/>
      <c r="GI6350" s="49"/>
      <c r="GJ6350" s="49"/>
      <c r="GK6350" s="49"/>
      <c r="GL6350" s="49"/>
      <c r="GM6350" s="49"/>
      <c r="GN6350" s="49"/>
      <c r="GO6350" s="49"/>
      <c r="GP6350" s="49"/>
      <c r="GQ6350" s="49"/>
      <c r="GR6350" s="49"/>
      <c r="GS6350" s="49"/>
      <c r="GT6350" s="49"/>
      <c r="GU6350" s="49"/>
      <c r="GV6350" s="49"/>
      <c r="GW6350" s="49"/>
      <c r="GX6350" s="49"/>
      <c r="GY6350" s="49"/>
      <c r="GZ6350" s="49"/>
      <c r="HA6350" s="49"/>
      <c r="HB6350" s="49"/>
      <c r="HC6350" s="49"/>
      <c r="HD6350" s="49"/>
      <c r="HE6350" s="49"/>
      <c r="HF6350" s="49"/>
      <c r="HG6350" s="49"/>
      <c r="HH6350" s="49"/>
      <c r="HI6350" s="49"/>
      <c r="HJ6350" s="49"/>
      <c r="HK6350" s="49"/>
      <c r="HL6350" s="49"/>
      <c r="HM6350" s="49"/>
      <c r="HN6350" s="49"/>
      <c r="HO6350" s="49"/>
      <c r="HP6350" s="49"/>
      <c r="HQ6350" s="49"/>
      <c r="HR6350" s="49"/>
      <c r="HS6350" s="49"/>
      <c r="HT6350" s="49"/>
      <c r="HU6350" s="49"/>
      <c r="HV6350" s="49"/>
      <c r="HW6350" s="49"/>
      <c r="HX6350" s="49"/>
      <c r="HY6350" s="49"/>
      <c r="HZ6350" s="49"/>
      <c r="IA6350" s="49"/>
      <c r="IB6350" s="49"/>
      <c r="IC6350" s="49"/>
      <c r="ID6350" s="49"/>
      <c r="IE6350" s="49"/>
      <c r="IF6350" s="49"/>
      <c r="IG6350" s="49"/>
      <c r="IH6350" s="49"/>
    </row>
    <row r="6351" spans="1:242">
      <c r="A6351" s="32">
        <v>97</v>
      </c>
      <c r="B6351" s="210" t="s">
        <v>7279</v>
      </c>
      <c r="C6351" s="555" t="s">
        <v>7422</v>
      </c>
      <c r="D6351" s="32" t="s">
        <v>1808</v>
      </c>
      <c r="E6351" s="195">
        <f t="shared" si="412"/>
        <v>4</v>
      </c>
      <c r="F6351" s="187">
        <v>2</v>
      </c>
      <c r="G6351" s="187"/>
      <c r="H6351" s="187">
        <v>2</v>
      </c>
      <c r="I6351" s="48"/>
      <c r="J6351" s="49"/>
      <c r="K6351" s="49"/>
      <c r="L6351" s="49"/>
      <c r="M6351" s="49"/>
      <c r="N6351" s="49"/>
      <c r="O6351" s="49"/>
      <c r="P6351" s="49"/>
      <c r="Q6351" s="49"/>
      <c r="R6351" s="49"/>
      <c r="S6351" s="49"/>
      <c r="T6351" s="49"/>
      <c r="U6351" s="49"/>
      <c r="V6351" s="49"/>
      <c r="W6351" s="49"/>
      <c r="X6351" s="49"/>
      <c r="Y6351" s="49"/>
      <c r="Z6351" s="49"/>
      <c r="AA6351" s="49"/>
      <c r="AB6351" s="49"/>
      <c r="AC6351" s="49"/>
      <c r="AD6351" s="49"/>
      <c r="AE6351" s="49"/>
      <c r="AF6351" s="49"/>
      <c r="AG6351" s="49"/>
      <c r="AH6351" s="49"/>
      <c r="AI6351" s="49"/>
      <c r="AJ6351" s="49"/>
      <c r="AK6351" s="49"/>
      <c r="AL6351" s="49"/>
      <c r="AM6351" s="49"/>
      <c r="AN6351" s="49"/>
      <c r="AO6351" s="49"/>
      <c r="AP6351" s="49"/>
      <c r="AQ6351" s="49"/>
      <c r="AR6351" s="49"/>
      <c r="AS6351" s="49"/>
      <c r="AT6351" s="49"/>
      <c r="AU6351" s="49"/>
      <c r="AV6351" s="49"/>
      <c r="AW6351" s="49"/>
      <c r="AX6351" s="49"/>
      <c r="AY6351" s="49"/>
      <c r="AZ6351" s="49"/>
      <c r="BA6351" s="49"/>
      <c r="BB6351" s="49"/>
      <c r="BC6351" s="49"/>
      <c r="BD6351" s="49"/>
      <c r="BE6351" s="49"/>
      <c r="BF6351" s="49"/>
      <c r="BG6351" s="49"/>
      <c r="BH6351" s="49"/>
      <c r="BI6351" s="49"/>
      <c r="BJ6351" s="49"/>
      <c r="BK6351" s="49"/>
      <c r="BL6351" s="49"/>
      <c r="BM6351" s="49"/>
      <c r="BN6351" s="49"/>
      <c r="BO6351" s="49"/>
      <c r="BP6351" s="49"/>
      <c r="BQ6351" s="49"/>
      <c r="BR6351" s="49"/>
      <c r="BS6351" s="49"/>
      <c r="BT6351" s="49"/>
      <c r="BU6351" s="49"/>
      <c r="BV6351" s="49"/>
      <c r="BW6351" s="49"/>
      <c r="BX6351" s="49"/>
      <c r="BY6351" s="49"/>
      <c r="BZ6351" s="49"/>
      <c r="CA6351" s="49"/>
      <c r="CB6351" s="49"/>
      <c r="CC6351" s="49"/>
      <c r="CD6351" s="49"/>
      <c r="CE6351" s="49"/>
      <c r="CF6351" s="49"/>
      <c r="CG6351" s="49"/>
      <c r="CH6351" s="49"/>
      <c r="CI6351" s="49"/>
      <c r="CJ6351" s="49"/>
      <c r="CK6351" s="49"/>
      <c r="CL6351" s="49"/>
      <c r="CM6351" s="49"/>
      <c r="CN6351" s="49"/>
      <c r="CO6351" s="49"/>
      <c r="CP6351" s="49"/>
      <c r="CQ6351" s="49"/>
      <c r="CR6351" s="49"/>
      <c r="CS6351" s="49"/>
      <c r="CT6351" s="49"/>
      <c r="CU6351" s="49"/>
      <c r="CV6351" s="49"/>
      <c r="CW6351" s="49"/>
      <c r="CX6351" s="49"/>
      <c r="CY6351" s="49"/>
      <c r="CZ6351" s="49"/>
      <c r="DA6351" s="49"/>
      <c r="DB6351" s="49"/>
      <c r="DC6351" s="49"/>
      <c r="DD6351" s="49"/>
      <c r="DE6351" s="49"/>
      <c r="DF6351" s="49"/>
      <c r="DG6351" s="49"/>
      <c r="DH6351" s="49"/>
      <c r="DI6351" s="49"/>
      <c r="DJ6351" s="49"/>
      <c r="DK6351" s="49"/>
      <c r="DL6351" s="49"/>
      <c r="DM6351" s="49"/>
      <c r="DN6351" s="49"/>
      <c r="DO6351" s="49"/>
      <c r="DP6351" s="49"/>
      <c r="DQ6351" s="49"/>
      <c r="DR6351" s="49"/>
      <c r="DS6351" s="49"/>
      <c r="DT6351" s="49"/>
      <c r="DU6351" s="49"/>
      <c r="DV6351" s="49"/>
      <c r="DW6351" s="49"/>
      <c r="DX6351" s="49"/>
      <c r="DY6351" s="49"/>
      <c r="DZ6351" s="49"/>
      <c r="EA6351" s="49"/>
      <c r="EB6351" s="49"/>
      <c r="EC6351" s="49"/>
      <c r="ED6351" s="49"/>
      <c r="EE6351" s="49"/>
      <c r="EF6351" s="49"/>
      <c r="EG6351" s="49"/>
      <c r="EH6351" s="49"/>
      <c r="EI6351" s="49"/>
      <c r="EJ6351" s="49"/>
      <c r="EK6351" s="49"/>
      <c r="EL6351" s="49"/>
      <c r="EM6351" s="49"/>
      <c r="EN6351" s="49"/>
      <c r="EO6351" s="49"/>
      <c r="EP6351" s="49"/>
      <c r="EQ6351" s="49"/>
      <c r="ER6351" s="49"/>
      <c r="ES6351" s="49"/>
      <c r="ET6351" s="49"/>
      <c r="EU6351" s="49"/>
      <c r="EV6351" s="49"/>
      <c r="EW6351" s="49"/>
      <c r="EX6351" s="49"/>
      <c r="EY6351" s="49"/>
      <c r="EZ6351" s="49"/>
      <c r="FA6351" s="49"/>
      <c r="FB6351" s="49"/>
      <c r="FC6351" s="49"/>
      <c r="FD6351" s="49"/>
      <c r="FE6351" s="49"/>
      <c r="FF6351" s="49"/>
      <c r="FG6351" s="49"/>
      <c r="FH6351" s="49"/>
      <c r="FI6351" s="49"/>
      <c r="FJ6351" s="49"/>
      <c r="FK6351" s="49"/>
      <c r="FL6351" s="49"/>
      <c r="FM6351" s="49"/>
      <c r="FN6351" s="49"/>
      <c r="FO6351" s="49"/>
      <c r="FP6351" s="49"/>
      <c r="FQ6351" s="49"/>
      <c r="FR6351" s="49"/>
      <c r="FS6351" s="49"/>
      <c r="FT6351" s="49"/>
      <c r="FU6351" s="49"/>
      <c r="FV6351" s="49"/>
      <c r="FW6351" s="49"/>
      <c r="FX6351" s="49"/>
      <c r="FY6351" s="49"/>
      <c r="FZ6351" s="49"/>
      <c r="GA6351" s="49"/>
      <c r="GB6351" s="49"/>
      <c r="GC6351" s="49"/>
      <c r="GD6351" s="49"/>
      <c r="GE6351" s="49"/>
      <c r="GF6351" s="49"/>
      <c r="GG6351" s="49"/>
      <c r="GH6351" s="49"/>
      <c r="GI6351" s="49"/>
      <c r="GJ6351" s="49"/>
      <c r="GK6351" s="49"/>
      <c r="GL6351" s="49"/>
      <c r="GM6351" s="49"/>
      <c r="GN6351" s="49"/>
      <c r="GO6351" s="49"/>
      <c r="GP6351" s="49"/>
      <c r="GQ6351" s="49"/>
      <c r="GR6351" s="49"/>
      <c r="GS6351" s="49"/>
      <c r="GT6351" s="49"/>
      <c r="GU6351" s="49"/>
      <c r="GV6351" s="49"/>
      <c r="GW6351" s="49"/>
      <c r="GX6351" s="49"/>
      <c r="GY6351" s="49"/>
      <c r="GZ6351" s="49"/>
      <c r="HA6351" s="49"/>
      <c r="HB6351" s="49"/>
      <c r="HC6351" s="49"/>
      <c r="HD6351" s="49"/>
      <c r="HE6351" s="49"/>
      <c r="HF6351" s="49"/>
      <c r="HG6351" s="49"/>
      <c r="HH6351" s="49"/>
      <c r="HI6351" s="49"/>
      <c r="HJ6351" s="49"/>
      <c r="HK6351" s="49"/>
      <c r="HL6351" s="49"/>
      <c r="HM6351" s="49"/>
      <c r="HN6351" s="49"/>
      <c r="HO6351" s="49"/>
      <c r="HP6351" s="49"/>
      <c r="HQ6351" s="49"/>
      <c r="HR6351" s="49"/>
      <c r="HS6351" s="49"/>
      <c r="HT6351" s="49"/>
      <c r="HU6351" s="49"/>
      <c r="HV6351" s="49"/>
      <c r="HW6351" s="49"/>
      <c r="HX6351" s="49"/>
      <c r="HY6351" s="49"/>
      <c r="HZ6351" s="49"/>
      <c r="IA6351" s="49"/>
      <c r="IB6351" s="49"/>
      <c r="IC6351" s="49"/>
      <c r="ID6351" s="49"/>
      <c r="IE6351" s="49"/>
      <c r="IF6351" s="49"/>
      <c r="IG6351" s="49"/>
      <c r="IH6351" s="49"/>
    </row>
    <row r="6352" spans="1:242">
      <c r="A6352" s="32">
        <v>98</v>
      </c>
      <c r="B6352" s="210" t="s">
        <v>7415</v>
      </c>
      <c r="C6352" s="555" t="s">
        <v>7423</v>
      </c>
      <c r="D6352" s="32" t="s">
        <v>1808</v>
      </c>
      <c r="E6352" s="195">
        <f t="shared" si="412"/>
        <v>0</v>
      </c>
      <c r="F6352" s="187"/>
      <c r="G6352" s="187"/>
      <c r="H6352" s="187"/>
      <c r="I6352" s="48"/>
      <c r="J6352" s="49"/>
      <c r="K6352" s="49"/>
      <c r="L6352" s="49"/>
      <c r="M6352" s="49"/>
      <c r="N6352" s="49"/>
      <c r="O6352" s="49"/>
      <c r="P6352" s="49"/>
      <c r="Q6352" s="49"/>
      <c r="R6352" s="49"/>
      <c r="S6352" s="49"/>
      <c r="T6352" s="49"/>
      <c r="U6352" s="49"/>
      <c r="V6352" s="49"/>
      <c r="W6352" s="49"/>
      <c r="X6352" s="49"/>
      <c r="Y6352" s="49"/>
      <c r="Z6352" s="49"/>
      <c r="AA6352" s="49"/>
      <c r="AB6352" s="49"/>
      <c r="AC6352" s="49"/>
      <c r="AD6352" s="49"/>
      <c r="AE6352" s="49"/>
      <c r="AF6352" s="49"/>
      <c r="AG6352" s="49"/>
      <c r="AH6352" s="49"/>
      <c r="AI6352" s="49"/>
      <c r="AJ6352" s="49"/>
      <c r="AK6352" s="49"/>
      <c r="AL6352" s="49"/>
      <c r="AM6352" s="49"/>
      <c r="AN6352" s="49"/>
      <c r="AO6352" s="49"/>
      <c r="AP6352" s="49"/>
      <c r="AQ6352" s="49"/>
      <c r="AR6352" s="49"/>
      <c r="AS6352" s="49"/>
      <c r="AT6352" s="49"/>
      <c r="AU6352" s="49"/>
      <c r="AV6352" s="49"/>
      <c r="AW6352" s="49"/>
      <c r="AX6352" s="49"/>
      <c r="AY6352" s="49"/>
      <c r="AZ6352" s="49"/>
      <c r="BA6352" s="49"/>
      <c r="BB6352" s="49"/>
      <c r="BC6352" s="49"/>
      <c r="BD6352" s="49"/>
      <c r="BE6352" s="49"/>
      <c r="BF6352" s="49"/>
      <c r="BG6352" s="49"/>
      <c r="BH6352" s="49"/>
      <c r="BI6352" s="49"/>
      <c r="BJ6352" s="49"/>
      <c r="BK6352" s="49"/>
      <c r="BL6352" s="49"/>
      <c r="BM6352" s="49"/>
      <c r="BN6352" s="49"/>
      <c r="BO6352" s="49"/>
      <c r="BP6352" s="49"/>
      <c r="BQ6352" s="49"/>
      <c r="BR6352" s="49"/>
      <c r="BS6352" s="49"/>
      <c r="BT6352" s="49"/>
      <c r="BU6352" s="49"/>
      <c r="BV6352" s="49"/>
      <c r="BW6352" s="49"/>
      <c r="BX6352" s="49"/>
      <c r="BY6352" s="49"/>
      <c r="BZ6352" s="49"/>
      <c r="CA6352" s="49"/>
      <c r="CB6352" s="49"/>
      <c r="CC6352" s="49"/>
      <c r="CD6352" s="49"/>
      <c r="CE6352" s="49"/>
      <c r="CF6352" s="49"/>
      <c r="CG6352" s="49"/>
      <c r="CH6352" s="49"/>
      <c r="CI6352" s="49"/>
      <c r="CJ6352" s="49"/>
      <c r="CK6352" s="49"/>
      <c r="CL6352" s="49"/>
      <c r="CM6352" s="49"/>
      <c r="CN6352" s="49"/>
      <c r="CO6352" s="49"/>
      <c r="CP6352" s="49"/>
      <c r="CQ6352" s="49"/>
      <c r="CR6352" s="49"/>
      <c r="CS6352" s="49"/>
      <c r="CT6352" s="49"/>
      <c r="CU6352" s="49"/>
      <c r="CV6352" s="49"/>
      <c r="CW6352" s="49"/>
      <c r="CX6352" s="49"/>
      <c r="CY6352" s="49"/>
      <c r="CZ6352" s="49"/>
      <c r="DA6352" s="49"/>
      <c r="DB6352" s="49"/>
      <c r="DC6352" s="49"/>
      <c r="DD6352" s="49"/>
      <c r="DE6352" s="49"/>
      <c r="DF6352" s="49"/>
      <c r="DG6352" s="49"/>
      <c r="DH6352" s="49"/>
      <c r="DI6352" s="49"/>
      <c r="DJ6352" s="49"/>
      <c r="DK6352" s="49"/>
      <c r="DL6352" s="49"/>
      <c r="DM6352" s="49"/>
      <c r="DN6352" s="49"/>
      <c r="DO6352" s="49"/>
      <c r="DP6352" s="49"/>
      <c r="DQ6352" s="49"/>
      <c r="DR6352" s="49"/>
      <c r="DS6352" s="49"/>
      <c r="DT6352" s="49"/>
      <c r="DU6352" s="49"/>
      <c r="DV6352" s="49"/>
      <c r="DW6352" s="49"/>
      <c r="DX6352" s="49"/>
      <c r="DY6352" s="49"/>
      <c r="DZ6352" s="49"/>
      <c r="EA6352" s="49"/>
      <c r="EB6352" s="49"/>
      <c r="EC6352" s="49"/>
      <c r="ED6352" s="49"/>
      <c r="EE6352" s="49"/>
      <c r="EF6352" s="49"/>
      <c r="EG6352" s="49"/>
      <c r="EH6352" s="49"/>
      <c r="EI6352" s="49"/>
      <c r="EJ6352" s="49"/>
      <c r="EK6352" s="49"/>
      <c r="EL6352" s="49"/>
      <c r="EM6352" s="49"/>
      <c r="EN6352" s="49"/>
      <c r="EO6352" s="49"/>
      <c r="EP6352" s="49"/>
      <c r="EQ6352" s="49"/>
      <c r="ER6352" s="49"/>
      <c r="ES6352" s="49"/>
      <c r="ET6352" s="49"/>
      <c r="EU6352" s="49"/>
      <c r="EV6352" s="49"/>
      <c r="EW6352" s="49"/>
      <c r="EX6352" s="49"/>
      <c r="EY6352" s="49"/>
      <c r="EZ6352" s="49"/>
      <c r="FA6352" s="49"/>
      <c r="FB6352" s="49"/>
      <c r="FC6352" s="49"/>
      <c r="FD6352" s="49"/>
      <c r="FE6352" s="49"/>
      <c r="FF6352" s="49"/>
      <c r="FG6352" s="49"/>
      <c r="FH6352" s="49"/>
      <c r="FI6352" s="49"/>
      <c r="FJ6352" s="49"/>
      <c r="FK6352" s="49"/>
      <c r="FL6352" s="49"/>
      <c r="FM6352" s="49"/>
      <c r="FN6352" s="49"/>
      <c r="FO6352" s="49"/>
      <c r="FP6352" s="49"/>
      <c r="FQ6352" s="49"/>
      <c r="FR6352" s="49"/>
      <c r="FS6352" s="49"/>
      <c r="FT6352" s="49"/>
      <c r="FU6352" s="49"/>
      <c r="FV6352" s="49"/>
      <c r="FW6352" s="49"/>
      <c r="FX6352" s="49"/>
      <c r="FY6352" s="49"/>
      <c r="FZ6352" s="49"/>
      <c r="GA6352" s="49"/>
      <c r="GB6352" s="49"/>
      <c r="GC6352" s="49"/>
      <c r="GD6352" s="49"/>
      <c r="GE6352" s="49"/>
      <c r="GF6352" s="49"/>
      <c r="GG6352" s="49"/>
      <c r="GH6352" s="49"/>
      <c r="GI6352" s="49"/>
      <c r="GJ6352" s="49"/>
      <c r="GK6352" s="49"/>
      <c r="GL6352" s="49"/>
      <c r="GM6352" s="49"/>
      <c r="GN6352" s="49"/>
      <c r="GO6352" s="49"/>
      <c r="GP6352" s="49"/>
      <c r="GQ6352" s="49"/>
      <c r="GR6352" s="49"/>
      <c r="GS6352" s="49"/>
      <c r="GT6352" s="49"/>
      <c r="GU6352" s="49"/>
      <c r="GV6352" s="49"/>
      <c r="GW6352" s="49"/>
      <c r="GX6352" s="49"/>
      <c r="GY6352" s="49"/>
      <c r="GZ6352" s="49"/>
      <c r="HA6352" s="49"/>
      <c r="HB6352" s="49"/>
      <c r="HC6352" s="49"/>
      <c r="HD6352" s="49"/>
      <c r="HE6352" s="49"/>
      <c r="HF6352" s="49"/>
      <c r="HG6352" s="49"/>
      <c r="HH6352" s="49"/>
      <c r="HI6352" s="49"/>
      <c r="HJ6352" s="49"/>
      <c r="HK6352" s="49"/>
      <c r="HL6352" s="49"/>
      <c r="HM6352" s="49"/>
      <c r="HN6352" s="49"/>
      <c r="HO6352" s="49"/>
      <c r="HP6352" s="49"/>
      <c r="HQ6352" s="49"/>
      <c r="HR6352" s="49"/>
      <c r="HS6352" s="49"/>
      <c r="HT6352" s="49"/>
      <c r="HU6352" s="49"/>
      <c r="HV6352" s="49"/>
      <c r="HW6352" s="49"/>
      <c r="HX6352" s="49"/>
      <c r="HY6352" s="49"/>
      <c r="HZ6352" s="49"/>
      <c r="IA6352" s="49"/>
      <c r="IB6352" s="49"/>
      <c r="IC6352" s="49"/>
      <c r="ID6352" s="49"/>
      <c r="IE6352" s="49"/>
      <c r="IF6352" s="49"/>
      <c r="IG6352" s="49"/>
      <c r="IH6352" s="49"/>
    </row>
    <row r="6353" spans="1:242">
      <c r="A6353" s="32">
        <v>99</v>
      </c>
      <c r="B6353" s="210" t="s">
        <v>7424</v>
      </c>
      <c r="C6353" s="555" t="s">
        <v>7425</v>
      </c>
      <c r="D6353" s="32" t="s">
        <v>1808</v>
      </c>
      <c r="E6353" s="195">
        <f t="shared" si="412"/>
        <v>0</v>
      </c>
      <c r="F6353" s="187"/>
      <c r="G6353" s="187"/>
      <c r="H6353" s="187"/>
      <c r="I6353" s="48"/>
      <c r="J6353" s="49"/>
      <c r="K6353" s="49"/>
      <c r="L6353" s="49"/>
      <c r="M6353" s="49"/>
      <c r="N6353" s="49"/>
      <c r="O6353" s="49"/>
      <c r="P6353" s="49"/>
      <c r="Q6353" s="49"/>
      <c r="R6353" s="49"/>
      <c r="S6353" s="49"/>
      <c r="T6353" s="49"/>
      <c r="U6353" s="49"/>
      <c r="V6353" s="49"/>
      <c r="W6353" s="49"/>
      <c r="X6353" s="49"/>
      <c r="Y6353" s="49"/>
      <c r="Z6353" s="49"/>
      <c r="AA6353" s="49"/>
      <c r="AB6353" s="49"/>
      <c r="AC6353" s="49"/>
      <c r="AD6353" s="49"/>
      <c r="AE6353" s="49"/>
      <c r="AF6353" s="49"/>
      <c r="AG6353" s="49"/>
      <c r="AH6353" s="49"/>
      <c r="AI6353" s="49"/>
      <c r="AJ6353" s="49"/>
      <c r="AK6353" s="49"/>
      <c r="AL6353" s="49"/>
      <c r="AM6353" s="49"/>
      <c r="AN6353" s="49"/>
      <c r="AO6353" s="49"/>
      <c r="AP6353" s="49"/>
      <c r="AQ6353" s="49"/>
      <c r="AR6353" s="49"/>
      <c r="AS6353" s="49"/>
      <c r="AT6353" s="49"/>
      <c r="AU6353" s="49"/>
      <c r="AV6353" s="49"/>
      <c r="AW6353" s="49"/>
      <c r="AX6353" s="49"/>
      <c r="AY6353" s="49"/>
      <c r="AZ6353" s="49"/>
      <c r="BA6353" s="49"/>
      <c r="BB6353" s="49"/>
      <c r="BC6353" s="49"/>
      <c r="BD6353" s="49"/>
      <c r="BE6353" s="49"/>
      <c r="BF6353" s="49"/>
      <c r="BG6353" s="49"/>
      <c r="BH6353" s="49"/>
      <c r="BI6353" s="49"/>
      <c r="BJ6353" s="49"/>
      <c r="BK6353" s="49"/>
      <c r="BL6353" s="49"/>
      <c r="BM6353" s="49"/>
      <c r="BN6353" s="49"/>
      <c r="BO6353" s="49"/>
      <c r="BP6353" s="49"/>
      <c r="BQ6353" s="49"/>
      <c r="BR6353" s="49"/>
      <c r="BS6353" s="49"/>
      <c r="BT6353" s="49"/>
      <c r="BU6353" s="49"/>
      <c r="BV6353" s="49"/>
      <c r="BW6353" s="49"/>
      <c r="BX6353" s="49"/>
      <c r="BY6353" s="49"/>
      <c r="BZ6353" s="49"/>
      <c r="CA6353" s="49"/>
      <c r="CB6353" s="49"/>
      <c r="CC6353" s="49"/>
      <c r="CD6353" s="49"/>
      <c r="CE6353" s="49"/>
      <c r="CF6353" s="49"/>
      <c r="CG6353" s="49"/>
      <c r="CH6353" s="49"/>
      <c r="CI6353" s="49"/>
      <c r="CJ6353" s="49"/>
      <c r="CK6353" s="49"/>
      <c r="CL6353" s="49"/>
      <c r="CM6353" s="49"/>
      <c r="CN6353" s="49"/>
      <c r="CO6353" s="49"/>
      <c r="CP6353" s="49"/>
      <c r="CQ6353" s="49"/>
      <c r="CR6353" s="49"/>
      <c r="CS6353" s="49"/>
      <c r="CT6353" s="49"/>
      <c r="CU6353" s="49"/>
      <c r="CV6353" s="49"/>
      <c r="CW6353" s="49"/>
      <c r="CX6353" s="49"/>
      <c r="CY6353" s="49"/>
      <c r="CZ6353" s="49"/>
      <c r="DA6353" s="49"/>
      <c r="DB6353" s="49"/>
      <c r="DC6353" s="49"/>
      <c r="DD6353" s="49"/>
      <c r="DE6353" s="49"/>
      <c r="DF6353" s="49"/>
      <c r="DG6353" s="49"/>
      <c r="DH6353" s="49"/>
      <c r="DI6353" s="49"/>
      <c r="DJ6353" s="49"/>
      <c r="DK6353" s="49"/>
      <c r="DL6353" s="49"/>
      <c r="DM6353" s="49"/>
      <c r="DN6353" s="49"/>
      <c r="DO6353" s="49"/>
      <c r="DP6353" s="49"/>
      <c r="DQ6353" s="49"/>
      <c r="DR6353" s="49"/>
      <c r="DS6353" s="49"/>
      <c r="DT6353" s="49"/>
      <c r="DU6353" s="49"/>
      <c r="DV6353" s="49"/>
      <c r="DW6353" s="49"/>
      <c r="DX6353" s="49"/>
      <c r="DY6353" s="49"/>
      <c r="DZ6353" s="49"/>
      <c r="EA6353" s="49"/>
      <c r="EB6353" s="49"/>
      <c r="EC6353" s="49"/>
      <c r="ED6353" s="49"/>
      <c r="EE6353" s="49"/>
      <c r="EF6353" s="49"/>
      <c r="EG6353" s="49"/>
      <c r="EH6353" s="49"/>
      <c r="EI6353" s="49"/>
      <c r="EJ6353" s="49"/>
      <c r="EK6353" s="49"/>
      <c r="EL6353" s="49"/>
      <c r="EM6353" s="49"/>
      <c r="EN6353" s="49"/>
      <c r="EO6353" s="49"/>
      <c r="EP6353" s="49"/>
      <c r="EQ6353" s="49"/>
      <c r="ER6353" s="49"/>
      <c r="ES6353" s="49"/>
      <c r="ET6353" s="49"/>
      <c r="EU6353" s="49"/>
      <c r="EV6353" s="49"/>
      <c r="EW6353" s="49"/>
      <c r="EX6353" s="49"/>
      <c r="EY6353" s="49"/>
      <c r="EZ6353" s="49"/>
      <c r="FA6353" s="49"/>
      <c r="FB6353" s="49"/>
      <c r="FC6353" s="49"/>
      <c r="FD6353" s="49"/>
      <c r="FE6353" s="49"/>
      <c r="FF6353" s="49"/>
      <c r="FG6353" s="49"/>
      <c r="FH6353" s="49"/>
      <c r="FI6353" s="49"/>
      <c r="FJ6353" s="49"/>
      <c r="FK6353" s="49"/>
      <c r="FL6353" s="49"/>
      <c r="FM6353" s="49"/>
      <c r="FN6353" s="49"/>
      <c r="FO6353" s="49"/>
      <c r="FP6353" s="49"/>
      <c r="FQ6353" s="49"/>
      <c r="FR6353" s="49"/>
      <c r="FS6353" s="49"/>
      <c r="FT6353" s="49"/>
      <c r="FU6353" s="49"/>
      <c r="FV6353" s="49"/>
      <c r="FW6353" s="49"/>
      <c r="FX6353" s="49"/>
      <c r="FY6353" s="49"/>
      <c r="FZ6353" s="49"/>
      <c r="GA6353" s="49"/>
      <c r="GB6353" s="49"/>
      <c r="GC6353" s="49"/>
      <c r="GD6353" s="49"/>
      <c r="GE6353" s="49"/>
      <c r="GF6353" s="49"/>
      <c r="GG6353" s="49"/>
      <c r="GH6353" s="49"/>
      <c r="GI6353" s="49"/>
      <c r="GJ6353" s="49"/>
      <c r="GK6353" s="49"/>
      <c r="GL6353" s="49"/>
      <c r="GM6353" s="49"/>
      <c r="GN6353" s="49"/>
      <c r="GO6353" s="49"/>
      <c r="GP6353" s="49"/>
      <c r="GQ6353" s="49"/>
      <c r="GR6353" s="49"/>
      <c r="GS6353" s="49"/>
      <c r="GT6353" s="49"/>
      <c r="GU6353" s="49"/>
      <c r="GV6353" s="49"/>
      <c r="GW6353" s="49"/>
      <c r="GX6353" s="49"/>
      <c r="GY6353" s="49"/>
      <c r="GZ6353" s="49"/>
      <c r="HA6353" s="49"/>
      <c r="HB6353" s="49"/>
      <c r="HC6353" s="49"/>
      <c r="HD6353" s="49"/>
      <c r="HE6353" s="49"/>
      <c r="HF6353" s="49"/>
      <c r="HG6353" s="49"/>
      <c r="HH6353" s="49"/>
      <c r="HI6353" s="49"/>
      <c r="HJ6353" s="49"/>
      <c r="HK6353" s="49"/>
      <c r="HL6353" s="49"/>
      <c r="HM6353" s="49"/>
      <c r="HN6353" s="49"/>
      <c r="HO6353" s="49"/>
      <c r="HP6353" s="49"/>
      <c r="HQ6353" s="49"/>
      <c r="HR6353" s="49"/>
      <c r="HS6353" s="49"/>
      <c r="HT6353" s="49"/>
      <c r="HU6353" s="49"/>
      <c r="HV6353" s="49"/>
      <c r="HW6353" s="49"/>
      <c r="HX6353" s="49"/>
      <c r="HY6353" s="49"/>
      <c r="HZ6353" s="49"/>
      <c r="IA6353" s="49"/>
      <c r="IB6353" s="49"/>
      <c r="IC6353" s="49"/>
      <c r="ID6353" s="49"/>
      <c r="IE6353" s="49"/>
      <c r="IF6353" s="49"/>
      <c r="IG6353" s="49"/>
      <c r="IH6353" s="49"/>
    </row>
    <row r="6354" spans="1:242">
      <c r="A6354" s="32">
        <v>100</v>
      </c>
      <c r="B6354" s="210" t="s">
        <v>7426</v>
      </c>
      <c r="C6354" s="555" t="s">
        <v>7427</v>
      </c>
      <c r="D6354" s="32" t="s">
        <v>7428</v>
      </c>
      <c r="E6354" s="195">
        <f t="shared" si="412"/>
        <v>0</v>
      </c>
      <c r="F6354" s="187"/>
      <c r="G6354" s="187"/>
      <c r="H6354" s="187"/>
      <c r="I6354" s="48"/>
      <c r="J6354" s="49"/>
      <c r="K6354" s="49"/>
      <c r="L6354" s="49"/>
      <c r="M6354" s="49"/>
      <c r="N6354" s="49"/>
      <c r="O6354" s="49"/>
      <c r="P6354" s="49"/>
      <c r="Q6354" s="49"/>
      <c r="R6354" s="49"/>
      <c r="S6354" s="49"/>
      <c r="T6354" s="49"/>
      <c r="U6354" s="49"/>
      <c r="V6354" s="49"/>
      <c r="W6354" s="49"/>
      <c r="X6354" s="49"/>
      <c r="Y6354" s="49"/>
      <c r="Z6354" s="49"/>
      <c r="AA6354" s="49"/>
      <c r="AB6354" s="49"/>
      <c r="AC6354" s="49"/>
      <c r="AD6354" s="49"/>
      <c r="AE6354" s="49"/>
      <c r="AF6354" s="49"/>
      <c r="AG6354" s="49"/>
      <c r="AH6354" s="49"/>
      <c r="AI6354" s="49"/>
      <c r="AJ6354" s="49"/>
      <c r="AK6354" s="49"/>
      <c r="AL6354" s="49"/>
      <c r="AM6354" s="49"/>
      <c r="AN6354" s="49"/>
      <c r="AO6354" s="49"/>
      <c r="AP6354" s="49"/>
      <c r="AQ6354" s="49"/>
      <c r="AR6354" s="49"/>
      <c r="AS6354" s="49"/>
      <c r="AT6354" s="49"/>
      <c r="AU6354" s="49"/>
      <c r="AV6354" s="49"/>
      <c r="AW6354" s="49"/>
      <c r="AX6354" s="49"/>
      <c r="AY6354" s="49"/>
      <c r="AZ6354" s="49"/>
      <c r="BA6354" s="49"/>
      <c r="BB6354" s="49"/>
      <c r="BC6354" s="49"/>
      <c r="BD6354" s="49"/>
      <c r="BE6354" s="49"/>
      <c r="BF6354" s="49"/>
      <c r="BG6354" s="49"/>
      <c r="BH6354" s="49"/>
      <c r="BI6354" s="49"/>
      <c r="BJ6354" s="49"/>
      <c r="BK6354" s="49"/>
      <c r="BL6354" s="49"/>
      <c r="BM6354" s="49"/>
      <c r="BN6354" s="49"/>
      <c r="BO6354" s="49"/>
      <c r="BP6354" s="49"/>
      <c r="BQ6354" s="49"/>
      <c r="BR6354" s="49"/>
      <c r="BS6354" s="49"/>
      <c r="BT6354" s="49"/>
      <c r="BU6354" s="49"/>
      <c r="BV6354" s="49"/>
      <c r="BW6354" s="49"/>
      <c r="BX6354" s="49"/>
      <c r="BY6354" s="49"/>
      <c r="BZ6354" s="49"/>
      <c r="CA6354" s="49"/>
      <c r="CB6354" s="49"/>
      <c r="CC6354" s="49"/>
      <c r="CD6354" s="49"/>
      <c r="CE6354" s="49"/>
      <c r="CF6354" s="49"/>
      <c r="CG6354" s="49"/>
      <c r="CH6354" s="49"/>
      <c r="CI6354" s="49"/>
      <c r="CJ6354" s="49"/>
      <c r="CK6354" s="49"/>
      <c r="CL6354" s="49"/>
      <c r="CM6354" s="49"/>
      <c r="CN6354" s="49"/>
      <c r="CO6354" s="49"/>
      <c r="CP6354" s="49"/>
      <c r="CQ6354" s="49"/>
      <c r="CR6354" s="49"/>
      <c r="CS6354" s="49"/>
      <c r="CT6354" s="49"/>
      <c r="CU6354" s="49"/>
      <c r="CV6354" s="49"/>
      <c r="CW6354" s="49"/>
      <c r="CX6354" s="49"/>
      <c r="CY6354" s="49"/>
      <c r="CZ6354" s="49"/>
      <c r="DA6354" s="49"/>
      <c r="DB6354" s="49"/>
      <c r="DC6354" s="49"/>
      <c r="DD6354" s="49"/>
      <c r="DE6354" s="49"/>
      <c r="DF6354" s="49"/>
      <c r="DG6354" s="49"/>
      <c r="DH6354" s="49"/>
      <c r="DI6354" s="49"/>
      <c r="DJ6354" s="49"/>
      <c r="DK6354" s="49"/>
      <c r="DL6354" s="49"/>
      <c r="DM6354" s="49"/>
      <c r="DN6354" s="49"/>
      <c r="DO6354" s="49"/>
      <c r="DP6354" s="49"/>
      <c r="DQ6354" s="49"/>
      <c r="DR6354" s="49"/>
      <c r="DS6354" s="49"/>
      <c r="DT6354" s="49"/>
      <c r="DU6354" s="49"/>
      <c r="DV6354" s="49"/>
      <c r="DW6354" s="49"/>
      <c r="DX6354" s="49"/>
      <c r="DY6354" s="49"/>
      <c r="DZ6354" s="49"/>
      <c r="EA6354" s="49"/>
      <c r="EB6354" s="49"/>
      <c r="EC6354" s="49"/>
      <c r="ED6354" s="49"/>
      <c r="EE6354" s="49"/>
      <c r="EF6354" s="49"/>
      <c r="EG6354" s="49"/>
      <c r="EH6354" s="49"/>
      <c r="EI6354" s="49"/>
      <c r="EJ6354" s="49"/>
      <c r="EK6354" s="49"/>
      <c r="EL6354" s="49"/>
      <c r="EM6354" s="49"/>
      <c r="EN6354" s="49"/>
      <c r="EO6354" s="49"/>
      <c r="EP6354" s="49"/>
      <c r="EQ6354" s="49"/>
      <c r="ER6354" s="49"/>
      <c r="ES6354" s="49"/>
      <c r="ET6354" s="49"/>
      <c r="EU6354" s="49"/>
      <c r="EV6354" s="49"/>
      <c r="EW6354" s="49"/>
      <c r="EX6354" s="49"/>
      <c r="EY6354" s="49"/>
      <c r="EZ6354" s="49"/>
      <c r="FA6354" s="49"/>
      <c r="FB6354" s="49"/>
      <c r="FC6354" s="49"/>
      <c r="FD6354" s="49"/>
      <c r="FE6354" s="49"/>
      <c r="FF6354" s="49"/>
      <c r="FG6354" s="49"/>
      <c r="FH6354" s="49"/>
      <c r="FI6354" s="49"/>
      <c r="FJ6354" s="49"/>
      <c r="FK6354" s="49"/>
      <c r="FL6354" s="49"/>
      <c r="FM6354" s="49"/>
      <c r="FN6354" s="49"/>
      <c r="FO6354" s="49"/>
      <c r="FP6354" s="49"/>
      <c r="FQ6354" s="49"/>
      <c r="FR6354" s="49"/>
      <c r="FS6354" s="49"/>
      <c r="FT6354" s="49"/>
      <c r="FU6354" s="49"/>
      <c r="FV6354" s="49"/>
      <c r="FW6354" s="49"/>
      <c r="FX6354" s="49"/>
      <c r="FY6354" s="49"/>
      <c r="FZ6354" s="49"/>
      <c r="GA6354" s="49"/>
      <c r="GB6354" s="49"/>
      <c r="GC6354" s="49"/>
      <c r="GD6354" s="49"/>
      <c r="GE6354" s="49"/>
      <c r="GF6354" s="49"/>
      <c r="GG6354" s="49"/>
      <c r="GH6354" s="49"/>
      <c r="GI6354" s="49"/>
      <c r="GJ6354" s="49"/>
      <c r="GK6354" s="49"/>
      <c r="GL6354" s="49"/>
      <c r="GM6354" s="49"/>
      <c r="GN6354" s="49"/>
      <c r="GO6354" s="49"/>
      <c r="GP6354" s="49"/>
      <c r="GQ6354" s="49"/>
      <c r="GR6354" s="49"/>
      <c r="GS6354" s="49"/>
      <c r="GT6354" s="49"/>
      <c r="GU6354" s="49"/>
      <c r="GV6354" s="49"/>
      <c r="GW6354" s="49"/>
      <c r="GX6354" s="49"/>
      <c r="GY6354" s="49"/>
      <c r="GZ6354" s="49"/>
      <c r="HA6354" s="49"/>
      <c r="HB6354" s="49"/>
      <c r="HC6354" s="49"/>
      <c r="HD6354" s="49"/>
      <c r="HE6354" s="49"/>
      <c r="HF6354" s="49"/>
      <c r="HG6354" s="49"/>
      <c r="HH6354" s="49"/>
      <c r="HI6354" s="49"/>
      <c r="HJ6354" s="49"/>
      <c r="HK6354" s="49"/>
      <c r="HL6354" s="49"/>
      <c r="HM6354" s="49"/>
      <c r="HN6354" s="49"/>
      <c r="HO6354" s="49"/>
      <c r="HP6354" s="49"/>
      <c r="HQ6354" s="49"/>
      <c r="HR6354" s="49"/>
      <c r="HS6354" s="49"/>
      <c r="HT6354" s="49"/>
      <c r="HU6354" s="49"/>
      <c r="HV6354" s="49"/>
      <c r="HW6354" s="49"/>
      <c r="HX6354" s="49"/>
      <c r="HY6354" s="49"/>
      <c r="HZ6354" s="49"/>
      <c r="IA6354" s="49"/>
      <c r="IB6354" s="49"/>
      <c r="IC6354" s="49"/>
      <c r="ID6354" s="49"/>
      <c r="IE6354" s="49"/>
      <c r="IF6354" s="49"/>
      <c r="IG6354" s="49"/>
      <c r="IH6354" s="49"/>
    </row>
    <row r="6355" spans="1:242">
      <c r="A6355" s="32">
        <v>101</v>
      </c>
      <c r="B6355" s="210" t="s">
        <v>7429</v>
      </c>
      <c r="C6355" s="555" t="s">
        <v>7430</v>
      </c>
      <c r="D6355" s="32" t="s">
        <v>1808</v>
      </c>
      <c r="E6355" s="195">
        <f t="shared" si="412"/>
        <v>0</v>
      </c>
      <c r="F6355" s="187"/>
      <c r="G6355" s="187"/>
      <c r="H6355" s="187"/>
      <c r="I6355" s="48"/>
      <c r="J6355" s="49"/>
      <c r="K6355" s="49"/>
      <c r="L6355" s="49"/>
      <c r="M6355" s="49"/>
      <c r="N6355" s="49"/>
      <c r="O6355" s="49"/>
      <c r="P6355" s="49"/>
      <c r="Q6355" s="49"/>
      <c r="R6355" s="49"/>
      <c r="S6355" s="49"/>
      <c r="T6355" s="49"/>
      <c r="U6355" s="49"/>
      <c r="V6355" s="49"/>
      <c r="W6355" s="49"/>
      <c r="X6355" s="49"/>
      <c r="Y6355" s="49"/>
      <c r="Z6355" s="49"/>
      <c r="AA6355" s="49"/>
      <c r="AB6355" s="49"/>
      <c r="AC6355" s="49"/>
      <c r="AD6355" s="49"/>
      <c r="AE6355" s="49"/>
      <c r="AF6355" s="49"/>
      <c r="AG6355" s="49"/>
      <c r="AH6355" s="49"/>
      <c r="AI6355" s="49"/>
      <c r="AJ6355" s="49"/>
      <c r="AK6355" s="49"/>
      <c r="AL6355" s="49"/>
      <c r="AM6355" s="49"/>
      <c r="AN6355" s="49"/>
      <c r="AO6355" s="49"/>
      <c r="AP6355" s="49"/>
      <c r="AQ6355" s="49"/>
      <c r="AR6355" s="49"/>
      <c r="AS6355" s="49"/>
      <c r="AT6355" s="49"/>
      <c r="AU6355" s="49"/>
      <c r="AV6355" s="49"/>
      <c r="AW6355" s="49"/>
      <c r="AX6355" s="49"/>
      <c r="AY6355" s="49"/>
      <c r="AZ6355" s="49"/>
      <c r="BA6355" s="49"/>
      <c r="BB6355" s="49"/>
      <c r="BC6355" s="49"/>
      <c r="BD6355" s="49"/>
      <c r="BE6355" s="49"/>
      <c r="BF6355" s="49"/>
      <c r="BG6355" s="49"/>
      <c r="BH6355" s="49"/>
      <c r="BI6355" s="49"/>
      <c r="BJ6355" s="49"/>
      <c r="BK6355" s="49"/>
      <c r="BL6355" s="49"/>
      <c r="BM6355" s="49"/>
      <c r="BN6355" s="49"/>
      <c r="BO6355" s="49"/>
      <c r="BP6355" s="49"/>
      <c r="BQ6355" s="49"/>
      <c r="BR6355" s="49"/>
      <c r="BS6355" s="49"/>
      <c r="BT6355" s="49"/>
      <c r="BU6355" s="49"/>
      <c r="BV6355" s="49"/>
      <c r="BW6355" s="49"/>
      <c r="BX6355" s="49"/>
      <c r="BY6355" s="49"/>
      <c r="BZ6355" s="49"/>
      <c r="CA6355" s="49"/>
      <c r="CB6355" s="49"/>
      <c r="CC6355" s="49"/>
      <c r="CD6355" s="49"/>
      <c r="CE6355" s="49"/>
      <c r="CF6355" s="49"/>
      <c r="CG6355" s="49"/>
      <c r="CH6355" s="49"/>
      <c r="CI6355" s="49"/>
      <c r="CJ6355" s="49"/>
      <c r="CK6355" s="49"/>
      <c r="CL6355" s="49"/>
      <c r="CM6355" s="49"/>
      <c r="CN6355" s="49"/>
      <c r="CO6355" s="49"/>
      <c r="CP6355" s="49"/>
      <c r="CQ6355" s="49"/>
      <c r="CR6355" s="49"/>
      <c r="CS6355" s="49"/>
      <c r="CT6355" s="49"/>
      <c r="CU6355" s="49"/>
      <c r="CV6355" s="49"/>
      <c r="CW6355" s="49"/>
      <c r="CX6355" s="49"/>
      <c r="CY6355" s="49"/>
      <c r="CZ6355" s="49"/>
      <c r="DA6355" s="49"/>
      <c r="DB6355" s="49"/>
      <c r="DC6355" s="49"/>
      <c r="DD6355" s="49"/>
      <c r="DE6355" s="49"/>
      <c r="DF6355" s="49"/>
      <c r="DG6355" s="49"/>
      <c r="DH6355" s="49"/>
      <c r="DI6355" s="49"/>
      <c r="DJ6355" s="49"/>
      <c r="DK6355" s="49"/>
      <c r="DL6355" s="49"/>
      <c r="DM6355" s="49"/>
      <c r="DN6355" s="49"/>
      <c r="DO6355" s="49"/>
      <c r="DP6355" s="49"/>
      <c r="DQ6355" s="49"/>
      <c r="DR6355" s="49"/>
      <c r="DS6355" s="49"/>
      <c r="DT6355" s="49"/>
      <c r="DU6355" s="49"/>
      <c r="DV6355" s="49"/>
      <c r="DW6355" s="49"/>
      <c r="DX6355" s="49"/>
      <c r="DY6355" s="49"/>
      <c r="DZ6355" s="49"/>
      <c r="EA6355" s="49"/>
      <c r="EB6355" s="49"/>
      <c r="EC6355" s="49"/>
      <c r="ED6355" s="49"/>
      <c r="EE6355" s="49"/>
      <c r="EF6355" s="49"/>
      <c r="EG6355" s="49"/>
      <c r="EH6355" s="49"/>
      <c r="EI6355" s="49"/>
      <c r="EJ6355" s="49"/>
      <c r="EK6355" s="49"/>
      <c r="EL6355" s="49"/>
      <c r="EM6355" s="49"/>
      <c r="EN6355" s="49"/>
      <c r="EO6355" s="49"/>
      <c r="EP6355" s="49"/>
      <c r="EQ6355" s="49"/>
      <c r="ER6355" s="49"/>
      <c r="ES6355" s="49"/>
      <c r="ET6355" s="49"/>
      <c r="EU6355" s="49"/>
      <c r="EV6355" s="49"/>
      <c r="EW6355" s="49"/>
      <c r="EX6355" s="49"/>
      <c r="EY6355" s="49"/>
      <c r="EZ6355" s="49"/>
      <c r="FA6355" s="49"/>
      <c r="FB6355" s="49"/>
      <c r="FC6355" s="49"/>
      <c r="FD6355" s="49"/>
      <c r="FE6355" s="49"/>
      <c r="FF6355" s="49"/>
      <c r="FG6355" s="49"/>
      <c r="FH6355" s="49"/>
      <c r="FI6355" s="49"/>
      <c r="FJ6355" s="49"/>
      <c r="FK6355" s="49"/>
      <c r="FL6355" s="49"/>
      <c r="FM6355" s="49"/>
      <c r="FN6355" s="49"/>
      <c r="FO6355" s="49"/>
      <c r="FP6355" s="49"/>
      <c r="FQ6355" s="49"/>
      <c r="FR6355" s="49"/>
      <c r="FS6355" s="49"/>
      <c r="FT6355" s="49"/>
      <c r="FU6355" s="49"/>
      <c r="FV6355" s="49"/>
      <c r="FW6355" s="49"/>
      <c r="FX6355" s="49"/>
      <c r="FY6355" s="49"/>
      <c r="FZ6355" s="49"/>
      <c r="GA6355" s="49"/>
      <c r="GB6355" s="49"/>
      <c r="GC6355" s="49"/>
      <c r="GD6355" s="49"/>
      <c r="GE6355" s="49"/>
      <c r="GF6355" s="49"/>
      <c r="GG6355" s="49"/>
      <c r="GH6355" s="49"/>
      <c r="GI6355" s="49"/>
      <c r="GJ6355" s="49"/>
      <c r="GK6355" s="49"/>
      <c r="GL6355" s="49"/>
      <c r="GM6355" s="49"/>
      <c r="GN6355" s="49"/>
      <c r="GO6355" s="49"/>
      <c r="GP6355" s="49"/>
      <c r="GQ6355" s="49"/>
      <c r="GR6355" s="49"/>
      <c r="GS6355" s="49"/>
      <c r="GT6355" s="49"/>
      <c r="GU6355" s="49"/>
      <c r="GV6355" s="49"/>
      <c r="GW6355" s="49"/>
      <c r="GX6355" s="49"/>
      <c r="GY6355" s="49"/>
      <c r="GZ6355" s="49"/>
      <c r="HA6355" s="49"/>
      <c r="HB6355" s="49"/>
      <c r="HC6355" s="49"/>
      <c r="HD6355" s="49"/>
      <c r="HE6355" s="49"/>
      <c r="HF6355" s="49"/>
      <c r="HG6355" s="49"/>
      <c r="HH6355" s="49"/>
      <c r="HI6355" s="49"/>
      <c r="HJ6355" s="49"/>
      <c r="HK6355" s="49"/>
      <c r="HL6355" s="49"/>
      <c r="HM6355" s="49"/>
      <c r="HN6355" s="49"/>
      <c r="HO6355" s="49"/>
      <c r="HP6355" s="49"/>
      <c r="HQ6355" s="49"/>
      <c r="HR6355" s="49"/>
      <c r="HS6355" s="49"/>
      <c r="HT6355" s="49"/>
      <c r="HU6355" s="49"/>
      <c r="HV6355" s="49"/>
      <c r="HW6355" s="49"/>
      <c r="HX6355" s="49"/>
      <c r="HY6355" s="49"/>
      <c r="HZ6355" s="49"/>
      <c r="IA6355" s="49"/>
      <c r="IB6355" s="49"/>
      <c r="IC6355" s="49"/>
      <c r="ID6355" s="49"/>
      <c r="IE6355" s="49"/>
      <c r="IF6355" s="49"/>
      <c r="IG6355" s="49"/>
      <c r="IH6355" s="49"/>
    </row>
    <row r="6356" spans="1:242">
      <c r="A6356" s="32">
        <v>102</v>
      </c>
      <c r="B6356" s="210" t="s">
        <v>7295</v>
      </c>
      <c r="C6356" s="555" t="s">
        <v>7296</v>
      </c>
      <c r="D6356" s="32" t="s">
        <v>1808</v>
      </c>
      <c r="E6356" s="195">
        <f t="shared" si="412"/>
        <v>0</v>
      </c>
      <c r="F6356" s="187"/>
      <c r="G6356" s="187"/>
      <c r="H6356" s="187"/>
      <c r="I6356" s="48"/>
      <c r="J6356" s="49"/>
      <c r="K6356" s="49"/>
      <c r="L6356" s="49"/>
      <c r="M6356" s="49"/>
      <c r="N6356" s="49"/>
      <c r="O6356" s="49"/>
      <c r="P6356" s="49"/>
      <c r="Q6356" s="49"/>
      <c r="R6356" s="49"/>
      <c r="S6356" s="49"/>
      <c r="T6356" s="49"/>
      <c r="U6356" s="49"/>
      <c r="V6356" s="49"/>
      <c r="W6356" s="49"/>
      <c r="X6356" s="49"/>
      <c r="Y6356" s="49"/>
      <c r="Z6356" s="49"/>
      <c r="AA6356" s="49"/>
      <c r="AB6356" s="49"/>
      <c r="AC6356" s="49"/>
      <c r="AD6356" s="49"/>
      <c r="AE6356" s="49"/>
      <c r="AF6356" s="49"/>
      <c r="AG6356" s="49"/>
      <c r="AH6356" s="49"/>
      <c r="AI6356" s="49"/>
      <c r="AJ6356" s="49"/>
      <c r="AK6356" s="49"/>
      <c r="AL6356" s="49"/>
      <c r="AM6356" s="49"/>
      <c r="AN6356" s="49"/>
      <c r="AO6356" s="49"/>
      <c r="AP6356" s="49"/>
      <c r="AQ6356" s="49"/>
      <c r="AR6356" s="49"/>
      <c r="AS6356" s="49"/>
      <c r="AT6356" s="49"/>
      <c r="AU6356" s="49"/>
      <c r="AV6356" s="49"/>
      <c r="AW6356" s="49"/>
      <c r="AX6356" s="49"/>
      <c r="AY6356" s="49"/>
      <c r="AZ6356" s="49"/>
      <c r="BA6356" s="49"/>
      <c r="BB6356" s="49"/>
      <c r="BC6356" s="49"/>
      <c r="BD6356" s="49"/>
      <c r="BE6356" s="49"/>
      <c r="BF6356" s="49"/>
      <c r="BG6356" s="49"/>
      <c r="BH6356" s="49"/>
      <c r="BI6356" s="49"/>
      <c r="BJ6356" s="49"/>
      <c r="BK6356" s="49"/>
      <c r="BL6356" s="49"/>
      <c r="BM6356" s="49"/>
      <c r="BN6356" s="49"/>
      <c r="BO6356" s="49"/>
      <c r="BP6356" s="49"/>
      <c r="BQ6356" s="49"/>
      <c r="BR6356" s="49"/>
      <c r="BS6356" s="49"/>
      <c r="BT6356" s="49"/>
      <c r="BU6356" s="49"/>
      <c r="BV6356" s="49"/>
      <c r="BW6356" s="49"/>
      <c r="BX6356" s="49"/>
      <c r="BY6356" s="49"/>
      <c r="BZ6356" s="49"/>
      <c r="CA6356" s="49"/>
      <c r="CB6356" s="49"/>
      <c r="CC6356" s="49"/>
      <c r="CD6356" s="49"/>
      <c r="CE6356" s="49"/>
      <c r="CF6356" s="49"/>
      <c r="CG6356" s="49"/>
      <c r="CH6356" s="49"/>
      <c r="CI6356" s="49"/>
      <c r="CJ6356" s="49"/>
      <c r="CK6356" s="49"/>
      <c r="CL6356" s="49"/>
      <c r="CM6356" s="49"/>
      <c r="CN6356" s="49"/>
      <c r="CO6356" s="49"/>
      <c r="CP6356" s="49"/>
      <c r="CQ6356" s="49"/>
      <c r="CR6356" s="49"/>
      <c r="CS6356" s="49"/>
      <c r="CT6356" s="49"/>
      <c r="CU6356" s="49"/>
      <c r="CV6356" s="49"/>
      <c r="CW6356" s="49"/>
      <c r="CX6356" s="49"/>
      <c r="CY6356" s="49"/>
      <c r="CZ6356" s="49"/>
      <c r="DA6356" s="49"/>
      <c r="DB6356" s="49"/>
      <c r="DC6356" s="49"/>
      <c r="DD6356" s="49"/>
      <c r="DE6356" s="49"/>
      <c r="DF6356" s="49"/>
      <c r="DG6356" s="49"/>
      <c r="DH6356" s="49"/>
      <c r="DI6356" s="49"/>
      <c r="DJ6356" s="49"/>
      <c r="DK6356" s="49"/>
      <c r="DL6356" s="49"/>
      <c r="DM6356" s="49"/>
      <c r="DN6356" s="49"/>
      <c r="DO6356" s="49"/>
      <c r="DP6356" s="49"/>
      <c r="DQ6356" s="49"/>
      <c r="DR6356" s="49"/>
      <c r="DS6356" s="49"/>
      <c r="DT6356" s="49"/>
      <c r="DU6356" s="49"/>
      <c r="DV6356" s="49"/>
      <c r="DW6356" s="49"/>
      <c r="DX6356" s="49"/>
      <c r="DY6356" s="49"/>
      <c r="DZ6356" s="49"/>
      <c r="EA6356" s="49"/>
      <c r="EB6356" s="49"/>
      <c r="EC6356" s="49"/>
      <c r="ED6356" s="49"/>
      <c r="EE6356" s="49"/>
      <c r="EF6356" s="49"/>
      <c r="EG6356" s="49"/>
      <c r="EH6356" s="49"/>
      <c r="EI6356" s="49"/>
      <c r="EJ6356" s="49"/>
      <c r="EK6356" s="49"/>
      <c r="EL6356" s="49"/>
      <c r="EM6356" s="49"/>
      <c r="EN6356" s="49"/>
      <c r="EO6356" s="49"/>
      <c r="EP6356" s="49"/>
      <c r="EQ6356" s="49"/>
      <c r="ER6356" s="49"/>
      <c r="ES6356" s="49"/>
      <c r="ET6356" s="49"/>
      <c r="EU6356" s="49"/>
      <c r="EV6356" s="49"/>
      <c r="EW6356" s="49"/>
      <c r="EX6356" s="49"/>
      <c r="EY6356" s="49"/>
      <c r="EZ6356" s="49"/>
      <c r="FA6356" s="49"/>
      <c r="FB6356" s="49"/>
      <c r="FC6356" s="49"/>
      <c r="FD6356" s="49"/>
      <c r="FE6356" s="49"/>
      <c r="FF6356" s="49"/>
      <c r="FG6356" s="49"/>
      <c r="FH6356" s="49"/>
      <c r="FI6356" s="49"/>
      <c r="FJ6356" s="49"/>
      <c r="FK6356" s="49"/>
      <c r="FL6356" s="49"/>
      <c r="FM6356" s="49"/>
      <c r="FN6356" s="49"/>
      <c r="FO6356" s="49"/>
      <c r="FP6356" s="49"/>
      <c r="FQ6356" s="49"/>
      <c r="FR6356" s="49"/>
      <c r="FS6356" s="49"/>
      <c r="FT6356" s="49"/>
      <c r="FU6356" s="49"/>
      <c r="FV6356" s="49"/>
      <c r="FW6356" s="49"/>
      <c r="FX6356" s="49"/>
      <c r="FY6356" s="49"/>
      <c r="FZ6356" s="49"/>
      <c r="GA6356" s="49"/>
      <c r="GB6356" s="49"/>
      <c r="GC6356" s="49"/>
      <c r="GD6356" s="49"/>
      <c r="GE6356" s="49"/>
      <c r="GF6356" s="49"/>
      <c r="GG6356" s="49"/>
      <c r="GH6356" s="49"/>
      <c r="GI6356" s="49"/>
      <c r="GJ6356" s="49"/>
      <c r="GK6356" s="49"/>
      <c r="GL6356" s="49"/>
      <c r="GM6356" s="49"/>
      <c r="GN6356" s="49"/>
      <c r="GO6356" s="49"/>
      <c r="GP6356" s="49"/>
      <c r="GQ6356" s="49"/>
      <c r="GR6356" s="49"/>
      <c r="GS6356" s="49"/>
      <c r="GT6356" s="49"/>
      <c r="GU6356" s="49"/>
      <c r="GV6356" s="49"/>
      <c r="GW6356" s="49"/>
      <c r="GX6356" s="49"/>
      <c r="GY6356" s="49"/>
      <c r="GZ6356" s="49"/>
      <c r="HA6356" s="49"/>
      <c r="HB6356" s="49"/>
      <c r="HC6356" s="49"/>
      <c r="HD6356" s="49"/>
      <c r="HE6356" s="49"/>
      <c r="HF6356" s="49"/>
      <c r="HG6356" s="49"/>
      <c r="HH6356" s="49"/>
      <c r="HI6356" s="49"/>
      <c r="HJ6356" s="49"/>
      <c r="HK6356" s="49"/>
      <c r="HL6356" s="49"/>
      <c r="HM6356" s="49"/>
      <c r="HN6356" s="49"/>
      <c r="HO6356" s="49"/>
      <c r="HP6356" s="49"/>
      <c r="HQ6356" s="49"/>
      <c r="HR6356" s="49"/>
      <c r="HS6356" s="49"/>
      <c r="HT6356" s="49"/>
      <c r="HU6356" s="49"/>
      <c r="HV6356" s="49"/>
      <c r="HW6356" s="49"/>
      <c r="HX6356" s="49"/>
      <c r="HY6356" s="49"/>
      <c r="HZ6356" s="49"/>
      <c r="IA6356" s="49"/>
      <c r="IB6356" s="49"/>
      <c r="IC6356" s="49"/>
      <c r="ID6356" s="49"/>
      <c r="IE6356" s="49"/>
      <c r="IF6356" s="49"/>
      <c r="IG6356" s="49"/>
      <c r="IH6356" s="49"/>
    </row>
    <row r="6357" spans="1:242">
      <c r="A6357" s="32">
        <v>103</v>
      </c>
      <c r="B6357" s="210" t="s">
        <v>7399</v>
      </c>
      <c r="C6357" s="555" t="s">
        <v>7431</v>
      </c>
      <c r="D6357" s="32" t="s">
        <v>1808</v>
      </c>
      <c r="E6357" s="195">
        <f t="shared" si="412"/>
        <v>0</v>
      </c>
      <c r="F6357" s="187"/>
      <c r="G6357" s="187"/>
      <c r="H6357" s="187"/>
      <c r="I6357" s="48"/>
      <c r="J6357" s="49"/>
      <c r="K6357" s="49"/>
      <c r="L6357" s="49"/>
      <c r="M6357" s="49"/>
      <c r="N6357" s="49"/>
      <c r="O6357" s="49"/>
      <c r="P6357" s="49"/>
      <c r="Q6357" s="49"/>
      <c r="R6357" s="49"/>
      <c r="S6357" s="49"/>
      <c r="T6357" s="49"/>
      <c r="U6357" s="49"/>
      <c r="V6357" s="49"/>
      <c r="W6357" s="49"/>
      <c r="X6357" s="49"/>
      <c r="Y6357" s="49"/>
      <c r="Z6357" s="49"/>
      <c r="AA6357" s="49"/>
      <c r="AB6357" s="49"/>
      <c r="AC6357" s="49"/>
      <c r="AD6357" s="49"/>
      <c r="AE6357" s="49"/>
      <c r="AF6357" s="49"/>
      <c r="AG6357" s="49"/>
      <c r="AH6357" s="49"/>
      <c r="AI6357" s="49"/>
      <c r="AJ6357" s="49"/>
      <c r="AK6357" s="49"/>
      <c r="AL6357" s="49"/>
      <c r="AM6357" s="49"/>
      <c r="AN6357" s="49"/>
      <c r="AO6357" s="49"/>
      <c r="AP6357" s="49"/>
      <c r="AQ6357" s="49"/>
      <c r="AR6357" s="49"/>
      <c r="AS6357" s="49"/>
      <c r="AT6357" s="49"/>
      <c r="AU6357" s="49"/>
      <c r="AV6357" s="49"/>
      <c r="AW6357" s="49"/>
      <c r="AX6357" s="49"/>
      <c r="AY6357" s="49"/>
      <c r="AZ6357" s="49"/>
      <c r="BA6357" s="49"/>
      <c r="BB6357" s="49"/>
      <c r="BC6357" s="49"/>
      <c r="BD6357" s="49"/>
      <c r="BE6357" s="49"/>
      <c r="BF6357" s="49"/>
      <c r="BG6357" s="49"/>
      <c r="BH6357" s="49"/>
      <c r="BI6357" s="49"/>
      <c r="BJ6357" s="49"/>
      <c r="BK6357" s="49"/>
      <c r="BL6357" s="49"/>
      <c r="BM6357" s="49"/>
      <c r="BN6357" s="49"/>
      <c r="BO6357" s="49"/>
      <c r="BP6357" s="49"/>
      <c r="BQ6357" s="49"/>
      <c r="BR6357" s="49"/>
      <c r="BS6357" s="49"/>
      <c r="BT6357" s="49"/>
      <c r="BU6357" s="49"/>
      <c r="BV6357" s="49"/>
      <c r="BW6357" s="49"/>
      <c r="BX6357" s="49"/>
      <c r="BY6357" s="49"/>
      <c r="BZ6357" s="49"/>
      <c r="CA6357" s="49"/>
      <c r="CB6357" s="49"/>
      <c r="CC6357" s="49"/>
      <c r="CD6357" s="49"/>
      <c r="CE6357" s="49"/>
      <c r="CF6357" s="49"/>
      <c r="CG6357" s="49"/>
      <c r="CH6357" s="49"/>
      <c r="CI6357" s="49"/>
      <c r="CJ6357" s="49"/>
      <c r="CK6357" s="49"/>
      <c r="CL6357" s="49"/>
      <c r="CM6357" s="49"/>
      <c r="CN6357" s="49"/>
      <c r="CO6357" s="49"/>
      <c r="CP6357" s="49"/>
      <c r="CQ6357" s="49"/>
      <c r="CR6357" s="49"/>
      <c r="CS6357" s="49"/>
      <c r="CT6357" s="49"/>
      <c r="CU6357" s="49"/>
      <c r="CV6357" s="49"/>
      <c r="CW6357" s="49"/>
      <c r="CX6357" s="49"/>
      <c r="CY6357" s="49"/>
      <c r="CZ6357" s="49"/>
      <c r="DA6357" s="49"/>
      <c r="DB6357" s="49"/>
      <c r="DC6357" s="49"/>
      <c r="DD6357" s="49"/>
      <c r="DE6357" s="49"/>
      <c r="DF6357" s="49"/>
      <c r="DG6357" s="49"/>
      <c r="DH6357" s="49"/>
      <c r="DI6357" s="49"/>
      <c r="DJ6357" s="49"/>
      <c r="DK6357" s="49"/>
      <c r="DL6357" s="49"/>
      <c r="DM6357" s="49"/>
      <c r="DN6357" s="49"/>
      <c r="DO6357" s="49"/>
      <c r="DP6357" s="49"/>
      <c r="DQ6357" s="49"/>
      <c r="DR6357" s="49"/>
      <c r="DS6357" s="49"/>
      <c r="DT6357" s="49"/>
      <c r="DU6357" s="49"/>
      <c r="DV6357" s="49"/>
      <c r="DW6357" s="49"/>
      <c r="DX6357" s="49"/>
      <c r="DY6357" s="49"/>
      <c r="DZ6357" s="49"/>
      <c r="EA6357" s="49"/>
      <c r="EB6357" s="49"/>
      <c r="EC6357" s="49"/>
      <c r="ED6357" s="49"/>
      <c r="EE6357" s="49"/>
      <c r="EF6357" s="49"/>
      <c r="EG6357" s="49"/>
      <c r="EH6357" s="49"/>
      <c r="EI6357" s="49"/>
      <c r="EJ6357" s="49"/>
      <c r="EK6357" s="49"/>
      <c r="EL6357" s="49"/>
      <c r="EM6357" s="49"/>
      <c r="EN6357" s="49"/>
      <c r="EO6357" s="49"/>
      <c r="EP6357" s="49"/>
      <c r="EQ6357" s="49"/>
      <c r="ER6357" s="49"/>
      <c r="ES6357" s="49"/>
      <c r="ET6357" s="49"/>
      <c r="EU6357" s="49"/>
      <c r="EV6357" s="49"/>
      <c r="EW6357" s="49"/>
      <c r="EX6357" s="49"/>
      <c r="EY6357" s="49"/>
      <c r="EZ6357" s="49"/>
      <c r="FA6357" s="49"/>
      <c r="FB6357" s="49"/>
      <c r="FC6357" s="49"/>
      <c r="FD6357" s="49"/>
      <c r="FE6357" s="49"/>
      <c r="FF6357" s="49"/>
      <c r="FG6357" s="49"/>
      <c r="FH6357" s="49"/>
      <c r="FI6357" s="49"/>
      <c r="FJ6357" s="49"/>
      <c r="FK6357" s="49"/>
      <c r="FL6357" s="49"/>
      <c r="FM6357" s="49"/>
      <c r="FN6357" s="49"/>
      <c r="FO6357" s="49"/>
      <c r="FP6357" s="49"/>
      <c r="FQ6357" s="49"/>
      <c r="FR6357" s="49"/>
      <c r="FS6357" s="49"/>
      <c r="FT6357" s="49"/>
      <c r="FU6357" s="49"/>
      <c r="FV6357" s="49"/>
      <c r="FW6357" s="49"/>
      <c r="FX6357" s="49"/>
      <c r="FY6357" s="49"/>
      <c r="FZ6357" s="49"/>
      <c r="GA6357" s="49"/>
      <c r="GB6357" s="49"/>
      <c r="GC6357" s="49"/>
      <c r="GD6357" s="49"/>
      <c r="GE6357" s="49"/>
      <c r="GF6357" s="49"/>
      <c r="GG6357" s="49"/>
      <c r="GH6357" s="49"/>
      <c r="GI6357" s="49"/>
      <c r="GJ6357" s="49"/>
      <c r="GK6357" s="49"/>
      <c r="GL6357" s="49"/>
      <c r="GM6357" s="49"/>
      <c r="GN6357" s="49"/>
      <c r="GO6357" s="49"/>
      <c r="GP6357" s="49"/>
      <c r="GQ6357" s="49"/>
      <c r="GR6357" s="49"/>
      <c r="GS6357" s="49"/>
      <c r="GT6357" s="49"/>
      <c r="GU6357" s="49"/>
      <c r="GV6357" s="49"/>
      <c r="GW6357" s="49"/>
      <c r="GX6357" s="49"/>
      <c r="GY6357" s="49"/>
      <c r="GZ6357" s="49"/>
      <c r="HA6357" s="49"/>
      <c r="HB6357" s="49"/>
      <c r="HC6357" s="49"/>
      <c r="HD6357" s="49"/>
      <c r="HE6357" s="49"/>
      <c r="HF6357" s="49"/>
      <c r="HG6357" s="49"/>
      <c r="HH6357" s="49"/>
      <c r="HI6357" s="49"/>
      <c r="HJ6357" s="49"/>
      <c r="HK6357" s="49"/>
      <c r="HL6357" s="49"/>
      <c r="HM6357" s="49"/>
      <c r="HN6357" s="49"/>
      <c r="HO6357" s="49"/>
      <c r="HP6357" s="49"/>
      <c r="HQ6357" s="49"/>
      <c r="HR6357" s="49"/>
      <c r="HS6357" s="49"/>
      <c r="HT6357" s="49"/>
      <c r="HU6357" s="49"/>
      <c r="HV6357" s="49"/>
      <c r="HW6357" s="49"/>
      <c r="HX6357" s="49"/>
      <c r="HY6357" s="49"/>
      <c r="HZ6357" s="49"/>
      <c r="IA6357" s="49"/>
      <c r="IB6357" s="49"/>
      <c r="IC6357" s="49"/>
      <c r="ID6357" s="49"/>
      <c r="IE6357" s="49"/>
      <c r="IF6357" s="49"/>
      <c r="IG6357" s="49"/>
      <c r="IH6357" s="49"/>
    </row>
    <row r="6358" spans="1:242" ht="30" customHeight="1">
      <c r="A6358" s="512"/>
      <c r="B6358" s="916" t="s">
        <v>7432</v>
      </c>
      <c r="C6358" s="916"/>
      <c r="D6358" s="916"/>
      <c r="E6358" s="916"/>
      <c r="F6358" s="916"/>
      <c r="G6358" s="916"/>
      <c r="H6358" s="916"/>
      <c r="I6358" s="48"/>
      <c r="J6358" s="49"/>
      <c r="K6358" s="49"/>
      <c r="L6358" s="49"/>
      <c r="M6358" s="49"/>
      <c r="N6358" s="49"/>
      <c r="O6358" s="49"/>
      <c r="P6358" s="49"/>
      <c r="Q6358" s="49"/>
      <c r="R6358" s="49"/>
      <c r="S6358" s="49"/>
      <c r="T6358" s="49"/>
      <c r="U6358" s="49"/>
      <c r="V6358" s="49"/>
      <c r="W6358" s="49"/>
      <c r="X6358" s="49"/>
      <c r="Y6358" s="49"/>
      <c r="Z6358" s="49"/>
      <c r="AA6358" s="49"/>
      <c r="AB6358" s="49"/>
      <c r="AC6358" s="49"/>
      <c r="AD6358" s="49"/>
      <c r="AE6358" s="49"/>
      <c r="AF6358" s="49"/>
      <c r="AG6358" s="49"/>
      <c r="AH6358" s="49"/>
      <c r="AI6358" s="49"/>
      <c r="AJ6358" s="49"/>
      <c r="AK6358" s="49"/>
      <c r="AL6358" s="49"/>
      <c r="AM6358" s="49"/>
      <c r="AN6358" s="49"/>
      <c r="AO6358" s="49"/>
      <c r="AP6358" s="49"/>
      <c r="AQ6358" s="49"/>
      <c r="AR6358" s="49"/>
      <c r="AS6358" s="49"/>
      <c r="AT6358" s="49"/>
      <c r="AU6358" s="49"/>
      <c r="AV6358" s="49"/>
      <c r="AW6358" s="49"/>
      <c r="AX6358" s="49"/>
      <c r="AY6358" s="49"/>
      <c r="AZ6358" s="49"/>
      <c r="BA6358" s="49"/>
      <c r="BB6358" s="49"/>
      <c r="BC6358" s="49"/>
      <c r="BD6358" s="49"/>
      <c r="BE6358" s="49"/>
      <c r="BF6358" s="49"/>
      <c r="BG6358" s="49"/>
      <c r="BH6358" s="49"/>
      <c r="BI6358" s="49"/>
      <c r="BJ6358" s="49"/>
      <c r="BK6358" s="49"/>
      <c r="BL6358" s="49"/>
      <c r="BM6358" s="49"/>
      <c r="BN6358" s="49"/>
      <c r="BO6358" s="49"/>
      <c r="BP6358" s="49"/>
      <c r="BQ6358" s="49"/>
      <c r="BR6358" s="49"/>
      <c r="BS6358" s="49"/>
      <c r="BT6358" s="49"/>
      <c r="BU6358" s="49"/>
      <c r="BV6358" s="49"/>
      <c r="BW6358" s="49"/>
      <c r="BX6358" s="49"/>
      <c r="BY6358" s="49"/>
      <c r="BZ6358" s="49"/>
      <c r="CA6358" s="49"/>
      <c r="CB6358" s="49"/>
      <c r="CC6358" s="49"/>
      <c r="CD6358" s="49"/>
      <c r="CE6358" s="49"/>
      <c r="CF6358" s="49"/>
      <c r="CG6358" s="49"/>
      <c r="CH6358" s="49"/>
      <c r="CI6358" s="49"/>
      <c r="CJ6358" s="49"/>
      <c r="CK6358" s="49"/>
      <c r="CL6358" s="49"/>
      <c r="CM6358" s="49"/>
      <c r="CN6358" s="49"/>
      <c r="CO6358" s="49"/>
      <c r="CP6358" s="49"/>
      <c r="CQ6358" s="49"/>
      <c r="CR6358" s="49"/>
      <c r="CS6358" s="49"/>
      <c r="CT6358" s="49"/>
      <c r="CU6358" s="49"/>
      <c r="CV6358" s="49"/>
      <c r="CW6358" s="49"/>
      <c r="CX6358" s="49"/>
      <c r="CY6358" s="49"/>
      <c r="CZ6358" s="49"/>
      <c r="DA6358" s="49"/>
      <c r="DB6358" s="49"/>
      <c r="DC6358" s="49"/>
      <c r="DD6358" s="49"/>
      <c r="DE6358" s="49"/>
      <c r="DF6358" s="49"/>
      <c r="DG6358" s="49"/>
      <c r="DH6358" s="49"/>
      <c r="DI6358" s="49"/>
      <c r="DJ6358" s="49"/>
      <c r="DK6358" s="49"/>
      <c r="DL6358" s="49"/>
      <c r="DM6358" s="49"/>
      <c r="DN6358" s="49"/>
      <c r="DO6358" s="49"/>
      <c r="DP6358" s="49"/>
      <c r="DQ6358" s="49"/>
      <c r="DR6358" s="49"/>
      <c r="DS6358" s="49"/>
      <c r="DT6358" s="49"/>
      <c r="DU6358" s="49"/>
      <c r="DV6358" s="49"/>
      <c r="DW6358" s="49"/>
      <c r="DX6358" s="49"/>
      <c r="DY6358" s="49"/>
      <c r="DZ6358" s="49"/>
      <c r="EA6358" s="49"/>
      <c r="EB6358" s="49"/>
      <c r="EC6358" s="49"/>
      <c r="ED6358" s="49"/>
      <c r="EE6358" s="49"/>
      <c r="EF6358" s="49"/>
      <c r="EG6358" s="49"/>
      <c r="EH6358" s="49"/>
      <c r="EI6358" s="49"/>
      <c r="EJ6358" s="49"/>
      <c r="EK6358" s="49"/>
      <c r="EL6358" s="49"/>
      <c r="EM6358" s="49"/>
      <c r="EN6358" s="49"/>
      <c r="EO6358" s="49"/>
      <c r="EP6358" s="49"/>
      <c r="EQ6358" s="49"/>
      <c r="ER6358" s="49"/>
      <c r="ES6358" s="49"/>
      <c r="ET6358" s="49"/>
      <c r="EU6358" s="49"/>
      <c r="EV6358" s="49"/>
      <c r="EW6358" s="49"/>
      <c r="EX6358" s="49"/>
      <c r="EY6358" s="49"/>
      <c r="EZ6358" s="49"/>
      <c r="FA6358" s="49"/>
      <c r="FB6358" s="49"/>
      <c r="FC6358" s="49"/>
      <c r="FD6358" s="49"/>
      <c r="FE6358" s="49"/>
      <c r="FF6358" s="49"/>
      <c r="FG6358" s="49"/>
      <c r="FH6358" s="49"/>
      <c r="FI6358" s="49"/>
      <c r="FJ6358" s="49"/>
      <c r="FK6358" s="49"/>
      <c r="FL6358" s="49"/>
      <c r="FM6358" s="49"/>
      <c r="FN6358" s="49"/>
      <c r="FO6358" s="49"/>
      <c r="FP6358" s="49"/>
      <c r="FQ6358" s="49"/>
      <c r="FR6358" s="49"/>
      <c r="FS6358" s="49"/>
      <c r="FT6358" s="49"/>
      <c r="FU6358" s="49"/>
      <c r="FV6358" s="49"/>
      <c r="FW6358" s="49"/>
      <c r="FX6358" s="49"/>
      <c r="FY6358" s="49"/>
      <c r="FZ6358" s="49"/>
      <c r="GA6358" s="49"/>
      <c r="GB6358" s="49"/>
      <c r="GC6358" s="49"/>
      <c r="GD6358" s="49"/>
      <c r="GE6358" s="49"/>
      <c r="GF6358" s="49"/>
      <c r="GG6358" s="49"/>
      <c r="GH6358" s="49"/>
      <c r="GI6358" s="49"/>
      <c r="GJ6358" s="49"/>
      <c r="GK6358" s="49"/>
      <c r="GL6358" s="49"/>
      <c r="GM6358" s="49"/>
      <c r="GN6358" s="49"/>
      <c r="GO6358" s="49"/>
      <c r="GP6358" s="49"/>
      <c r="GQ6358" s="49"/>
      <c r="GR6358" s="49"/>
      <c r="GS6358" s="49"/>
      <c r="GT6358" s="49"/>
      <c r="GU6358" s="49"/>
      <c r="GV6358" s="49"/>
      <c r="GW6358" s="49"/>
      <c r="GX6358" s="49"/>
      <c r="GY6358" s="49"/>
      <c r="GZ6358" s="49"/>
      <c r="HA6358" s="49"/>
      <c r="HB6358" s="49"/>
      <c r="HC6358" s="49"/>
      <c r="HD6358" s="49"/>
      <c r="HE6358" s="49"/>
      <c r="HF6358" s="49"/>
      <c r="HG6358" s="49"/>
      <c r="HH6358" s="49"/>
      <c r="HI6358" s="49"/>
      <c r="HJ6358" s="49"/>
      <c r="HK6358" s="49"/>
      <c r="HL6358" s="49"/>
      <c r="HM6358" s="49"/>
      <c r="HN6358" s="49"/>
      <c r="HO6358" s="49"/>
      <c r="HP6358" s="49"/>
      <c r="HQ6358" s="49"/>
      <c r="HR6358" s="49"/>
      <c r="HS6358" s="49"/>
      <c r="HT6358" s="49"/>
      <c r="HU6358" s="49"/>
      <c r="HV6358" s="49"/>
      <c r="HW6358" s="49"/>
      <c r="HX6358" s="49"/>
      <c r="HY6358" s="49"/>
      <c r="HZ6358" s="49"/>
      <c r="IA6358" s="49"/>
      <c r="IB6358" s="49"/>
      <c r="IC6358" s="49"/>
      <c r="ID6358" s="49"/>
      <c r="IE6358" s="49"/>
      <c r="IF6358" s="49"/>
      <c r="IG6358" s="49"/>
      <c r="IH6358" s="49"/>
    </row>
    <row r="6359" spans="1:242">
      <c r="A6359" s="32">
        <v>104</v>
      </c>
      <c r="B6359" s="210" t="s">
        <v>7281</v>
      </c>
      <c r="C6359" s="555" t="s">
        <v>7367</v>
      </c>
      <c r="D6359" s="32" t="s">
        <v>1808</v>
      </c>
      <c r="E6359" s="195">
        <f t="shared" ref="E6359:E6369" si="413">+F6359+G6359+H6359</f>
        <v>4</v>
      </c>
      <c r="F6359" s="187">
        <v>2</v>
      </c>
      <c r="G6359" s="187"/>
      <c r="H6359" s="187">
        <v>2</v>
      </c>
      <c r="I6359" s="48">
        <v>165</v>
      </c>
      <c r="J6359" s="49"/>
      <c r="K6359" s="49"/>
      <c r="L6359" s="49"/>
      <c r="M6359" s="49"/>
      <c r="N6359" s="49"/>
      <c r="O6359" s="49"/>
      <c r="P6359" s="49"/>
      <c r="Q6359" s="49"/>
      <c r="R6359" s="49"/>
      <c r="S6359" s="49"/>
      <c r="T6359" s="49"/>
      <c r="U6359" s="49"/>
      <c r="V6359" s="49"/>
      <c r="W6359" s="49"/>
      <c r="X6359" s="49"/>
      <c r="Y6359" s="49"/>
      <c r="Z6359" s="49"/>
      <c r="AA6359" s="49"/>
      <c r="AB6359" s="49"/>
      <c r="AC6359" s="49"/>
      <c r="AD6359" s="49"/>
      <c r="AE6359" s="49"/>
      <c r="AF6359" s="49"/>
      <c r="AG6359" s="49"/>
      <c r="AH6359" s="49"/>
      <c r="AI6359" s="49"/>
      <c r="AJ6359" s="49"/>
      <c r="AK6359" s="49"/>
      <c r="AL6359" s="49"/>
      <c r="AM6359" s="49"/>
      <c r="AN6359" s="49"/>
      <c r="AO6359" s="49"/>
      <c r="AP6359" s="49"/>
      <c r="AQ6359" s="49"/>
      <c r="AR6359" s="49"/>
      <c r="AS6359" s="49"/>
      <c r="AT6359" s="49"/>
      <c r="AU6359" s="49"/>
      <c r="AV6359" s="49"/>
      <c r="AW6359" s="49"/>
      <c r="AX6359" s="49"/>
      <c r="AY6359" s="49"/>
      <c r="AZ6359" s="49"/>
      <c r="BA6359" s="49"/>
      <c r="BB6359" s="49"/>
      <c r="BC6359" s="49"/>
      <c r="BD6359" s="49"/>
      <c r="BE6359" s="49"/>
      <c r="BF6359" s="49"/>
      <c r="BG6359" s="49"/>
      <c r="BH6359" s="49"/>
      <c r="BI6359" s="49"/>
      <c r="BJ6359" s="49"/>
      <c r="BK6359" s="49"/>
      <c r="BL6359" s="49"/>
      <c r="BM6359" s="49"/>
      <c r="BN6359" s="49"/>
      <c r="BO6359" s="49"/>
      <c r="BP6359" s="49"/>
      <c r="BQ6359" s="49"/>
      <c r="BR6359" s="49"/>
      <c r="BS6359" s="49"/>
      <c r="BT6359" s="49"/>
      <c r="BU6359" s="49"/>
      <c r="BV6359" s="49"/>
      <c r="BW6359" s="49"/>
      <c r="BX6359" s="49"/>
      <c r="BY6359" s="49"/>
      <c r="BZ6359" s="49"/>
      <c r="CA6359" s="49"/>
      <c r="CB6359" s="49"/>
      <c r="CC6359" s="49"/>
      <c r="CD6359" s="49"/>
      <c r="CE6359" s="49"/>
      <c r="CF6359" s="49"/>
      <c r="CG6359" s="49"/>
      <c r="CH6359" s="49"/>
      <c r="CI6359" s="49"/>
      <c r="CJ6359" s="49"/>
      <c r="CK6359" s="49"/>
      <c r="CL6359" s="49"/>
      <c r="CM6359" s="49"/>
      <c r="CN6359" s="49"/>
      <c r="CO6359" s="49"/>
      <c r="CP6359" s="49"/>
      <c r="CQ6359" s="49"/>
      <c r="CR6359" s="49"/>
      <c r="CS6359" s="49"/>
      <c r="CT6359" s="49"/>
      <c r="CU6359" s="49"/>
      <c r="CV6359" s="49"/>
      <c r="CW6359" s="49"/>
      <c r="CX6359" s="49"/>
      <c r="CY6359" s="49"/>
      <c r="CZ6359" s="49"/>
      <c r="DA6359" s="49"/>
      <c r="DB6359" s="49"/>
      <c r="DC6359" s="49"/>
      <c r="DD6359" s="49"/>
      <c r="DE6359" s="49"/>
      <c r="DF6359" s="49"/>
      <c r="DG6359" s="49"/>
      <c r="DH6359" s="49"/>
      <c r="DI6359" s="49"/>
      <c r="DJ6359" s="49"/>
      <c r="DK6359" s="49"/>
      <c r="DL6359" s="49"/>
      <c r="DM6359" s="49"/>
      <c r="DN6359" s="49"/>
      <c r="DO6359" s="49"/>
      <c r="DP6359" s="49"/>
      <c r="DQ6359" s="49"/>
      <c r="DR6359" s="49"/>
      <c r="DS6359" s="49"/>
      <c r="DT6359" s="49"/>
      <c r="DU6359" s="49"/>
      <c r="DV6359" s="49"/>
      <c r="DW6359" s="49"/>
      <c r="DX6359" s="49"/>
      <c r="DY6359" s="49"/>
      <c r="DZ6359" s="49"/>
      <c r="EA6359" s="49"/>
      <c r="EB6359" s="49"/>
      <c r="EC6359" s="49"/>
      <c r="ED6359" s="49"/>
      <c r="EE6359" s="49"/>
      <c r="EF6359" s="49"/>
      <c r="EG6359" s="49"/>
      <c r="EH6359" s="49"/>
      <c r="EI6359" s="49"/>
      <c r="EJ6359" s="49"/>
      <c r="EK6359" s="49"/>
      <c r="EL6359" s="49"/>
      <c r="EM6359" s="49"/>
      <c r="EN6359" s="49"/>
      <c r="EO6359" s="49"/>
      <c r="EP6359" s="49"/>
      <c r="EQ6359" s="49"/>
      <c r="ER6359" s="49"/>
      <c r="ES6359" s="49"/>
      <c r="ET6359" s="49"/>
      <c r="EU6359" s="49"/>
      <c r="EV6359" s="49"/>
      <c r="EW6359" s="49"/>
      <c r="EX6359" s="49"/>
      <c r="EY6359" s="49"/>
      <c r="EZ6359" s="49"/>
      <c r="FA6359" s="49"/>
      <c r="FB6359" s="49"/>
      <c r="FC6359" s="49"/>
      <c r="FD6359" s="49"/>
      <c r="FE6359" s="49"/>
      <c r="FF6359" s="49"/>
      <c r="FG6359" s="49"/>
      <c r="FH6359" s="49"/>
      <c r="FI6359" s="49"/>
      <c r="FJ6359" s="49"/>
      <c r="FK6359" s="49"/>
      <c r="FL6359" s="49"/>
      <c r="FM6359" s="49"/>
      <c r="FN6359" s="49"/>
      <c r="FO6359" s="49"/>
      <c r="FP6359" s="49"/>
      <c r="FQ6359" s="49"/>
      <c r="FR6359" s="49"/>
      <c r="FS6359" s="49"/>
      <c r="FT6359" s="49"/>
      <c r="FU6359" s="49"/>
      <c r="FV6359" s="49"/>
      <c r="FW6359" s="49"/>
      <c r="FX6359" s="49"/>
      <c r="FY6359" s="49"/>
      <c r="FZ6359" s="49"/>
      <c r="GA6359" s="49"/>
      <c r="GB6359" s="49"/>
      <c r="GC6359" s="49"/>
      <c r="GD6359" s="49"/>
      <c r="GE6359" s="49"/>
      <c r="GF6359" s="49"/>
      <c r="GG6359" s="49"/>
      <c r="GH6359" s="49"/>
      <c r="GI6359" s="49"/>
      <c r="GJ6359" s="49"/>
      <c r="GK6359" s="49"/>
      <c r="GL6359" s="49"/>
      <c r="GM6359" s="49"/>
      <c r="GN6359" s="49"/>
      <c r="GO6359" s="49"/>
      <c r="GP6359" s="49"/>
      <c r="GQ6359" s="49"/>
      <c r="GR6359" s="49"/>
      <c r="GS6359" s="49"/>
      <c r="GT6359" s="49"/>
      <c r="GU6359" s="49"/>
      <c r="GV6359" s="49"/>
      <c r="GW6359" s="49"/>
      <c r="GX6359" s="49"/>
      <c r="GY6359" s="49"/>
      <c r="GZ6359" s="49"/>
      <c r="HA6359" s="49"/>
      <c r="HB6359" s="49"/>
      <c r="HC6359" s="49"/>
      <c r="HD6359" s="49"/>
      <c r="HE6359" s="49"/>
      <c r="HF6359" s="49"/>
      <c r="HG6359" s="49"/>
      <c r="HH6359" s="49"/>
      <c r="HI6359" s="49"/>
      <c r="HJ6359" s="49"/>
      <c r="HK6359" s="49"/>
      <c r="HL6359" s="49"/>
      <c r="HM6359" s="49"/>
      <c r="HN6359" s="49"/>
      <c r="HO6359" s="49"/>
      <c r="HP6359" s="49"/>
      <c r="HQ6359" s="49"/>
      <c r="HR6359" s="49"/>
      <c r="HS6359" s="49"/>
      <c r="HT6359" s="49"/>
      <c r="HU6359" s="49"/>
      <c r="HV6359" s="49"/>
      <c r="HW6359" s="49"/>
      <c r="HX6359" s="49"/>
      <c r="HY6359" s="49"/>
      <c r="HZ6359" s="49"/>
      <c r="IA6359" s="49"/>
      <c r="IB6359" s="49"/>
      <c r="IC6359" s="49"/>
      <c r="ID6359" s="49"/>
      <c r="IE6359" s="49"/>
      <c r="IF6359" s="49"/>
      <c r="IG6359" s="49"/>
      <c r="IH6359" s="49"/>
    </row>
    <row r="6360" spans="1:242">
      <c r="A6360" s="32">
        <v>105</v>
      </c>
      <c r="B6360" s="210" t="s">
        <v>7299</v>
      </c>
      <c r="C6360" s="555" t="s">
        <v>7366</v>
      </c>
      <c r="D6360" s="32" t="s">
        <v>1808</v>
      </c>
      <c r="E6360" s="195">
        <f t="shared" si="413"/>
        <v>4</v>
      </c>
      <c r="F6360" s="187">
        <v>2</v>
      </c>
      <c r="G6360" s="187"/>
      <c r="H6360" s="187">
        <v>2</v>
      </c>
      <c r="I6360" s="48"/>
      <c r="J6360" s="49"/>
      <c r="K6360" s="49"/>
      <c r="L6360" s="49"/>
      <c r="M6360" s="49"/>
      <c r="N6360" s="49"/>
      <c r="O6360" s="49"/>
      <c r="P6360" s="49"/>
      <c r="Q6360" s="49"/>
      <c r="R6360" s="49"/>
      <c r="S6360" s="49"/>
      <c r="T6360" s="49"/>
      <c r="U6360" s="49"/>
      <c r="V6360" s="49"/>
      <c r="W6360" s="49"/>
      <c r="X6360" s="49"/>
      <c r="Y6360" s="49"/>
      <c r="Z6360" s="49"/>
      <c r="AA6360" s="49"/>
      <c r="AB6360" s="49"/>
      <c r="AC6360" s="49"/>
      <c r="AD6360" s="49"/>
      <c r="AE6360" s="49"/>
      <c r="AF6360" s="49"/>
      <c r="AG6360" s="49"/>
      <c r="AH6360" s="49"/>
      <c r="AI6360" s="49"/>
      <c r="AJ6360" s="49"/>
      <c r="AK6360" s="49"/>
      <c r="AL6360" s="49"/>
      <c r="AM6360" s="49"/>
      <c r="AN6360" s="49"/>
      <c r="AO6360" s="49"/>
      <c r="AP6360" s="49"/>
      <c r="AQ6360" s="49"/>
      <c r="AR6360" s="49"/>
      <c r="AS6360" s="49"/>
      <c r="AT6360" s="49"/>
      <c r="AU6360" s="49"/>
      <c r="AV6360" s="49"/>
      <c r="AW6360" s="49"/>
      <c r="AX6360" s="49"/>
      <c r="AY6360" s="49"/>
      <c r="AZ6360" s="49"/>
      <c r="BA6360" s="49"/>
      <c r="BB6360" s="49"/>
      <c r="BC6360" s="49"/>
      <c r="BD6360" s="49"/>
      <c r="BE6360" s="49"/>
      <c r="BF6360" s="49"/>
      <c r="BG6360" s="49"/>
      <c r="BH6360" s="49"/>
      <c r="BI6360" s="49"/>
      <c r="BJ6360" s="49"/>
      <c r="BK6360" s="49"/>
      <c r="BL6360" s="49"/>
      <c r="BM6360" s="49"/>
      <c r="BN6360" s="49"/>
      <c r="BO6360" s="49"/>
      <c r="BP6360" s="49"/>
      <c r="BQ6360" s="49"/>
      <c r="BR6360" s="49"/>
      <c r="BS6360" s="49"/>
      <c r="BT6360" s="49"/>
      <c r="BU6360" s="49"/>
      <c r="BV6360" s="49"/>
      <c r="BW6360" s="49"/>
      <c r="BX6360" s="49"/>
      <c r="BY6360" s="49"/>
      <c r="BZ6360" s="49"/>
      <c r="CA6360" s="49"/>
      <c r="CB6360" s="49"/>
      <c r="CC6360" s="49"/>
      <c r="CD6360" s="49"/>
      <c r="CE6360" s="49"/>
      <c r="CF6360" s="49"/>
      <c r="CG6360" s="49"/>
      <c r="CH6360" s="49"/>
      <c r="CI6360" s="49"/>
      <c r="CJ6360" s="49"/>
      <c r="CK6360" s="49"/>
      <c r="CL6360" s="49"/>
      <c r="CM6360" s="49"/>
      <c r="CN6360" s="49"/>
      <c r="CO6360" s="49"/>
      <c r="CP6360" s="49"/>
      <c r="CQ6360" s="49"/>
      <c r="CR6360" s="49"/>
      <c r="CS6360" s="49"/>
      <c r="CT6360" s="49"/>
      <c r="CU6360" s="49"/>
      <c r="CV6360" s="49"/>
      <c r="CW6360" s="49"/>
      <c r="CX6360" s="49"/>
      <c r="CY6360" s="49"/>
      <c r="CZ6360" s="49"/>
      <c r="DA6360" s="49"/>
      <c r="DB6360" s="49"/>
      <c r="DC6360" s="49"/>
      <c r="DD6360" s="49"/>
      <c r="DE6360" s="49"/>
      <c r="DF6360" s="49"/>
      <c r="DG6360" s="49"/>
      <c r="DH6360" s="49"/>
      <c r="DI6360" s="49"/>
      <c r="DJ6360" s="49"/>
      <c r="DK6360" s="49"/>
      <c r="DL6360" s="49"/>
      <c r="DM6360" s="49"/>
      <c r="DN6360" s="49"/>
      <c r="DO6360" s="49"/>
      <c r="DP6360" s="49"/>
      <c r="DQ6360" s="49"/>
      <c r="DR6360" s="49"/>
      <c r="DS6360" s="49"/>
      <c r="DT6360" s="49"/>
      <c r="DU6360" s="49"/>
      <c r="DV6360" s="49"/>
      <c r="DW6360" s="49"/>
      <c r="DX6360" s="49"/>
      <c r="DY6360" s="49"/>
      <c r="DZ6360" s="49"/>
      <c r="EA6360" s="49"/>
      <c r="EB6360" s="49"/>
      <c r="EC6360" s="49"/>
      <c r="ED6360" s="49"/>
      <c r="EE6360" s="49"/>
      <c r="EF6360" s="49"/>
      <c r="EG6360" s="49"/>
      <c r="EH6360" s="49"/>
      <c r="EI6360" s="49"/>
      <c r="EJ6360" s="49"/>
      <c r="EK6360" s="49"/>
      <c r="EL6360" s="49"/>
      <c r="EM6360" s="49"/>
      <c r="EN6360" s="49"/>
      <c r="EO6360" s="49"/>
      <c r="EP6360" s="49"/>
      <c r="EQ6360" s="49"/>
      <c r="ER6360" s="49"/>
      <c r="ES6360" s="49"/>
      <c r="ET6360" s="49"/>
      <c r="EU6360" s="49"/>
      <c r="EV6360" s="49"/>
      <c r="EW6360" s="49"/>
      <c r="EX6360" s="49"/>
      <c r="EY6360" s="49"/>
      <c r="EZ6360" s="49"/>
      <c r="FA6360" s="49"/>
      <c r="FB6360" s="49"/>
      <c r="FC6360" s="49"/>
      <c r="FD6360" s="49"/>
      <c r="FE6360" s="49"/>
      <c r="FF6360" s="49"/>
      <c r="FG6360" s="49"/>
      <c r="FH6360" s="49"/>
      <c r="FI6360" s="49"/>
      <c r="FJ6360" s="49"/>
      <c r="FK6360" s="49"/>
      <c r="FL6360" s="49"/>
      <c r="FM6360" s="49"/>
      <c r="FN6360" s="49"/>
      <c r="FO6360" s="49"/>
      <c r="FP6360" s="49"/>
      <c r="FQ6360" s="49"/>
      <c r="FR6360" s="49"/>
      <c r="FS6360" s="49"/>
      <c r="FT6360" s="49"/>
      <c r="FU6360" s="49"/>
      <c r="FV6360" s="49"/>
      <c r="FW6360" s="49"/>
      <c r="FX6360" s="49"/>
      <c r="FY6360" s="49"/>
      <c r="FZ6360" s="49"/>
      <c r="GA6360" s="49"/>
      <c r="GB6360" s="49"/>
      <c r="GC6360" s="49"/>
      <c r="GD6360" s="49"/>
      <c r="GE6360" s="49"/>
      <c r="GF6360" s="49"/>
      <c r="GG6360" s="49"/>
      <c r="GH6360" s="49"/>
      <c r="GI6360" s="49"/>
      <c r="GJ6360" s="49"/>
      <c r="GK6360" s="49"/>
      <c r="GL6360" s="49"/>
      <c r="GM6360" s="49"/>
      <c r="GN6360" s="49"/>
      <c r="GO6360" s="49"/>
      <c r="GP6360" s="49"/>
      <c r="GQ6360" s="49"/>
      <c r="GR6360" s="49"/>
      <c r="GS6360" s="49"/>
      <c r="GT6360" s="49"/>
      <c r="GU6360" s="49"/>
      <c r="GV6360" s="49"/>
      <c r="GW6360" s="49"/>
      <c r="GX6360" s="49"/>
      <c r="GY6360" s="49"/>
      <c r="GZ6360" s="49"/>
      <c r="HA6360" s="49"/>
      <c r="HB6360" s="49"/>
      <c r="HC6360" s="49"/>
      <c r="HD6360" s="49"/>
      <c r="HE6360" s="49"/>
      <c r="HF6360" s="49"/>
      <c r="HG6360" s="49"/>
      <c r="HH6360" s="49"/>
      <c r="HI6360" s="49"/>
      <c r="HJ6360" s="49"/>
      <c r="HK6360" s="49"/>
      <c r="HL6360" s="49"/>
      <c r="HM6360" s="49"/>
      <c r="HN6360" s="49"/>
      <c r="HO6360" s="49"/>
      <c r="HP6360" s="49"/>
      <c r="HQ6360" s="49"/>
      <c r="HR6360" s="49"/>
      <c r="HS6360" s="49"/>
      <c r="HT6360" s="49"/>
      <c r="HU6360" s="49"/>
      <c r="HV6360" s="49"/>
      <c r="HW6360" s="49"/>
      <c r="HX6360" s="49"/>
      <c r="HY6360" s="49"/>
      <c r="HZ6360" s="49"/>
      <c r="IA6360" s="49"/>
      <c r="IB6360" s="49"/>
      <c r="IC6360" s="49"/>
      <c r="ID6360" s="49"/>
      <c r="IE6360" s="49"/>
      <c r="IF6360" s="49"/>
      <c r="IG6360" s="49"/>
      <c r="IH6360" s="49"/>
    </row>
    <row r="6361" spans="1:242">
      <c r="A6361" s="32">
        <v>106</v>
      </c>
      <c r="B6361" s="210" t="s">
        <v>3478</v>
      </c>
      <c r="C6361" s="555" t="s">
        <v>7433</v>
      </c>
      <c r="D6361" s="32" t="s">
        <v>1808</v>
      </c>
      <c r="E6361" s="195">
        <f t="shared" si="413"/>
        <v>1</v>
      </c>
      <c r="F6361" s="187"/>
      <c r="G6361" s="187">
        <v>1</v>
      </c>
      <c r="H6361" s="187"/>
      <c r="I6361" s="48"/>
      <c r="J6361" s="49"/>
      <c r="K6361" s="49"/>
      <c r="L6361" s="49"/>
      <c r="M6361" s="49"/>
      <c r="N6361" s="49"/>
      <c r="O6361" s="49"/>
      <c r="P6361" s="49"/>
      <c r="Q6361" s="49"/>
      <c r="R6361" s="49"/>
      <c r="S6361" s="49"/>
      <c r="T6361" s="49"/>
      <c r="U6361" s="49"/>
      <c r="V6361" s="49"/>
      <c r="W6361" s="49"/>
      <c r="X6361" s="49"/>
      <c r="Y6361" s="49"/>
      <c r="Z6361" s="49"/>
      <c r="AA6361" s="49"/>
      <c r="AB6361" s="49"/>
      <c r="AC6361" s="49"/>
      <c r="AD6361" s="49"/>
      <c r="AE6361" s="49"/>
      <c r="AF6361" s="49"/>
      <c r="AG6361" s="49"/>
      <c r="AH6361" s="49"/>
      <c r="AI6361" s="49"/>
      <c r="AJ6361" s="49"/>
      <c r="AK6361" s="49"/>
      <c r="AL6361" s="49"/>
      <c r="AM6361" s="49"/>
      <c r="AN6361" s="49"/>
      <c r="AO6361" s="49"/>
      <c r="AP6361" s="49"/>
      <c r="AQ6361" s="49"/>
      <c r="AR6361" s="49"/>
      <c r="AS6361" s="49"/>
      <c r="AT6361" s="49"/>
      <c r="AU6361" s="49"/>
      <c r="AV6361" s="49"/>
      <c r="AW6361" s="49"/>
      <c r="AX6361" s="49"/>
      <c r="AY6361" s="49"/>
      <c r="AZ6361" s="49"/>
      <c r="BA6361" s="49"/>
      <c r="BB6361" s="49"/>
      <c r="BC6361" s="49"/>
      <c r="BD6361" s="49"/>
      <c r="BE6361" s="49"/>
      <c r="BF6361" s="49"/>
      <c r="BG6361" s="49"/>
      <c r="BH6361" s="49"/>
      <c r="BI6361" s="49"/>
      <c r="BJ6361" s="49"/>
      <c r="BK6361" s="49"/>
      <c r="BL6361" s="49"/>
      <c r="BM6361" s="49"/>
      <c r="BN6361" s="49"/>
      <c r="BO6361" s="49"/>
      <c r="BP6361" s="49"/>
      <c r="BQ6361" s="49"/>
      <c r="BR6361" s="49"/>
      <c r="BS6361" s="49"/>
      <c r="BT6361" s="49"/>
      <c r="BU6361" s="49"/>
      <c r="BV6361" s="49"/>
      <c r="BW6361" s="49"/>
      <c r="BX6361" s="49"/>
      <c r="BY6361" s="49"/>
      <c r="BZ6361" s="49"/>
      <c r="CA6361" s="49"/>
      <c r="CB6361" s="49"/>
      <c r="CC6361" s="49"/>
      <c r="CD6361" s="49"/>
      <c r="CE6361" s="49"/>
      <c r="CF6361" s="49"/>
      <c r="CG6361" s="49"/>
      <c r="CH6361" s="49"/>
      <c r="CI6361" s="49"/>
      <c r="CJ6361" s="49"/>
      <c r="CK6361" s="49"/>
      <c r="CL6361" s="49"/>
      <c r="CM6361" s="49"/>
      <c r="CN6361" s="49"/>
      <c r="CO6361" s="49"/>
      <c r="CP6361" s="49"/>
      <c r="CQ6361" s="49"/>
      <c r="CR6361" s="49"/>
      <c r="CS6361" s="49"/>
      <c r="CT6361" s="49"/>
      <c r="CU6361" s="49"/>
      <c r="CV6361" s="49"/>
      <c r="CW6361" s="49"/>
      <c r="CX6361" s="49"/>
      <c r="CY6361" s="49"/>
      <c r="CZ6361" s="49"/>
      <c r="DA6361" s="49"/>
      <c r="DB6361" s="49"/>
      <c r="DC6361" s="49"/>
      <c r="DD6361" s="49"/>
      <c r="DE6361" s="49"/>
      <c r="DF6361" s="49"/>
      <c r="DG6361" s="49"/>
      <c r="DH6361" s="49"/>
      <c r="DI6361" s="49"/>
      <c r="DJ6361" s="49"/>
      <c r="DK6361" s="49"/>
      <c r="DL6361" s="49"/>
      <c r="DM6361" s="49"/>
      <c r="DN6361" s="49"/>
      <c r="DO6361" s="49"/>
      <c r="DP6361" s="49"/>
      <c r="DQ6361" s="49"/>
      <c r="DR6361" s="49"/>
      <c r="DS6361" s="49"/>
      <c r="DT6361" s="49"/>
      <c r="DU6361" s="49"/>
      <c r="DV6361" s="49"/>
      <c r="DW6361" s="49"/>
      <c r="DX6361" s="49"/>
      <c r="DY6361" s="49"/>
      <c r="DZ6361" s="49"/>
      <c r="EA6361" s="49"/>
      <c r="EB6361" s="49"/>
      <c r="EC6361" s="49"/>
      <c r="ED6361" s="49"/>
      <c r="EE6361" s="49"/>
      <c r="EF6361" s="49"/>
      <c r="EG6361" s="49"/>
      <c r="EH6361" s="49"/>
      <c r="EI6361" s="49"/>
      <c r="EJ6361" s="49"/>
      <c r="EK6361" s="49"/>
      <c r="EL6361" s="49"/>
      <c r="EM6361" s="49"/>
      <c r="EN6361" s="49"/>
      <c r="EO6361" s="49"/>
      <c r="EP6361" s="49"/>
      <c r="EQ6361" s="49"/>
      <c r="ER6361" s="49"/>
      <c r="ES6361" s="49"/>
      <c r="ET6361" s="49"/>
      <c r="EU6361" s="49"/>
      <c r="EV6361" s="49"/>
      <c r="EW6361" s="49"/>
      <c r="EX6361" s="49"/>
      <c r="EY6361" s="49"/>
      <c r="EZ6361" s="49"/>
      <c r="FA6361" s="49"/>
      <c r="FB6361" s="49"/>
      <c r="FC6361" s="49"/>
      <c r="FD6361" s="49"/>
      <c r="FE6361" s="49"/>
      <c r="FF6361" s="49"/>
      <c r="FG6361" s="49"/>
      <c r="FH6361" s="49"/>
      <c r="FI6361" s="49"/>
      <c r="FJ6361" s="49"/>
      <c r="FK6361" s="49"/>
      <c r="FL6361" s="49"/>
      <c r="FM6361" s="49"/>
      <c r="FN6361" s="49"/>
      <c r="FO6361" s="49"/>
      <c r="FP6361" s="49"/>
      <c r="FQ6361" s="49"/>
      <c r="FR6361" s="49"/>
      <c r="FS6361" s="49"/>
      <c r="FT6361" s="49"/>
      <c r="FU6361" s="49"/>
      <c r="FV6361" s="49"/>
      <c r="FW6361" s="49"/>
      <c r="FX6361" s="49"/>
      <c r="FY6361" s="49"/>
      <c r="FZ6361" s="49"/>
      <c r="GA6361" s="49"/>
      <c r="GB6361" s="49"/>
      <c r="GC6361" s="49"/>
      <c r="GD6361" s="49"/>
      <c r="GE6361" s="49"/>
      <c r="GF6361" s="49"/>
      <c r="GG6361" s="49"/>
      <c r="GH6361" s="49"/>
      <c r="GI6361" s="49"/>
      <c r="GJ6361" s="49"/>
      <c r="GK6361" s="49"/>
      <c r="GL6361" s="49"/>
      <c r="GM6361" s="49"/>
      <c r="GN6361" s="49"/>
      <c r="GO6361" s="49"/>
      <c r="GP6361" s="49"/>
      <c r="GQ6361" s="49"/>
      <c r="GR6361" s="49"/>
      <c r="GS6361" s="49"/>
      <c r="GT6361" s="49"/>
      <c r="GU6361" s="49"/>
      <c r="GV6361" s="49"/>
      <c r="GW6361" s="49"/>
      <c r="GX6361" s="49"/>
      <c r="GY6361" s="49"/>
      <c r="GZ6361" s="49"/>
      <c r="HA6361" s="49"/>
      <c r="HB6361" s="49"/>
      <c r="HC6361" s="49"/>
      <c r="HD6361" s="49"/>
      <c r="HE6361" s="49"/>
      <c r="HF6361" s="49"/>
      <c r="HG6361" s="49"/>
      <c r="HH6361" s="49"/>
      <c r="HI6361" s="49"/>
      <c r="HJ6361" s="49"/>
      <c r="HK6361" s="49"/>
      <c r="HL6361" s="49"/>
      <c r="HM6361" s="49"/>
      <c r="HN6361" s="49"/>
      <c r="HO6361" s="49"/>
      <c r="HP6361" s="49"/>
      <c r="HQ6361" s="49"/>
      <c r="HR6361" s="49"/>
      <c r="HS6361" s="49"/>
      <c r="HT6361" s="49"/>
      <c r="HU6361" s="49"/>
      <c r="HV6361" s="49"/>
      <c r="HW6361" s="49"/>
      <c r="HX6361" s="49"/>
      <c r="HY6361" s="49"/>
      <c r="HZ6361" s="49"/>
      <c r="IA6361" s="49"/>
      <c r="IB6361" s="49"/>
      <c r="IC6361" s="49"/>
      <c r="ID6361" s="49"/>
      <c r="IE6361" s="49"/>
      <c r="IF6361" s="49"/>
      <c r="IG6361" s="49"/>
      <c r="IH6361" s="49"/>
    </row>
    <row r="6362" spans="1:242">
      <c r="A6362" s="32">
        <v>107</v>
      </c>
      <c r="B6362" s="210" t="s">
        <v>7434</v>
      </c>
      <c r="C6362" s="555" t="s">
        <v>7435</v>
      </c>
      <c r="D6362" s="32" t="s">
        <v>1808</v>
      </c>
      <c r="E6362" s="195">
        <f t="shared" si="413"/>
        <v>2</v>
      </c>
      <c r="F6362" s="187">
        <v>2</v>
      </c>
      <c r="G6362" s="187"/>
      <c r="H6362" s="187"/>
      <c r="I6362" s="48"/>
      <c r="J6362" s="49"/>
      <c r="K6362" s="49"/>
      <c r="L6362" s="49"/>
      <c r="M6362" s="49"/>
      <c r="N6362" s="49"/>
      <c r="O6362" s="49"/>
      <c r="P6362" s="49"/>
      <c r="Q6362" s="49"/>
      <c r="R6362" s="49"/>
      <c r="S6362" s="49"/>
      <c r="T6362" s="49"/>
      <c r="U6362" s="49"/>
      <c r="V6362" s="49"/>
      <c r="W6362" s="49"/>
      <c r="X6362" s="49"/>
      <c r="Y6362" s="49"/>
      <c r="Z6362" s="49"/>
      <c r="AA6362" s="49"/>
      <c r="AB6362" s="49"/>
      <c r="AC6362" s="49"/>
      <c r="AD6362" s="49"/>
      <c r="AE6362" s="49"/>
      <c r="AF6362" s="49"/>
      <c r="AG6362" s="49"/>
      <c r="AH6362" s="49"/>
      <c r="AI6362" s="49"/>
      <c r="AJ6362" s="49"/>
      <c r="AK6362" s="49"/>
      <c r="AL6362" s="49"/>
      <c r="AM6362" s="49"/>
      <c r="AN6362" s="49"/>
      <c r="AO6362" s="49"/>
      <c r="AP6362" s="49"/>
      <c r="AQ6362" s="49"/>
      <c r="AR6362" s="49"/>
      <c r="AS6362" s="49"/>
      <c r="AT6362" s="49"/>
      <c r="AU6362" s="49"/>
      <c r="AV6362" s="49"/>
      <c r="AW6362" s="49"/>
      <c r="AX6362" s="49"/>
      <c r="AY6362" s="49"/>
      <c r="AZ6362" s="49"/>
      <c r="BA6362" s="49"/>
      <c r="BB6362" s="49"/>
      <c r="BC6362" s="49"/>
      <c r="BD6362" s="49"/>
      <c r="BE6362" s="49"/>
      <c r="BF6362" s="49"/>
      <c r="BG6362" s="49"/>
      <c r="BH6362" s="49"/>
      <c r="BI6362" s="49"/>
      <c r="BJ6362" s="49"/>
      <c r="BK6362" s="49"/>
      <c r="BL6362" s="49"/>
      <c r="BM6362" s="49"/>
      <c r="BN6362" s="49"/>
      <c r="BO6362" s="49"/>
      <c r="BP6362" s="49"/>
      <c r="BQ6362" s="49"/>
      <c r="BR6362" s="49"/>
      <c r="BS6362" s="49"/>
      <c r="BT6362" s="49"/>
      <c r="BU6362" s="49"/>
      <c r="BV6362" s="49"/>
      <c r="BW6362" s="49"/>
      <c r="BX6362" s="49"/>
      <c r="BY6362" s="49"/>
      <c r="BZ6362" s="49"/>
      <c r="CA6362" s="49"/>
      <c r="CB6362" s="49"/>
      <c r="CC6362" s="49"/>
      <c r="CD6362" s="49"/>
      <c r="CE6362" s="49"/>
      <c r="CF6362" s="49"/>
      <c r="CG6362" s="49"/>
      <c r="CH6362" s="49"/>
      <c r="CI6362" s="49"/>
      <c r="CJ6362" s="49"/>
      <c r="CK6362" s="49"/>
      <c r="CL6362" s="49"/>
      <c r="CM6362" s="49"/>
      <c r="CN6362" s="49"/>
      <c r="CO6362" s="49"/>
      <c r="CP6362" s="49"/>
      <c r="CQ6362" s="49"/>
      <c r="CR6362" s="49"/>
      <c r="CS6362" s="49"/>
      <c r="CT6362" s="49"/>
      <c r="CU6362" s="49"/>
      <c r="CV6362" s="49"/>
      <c r="CW6362" s="49"/>
      <c r="CX6362" s="49"/>
      <c r="CY6362" s="49"/>
      <c r="CZ6362" s="49"/>
      <c r="DA6362" s="49"/>
      <c r="DB6362" s="49"/>
      <c r="DC6362" s="49"/>
      <c r="DD6362" s="49"/>
      <c r="DE6362" s="49"/>
      <c r="DF6362" s="49"/>
      <c r="DG6362" s="49"/>
      <c r="DH6362" s="49"/>
      <c r="DI6362" s="49"/>
      <c r="DJ6362" s="49"/>
      <c r="DK6362" s="49"/>
      <c r="DL6362" s="49"/>
      <c r="DM6362" s="49"/>
      <c r="DN6362" s="49"/>
      <c r="DO6362" s="49"/>
      <c r="DP6362" s="49"/>
      <c r="DQ6362" s="49"/>
      <c r="DR6362" s="49"/>
      <c r="DS6362" s="49"/>
      <c r="DT6362" s="49"/>
      <c r="DU6362" s="49"/>
      <c r="DV6362" s="49"/>
      <c r="DW6362" s="49"/>
      <c r="DX6362" s="49"/>
      <c r="DY6362" s="49"/>
      <c r="DZ6362" s="49"/>
      <c r="EA6362" s="49"/>
      <c r="EB6362" s="49"/>
      <c r="EC6362" s="49"/>
      <c r="ED6362" s="49"/>
      <c r="EE6362" s="49"/>
      <c r="EF6362" s="49"/>
      <c r="EG6362" s="49"/>
      <c r="EH6362" s="49"/>
      <c r="EI6362" s="49"/>
      <c r="EJ6362" s="49"/>
      <c r="EK6362" s="49"/>
      <c r="EL6362" s="49"/>
      <c r="EM6362" s="49"/>
      <c r="EN6362" s="49"/>
      <c r="EO6362" s="49"/>
      <c r="EP6362" s="49"/>
      <c r="EQ6362" s="49"/>
      <c r="ER6362" s="49"/>
      <c r="ES6362" s="49"/>
      <c r="ET6362" s="49"/>
      <c r="EU6362" s="49"/>
      <c r="EV6362" s="49"/>
      <c r="EW6362" s="49"/>
      <c r="EX6362" s="49"/>
      <c r="EY6362" s="49"/>
      <c r="EZ6362" s="49"/>
      <c r="FA6362" s="49"/>
      <c r="FB6362" s="49"/>
      <c r="FC6362" s="49"/>
      <c r="FD6362" s="49"/>
      <c r="FE6362" s="49"/>
      <c r="FF6362" s="49"/>
      <c r="FG6362" s="49"/>
      <c r="FH6362" s="49"/>
      <c r="FI6362" s="49"/>
      <c r="FJ6362" s="49"/>
      <c r="FK6362" s="49"/>
      <c r="FL6362" s="49"/>
      <c r="FM6362" s="49"/>
      <c r="FN6362" s="49"/>
      <c r="FO6362" s="49"/>
      <c r="FP6362" s="49"/>
      <c r="FQ6362" s="49"/>
      <c r="FR6362" s="49"/>
      <c r="FS6362" s="49"/>
      <c r="FT6362" s="49"/>
      <c r="FU6362" s="49"/>
      <c r="FV6362" s="49"/>
      <c r="FW6362" s="49"/>
      <c r="FX6362" s="49"/>
      <c r="FY6362" s="49"/>
      <c r="FZ6362" s="49"/>
      <c r="GA6362" s="49"/>
      <c r="GB6362" s="49"/>
      <c r="GC6362" s="49"/>
      <c r="GD6362" s="49"/>
      <c r="GE6362" s="49"/>
      <c r="GF6362" s="49"/>
      <c r="GG6362" s="49"/>
      <c r="GH6362" s="49"/>
      <c r="GI6362" s="49"/>
      <c r="GJ6362" s="49"/>
      <c r="GK6362" s="49"/>
      <c r="GL6362" s="49"/>
      <c r="GM6362" s="49"/>
      <c r="GN6362" s="49"/>
      <c r="GO6362" s="49"/>
      <c r="GP6362" s="49"/>
      <c r="GQ6362" s="49"/>
      <c r="GR6362" s="49"/>
      <c r="GS6362" s="49"/>
      <c r="GT6362" s="49"/>
      <c r="GU6362" s="49"/>
      <c r="GV6362" s="49"/>
      <c r="GW6362" s="49"/>
      <c r="GX6362" s="49"/>
      <c r="GY6362" s="49"/>
      <c r="GZ6362" s="49"/>
      <c r="HA6362" s="49"/>
      <c r="HB6362" s="49"/>
      <c r="HC6362" s="49"/>
      <c r="HD6362" s="49"/>
      <c r="HE6362" s="49"/>
      <c r="HF6362" s="49"/>
      <c r="HG6362" s="49"/>
      <c r="HH6362" s="49"/>
      <c r="HI6362" s="49"/>
      <c r="HJ6362" s="49"/>
      <c r="HK6362" s="49"/>
      <c r="HL6362" s="49"/>
      <c r="HM6362" s="49"/>
      <c r="HN6362" s="49"/>
      <c r="HO6362" s="49"/>
      <c r="HP6362" s="49"/>
      <c r="HQ6362" s="49"/>
      <c r="HR6362" s="49"/>
      <c r="HS6362" s="49"/>
      <c r="HT6362" s="49"/>
      <c r="HU6362" s="49"/>
      <c r="HV6362" s="49"/>
      <c r="HW6362" s="49"/>
      <c r="HX6362" s="49"/>
      <c r="HY6362" s="49"/>
      <c r="HZ6362" s="49"/>
      <c r="IA6362" s="49"/>
      <c r="IB6362" s="49"/>
      <c r="IC6362" s="49"/>
      <c r="ID6362" s="49"/>
      <c r="IE6362" s="49"/>
      <c r="IF6362" s="49"/>
      <c r="IG6362" s="49"/>
      <c r="IH6362" s="49"/>
    </row>
    <row r="6363" spans="1:242">
      <c r="A6363" s="32">
        <v>108</v>
      </c>
      <c r="B6363" s="210" t="s">
        <v>7436</v>
      </c>
      <c r="C6363" s="555" t="s">
        <v>7437</v>
      </c>
      <c r="D6363" s="32" t="s">
        <v>7293</v>
      </c>
      <c r="E6363" s="195">
        <f t="shared" si="413"/>
        <v>0</v>
      </c>
      <c r="F6363" s="187"/>
      <c r="G6363" s="187"/>
      <c r="H6363" s="187"/>
      <c r="I6363" s="48"/>
      <c r="J6363" s="49"/>
      <c r="K6363" s="49"/>
      <c r="L6363" s="49"/>
      <c r="M6363" s="49"/>
      <c r="N6363" s="49"/>
      <c r="O6363" s="49"/>
      <c r="P6363" s="49"/>
      <c r="Q6363" s="49"/>
      <c r="R6363" s="49"/>
      <c r="S6363" s="49"/>
      <c r="T6363" s="49"/>
      <c r="U6363" s="49"/>
      <c r="V6363" s="49"/>
      <c r="W6363" s="49"/>
      <c r="X6363" s="49"/>
      <c r="Y6363" s="49"/>
      <c r="Z6363" s="49"/>
      <c r="AA6363" s="49"/>
      <c r="AB6363" s="49"/>
      <c r="AC6363" s="49"/>
      <c r="AD6363" s="49"/>
      <c r="AE6363" s="49"/>
      <c r="AF6363" s="49"/>
      <c r="AG6363" s="49"/>
      <c r="AH6363" s="49"/>
      <c r="AI6363" s="49"/>
      <c r="AJ6363" s="49"/>
      <c r="AK6363" s="49"/>
      <c r="AL6363" s="49"/>
      <c r="AM6363" s="49"/>
      <c r="AN6363" s="49"/>
      <c r="AO6363" s="49"/>
      <c r="AP6363" s="49"/>
      <c r="AQ6363" s="49"/>
      <c r="AR6363" s="49"/>
      <c r="AS6363" s="49"/>
      <c r="AT6363" s="49"/>
      <c r="AU6363" s="49"/>
      <c r="AV6363" s="49"/>
      <c r="AW6363" s="49"/>
      <c r="AX6363" s="49"/>
      <c r="AY6363" s="49"/>
      <c r="AZ6363" s="49"/>
      <c r="BA6363" s="49"/>
      <c r="BB6363" s="49"/>
      <c r="BC6363" s="49"/>
      <c r="BD6363" s="49"/>
      <c r="BE6363" s="49"/>
      <c r="BF6363" s="49"/>
      <c r="BG6363" s="49"/>
      <c r="BH6363" s="49"/>
      <c r="BI6363" s="49"/>
      <c r="BJ6363" s="49"/>
      <c r="BK6363" s="49"/>
      <c r="BL6363" s="49"/>
      <c r="BM6363" s="49"/>
      <c r="BN6363" s="49"/>
      <c r="BO6363" s="49"/>
      <c r="BP6363" s="49"/>
      <c r="BQ6363" s="49"/>
      <c r="BR6363" s="49"/>
      <c r="BS6363" s="49"/>
      <c r="BT6363" s="49"/>
      <c r="BU6363" s="49"/>
      <c r="BV6363" s="49"/>
      <c r="BW6363" s="49"/>
      <c r="BX6363" s="49"/>
      <c r="BY6363" s="49"/>
      <c r="BZ6363" s="49"/>
      <c r="CA6363" s="49"/>
      <c r="CB6363" s="49"/>
      <c r="CC6363" s="49"/>
      <c r="CD6363" s="49"/>
      <c r="CE6363" s="49"/>
      <c r="CF6363" s="49"/>
      <c r="CG6363" s="49"/>
      <c r="CH6363" s="49"/>
      <c r="CI6363" s="49"/>
      <c r="CJ6363" s="49"/>
      <c r="CK6363" s="49"/>
      <c r="CL6363" s="49"/>
      <c r="CM6363" s="49"/>
      <c r="CN6363" s="49"/>
      <c r="CO6363" s="49"/>
      <c r="CP6363" s="49"/>
      <c r="CQ6363" s="49"/>
      <c r="CR6363" s="49"/>
      <c r="CS6363" s="49"/>
      <c r="CT6363" s="49"/>
      <c r="CU6363" s="49"/>
      <c r="CV6363" s="49"/>
      <c r="CW6363" s="49"/>
      <c r="CX6363" s="49"/>
      <c r="CY6363" s="49"/>
      <c r="CZ6363" s="49"/>
      <c r="DA6363" s="49"/>
      <c r="DB6363" s="49"/>
      <c r="DC6363" s="49"/>
      <c r="DD6363" s="49"/>
      <c r="DE6363" s="49"/>
      <c r="DF6363" s="49"/>
      <c r="DG6363" s="49"/>
      <c r="DH6363" s="49"/>
      <c r="DI6363" s="49"/>
      <c r="DJ6363" s="49"/>
      <c r="DK6363" s="49"/>
      <c r="DL6363" s="49"/>
      <c r="DM6363" s="49"/>
      <c r="DN6363" s="49"/>
      <c r="DO6363" s="49"/>
      <c r="DP6363" s="49"/>
      <c r="DQ6363" s="49"/>
      <c r="DR6363" s="49"/>
      <c r="DS6363" s="49"/>
      <c r="DT6363" s="49"/>
      <c r="DU6363" s="49"/>
      <c r="DV6363" s="49"/>
      <c r="DW6363" s="49"/>
      <c r="DX6363" s="49"/>
      <c r="DY6363" s="49"/>
      <c r="DZ6363" s="49"/>
      <c r="EA6363" s="49"/>
      <c r="EB6363" s="49"/>
      <c r="EC6363" s="49"/>
      <c r="ED6363" s="49"/>
      <c r="EE6363" s="49"/>
      <c r="EF6363" s="49"/>
      <c r="EG6363" s="49"/>
      <c r="EH6363" s="49"/>
      <c r="EI6363" s="49"/>
      <c r="EJ6363" s="49"/>
      <c r="EK6363" s="49"/>
      <c r="EL6363" s="49"/>
      <c r="EM6363" s="49"/>
      <c r="EN6363" s="49"/>
      <c r="EO6363" s="49"/>
      <c r="EP6363" s="49"/>
      <c r="EQ6363" s="49"/>
      <c r="ER6363" s="49"/>
      <c r="ES6363" s="49"/>
      <c r="ET6363" s="49"/>
      <c r="EU6363" s="49"/>
      <c r="EV6363" s="49"/>
      <c r="EW6363" s="49"/>
      <c r="EX6363" s="49"/>
      <c r="EY6363" s="49"/>
      <c r="EZ6363" s="49"/>
      <c r="FA6363" s="49"/>
      <c r="FB6363" s="49"/>
      <c r="FC6363" s="49"/>
      <c r="FD6363" s="49"/>
      <c r="FE6363" s="49"/>
      <c r="FF6363" s="49"/>
      <c r="FG6363" s="49"/>
      <c r="FH6363" s="49"/>
      <c r="FI6363" s="49"/>
      <c r="FJ6363" s="49"/>
      <c r="FK6363" s="49"/>
      <c r="FL6363" s="49"/>
      <c r="FM6363" s="49"/>
      <c r="FN6363" s="49"/>
      <c r="FO6363" s="49"/>
      <c r="FP6363" s="49"/>
      <c r="FQ6363" s="49"/>
      <c r="FR6363" s="49"/>
      <c r="FS6363" s="49"/>
      <c r="FT6363" s="49"/>
      <c r="FU6363" s="49"/>
      <c r="FV6363" s="49"/>
      <c r="FW6363" s="49"/>
      <c r="FX6363" s="49"/>
      <c r="FY6363" s="49"/>
      <c r="FZ6363" s="49"/>
      <c r="GA6363" s="49"/>
      <c r="GB6363" s="49"/>
      <c r="GC6363" s="49"/>
      <c r="GD6363" s="49"/>
      <c r="GE6363" s="49"/>
      <c r="GF6363" s="49"/>
      <c r="GG6363" s="49"/>
      <c r="GH6363" s="49"/>
      <c r="GI6363" s="49"/>
      <c r="GJ6363" s="49"/>
      <c r="GK6363" s="49"/>
      <c r="GL6363" s="49"/>
      <c r="GM6363" s="49"/>
      <c r="GN6363" s="49"/>
      <c r="GO6363" s="49"/>
      <c r="GP6363" s="49"/>
      <c r="GQ6363" s="49"/>
      <c r="GR6363" s="49"/>
      <c r="GS6363" s="49"/>
      <c r="GT6363" s="49"/>
      <c r="GU6363" s="49"/>
      <c r="GV6363" s="49"/>
      <c r="GW6363" s="49"/>
      <c r="GX6363" s="49"/>
      <c r="GY6363" s="49"/>
      <c r="GZ6363" s="49"/>
      <c r="HA6363" s="49"/>
      <c r="HB6363" s="49"/>
      <c r="HC6363" s="49"/>
      <c r="HD6363" s="49"/>
      <c r="HE6363" s="49"/>
      <c r="HF6363" s="49"/>
      <c r="HG6363" s="49"/>
      <c r="HH6363" s="49"/>
      <c r="HI6363" s="49"/>
      <c r="HJ6363" s="49"/>
      <c r="HK6363" s="49"/>
      <c r="HL6363" s="49"/>
      <c r="HM6363" s="49"/>
      <c r="HN6363" s="49"/>
      <c r="HO6363" s="49"/>
      <c r="HP6363" s="49"/>
      <c r="HQ6363" s="49"/>
      <c r="HR6363" s="49"/>
      <c r="HS6363" s="49"/>
      <c r="HT6363" s="49"/>
      <c r="HU6363" s="49"/>
      <c r="HV6363" s="49"/>
      <c r="HW6363" s="49"/>
      <c r="HX6363" s="49"/>
      <c r="HY6363" s="49"/>
      <c r="HZ6363" s="49"/>
      <c r="IA6363" s="49"/>
      <c r="IB6363" s="49"/>
      <c r="IC6363" s="49"/>
      <c r="ID6363" s="49"/>
      <c r="IE6363" s="49"/>
      <c r="IF6363" s="49"/>
      <c r="IG6363" s="49"/>
      <c r="IH6363" s="49"/>
    </row>
    <row r="6364" spans="1:242">
      <c r="A6364" s="32">
        <v>109</v>
      </c>
      <c r="B6364" s="210" t="s">
        <v>4295</v>
      </c>
      <c r="C6364" s="555" t="s">
        <v>7438</v>
      </c>
      <c r="D6364" s="32" t="s">
        <v>1808</v>
      </c>
      <c r="E6364" s="195">
        <f t="shared" si="413"/>
        <v>2</v>
      </c>
      <c r="F6364" s="187"/>
      <c r="G6364" s="187"/>
      <c r="H6364" s="187">
        <v>2</v>
      </c>
      <c r="I6364" s="48"/>
      <c r="J6364" s="49"/>
      <c r="K6364" s="49"/>
      <c r="L6364" s="49"/>
      <c r="M6364" s="49"/>
      <c r="N6364" s="49"/>
      <c r="O6364" s="49"/>
      <c r="P6364" s="49"/>
      <c r="Q6364" s="49"/>
      <c r="R6364" s="49"/>
      <c r="S6364" s="49"/>
      <c r="T6364" s="49"/>
      <c r="U6364" s="49"/>
      <c r="V6364" s="49"/>
      <c r="W6364" s="49"/>
      <c r="X6364" s="49"/>
      <c r="Y6364" s="49"/>
      <c r="Z6364" s="49"/>
      <c r="AA6364" s="49"/>
      <c r="AB6364" s="49"/>
      <c r="AC6364" s="49"/>
      <c r="AD6364" s="49"/>
      <c r="AE6364" s="49"/>
      <c r="AF6364" s="49"/>
      <c r="AG6364" s="49"/>
      <c r="AH6364" s="49"/>
      <c r="AI6364" s="49"/>
      <c r="AJ6364" s="49"/>
      <c r="AK6364" s="49"/>
      <c r="AL6364" s="49"/>
      <c r="AM6364" s="49"/>
      <c r="AN6364" s="49"/>
      <c r="AO6364" s="49"/>
      <c r="AP6364" s="49"/>
      <c r="AQ6364" s="49"/>
      <c r="AR6364" s="49"/>
      <c r="AS6364" s="49"/>
      <c r="AT6364" s="49"/>
      <c r="AU6364" s="49"/>
      <c r="AV6364" s="49"/>
      <c r="AW6364" s="49"/>
      <c r="AX6364" s="49"/>
      <c r="AY6364" s="49"/>
      <c r="AZ6364" s="49"/>
      <c r="BA6364" s="49"/>
      <c r="BB6364" s="49"/>
      <c r="BC6364" s="49"/>
      <c r="BD6364" s="49"/>
      <c r="BE6364" s="49"/>
      <c r="BF6364" s="49"/>
      <c r="BG6364" s="49"/>
      <c r="BH6364" s="49"/>
      <c r="BI6364" s="49"/>
      <c r="BJ6364" s="49"/>
      <c r="BK6364" s="49"/>
      <c r="BL6364" s="49"/>
      <c r="BM6364" s="49"/>
      <c r="BN6364" s="49"/>
      <c r="BO6364" s="49"/>
      <c r="BP6364" s="49"/>
      <c r="BQ6364" s="49"/>
      <c r="BR6364" s="49"/>
      <c r="BS6364" s="49"/>
      <c r="BT6364" s="49"/>
      <c r="BU6364" s="49"/>
      <c r="BV6364" s="49"/>
      <c r="BW6364" s="49"/>
      <c r="BX6364" s="49"/>
      <c r="BY6364" s="49"/>
      <c r="BZ6364" s="49"/>
      <c r="CA6364" s="49"/>
      <c r="CB6364" s="49"/>
      <c r="CC6364" s="49"/>
      <c r="CD6364" s="49"/>
      <c r="CE6364" s="49"/>
      <c r="CF6364" s="49"/>
      <c r="CG6364" s="49"/>
      <c r="CH6364" s="49"/>
      <c r="CI6364" s="49"/>
      <c r="CJ6364" s="49"/>
      <c r="CK6364" s="49"/>
      <c r="CL6364" s="49"/>
      <c r="CM6364" s="49"/>
      <c r="CN6364" s="49"/>
      <c r="CO6364" s="49"/>
      <c r="CP6364" s="49"/>
      <c r="CQ6364" s="49"/>
      <c r="CR6364" s="49"/>
      <c r="CS6364" s="49"/>
      <c r="CT6364" s="49"/>
      <c r="CU6364" s="49"/>
      <c r="CV6364" s="49"/>
      <c r="CW6364" s="49"/>
      <c r="CX6364" s="49"/>
      <c r="CY6364" s="49"/>
      <c r="CZ6364" s="49"/>
      <c r="DA6364" s="49"/>
      <c r="DB6364" s="49"/>
      <c r="DC6364" s="49"/>
      <c r="DD6364" s="49"/>
      <c r="DE6364" s="49"/>
      <c r="DF6364" s="49"/>
      <c r="DG6364" s="49"/>
      <c r="DH6364" s="49"/>
      <c r="DI6364" s="49"/>
      <c r="DJ6364" s="49"/>
      <c r="DK6364" s="49"/>
      <c r="DL6364" s="49"/>
      <c r="DM6364" s="49"/>
      <c r="DN6364" s="49"/>
      <c r="DO6364" s="49"/>
      <c r="DP6364" s="49"/>
      <c r="DQ6364" s="49"/>
      <c r="DR6364" s="49"/>
      <c r="DS6364" s="49"/>
      <c r="DT6364" s="49"/>
      <c r="DU6364" s="49"/>
      <c r="DV6364" s="49"/>
      <c r="DW6364" s="49"/>
      <c r="DX6364" s="49"/>
      <c r="DY6364" s="49"/>
      <c r="DZ6364" s="49"/>
      <c r="EA6364" s="49"/>
      <c r="EB6364" s="49"/>
      <c r="EC6364" s="49"/>
      <c r="ED6364" s="49"/>
      <c r="EE6364" s="49"/>
      <c r="EF6364" s="49"/>
      <c r="EG6364" s="49"/>
      <c r="EH6364" s="49"/>
      <c r="EI6364" s="49"/>
      <c r="EJ6364" s="49"/>
      <c r="EK6364" s="49"/>
      <c r="EL6364" s="49"/>
      <c r="EM6364" s="49"/>
      <c r="EN6364" s="49"/>
      <c r="EO6364" s="49"/>
      <c r="EP6364" s="49"/>
      <c r="EQ6364" s="49"/>
      <c r="ER6364" s="49"/>
      <c r="ES6364" s="49"/>
      <c r="ET6364" s="49"/>
      <c r="EU6364" s="49"/>
      <c r="EV6364" s="49"/>
      <c r="EW6364" s="49"/>
      <c r="EX6364" s="49"/>
      <c r="EY6364" s="49"/>
      <c r="EZ6364" s="49"/>
      <c r="FA6364" s="49"/>
      <c r="FB6364" s="49"/>
      <c r="FC6364" s="49"/>
      <c r="FD6364" s="49"/>
      <c r="FE6364" s="49"/>
      <c r="FF6364" s="49"/>
      <c r="FG6364" s="49"/>
      <c r="FH6364" s="49"/>
      <c r="FI6364" s="49"/>
      <c r="FJ6364" s="49"/>
      <c r="FK6364" s="49"/>
      <c r="FL6364" s="49"/>
      <c r="FM6364" s="49"/>
      <c r="FN6364" s="49"/>
      <c r="FO6364" s="49"/>
      <c r="FP6364" s="49"/>
      <c r="FQ6364" s="49"/>
      <c r="FR6364" s="49"/>
      <c r="FS6364" s="49"/>
      <c r="FT6364" s="49"/>
      <c r="FU6364" s="49"/>
      <c r="FV6364" s="49"/>
      <c r="FW6364" s="49"/>
      <c r="FX6364" s="49"/>
      <c r="FY6364" s="49"/>
      <c r="FZ6364" s="49"/>
      <c r="GA6364" s="49"/>
      <c r="GB6364" s="49"/>
      <c r="GC6364" s="49"/>
      <c r="GD6364" s="49"/>
      <c r="GE6364" s="49"/>
      <c r="GF6364" s="49"/>
      <c r="GG6364" s="49"/>
      <c r="GH6364" s="49"/>
      <c r="GI6364" s="49"/>
      <c r="GJ6364" s="49"/>
      <c r="GK6364" s="49"/>
      <c r="GL6364" s="49"/>
      <c r="GM6364" s="49"/>
      <c r="GN6364" s="49"/>
      <c r="GO6364" s="49"/>
      <c r="GP6364" s="49"/>
      <c r="GQ6364" s="49"/>
      <c r="GR6364" s="49"/>
      <c r="GS6364" s="49"/>
      <c r="GT6364" s="49"/>
      <c r="GU6364" s="49"/>
      <c r="GV6364" s="49"/>
      <c r="GW6364" s="49"/>
      <c r="GX6364" s="49"/>
      <c r="GY6364" s="49"/>
      <c r="GZ6364" s="49"/>
      <c r="HA6364" s="49"/>
      <c r="HB6364" s="49"/>
      <c r="HC6364" s="49"/>
      <c r="HD6364" s="49"/>
      <c r="HE6364" s="49"/>
      <c r="HF6364" s="49"/>
      <c r="HG6364" s="49"/>
      <c r="HH6364" s="49"/>
      <c r="HI6364" s="49"/>
      <c r="HJ6364" s="49"/>
      <c r="HK6364" s="49"/>
      <c r="HL6364" s="49"/>
      <c r="HM6364" s="49"/>
      <c r="HN6364" s="49"/>
      <c r="HO6364" s="49"/>
      <c r="HP6364" s="49"/>
      <c r="HQ6364" s="49"/>
      <c r="HR6364" s="49"/>
      <c r="HS6364" s="49"/>
      <c r="HT6364" s="49"/>
      <c r="HU6364" s="49"/>
      <c r="HV6364" s="49"/>
      <c r="HW6364" s="49"/>
      <c r="HX6364" s="49"/>
      <c r="HY6364" s="49"/>
      <c r="HZ6364" s="49"/>
      <c r="IA6364" s="49"/>
      <c r="IB6364" s="49"/>
      <c r="IC6364" s="49"/>
      <c r="ID6364" s="49"/>
      <c r="IE6364" s="49"/>
      <c r="IF6364" s="49"/>
      <c r="IG6364" s="49"/>
      <c r="IH6364" s="49"/>
    </row>
    <row r="6365" spans="1:242">
      <c r="A6365" s="32">
        <v>110</v>
      </c>
      <c r="B6365" s="210" t="s">
        <v>7439</v>
      </c>
      <c r="C6365" s="555" t="s">
        <v>7440</v>
      </c>
      <c r="D6365" s="32" t="s">
        <v>7327</v>
      </c>
      <c r="E6365" s="195">
        <f t="shared" si="413"/>
        <v>2</v>
      </c>
      <c r="F6365" s="187"/>
      <c r="G6365" s="187">
        <v>2</v>
      </c>
      <c r="H6365" s="187"/>
      <c r="I6365" s="48"/>
      <c r="J6365" s="49"/>
      <c r="K6365" s="49"/>
      <c r="L6365" s="49"/>
      <c r="M6365" s="49"/>
      <c r="N6365" s="49"/>
      <c r="O6365" s="49"/>
      <c r="P6365" s="49"/>
      <c r="Q6365" s="49"/>
      <c r="R6365" s="49"/>
      <c r="S6365" s="49"/>
      <c r="T6365" s="49"/>
      <c r="U6365" s="49"/>
      <c r="V6365" s="49"/>
      <c r="W6365" s="49"/>
      <c r="X6365" s="49"/>
      <c r="Y6365" s="49"/>
      <c r="Z6365" s="49"/>
      <c r="AA6365" s="49"/>
      <c r="AB6365" s="49"/>
      <c r="AC6365" s="49"/>
      <c r="AD6365" s="49"/>
      <c r="AE6365" s="49"/>
      <c r="AF6365" s="49"/>
      <c r="AG6365" s="49"/>
      <c r="AH6365" s="49"/>
      <c r="AI6365" s="49"/>
      <c r="AJ6365" s="49"/>
      <c r="AK6365" s="49"/>
      <c r="AL6365" s="49"/>
      <c r="AM6365" s="49"/>
      <c r="AN6365" s="49"/>
      <c r="AO6365" s="49"/>
      <c r="AP6365" s="49"/>
      <c r="AQ6365" s="49"/>
      <c r="AR6365" s="49"/>
      <c r="AS6365" s="49"/>
      <c r="AT6365" s="49"/>
      <c r="AU6365" s="49"/>
      <c r="AV6365" s="49"/>
      <c r="AW6365" s="49"/>
      <c r="AX6365" s="49"/>
      <c r="AY6365" s="49"/>
      <c r="AZ6365" s="49"/>
      <c r="BA6365" s="49"/>
      <c r="BB6365" s="49"/>
      <c r="BC6365" s="49"/>
      <c r="BD6365" s="49"/>
      <c r="BE6365" s="49"/>
      <c r="BF6365" s="49"/>
      <c r="BG6365" s="49"/>
      <c r="BH6365" s="49"/>
      <c r="BI6365" s="49"/>
      <c r="BJ6365" s="49"/>
      <c r="BK6365" s="49"/>
      <c r="BL6365" s="49"/>
      <c r="BM6365" s="49"/>
      <c r="BN6365" s="49"/>
      <c r="BO6365" s="49"/>
      <c r="BP6365" s="49"/>
      <c r="BQ6365" s="49"/>
      <c r="BR6365" s="49"/>
      <c r="BS6365" s="49"/>
      <c r="BT6365" s="49"/>
      <c r="BU6365" s="49"/>
      <c r="BV6365" s="49"/>
      <c r="BW6365" s="49"/>
      <c r="BX6365" s="49"/>
      <c r="BY6365" s="49"/>
      <c r="BZ6365" s="49"/>
      <c r="CA6365" s="49"/>
      <c r="CB6365" s="49"/>
      <c r="CC6365" s="49"/>
      <c r="CD6365" s="49"/>
      <c r="CE6365" s="49"/>
      <c r="CF6365" s="49"/>
      <c r="CG6365" s="49"/>
      <c r="CH6365" s="49"/>
      <c r="CI6365" s="49"/>
      <c r="CJ6365" s="49"/>
      <c r="CK6365" s="49"/>
      <c r="CL6365" s="49"/>
      <c r="CM6365" s="49"/>
      <c r="CN6365" s="49"/>
      <c r="CO6365" s="49"/>
      <c r="CP6365" s="49"/>
      <c r="CQ6365" s="49"/>
      <c r="CR6365" s="49"/>
      <c r="CS6365" s="49"/>
      <c r="CT6365" s="49"/>
      <c r="CU6365" s="49"/>
      <c r="CV6365" s="49"/>
      <c r="CW6365" s="49"/>
      <c r="CX6365" s="49"/>
      <c r="CY6365" s="49"/>
      <c r="CZ6365" s="49"/>
      <c r="DA6365" s="49"/>
      <c r="DB6365" s="49"/>
      <c r="DC6365" s="49"/>
      <c r="DD6365" s="49"/>
      <c r="DE6365" s="49"/>
      <c r="DF6365" s="49"/>
      <c r="DG6365" s="49"/>
      <c r="DH6365" s="49"/>
      <c r="DI6365" s="49"/>
      <c r="DJ6365" s="49"/>
      <c r="DK6365" s="49"/>
      <c r="DL6365" s="49"/>
      <c r="DM6365" s="49"/>
      <c r="DN6365" s="49"/>
      <c r="DO6365" s="49"/>
      <c r="DP6365" s="49"/>
      <c r="DQ6365" s="49"/>
      <c r="DR6365" s="49"/>
      <c r="DS6365" s="49"/>
      <c r="DT6365" s="49"/>
      <c r="DU6365" s="49"/>
      <c r="DV6365" s="49"/>
      <c r="DW6365" s="49"/>
      <c r="DX6365" s="49"/>
      <c r="DY6365" s="49"/>
      <c r="DZ6365" s="49"/>
      <c r="EA6365" s="49"/>
      <c r="EB6365" s="49"/>
      <c r="EC6365" s="49"/>
      <c r="ED6365" s="49"/>
      <c r="EE6365" s="49"/>
      <c r="EF6365" s="49"/>
      <c r="EG6365" s="49"/>
      <c r="EH6365" s="49"/>
      <c r="EI6365" s="49"/>
      <c r="EJ6365" s="49"/>
      <c r="EK6365" s="49"/>
      <c r="EL6365" s="49"/>
      <c r="EM6365" s="49"/>
      <c r="EN6365" s="49"/>
      <c r="EO6365" s="49"/>
      <c r="EP6365" s="49"/>
      <c r="EQ6365" s="49"/>
      <c r="ER6365" s="49"/>
      <c r="ES6365" s="49"/>
      <c r="ET6365" s="49"/>
      <c r="EU6365" s="49"/>
      <c r="EV6365" s="49"/>
      <c r="EW6365" s="49"/>
      <c r="EX6365" s="49"/>
      <c r="EY6365" s="49"/>
      <c r="EZ6365" s="49"/>
      <c r="FA6365" s="49"/>
      <c r="FB6365" s="49"/>
      <c r="FC6365" s="49"/>
      <c r="FD6365" s="49"/>
      <c r="FE6365" s="49"/>
      <c r="FF6365" s="49"/>
      <c r="FG6365" s="49"/>
      <c r="FH6365" s="49"/>
      <c r="FI6365" s="49"/>
      <c r="FJ6365" s="49"/>
      <c r="FK6365" s="49"/>
      <c r="FL6365" s="49"/>
      <c r="FM6365" s="49"/>
      <c r="FN6365" s="49"/>
      <c r="FO6365" s="49"/>
      <c r="FP6365" s="49"/>
      <c r="FQ6365" s="49"/>
      <c r="FR6365" s="49"/>
      <c r="FS6365" s="49"/>
      <c r="FT6365" s="49"/>
      <c r="FU6365" s="49"/>
      <c r="FV6365" s="49"/>
      <c r="FW6365" s="49"/>
      <c r="FX6365" s="49"/>
      <c r="FY6365" s="49"/>
      <c r="FZ6365" s="49"/>
      <c r="GA6365" s="49"/>
      <c r="GB6365" s="49"/>
      <c r="GC6365" s="49"/>
      <c r="GD6365" s="49"/>
      <c r="GE6365" s="49"/>
      <c r="GF6365" s="49"/>
      <c r="GG6365" s="49"/>
      <c r="GH6365" s="49"/>
      <c r="GI6365" s="49"/>
      <c r="GJ6365" s="49"/>
      <c r="GK6365" s="49"/>
      <c r="GL6365" s="49"/>
      <c r="GM6365" s="49"/>
      <c r="GN6365" s="49"/>
      <c r="GO6365" s="49"/>
      <c r="GP6365" s="49"/>
      <c r="GQ6365" s="49"/>
      <c r="GR6365" s="49"/>
      <c r="GS6365" s="49"/>
      <c r="GT6365" s="49"/>
      <c r="GU6365" s="49"/>
      <c r="GV6365" s="49"/>
      <c r="GW6365" s="49"/>
      <c r="GX6365" s="49"/>
      <c r="GY6365" s="49"/>
      <c r="GZ6365" s="49"/>
      <c r="HA6365" s="49"/>
      <c r="HB6365" s="49"/>
      <c r="HC6365" s="49"/>
      <c r="HD6365" s="49"/>
      <c r="HE6365" s="49"/>
      <c r="HF6365" s="49"/>
      <c r="HG6365" s="49"/>
      <c r="HH6365" s="49"/>
      <c r="HI6365" s="49"/>
      <c r="HJ6365" s="49"/>
      <c r="HK6365" s="49"/>
      <c r="HL6365" s="49"/>
      <c r="HM6365" s="49"/>
      <c r="HN6365" s="49"/>
      <c r="HO6365" s="49"/>
      <c r="HP6365" s="49"/>
      <c r="HQ6365" s="49"/>
      <c r="HR6365" s="49"/>
      <c r="HS6365" s="49"/>
      <c r="HT6365" s="49"/>
      <c r="HU6365" s="49"/>
      <c r="HV6365" s="49"/>
      <c r="HW6365" s="49"/>
      <c r="HX6365" s="49"/>
      <c r="HY6365" s="49"/>
      <c r="HZ6365" s="49"/>
      <c r="IA6365" s="49"/>
      <c r="IB6365" s="49"/>
      <c r="IC6365" s="49"/>
      <c r="ID6365" s="49"/>
      <c r="IE6365" s="49"/>
      <c r="IF6365" s="49"/>
      <c r="IG6365" s="49"/>
      <c r="IH6365" s="49"/>
    </row>
    <row r="6366" spans="1:242">
      <c r="A6366" s="32">
        <v>111</v>
      </c>
      <c r="B6366" s="210" t="s">
        <v>7415</v>
      </c>
      <c r="C6366" s="555" t="s">
        <v>7441</v>
      </c>
      <c r="D6366" s="32" t="s">
        <v>1808</v>
      </c>
      <c r="E6366" s="195">
        <f t="shared" si="413"/>
        <v>16</v>
      </c>
      <c r="F6366" s="187">
        <v>16</v>
      </c>
      <c r="G6366" s="187"/>
      <c r="H6366" s="187"/>
      <c r="I6366" s="48"/>
      <c r="J6366" s="49"/>
      <c r="K6366" s="49"/>
      <c r="L6366" s="49"/>
      <c r="M6366" s="49"/>
      <c r="N6366" s="49"/>
      <c r="O6366" s="49"/>
      <c r="P6366" s="49"/>
      <c r="Q6366" s="49"/>
      <c r="R6366" s="49"/>
      <c r="S6366" s="49"/>
      <c r="T6366" s="49"/>
      <c r="U6366" s="49"/>
      <c r="V6366" s="49"/>
      <c r="W6366" s="49"/>
      <c r="X6366" s="49"/>
      <c r="Y6366" s="49"/>
      <c r="Z6366" s="49"/>
      <c r="AA6366" s="49"/>
      <c r="AB6366" s="49"/>
      <c r="AC6366" s="49"/>
      <c r="AD6366" s="49"/>
      <c r="AE6366" s="49"/>
      <c r="AF6366" s="49"/>
      <c r="AG6366" s="49"/>
      <c r="AH6366" s="49"/>
      <c r="AI6366" s="49"/>
      <c r="AJ6366" s="49"/>
      <c r="AK6366" s="49"/>
      <c r="AL6366" s="49"/>
      <c r="AM6366" s="49"/>
      <c r="AN6366" s="49"/>
      <c r="AO6366" s="49"/>
      <c r="AP6366" s="49"/>
      <c r="AQ6366" s="49"/>
      <c r="AR6366" s="49"/>
      <c r="AS6366" s="49"/>
      <c r="AT6366" s="49"/>
      <c r="AU6366" s="49"/>
      <c r="AV6366" s="49"/>
      <c r="AW6366" s="49"/>
      <c r="AX6366" s="49"/>
      <c r="AY6366" s="49"/>
      <c r="AZ6366" s="49"/>
      <c r="BA6366" s="49"/>
      <c r="BB6366" s="49"/>
      <c r="BC6366" s="49"/>
      <c r="BD6366" s="49"/>
      <c r="BE6366" s="49"/>
      <c r="BF6366" s="49"/>
      <c r="BG6366" s="49"/>
      <c r="BH6366" s="49"/>
      <c r="BI6366" s="49"/>
      <c r="BJ6366" s="49"/>
      <c r="BK6366" s="49"/>
      <c r="BL6366" s="49"/>
      <c r="BM6366" s="49"/>
      <c r="BN6366" s="49"/>
      <c r="BO6366" s="49"/>
      <c r="BP6366" s="49"/>
      <c r="BQ6366" s="49"/>
      <c r="BR6366" s="49"/>
      <c r="BS6366" s="49"/>
      <c r="BT6366" s="49"/>
      <c r="BU6366" s="49"/>
      <c r="BV6366" s="49"/>
      <c r="BW6366" s="49"/>
      <c r="BX6366" s="49"/>
      <c r="BY6366" s="49"/>
      <c r="BZ6366" s="49"/>
      <c r="CA6366" s="49"/>
      <c r="CB6366" s="49"/>
      <c r="CC6366" s="49"/>
      <c r="CD6366" s="49"/>
      <c r="CE6366" s="49"/>
      <c r="CF6366" s="49"/>
      <c r="CG6366" s="49"/>
      <c r="CH6366" s="49"/>
      <c r="CI6366" s="49"/>
      <c r="CJ6366" s="49"/>
      <c r="CK6366" s="49"/>
      <c r="CL6366" s="49"/>
      <c r="CM6366" s="49"/>
      <c r="CN6366" s="49"/>
      <c r="CO6366" s="49"/>
      <c r="CP6366" s="49"/>
      <c r="CQ6366" s="49"/>
      <c r="CR6366" s="49"/>
      <c r="CS6366" s="49"/>
      <c r="CT6366" s="49"/>
      <c r="CU6366" s="49"/>
      <c r="CV6366" s="49"/>
      <c r="CW6366" s="49"/>
      <c r="CX6366" s="49"/>
      <c r="CY6366" s="49"/>
      <c r="CZ6366" s="49"/>
      <c r="DA6366" s="49"/>
      <c r="DB6366" s="49"/>
      <c r="DC6366" s="49"/>
      <c r="DD6366" s="49"/>
      <c r="DE6366" s="49"/>
      <c r="DF6366" s="49"/>
      <c r="DG6366" s="49"/>
      <c r="DH6366" s="49"/>
      <c r="DI6366" s="49"/>
      <c r="DJ6366" s="49"/>
      <c r="DK6366" s="49"/>
      <c r="DL6366" s="49"/>
      <c r="DM6366" s="49"/>
      <c r="DN6366" s="49"/>
      <c r="DO6366" s="49"/>
      <c r="DP6366" s="49"/>
      <c r="DQ6366" s="49"/>
      <c r="DR6366" s="49"/>
      <c r="DS6366" s="49"/>
      <c r="DT6366" s="49"/>
      <c r="DU6366" s="49"/>
      <c r="DV6366" s="49"/>
      <c r="DW6366" s="49"/>
      <c r="DX6366" s="49"/>
      <c r="DY6366" s="49"/>
      <c r="DZ6366" s="49"/>
      <c r="EA6366" s="49"/>
      <c r="EB6366" s="49"/>
      <c r="EC6366" s="49"/>
      <c r="ED6366" s="49"/>
      <c r="EE6366" s="49"/>
      <c r="EF6366" s="49"/>
      <c r="EG6366" s="49"/>
      <c r="EH6366" s="49"/>
      <c r="EI6366" s="49"/>
      <c r="EJ6366" s="49"/>
      <c r="EK6366" s="49"/>
      <c r="EL6366" s="49"/>
      <c r="EM6366" s="49"/>
      <c r="EN6366" s="49"/>
      <c r="EO6366" s="49"/>
      <c r="EP6366" s="49"/>
      <c r="EQ6366" s="49"/>
      <c r="ER6366" s="49"/>
      <c r="ES6366" s="49"/>
      <c r="ET6366" s="49"/>
      <c r="EU6366" s="49"/>
      <c r="EV6366" s="49"/>
      <c r="EW6366" s="49"/>
      <c r="EX6366" s="49"/>
      <c r="EY6366" s="49"/>
      <c r="EZ6366" s="49"/>
      <c r="FA6366" s="49"/>
      <c r="FB6366" s="49"/>
      <c r="FC6366" s="49"/>
      <c r="FD6366" s="49"/>
      <c r="FE6366" s="49"/>
      <c r="FF6366" s="49"/>
      <c r="FG6366" s="49"/>
      <c r="FH6366" s="49"/>
      <c r="FI6366" s="49"/>
      <c r="FJ6366" s="49"/>
      <c r="FK6366" s="49"/>
      <c r="FL6366" s="49"/>
      <c r="FM6366" s="49"/>
      <c r="FN6366" s="49"/>
      <c r="FO6366" s="49"/>
      <c r="FP6366" s="49"/>
      <c r="FQ6366" s="49"/>
      <c r="FR6366" s="49"/>
      <c r="FS6366" s="49"/>
      <c r="FT6366" s="49"/>
      <c r="FU6366" s="49"/>
      <c r="FV6366" s="49"/>
      <c r="FW6366" s="49"/>
      <c r="FX6366" s="49"/>
      <c r="FY6366" s="49"/>
      <c r="FZ6366" s="49"/>
      <c r="GA6366" s="49"/>
      <c r="GB6366" s="49"/>
      <c r="GC6366" s="49"/>
      <c r="GD6366" s="49"/>
      <c r="GE6366" s="49"/>
      <c r="GF6366" s="49"/>
      <c r="GG6366" s="49"/>
      <c r="GH6366" s="49"/>
      <c r="GI6366" s="49"/>
      <c r="GJ6366" s="49"/>
      <c r="GK6366" s="49"/>
      <c r="GL6366" s="49"/>
      <c r="GM6366" s="49"/>
      <c r="GN6366" s="49"/>
      <c r="GO6366" s="49"/>
      <c r="GP6366" s="49"/>
      <c r="GQ6366" s="49"/>
      <c r="GR6366" s="49"/>
      <c r="GS6366" s="49"/>
      <c r="GT6366" s="49"/>
      <c r="GU6366" s="49"/>
      <c r="GV6366" s="49"/>
      <c r="GW6366" s="49"/>
      <c r="GX6366" s="49"/>
      <c r="GY6366" s="49"/>
      <c r="GZ6366" s="49"/>
      <c r="HA6366" s="49"/>
      <c r="HB6366" s="49"/>
      <c r="HC6366" s="49"/>
      <c r="HD6366" s="49"/>
      <c r="HE6366" s="49"/>
      <c r="HF6366" s="49"/>
      <c r="HG6366" s="49"/>
      <c r="HH6366" s="49"/>
      <c r="HI6366" s="49"/>
      <c r="HJ6366" s="49"/>
      <c r="HK6366" s="49"/>
      <c r="HL6366" s="49"/>
      <c r="HM6366" s="49"/>
      <c r="HN6366" s="49"/>
      <c r="HO6366" s="49"/>
      <c r="HP6366" s="49"/>
      <c r="HQ6366" s="49"/>
      <c r="HR6366" s="49"/>
      <c r="HS6366" s="49"/>
      <c r="HT6366" s="49"/>
      <c r="HU6366" s="49"/>
      <c r="HV6366" s="49"/>
      <c r="HW6366" s="49"/>
      <c r="HX6366" s="49"/>
      <c r="HY6366" s="49"/>
      <c r="HZ6366" s="49"/>
      <c r="IA6366" s="49"/>
      <c r="IB6366" s="49"/>
      <c r="IC6366" s="49"/>
      <c r="ID6366" s="49"/>
      <c r="IE6366" s="49"/>
      <c r="IF6366" s="49"/>
      <c r="IG6366" s="49"/>
      <c r="IH6366" s="49"/>
    </row>
    <row r="6367" spans="1:242">
      <c r="A6367" s="32">
        <v>112</v>
      </c>
      <c r="B6367" s="210" t="s">
        <v>7442</v>
      </c>
      <c r="C6367" s="555" t="s">
        <v>7443</v>
      </c>
      <c r="D6367" s="32" t="s">
        <v>1808</v>
      </c>
      <c r="E6367" s="195">
        <f t="shared" si="413"/>
        <v>0</v>
      </c>
      <c r="F6367" s="187"/>
      <c r="G6367" s="187"/>
      <c r="H6367" s="187"/>
      <c r="I6367" s="48"/>
      <c r="J6367" s="49"/>
      <c r="K6367" s="49"/>
      <c r="L6367" s="49"/>
      <c r="M6367" s="49"/>
      <c r="N6367" s="49"/>
      <c r="O6367" s="49"/>
      <c r="P6367" s="49"/>
      <c r="Q6367" s="49"/>
      <c r="R6367" s="49"/>
      <c r="S6367" s="49"/>
      <c r="T6367" s="49"/>
      <c r="U6367" s="49"/>
      <c r="V6367" s="49"/>
      <c r="W6367" s="49"/>
      <c r="X6367" s="49"/>
      <c r="Y6367" s="49"/>
      <c r="Z6367" s="49"/>
      <c r="AA6367" s="49"/>
      <c r="AB6367" s="49"/>
      <c r="AC6367" s="49"/>
      <c r="AD6367" s="49"/>
      <c r="AE6367" s="49"/>
      <c r="AF6367" s="49"/>
      <c r="AG6367" s="49"/>
      <c r="AH6367" s="49"/>
      <c r="AI6367" s="49"/>
      <c r="AJ6367" s="49"/>
      <c r="AK6367" s="49"/>
      <c r="AL6367" s="49"/>
      <c r="AM6367" s="49"/>
      <c r="AN6367" s="49"/>
      <c r="AO6367" s="49"/>
      <c r="AP6367" s="49"/>
      <c r="AQ6367" s="49"/>
      <c r="AR6367" s="49"/>
      <c r="AS6367" s="49"/>
      <c r="AT6367" s="49"/>
      <c r="AU6367" s="49"/>
      <c r="AV6367" s="49"/>
      <c r="AW6367" s="49"/>
      <c r="AX6367" s="49"/>
      <c r="AY6367" s="49"/>
      <c r="AZ6367" s="49"/>
      <c r="BA6367" s="49"/>
      <c r="BB6367" s="49"/>
      <c r="BC6367" s="49"/>
      <c r="BD6367" s="49"/>
      <c r="BE6367" s="49"/>
      <c r="BF6367" s="49"/>
      <c r="BG6367" s="49"/>
      <c r="BH6367" s="49"/>
      <c r="BI6367" s="49"/>
      <c r="BJ6367" s="49"/>
      <c r="BK6367" s="49"/>
      <c r="BL6367" s="49"/>
      <c r="BM6367" s="49"/>
      <c r="BN6367" s="49"/>
      <c r="BO6367" s="49"/>
      <c r="BP6367" s="49"/>
      <c r="BQ6367" s="49"/>
      <c r="BR6367" s="49"/>
      <c r="BS6367" s="49"/>
      <c r="BT6367" s="49"/>
      <c r="BU6367" s="49"/>
      <c r="BV6367" s="49"/>
      <c r="BW6367" s="49"/>
      <c r="BX6367" s="49"/>
      <c r="BY6367" s="49"/>
      <c r="BZ6367" s="49"/>
      <c r="CA6367" s="49"/>
      <c r="CB6367" s="49"/>
      <c r="CC6367" s="49"/>
      <c r="CD6367" s="49"/>
      <c r="CE6367" s="49"/>
      <c r="CF6367" s="49"/>
      <c r="CG6367" s="49"/>
      <c r="CH6367" s="49"/>
      <c r="CI6367" s="49"/>
      <c r="CJ6367" s="49"/>
      <c r="CK6367" s="49"/>
      <c r="CL6367" s="49"/>
      <c r="CM6367" s="49"/>
      <c r="CN6367" s="49"/>
      <c r="CO6367" s="49"/>
      <c r="CP6367" s="49"/>
      <c r="CQ6367" s="49"/>
      <c r="CR6367" s="49"/>
      <c r="CS6367" s="49"/>
      <c r="CT6367" s="49"/>
      <c r="CU6367" s="49"/>
      <c r="CV6367" s="49"/>
      <c r="CW6367" s="49"/>
      <c r="CX6367" s="49"/>
      <c r="CY6367" s="49"/>
      <c r="CZ6367" s="49"/>
      <c r="DA6367" s="49"/>
      <c r="DB6367" s="49"/>
      <c r="DC6367" s="49"/>
      <c r="DD6367" s="49"/>
      <c r="DE6367" s="49"/>
      <c r="DF6367" s="49"/>
      <c r="DG6367" s="49"/>
      <c r="DH6367" s="49"/>
      <c r="DI6367" s="49"/>
      <c r="DJ6367" s="49"/>
      <c r="DK6367" s="49"/>
      <c r="DL6367" s="49"/>
      <c r="DM6367" s="49"/>
      <c r="DN6367" s="49"/>
      <c r="DO6367" s="49"/>
      <c r="DP6367" s="49"/>
      <c r="DQ6367" s="49"/>
      <c r="DR6367" s="49"/>
      <c r="DS6367" s="49"/>
      <c r="DT6367" s="49"/>
      <c r="DU6367" s="49"/>
      <c r="DV6367" s="49"/>
      <c r="DW6367" s="49"/>
      <c r="DX6367" s="49"/>
      <c r="DY6367" s="49"/>
      <c r="DZ6367" s="49"/>
      <c r="EA6367" s="49"/>
      <c r="EB6367" s="49"/>
      <c r="EC6367" s="49"/>
      <c r="ED6367" s="49"/>
      <c r="EE6367" s="49"/>
      <c r="EF6367" s="49"/>
      <c r="EG6367" s="49"/>
      <c r="EH6367" s="49"/>
      <c r="EI6367" s="49"/>
      <c r="EJ6367" s="49"/>
      <c r="EK6367" s="49"/>
      <c r="EL6367" s="49"/>
      <c r="EM6367" s="49"/>
      <c r="EN6367" s="49"/>
      <c r="EO6367" s="49"/>
      <c r="EP6367" s="49"/>
      <c r="EQ6367" s="49"/>
      <c r="ER6367" s="49"/>
      <c r="ES6367" s="49"/>
      <c r="ET6367" s="49"/>
      <c r="EU6367" s="49"/>
      <c r="EV6367" s="49"/>
      <c r="EW6367" s="49"/>
      <c r="EX6367" s="49"/>
      <c r="EY6367" s="49"/>
      <c r="EZ6367" s="49"/>
      <c r="FA6367" s="49"/>
      <c r="FB6367" s="49"/>
      <c r="FC6367" s="49"/>
      <c r="FD6367" s="49"/>
      <c r="FE6367" s="49"/>
      <c r="FF6367" s="49"/>
      <c r="FG6367" s="49"/>
      <c r="FH6367" s="49"/>
      <c r="FI6367" s="49"/>
      <c r="FJ6367" s="49"/>
      <c r="FK6367" s="49"/>
      <c r="FL6367" s="49"/>
      <c r="FM6367" s="49"/>
      <c r="FN6367" s="49"/>
      <c r="FO6367" s="49"/>
      <c r="FP6367" s="49"/>
      <c r="FQ6367" s="49"/>
      <c r="FR6367" s="49"/>
      <c r="FS6367" s="49"/>
      <c r="FT6367" s="49"/>
      <c r="FU6367" s="49"/>
      <c r="FV6367" s="49"/>
      <c r="FW6367" s="49"/>
      <c r="FX6367" s="49"/>
      <c r="FY6367" s="49"/>
      <c r="FZ6367" s="49"/>
      <c r="GA6367" s="49"/>
      <c r="GB6367" s="49"/>
      <c r="GC6367" s="49"/>
      <c r="GD6367" s="49"/>
      <c r="GE6367" s="49"/>
      <c r="GF6367" s="49"/>
      <c r="GG6367" s="49"/>
      <c r="GH6367" s="49"/>
      <c r="GI6367" s="49"/>
      <c r="GJ6367" s="49"/>
      <c r="GK6367" s="49"/>
      <c r="GL6367" s="49"/>
      <c r="GM6367" s="49"/>
      <c r="GN6367" s="49"/>
      <c r="GO6367" s="49"/>
      <c r="GP6367" s="49"/>
      <c r="GQ6367" s="49"/>
      <c r="GR6367" s="49"/>
      <c r="GS6367" s="49"/>
      <c r="GT6367" s="49"/>
      <c r="GU6367" s="49"/>
      <c r="GV6367" s="49"/>
      <c r="GW6367" s="49"/>
      <c r="GX6367" s="49"/>
      <c r="GY6367" s="49"/>
      <c r="GZ6367" s="49"/>
      <c r="HA6367" s="49"/>
      <c r="HB6367" s="49"/>
      <c r="HC6367" s="49"/>
      <c r="HD6367" s="49"/>
      <c r="HE6367" s="49"/>
      <c r="HF6367" s="49"/>
      <c r="HG6367" s="49"/>
      <c r="HH6367" s="49"/>
      <c r="HI6367" s="49"/>
      <c r="HJ6367" s="49"/>
      <c r="HK6367" s="49"/>
      <c r="HL6367" s="49"/>
      <c r="HM6367" s="49"/>
      <c r="HN6367" s="49"/>
      <c r="HO6367" s="49"/>
      <c r="HP6367" s="49"/>
      <c r="HQ6367" s="49"/>
      <c r="HR6367" s="49"/>
      <c r="HS6367" s="49"/>
      <c r="HT6367" s="49"/>
      <c r="HU6367" s="49"/>
      <c r="HV6367" s="49"/>
      <c r="HW6367" s="49"/>
      <c r="HX6367" s="49"/>
      <c r="HY6367" s="49"/>
      <c r="HZ6367" s="49"/>
      <c r="IA6367" s="49"/>
      <c r="IB6367" s="49"/>
      <c r="IC6367" s="49"/>
      <c r="ID6367" s="49"/>
      <c r="IE6367" s="49"/>
      <c r="IF6367" s="49"/>
      <c r="IG6367" s="49"/>
      <c r="IH6367" s="49"/>
    </row>
    <row r="6368" spans="1:242">
      <c r="A6368" s="32">
        <v>113</v>
      </c>
      <c r="B6368" s="210" t="s">
        <v>7295</v>
      </c>
      <c r="C6368" s="555" t="s">
        <v>7309</v>
      </c>
      <c r="D6368" s="32" t="s">
        <v>1808</v>
      </c>
      <c r="E6368" s="195">
        <f t="shared" si="413"/>
        <v>2</v>
      </c>
      <c r="F6368" s="187">
        <v>2</v>
      </c>
      <c r="G6368" s="187"/>
      <c r="H6368" s="187"/>
      <c r="I6368" s="48"/>
      <c r="J6368" s="49"/>
      <c r="K6368" s="49"/>
      <c r="L6368" s="49"/>
      <c r="M6368" s="49"/>
      <c r="N6368" s="49"/>
      <c r="O6368" s="49"/>
      <c r="P6368" s="49"/>
      <c r="Q6368" s="49"/>
      <c r="R6368" s="49"/>
      <c r="S6368" s="49"/>
      <c r="T6368" s="49"/>
      <c r="U6368" s="49"/>
      <c r="V6368" s="49"/>
      <c r="W6368" s="49"/>
      <c r="X6368" s="49"/>
      <c r="Y6368" s="49"/>
      <c r="Z6368" s="49"/>
      <c r="AA6368" s="49"/>
      <c r="AB6368" s="49"/>
      <c r="AC6368" s="49"/>
      <c r="AD6368" s="49"/>
      <c r="AE6368" s="49"/>
      <c r="AF6368" s="49"/>
      <c r="AG6368" s="49"/>
      <c r="AH6368" s="49"/>
      <c r="AI6368" s="49"/>
      <c r="AJ6368" s="49"/>
      <c r="AK6368" s="49"/>
      <c r="AL6368" s="49"/>
      <c r="AM6368" s="49"/>
      <c r="AN6368" s="49"/>
      <c r="AO6368" s="49"/>
      <c r="AP6368" s="49"/>
      <c r="AQ6368" s="49"/>
      <c r="AR6368" s="49"/>
      <c r="AS6368" s="49"/>
      <c r="AT6368" s="49"/>
      <c r="AU6368" s="49"/>
      <c r="AV6368" s="49"/>
      <c r="AW6368" s="49"/>
      <c r="AX6368" s="49"/>
      <c r="AY6368" s="49"/>
      <c r="AZ6368" s="49"/>
      <c r="BA6368" s="49"/>
      <c r="BB6368" s="49"/>
      <c r="BC6368" s="49"/>
      <c r="BD6368" s="49"/>
      <c r="BE6368" s="49"/>
      <c r="BF6368" s="49"/>
      <c r="BG6368" s="49"/>
      <c r="BH6368" s="49"/>
      <c r="BI6368" s="49"/>
      <c r="BJ6368" s="49"/>
      <c r="BK6368" s="49"/>
      <c r="BL6368" s="49"/>
      <c r="BM6368" s="49"/>
      <c r="BN6368" s="49"/>
      <c r="BO6368" s="49"/>
      <c r="BP6368" s="49"/>
      <c r="BQ6368" s="49"/>
      <c r="BR6368" s="49"/>
      <c r="BS6368" s="49"/>
      <c r="BT6368" s="49"/>
      <c r="BU6368" s="49"/>
      <c r="BV6368" s="49"/>
      <c r="BW6368" s="49"/>
      <c r="BX6368" s="49"/>
      <c r="BY6368" s="49"/>
      <c r="BZ6368" s="49"/>
      <c r="CA6368" s="49"/>
      <c r="CB6368" s="49"/>
      <c r="CC6368" s="49"/>
      <c r="CD6368" s="49"/>
      <c r="CE6368" s="49"/>
      <c r="CF6368" s="49"/>
      <c r="CG6368" s="49"/>
      <c r="CH6368" s="49"/>
      <c r="CI6368" s="49"/>
      <c r="CJ6368" s="49"/>
      <c r="CK6368" s="49"/>
      <c r="CL6368" s="49"/>
      <c r="CM6368" s="49"/>
      <c r="CN6368" s="49"/>
      <c r="CO6368" s="49"/>
      <c r="CP6368" s="49"/>
      <c r="CQ6368" s="49"/>
      <c r="CR6368" s="49"/>
      <c r="CS6368" s="49"/>
      <c r="CT6368" s="49"/>
      <c r="CU6368" s="49"/>
      <c r="CV6368" s="49"/>
      <c r="CW6368" s="49"/>
      <c r="CX6368" s="49"/>
      <c r="CY6368" s="49"/>
      <c r="CZ6368" s="49"/>
      <c r="DA6368" s="49"/>
      <c r="DB6368" s="49"/>
      <c r="DC6368" s="49"/>
      <c r="DD6368" s="49"/>
      <c r="DE6368" s="49"/>
      <c r="DF6368" s="49"/>
      <c r="DG6368" s="49"/>
      <c r="DH6368" s="49"/>
      <c r="DI6368" s="49"/>
      <c r="DJ6368" s="49"/>
      <c r="DK6368" s="49"/>
      <c r="DL6368" s="49"/>
      <c r="DM6368" s="49"/>
      <c r="DN6368" s="49"/>
      <c r="DO6368" s="49"/>
      <c r="DP6368" s="49"/>
      <c r="DQ6368" s="49"/>
      <c r="DR6368" s="49"/>
      <c r="DS6368" s="49"/>
      <c r="DT6368" s="49"/>
      <c r="DU6368" s="49"/>
      <c r="DV6368" s="49"/>
      <c r="DW6368" s="49"/>
      <c r="DX6368" s="49"/>
      <c r="DY6368" s="49"/>
      <c r="DZ6368" s="49"/>
      <c r="EA6368" s="49"/>
      <c r="EB6368" s="49"/>
      <c r="EC6368" s="49"/>
      <c r="ED6368" s="49"/>
      <c r="EE6368" s="49"/>
      <c r="EF6368" s="49"/>
      <c r="EG6368" s="49"/>
      <c r="EH6368" s="49"/>
      <c r="EI6368" s="49"/>
      <c r="EJ6368" s="49"/>
      <c r="EK6368" s="49"/>
      <c r="EL6368" s="49"/>
      <c r="EM6368" s="49"/>
      <c r="EN6368" s="49"/>
      <c r="EO6368" s="49"/>
      <c r="EP6368" s="49"/>
      <c r="EQ6368" s="49"/>
      <c r="ER6368" s="49"/>
      <c r="ES6368" s="49"/>
      <c r="ET6368" s="49"/>
      <c r="EU6368" s="49"/>
      <c r="EV6368" s="49"/>
      <c r="EW6368" s="49"/>
      <c r="EX6368" s="49"/>
      <c r="EY6368" s="49"/>
      <c r="EZ6368" s="49"/>
      <c r="FA6368" s="49"/>
      <c r="FB6368" s="49"/>
      <c r="FC6368" s="49"/>
      <c r="FD6368" s="49"/>
      <c r="FE6368" s="49"/>
      <c r="FF6368" s="49"/>
      <c r="FG6368" s="49"/>
      <c r="FH6368" s="49"/>
      <c r="FI6368" s="49"/>
      <c r="FJ6368" s="49"/>
      <c r="FK6368" s="49"/>
      <c r="FL6368" s="49"/>
      <c r="FM6368" s="49"/>
      <c r="FN6368" s="49"/>
      <c r="FO6368" s="49"/>
      <c r="FP6368" s="49"/>
      <c r="FQ6368" s="49"/>
      <c r="FR6368" s="49"/>
      <c r="FS6368" s="49"/>
      <c r="FT6368" s="49"/>
      <c r="FU6368" s="49"/>
      <c r="FV6368" s="49"/>
      <c r="FW6368" s="49"/>
      <c r="FX6368" s="49"/>
      <c r="FY6368" s="49"/>
      <c r="FZ6368" s="49"/>
      <c r="GA6368" s="49"/>
      <c r="GB6368" s="49"/>
      <c r="GC6368" s="49"/>
      <c r="GD6368" s="49"/>
      <c r="GE6368" s="49"/>
      <c r="GF6368" s="49"/>
      <c r="GG6368" s="49"/>
      <c r="GH6368" s="49"/>
      <c r="GI6368" s="49"/>
      <c r="GJ6368" s="49"/>
      <c r="GK6368" s="49"/>
      <c r="GL6368" s="49"/>
      <c r="GM6368" s="49"/>
      <c r="GN6368" s="49"/>
      <c r="GO6368" s="49"/>
      <c r="GP6368" s="49"/>
      <c r="GQ6368" s="49"/>
      <c r="GR6368" s="49"/>
      <c r="GS6368" s="49"/>
      <c r="GT6368" s="49"/>
      <c r="GU6368" s="49"/>
      <c r="GV6368" s="49"/>
      <c r="GW6368" s="49"/>
      <c r="GX6368" s="49"/>
      <c r="GY6368" s="49"/>
      <c r="GZ6368" s="49"/>
      <c r="HA6368" s="49"/>
      <c r="HB6368" s="49"/>
      <c r="HC6368" s="49"/>
      <c r="HD6368" s="49"/>
      <c r="HE6368" s="49"/>
      <c r="HF6368" s="49"/>
      <c r="HG6368" s="49"/>
      <c r="HH6368" s="49"/>
      <c r="HI6368" s="49"/>
      <c r="HJ6368" s="49"/>
      <c r="HK6368" s="49"/>
      <c r="HL6368" s="49"/>
      <c r="HM6368" s="49"/>
      <c r="HN6368" s="49"/>
      <c r="HO6368" s="49"/>
      <c r="HP6368" s="49"/>
      <c r="HQ6368" s="49"/>
      <c r="HR6368" s="49"/>
      <c r="HS6368" s="49"/>
      <c r="HT6368" s="49"/>
      <c r="HU6368" s="49"/>
      <c r="HV6368" s="49"/>
      <c r="HW6368" s="49"/>
      <c r="HX6368" s="49"/>
      <c r="HY6368" s="49"/>
      <c r="HZ6368" s="49"/>
      <c r="IA6368" s="49"/>
      <c r="IB6368" s="49"/>
      <c r="IC6368" s="49"/>
      <c r="ID6368" s="49"/>
      <c r="IE6368" s="49"/>
      <c r="IF6368" s="49"/>
      <c r="IG6368" s="49"/>
      <c r="IH6368" s="49"/>
    </row>
    <row r="6369" spans="1:242">
      <c r="A6369" s="32">
        <v>114</v>
      </c>
      <c r="B6369" s="210" t="s">
        <v>7444</v>
      </c>
      <c r="C6369" s="555" t="s">
        <v>7441</v>
      </c>
      <c r="D6369" s="32" t="s">
        <v>1808</v>
      </c>
      <c r="E6369" s="195">
        <f t="shared" si="413"/>
        <v>0</v>
      </c>
      <c r="F6369" s="187"/>
      <c r="G6369" s="187"/>
      <c r="H6369" s="187"/>
      <c r="I6369" s="48"/>
      <c r="J6369" s="49"/>
      <c r="K6369" s="49"/>
      <c r="L6369" s="49"/>
      <c r="M6369" s="49"/>
      <c r="N6369" s="49"/>
      <c r="O6369" s="49"/>
      <c r="P6369" s="49"/>
      <c r="Q6369" s="49"/>
      <c r="R6369" s="49"/>
      <c r="S6369" s="49"/>
      <c r="T6369" s="49"/>
      <c r="U6369" s="49"/>
      <c r="V6369" s="49"/>
      <c r="W6369" s="49"/>
      <c r="X6369" s="49"/>
      <c r="Y6369" s="49"/>
      <c r="Z6369" s="49"/>
      <c r="AA6369" s="49"/>
      <c r="AB6369" s="49"/>
      <c r="AC6369" s="49"/>
      <c r="AD6369" s="49"/>
      <c r="AE6369" s="49"/>
      <c r="AF6369" s="49"/>
      <c r="AG6369" s="49"/>
      <c r="AH6369" s="49"/>
      <c r="AI6369" s="49"/>
      <c r="AJ6369" s="49"/>
      <c r="AK6369" s="49"/>
      <c r="AL6369" s="49"/>
      <c r="AM6369" s="49"/>
      <c r="AN6369" s="49"/>
      <c r="AO6369" s="49"/>
      <c r="AP6369" s="49"/>
      <c r="AQ6369" s="49"/>
      <c r="AR6369" s="49"/>
      <c r="AS6369" s="49"/>
      <c r="AT6369" s="49"/>
      <c r="AU6369" s="49"/>
      <c r="AV6369" s="49"/>
      <c r="AW6369" s="49"/>
      <c r="AX6369" s="49"/>
      <c r="AY6369" s="49"/>
      <c r="AZ6369" s="49"/>
      <c r="BA6369" s="49"/>
      <c r="BB6369" s="49"/>
      <c r="BC6369" s="49"/>
      <c r="BD6369" s="49"/>
      <c r="BE6369" s="49"/>
      <c r="BF6369" s="49"/>
      <c r="BG6369" s="49"/>
      <c r="BH6369" s="49"/>
      <c r="BI6369" s="49"/>
      <c r="BJ6369" s="49"/>
      <c r="BK6369" s="49"/>
      <c r="BL6369" s="49"/>
      <c r="BM6369" s="49"/>
      <c r="BN6369" s="49"/>
      <c r="BO6369" s="49"/>
      <c r="BP6369" s="49"/>
      <c r="BQ6369" s="49"/>
      <c r="BR6369" s="49"/>
      <c r="BS6369" s="49"/>
      <c r="BT6369" s="49"/>
      <c r="BU6369" s="49"/>
      <c r="BV6369" s="49"/>
      <c r="BW6369" s="49"/>
      <c r="BX6369" s="49"/>
      <c r="BY6369" s="49"/>
      <c r="BZ6369" s="49"/>
      <c r="CA6369" s="49"/>
      <c r="CB6369" s="49"/>
      <c r="CC6369" s="49"/>
      <c r="CD6369" s="49"/>
      <c r="CE6369" s="49"/>
      <c r="CF6369" s="49"/>
      <c r="CG6369" s="49"/>
      <c r="CH6369" s="49"/>
      <c r="CI6369" s="49"/>
      <c r="CJ6369" s="49"/>
      <c r="CK6369" s="49"/>
      <c r="CL6369" s="49"/>
      <c r="CM6369" s="49"/>
      <c r="CN6369" s="49"/>
      <c r="CO6369" s="49"/>
      <c r="CP6369" s="49"/>
      <c r="CQ6369" s="49"/>
      <c r="CR6369" s="49"/>
      <c r="CS6369" s="49"/>
      <c r="CT6369" s="49"/>
      <c r="CU6369" s="49"/>
      <c r="CV6369" s="49"/>
      <c r="CW6369" s="49"/>
      <c r="CX6369" s="49"/>
      <c r="CY6369" s="49"/>
      <c r="CZ6369" s="49"/>
      <c r="DA6369" s="49"/>
      <c r="DB6369" s="49"/>
      <c r="DC6369" s="49"/>
      <c r="DD6369" s="49"/>
      <c r="DE6369" s="49"/>
      <c r="DF6369" s="49"/>
      <c r="DG6369" s="49"/>
      <c r="DH6369" s="49"/>
      <c r="DI6369" s="49"/>
      <c r="DJ6369" s="49"/>
      <c r="DK6369" s="49"/>
      <c r="DL6369" s="49"/>
      <c r="DM6369" s="49"/>
      <c r="DN6369" s="49"/>
      <c r="DO6369" s="49"/>
      <c r="DP6369" s="49"/>
      <c r="DQ6369" s="49"/>
      <c r="DR6369" s="49"/>
      <c r="DS6369" s="49"/>
      <c r="DT6369" s="49"/>
      <c r="DU6369" s="49"/>
      <c r="DV6369" s="49"/>
      <c r="DW6369" s="49"/>
      <c r="DX6369" s="49"/>
      <c r="DY6369" s="49"/>
      <c r="DZ6369" s="49"/>
      <c r="EA6369" s="49"/>
      <c r="EB6369" s="49"/>
      <c r="EC6369" s="49"/>
      <c r="ED6369" s="49"/>
      <c r="EE6369" s="49"/>
      <c r="EF6369" s="49"/>
      <c r="EG6369" s="49"/>
      <c r="EH6369" s="49"/>
      <c r="EI6369" s="49"/>
      <c r="EJ6369" s="49"/>
      <c r="EK6369" s="49"/>
      <c r="EL6369" s="49"/>
      <c r="EM6369" s="49"/>
      <c r="EN6369" s="49"/>
      <c r="EO6369" s="49"/>
      <c r="EP6369" s="49"/>
      <c r="EQ6369" s="49"/>
      <c r="ER6369" s="49"/>
      <c r="ES6369" s="49"/>
      <c r="ET6369" s="49"/>
      <c r="EU6369" s="49"/>
      <c r="EV6369" s="49"/>
      <c r="EW6369" s="49"/>
      <c r="EX6369" s="49"/>
      <c r="EY6369" s="49"/>
      <c r="EZ6369" s="49"/>
      <c r="FA6369" s="49"/>
      <c r="FB6369" s="49"/>
      <c r="FC6369" s="49"/>
      <c r="FD6369" s="49"/>
      <c r="FE6369" s="49"/>
      <c r="FF6369" s="49"/>
      <c r="FG6369" s="49"/>
      <c r="FH6369" s="49"/>
      <c r="FI6369" s="49"/>
      <c r="FJ6369" s="49"/>
      <c r="FK6369" s="49"/>
      <c r="FL6369" s="49"/>
      <c r="FM6369" s="49"/>
      <c r="FN6369" s="49"/>
      <c r="FO6369" s="49"/>
      <c r="FP6369" s="49"/>
      <c r="FQ6369" s="49"/>
      <c r="FR6369" s="49"/>
      <c r="FS6369" s="49"/>
      <c r="FT6369" s="49"/>
      <c r="FU6369" s="49"/>
      <c r="FV6369" s="49"/>
      <c r="FW6369" s="49"/>
      <c r="FX6369" s="49"/>
      <c r="FY6369" s="49"/>
      <c r="FZ6369" s="49"/>
      <c r="GA6369" s="49"/>
      <c r="GB6369" s="49"/>
      <c r="GC6369" s="49"/>
      <c r="GD6369" s="49"/>
      <c r="GE6369" s="49"/>
      <c r="GF6369" s="49"/>
      <c r="GG6369" s="49"/>
      <c r="GH6369" s="49"/>
      <c r="GI6369" s="49"/>
      <c r="GJ6369" s="49"/>
      <c r="GK6369" s="49"/>
      <c r="GL6369" s="49"/>
      <c r="GM6369" s="49"/>
      <c r="GN6369" s="49"/>
      <c r="GO6369" s="49"/>
      <c r="GP6369" s="49"/>
      <c r="GQ6369" s="49"/>
      <c r="GR6369" s="49"/>
      <c r="GS6369" s="49"/>
      <c r="GT6369" s="49"/>
      <c r="GU6369" s="49"/>
      <c r="GV6369" s="49"/>
      <c r="GW6369" s="49"/>
      <c r="GX6369" s="49"/>
      <c r="GY6369" s="49"/>
      <c r="GZ6369" s="49"/>
      <c r="HA6369" s="49"/>
      <c r="HB6369" s="49"/>
      <c r="HC6369" s="49"/>
      <c r="HD6369" s="49"/>
      <c r="HE6369" s="49"/>
      <c r="HF6369" s="49"/>
      <c r="HG6369" s="49"/>
      <c r="HH6369" s="49"/>
      <c r="HI6369" s="49"/>
      <c r="HJ6369" s="49"/>
      <c r="HK6369" s="49"/>
      <c r="HL6369" s="49"/>
      <c r="HM6369" s="49"/>
      <c r="HN6369" s="49"/>
      <c r="HO6369" s="49"/>
      <c r="HP6369" s="49"/>
      <c r="HQ6369" s="49"/>
      <c r="HR6369" s="49"/>
      <c r="HS6369" s="49"/>
      <c r="HT6369" s="49"/>
      <c r="HU6369" s="49"/>
      <c r="HV6369" s="49"/>
      <c r="HW6369" s="49"/>
      <c r="HX6369" s="49"/>
      <c r="HY6369" s="49"/>
      <c r="HZ6369" s="49"/>
      <c r="IA6369" s="49"/>
      <c r="IB6369" s="49"/>
      <c r="IC6369" s="49"/>
      <c r="ID6369" s="49"/>
      <c r="IE6369" s="49"/>
      <c r="IF6369" s="49"/>
      <c r="IG6369" s="49"/>
      <c r="IH6369" s="49"/>
    </row>
    <row r="6370" spans="1:242" ht="30" customHeight="1">
      <c r="A6370" s="512"/>
      <c r="B6370" s="916" t="s">
        <v>7445</v>
      </c>
      <c r="C6370" s="916"/>
      <c r="D6370" s="916"/>
      <c r="E6370" s="916"/>
      <c r="F6370" s="916"/>
      <c r="G6370" s="916"/>
      <c r="H6370" s="916"/>
      <c r="I6370" s="48"/>
      <c r="J6370" s="49"/>
      <c r="K6370" s="49"/>
      <c r="L6370" s="49"/>
      <c r="M6370" s="49"/>
      <c r="N6370" s="49"/>
      <c r="O6370" s="49"/>
      <c r="P6370" s="49"/>
      <c r="Q6370" s="49"/>
      <c r="R6370" s="49"/>
      <c r="S6370" s="49"/>
      <c r="T6370" s="49"/>
      <c r="U6370" s="49"/>
      <c r="V6370" s="49"/>
      <c r="W6370" s="49"/>
      <c r="X6370" s="49"/>
      <c r="Y6370" s="49"/>
      <c r="Z6370" s="49"/>
      <c r="AA6370" s="49"/>
      <c r="AB6370" s="49"/>
      <c r="AC6370" s="49"/>
      <c r="AD6370" s="49"/>
      <c r="AE6370" s="49"/>
      <c r="AF6370" s="49"/>
      <c r="AG6370" s="49"/>
      <c r="AH6370" s="49"/>
      <c r="AI6370" s="49"/>
      <c r="AJ6370" s="49"/>
      <c r="AK6370" s="49"/>
      <c r="AL6370" s="49"/>
      <c r="AM6370" s="49"/>
      <c r="AN6370" s="49"/>
      <c r="AO6370" s="49"/>
      <c r="AP6370" s="49"/>
      <c r="AQ6370" s="49"/>
      <c r="AR6370" s="49"/>
      <c r="AS6370" s="49"/>
      <c r="AT6370" s="49"/>
      <c r="AU6370" s="49"/>
      <c r="AV6370" s="49"/>
      <c r="AW6370" s="49"/>
      <c r="AX6370" s="49"/>
      <c r="AY6370" s="49"/>
      <c r="AZ6370" s="49"/>
      <c r="BA6370" s="49"/>
      <c r="BB6370" s="49"/>
      <c r="BC6370" s="49"/>
      <c r="BD6370" s="49"/>
      <c r="BE6370" s="49"/>
      <c r="BF6370" s="49"/>
      <c r="BG6370" s="49"/>
      <c r="BH6370" s="49"/>
      <c r="BI6370" s="49"/>
      <c r="BJ6370" s="49"/>
      <c r="BK6370" s="49"/>
      <c r="BL6370" s="49"/>
      <c r="BM6370" s="49"/>
      <c r="BN6370" s="49"/>
      <c r="BO6370" s="49"/>
      <c r="BP6370" s="49"/>
      <c r="BQ6370" s="49"/>
      <c r="BR6370" s="49"/>
      <c r="BS6370" s="49"/>
      <c r="BT6370" s="49"/>
      <c r="BU6370" s="49"/>
      <c r="BV6370" s="49"/>
      <c r="BW6370" s="49"/>
      <c r="BX6370" s="49"/>
      <c r="BY6370" s="49"/>
      <c r="BZ6370" s="49"/>
      <c r="CA6370" s="49"/>
      <c r="CB6370" s="49"/>
      <c r="CC6370" s="49"/>
      <c r="CD6370" s="49"/>
      <c r="CE6370" s="49"/>
      <c r="CF6370" s="49"/>
      <c r="CG6370" s="49"/>
      <c r="CH6370" s="49"/>
      <c r="CI6370" s="49"/>
      <c r="CJ6370" s="49"/>
      <c r="CK6370" s="49"/>
      <c r="CL6370" s="49"/>
      <c r="CM6370" s="49"/>
      <c r="CN6370" s="49"/>
      <c r="CO6370" s="49"/>
      <c r="CP6370" s="49"/>
      <c r="CQ6370" s="49"/>
      <c r="CR6370" s="49"/>
      <c r="CS6370" s="49"/>
      <c r="CT6370" s="49"/>
      <c r="CU6370" s="49"/>
      <c r="CV6370" s="49"/>
      <c r="CW6370" s="49"/>
      <c r="CX6370" s="49"/>
      <c r="CY6370" s="49"/>
      <c r="CZ6370" s="49"/>
      <c r="DA6370" s="49"/>
      <c r="DB6370" s="49"/>
      <c r="DC6370" s="49"/>
      <c r="DD6370" s="49"/>
      <c r="DE6370" s="49"/>
      <c r="DF6370" s="49"/>
      <c r="DG6370" s="49"/>
      <c r="DH6370" s="49"/>
      <c r="DI6370" s="49"/>
      <c r="DJ6370" s="49"/>
      <c r="DK6370" s="49"/>
      <c r="DL6370" s="49"/>
      <c r="DM6370" s="49"/>
      <c r="DN6370" s="49"/>
      <c r="DO6370" s="49"/>
      <c r="DP6370" s="49"/>
      <c r="DQ6370" s="49"/>
      <c r="DR6370" s="49"/>
      <c r="DS6370" s="49"/>
      <c r="DT6370" s="49"/>
      <c r="DU6370" s="49"/>
      <c r="DV6370" s="49"/>
      <c r="DW6370" s="49"/>
      <c r="DX6370" s="49"/>
      <c r="DY6370" s="49"/>
      <c r="DZ6370" s="49"/>
      <c r="EA6370" s="49"/>
      <c r="EB6370" s="49"/>
      <c r="EC6370" s="49"/>
      <c r="ED6370" s="49"/>
      <c r="EE6370" s="49"/>
      <c r="EF6370" s="49"/>
      <c r="EG6370" s="49"/>
      <c r="EH6370" s="49"/>
      <c r="EI6370" s="49"/>
      <c r="EJ6370" s="49"/>
      <c r="EK6370" s="49"/>
      <c r="EL6370" s="49"/>
      <c r="EM6370" s="49"/>
      <c r="EN6370" s="49"/>
      <c r="EO6370" s="49"/>
      <c r="EP6370" s="49"/>
      <c r="EQ6370" s="49"/>
      <c r="ER6370" s="49"/>
      <c r="ES6370" s="49"/>
      <c r="ET6370" s="49"/>
      <c r="EU6370" s="49"/>
      <c r="EV6370" s="49"/>
      <c r="EW6370" s="49"/>
      <c r="EX6370" s="49"/>
      <c r="EY6370" s="49"/>
      <c r="EZ6370" s="49"/>
      <c r="FA6370" s="49"/>
      <c r="FB6370" s="49"/>
      <c r="FC6370" s="49"/>
      <c r="FD6370" s="49"/>
      <c r="FE6370" s="49"/>
      <c r="FF6370" s="49"/>
      <c r="FG6370" s="49"/>
      <c r="FH6370" s="49"/>
      <c r="FI6370" s="49"/>
      <c r="FJ6370" s="49"/>
      <c r="FK6370" s="49"/>
      <c r="FL6370" s="49"/>
      <c r="FM6370" s="49"/>
      <c r="FN6370" s="49"/>
      <c r="FO6370" s="49"/>
      <c r="FP6370" s="49"/>
      <c r="FQ6370" s="49"/>
      <c r="FR6370" s="49"/>
      <c r="FS6370" s="49"/>
      <c r="FT6370" s="49"/>
      <c r="FU6370" s="49"/>
      <c r="FV6370" s="49"/>
      <c r="FW6370" s="49"/>
      <c r="FX6370" s="49"/>
      <c r="FY6370" s="49"/>
      <c r="FZ6370" s="49"/>
      <c r="GA6370" s="49"/>
      <c r="GB6370" s="49"/>
      <c r="GC6370" s="49"/>
      <c r="GD6370" s="49"/>
      <c r="GE6370" s="49"/>
      <c r="GF6370" s="49"/>
      <c r="GG6370" s="49"/>
      <c r="GH6370" s="49"/>
      <c r="GI6370" s="49"/>
      <c r="GJ6370" s="49"/>
      <c r="GK6370" s="49"/>
      <c r="GL6370" s="49"/>
      <c r="GM6370" s="49"/>
      <c r="GN6370" s="49"/>
      <c r="GO6370" s="49"/>
      <c r="GP6370" s="49"/>
      <c r="GQ6370" s="49"/>
      <c r="GR6370" s="49"/>
      <c r="GS6370" s="49"/>
      <c r="GT6370" s="49"/>
      <c r="GU6370" s="49"/>
      <c r="GV6370" s="49"/>
      <c r="GW6370" s="49"/>
      <c r="GX6370" s="49"/>
      <c r="GY6370" s="49"/>
      <c r="GZ6370" s="49"/>
      <c r="HA6370" s="49"/>
      <c r="HB6370" s="49"/>
      <c r="HC6370" s="49"/>
      <c r="HD6370" s="49"/>
      <c r="HE6370" s="49"/>
      <c r="HF6370" s="49"/>
      <c r="HG6370" s="49"/>
      <c r="HH6370" s="49"/>
      <c r="HI6370" s="49"/>
      <c r="HJ6370" s="49"/>
      <c r="HK6370" s="49"/>
      <c r="HL6370" s="49"/>
      <c r="HM6370" s="49"/>
      <c r="HN6370" s="49"/>
      <c r="HO6370" s="49"/>
      <c r="HP6370" s="49"/>
      <c r="HQ6370" s="49"/>
      <c r="HR6370" s="49"/>
      <c r="HS6370" s="49"/>
      <c r="HT6370" s="49"/>
      <c r="HU6370" s="49"/>
      <c r="HV6370" s="49"/>
      <c r="HW6370" s="49"/>
      <c r="HX6370" s="49"/>
      <c r="HY6370" s="49"/>
      <c r="HZ6370" s="49"/>
      <c r="IA6370" s="49"/>
      <c r="IB6370" s="49"/>
      <c r="IC6370" s="49"/>
      <c r="ID6370" s="49"/>
      <c r="IE6370" s="49"/>
      <c r="IF6370" s="49"/>
      <c r="IG6370" s="49"/>
      <c r="IH6370" s="49"/>
    </row>
    <row r="6371" spans="1:242">
      <c r="A6371" s="32">
        <v>115</v>
      </c>
      <c r="B6371" s="210" t="s">
        <v>7281</v>
      </c>
      <c r="C6371" s="555" t="s">
        <v>7446</v>
      </c>
      <c r="D6371" s="32" t="s">
        <v>1808</v>
      </c>
      <c r="E6371" s="195">
        <f t="shared" ref="E6371:E6380" si="414">+F6371+G6371+H6371</f>
        <v>0</v>
      </c>
      <c r="F6371" s="187"/>
      <c r="G6371" s="187"/>
      <c r="H6371" s="187"/>
      <c r="I6371" s="48"/>
      <c r="J6371" s="49"/>
      <c r="K6371" s="49"/>
      <c r="L6371" s="49"/>
      <c r="M6371" s="49"/>
      <c r="N6371" s="49"/>
      <c r="O6371" s="49"/>
      <c r="P6371" s="49"/>
      <c r="Q6371" s="49"/>
      <c r="R6371" s="49"/>
      <c r="S6371" s="49"/>
      <c r="T6371" s="49"/>
      <c r="U6371" s="49"/>
      <c r="V6371" s="49"/>
      <c r="W6371" s="49"/>
      <c r="X6371" s="49"/>
      <c r="Y6371" s="49"/>
      <c r="Z6371" s="49"/>
      <c r="AA6371" s="49"/>
      <c r="AB6371" s="49"/>
      <c r="AC6371" s="49"/>
      <c r="AD6371" s="49"/>
      <c r="AE6371" s="49"/>
      <c r="AF6371" s="49"/>
      <c r="AG6371" s="49"/>
      <c r="AH6371" s="49"/>
      <c r="AI6371" s="49"/>
      <c r="AJ6371" s="49"/>
      <c r="AK6371" s="49"/>
      <c r="AL6371" s="49"/>
      <c r="AM6371" s="49"/>
      <c r="AN6371" s="49"/>
      <c r="AO6371" s="49"/>
      <c r="AP6371" s="49"/>
      <c r="AQ6371" s="49"/>
      <c r="AR6371" s="49"/>
      <c r="AS6371" s="49"/>
      <c r="AT6371" s="49"/>
      <c r="AU6371" s="49"/>
      <c r="AV6371" s="49"/>
      <c r="AW6371" s="49"/>
      <c r="AX6371" s="49"/>
      <c r="AY6371" s="49"/>
      <c r="AZ6371" s="49"/>
      <c r="BA6371" s="49"/>
      <c r="BB6371" s="49"/>
      <c r="BC6371" s="49"/>
      <c r="BD6371" s="49"/>
      <c r="BE6371" s="49"/>
      <c r="BF6371" s="49"/>
      <c r="BG6371" s="49"/>
      <c r="BH6371" s="49"/>
      <c r="BI6371" s="49"/>
      <c r="BJ6371" s="49"/>
      <c r="BK6371" s="49"/>
      <c r="BL6371" s="49"/>
      <c r="BM6371" s="49"/>
      <c r="BN6371" s="49"/>
      <c r="BO6371" s="49"/>
      <c r="BP6371" s="49"/>
      <c r="BQ6371" s="49"/>
      <c r="BR6371" s="49"/>
      <c r="BS6371" s="49"/>
      <c r="BT6371" s="49"/>
      <c r="BU6371" s="49"/>
      <c r="BV6371" s="49"/>
      <c r="BW6371" s="49"/>
      <c r="BX6371" s="49"/>
      <c r="BY6371" s="49"/>
      <c r="BZ6371" s="49"/>
      <c r="CA6371" s="49"/>
      <c r="CB6371" s="49"/>
      <c r="CC6371" s="49"/>
      <c r="CD6371" s="49"/>
      <c r="CE6371" s="49"/>
      <c r="CF6371" s="49"/>
      <c r="CG6371" s="49"/>
      <c r="CH6371" s="49"/>
      <c r="CI6371" s="49"/>
      <c r="CJ6371" s="49"/>
      <c r="CK6371" s="49"/>
      <c r="CL6371" s="49"/>
      <c r="CM6371" s="49"/>
      <c r="CN6371" s="49"/>
      <c r="CO6371" s="49"/>
      <c r="CP6371" s="49"/>
      <c r="CQ6371" s="49"/>
      <c r="CR6371" s="49"/>
      <c r="CS6371" s="49"/>
      <c r="CT6371" s="49"/>
      <c r="CU6371" s="49"/>
      <c r="CV6371" s="49"/>
      <c r="CW6371" s="49"/>
      <c r="CX6371" s="49"/>
      <c r="CY6371" s="49"/>
      <c r="CZ6371" s="49"/>
      <c r="DA6371" s="49"/>
      <c r="DB6371" s="49"/>
      <c r="DC6371" s="49"/>
      <c r="DD6371" s="49"/>
      <c r="DE6371" s="49"/>
      <c r="DF6371" s="49"/>
      <c r="DG6371" s="49"/>
      <c r="DH6371" s="49"/>
      <c r="DI6371" s="49"/>
      <c r="DJ6371" s="49"/>
      <c r="DK6371" s="49"/>
      <c r="DL6371" s="49"/>
      <c r="DM6371" s="49"/>
      <c r="DN6371" s="49"/>
      <c r="DO6371" s="49"/>
      <c r="DP6371" s="49"/>
      <c r="DQ6371" s="49"/>
      <c r="DR6371" s="49"/>
      <c r="DS6371" s="49"/>
      <c r="DT6371" s="49"/>
      <c r="DU6371" s="49"/>
      <c r="DV6371" s="49"/>
      <c r="DW6371" s="49"/>
      <c r="DX6371" s="49"/>
      <c r="DY6371" s="49"/>
      <c r="DZ6371" s="49"/>
      <c r="EA6371" s="49"/>
      <c r="EB6371" s="49"/>
      <c r="EC6371" s="49"/>
      <c r="ED6371" s="49"/>
      <c r="EE6371" s="49"/>
      <c r="EF6371" s="49"/>
      <c r="EG6371" s="49"/>
      <c r="EH6371" s="49"/>
      <c r="EI6371" s="49"/>
      <c r="EJ6371" s="49"/>
      <c r="EK6371" s="49"/>
      <c r="EL6371" s="49"/>
      <c r="EM6371" s="49"/>
      <c r="EN6371" s="49"/>
      <c r="EO6371" s="49"/>
      <c r="EP6371" s="49"/>
      <c r="EQ6371" s="49"/>
      <c r="ER6371" s="49"/>
      <c r="ES6371" s="49"/>
      <c r="ET6371" s="49"/>
      <c r="EU6371" s="49"/>
      <c r="EV6371" s="49"/>
      <c r="EW6371" s="49"/>
      <c r="EX6371" s="49"/>
      <c r="EY6371" s="49"/>
      <c r="EZ6371" s="49"/>
      <c r="FA6371" s="49"/>
      <c r="FB6371" s="49"/>
      <c r="FC6371" s="49"/>
      <c r="FD6371" s="49"/>
      <c r="FE6371" s="49"/>
      <c r="FF6371" s="49"/>
      <c r="FG6371" s="49"/>
      <c r="FH6371" s="49"/>
      <c r="FI6371" s="49"/>
      <c r="FJ6371" s="49"/>
      <c r="FK6371" s="49"/>
      <c r="FL6371" s="49"/>
      <c r="FM6371" s="49"/>
      <c r="FN6371" s="49"/>
      <c r="FO6371" s="49"/>
      <c r="FP6371" s="49"/>
      <c r="FQ6371" s="49"/>
      <c r="FR6371" s="49"/>
      <c r="FS6371" s="49"/>
      <c r="FT6371" s="49"/>
      <c r="FU6371" s="49"/>
      <c r="FV6371" s="49"/>
      <c r="FW6371" s="49"/>
      <c r="FX6371" s="49"/>
      <c r="FY6371" s="49"/>
      <c r="FZ6371" s="49"/>
      <c r="GA6371" s="49"/>
      <c r="GB6371" s="49"/>
      <c r="GC6371" s="49"/>
      <c r="GD6371" s="49"/>
      <c r="GE6371" s="49"/>
      <c r="GF6371" s="49"/>
      <c r="GG6371" s="49"/>
      <c r="GH6371" s="49"/>
      <c r="GI6371" s="49"/>
      <c r="GJ6371" s="49"/>
      <c r="GK6371" s="49"/>
      <c r="GL6371" s="49"/>
      <c r="GM6371" s="49"/>
      <c r="GN6371" s="49"/>
      <c r="GO6371" s="49"/>
      <c r="GP6371" s="49"/>
      <c r="GQ6371" s="49"/>
      <c r="GR6371" s="49"/>
      <c r="GS6371" s="49"/>
      <c r="GT6371" s="49"/>
      <c r="GU6371" s="49"/>
      <c r="GV6371" s="49"/>
      <c r="GW6371" s="49"/>
      <c r="GX6371" s="49"/>
      <c r="GY6371" s="49"/>
      <c r="GZ6371" s="49"/>
      <c r="HA6371" s="49"/>
      <c r="HB6371" s="49"/>
      <c r="HC6371" s="49"/>
      <c r="HD6371" s="49"/>
      <c r="HE6371" s="49"/>
      <c r="HF6371" s="49"/>
      <c r="HG6371" s="49"/>
      <c r="HH6371" s="49"/>
      <c r="HI6371" s="49"/>
      <c r="HJ6371" s="49"/>
      <c r="HK6371" s="49"/>
      <c r="HL6371" s="49"/>
      <c r="HM6371" s="49"/>
      <c r="HN6371" s="49"/>
      <c r="HO6371" s="49"/>
      <c r="HP6371" s="49"/>
      <c r="HQ6371" s="49"/>
      <c r="HR6371" s="49"/>
      <c r="HS6371" s="49"/>
      <c r="HT6371" s="49"/>
      <c r="HU6371" s="49"/>
      <c r="HV6371" s="49"/>
      <c r="HW6371" s="49"/>
      <c r="HX6371" s="49"/>
      <c r="HY6371" s="49"/>
      <c r="HZ6371" s="49"/>
      <c r="IA6371" s="49"/>
      <c r="IB6371" s="49"/>
      <c r="IC6371" s="49"/>
      <c r="ID6371" s="49"/>
      <c r="IE6371" s="49"/>
      <c r="IF6371" s="49"/>
      <c r="IG6371" s="49"/>
      <c r="IH6371" s="49"/>
    </row>
    <row r="6372" spans="1:242">
      <c r="A6372" s="32">
        <v>116</v>
      </c>
      <c r="B6372" s="210" t="s">
        <v>7299</v>
      </c>
      <c r="C6372" s="555" t="s">
        <v>7447</v>
      </c>
      <c r="D6372" s="32" t="s">
        <v>1808</v>
      </c>
      <c r="E6372" s="195">
        <f t="shared" si="414"/>
        <v>2</v>
      </c>
      <c r="F6372" s="187">
        <v>1</v>
      </c>
      <c r="G6372" s="187"/>
      <c r="H6372" s="187">
        <v>1</v>
      </c>
      <c r="I6372" s="48"/>
      <c r="J6372" s="49"/>
      <c r="K6372" s="49"/>
      <c r="L6372" s="49"/>
      <c r="M6372" s="49"/>
      <c r="N6372" s="49"/>
      <c r="O6372" s="49"/>
      <c r="P6372" s="49"/>
      <c r="Q6372" s="49"/>
      <c r="R6372" s="49"/>
      <c r="S6372" s="49"/>
      <c r="T6372" s="49"/>
      <c r="U6372" s="49"/>
      <c r="V6372" s="49"/>
      <c r="W6372" s="49"/>
      <c r="X6372" s="49"/>
      <c r="Y6372" s="49"/>
      <c r="Z6372" s="49"/>
      <c r="AA6372" s="49"/>
      <c r="AB6372" s="49"/>
      <c r="AC6372" s="49"/>
      <c r="AD6372" s="49"/>
      <c r="AE6372" s="49"/>
      <c r="AF6372" s="49"/>
      <c r="AG6372" s="49"/>
      <c r="AH6372" s="49"/>
      <c r="AI6372" s="49"/>
      <c r="AJ6372" s="49"/>
      <c r="AK6372" s="49"/>
      <c r="AL6372" s="49"/>
      <c r="AM6372" s="49"/>
      <c r="AN6372" s="49"/>
      <c r="AO6372" s="49"/>
      <c r="AP6372" s="49"/>
      <c r="AQ6372" s="49"/>
      <c r="AR6372" s="49"/>
      <c r="AS6372" s="49"/>
      <c r="AT6372" s="49"/>
      <c r="AU6372" s="49"/>
      <c r="AV6372" s="49"/>
      <c r="AW6372" s="49"/>
      <c r="AX6372" s="49"/>
      <c r="AY6372" s="49"/>
      <c r="AZ6372" s="49"/>
      <c r="BA6372" s="49"/>
      <c r="BB6372" s="49"/>
      <c r="BC6372" s="49"/>
      <c r="BD6372" s="49"/>
      <c r="BE6372" s="49"/>
      <c r="BF6372" s="49"/>
      <c r="BG6372" s="49"/>
      <c r="BH6372" s="49"/>
      <c r="BI6372" s="49"/>
      <c r="BJ6372" s="49"/>
      <c r="BK6372" s="49"/>
      <c r="BL6372" s="49"/>
      <c r="BM6372" s="49"/>
      <c r="BN6372" s="49"/>
      <c r="BO6372" s="49"/>
      <c r="BP6372" s="49"/>
      <c r="BQ6372" s="49"/>
      <c r="BR6372" s="49"/>
      <c r="BS6372" s="49"/>
      <c r="BT6372" s="49"/>
      <c r="BU6372" s="49"/>
      <c r="BV6372" s="49"/>
      <c r="BW6372" s="49"/>
      <c r="BX6372" s="49"/>
      <c r="BY6372" s="49"/>
      <c r="BZ6372" s="49"/>
      <c r="CA6372" s="49"/>
      <c r="CB6372" s="49"/>
      <c r="CC6372" s="49"/>
      <c r="CD6372" s="49"/>
      <c r="CE6372" s="49"/>
      <c r="CF6372" s="49"/>
      <c r="CG6372" s="49"/>
      <c r="CH6372" s="49"/>
      <c r="CI6372" s="49"/>
      <c r="CJ6372" s="49"/>
      <c r="CK6372" s="49"/>
      <c r="CL6372" s="49"/>
      <c r="CM6372" s="49"/>
      <c r="CN6372" s="49"/>
      <c r="CO6372" s="49"/>
      <c r="CP6372" s="49"/>
      <c r="CQ6372" s="49"/>
      <c r="CR6372" s="49"/>
      <c r="CS6372" s="49"/>
      <c r="CT6372" s="49"/>
      <c r="CU6372" s="49"/>
      <c r="CV6372" s="49"/>
      <c r="CW6372" s="49"/>
      <c r="CX6372" s="49"/>
      <c r="CY6372" s="49"/>
      <c r="CZ6372" s="49"/>
      <c r="DA6372" s="49"/>
      <c r="DB6372" s="49"/>
      <c r="DC6372" s="49"/>
      <c r="DD6372" s="49"/>
      <c r="DE6372" s="49"/>
      <c r="DF6372" s="49"/>
      <c r="DG6372" s="49"/>
      <c r="DH6372" s="49"/>
      <c r="DI6372" s="49"/>
      <c r="DJ6372" s="49"/>
      <c r="DK6372" s="49"/>
      <c r="DL6372" s="49"/>
      <c r="DM6372" s="49"/>
      <c r="DN6372" s="49"/>
      <c r="DO6372" s="49"/>
      <c r="DP6372" s="49"/>
      <c r="DQ6372" s="49"/>
      <c r="DR6372" s="49"/>
      <c r="DS6372" s="49"/>
      <c r="DT6372" s="49"/>
      <c r="DU6372" s="49"/>
      <c r="DV6372" s="49"/>
      <c r="DW6372" s="49"/>
      <c r="DX6372" s="49"/>
      <c r="DY6372" s="49"/>
      <c r="DZ6372" s="49"/>
      <c r="EA6372" s="49"/>
      <c r="EB6372" s="49"/>
      <c r="EC6372" s="49"/>
      <c r="ED6372" s="49"/>
      <c r="EE6372" s="49"/>
      <c r="EF6372" s="49"/>
      <c r="EG6372" s="49"/>
      <c r="EH6372" s="49"/>
      <c r="EI6372" s="49"/>
      <c r="EJ6372" s="49"/>
      <c r="EK6372" s="49"/>
      <c r="EL6372" s="49"/>
      <c r="EM6372" s="49"/>
      <c r="EN6372" s="49"/>
      <c r="EO6372" s="49"/>
      <c r="EP6372" s="49"/>
      <c r="EQ6372" s="49"/>
      <c r="ER6372" s="49"/>
      <c r="ES6372" s="49"/>
      <c r="ET6372" s="49"/>
      <c r="EU6372" s="49"/>
      <c r="EV6372" s="49"/>
      <c r="EW6372" s="49"/>
      <c r="EX6372" s="49"/>
      <c r="EY6372" s="49"/>
      <c r="EZ6372" s="49"/>
      <c r="FA6372" s="49"/>
      <c r="FB6372" s="49"/>
      <c r="FC6372" s="49"/>
      <c r="FD6372" s="49"/>
      <c r="FE6372" s="49"/>
      <c r="FF6372" s="49"/>
      <c r="FG6372" s="49"/>
      <c r="FH6372" s="49"/>
      <c r="FI6372" s="49"/>
      <c r="FJ6372" s="49"/>
      <c r="FK6372" s="49"/>
      <c r="FL6372" s="49"/>
      <c r="FM6372" s="49"/>
      <c r="FN6372" s="49"/>
      <c r="FO6372" s="49"/>
      <c r="FP6372" s="49"/>
      <c r="FQ6372" s="49"/>
      <c r="FR6372" s="49"/>
      <c r="FS6372" s="49"/>
      <c r="FT6372" s="49"/>
      <c r="FU6372" s="49"/>
      <c r="FV6372" s="49"/>
      <c r="FW6372" s="49"/>
      <c r="FX6372" s="49"/>
      <c r="FY6372" s="49"/>
      <c r="FZ6372" s="49"/>
      <c r="GA6372" s="49"/>
      <c r="GB6372" s="49"/>
      <c r="GC6372" s="49"/>
      <c r="GD6372" s="49"/>
      <c r="GE6372" s="49"/>
      <c r="GF6372" s="49"/>
      <c r="GG6372" s="49"/>
      <c r="GH6372" s="49"/>
      <c r="GI6372" s="49"/>
      <c r="GJ6372" s="49"/>
      <c r="GK6372" s="49"/>
      <c r="GL6372" s="49"/>
      <c r="GM6372" s="49"/>
      <c r="GN6372" s="49"/>
      <c r="GO6372" s="49"/>
      <c r="GP6372" s="49"/>
      <c r="GQ6372" s="49"/>
      <c r="GR6372" s="49"/>
      <c r="GS6372" s="49"/>
      <c r="GT6372" s="49"/>
      <c r="GU6372" s="49"/>
      <c r="GV6372" s="49"/>
      <c r="GW6372" s="49"/>
      <c r="GX6372" s="49"/>
      <c r="GY6372" s="49"/>
      <c r="GZ6372" s="49"/>
      <c r="HA6372" s="49"/>
      <c r="HB6372" s="49"/>
      <c r="HC6372" s="49"/>
      <c r="HD6372" s="49"/>
      <c r="HE6372" s="49"/>
      <c r="HF6372" s="49"/>
      <c r="HG6372" s="49"/>
      <c r="HH6372" s="49"/>
      <c r="HI6372" s="49"/>
      <c r="HJ6372" s="49"/>
      <c r="HK6372" s="49"/>
      <c r="HL6372" s="49"/>
      <c r="HM6372" s="49"/>
      <c r="HN6372" s="49"/>
      <c r="HO6372" s="49"/>
      <c r="HP6372" s="49"/>
      <c r="HQ6372" s="49"/>
      <c r="HR6372" s="49"/>
      <c r="HS6372" s="49"/>
      <c r="HT6372" s="49"/>
      <c r="HU6372" s="49"/>
      <c r="HV6372" s="49"/>
      <c r="HW6372" s="49"/>
      <c r="HX6372" s="49"/>
      <c r="HY6372" s="49"/>
      <c r="HZ6372" s="49"/>
      <c r="IA6372" s="49"/>
      <c r="IB6372" s="49"/>
      <c r="IC6372" s="49"/>
      <c r="ID6372" s="49"/>
      <c r="IE6372" s="49"/>
      <c r="IF6372" s="49"/>
      <c r="IG6372" s="49"/>
      <c r="IH6372" s="49"/>
    </row>
    <row r="6373" spans="1:242">
      <c r="A6373" s="32">
        <v>117</v>
      </c>
      <c r="B6373" s="210" t="s">
        <v>7439</v>
      </c>
      <c r="C6373" s="555" t="s">
        <v>7448</v>
      </c>
      <c r="D6373" s="32" t="s">
        <v>7327</v>
      </c>
      <c r="E6373" s="195">
        <f t="shared" si="414"/>
        <v>1</v>
      </c>
      <c r="F6373" s="187"/>
      <c r="G6373" s="187">
        <v>1</v>
      </c>
      <c r="H6373" s="187"/>
      <c r="I6373" s="48"/>
      <c r="J6373" s="49"/>
      <c r="K6373" s="49"/>
      <c r="L6373" s="49"/>
      <c r="M6373" s="49"/>
      <c r="N6373" s="49"/>
      <c r="O6373" s="49"/>
      <c r="P6373" s="49"/>
      <c r="Q6373" s="49"/>
      <c r="R6373" s="49"/>
      <c r="S6373" s="49"/>
      <c r="T6373" s="49"/>
      <c r="U6373" s="49"/>
      <c r="V6373" s="49"/>
      <c r="W6373" s="49"/>
      <c r="X6373" s="49"/>
      <c r="Y6373" s="49"/>
      <c r="Z6373" s="49"/>
      <c r="AA6373" s="49"/>
      <c r="AB6373" s="49"/>
      <c r="AC6373" s="49"/>
      <c r="AD6373" s="49"/>
      <c r="AE6373" s="49"/>
      <c r="AF6373" s="49"/>
      <c r="AG6373" s="49"/>
      <c r="AH6373" s="49"/>
      <c r="AI6373" s="49"/>
      <c r="AJ6373" s="49"/>
      <c r="AK6373" s="49"/>
      <c r="AL6373" s="49"/>
      <c r="AM6373" s="49"/>
      <c r="AN6373" s="49"/>
      <c r="AO6373" s="49"/>
      <c r="AP6373" s="49"/>
      <c r="AQ6373" s="49"/>
      <c r="AR6373" s="49"/>
      <c r="AS6373" s="49"/>
      <c r="AT6373" s="49"/>
      <c r="AU6373" s="49"/>
      <c r="AV6373" s="49"/>
      <c r="AW6373" s="49"/>
      <c r="AX6373" s="49"/>
      <c r="AY6373" s="49"/>
      <c r="AZ6373" s="49"/>
      <c r="BA6373" s="49"/>
      <c r="BB6373" s="49"/>
      <c r="BC6373" s="49"/>
      <c r="BD6373" s="49"/>
      <c r="BE6373" s="49"/>
      <c r="BF6373" s="49"/>
      <c r="BG6373" s="49"/>
      <c r="BH6373" s="49"/>
      <c r="BI6373" s="49"/>
      <c r="BJ6373" s="49"/>
      <c r="BK6373" s="49"/>
      <c r="BL6373" s="49"/>
      <c r="BM6373" s="49"/>
      <c r="BN6373" s="49"/>
      <c r="BO6373" s="49"/>
      <c r="BP6373" s="49"/>
      <c r="BQ6373" s="49"/>
      <c r="BR6373" s="49"/>
      <c r="BS6373" s="49"/>
      <c r="BT6373" s="49"/>
      <c r="BU6373" s="49"/>
      <c r="BV6373" s="49"/>
      <c r="BW6373" s="49"/>
      <c r="BX6373" s="49"/>
      <c r="BY6373" s="49"/>
      <c r="BZ6373" s="49"/>
      <c r="CA6373" s="49"/>
      <c r="CB6373" s="49"/>
      <c r="CC6373" s="49"/>
      <c r="CD6373" s="49"/>
      <c r="CE6373" s="49"/>
      <c r="CF6373" s="49"/>
      <c r="CG6373" s="49"/>
      <c r="CH6373" s="49"/>
      <c r="CI6373" s="49"/>
      <c r="CJ6373" s="49"/>
      <c r="CK6373" s="49"/>
      <c r="CL6373" s="49"/>
      <c r="CM6373" s="49"/>
      <c r="CN6373" s="49"/>
      <c r="CO6373" s="49"/>
      <c r="CP6373" s="49"/>
      <c r="CQ6373" s="49"/>
      <c r="CR6373" s="49"/>
      <c r="CS6373" s="49"/>
      <c r="CT6373" s="49"/>
      <c r="CU6373" s="49"/>
      <c r="CV6373" s="49"/>
      <c r="CW6373" s="49"/>
      <c r="CX6373" s="49"/>
      <c r="CY6373" s="49"/>
      <c r="CZ6373" s="49"/>
      <c r="DA6373" s="49"/>
      <c r="DB6373" s="49"/>
      <c r="DC6373" s="49"/>
      <c r="DD6373" s="49"/>
      <c r="DE6373" s="49"/>
      <c r="DF6373" s="49"/>
      <c r="DG6373" s="49"/>
      <c r="DH6373" s="49"/>
      <c r="DI6373" s="49"/>
      <c r="DJ6373" s="49"/>
      <c r="DK6373" s="49"/>
      <c r="DL6373" s="49"/>
      <c r="DM6373" s="49"/>
      <c r="DN6373" s="49"/>
      <c r="DO6373" s="49"/>
      <c r="DP6373" s="49"/>
      <c r="DQ6373" s="49"/>
      <c r="DR6373" s="49"/>
      <c r="DS6373" s="49"/>
      <c r="DT6373" s="49"/>
      <c r="DU6373" s="49"/>
      <c r="DV6373" s="49"/>
      <c r="DW6373" s="49"/>
      <c r="DX6373" s="49"/>
      <c r="DY6373" s="49"/>
      <c r="DZ6373" s="49"/>
      <c r="EA6373" s="49"/>
      <c r="EB6373" s="49"/>
      <c r="EC6373" s="49"/>
      <c r="ED6373" s="49"/>
      <c r="EE6373" s="49"/>
      <c r="EF6373" s="49"/>
      <c r="EG6373" s="49"/>
      <c r="EH6373" s="49"/>
      <c r="EI6373" s="49"/>
      <c r="EJ6373" s="49"/>
      <c r="EK6373" s="49"/>
      <c r="EL6373" s="49"/>
      <c r="EM6373" s="49"/>
      <c r="EN6373" s="49"/>
      <c r="EO6373" s="49"/>
      <c r="EP6373" s="49"/>
      <c r="EQ6373" s="49"/>
      <c r="ER6373" s="49"/>
      <c r="ES6373" s="49"/>
      <c r="ET6373" s="49"/>
      <c r="EU6373" s="49"/>
      <c r="EV6373" s="49"/>
      <c r="EW6373" s="49"/>
      <c r="EX6373" s="49"/>
      <c r="EY6373" s="49"/>
      <c r="EZ6373" s="49"/>
      <c r="FA6373" s="49"/>
      <c r="FB6373" s="49"/>
      <c r="FC6373" s="49"/>
      <c r="FD6373" s="49"/>
      <c r="FE6373" s="49"/>
      <c r="FF6373" s="49"/>
      <c r="FG6373" s="49"/>
      <c r="FH6373" s="49"/>
      <c r="FI6373" s="49"/>
      <c r="FJ6373" s="49"/>
      <c r="FK6373" s="49"/>
      <c r="FL6373" s="49"/>
      <c r="FM6373" s="49"/>
      <c r="FN6373" s="49"/>
      <c r="FO6373" s="49"/>
      <c r="FP6373" s="49"/>
      <c r="FQ6373" s="49"/>
      <c r="FR6373" s="49"/>
      <c r="FS6373" s="49"/>
      <c r="FT6373" s="49"/>
      <c r="FU6373" s="49"/>
      <c r="FV6373" s="49"/>
      <c r="FW6373" s="49"/>
      <c r="FX6373" s="49"/>
      <c r="FY6373" s="49"/>
      <c r="FZ6373" s="49"/>
      <c r="GA6373" s="49"/>
      <c r="GB6373" s="49"/>
      <c r="GC6373" s="49"/>
      <c r="GD6373" s="49"/>
      <c r="GE6373" s="49"/>
      <c r="GF6373" s="49"/>
      <c r="GG6373" s="49"/>
      <c r="GH6373" s="49"/>
      <c r="GI6373" s="49"/>
      <c r="GJ6373" s="49"/>
      <c r="GK6373" s="49"/>
      <c r="GL6373" s="49"/>
      <c r="GM6373" s="49"/>
      <c r="GN6373" s="49"/>
      <c r="GO6373" s="49"/>
      <c r="GP6373" s="49"/>
      <c r="GQ6373" s="49"/>
      <c r="GR6373" s="49"/>
      <c r="GS6373" s="49"/>
      <c r="GT6373" s="49"/>
      <c r="GU6373" s="49"/>
      <c r="GV6373" s="49"/>
      <c r="GW6373" s="49"/>
      <c r="GX6373" s="49"/>
      <c r="GY6373" s="49"/>
      <c r="GZ6373" s="49"/>
      <c r="HA6373" s="49"/>
      <c r="HB6373" s="49"/>
      <c r="HC6373" s="49"/>
      <c r="HD6373" s="49"/>
      <c r="HE6373" s="49"/>
      <c r="HF6373" s="49"/>
      <c r="HG6373" s="49"/>
      <c r="HH6373" s="49"/>
      <c r="HI6373" s="49"/>
      <c r="HJ6373" s="49"/>
      <c r="HK6373" s="49"/>
      <c r="HL6373" s="49"/>
      <c r="HM6373" s="49"/>
      <c r="HN6373" s="49"/>
      <c r="HO6373" s="49"/>
      <c r="HP6373" s="49"/>
      <c r="HQ6373" s="49"/>
      <c r="HR6373" s="49"/>
      <c r="HS6373" s="49"/>
      <c r="HT6373" s="49"/>
      <c r="HU6373" s="49"/>
      <c r="HV6373" s="49"/>
      <c r="HW6373" s="49"/>
      <c r="HX6373" s="49"/>
      <c r="HY6373" s="49"/>
      <c r="HZ6373" s="49"/>
      <c r="IA6373" s="49"/>
      <c r="IB6373" s="49"/>
      <c r="IC6373" s="49"/>
      <c r="ID6373" s="49"/>
      <c r="IE6373" s="49"/>
      <c r="IF6373" s="49"/>
      <c r="IG6373" s="49"/>
      <c r="IH6373" s="49"/>
    </row>
    <row r="6374" spans="1:242">
      <c r="A6374" s="32">
        <v>118</v>
      </c>
      <c r="B6374" s="210" t="s">
        <v>3478</v>
      </c>
      <c r="C6374" s="555" t="s">
        <v>7449</v>
      </c>
      <c r="D6374" s="32" t="s">
        <v>1808</v>
      </c>
      <c r="E6374" s="195">
        <f t="shared" si="414"/>
        <v>0</v>
      </c>
      <c r="F6374" s="187"/>
      <c r="G6374" s="187"/>
      <c r="H6374" s="187"/>
      <c r="I6374" s="48"/>
      <c r="J6374" s="49"/>
      <c r="K6374" s="49"/>
      <c r="L6374" s="49"/>
      <c r="M6374" s="49"/>
      <c r="N6374" s="49"/>
      <c r="O6374" s="49"/>
      <c r="P6374" s="49"/>
      <c r="Q6374" s="49"/>
      <c r="R6374" s="49"/>
      <c r="S6374" s="49"/>
      <c r="T6374" s="49"/>
      <c r="U6374" s="49"/>
      <c r="V6374" s="49"/>
      <c r="W6374" s="49"/>
      <c r="X6374" s="49"/>
      <c r="Y6374" s="49"/>
      <c r="Z6374" s="49"/>
      <c r="AA6374" s="49"/>
      <c r="AB6374" s="49"/>
      <c r="AC6374" s="49"/>
      <c r="AD6374" s="49"/>
      <c r="AE6374" s="49"/>
      <c r="AF6374" s="49"/>
      <c r="AG6374" s="49"/>
      <c r="AH6374" s="49"/>
      <c r="AI6374" s="49"/>
      <c r="AJ6374" s="49"/>
      <c r="AK6374" s="49"/>
      <c r="AL6374" s="49"/>
      <c r="AM6374" s="49"/>
      <c r="AN6374" s="49"/>
      <c r="AO6374" s="49"/>
      <c r="AP6374" s="49"/>
      <c r="AQ6374" s="49"/>
      <c r="AR6374" s="49"/>
      <c r="AS6374" s="49"/>
      <c r="AT6374" s="49"/>
      <c r="AU6374" s="49"/>
      <c r="AV6374" s="49"/>
      <c r="AW6374" s="49"/>
      <c r="AX6374" s="49"/>
      <c r="AY6374" s="49"/>
      <c r="AZ6374" s="49"/>
      <c r="BA6374" s="49"/>
      <c r="BB6374" s="49"/>
      <c r="BC6374" s="49"/>
      <c r="BD6374" s="49"/>
      <c r="BE6374" s="49"/>
      <c r="BF6374" s="49"/>
      <c r="BG6374" s="49"/>
      <c r="BH6374" s="49"/>
      <c r="BI6374" s="49"/>
      <c r="BJ6374" s="49"/>
      <c r="BK6374" s="49"/>
      <c r="BL6374" s="49"/>
      <c r="BM6374" s="49"/>
      <c r="BN6374" s="49"/>
      <c r="BO6374" s="49"/>
      <c r="BP6374" s="49"/>
      <c r="BQ6374" s="49"/>
      <c r="BR6374" s="49"/>
      <c r="BS6374" s="49"/>
      <c r="BT6374" s="49"/>
      <c r="BU6374" s="49"/>
      <c r="BV6374" s="49"/>
      <c r="BW6374" s="49"/>
      <c r="BX6374" s="49"/>
      <c r="BY6374" s="49"/>
      <c r="BZ6374" s="49"/>
      <c r="CA6374" s="49"/>
      <c r="CB6374" s="49"/>
      <c r="CC6374" s="49"/>
      <c r="CD6374" s="49"/>
      <c r="CE6374" s="49"/>
      <c r="CF6374" s="49"/>
      <c r="CG6374" s="49"/>
      <c r="CH6374" s="49"/>
      <c r="CI6374" s="49"/>
      <c r="CJ6374" s="49"/>
      <c r="CK6374" s="49"/>
      <c r="CL6374" s="49"/>
      <c r="CM6374" s="49"/>
      <c r="CN6374" s="49"/>
      <c r="CO6374" s="49"/>
      <c r="CP6374" s="49"/>
      <c r="CQ6374" s="49"/>
      <c r="CR6374" s="49"/>
      <c r="CS6374" s="49"/>
      <c r="CT6374" s="49"/>
      <c r="CU6374" s="49"/>
      <c r="CV6374" s="49"/>
      <c r="CW6374" s="49"/>
      <c r="CX6374" s="49"/>
      <c r="CY6374" s="49"/>
      <c r="CZ6374" s="49"/>
      <c r="DA6374" s="49"/>
      <c r="DB6374" s="49"/>
      <c r="DC6374" s="49"/>
      <c r="DD6374" s="49"/>
      <c r="DE6374" s="49"/>
      <c r="DF6374" s="49"/>
      <c r="DG6374" s="49"/>
      <c r="DH6374" s="49"/>
      <c r="DI6374" s="49"/>
      <c r="DJ6374" s="49"/>
      <c r="DK6374" s="49"/>
      <c r="DL6374" s="49"/>
      <c r="DM6374" s="49"/>
      <c r="DN6374" s="49"/>
      <c r="DO6374" s="49"/>
      <c r="DP6374" s="49"/>
      <c r="DQ6374" s="49"/>
      <c r="DR6374" s="49"/>
      <c r="DS6374" s="49"/>
      <c r="DT6374" s="49"/>
      <c r="DU6374" s="49"/>
      <c r="DV6374" s="49"/>
      <c r="DW6374" s="49"/>
      <c r="DX6374" s="49"/>
      <c r="DY6374" s="49"/>
      <c r="DZ6374" s="49"/>
      <c r="EA6374" s="49"/>
      <c r="EB6374" s="49"/>
      <c r="EC6374" s="49"/>
      <c r="ED6374" s="49"/>
      <c r="EE6374" s="49"/>
      <c r="EF6374" s="49"/>
      <c r="EG6374" s="49"/>
      <c r="EH6374" s="49"/>
      <c r="EI6374" s="49"/>
      <c r="EJ6374" s="49"/>
      <c r="EK6374" s="49"/>
      <c r="EL6374" s="49"/>
      <c r="EM6374" s="49"/>
      <c r="EN6374" s="49"/>
      <c r="EO6374" s="49"/>
      <c r="EP6374" s="49"/>
      <c r="EQ6374" s="49"/>
      <c r="ER6374" s="49"/>
      <c r="ES6374" s="49"/>
      <c r="ET6374" s="49"/>
      <c r="EU6374" s="49"/>
      <c r="EV6374" s="49"/>
      <c r="EW6374" s="49"/>
      <c r="EX6374" s="49"/>
      <c r="EY6374" s="49"/>
      <c r="EZ6374" s="49"/>
      <c r="FA6374" s="49"/>
      <c r="FB6374" s="49"/>
      <c r="FC6374" s="49"/>
      <c r="FD6374" s="49"/>
      <c r="FE6374" s="49"/>
      <c r="FF6374" s="49"/>
      <c r="FG6374" s="49"/>
      <c r="FH6374" s="49"/>
      <c r="FI6374" s="49"/>
      <c r="FJ6374" s="49"/>
      <c r="FK6374" s="49"/>
      <c r="FL6374" s="49"/>
      <c r="FM6374" s="49"/>
      <c r="FN6374" s="49"/>
      <c r="FO6374" s="49"/>
      <c r="FP6374" s="49"/>
      <c r="FQ6374" s="49"/>
      <c r="FR6374" s="49"/>
      <c r="FS6374" s="49"/>
      <c r="FT6374" s="49"/>
      <c r="FU6374" s="49"/>
      <c r="FV6374" s="49"/>
      <c r="FW6374" s="49"/>
      <c r="FX6374" s="49"/>
      <c r="FY6374" s="49"/>
      <c r="FZ6374" s="49"/>
      <c r="GA6374" s="49"/>
      <c r="GB6374" s="49"/>
      <c r="GC6374" s="49"/>
      <c r="GD6374" s="49"/>
      <c r="GE6374" s="49"/>
      <c r="GF6374" s="49"/>
      <c r="GG6374" s="49"/>
      <c r="GH6374" s="49"/>
      <c r="GI6374" s="49"/>
      <c r="GJ6374" s="49"/>
      <c r="GK6374" s="49"/>
      <c r="GL6374" s="49"/>
      <c r="GM6374" s="49"/>
      <c r="GN6374" s="49"/>
      <c r="GO6374" s="49"/>
      <c r="GP6374" s="49"/>
      <c r="GQ6374" s="49"/>
      <c r="GR6374" s="49"/>
      <c r="GS6374" s="49"/>
      <c r="GT6374" s="49"/>
      <c r="GU6374" s="49"/>
      <c r="GV6374" s="49"/>
      <c r="GW6374" s="49"/>
      <c r="GX6374" s="49"/>
      <c r="GY6374" s="49"/>
      <c r="GZ6374" s="49"/>
      <c r="HA6374" s="49"/>
      <c r="HB6374" s="49"/>
      <c r="HC6374" s="49"/>
      <c r="HD6374" s="49"/>
      <c r="HE6374" s="49"/>
      <c r="HF6374" s="49"/>
      <c r="HG6374" s="49"/>
      <c r="HH6374" s="49"/>
      <c r="HI6374" s="49"/>
      <c r="HJ6374" s="49"/>
      <c r="HK6374" s="49"/>
      <c r="HL6374" s="49"/>
      <c r="HM6374" s="49"/>
      <c r="HN6374" s="49"/>
      <c r="HO6374" s="49"/>
      <c r="HP6374" s="49"/>
      <c r="HQ6374" s="49"/>
      <c r="HR6374" s="49"/>
      <c r="HS6374" s="49"/>
      <c r="HT6374" s="49"/>
      <c r="HU6374" s="49"/>
      <c r="HV6374" s="49"/>
      <c r="HW6374" s="49"/>
      <c r="HX6374" s="49"/>
      <c r="HY6374" s="49"/>
      <c r="HZ6374" s="49"/>
      <c r="IA6374" s="49"/>
      <c r="IB6374" s="49"/>
      <c r="IC6374" s="49"/>
      <c r="ID6374" s="49"/>
      <c r="IE6374" s="49"/>
      <c r="IF6374" s="49"/>
      <c r="IG6374" s="49"/>
      <c r="IH6374" s="49"/>
    </row>
    <row r="6375" spans="1:242">
      <c r="A6375" s="32">
        <v>119</v>
      </c>
      <c r="B6375" s="210" t="s">
        <v>7450</v>
      </c>
      <c r="C6375" s="555" t="s">
        <v>7451</v>
      </c>
      <c r="D6375" s="32" t="s">
        <v>7327</v>
      </c>
      <c r="E6375" s="195">
        <f t="shared" si="414"/>
        <v>0</v>
      </c>
      <c r="F6375" s="187"/>
      <c r="G6375" s="187"/>
      <c r="H6375" s="187"/>
      <c r="I6375" s="48"/>
      <c r="J6375" s="49"/>
      <c r="K6375" s="49"/>
      <c r="L6375" s="49"/>
      <c r="M6375" s="49"/>
      <c r="N6375" s="49"/>
      <c r="O6375" s="49"/>
      <c r="P6375" s="49"/>
      <c r="Q6375" s="49"/>
      <c r="R6375" s="49"/>
      <c r="S6375" s="49"/>
      <c r="T6375" s="49"/>
      <c r="U6375" s="49"/>
      <c r="V6375" s="49"/>
      <c r="W6375" s="49"/>
      <c r="X6375" s="49"/>
      <c r="Y6375" s="49"/>
      <c r="Z6375" s="49"/>
      <c r="AA6375" s="49"/>
      <c r="AB6375" s="49"/>
      <c r="AC6375" s="49"/>
      <c r="AD6375" s="49"/>
      <c r="AE6375" s="49"/>
      <c r="AF6375" s="49"/>
      <c r="AG6375" s="49"/>
      <c r="AH6375" s="49"/>
      <c r="AI6375" s="49"/>
      <c r="AJ6375" s="49"/>
      <c r="AK6375" s="49"/>
      <c r="AL6375" s="49"/>
      <c r="AM6375" s="49"/>
      <c r="AN6375" s="49"/>
      <c r="AO6375" s="49"/>
      <c r="AP6375" s="49"/>
      <c r="AQ6375" s="49"/>
      <c r="AR6375" s="49"/>
      <c r="AS6375" s="49"/>
      <c r="AT6375" s="49"/>
      <c r="AU6375" s="49"/>
      <c r="AV6375" s="49"/>
      <c r="AW6375" s="49"/>
      <c r="AX6375" s="49"/>
      <c r="AY6375" s="49"/>
      <c r="AZ6375" s="49"/>
      <c r="BA6375" s="49"/>
      <c r="BB6375" s="49"/>
      <c r="BC6375" s="49"/>
      <c r="BD6375" s="49"/>
      <c r="BE6375" s="49"/>
      <c r="BF6375" s="49"/>
      <c r="BG6375" s="49"/>
      <c r="BH6375" s="49"/>
      <c r="BI6375" s="49"/>
      <c r="BJ6375" s="49"/>
      <c r="BK6375" s="49"/>
      <c r="BL6375" s="49"/>
      <c r="BM6375" s="49"/>
      <c r="BN6375" s="49"/>
      <c r="BO6375" s="49"/>
      <c r="BP6375" s="49"/>
      <c r="BQ6375" s="49"/>
      <c r="BR6375" s="49"/>
      <c r="BS6375" s="49"/>
      <c r="BT6375" s="49"/>
      <c r="BU6375" s="49"/>
      <c r="BV6375" s="49"/>
      <c r="BW6375" s="49"/>
      <c r="BX6375" s="49"/>
      <c r="BY6375" s="49"/>
      <c r="BZ6375" s="49"/>
      <c r="CA6375" s="49"/>
      <c r="CB6375" s="49"/>
      <c r="CC6375" s="49"/>
      <c r="CD6375" s="49"/>
      <c r="CE6375" s="49"/>
      <c r="CF6375" s="49"/>
      <c r="CG6375" s="49"/>
      <c r="CH6375" s="49"/>
      <c r="CI6375" s="49"/>
      <c r="CJ6375" s="49"/>
      <c r="CK6375" s="49"/>
      <c r="CL6375" s="49"/>
      <c r="CM6375" s="49"/>
      <c r="CN6375" s="49"/>
      <c r="CO6375" s="49"/>
      <c r="CP6375" s="49"/>
      <c r="CQ6375" s="49"/>
      <c r="CR6375" s="49"/>
      <c r="CS6375" s="49"/>
      <c r="CT6375" s="49"/>
      <c r="CU6375" s="49"/>
      <c r="CV6375" s="49"/>
      <c r="CW6375" s="49"/>
      <c r="CX6375" s="49"/>
      <c r="CY6375" s="49"/>
      <c r="CZ6375" s="49"/>
      <c r="DA6375" s="49"/>
      <c r="DB6375" s="49"/>
      <c r="DC6375" s="49"/>
      <c r="DD6375" s="49"/>
      <c r="DE6375" s="49"/>
      <c r="DF6375" s="49"/>
      <c r="DG6375" s="49"/>
      <c r="DH6375" s="49"/>
      <c r="DI6375" s="49"/>
      <c r="DJ6375" s="49"/>
      <c r="DK6375" s="49"/>
      <c r="DL6375" s="49"/>
      <c r="DM6375" s="49"/>
      <c r="DN6375" s="49"/>
      <c r="DO6375" s="49"/>
      <c r="DP6375" s="49"/>
      <c r="DQ6375" s="49"/>
      <c r="DR6375" s="49"/>
      <c r="DS6375" s="49"/>
      <c r="DT6375" s="49"/>
      <c r="DU6375" s="49"/>
      <c r="DV6375" s="49"/>
      <c r="DW6375" s="49"/>
      <c r="DX6375" s="49"/>
      <c r="DY6375" s="49"/>
      <c r="DZ6375" s="49"/>
      <c r="EA6375" s="49"/>
      <c r="EB6375" s="49"/>
      <c r="EC6375" s="49"/>
      <c r="ED6375" s="49"/>
      <c r="EE6375" s="49"/>
      <c r="EF6375" s="49"/>
      <c r="EG6375" s="49"/>
      <c r="EH6375" s="49"/>
      <c r="EI6375" s="49"/>
      <c r="EJ6375" s="49"/>
      <c r="EK6375" s="49"/>
      <c r="EL6375" s="49"/>
      <c r="EM6375" s="49"/>
      <c r="EN6375" s="49"/>
      <c r="EO6375" s="49"/>
      <c r="EP6375" s="49"/>
      <c r="EQ6375" s="49"/>
      <c r="ER6375" s="49"/>
      <c r="ES6375" s="49"/>
      <c r="ET6375" s="49"/>
      <c r="EU6375" s="49"/>
      <c r="EV6375" s="49"/>
      <c r="EW6375" s="49"/>
      <c r="EX6375" s="49"/>
      <c r="EY6375" s="49"/>
      <c r="EZ6375" s="49"/>
      <c r="FA6375" s="49"/>
      <c r="FB6375" s="49"/>
      <c r="FC6375" s="49"/>
      <c r="FD6375" s="49"/>
      <c r="FE6375" s="49"/>
      <c r="FF6375" s="49"/>
      <c r="FG6375" s="49"/>
      <c r="FH6375" s="49"/>
      <c r="FI6375" s="49"/>
      <c r="FJ6375" s="49"/>
      <c r="FK6375" s="49"/>
      <c r="FL6375" s="49"/>
      <c r="FM6375" s="49"/>
      <c r="FN6375" s="49"/>
      <c r="FO6375" s="49"/>
      <c r="FP6375" s="49"/>
      <c r="FQ6375" s="49"/>
      <c r="FR6375" s="49"/>
      <c r="FS6375" s="49"/>
      <c r="FT6375" s="49"/>
      <c r="FU6375" s="49"/>
      <c r="FV6375" s="49"/>
      <c r="FW6375" s="49"/>
      <c r="FX6375" s="49"/>
      <c r="FY6375" s="49"/>
      <c r="FZ6375" s="49"/>
      <c r="GA6375" s="49"/>
      <c r="GB6375" s="49"/>
      <c r="GC6375" s="49"/>
      <c r="GD6375" s="49"/>
      <c r="GE6375" s="49"/>
      <c r="GF6375" s="49"/>
      <c r="GG6375" s="49"/>
      <c r="GH6375" s="49"/>
      <c r="GI6375" s="49"/>
      <c r="GJ6375" s="49"/>
      <c r="GK6375" s="49"/>
      <c r="GL6375" s="49"/>
      <c r="GM6375" s="49"/>
      <c r="GN6375" s="49"/>
      <c r="GO6375" s="49"/>
      <c r="GP6375" s="49"/>
      <c r="GQ6375" s="49"/>
      <c r="GR6375" s="49"/>
      <c r="GS6375" s="49"/>
      <c r="GT6375" s="49"/>
      <c r="GU6375" s="49"/>
      <c r="GV6375" s="49"/>
      <c r="GW6375" s="49"/>
      <c r="GX6375" s="49"/>
      <c r="GY6375" s="49"/>
      <c r="GZ6375" s="49"/>
      <c r="HA6375" s="49"/>
      <c r="HB6375" s="49"/>
      <c r="HC6375" s="49"/>
      <c r="HD6375" s="49"/>
      <c r="HE6375" s="49"/>
      <c r="HF6375" s="49"/>
      <c r="HG6375" s="49"/>
      <c r="HH6375" s="49"/>
      <c r="HI6375" s="49"/>
      <c r="HJ6375" s="49"/>
      <c r="HK6375" s="49"/>
      <c r="HL6375" s="49"/>
      <c r="HM6375" s="49"/>
      <c r="HN6375" s="49"/>
      <c r="HO6375" s="49"/>
      <c r="HP6375" s="49"/>
      <c r="HQ6375" s="49"/>
      <c r="HR6375" s="49"/>
      <c r="HS6375" s="49"/>
      <c r="HT6375" s="49"/>
      <c r="HU6375" s="49"/>
      <c r="HV6375" s="49"/>
      <c r="HW6375" s="49"/>
      <c r="HX6375" s="49"/>
      <c r="HY6375" s="49"/>
      <c r="HZ6375" s="49"/>
      <c r="IA6375" s="49"/>
      <c r="IB6375" s="49"/>
      <c r="IC6375" s="49"/>
      <c r="ID6375" s="49"/>
      <c r="IE6375" s="49"/>
      <c r="IF6375" s="49"/>
      <c r="IG6375" s="49"/>
      <c r="IH6375" s="49"/>
    </row>
    <row r="6376" spans="1:242">
      <c r="A6376" s="32">
        <v>120</v>
      </c>
      <c r="B6376" s="210" t="s">
        <v>3493</v>
      </c>
      <c r="C6376" s="555" t="s">
        <v>7452</v>
      </c>
      <c r="D6376" s="32" t="s">
        <v>1808</v>
      </c>
      <c r="E6376" s="195">
        <f t="shared" si="414"/>
        <v>0</v>
      </c>
      <c r="F6376" s="187"/>
      <c r="G6376" s="187"/>
      <c r="H6376" s="187"/>
      <c r="I6376" s="48"/>
      <c r="J6376" s="49"/>
      <c r="K6376" s="49"/>
      <c r="L6376" s="49"/>
      <c r="M6376" s="49"/>
      <c r="N6376" s="49"/>
      <c r="O6376" s="49"/>
      <c r="P6376" s="49"/>
      <c r="Q6376" s="49"/>
      <c r="R6376" s="49"/>
      <c r="S6376" s="49"/>
      <c r="T6376" s="49"/>
      <c r="U6376" s="49"/>
      <c r="V6376" s="49"/>
      <c r="W6376" s="49"/>
      <c r="X6376" s="49"/>
      <c r="Y6376" s="49"/>
      <c r="Z6376" s="49"/>
      <c r="AA6376" s="49"/>
      <c r="AB6376" s="49"/>
      <c r="AC6376" s="49"/>
      <c r="AD6376" s="49"/>
      <c r="AE6376" s="49"/>
      <c r="AF6376" s="49"/>
      <c r="AG6376" s="49"/>
      <c r="AH6376" s="49"/>
      <c r="AI6376" s="49"/>
      <c r="AJ6376" s="49"/>
      <c r="AK6376" s="49"/>
      <c r="AL6376" s="49"/>
      <c r="AM6376" s="49"/>
      <c r="AN6376" s="49"/>
      <c r="AO6376" s="49"/>
      <c r="AP6376" s="49"/>
      <c r="AQ6376" s="49"/>
      <c r="AR6376" s="49"/>
      <c r="AS6376" s="49"/>
      <c r="AT6376" s="49"/>
      <c r="AU6376" s="49"/>
      <c r="AV6376" s="49"/>
      <c r="AW6376" s="49"/>
      <c r="AX6376" s="49"/>
      <c r="AY6376" s="49"/>
      <c r="AZ6376" s="49"/>
      <c r="BA6376" s="49"/>
      <c r="BB6376" s="49"/>
      <c r="BC6376" s="49"/>
      <c r="BD6376" s="49"/>
      <c r="BE6376" s="49"/>
      <c r="BF6376" s="49"/>
      <c r="BG6376" s="49"/>
      <c r="BH6376" s="49"/>
      <c r="BI6376" s="49"/>
      <c r="BJ6376" s="49"/>
      <c r="BK6376" s="49"/>
      <c r="BL6376" s="49"/>
      <c r="BM6376" s="49"/>
      <c r="BN6376" s="49"/>
      <c r="BO6376" s="49"/>
      <c r="BP6376" s="49"/>
      <c r="BQ6376" s="49"/>
      <c r="BR6376" s="49"/>
      <c r="BS6376" s="49"/>
      <c r="BT6376" s="49"/>
      <c r="BU6376" s="49"/>
      <c r="BV6376" s="49"/>
      <c r="BW6376" s="49"/>
      <c r="BX6376" s="49"/>
      <c r="BY6376" s="49"/>
      <c r="BZ6376" s="49"/>
      <c r="CA6376" s="49"/>
      <c r="CB6376" s="49"/>
      <c r="CC6376" s="49"/>
      <c r="CD6376" s="49"/>
      <c r="CE6376" s="49"/>
      <c r="CF6376" s="49"/>
      <c r="CG6376" s="49"/>
      <c r="CH6376" s="49"/>
      <c r="CI6376" s="49"/>
      <c r="CJ6376" s="49"/>
      <c r="CK6376" s="49"/>
      <c r="CL6376" s="49"/>
      <c r="CM6376" s="49"/>
      <c r="CN6376" s="49"/>
      <c r="CO6376" s="49"/>
      <c r="CP6376" s="49"/>
      <c r="CQ6376" s="49"/>
      <c r="CR6376" s="49"/>
      <c r="CS6376" s="49"/>
      <c r="CT6376" s="49"/>
      <c r="CU6376" s="49"/>
      <c r="CV6376" s="49"/>
      <c r="CW6376" s="49"/>
      <c r="CX6376" s="49"/>
      <c r="CY6376" s="49"/>
      <c r="CZ6376" s="49"/>
      <c r="DA6376" s="49"/>
      <c r="DB6376" s="49"/>
      <c r="DC6376" s="49"/>
      <c r="DD6376" s="49"/>
      <c r="DE6376" s="49"/>
      <c r="DF6376" s="49"/>
      <c r="DG6376" s="49"/>
      <c r="DH6376" s="49"/>
      <c r="DI6376" s="49"/>
      <c r="DJ6376" s="49"/>
      <c r="DK6376" s="49"/>
      <c r="DL6376" s="49"/>
      <c r="DM6376" s="49"/>
      <c r="DN6376" s="49"/>
      <c r="DO6376" s="49"/>
      <c r="DP6376" s="49"/>
      <c r="DQ6376" s="49"/>
      <c r="DR6376" s="49"/>
      <c r="DS6376" s="49"/>
      <c r="DT6376" s="49"/>
      <c r="DU6376" s="49"/>
      <c r="DV6376" s="49"/>
      <c r="DW6376" s="49"/>
      <c r="DX6376" s="49"/>
      <c r="DY6376" s="49"/>
      <c r="DZ6376" s="49"/>
      <c r="EA6376" s="49"/>
      <c r="EB6376" s="49"/>
      <c r="EC6376" s="49"/>
      <c r="ED6376" s="49"/>
      <c r="EE6376" s="49"/>
      <c r="EF6376" s="49"/>
      <c r="EG6376" s="49"/>
      <c r="EH6376" s="49"/>
      <c r="EI6376" s="49"/>
      <c r="EJ6376" s="49"/>
      <c r="EK6376" s="49"/>
      <c r="EL6376" s="49"/>
      <c r="EM6376" s="49"/>
      <c r="EN6376" s="49"/>
      <c r="EO6376" s="49"/>
      <c r="EP6376" s="49"/>
      <c r="EQ6376" s="49"/>
      <c r="ER6376" s="49"/>
      <c r="ES6376" s="49"/>
      <c r="ET6376" s="49"/>
      <c r="EU6376" s="49"/>
      <c r="EV6376" s="49"/>
      <c r="EW6376" s="49"/>
      <c r="EX6376" s="49"/>
      <c r="EY6376" s="49"/>
      <c r="EZ6376" s="49"/>
      <c r="FA6376" s="49"/>
      <c r="FB6376" s="49"/>
      <c r="FC6376" s="49"/>
      <c r="FD6376" s="49"/>
      <c r="FE6376" s="49"/>
      <c r="FF6376" s="49"/>
      <c r="FG6376" s="49"/>
      <c r="FH6376" s="49"/>
      <c r="FI6376" s="49"/>
      <c r="FJ6376" s="49"/>
      <c r="FK6376" s="49"/>
      <c r="FL6376" s="49"/>
      <c r="FM6376" s="49"/>
      <c r="FN6376" s="49"/>
      <c r="FO6376" s="49"/>
      <c r="FP6376" s="49"/>
      <c r="FQ6376" s="49"/>
      <c r="FR6376" s="49"/>
      <c r="FS6376" s="49"/>
      <c r="FT6376" s="49"/>
      <c r="FU6376" s="49"/>
      <c r="FV6376" s="49"/>
      <c r="FW6376" s="49"/>
      <c r="FX6376" s="49"/>
      <c r="FY6376" s="49"/>
      <c r="FZ6376" s="49"/>
      <c r="GA6376" s="49"/>
      <c r="GB6376" s="49"/>
      <c r="GC6376" s="49"/>
      <c r="GD6376" s="49"/>
      <c r="GE6376" s="49"/>
      <c r="GF6376" s="49"/>
      <c r="GG6376" s="49"/>
      <c r="GH6376" s="49"/>
      <c r="GI6376" s="49"/>
      <c r="GJ6376" s="49"/>
      <c r="GK6376" s="49"/>
      <c r="GL6376" s="49"/>
      <c r="GM6376" s="49"/>
      <c r="GN6376" s="49"/>
      <c r="GO6376" s="49"/>
      <c r="GP6376" s="49"/>
      <c r="GQ6376" s="49"/>
      <c r="GR6376" s="49"/>
      <c r="GS6376" s="49"/>
      <c r="GT6376" s="49"/>
      <c r="GU6376" s="49"/>
      <c r="GV6376" s="49"/>
      <c r="GW6376" s="49"/>
      <c r="GX6376" s="49"/>
      <c r="GY6376" s="49"/>
      <c r="GZ6376" s="49"/>
      <c r="HA6376" s="49"/>
      <c r="HB6376" s="49"/>
      <c r="HC6376" s="49"/>
      <c r="HD6376" s="49"/>
      <c r="HE6376" s="49"/>
      <c r="HF6376" s="49"/>
      <c r="HG6376" s="49"/>
      <c r="HH6376" s="49"/>
      <c r="HI6376" s="49"/>
      <c r="HJ6376" s="49"/>
      <c r="HK6376" s="49"/>
      <c r="HL6376" s="49"/>
      <c r="HM6376" s="49"/>
      <c r="HN6376" s="49"/>
      <c r="HO6376" s="49"/>
      <c r="HP6376" s="49"/>
      <c r="HQ6376" s="49"/>
      <c r="HR6376" s="49"/>
      <c r="HS6376" s="49"/>
      <c r="HT6376" s="49"/>
      <c r="HU6376" s="49"/>
      <c r="HV6376" s="49"/>
      <c r="HW6376" s="49"/>
      <c r="HX6376" s="49"/>
      <c r="HY6376" s="49"/>
      <c r="HZ6376" s="49"/>
      <c r="IA6376" s="49"/>
      <c r="IB6376" s="49"/>
      <c r="IC6376" s="49"/>
      <c r="ID6376" s="49"/>
      <c r="IE6376" s="49"/>
      <c r="IF6376" s="49"/>
      <c r="IG6376" s="49"/>
      <c r="IH6376" s="49"/>
    </row>
    <row r="6377" spans="1:242">
      <c r="A6377" s="32">
        <v>121</v>
      </c>
      <c r="B6377" s="210" t="s">
        <v>7295</v>
      </c>
      <c r="C6377" s="555" t="s">
        <v>7453</v>
      </c>
      <c r="D6377" s="32" t="s">
        <v>1808</v>
      </c>
      <c r="E6377" s="195">
        <f t="shared" si="414"/>
        <v>1</v>
      </c>
      <c r="F6377" s="187"/>
      <c r="G6377" s="187">
        <v>1</v>
      </c>
      <c r="H6377" s="187"/>
      <c r="I6377" s="48"/>
      <c r="J6377" s="49"/>
      <c r="K6377" s="49"/>
      <c r="L6377" s="49"/>
      <c r="M6377" s="49"/>
      <c r="N6377" s="49"/>
      <c r="O6377" s="49"/>
      <c r="P6377" s="49"/>
      <c r="Q6377" s="49"/>
      <c r="R6377" s="49"/>
      <c r="S6377" s="49"/>
      <c r="T6377" s="49"/>
      <c r="U6377" s="49"/>
      <c r="V6377" s="49"/>
      <c r="W6377" s="49"/>
      <c r="X6377" s="49"/>
      <c r="Y6377" s="49"/>
      <c r="Z6377" s="49"/>
      <c r="AA6377" s="49"/>
      <c r="AB6377" s="49"/>
      <c r="AC6377" s="49"/>
      <c r="AD6377" s="49"/>
      <c r="AE6377" s="49"/>
      <c r="AF6377" s="49"/>
      <c r="AG6377" s="49"/>
      <c r="AH6377" s="49"/>
      <c r="AI6377" s="49"/>
      <c r="AJ6377" s="49"/>
      <c r="AK6377" s="49"/>
      <c r="AL6377" s="49"/>
      <c r="AM6377" s="49"/>
      <c r="AN6377" s="49"/>
      <c r="AO6377" s="49"/>
      <c r="AP6377" s="49"/>
      <c r="AQ6377" s="49"/>
      <c r="AR6377" s="49"/>
      <c r="AS6377" s="49"/>
      <c r="AT6377" s="49"/>
      <c r="AU6377" s="49"/>
      <c r="AV6377" s="49"/>
      <c r="AW6377" s="49"/>
      <c r="AX6377" s="49"/>
      <c r="AY6377" s="49"/>
      <c r="AZ6377" s="49"/>
      <c r="BA6377" s="49"/>
      <c r="BB6377" s="49"/>
      <c r="BC6377" s="49"/>
      <c r="BD6377" s="49"/>
      <c r="BE6377" s="49"/>
      <c r="BF6377" s="49"/>
      <c r="BG6377" s="49"/>
      <c r="BH6377" s="49"/>
      <c r="BI6377" s="49"/>
      <c r="BJ6377" s="49"/>
      <c r="BK6377" s="49"/>
      <c r="BL6377" s="49"/>
      <c r="BM6377" s="49"/>
      <c r="BN6377" s="49"/>
      <c r="BO6377" s="49"/>
      <c r="BP6377" s="49"/>
      <c r="BQ6377" s="49"/>
      <c r="BR6377" s="49"/>
      <c r="BS6377" s="49"/>
      <c r="BT6377" s="49"/>
      <c r="BU6377" s="49"/>
      <c r="BV6377" s="49"/>
      <c r="BW6377" s="49"/>
      <c r="BX6377" s="49"/>
      <c r="BY6377" s="49"/>
      <c r="BZ6377" s="49"/>
      <c r="CA6377" s="49"/>
      <c r="CB6377" s="49"/>
      <c r="CC6377" s="49"/>
      <c r="CD6377" s="49"/>
      <c r="CE6377" s="49"/>
      <c r="CF6377" s="49"/>
      <c r="CG6377" s="49"/>
      <c r="CH6377" s="49"/>
      <c r="CI6377" s="49"/>
      <c r="CJ6377" s="49"/>
      <c r="CK6377" s="49"/>
      <c r="CL6377" s="49"/>
      <c r="CM6377" s="49"/>
      <c r="CN6377" s="49"/>
      <c r="CO6377" s="49"/>
      <c r="CP6377" s="49"/>
      <c r="CQ6377" s="49"/>
      <c r="CR6377" s="49"/>
      <c r="CS6377" s="49"/>
      <c r="CT6377" s="49"/>
      <c r="CU6377" s="49"/>
      <c r="CV6377" s="49"/>
      <c r="CW6377" s="49"/>
      <c r="CX6377" s="49"/>
      <c r="CY6377" s="49"/>
      <c r="CZ6377" s="49"/>
      <c r="DA6377" s="49"/>
      <c r="DB6377" s="49"/>
      <c r="DC6377" s="49"/>
      <c r="DD6377" s="49"/>
      <c r="DE6377" s="49"/>
      <c r="DF6377" s="49"/>
      <c r="DG6377" s="49"/>
      <c r="DH6377" s="49"/>
      <c r="DI6377" s="49"/>
      <c r="DJ6377" s="49"/>
      <c r="DK6377" s="49"/>
      <c r="DL6377" s="49"/>
      <c r="DM6377" s="49"/>
      <c r="DN6377" s="49"/>
      <c r="DO6377" s="49"/>
      <c r="DP6377" s="49"/>
      <c r="DQ6377" s="49"/>
      <c r="DR6377" s="49"/>
      <c r="DS6377" s="49"/>
      <c r="DT6377" s="49"/>
      <c r="DU6377" s="49"/>
      <c r="DV6377" s="49"/>
      <c r="DW6377" s="49"/>
      <c r="DX6377" s="49"/>
      <c r="DY6377" s="49"/>
      <c r="DZ6377" s="49"/>
      <c r="EA6377" s="49"/>
      <c r="EB6377" s="49"/>
      <c r="EC6377" s="49"/>
      <c r="ED6377" s="49"/>
      <c r="EE6377" s="49"/>
      <c r="EF6377" s="49"/>
      <c r="EG6377" s="49"/>
      <c r="EH6377" s="49"/>
      <c r="EI6377" s="49"/>
      <c r="EJ6377" s="49"/>
      <c r="EK6377" s="49"/>
      <c r="EL6377" s="49"/>
      <c r="EM6377" s="49"/>
      <c r="EN6377" s="49"/>
      <c r="EO6377" s="49"/>
      <c r="EP6377" s="49"/>
      <c r="EQ6377" s="49"/>
      <c r="ER6377" s="49"/>
      <c r="ES6377" s="49"/>
      <c r="ET6377" s="49"/>
      <c r="EU6377" s="49"/>
      <c r="EV6377" s="49"/>
      <c r="EW6377" s="49"/>
      <c r="EX6377" s="49"/>
      <c r="EY6377" s="49"/>
      <c r="EZ6377" s="49"/>
      <c r="FA6377" s="49"/>
      <c r="FB6377" s="49"/>
      <c r="FC6377" s="49"/>
      <c r="FD6377" s="49"/>
      <c r="FE6377" s="49"/>
      <c r="FF6377" s="49"/>
      <c r="FG6377" s="49"/>
      <c r="FH6377" s="49"/>
      <c r="FI6377" s="49"/>
      <c r="FJ6377" s="49"/>
      <c r="FK6377" s="49"/>
      <c r="FL6377" s="49"/>
      <c r="FM6377" s="49"/>
      <c r="FN6377" s="49"/>
      <c r="FO6377" s="49"/>
      <c r="FP6377" s="49"/>
      <c r="FQ6377" s="49"/>
      <c r="FR6377" s="49"/>
      <c r="FS6377" s="49"/>
      <c r="FT6377" s="49"/>
      <c r="FU6377" s="49"/>
      <c r="FV6377" s="49"/>
      <c r="FW6377" s="49"/>
      <c r="FX6377" s="49"/>
      <c r="FY6377" s="49"/>
      <c r="FZ6377" s="49"/>
      <c r="GA6377" s="49"/>
      <c r="GB6377" s="49"/>
      <c r="GC6377" s="49"/>
      <c r="GD6377" s="49"/>
      <c r="GE6377" s="49"/>
      <c r="GF6377" s="49"/>
      <c r="GG6377" s="49"/>
      <c r="GH6377" s="49"/>
      <c r="GI6377" s="49"/>
      <c r="GJ6377" s="49"/>
      <c r="GK6377" s="49"/>
      <c r="GL6377" s="49"/>
      <c r="GM6377" s="49"/>
      <c r="GN6377" s="49"/>
      <c r="GO6377" s="49"/>
      <c r="GP6377" s="49"/>
      <c r="GQ6377" s="49"/>
      <c r="GR6377" s="49"/>
      <c r="GS6377" s="49"/>
      <c r="GT6377" s="49"/>
      <c r="GU6377" s="49"/>
      <c r="GV6377" s="49"/>
      <c r="GW6377" s="49"/>
      <c r="GX6377" s="49"/>
      <c r="GY6377" s="49"/>
      <c r="GZ6377" s="49"/>
      <c r="HA6377" s="49"/>
      <c r="HB6377" s="49"/>
      <c r="HC6377" s="49"/>
      <c r="HD6377" s="49"/>
      <c r="HE6377" s="49"/>
      <c r="HF6377" s="49"/>
      <c r="HG6377" s="49"/>
      <c r="HH6377" s="49"/>
      <c r="HI6377" s="49"/>
      <c r="HJ6377" s="49"/>
      <c r="HK6377" s="49"/>
      <c r="HL6377" s="49"/>
      <c r="HM6377" s="49"/>
      <c r="HN6377" s="49"/>
      <c r="HO6377" s="49"/>
      <c r="HP6377" s="49"/>
      <c r="HQ6377" s="49"/>
      <c r="HR6377" s="49"/>
      <c r="HS6377" s="49"/>
      <c r="HT6377" s="49"/>
      <c r="HU6377" s="49"/>
      <c r="HV6377" s="49"/>
      <c r="HW6377" s="49"/>
      <c r="HX6377" s="49"/>
      <c r="HY6377" s="49"/>
      <c r="HZ6377" s="49"/>
      <c r="IA6377" s="49"/>
      <c r="IB6377" s="49"/>
      <c r="IC6377" s="49"/>
      <c r="ID6377" s="49"/>
      <c r="IE6377" s="49"/>
      <c r="IF6377" s="49"/>
      <c r="IG6377" s="49"/>
      <c r="IH6377" s="49"/>
    </row>
    <row r="6378" spans="1:242">
      <c r="A6378" s="32">
        <v>122</v>
      </c>
      <c r="B6378" s="210" t="s">
        <v>726</v>
      </c>
      <c r="C6378" s="555" t="s">
        <v>7454</v>
      </c>
      <c r="D6378" s="32" t="s">
        <v>1808</v>
      </c>
      <c r="E6378" s="195">
        <f t="shared" si="414"/>
        <v>0</v>
      </c>
      <c r="F6378" s="187"/>
      <c r="G6378" s="187"/>
      <c r="H6378" s="187"/>
      <c r="I6378" s="48"/>
      <c r="J6378" s="49"/>
      <c r="K6378" s="49"/>
      <c r="L6378" s="49"/>
      <c r="M6378" s="49"/>
      <c r="N6378" s="49"/>
      <c r="O6378" s="49"/>
      <c r="P6378" s="49"/>
      <c r="Q6378" s="49"/>
      <c r="R6378" s="49"/>
      <c r="S6378" s="49"/>
      <c r="T6378" s="49"/>
      <c r="U6378" s="49"/>
      <c r="V6378" s="49"/>
      <c r="W6378" s="49"/>
      <c r="X6378" s="49"/>
      <c r="Y6378" s="49"/>
      <c r="Z6378" s="49"/>
      <c r="AA6378" s="49"/>
      <c r="AB6378" s="49"/>
      <c r="AC6378" s="49"/>
      <c r="AD6378" s="49"/>
      <c r="AE6378" s="49"/>
      <c r="AF6378" s="49"/>
      <c r="AG6378" s="49"/>
      <c r="AH6378" s="49"/>
      <c r="AI6378" s="49"/>
      <c r="AJ6378" s="49"/>
      <c r="AK6378" s="49"/>
      <c r="AL6378" s="49"/>
      <c r="AM6378" s="49"/>
      <c r="AN6378" s="49"/>
      <c r="AO6378" s="49"/>
      <c r="AP6378" s="49"/>
      <c r="AQ6378" s="49"/>
      <c r="AR6378" s="49"/>
      <c r="AS6378" s="49"/>
      <c r="AT6378" s="49"/>
      <c r="AU6378" s="49"/>
      <c r="AV6378" s="49"/>
      <c r="AW6378" s="49"/>
      <c r="AX6378" s="49"/>
      <c r="AY6378" s="49"/>
      <c r="AZ6378" s="49"/>
      <c r="BA6378" s="49"/>
      <c r="BB6378" s="49"/>
      <c r="BC6378" s="49"/>
      <c r="BD6378" s="49"/>
      <c r="BE6378" s="49"/>
      <c r="BF6378" s="49"/>
      <c r="BG6378" s="49"/>
      <c r="BH6378" s="49"/>
      <c r="BI6378" s="49"/>
      <c r="BJ6378" s="49"/>
      <c r="BK6378" s="49"/>
      <c r="BL6378" s="49"/>
      <c r="BM6378" s="49"/>
      <c r="BN6378" s="49"/>
      <c r="BO6378" s="49"/>
      <c r="BP6378" s="49"/>
      <c r="BQ6378" s="49"/>
      <c r="BR6378" s="49"/>
      <c r="BS6378" s="49"/>
      <c r="BT6378" s="49"/>
      <c r="BU6378" s="49"/>
      <c r="BV6378" s="49"/>
      <c r="BW6378" s="49"/>
      <c r="BX6378" s="49"/>
      <c r="BY6378" s="49"/>
      <c r="BZ6378" s="49"/>
      <c r="CA6378" s="49"/>
      <c r="CB6378" s="49"/>
      <c r="CC6378" s="49"/>
      <c r="CD6378" s="49"/>
      <c r="CE6378" s="49"/>
      <c r="CF6378" s="49"/>
      <c r="CG6378" s="49"/>
      <c r="CH6378" s="49"/>
      <c r="CI6378" s="49"/>
      <c r="CJ6378" s="49"/>
      <c r="CK6378" s="49"/>
      <c r="CL6378" s="49"/>
      <c r="CM6378" s="49"/>
      <c r="CN6378" s="49"/>
      <c r="CO6378" s="49"/>
      <c r="CP6378" s="49"/>
      <c r="CQ6378" s="49"/>
      <c r="CR6378" s="49"/>
      <c r="CS6378" s="49"/>
      <c r="CT6378" s="49"/>
      <c r="CU6378" s="49"/>
      <c r="CV6378" s="49"/>
      <c r="CW6378" s="49"/>
      <c r="CX6378" s="49"/>
      <c r="CY6378" s="49"/>
      <c r="CZ6378" s="49"/>
      <c r="DA6378" s="49"/>
      <c r="DB6378" s="49"/>
      <c r="DC6378" s="49"/>
      <c r="DD6378" s="49"/>
      <c r="DE6378" s="49"/>
      <c r="DF6378" s="49"/>
      <c r="DG6378" s="49"/>
      <c r="DH6378" s="49"/>
      <c r="DI6378" s="49"/>
      <c r="DJ6378" s="49"/>
      <c r="DK6378" s="49"/>
      <c r="DL6378" s="49"/>
      <c r="DM6378" s="49"/>
      <c r="DN6378" s="49"/>
      <c r="DO6378" s="49"/>
      <c r="DP6378" s="49"/>
      <c r="DQ6378" s="49"/>
      <c r="DR6378" s="49"/>
      <c r="DS6378" s="49"/>
      <c r="DT6378" s="49"/>
      <c r="DU6378" s="49"/>
      <c r="DV6378" s="49"/>
      <c r="DW6378" s="49"/>
      <c r="DX6378" s="49"/>
      <c r="DY6378" s="49"/>
      <c r="DZ6378" s="49"/>
      <c r="EA6378" s="49"/>
      <c r="EB6378" s="49"/>
      <c r="EC6378" s="49"/>
      <c r="ED6378" s="49"/>
      <c r="EE6378" s="49"/>
      <c r="EF6378" s="49"/>
      <c r="EG6378" s="49"/>
      <c r="EH6378" s="49"/>
      <c r="EI6378" s="49"/>
      <c r="EJ6378" s="49"/>
      <c r="EK6378" s="49"/>
      <c r="EL6378" s="49"/>
      <c r="EM6378" s="49"/>
      <c r="EN6378" s="49"/>
      <c r="EO6378" s="49"/>
      <c r="EP6378" s="49"/>
      <c r="EQ6378" s="49"/>
      <c r="ER6378" s="49"/>
      <c r="ES6378" s="49"/>
      <c r="ET6378" s="49"/>
      <c r="EU6378" s="49"/>
      <c r="EV6378" s="49"/>
      <c r="EW6378" s="49"/>
      <c r="EX6378" s="49"/>
      <c r="EY6378" s="49"/>
      <c r="EZ6378" s="49"/>
      <c r="FA6378" s="49"/>
      <c r="FB6378" s="49"/>
      <c r="FC6378" s="49"/>
      <c r="FD6378" s="49"/>
      <c r="FE6378" s="49"/>
      <c r="FF6378" s="49"/>
      <c r="FG6378" s="49"/>
      <c r="FH6378" s="49"/>
      <c r="FI6378" s="49"/>
      <c r="FJ6378" s="49"/>
      <c r="FK6378" s="49"/>
      <c r="FL6378" s="49"/>
      <c r="FM6378" s="49"/>
      <c r="FN6378" s="49"/>
      <c r="FO6378" s="49"/>
      <c r="FP6378" s="49"/>
      <c r="FQ6378" s="49"/>
      <c r="FR6378" s="49"/>
      <c r="FS6378" s="49"/>
      <c r="FT6378" s="49"/>
      <c r="FU6378" s="49"/>
      <c r="FV6378" s="49"/>
      <c r="FW6378" s="49"/>
      <c r="FX6378" s="49"/>
      <c r="FY6378" s="49"/>
      <c r="FZ6378" s="49"/>
      <c r="GA6378" s="49"/>
      <c r="GB6378" s="49"/>
      <c r="GC6378" s="49"/>
      <c r="GD6378" s="49"/>
      <c r="GE6378" s="49"/>
      <c r="GF6378" s="49"/>
      <c r="GG6378" s="49"/>
      <c r="GH6378" s="49"/>
      <c r="GI6378" s="49"/>
      <c r="GJ6378" s="49"/>
      <c r="GK6378" s="49"/>
      <c r="GL6378" s="49"/>
      <c r="GM6378" s="49"/>
      <c r="GN6378" s="49"/>
      <c r="GO6378" s="49"/>
      <c r="GP6378" s="49"/>
      <c r="GQ6378" s="49"/>
      <c r="GR6378" s="49"/>
      <c r="GS6378" s="49"/>
      <c r="GT6378" s="49"/>
      <c r="GU6378" s="49"/>
      <c r="GV6378" s="49"/>
      <c r="GW6378" s="49"/>
      <c r="GX6378" s="49"/>
      <c r="GY6378" s="49"/>
      <c r="GZ6378" s="49"/>
      <c r="HA6378" s="49"/>
      <c r="HB6378" s="49"/>
      <c r="HC6378" s="49"/>
      <c r="HD6378" s="49"/>
      <c r="HE6378" s="49"/>
      <c r="HF6378" s="49"/>
      <c r="HG6378" s="49"/>
      <c r="HH6378" s="49"/>
      <c r="HI6378" s="49"/>
      <c r="HJ6378" s="49"/>
      <c r="HK6378" s="49"/>
      <c r="HL6378" s="49"/>
      <c r="HM6378" s="49"/>
      <c r="HN6378" s="49"/>
      <c r="HO6378" s="49"/>
      <c r="HP6378" s="49"/>
      <c r="HQ6378" s="49"/>
      <c r="HR6378" s="49"/>
      <c r="HS6378" s="49"/>
      <c r="HT6378" s="49"/>
      <c r="HU6378" s="49"/>
      <c r="HV6378" s="49"/>
      <c r="HW6378" s="49"/>
      <c r="HX6378" s="49"/>
      <c r="HY6378" s="49"/>
      <c r="HZ6378" s="49"/>
      <c r="IA6378" s="49"/>
      <c r="IB6378" s="49"/>
      <c r="IC6378" s="49"/>
      <c r="ID6378" s="49"/>
      <c r="IE6378" s="49"/>
      <c r="IF6378" s="49"/>
      <c r="IG6378" s="49"/>
      <c r="IH6378" s="49"/>
    </row>
    <row r="6379" spans="1:242">
      <c r="A6379" s="32">
        <v>123</v>
      </c>
      <c r="B6379" s="210" t="s">
        <v>7397</v>
      </c>
      <c r="C6379" s="555" t="s">
        <v>7455</v>
      </c>
      <c r="D6379" s="32" t="s">
        <v>1808</v>
      </c>
      <c r="E6379" s="195">
        <f t="shared" si="414"/>
        <v>0</v>
      </c>
      <c r="F6379" s="187"/>
      <c r="G6379" s="187"/>
      <c r="H6379" s="187"/>
      <c r="I6379" s="48"/>
      <c r="J6379" s="49"/>
      <c r="K6379" s="49"/>
      <c r="L6379" s="49"/>
      <c r="M6379" s="49"/>
      <c r="N6379" s="49"/>
      <c r="O6379" s="49"/>
      <c r="P6379" s="49"/>
      <c r="Q6379" s="49"/>
      <c r="R6379" s="49"/>
      <c r="S6379" s="49"/>
      <c r="T6379" s="49"/>
      <c r="U6379" s="49"/>
      <c r="V6379" s="49"/>
      <c r="W6379" s="49"/>
      <c r="X6379" s="49"/>
      <c r="Y6379" s="49"/>
      <c r="Z6379" s="49"/>
      <c r="AA6379" s="49"/>
      <c r="AB6379" s="49"/>
      <c r="AC6379" s="49"/>
      <c r="AD6379" s="49"/>
      <c r="AE6379" s="49"/>
      <c r="AF6379" s="49"/>
      <c r="AG6379" s="49"/>
      <c r="AH6379" s="49"/>
      <c r="AI6379" s="49"/>
      <c r="AJ6379" s="49"/>
      <c r="AK6379" s="49"/>
      <c r="AL6379" s="49"/>
      <c r="AM6379" s="49"/>
      <c r="AN6379" s="49"/>
      <c r="AO6379" s="49"/>
      <c r="AP6379" s="49"/>
      <c r="AQ6379" s="49"/>
      <c r="AR6379" s="49"/>
      <c r="AS6379" s="49"/>
      <c r="AT6379" s="49"/>
      <c r="AU6379" s="49"/>
      <c r="AV6379" s="49"/>
      <c r="AW6379" s="49"/>
      <c r="AX6379" s="49"/>
      <c r="AY6379" s="49"/>
      <c r="AZ6379" s="49"/>
      <c r="BA6379" s="49"/>
      <c r="BB6379" s="49"/>
      <c r="BC6379" s="49"/>
      <c r="BD6379" s="49"/>
      <c r="BE6379" s="49"/>
      <c r="BF6379" s="49"/>
      <c r="BG6379" s="49"/>
      <c r="BH6379" s="49"/>
      <c r="BI6379" s="49"/>
      <c r="BJ6379" s="49"/>
      <c r="BK6379" s="49"/>
      <c r="BL6379" s="49"/>
      <c r="BM6379" s="49"/>
      <c r="BN6379" s="49"/>
      <c r="BO6379" s="49"/>
      <c r="BP6379" s="49"/>
      <c r="BQ6379" s="49"/>
      <c r="BR6379" s="49"/>
      <c r="BS6379" s="49"/>
      <c r="BT6379" s="49"/>
      <c r="BU6379" s="49"/>
      <c r="BV6379" s="49"/>
      <c r="BW6379" s="49"/>
      <c r="BX6379" s="49"/>
      <c r="BY6379" s="49"/>
      <c r="BZ6379" s="49"/>
      <c r="CA6379" s="49"/>
      <c r="CB6379" s="49"/>
      <c r="CC6379" s="49"/>
      <c r="CD6379" s="49"/>
      <c r="CE6379" s="49"/>
      <c r="CF6379" s="49"/>
      <c r="CG6379" s="49"/>
      <c r="CH6379" s="49"/>
      <c r="CI6379" s="49"/>
      <c r="CJ6379" s="49"/>
      <c r="CK6379" s="49"/>
      <c r="CL6379" s="49"/>
      <c r="CM6379" s="49"/>
      <c r="CN6379" s="49"/>
      <c r="CO6379" s="49"/>
      <c r="CP6379" s="49"/>
      <c r="CQ6379" s="49"/>
      <c r="CR6379" s="49"/>
      <c r="CS6379" s="49"/>
      <c r="CT6379" s="49"/>
      <c r="CU6379" s="49"/>
      <c r="CV6379" s="49"/>
      <c r="CW6379" s="49"/>
      <c r="CX6379" s="49"/>
      <c r="CY6379" s="49"/>
      <c r="CZ6379" s="49"/>
      <c r="DA6379" s="49"/>
      <c r="DB6379" s="49"/>
      <c r="DC6379" s="49"/>
      <c r="DD6379" s="49"/>
      <c r="DE6379" s="49"/>
      <c r="DF6379" s="49"/>
      <c r="DG6379" s="49"/>
      <c r="DH6379" s="49"/>
      <c r="DI6379" s="49"/>
      <c r="DJ6379" s="49"/>
      <c r="DK6379" s="49"/>
      <c r="DL6379" s="49"/>
      <c r="DM6379" s="49"/>
      <c r="DN6379" s="49"/>
      <c r="DO6379" s="49"/>
      <c r="DP6379" s="49"/>
      <c r="DQ6379" s="49"/>
      <c r="DR6379" s="49"/>
      <c r="DS6379" s="49"/>
      <c r="DT6379" s="49"/>
      <c r="DU6379" s="49"/>
      <c r="DV6379" s="49"/>
      <c r="DW6379" s="49"/>
      <c r="DX6379" s="49"/>
      <c r="DY6379" s="49"/>
      <c r="DZ6379" s="49"/>
      <c r="EA6379" s="49"/>
      <c r="EB6379" s="49"/>
      <c r="EC6379" s="49"/>
      <c r="ED6379" s="49"/>
      <c r="EE6379" s="49"/>
      <c r="EF6379" s="49"/>
      <c r="EG6379" s="49"/>
      <c r="EH6379" s="49"/>
      <c r="EI6379" s="49"/>
      <c r="EJ6379" s="49"/>
      <c r="EK6379" s="49"/>
      <c r="EL6379" s="49"/>
      <c r="EM6379" s="49"/>
      <c r="EN6379" s="49"/>
      <c r="EO6379" s="49"/>
      <c r="EP6379" s="49"/>
      <c r="EQ6379" s="49"/>
      <c r="ER6379" s="49"/>
      <c r="ES6379" s="49"/>
      <c r="ET6379" s="49"/>
      <c r="EU6379" s="49"/>
      <c r="EV6379" s="49"/>
      <c r="EW6379" s="49"/>
      <c r="EX6379" s="49"/>
      <c r="EY6379" s="49"/>
      <c r="EZ6379" s="49"/>
      <c r="FA6379" s="49"/>
      <c r="FB6379" s="49"/>
      <c r="FC6379" s="49"/>
      <c r="FD6379" s="49"/>
      <c r="FE6379" s="49"/>
      <c r="FF6379" s="49"/>
      <c r="FG6379" s="49"/>
      <c r="FH6379" s="49"/>
      <c r="FI6379" s="49"/>
      <c r="FJ6379" s="49"/>
      <c r="FK6379" s="49"/>
      <c r="FL6379" s="49"/>
      <c r="FM6379" s="49"/>
      <c r="FN6379" s="49"/>
      <c r="FO6379" s="49"/>
      <c r="FP6379" s="49"/>
      <c r="FQ6379" s="49"/>
      <c r="FR6379" s="49"/>
      <c r="FS6379" s="49"/>
      <c r="FT6379" s="49"/>
      <c r="FU6379" s="49"/>
      <c r="FV6379" s="49"/>
      <c r="FW6379" s="49"/>
      <c r="FX6379" s="49"/>
      <c r="FY6379" s="49"/>
      <c r="FZ6379" s="49"/>
      <c r="GA6379" s="49"/>
      <c r="GB6379" s="49"/>
      <c r="GC6379" s="49"/>
      <c r="GD6379" s="49"/>
      <c r="GE6379" s="49"/>
      <c r="GF6379" s="49"/>
      <c r="GG6379" s="49"/>
      <c r="GH6379" s="49"/>
      <c r="GI6379" s="49"/>
      <c r="GJ6379" s="49"/>
      <c r="GK6379" s="49"/>
      <c r="GL6379" s="49"/>
      <c r="GM6379" s="49"/>
      <c r="GN6379" s="49"/>
      <c r="GO6379" s="49"/>
      <c r="GP6379" s="49"/>
      <c r="GQ6379" s="49"/>
      <c r="GR6379" s="49"/>
      <c r="GS6379" s="49"/>
      <c r="GT6379" s="49"/>
      <c r="GU6379" s="49"/>
      <c r="GV6379" s="49"/>
      <c r="GW6379" s="49"/>
      <c r="GX6379" s="49"/>
      <c r="GY6379" s="49"/>
      <c r="GZ6379" s="49"/>
      <c r="HA6379" s="49"/>
      <c r="HB6379" s="49"/>
      <c r="HC6379" s="49"/>
      <c r="HD6379" s="49"/>
      <c r="HE6379" s="49"/>
      <c r="HF6379" s="49"/>
      <c r="HG6379" s="49"/>
      <c r="HH6379" s="49"/>
      <c r="HI6379" s="49"/>
      <c r="HJ6379" s="49"/>
      <c r="HK6379" s="49"/>
      <c r="HL6379" s="49"/>
      <c r="HM6379" s="49"/>
      <c r="HN6379" s="49"/>
      <c r="HO6379" s="49"/>
      <c r="HP6379" s="49"/>
      <c r="HQ6379" s="49"/>
      <c r="HR6379" s="49"/>
      <c r="HS6379" s="49"/>
      <c r="HT6379" s="49"/>
      <c r="HU6379" s="49"/>
      <c r="HV6379" s="49"/>
      <c r="HW6379" s="49"/>
      <c r="HX6379" s="49"/>
      <c r="HY6379" s="49"/>
      <c r="HZ6379" s="49"/>
      <c r="IA6379" s="49"/>
      <c r="IB6379" s="49"/>
      <c r="IC6379" s="49"/>
      <c r="ID6379" s="49"/>
      <c r="IE6379" s="49"/>
      <c r="IF6379" s="49"/>
      <c r="IG6379" s="49"/>
      <c r="IH6379" s="49"/>
    </row>
    <row r="6380" spans="1:242" ht="46.5">
      <c r="A6380" s="32">
        <v>124</v>
      </c>
      <c r="B6380" s="210" t="s">
        <v>7456</v>
      </c>
      <c r="C6380" s="555" t="s">
        <v>7457</v>
      </c>
      <c r="D6380" s="32" t="s">
        <v>7356</v>
      </c>
      <c r="E6380" s="195">
        <f t="shared" si="414"/>
        <v>1</v>
      </c>
      <c r="F6380" s="187">
        <v>1</v>
      </c>
      <c r="G6380" s="187"/>
      <c r="H6380" s="187"/>
      <c r="I6380" s="48"/>
      <c r="J6380" s="49"/>
      <c r="K6380" s="49"/>
      <c r="L6380" s="49"/>
      <c r="M6380" s="49"/>
      <c r="N6380" s="49"/>
      <c r="O6380" s="49"/>
      <c r="P6380" s="49"/>
      <c r="Q6380" s="49"/>
      <c r="R6380" s="49"/>
      <c r="S6380" s="49"/>
      <c r="T6380" s="49"/>
      <c r="U6380" s="49"/>
      <c r="V6380" s="49"/>
      <c r="W6380" s="49"/>
      <c r="X6380" s="49"/>
      <c r="Y6380" s="49"/>
      <c r="Z6380" s="49"/>
      <c r="AA6380" s="49"/>
      <c r="AB6380" s="49"/>
      <c r="AC6380" s="49"/>
      <c r="AD6380" s="49"/>
      <c r="AE6380" s="49"/>
      <c r="AF6380" s="49"/>
      <c r="AG6380" s="49"/>
      <c r="AH6380" s="49"/>
      <c r="AI6380" s="49"/>
      <c r="AJ6380" s="49"/>
      <c r="AK6380" s="49"/>
      <c r="AL6380" s="49"/>
      <c r="AM6380" s="49"/>
      <c r="AN6380" s="49"/>
      <c r="AO6380" s="49"/>
      <c r="AP6380" s="49"/>
      <c r="AQ6380" s="49"/>
      <c r="AR6380" s="49"/>
      <c r="AS6380" s="49"/>
      <c r="AT6380" s="49"/>
      <c r="AU6380" s="49"/>
      <c r="AV6380" s="49"/>
      <c r="AW6380" s="49"/>
      <c r="AX6380" s="49"/>
      <c r="AY6380" s="49"/>
      <c r="AZ6380" s="49"/>
      <c r="BA6380" s="49"/>
      <c r="BB6380" s="49"/>
      <c r="BC6380" s="49"/>
      <c r="BD6380" s="49"/>
      <c r="BE6380" s="49"/>
      <c r="BF6380" s="49"/>
      <c r="BG6380" s="49"/>
      <c r="BH6380" s="49"/>
      <c r="BI6380" s="49"/>
      <c r="BJ6380" s="49"/>
      <c r="BK6380" s="49"/>
      <c r="BL6380" s="49"/>
      <c r="BM6380" s="49"/>
      <c r="BN6380" s="49"/>
      <c r="BO6380" s="49"/>
      <c r="BP6380" s="49"/>
      <c r="BQ6380" s="49"/>
      <c r="BR6380" s="49"/>
      <c r="BS6380" s="49"/>
      <c r="BT6380" s="49"/>
      <c r="BU6380" s="49"/>
      <c r="BV6380" s="49"/>
      <c r="BW6380" s="49"/>
      <c r="BX6380" s="49"/>
      <c r="BY6380" s="49"/>
      <c r="BZ6380" s="49"/>
      <c r="CA6380" s="49"/>
      <c r="CB6380" s="49"/>
      <c r="CC6380" s="49"/>
      <c r="CD6380" s="49"/>
      <c r="CE6380" s="49"/>
      <c r="CF6380" s="49"/>
      <c r="CG6380" s="49"/>
      <c r="CH6380" s="49"/>
      <c r="CI6380" s="49"/>
      <c r="CJ6380" s="49"/>
      <c r="CK6380" s="49"/>
      <c r="CL6380" s="49"/>
      <c r="CM6380" s="49"/>
      <c r="CN6380" s="49"/>
      <c r="CO6380" s="49"/>
      <c r="CP6380" s="49"/>
      <c r="CQ6380" s="49"/>
      <c r="CR6380" s="49"/>
      <c r="CS6380" s="49"/>
      <c r="CT6380" s="49"/>
      <c r="CU6380" s="49"/>
      <c r="CV6380" s="49"/>
      <c r="CW6380" s="49"/>
      <c r="CX6380" s="49"/>
      <c r="CY6380" s="49"/>
      <c r="CZ6380" s="49"/>
      <c r="DA6380" s="49"/>
      <c r="DB6380" s="49"/>
      <c r="DC6380" s="49"/>
      <c r="DD6380" s="49"/>
      <c r="DE6380" s="49"/>
      <c r="DF6380" s="49"/>
      <c r="DG6380" s="49"/>
      <c r="DH6380" s="49"/>
      <c r="DI6380" s="49"/>
      <c r="DJ6380" s="49"/>
      <c r="DK6380" s="49"/>
      <c r="DL6380" s="49"/>
      <c r="DM6380" s="49"/>
      <c r="DN6380" s="49"/>
      <c r="DO6380" s="49"/>
      <c r="DP6380" s="49"/>
      <c r="DQ6380" s="49"/>
      <c r="DR6380" s="49"/>
      <c r="DS6380" s="49"/>
      <c r="DT6380" s="49"/>
      <c r="DU6380" s="49"/>
      <c r="DV6380" s="49"/>
      <c r="DW6380" s="49"/>
      <c r="DX6380" s="49"/>
      <c r="DY6380" s="49"/>
      <c r="DZ6380" s="49"/>
      <c r="EA6380" s="49"/>
      <c r="EB6380" s="49"/>
      <c r="EC6380" s="49"/>
      <c r="ED6380" s="49"/>
      <c r="EE6380" s="49"/>
      <c r="EF6380" s="49"/>
      <c r="EG6380" s="49"/>
      <c r="EH6380" s="49"/>
      <c r="EI6380" s="49"/>
      <c r="EJ6380" s="49"/>
      <c r="EK6380" s="49"/>
      <c r="EL6380" s="49"/>
      <c r="EM6380" s="49"/>
      <c r="EN6380" s="49"/>
      <c r="EO6380" s="49"/>
      <c r="EP6380" s="49"/>
      <c r="EQ6380" s="49"/>
      <c r="ER6380" s="49"/>
      <c r="ES6380" s="49"/>
      <c r="ET6380" s="49"/>
      <c r="EU6380" s="49"/>
      <c r="EV6380" s="49"/>
      <c r="EW6380" s="49"/>
      <c r="EX6380" s="49"/>
      <c r="EY6380" s="49"/>
      <c r="EZ6380" s="49"/>
      <c r="FA6380" s="49"/>
      <c r="FB6380" s="49"/>
      <c r="FC6380" s="49"/>
      <c r="FD6380" s="49"/>
      <c r="FE6380" s="49"/>
      <c r="FF6380" s="49"/>
      <c r="FG6380" s="49"/>
      <c r="FH6380" s="49"/>
      <c r="FI6380" s="49"/>
      <c r="FJ6380" s="49"/>
      <c r="FK6380" s="49"/>
      <c r="FL6380" s="49"/>
      <c r="FM6380" s="49"/>
      <c r="FN6380" s="49"/>
      <c r="FO6380" s="49"/>
      <c r="FP6380" s="49"/>
      <c r="FQ6380" s="49"/>
      <c r="FR6380" s="49"/>
      <c r="FS6380" s="49"/>
      <c r="FT6380" s="49"/>
      <c r="FU6380" s="49"/>
      <c r="FV6380" s="49"/>
      <c r="FW6380" s="49"/>
      <c r="FX6380" s="49"/>
      <c r="FY6380" s="49"/>
      <c r="FZ6380" s="49"/>
      <c r="GA6380" s="49"/>
      <c r="GB6380" s="49"/>
      <c r="GC6380" s="49"/>
      <c r="GD6380" s="49"/>
      <c r="GE6380" s="49"/>
      <c r="GF6380" s="49"/>
      <c r="GG6380" s="49"/>
      <c r="GH6380" s="49"/>
      <c r="GI6380" s="49"/>
      <c r="GJ6380" s="49"/>
      <c r="GK6380" s="49"/>
      <c r="GL6380" s="49"/>
      <c r="GM6380" s="49"/>
      <c r="GN6380" s="49"/>
      <c r="GO6380" s="49"/>
      <c r="GP6380" s="49"/>
      <c r="GQ6380" s="49"/>
      <c r="GR6380" s="49"/>
      <c r="GS6380" s="49"/>
      <c r="GT6380" s="49"/>
      <c r="GU6380" s="49"/>
      <c r="GV6380" s="49"/>
      <c r="GW6380" s="49"/>
      <c r="GX6380" s="49"/>
      <c r="GY6380" s="49"/>
      <c r="GZ6380" s="49"/>
      <c r="HA6380" s="49"/>
      <c r="HB6380" s="49"/>
      <c r="HC6380" s="49"/>
      <c r="HD6380" s="49"/>
      <c r="HE6380" s="49"/>
      <c r="HF6380" s="49"/>
      <c r="HG6380" s="49"/>
      <c r="HH6380" s="49"/>
      <c r="HI6380" s="49"/>
      <c r="HJ6380" s="49"/>
      <c r="HK6380" s="49"/>
      <c r="HL6380" s="49"/>
      <c r="HM6380" s="49"/>
      <c r="HN6380" s="49"/>
      <c r="HO6380" s="49"/>
      <c r="HP6380" s="49"/>
      <c r="HQ6380" s="49"/>
      <c r="HR6380" s="49"/>
      <c r="HS6380" s="49"/>
      <c r="HT6380" s="49"/>
      <c r="HU6380" s="49"/>
      <c r="HV6380" s="49"/>
      <c r="HW6380" s="49"/>
      <c r="HX6380" s="49"/>
      <c r="HY6380" s="49"/>
      <c r="HZ6380" s="49"/>
      <c r="IA6380" s="49"/>
      <c r="IB6380" s="49"/>
      <c r="IC6380" s="49"/>
      <c r="ID6380" s="49"/>
      <c r="IE6380" s="49"/>
      <c r="IF6380" s="49"/>
      <c r="IG6380" s="49"/>
      <c r="IH6380" s="49"/>
    </row>
    <row r="6381" spans="1:242" ht="30" customHeight="1">
      <c r="A6381" s="512"/>
      <c r="B6381" s="916" t="s">
        <v>7458</v>
      </c>
      <c r="C6381" s="916"/>
      <c r="D6381" s="916"/>
      <c r="E6381" s="916"/>
      <c r="F6381" s="916"/>
      <c r="G6381" s="916"/>
      <c r="H6381" s="916"/>
      <c r="I6381" s="48"/>
      <c r="J6381" s="49"/>
      <c r="K6381" s="49"/>
      <c r="L6381" s="49"/>
      <c r="M6381" s="49"/>
      <c r="N6381" s="49"/>
      <c r="O6381" s="49"/>
      <c r="P6381" s="49"/>
      <c r="Q6381" s="49"/>
      <c r="R6381" s="49"/>
      <c r="S6381" s="49"/>
      <c r="T6381" s="49"/>
      <c r="U6381" s="49"/>
      <c r="V6381" s="49"/>
      <c r="W6381" s="49"/>
      <c r="X6381" s="49"/>
      <c r="Y6381" s="49"/>
      <c r="Z6381" s="49"/>
      <c r="AA6381" s="49"/>
      <c r="AB6381" s="49"/>
      <c r="AC6381" s="49"/>
      <c r="AD6381" s="49"/>
      <c r="AE6381" s="49"/>
      <c r="AF6381" s="49"/>
      <c r="AG6381" s="49"/>
      <c r="AH6381" s="49"/>
      <c r="AI6381" s="49"/>
      <c r="AJ6381" s="49"/>
      <c r="AK6381" s="49"/>
      <c r="AL6381" s="49"/>
      <c r="AM6381" s="49"/>
      <c r="AN6381" s="49"/>
      <c r="AO6381" s="49"/>
      <c r="AP6381" s="49"/>
      <c r="AQ6381" s="49"/>
      <c r="AR6381" s="49"/>
      <c r="AS6381" s="49"/>
      <c r="AT6381" s="49"/>
      <c r="AU6381" s="49"/>
      <c r="AV6381" s="49"/>
      <c r="AW6381" s="49"/>
      <c r="AX6381" s="49"/>
      <c r="AY6381" s="49"/>
      <c r="AZ6381" s="49"/>
      <c r="BA6381" s="49"/>
      <c r="BB6381" s="49"/>
      <c r="BC6381" s="49"/>
      <c r="BD6381" s="49"/>
      <c r="BE6381" s="49"/>
      <c r="BF6381" s="49"/>
      <c r="BG6381" s="49"/>
      <c r="BH6381" s="49"/>
      <c r="BI6381" s="49"/>
      <c r="BJ6381" s="49"/>
      <c r="BK6381" s="49"/>
      <c r="BL6381" s="49"/>
      <c r="BM6381" s="49"/>
      <c r="BN6381" s="49"/>
      <c r="BO6381" s="49"/>
      <c r="BP6381" s="49"/>
      <c r="BQ6381" s="49"/>
      <c r="BR6381" s="49"/>
      <c r="BS6381" s="49"/>
      <c r="BT6381" s="49"/>
      <c r="BU6381" s="49"/>
      <c r="BV6381" s="49"/>
      <c r="BW6381" s="49"/>
      <c r="BX6381" s="49"/>
      <c r="BY6381" s="49"/>
      <c r="BZ6381" s="49"/>
      <c r="CA6381" s="49"/>
      <c r="CB6381" s="49"/>
      <c r="CC6381" s="49"/>
      <c r="CD6381" s="49"/>
      <c r="CE6381" s="49"/>
      <c r="CF6381" s="49"/>
      <c r="CG6381" s="49"/>
      <c r="CH6381" s="49"/>
      <c r="CI6381" s="49"/>
      <c r="CJ6381" s="49"/>
      <c r="CK6381" s="49"/>
      <c r="CL6381" s="49"/>
      <c r="CM6381" s="49"/>
      <c r="CN6381" s="49"/>
      <c r="CO6381" s="49"/>
      <c r="CP6381" s="49"/>
      <c r="CQ6381" s="49"/>
      <c r="CR6381" s="49"/>
      <c r="CS6381" s="49"/>
      <c r="CT6381" s="49"/>
      <c r="CU6381" s="49"/>
      <c r="CV6381" s="49"/>
      <c r="CW6381" s="49"/>
      <c r="CX6381" s="49"/>
      <c r="CY6381" s="49"/>
      <c r="CZ6381" s="49"/>
      <c r="DA6381" s="49"/>
      <c r="DB6381" s="49"/>
      <c r="DC6381" s="49"/>
      <c r="DD6381" s="49"/>
      <c r="DE6381" s="49"/>
      <c r="DF6381" s="49"/>
      <c r="DG6381" s="49"/>
      <c r="DH6381" s="49"/>
      <c r="DI6381" s="49"/>
      <c r="DJ6381" s="49"/>
      <c r="DK6381" s="49"/>
      <c r="DL6381" s="49"/>
      <c r="DM6381" s="49"/>
      <c r="DN6381" s="49"/>
      <c r="DO6381" s="49"/>
      <c r="DP6381" s="49"/>
      <c r="DQ6381" s="49"/>
      <c r="DR6381" s="49"/>
      <c r="DS6381" s="49"/>
      <c r="DT6381" s="49"/>
      <c r="DU6381" s="49"/>
      <c r="DV6381" s="49"/>
      <c r="DW6381" s="49"/>
      <c r="DX6381" s="49"/>
      <c r="DY6381" s="49"/>
      <c r="DZ6381" s="49"/>
      <c r="EA6381" s="49"/>
      <c r="EB6381" s="49"/>
      <c r="EC6381" s="49"/>
      <c r="ED6381" s="49"/>
      <c r="EE6381" s="49"/>
      <c r="EF6381" s="49"/>
      <c r="EG6381" s="49"/>
      <c r="EH6381" s="49"/>
      <c r="EI6381" s="49"/>
      <c r="EJ6381" s="49"/>
      <c r="EK6381" s="49"/>
      <c r="EL6381" s="49"/>
      <c r="EM6381" s="49"/>
      <c r="EN6381" s="49"/>
      <c r="EO6381" s="49"/>
      <c r="EP6381" s="49"/>
      <c r="EQ6381" s="49"/>
      <c r="ER6381" s="49"/>
      <c r="ES6381" s="49"/>
      <c r="ET6381" s="49"/>
      <c r="EU6381" s="49"/>
      <c r="EV6381" s="49"/>
      <c r="EW6381" s="49"/>
      <c r="EX6381" s="49"/>
      <c r="EY6381" s="49"/>
      <c r="EZ6381" s="49"/>
      <c r="FA6381" s="49"/>
      <c r="FB6381" s="49"/>
      <c r="FC6381" s="49"/>
      <c r="FD6381" s="49"/>
      <c r="FE6381" s="49"/>
      <c r="FF6381" s="49"/>
      <c r="FG6381" s="49"/>
      <c r="FH6381" s="49"/>
      <c r="FI6381" s="49"/>
      <c r="FJ6381" s="49"/>
      <c r="FK6381" s="49"/>
      <c r="FL6381" s="49"/>
      <c r="FM6381" s="49"/>
      <c r="FN6381" s="49"/>
      <c r="FO6381" s="49"/>
      <c r="FP6381" s="49"/>
      <c r="FQ6381" s="49"/>
      <c r="FR6381" s="49"/>
      <c r="FS6381" s="49"/>
      <c r="FT6381" s="49"/>
      <c r="FU6381" s="49"/>
      <c r="FV6381" s="49"/>
      <c r="FW6381" s="49"/>
      <c r="FX6381" s="49"/>
      <c r="FY6381" s="49"/>
      <c r="FZ6381" s="49"/>
      <c r="GA6381" s="49"/>
      <c r="GB6381" s="49"/>
      <c r="GC6381" s="49"/>
      <c r="GD6381" s="49"/>
      <c r="GE6381" s="49"/>
      <c r="GF6381" s="49"/>
      <c r="GG6381" s="49"/>
      <c r="GH6381" s="49"/>
      <c r="GI6381" s="49"/>
      <c r="GJ6381" s="49"/>
      <c r="GK6381" s="49"/>
      <c r="GL6381" s="49"/>
      <c r="GM6381" s="49"/>
      <c r="GN6381" s="49"/>
      <c r="GO6381" s="49"/>
      <c r="GP6381" s="49"/>
      <c r="GQ6381" s="49"/>
      <c r="GR6381" s="49"/>
      <c r="GS6381" s="49"/>
      <c r="GT6381" s="49"/>
      <c r="GU6381" s="49"/>
      <c r="GV6381" s="49"/>
      <c r="GW6381" s="49"/>
      <c r="GX6381" s="49"/>
      <c r="GY6381" s="49"/>
      <c r="GZ6381" s="49"/>
      <c r="HA6381" s="49"/>
      <c r="HB6381" s="49"/>
      <c r="HC6381" s="49"/>
      <c r="HD6381" s="49"/>
      <c r="HE6381" s="49"/>
      <c r="HF6381" s="49"/>
      <c r="HG6381" s="49"/>
      <c r="HH6381" s="49"/>
      <c r="HI6381" s="49"/>
      <c r="HJ6381" s="49"/>
      <c r="HK6381" s="49"/>
      <c r="HL6381" s="49"/>
      <c r="HM6381" s="49"/>
      <c r="HN6381" s="49"/>
      <c r="HO6381" s="49"/>
      <c r="HP6381" s="49"/>
      <c r="HQ6381" s="49"/>
      <c r="HR6381" s="49"/>
      <c r="HS6381" s="49"/>
      <c r="HT6381" s="49"/>
      <c r="HU6381" s="49"/>
      <c r="HV6381" s="49"/>
      <c r="HW6381" s="49"/>
      <c r="HX6381" s="49"/>
      <c r="HY6381" s="49"/>
      <c r="HZ6381" s="49"/>
      <c r="IA6381" s="49"/>
      <c r="IB6381" s="49"/>
      <c r="IC6381" s="49"/>
      <c r="ID6381" s="49"/>
      <c r="IE6381" s="49"/>
      <c r="IF6381" s="49"/>
      <c r="IG6381" s="49"/>
      <c r="IH6381" s="49"/>
    </row>
    <row r="6382" spans="1:242">
      <c r="A6382" s="32">
        <v>125</v>
      </c>
      <c r="B6382" s="210" t="s">
        <v>7281</v>
      </c>
      <c r="C6382" s="555" t="s">
        <v>7459</v>
      </c>
      <c r="D6382" s="32" t="s">
        <v>1808</v>
      </c>
      <c r="E6382" s="195">
        <f t="shared" ref="E6382:E6391" si="415">+F6382+G6382+H6382</f>
        <v>0</v>
      </c>
      <c r="F6382" s="187"/>
      <c r="G6382" s="187"/>
      <c r="H6382" s="187"/>
      <c r="I6382" s="48"/>
      <c r="J6382" s="49"/>
      <c r="K6382" s="49"/>
      <c r="L6382" s="49"/>
      <c r="M6382" s="49"/>
      <c r="N6382" s="49"/>
      <c r="O6382" s="49"/>
      <c r="P6382" s="49"/>
      <c r="Q6382" s="49"/>
      <c r="R6382" s="49"/>
      <c r="S6382" s="49"/>
      <c r="T6382" s="49"/>
      <c r="U6382" s="49"/>
      <c r="V6382" s="49"/>
      <c r="W6382" s="49"/>
      <c r="X6382" s="49"/>
      <c r="Y6382" s="49"/>
      <c r="Z6382" s="49"/>
      <c r="AA6382" s="49"/>
      <c r="AB6382" s="49"/>
      <c r="AC6382" s="49"/>
      <c r="AD6382" s="49"/>
      <c r="AE6382" s="49"/>
      <c r="AF6382" s="49"/>
      <c r="AG6382" s="49"/>
      <c r="AH6382" s="49"/>
      <c r="AI6382" s="49"/>
      <c r="AJ6382" s="49"/>
      <c r="AK6382" s="49"/>
      <c r="AL6382" s="49"/>
      <c r="AM6382" s="49"/>
      <c r="AN6382" s="49"/>
      <c r="AO6382" s="49"/>
      <c r="AP6382" s="49"/>
      <c r="AQ6382" s="49"/>
      <c r="AR6382" s="49"/>
      <c r="AS6382" s="49"/>
      <c r="AT6382" s="49"/>
      <c r="AU6382" s="49"/>
      <c r="AV6382" s="49"/>
      <c r="AW6382" s="49"/>
      <c r="AX6382" s="49"/>
      <c r="AY6382" s="49"/>
      <c r="AZ6382" s="49"/>
      <c r="BA6382" s="49"/>
      <c r="BB6382" s="49"/>
      <c r="BC6382" s="49"/>
      <c r="BD6382" s="49"/>
      <c r="BE6382" s="49"/>
      <c r="BF6382" s="49"/>
      <c r="BG6382" s="49"/>
      <c r="BH6382" s="49"/>
      <c r="BI6382" s="49"/>
      <c r="BJ6382" s="49"/>
      <c r="BK6382" s="49"/>
      <c r="BL6382" s="49"/>
      <c r="BM6382" s="49"/>
      <c r="BN6382" s="49"/>
      <c r="BO6382" s="49"/>
      <c r="BP6382" s="49"/>
      <c r="BQ6382" s="49"/>
      <c r="BR6382" s="49"/>
      <c r="BS6382" s="49"/>
      <c r="BT6382" s="49"/>
      <c r="BU6382" s="49"/>
      <c r="BV6382" s="49"/>
      <c r="BW6382" s="49"/>
      <c r="BX6382" s="49"/>
      <c r="BY6382" s="49"/>
      <c r="BZ6382" s="49"/>
      <c r="CA6382" s="49"/>
      <c r="CB6382" s="49"/>
      <c r="CC6382" s="49"/>
      <c r="CD6382" s="49"/>
      <c r="CE6382" s="49"/>
      <c r="CF6382" s="49"/>
      <c r="CG6382" s="49"/>
      <c r="CH6382" s="49"/>
      <c r="CI6382" s="49"/>
      <c r="CJ6382" s="49"/>
      <c r="CK6382" s="49"/>
      <c r="CL6382" s="49"/>
      <c r="CM6382" s="49"/>
      <c r="CN6382" s="49"/>
      <c r="CO6382" s="49"/>
      <c r="CP6382" s="49"/>
      <c r="CQ6382" s="49"/>
      <c r="CR6382" s="49"/>
      <c r="CS6382" s="49"/>
      <c r="CT6382" s="49"/>
      <c r="CU6382" s="49"/>
      <c r="CV6382" s="49"/>
      <c r="CW6382" s="49"/>
      <c r="CX6382" s="49"/>
      <c r="CY6382" s="49"/>
      <c r="CZ6382" s="49"/>
      <c r="DA6382" s="49"/>
      <c r="DB6382" s="49"/>
      <c r="DC6382" s="49"/>
      <c r="DD6382" s="49"/>
      <c r="DE6382" s="49"/>
      <c r="DF6382" s="49"/>
      <c r="DG6382" s="49"/>
      <c r="DH6382" s="49"/>
      <c r="DI6382" s="49"/>
      <c r="DJ6382" s="49"/>
      <c r="DK6382" s="49"/>
      <c r="DL6382" s="49"/>
      <c r="DM6382" s="49"/>
      <c r="DN6382" s="49"/>
      <c r="DO6382" s="49"/>
      <c r="DP6382" s="49"/>
      <c r="DQ6382" s="49"/>
      <c r="DR6382" s="49"/>
      <c r="DS6382" s="49"/>
      <c r="DT6382" s="49"/>
      <c r="DU6382" s="49"/>
      <c r="DV6382" s="49"/>
      <c r="DW6382" s="49"/>
      <c r="DX6382" s="49"/>
      <c r="DY6382" s="49"/>
      <c r="DZ6382" s="49"/>
      <c r="EA6382" s="49"/>
      <c r="EB6382" s="49"/>
      <c r="EC6382" s="49"/>
      <c r="ED6382" s="49"/>
      <c r="EE6382" s="49"/>
      <c r="EF6382" s="49"/>
      <c r="EG6382" s="49"/>
      <c r="EH6382" s="49"/>
      <c r="EI6382" s="49"/>
      <c r="EJ6382" s="49"/>
      <c r="EK6382" s="49"/>
      <c r="EL6382" s="49"/>
      <c r="EM6382" s="49"/>
      <c r="EN6382" s="49"/>
      <c r="EO6382" s="49"/>
      <c r="EP6382" s="49"/>
      <c r="EQ6382" s="49"/>
      <c r="ER6382" s="49"/>
      <c r="ES6382" s="49"/>
      <c r="ET6382" s="49"/>
      <c r="EU6382" s="49"/>
      <c r="EV6382" s="49"/>
      <c r="EW6382" s="49"/>
      <c r="EX6382" s="49"/>
      <c r="EY6382" s="49"/>
      <c r="EZ6382" s="49"/>
      <c r="FA6382" s="49"/>
      <c r="FB6382" s="49"/>
      <c r="FC6382" s="49"/>
      <c r="FD6382" s="49"/>
      <c r="FE6382" s="49"/>
      <c r="FF6382" s="49"/>
      <c r="FG6382" s="49"/>
      <c r="FH6382" s="49"/>
      <c r="FI6382" s="49"/>
      <c r="FJ6382" s="49"/>
      <c r="FK6382" s="49"/>
      <c r="FL6382" s="49"/>
      <c r="FM6382" s="49"/>
      <c r="FN6382" s="49"/>
      <c r="FO6382" s="49"/>
      <c r="FP6382" s="49"/>
      <c r="FQ6382" s="49"/>
      <c r="FR6382" s="49"/>
      <c r="FS6382" s="49"/>
      <c r="FT6382" s="49"/>
      <c r="FU6382" s="49"/>
      <c r="FV6382" s="49"/>
      <c r="FW6382" s="49"/>
      <c r="FX6382" s="49"/>
      <c r="FY6382" s="49"/>
      <c r="FZ6382" s="49"/>
      <c r="GA6382" s="49"/>
      <c r="GB6382" s="49"/>
      <c r="GC6382" s="49"/>
      <c r="GD6382" s="49"/>
      <c r="GE6382" s="49"/>
      <c r="GF6382" s="49"/>
      <c r="GG6382" s="49"/>
      <c r="GH6382" s="49"/>
      <c r="GI6382" s="49"/>
      <c r="GJ6382" s="49"/>
      <c r="GK6382" s="49"/>
      <c r="GL6382" s="49"/>
      <c r="GM6382" s="49"/>
      <c r="GN6382" s="49"/>
      <c r="GO6382" s="49"/>
      <c r="GP6382" s="49"/>
      <c r="GQ6382" s="49"/>
      <c r="GR6382" s="49"/>
      <c r="GS6382" s="49"/>
      <c r="GT6382" s="49"/>
      <c r="GU6382" s="49"/>
      <c r="GV6382" s="49"/>
      <c r="GW6382" s="49"/>
      <c r="GX6382" s="49"/>
      <c r="GY6382" s="49"/>
      <c r="GZ6382" s="49"/>
      <c r="HA6382" s="49"/>
      <c r="HB6382" s="49"/>
      <c r="HC6382" s="49"/>
      <c r="HD6382" s="49"/>
      <c r="HE6382" s="49"/>
      <c r="HF6382" s="49"/>
      <c r="HG6382" s="49"/>
      <c r="HH6382" s="49"/>
      <c r="HI6382" s="49"/>
      <c r="HJ6382" s="49"/>
      <c r="HK6382" s="49"/>
      <c r="HL6382" s="49"/>
      <c r="HM6382" s="49"/>
      <c r="HN6382" s="49"/>
      <c r="HO6382" s="49"/>
      <c r="HP6382" s="49"/>
      <c r="HQ6382" s="49"/>
      <c r="HR6382" s="49"/>
      <c r="HS6382" s="49"/>
      <c r="HT6382" s="49"/>
      <c r="HU6382" s="49"/>
      <c r="HV6382" s="49"/>
      <c r="HW6382" s="49"/>
      <c r="HX6382" s="49"/>
      <c r="HY6382" s="49"/>
      <c r="HZ6382" s="49"/>
      <c r="IA6382" s="49"/>
      <c r="IB6382" s="49"/>
      <c r="IC6382" s="49"/>
      <c r="ID6382" s="49"/>
      <c r="IE6382" s="49"/>
      <c r="IF6382" s="49"/>
      <c r="IG6382" s="49"/>
      <c r="IH6382" s="49"/>
    </row>
    <row r="6383" spans="1:242">
      <c r="A6383" s="32">
        <v>126</v>
      </c>
      <c r="B6383" s="210" t="s">
        <v>7299</v>
      </c>
      <c r="C6383" s="555" t="s">
        <v>7460</v>
      </c>
      <c r="D6383" s="32" t="s">
        <v>1808</v>
      </c>
      <c r="E6383" s="195">
        <f t="shared" si="415"/>
        <v>2</v>
      </c>
      <c r="F6383" s="187">
        <v>1</v>
      </c>
      <c r="G6383" s="187"/>
      <c r="H6383" s="187">
        <v>1</v>
      </c>
      <c r="I6383" s="48"/>
      <c r="J6383" s="49"/>
      <c r="K6383" s="49"/>
      <c r="L6383" s="49"/>
      <c r="M6383" s="49"/>
      <c r="N6383" s="49"/>
      <c r="O6383" s="49"/>
      <c r="P6383" s="49"/>
      <c r="Q6383" s="49"/>
      <c r="R6383" s="49"/>
      <c r="S6383" s="49"/>
      <c r="T6383" s="49"/>
      <c r="U6383" s="49"/>
      <c r="V6383" s="49"/>
      <c r="W6383" s="49"/>
      <c r="X6383" s="49"/>
      <c r="Y6383" s="49"/>
      <c r="Z6383" s="49"/>
      <c r="AA6383" s="49"/>
      <c r="AB6383" s="49"/>
      <c r="AC6383" s="49"/>
      <c r="AD6383" s="49"/>
      <c r="AE6383" s="49"/>
      <c r="AF6383" s="49"/>
      <c r="AG6383" s="49"/>
      <c r="AH6383" s="49"/>
      <c r="AI6383" s="49"/>
      <c r="AJ6383" s="49"/>
      <c r="AK6383" s="49"/>
      <c r="AL6383" s="49"/>
      <c r="AM6383" s="49"/>
      <c r="AN6383" s="49"/>
      <c r="AO6383" s="49"/>
      <c r="AP6383" s="49"/>
      <c r="AQ6383" s="49"/>
      <c r="AR6383" s="49"/>
      <c r="AS6383" s="49"/>
      <c r="AT6383" s="49"/>
      <c r="AU6383" s="49"/>
      <c r="AV6383" s="49"/>
      <c r="AW6383" s="49"/>
      <c r="AX6383" s="49"/>
      <c r="AY6383" s="49"/>
      <c r="AZ6383" s="49"/>
      <c r="BA6383" s="49"/>
      <c r="BB6383" s="49"/>
      <c r="BC6383" s="49"/>
      <c r="BD6383" s="49"/>
      <c r="BE6383" s="49"/>
      <c r="BF6383" s="49"/>
      <c r="BG6383" s="49"/>
      <c r="BH6383" s="49"/>
      <c r="BI6383" s="49"/>
      <c r="BJ6383" s="49"/>
      <c r="BK6383" s="49"/>
      <c r="BL6383" s="49"/>
      <c r="BM6383" s="49"/>
      <c r="BN6383" s="49"/>
      <c r="BO6383" s="49"/>
      <c r="BP6383" s="49"/>
      <c r="BQ6383" s="49"/>
      <c r="BR6383" s="49"/>
      <c r="BS6383" s="49"/>
      <c r="BT6383" s="49"/>
      <c r="BU6383" s="49"/>
      <c r="BV6383" s="49"/>
      <c r="BW6383" s="49"/>
      <c r="BX6383" s="49"/>
      <c r="BY6383" s="49"/>
      <c r="BZ6383" s="49"/>
      <c r="CA6383" s="49"/>
      <c r="CB6383" s="49"/>
      <c r="CC6383" s="49"/>
      <c r="CD6383" s="49"/>
      <c r="CE6383" s="49"/>
      <c r="CF6383" s="49"/>
      <c r="CG6383" s="49"/>
      <c r="CH6383" s="49"/>
      <c r="CI6383" s="49"/>
      <c r="CJ6383" s="49"/>
      <c r="CK6383" s="49"/>
      <c r="CL6383" s="49"/>
      <c r="CM6383" s="49"/>
      <c r="CN6383" s="49"/>
      <c r="CO6383" s="49"/>
      <c r="CP6383" s="49"/>
      <c r="CQ6383" s="49"/>
      <c r="CR6383" s="49"/>
      <c r="CS6383" s="49"/>
      <c r="CT6383" s="49"/>
      <c r="CU6383" s="49"/>
      <c r="CV6383" s="49"/>
      <c r="CW6383" s="49"/>
      <c r="CX6383" s="49"/>
      <c r="CY6383" s="49"/>
      <c r="CZ6383" s="49"/>
      <c r="DA6383" s="49"/>
      <c r="DB6383" s="49"/>
      <c r="DC6383" s="49"/>
      <c r="DD6383" s="49"/>
      <c r="DE6383" s="49"/>
      <c r="DF6383" s="49"/>
      <c r="DG6383" s="49"/>
      <c r="DH6383" s="49"/>
      <c r="DI6383" s="49"/>
      <c r="DJ6383" s="49"/>
      <c r="DK6383" s="49"/>
      <c r="DL6383" s="49"/>
      <c r="DM6383" s="49"/>
      <c r="DN6383" s="49"/>
      <c r="DO6383" s="49"/>
      <c r="DP6383" s="49"/>
      <c r="DQ6383" s="49"/>
      <c r="DR6383" s="49"/>
      <c r="DS6383" s="49"/>
      <c r="DT6383" s="49"/>
      <c r="DU6383" s="49"/>
      <c r="DV6383" s="49"/>
      <c r="DW6383" s="49"/>
      <c r="DX6383" s="49"/>
      <c r="DY6383" s="49"/>
      <c r="DZ6383" s="49"/>
      <c r="EA6383" s="49"/>
      <c r="EB6383" s="49"/>
      <c r="EC6383" s="49"/>
      <c r="ED6383" s="49"/>
      <c r="EE6383" s="49"/>
      <c r="EF6383" s="49"/>
      <c r="EG6383" s="49"/>
      <c r="EH6383" s="49"/>
      <c r="EI6383" s="49"/>
      <c r="EJ6383" s="49"/>
      <c r="EK6383" s="49"/>
      <c r="EL6383" s="49"/>
      <c r="EM6383" s="49"/>
      <c r="EN6383" s="49"/>
      <c r="EO6383" s="49"/>
      <c r="EP6383" s="49"/>
      <c r="EQ6383" s="49"/>
      <c r="ER6383" s="49"/>
      <c r="ES6383" s="49"/>
      <c r="ET6383" s="49"/>
      <c r="EU6383" s="49"/>
      <c r="EV6383" s="49"/>
      <c r="EW6383" s="49"/>
      <c r="EX6383" s="49"/>
      <c r="EY6383" s="49"/>
      <c r="EZ6383" s="49"/>
      <c r="FA6383" s="49"/>
      <c r="FB6383" s="49"/>
      <c r="FC6383" s="49"/>
      <c r="FD6383" s="49"/>
      <c r="FE6383" s="49"/>
      <c r="FF6383" s="49"/>
      <c r="FG6383" s="49"/>
      <c r="FH6383" s="49"/>
      <c r="FI6383" s="49"/>
      <c r="FJ6383" s="49"/>
      <c r="FK6383" s="49"/>
      <c r="FL6383" s="49"/>
      <c r="FM6383" s="49"/>
      <c r="FN6383" s="49"/>
      <c r="FO6383" s="49"/>
      <c r="FP6383" s="49"/>
      <c r="FQ6383" s="49"/>
      <c r="FR6383" s="49"/>
      <c r="FS6383" s="49"/>
      <c r="FT6383" s="49"/>
      <c r="FU6383" s="49"/>
      <c r="FV6383" s="49"/>
      <c r="FW6383" s="49"/>
      <c r="FX6383" s="49"/>
      <c r="FY6383" s="49"/>
      <c r="FZ6383" s="49"/>
      <c r="GA6383" s="49"/>
      <c r="GB6383" s="49"/>
      <c r="GC6383" s="49"/>
      <c r="GD6383" s="49"/>
      <c r="GE6383" s="49"/>
      <c r="GF6383" s="49"/>
      <c r="GG6383" s="49"/>
      <c r="GH6383" s="49"/>
      <c r="GI6383" s="49"/>
      <c r="GJ6383" s="49"/>
      <c r="GK6383" s="49"/>
      <c r="GL6383" s="49"/>
      <c r="GM6383" s="49"/>
      <c r="GN6383" s="49"/>
      <c r="GO6383" s="49"/>
      <c r="GP6383" s="49"/>
      <c r="GQ6383" s="49"/>
      <c r="GR6383" s="49"/>
      <c r="GS6383" s="49"/>
      <c r="GT6383" s="49"/>
      <c r="GU6383" s="49"/>
      <c r="GV6383" s="49"/>
      <c r="GW6383" s="49"/>
      <c r="GX6383" s="49"/>
      <c r="GY6383" s="49"/>
      <c r="GZ6383" s="49"/>
      <c r="HA6383" s="49"/>
      <c r="HB6383" s="49"/>
      <c r="HC6383" s="49"/>
      <c r="HD6383" s="49"/>
      <c r="HE6383" s="49"/>
      <c r="HF6383" s="49"/>
      <c r="HG6383" s="49"/>
      <c r="HH6383" s="49"/>
      <c r="HI6383" s="49"/>
      <c r="HJ6383" s="49"/>
      <c r="HK6383" s="49"/>
      <c r="HL6383" s="49"/>
      <c r="HM6383" s="49"/>
      <c r="HN6383" s="49"/>
      <c r="HO6383" s="49"/>
      <c r="HP6383" s="49"/>
      <c r="HQ6383" s="49"/>
      <c r="HR6383" s="49"/>
      <c r="HS6383" s="49"/>
      <c r="HT6383" s="49"/>
      <c r="HU6383" s="49"/>
      <c r="HV6383" s="49"/>
      <c r="HW6383" s="49"/>
      <c r="HX6383" s="49"/>
      <c r="HY6383" s="49"/>
      <c r="HZ6383" s="49"/>
      <c r="IA6383" s="49"/>
      <c r="IB6383" s="49"/>
      <c r="IC6383" s="49"/>
      <c r="ID6383" s="49"/>
      <c r="IE6383" s="49"/>
      <c r="IF6383" s="49"/>
      <c r="IG6383" s="49"/>
      <c r="IH6383" s="49"/>
    </row>
    <row r="6384" spans="1:242" ht="46.5">
      <c r="A6384" s="32">
        <v>127</v>
      </c>
      <c r="B6384" s="210" t="s">
        <v>7461</v>
      </c>
      <c r="C6384" s="555" t="s">
        <v>7462</v>
      </c>
      <c r="D6384" s="32" t="s">
        <v>7324</v>
      </c>
      <c r="E6384" s="195">
        <f t="shared" si="415"/>
        <v>0</v>
      </c>
      <c r="F6384" s="187"/>
      <c r="G6384" s="187"/>
      <c r="H6384" s="187"/>
      <c r="I6384" s="48"/>
      <c r="J6384" s="49"/>
      <c r="K6384" s="49"/>
      <c r="L6384" s="49"/>
      <c r="M6384" s="49"/>
      <c r="N6384" s="49"/>
      <c r="O6384" s="49"/>
      <c r="P6384" s="49"/>
      <c r="Q6384" s="49"/>
      <c r="R6384" s="49"/>
      <c r="S6384" s="49"/>
      <c r="T6384" s="49"/>
      <c r="U6384" s="49"/>
      <c r="V6384" s="49"/>
      <c r="W6384" s="49"/>
      <c r="X6384" s="49"/>
      <c r="Y6384" s="49"/>
      <c r="Z6384" s="49"/>
      <c r="AA6384" s="49"/>
      <c r="AB6384" s="49"/>
      <c r="AC6384" s="49"/>
      <c r="AD6384" s="49"/>
      <c r="AE6384" s="49"/>
      <c r="AF6384" s="49"/>
      <c r="AG6384" s="49"/>
      <c r="AH6384" s="49"/>
      <c r="AI6384" s="49"/>
      <c r="AJ6384" s="49"/>
      <c r="AK6384" s="49"/>
      <c r="AL6384" s="49"/>
      <c r="AM6384" s="49"/>
      <c r="AN6384" s="49"/>
      <c r="AO6384" s="49"/>
      <c r="AP6384" s="49"/>
      <c r="AQ6384" s="49"/>
      <c r="AR6384" s="49"/>
      <c r="AS6384" s="49"/>
      <c r="AT6384" s="49"/>
      <c r="AU6384" s="49"/>
      <c r="AV6384" s="49"/>
      <c r="AW6384" s="49"/>
      <c r="AX6384" s="49"/>
      <c r="AY6384" s="49"/>
      <c r="AZ6384" s="49"/>
      <c r="BA6384" s="49"/>
      <c r="BB6384" s="49"/>
      <c r="BC6384" s="49"/>
      <c r="BD6384" s="49"/>
      <c r="BE6384" s="49"/>
      <c r="BF6384" s="49"/>
      <c r="BG6384" s="49"/>
      <c r="BH6384" s="49"/>
      <c r="BI6384" s="49"/>
      <c r="BJ6384" s="49"/>
      <c r="BK6384" s="49"/>
      <c r="BL6384" s="49"/>
      <c r="BM6384" s="49"/>
      <c r="BN6384" s="49"/>
      <c r="BO6384" s="49"/>
      <c r="BP6384" s="49"/>
      <c r="BQ6384" s="49"/>
      <c r="BR6384" s="49"/>
      <c r="BS6384" s="49"/>
      <c r="BT6384" s="49"/>
      <c r="BU6384" s="49"/>
      <c r="BV6384" s="49"/>
      <c r="BW6384" s="49"/>
      <c r="BX6384" s="49"/>
      <c r="BY6384" s="49"/>
      <c r="BZ6384" s="49"/>
      <c r="CA6384" s="49"/>
      <c r="CB6384" s="49"/>
      <c r="CC6384" s="49"/>
      <c r="CD6384" s="49"/>
      <c r="CE6384" s="49"/>
      <c r="CF6384" s="49"/>
      <c r="CG6384" s="49"/>
      <c r="CH6384" s="49"/>
      <c r="CI6384" s="49"/>
      <c r="CJ6384" s="49"/>
      <c r="CK6384" s="49"/>
      <c r="CL6384" s="49"/>
      <c r="CM6384" s="49"/>
      <c r="CN6384" s="49"/>
      <c r="CO6384" s="49"/>
      <c r="CP6384" s="49"/>
      <c r="CQ6384" s="49"/>
      <c r="CR6384" s="49"/>
      <c r="CS6384" s="49"/>
      <c r="CT6384" s="49"/>
      <c r="CU6384" s="49"/>
      <c r="CV6384" s="49"/>
      <c r="CW6384" s="49"/>
      <c r="CX6384" s="49"/>
      <c r="CY6384" s="49"/>
      <c r="CZ6384" s="49"/>
      <c r="DA6384" s="49"/>
      <c r="DB6384" s="49"/>
      <c r="DC6384" s="49"/>
      <c r="DD6384" s="49"/>
      <c r="DE6384" s="49"/>
      <c r="DF6384" s="49"/>
      <c r="DG6384" s="49"/>
      <c r="DH6384" s="49"/>
      <c r="DI6384" s="49"/>
      <c r="DJ6384" s="49"/>
      <c r="DK6384" s="49"/>
      <c r="DL6384" s="49"/>
      <c r="DM6384" s="49"/>
      <c r="DN6384" s="49"/>
      <c r="DO6384" s="49"/>
      <c r="DP6384" s="49"/>
      <c r="DQ6384" s="49"/>
      <c r="DR6384" s="49"/>
      <c r="DS6384" s="49"/>
      <c r="DT6384" s="49"/>
      <c r="DU6384" s="49"/>
      <c r="DV6384" s="49"/>
      <c r="DW6384" s="49"/>
      <c r="DX6384" s="49"/>
      <c r="DY6384" s="49"/>
      <c r="DZ6384" s="49"/>
      <c r="EA6384" s="49"/>
      <c r="EB6384" s="49"/>
      <c r="EC6384" s="49"/>
      <c r="ED6384" s="49"/>
      <c r="EE6384" s="49"/>
      <c r="EF6384" s="49"/>
      <c r="EG6384" s="49"/>
      <c r="EH6384" s="49"/>
      <c r="EI6384" s="49"/>
      <c r="EJ6384" s="49"/>
      <c r="EK6384" s="49"/>
      <c r="EL6384" s="49"/>
      <c r="EM6384" s="49"/>
      <c r="EN6384" s="49"/>
      <c r="EO6384" s="49"/>
      <c r="EP6384" s="49"/>
      <c r="EQ6384" s="49"/>
      <c r="ER6384" s="49"/>
      <c r="ES6384" s="49"/>
      <c r="ET6384" s="49"/>
      <c r="EU6384" s="49"/>
      <c r="EV6384" s="49"/>
      <c r="EW6384" s="49"/>
      <c r="EX6384" s="49"/>
      <c r="EY6384" s="49"/>
      <c r="EZ6384" s="49"/>
      <c r="FA6384" s="49"/>
      <c r="FB6384" s="49"/>
      <c r="FC6384" s="49"/>
      <c r="FD6384" s="49"/>
      <c r="FE6384" s="49"/>
      <c r="FF6384" s="49"/>
      <c r="FG6384" s="49"/>
      <c r="FH6384" s="49"/>
      <c r="FI6384" s="49"/>
      <c r="FJ6384" s="49"/>
      <c r="FK6384" s="49"/>
      <c r="FL6384" s="49"/>
      <c r="FM6384" s="49"/>
      <c r="FN6384" s="49"/>
      <c r="FO6384" s="49"/>
      <c r="FP6384" s="49"/>
      <c r="FQ6384" s="49"/>
      <c r="FR6384" s="49"/>
      <c r="FS6384" s="49"/>
      <c r="FT6384" s="49"/>
      <c r="FU6384" s="49"/>
      <c r="FV6384" s="49"/>
      <c r="FW6384" s="49"/>
      <c r="FX6384" s="49"/>
      <c r="FY6384" s="49"/>
      <c r="FZ6384" s="49"/>
      <c r="GA6384" s="49"/>
      <c r="GB6384" s="49"/>
      <c r="GC6384" s="49"/>
      <c r="GD6384" s="49"/>
      <c r="GE6384" s="49"/>
      <c r="GF6384" s="49"/>
      <c r="GG6384" s="49"/>
      <c r="GH6384" s="49"/>
      <c r="GI6384" s="49"/>
      <c r="GJ6384" s="49"/>
      <c r="GK6384" s="49"/>
      <c r="GL6384" s="49"/>
      <c r="GM6384" s="49"/>
      <c r="GN6384" s="49"/>
      <c r="GO6384" s="49"/>
      <c r="GP6384" s="49"/>
      <c r="GQ6384" s="49"/>
      <c r="GR6384" s="49"/>
      <c r="GS6384" s="49"/>
      <c r="GT6384" s="49"/>
      <c r="GU6384" s="49"/>
      <c r="GV6384" s="49"/>
      <c r="GW6384" s="49"/>
      <c r="GX6384" s="49"/>
      <c r="GY6384" s="49"/>
      <c r="GZ6384" s="49"/>
      <c r="HA6384" s="49"/>
      <c r="HB6384" s="49"/>
      <c r="HC6384" s="49"/>
      <c r="HD6384" s="49"/>
      <c r="HE6384" s="49"/>
      <c r="HF6384" s="49"/>
      <c r="HG6384" s="49"/>
      <c r="HH6384" s="49"/>
      <c r="HI6384" s="49"/>
      <c r="HJ6384" s="49"/>
      <c r="HK6384" s="49"/>
      <c r="HL6384" s="49"/>
      <c r="HM6384" s="49"/>
      <c r="HN6384" s="49"/>
      <c r="HO6384" s="49"/>
      <c r="HP6384" s="49"/>
      <c r="HQ6384" s="49"/>
      <c r="HR6384" s="49"/>
      <c r="HS6384" s="49"/>
      <c r="HT6384" s="49"/>
      <c r="HU6384" s="49"/>
      <c r="HV6384" s="49"/>
      <c r="HW6384" s="49"/>
      <c r="HX6384" s="49"/>
      <c r="HY6384" s="49"/>
      <c r="HZ6384" s="49"/>
      <c r="IA6384" s="49"/>
      <c r="IB6384" s="49"/>
      <c r="IC6384" s="49"/>
      <c r="ID6384" s="49"/>
      <c r="IE6384" s="49"/>
      <c r="IF6384" s="49"/>
      <c r="IG6384" s="49"/>
      <c r="IH6384" s="49"/>
    </row>
    <row r="6385" spans="1:242" ht="46.5">
      <c r="A6385" s="32">
        <v>128</v>
      </c>
      <c r="B6385" s="210" t="s">
        <v>7463</v>
      </c>
      <c r="C6385" s="555" t="s">
        <v>7464</v>
      </c>
      <c r="D6385" s="32" t="s">
        <v>7332</v>
      </c>
      <c r="E6385" s="195">
        <f t="shared" si="415"/>
        <v>0</v>
      </c>
      <c r="F6385" s="187"/>
      <c r="G6385" s="187"/>
      <c r="H6385" s="187"/>
      <c r="I6385" s="48"/>
      <c r="J6385" s="49"/>
      <c r="K6385" s="49"/>
      <c r="L6385" s="49"/>
      <c r="M6385" s="49"/>
      <c r="N6385" s="49"/>
      <c r="O6385" s="49"/>
      <c r="P6385" s="49"/>
      <c r="Q6385" s="49"/>
      <c r="R6385" s="49"/>
      <c r="S6385" s="49"/>
      <c r="T6385" s="49"/>
      <c r="U6385" s="49"/>
      <c r="V6385" s="49"/>
      <c r="W6385" s="49"/>
      <c r="X6385" s="49"/>
      <c r="Y6385" s="49"/>
      <c r="Z6385" s="49"/>
      <c r="AA6385" s="49"/>
      <c r="AB6385" s="49"/>
      <c r="AC6385" s="49"/>
      <c r="AD6385" s="49"/>
      <c r="AE6385" s="49"/>
      <c r="AF6385" s="49"/>
      <c r="AG6385" s="49"/>
      <c r="AH6385" s="49"/>
      <c r="AI6385" s="49"/>
      <c r="AJ6385" s="49"/>
      <c r="AK6385" s="49"/>
      <c r="AL6385" s="49"/>
      <c r="AM6385" s="49"/>
      <c r="AN6385" s="49"/>
      <c r="AO6385" s="49"/>
      <c r="AP6385" s="49"/>
      <c r="AQ6385" s="49"/>
      <c r="AR6385" s="49"/>
      <c r="AS6385" s="49"/>
      <c r="AT6385" s="49"/>
      <c r="AU6385" s="49"/>
      <c r="AV6385" s="49"/>
      <c r="AW6385" s="49"/>
      <c r="AX6385" s="49"/>
      <c r="AY6385" s="49"/>
      <c r="AZ6385" s="49"/>
      <c r="BA6385" s="49"/>
      <c r="BB6385" s="49"/>
      <c r="BC6385" s="49"/>
      <c r="BD6385" s="49"/>
      <c r="BE6385" s="49"/>
      <c r="BF6385" s="49"/>
      <c r="BG6385" s="49"/>
      <c r="BH6385" s="49"/>
      <c r="BI6385" s="49"/>
      <c r="BJ6385" s="49"/>
      <c r="BK6385" s="49"/>
      <c r="BL6385" s="49"/>
      <c r="BM6385" s="49"/>
      <c r="BN6385" s="49"/>
      <c r="BO6385" s="49"/>
      <c r="BP6385" s="49"/>
      <c r="BQ6385" s="49"/>
      <c r="BR6385" s="49"/>
      <c r="BS6385" s="49"/>
      <c r="BT6385" s="49"/>
      <c r="BU6385" s="49"/>
      <c r="BV6385" s="49"/>
      <c r="BW6385" s="49"/>
      <c r="BX6385" s="49"/>
      <c r="BY6385" s="49"/>
      <c r="BZ6385" s="49"/>
      <c r="CA6385" s="49"/>
      <c r="CB6385" s="49"/>
      <c r="CC6385" s="49"/>
      <c r="CD6385" s="49"/>
      <c r="CE6385" s="49"/>
      <c r="CF6385" s="49"/>
      <c r="CG6385" s="49"/>
      <c r="CH6385" s="49"/>
      <c r="CI6385" s="49"/>
      <c r="CJ6385" s="49"/>
      <c r="CK6385" s="49"/>
      <c r="CL6385" s="49"/>
      <c r="CM6385" s="49"/>
      <c r="CN6385" s="49"/>
      <c r="CO6385" s="49"/>
      <c r="CP6385" s="49"/>
      <c r="CQ6385" s="49"/>
      <c r="CR6385" s="49"/>
      <c r="CS6385" s="49"/>
      <c r="CT6385" s="49"/>
      <c r="CU6385" s="49"/>
      <c r="CV6385" s="49"/>
      <c r="CW6385" s="49"/>
      <c r="CX6385" s="49"/>
      <c r="CY6385" s="49"/>
      <c r="CZ6385" s="49"/>
      <c r="DA6385" s="49"/>
      <c r="DB6385" s="49"/>
      <c r="DC6385" s="49"/>
      <c r="DD6385" s="49"/>
      <c r="DE6385" s="49"/>
      <c r="DF6385" s="49"/>
      <c r="DG6385" s="49"/>
      <c r="DH6385" s="49"/>
      <c r="DI6385" s="49"/>
      <c r="DJ6385" s="49"/>
      <c r="DK6385" s="49"/>
      <c r="DL6385" s="49"/>
      <c r="DM6385" s="49"/>
      <c r="DN6385" s="49"/>
      <c r="DO6385" s="49"/>
      <c r="DP6385" s="49"/>
      <c r="DQ6385" s="49"/>
      <c r="DR6385" s="49"/>
      <c r="DS6385" s="49"/>
      <c r="DT6385" s="49"/>
      <c r="DU6385" s="49"/>
      <c r="DV6385" s="49"/>
      <c r="DW6385" s="49"/>
      <c r="DX6385" s="49"/>
      <c r="DY6385" s="49"/>
      <c r="DZ6385" s="49"/>
      <c r="EA6385" s="49"/>
      <c r="EB6385" s="49"/>
      <c r="EC6385" s="49"/>
      <c r="ED6385" s="49"/>
      <c r="EE6385" s="49"/>
      <c r="EF6385" s="49"/>
      <c r="EG6385" s="49"/>
      <c r="EH6385" s="49"/>
      <c r="EI6385" s="49"/>
      <c r="EJ6385" s="49"/>
      <c r="EK6385" s="49"/>
      <c r="EL6385" s="49"/>
      <c r="EM6385" s="49"/>
      <c r="EN6385" s="49"/>
      <c r="EO6385" s="49"/>
      <c r="EP6385" s="49"/>
      <c r="EQ6385" s="49"/>
      <c r="ER6385" s="49"/>
      <c r="ES6385" s="49"/>
      <c r="ET6385" s="49"/>
      <c r="EU6385" s="49"/>
      <c r="EV6385" s="49"/>
      <c r="EW6385" s="49"/>
      <c r="EX6385" s="49"/>
      <c r="EY6385" s="49"/>
      <c r="EZ6385" s="49"/>
      <c r="FA6385" s="49"/>
      <c r="FB6385" s="49"/>
      <c r="FC6385" s="49"/>
      <c r="FD6385" s="49"/>
      <c r="FE6385" s="49"/>
      <c r="FF6385" s="49"/>
      <c r="FG6385" s="49"/>
      <c r="FH6385" s="49"/>
      <c r="FI6385" s="49"/>
      <c r="FJ6385" s="49"/>
      <c r="FK6385" s="49"/>
      <c r="FL6385" s="49"/>
      <c r="FM6385" s="49"/>
      <c r="FN6385" s="49"/>
      <c r="FO6385" s="49"/>
      <c r="FP6385" s="49"/>
      <c r="FQ6385" s="49"/>
      <c r="FR6385" s="49"/>
      <c r="FS6385" s="49"/>
      <c r="FT6385" s="49"/>
      <c r="FU6385" s="49"/>
      <c r="FV6385" s="49"/>
      <c r="FW6385" s="49"/>
      <c r="FX6385" s="49"/>
      <c r="FY6385" s="49"/>
      <c r="FZ6385" s="49"/>
      <c r="GA6385" s="49"/>
      <c r="GB6385" s="49"/>
      <c r="GC6385" s="49"/>
      <c r="GD6385" s="49"/>
      <c r="GE6385" s="49"/>
      <c r="GF6385" s="49"/>
      <c r="GG6385" s="49"/>
      <c r="GH6385" s="49"/>
      <c r="GI6385" s="49"/>
      <c r="GJ6385" s="49"/>
      <c r="GK6385" s="49"/>
      <c r="GL6385" s="49"/>
      <c r="GM6385" s="49"/>
      <c r="GN6385" s="49"/>
      <c r="GO6385" s="49"/>
      <c r="GP6385" s="49"/>
      <c r="GQ6385" s="49"/>
      <c r="GR6385" s="49"/>
      <c r="GS6385" s="49"/>
      <c r="GT6385" s="49"/>
      <c r="GU6385" s="49"/>
      <c r="GV6385" s="49"/>
      <c r="GW6385" s="49"/>
      <c r="GX6385" s="49"/>
      <c r="GY6385" s="49"/>
      <c r="GZ6385" s="49"/>
      <c r="HA6385" s="49"/>
      <c r="HB6385" s="49"/>
      <c r="HC6385" s="49"/>
      <c r="HD6385" s="49"/>
      <c r="HE6385" s="49"/>
      <c r="HF6385" s="49"/>
      <c r="HG6385" s="49"/>
      <c r="HH6385" s="49"/>
      <c r="HI6385" s="49"/>
      <c r="HJ6385" s="49"/>
      <c r="HK6385" s="49"/>
      <c r="HL6385" s="49"/>
      <c r="HM6385" s="49"/>
      <c r="HN6385" s="49"/>
      <c r="HO6385" s="49"/>
      <c r="HP6385" s="49"/>
      <c r="HQ6385" s="49"/>
      <c r="HR6385" s="49"/>
      <c r="HS6385" s="49"/>
      <c r="HT6385" s="49"/>
      <c r="HU6385" s="49"/>
      <c r="HV6385" s="49"/>
      <c r="HW6385" s="49"/>
      <c r="HX6385" s="49"/>
      <c r="HY6385" s="49"/>
      <c r="HZ6385" s="49"/>
      <c r="IA6385" s="49"/>
      <c r="IB6385" s="49"/>
      <c r="IC6385" s="49"/>
      <c r="ID6385" s="49"/>
      <c r="IE6385" s="49"/>
      <c r="IF6385" s="49"/>
      <c r="IG6385" s="49"/>
      <c r="IH6385" s="49"/>
    </row>
    <row r="6386" spans="1:242">
      <c r="A6386" s="32">
        <v>129</v>
      </c>
      <c r="B6386" s="210" t="s">
        <v>7415</v>
      </c>
      <c r="C6386" s="555" t="s">
        <v>7465</v>
      </c>
      <c r="D6386" s="32" t="s">
        <v>1808</v>
      </c>
      <c r="E6386" s="195">
        <f t="shared" si="415"/>
        <v>0</v>
      </c>
      <c r="F6386" s="187"/>
      <c r="G6386" s="187"/>
      <c r="H6386" s="187"/>
      <c r="I6386" s="48"/>
      <c r="J6386" s="49"/>
      <c r="K6386" s="49"/>
      <c r="L6386" s="49"/>
      <c r="M6386" s="49"/>
      <c r="N6386" s="49"/>
      <c r="O6386" s="49"/>
      <c r="P6386" s="49"/>
      <c r="Q6386" s="49"/>
      <c r="R6386" s="49"/>
      <c r="S6386" s="49"/>
      <c r="T6386" s="49"/>
      <c r="U6386" s="49"/>
      <c r="V6386" s="49"/>
      <c r="W6386" s="49"/>
      <c r="X6386" s="49"/>
      <c r="Y6386" s="49"/>
      <c r="Z6386" s="49"/>
      <c r="AA6386" s="49"/>
      <c r="AB6386" s="49"/>
      <c r="AC6386" s="49"/>
      <c r="AD6386" s="49"/>
      <c r="AE6386" s="49"/>
      <c r="AF6386" s="49"/>
      <c r="AG6386" s="49"/>
      <c r="AH6386" s="49"/>
      <c r="AI6386" s="49"/>
      <c r="AJ6386" s="49"/>
      <c r="AK6386" s="49"/>
      <c r="AL6386" s="49"/>
      <c r="AM6386" s="49"/>
      <c r="AN6386" s="49"/>
      <c r="AO6386" s="49"/>
      <c r="AP6386" s="49"/>
      <c r="AQ6386" s="49"/>
      <c r="AR6386" s="49"/>
      <c r="AS6386" s="49"/>
      <c r="AT6386" s="49"/>
      <c r="AU6386" s="49"/>
      <c r="AV6386" s="49"/>
      <c r="AW6386" s="49"/>
      <c r="AX6386" s="49"/>
      <c r="AY6386" s="49"/>
      <c r="AZ6386" s="49"/>
      <c r="BA6386" s="49"/>
      <c r="BB6386" s="49"/>
      <c r="BC6386" s="49"/>
      <c r="BD6386" s="49"/>
      <c r="BE6386" s="49"/>
      <c r="BF6386" s="49"/>
      <c r="BG6386" s="49"/>
      <c r="BH6386" s="49"/>
      <c r="BI6386" s="49"/>
      <c r="BJ6386" s="49"/>
      <c r="BK6386" s="49"/>
      <c r="BL6386" s="49"/>
      <c r="BM6386" s="49"/>
      <c r="BN6386" s="49"/>
      <c r="BO6386" s="49"/>
      <c r="BP6386" s="49"/>
      <c r="BQ6386" s="49"/>
      <c r="BR6386" s="49"/>
      <c r="BS6386" s="49"/>
      <c r="BT6386" s="49"/>
      <c r="BU6386" s="49"/>
      <c r="BV6386" s="49"/>
      <c r="BW6386" s="49"/>
      <c r="BX6386" s="49"/>
      <c r="BY6386" s="49"/>
      <c r="BZ6386" s="49"/>
      <c r="CA6386" s="49"/>
      <c r="CB6386" s="49"/>
      <c r="CC6386" s="49"/>
      <c r="CD6386" s="49"/>
      <c r="CE6386" s="49"/>
      <c r="CF6386" s="49"/>
      <c r="CG6386" s="49"/>
      <c r="CH6386" s="49"/>
      <c r="CI6386" s="49"/>
      <c r="CJ6386" s="49"/>
      <c r="CK6386" s="49"/>
      <c r="CL6386" s="49"/>
      <c r="CM6386" s="49"/>
      <c r="CN6386" s="49"/>
      <c r="CO6386" s="49"/>
      <c r="CP6386" s="49"/>
      <c r="CQ6386" s="49"/>
      <c r="CR6386" s="49"/>
      <c r="CS6386" s="49"/>
      <c r="CT6386" s="49"/>
      <c r="CU6386" s="49"/>
      <c r="CV6386" s="49"/>
      <c r="CW6386" s="49"/>
      <c r="CX6386" s="49"/>
      <c r="CY6386" s="49"/>
      <c r="CZ6386" s="49"/>
      <c r="DA6386" s="49"/>
      <c r="DB6386" s="49"/>
      <c r="DC6386" s="49"/>
      <c r="DD6386" s="49"/>
      <c r="DE6386" s="49"/>
      <c r="DF6386" s="49"/>
      <c r="DG6386" s="49"/>
      <c r="DH6386" s="49"/>
      <c r="DI6386" s="49"/>
      <c r="DJ6386" s="49"/>
      <c r="DK6386" s="49"/>
      <c r="DL6386" s="49"/>
      <c r="DM6386" s="49"/>
      <c r="DN6386" s="49"/>
      <c r="DO6386" s="49"/>
      <c r="DP6386" s="49"/>
      <c r="DQ6386" s="49"/>
      <c r="DR6386" s="49"/>
      <c r="DS6386" s="49"/>
      <c r="DT6386" s="49"/>
      <c r="DU6386" s="49"/>
      <c r="DV6386" s="49"/>
      <c r="DW6386" s="49"/>
      <c r="DX6386" s="49"/>
      <c r="DY6386" s="49"/>
      <c r="DZ6386" s="49"/>
      <c r="EA6386" s="49"/>
      <c r="EB6386" s="49"/>
      <c r="EC6386" s="49"/>
      <c r="ED6386" s="49"/>
      <c r="EE6386" s="49"/>
      <c r="EF6386" s="49"/>
      <c r="EG6386" s="49"/>
      <c r="EH6386" s="49"/>
      <c r="EI6386" s="49"/>
      <c r="EJ6386" s="49"/>
      <c r="EK6386" s="49"/>
      <c r="EL6386" s="49"/>
      <c r="EM6386" s="49"/>
      <c r="EN6386" s="49"/>
      <c r="EO6386" s="49"/>
      <c r="EP6386" s="49"/>
      <c r="EQ6386" s="49"/>
      <c r="ER6386" s="49"/>
      <c r="ES6386" s="49"/>
      <c r="ET6386" s="49"/>
      <c r="EU6386" s="49"/>
      <c r="EV6386" s="49"/>
      <c r="EW6386" s="49"/>
      <c r="EX6386" s="49"/>
      <c r="EY6386" s="49"/>
      <c r="EZ6386" s="49"/>
      <c r="FA6386" s="49"/>
      <c r="FB6386" s="49"/>
      <c r="FC6386" s="49"/>
      <c r="FD6386" s="49"/>
      <c r="FE6386" s="49"/>
      <c r="FF6386" s="49"/>
      <c r="FG6386" s="49"/>
      <c r="FH6386" s="49"/>
      <c r="FI6386" s="49"/>
      <c r="FJ6386" s="49"/>
      <c r="FK6386" s="49"/>
      <c r="FL6386" s="49"/>
      <c r="FM6386" s="49"/>
      <c r="FN6386" s="49"/>
      <c r="FO6386" s="49"/>
      <c r="FP6386" s="49"/>
      <c r="FQ6386" s="49"/>
      <c r="FR6386" s="49"/>
      <c r="FS6386" s="49"/>
      <c r="FT6386" s="49"/>
      <c r="FU6386" s="49"/>
      <c r="FV6386" s="49"/>
      <c r="FW6386" s="49"/>
      <c r="FX6386" s="49"/>
      <c r="FY6386" s="49"/>
      <c r="FZ6386" s="49"/>
      <c r="GA6386" s="49"/>
      <c r="GB6386" s="49"/>
      <c r="GC6386" s="49"/>
      <c r="GD6386" s="49"/>
      <c r="GE6386" s="49"/>
      <c r="GF6386" s="49"/>
      <c r="GG6386" s="49"/>
      <c r="GH6386" s="49"/>
      <c r="GI6386" s="49"/>
      <c r="GJ6386" s="49"/>
      <c r="GK6386" s="49"/>
      <c r="GL6386" s="49"/>
      <c r="GM6386" s="49"/>
      <c r="GN6386" s="49"/>
      <c r="GO6386" s="49"/>
      <c r="GP6386" s="49"/>
      <c r="GQ6386" s="49"/>
      <c r="GR6386" s="49"/>
      <c r="GS6386" s="49"/>
      <c r="GT6386" s="49"/>
      <c r="GU6386" s="49"/>
      <c r="GV6386" s="49"/>
      <c r="GW6386" s="49"/>
      <c r="GX6386" s="49"/>
      <c r="GY6386" s="49"/>
      <c r="GZ6386" s="49"/>
      <c r="HA6386" s="49"/>
      <c r="HB6386" s="49"/>
      <c r="HC6386" s="49"/>
      <c r="HD6386" s="49"/>
      <c r="HE6386" s="49"/>
      <c r="HF6386" s="49"/>
      <c r="HG6386" s="49"/>
      <c r="HH6386" s="49"/>
      <c r="HI6386" s="49"/>
      <c r="HJ6386" s="49"/>
      <c r="HK6386" s="49"/>
      <c r="HL6386" s="49"/>
      <c r="HM6386" s="49"/>
      <c r="HN6386" s="49"/>
      <c r="HO6386" s="49"/>
      <c r="HP6386" s="49"/>
      <c r="HQ6386" s="49"/>
      <c r="HR6386" s="49"/>
      <c r="HS6386" s="49"/>
      <c r="HT6386" s="49"/>
      <c r="HU6386" s="49"/>
      <c r="HV6386" s="49"/>
      <c r="HW6386" s="49"/>
      <c r="HX6386" s="49"/>
      <c r="HY6386" s="49"/>
      <c r="HZ6386" s="49"/>
      <c r="IA6386" s="49"/>
      <c r="IB6386" s="49"/>
      <c r="IC6386" s="49"/>
      <c r="ID6386" s="49"/>
      <c r="IE6386" s="49"/>
      <c r="IF6386" s="49"/>
      <c r="IG6386" s="49"/>
      <c r="IH6386" s="49"/>
    </row>
    <row r="6387" spans="1:242">
      <c r="A6387" s="32">
        <v>130</v>
      </c>
      <c r="B6387" s="210" t="s">
        <v>7333</v>
      </c>
      <c r="C6387" s="555" t="s">
        <v>7466</v>
      </c>
      <c r="D6387" s="32" t="s">
        <v>1808</v>
      </c>
      <c r="E6387" s="195">
        <f t="shared" si="415"/>
        <v>0</v>
      </c>
      <c r="F6387" s="187"/>
      <c r="G6387" s="187"/>
      <c r="H6387" s="187"/>
      <c r="I6387" s="48"/>
      <c r="J6387" s="49"/>
      <c r="K6387" s="49"/>
      <c r="L6387" s="49"/>
      <c r="M6387" s="49"/>
      <c r="N6387" s="49"/>
      <c r="O6387" s="49"/>
      <c r="P6387" s="49"/>
      <c r="Q6387" s="49"/>
      <c r="R6387" s="49"/>
      <c r="S6387" s="49"/>
      <c r="T6387" s="49"/>
      <c r="U6387" s="49"/>
      <c r="V6387" s="49"/>
      <c r="W6387" s="49"/>
      <c r="X6387" s="49"/>
      <c r="Y6387" s="49"/>
      <c r="Z6387" s="49"/>
      <c r="AA6387" s="49"/>
      <c r="AB6387" s="49"/>
      <c r="AC6387" s="49"/>
      <c r="AD6387" s="49"/>
      <c r="AE6387" s="49"/>
      <c r="AF6387" s="49"/>
      <c r="AG6387" s="49"/>
      <c r="AH6387" s="49"/>
      <c r="AI6387" s="49"/>
      <c r="AJ6387" s="49"/>
      <c r="AK6387" s="49"/>
      <c r="AL6387" s="49"/>
      <c r="AM6387" s="49"/>
      <c r="AN6387" s="49"/>
      <c r="AO6387" s="49"/>
      <c r="AP6387" s="49"/>
      <c r="AQ6387" s="49"/>
      <c r="AR6387" s="49"/>
      <c r="AS6387" s="49"/>
      <c r="AT6387" s="49"/>
      <c r="AU6387" s="49"/>
      <c r="AV6387" s="49"/>
      <c r="AW6387" s="49"/>
      <c r="AX6387" s="49"/>
      <c r="AY6387" s="49"/>
      <c r="AZ6387" s="49"/>
      <c r="BA6387" s="49"/>
      <c r="BB6387" s="49"/>
      <c r="BC6387" s="49"/>
      <c r="BD6387" s="49"/>
      <c r="BE6387" s="49"/>
      <c r="BF6387" s="49"/>
      <c r="BG6387" s="49"/>
      <c r="BH6387" s="49"/>
      <c r="BI6387" s="49"/>
      <c r="BJ6387" s="49"/>
      <c r="BK6387" s="49"/>
      <c r="BL6387" s="49"/>
      <c r="BM6387" s="49"/>
      <c r="BN6387" s="49"/>
      <c r="BO6387" s="49"/>
      <c r="BP6387" s="49"/>
      <c r="BQ6387" s="49"/>
      <c r="BR6387" s="49"/>
      <c r="BS6387" s="49"/>
      <c r="BT6387" s="49"/>
      <c r="BU6387" s="49"/>
      <c r="BV6387" s="49"/>
      <c r="BW6387" s="49"/>
      <c r="BX6387" s="49"/>
      <c r="BY6387" s="49"/>
      <c r="BZ6387" s="49"/>
      <c r="CA6387" s="49"/>
      <c r="CB6387" s="49"/>
      <c r="CC6387" s="49"/>
      <c r="CD6387" s="49"/>
      <c r="CE6387" s="49"/>
      <c r="CF6387" s="49"/>
      <c r="CG6387" s="49"/>
      <c r="CH6387" s="49"/>
      <c r="CI6387" s="49"/>
      <c r="CJ6387" s="49"/>
      <c r="CK6387" s="49"/>
      <c r="CL6387" s="49"/>
      <c r="CM6387" s="49"/>
      <c r="CN6387" s="49"/>
      <c r="CO6387" s="49"/>
      <c r="CP6387" s="49"/>
      <c r="CQ6387" s="49"/>
      <c r="CR6387" s="49"/>
      <c r="CS6387" s="49"/>
      <c r="CT6387" s="49"/>
      <c r="CU6387" s="49"/>
      <c r="CV6387" s="49"/>
      <c r="CW6387" s="49"/>
      <c r="CX6387" s="49"/>
      <c r="CY6387" s="49"/>
      <c r="CZ6387" s="49"/>
      <c r="DA6387" s="49"/>
      <c r="DB6387" s="49"/>
      <c r="DC6387" s="49"/>
      <c r="DD6387" s="49"/>
      <c r="DE6387" s="49"/>
      <c r="DF6387" s="49"/>
      <c r="DG6387" s="49"/>
      <c r="DH6387" s="49"/>
      <c r="DI6387" s="49"/>
      <c r="DJ6387" s="49"/>
      <c r="DK6387" s="49"/>
      <c r="DL6387" s="49"/>
      <c r="DM6387" s="49"/>
      <c r="DN6387" s="49"/>
      <c r="DO6387" s="49"/>
      <c r="DP6387" s="49"/>
      <c r="DQ6387" s="49"/>
      <c r="DR6387" s="49"/>
      <c r="DS6387" s="49"/>
      <c r="DT6387" s="49"/>
      <c r="DU6387" s="49"/>
      <c r="DV6387" s="49"/>
      <c r="DW6387" s="49"/>
      <c r="DX6387" s="49"/>
      <c r="DY6387" s="49"/>
      <c r="DZ6387" s="49"/>
      <c r="EA6387" s="49"/>
      <c r="EB6387" s="49"/>
      <c r="EC6387" s="49"/>
      <c r="ED6387" s="49"/>
      <c r="EE6387" s="49"/>
      <c r="EF6387" s="49"/>
      <c r="EG6387" s="49"/>
      <c r="EH6387" s="49"/>
      <c r="EI6387" s="49"/>
      <c r="EJ6387" s="49"/>
      <c r="EK6387" s="49"/>
      <c r="EL6387" s="49"/>
      <c r="EM6387" s="49"/>
      <c r="EN6387" s="49"/>
      <c r="EO6387" s="49"/>
      <c r="EP6387" s="49"/>
      <c r="EQ6387" s="49"/>
      <c r="ER6387" s="49"/>
      <c r="ES6387" s="49"/>
      <c r="ET6387" s="49"/>
      <c r="EU6387" s="49"/>
      <c r="EV6387" s="49"/>
      <c r="EW6387" s="49"/>
      <c r="EX6387" s="49"/>
      <c r="EY6387" s="49"/>
      <c r="EZ6387" s="49"/>
      <c r="FA6387" s="49"/>
      <c r="FB6387" s="49"/>
      <c r="FC6387" s="49"/>
      <c r="FD6387" s="49"/>
      <c r="FE6387" s="49"/>
      <c r="FF6387" s="49"/>
      <c r="FG6387" s="49"/>
      <c r="FH6387" s="49"/>
      <c r="FI6387" s="49"/>
      <c r="FJ6387" s="49"/>
      <c r="FK6387" s="49"/>
      <c r="FL6387" s="49"/>
      <c r="FM6387" s="49"/>
      <c r="FN6387" s="49"/>
      <c r="FO6387" s="49"/>
      <c r="FP6387" s="49"/>
      <c r="FQ6387" s="49"/>
      <c r="FR6387" s="49"/>
      <c r="FS6387" s="49"/>
      <c r="FT6387" s="49"/>
      <c r="FU6387" s="49"/>
      <c r="FV6387" s="49"/>
      <c r="FW6387" s="49"/>
      <c r="FX6387" s="49"/>
      <c r="FY6387" s="49"/>
      <c r="FZ6387" s="49"/>
      <c r="GA6387" s="49"/>
      <c r="GB6387" s="49"/>
      <c r="GC6387" s="49"/>
      <c r="GD6387" s="49"/>
      <c r="GE6387" s="49"/>
      <c r="GF6387" s="49"/>
      <c r="GG6387" s="49"/>
      <c r="GH6387" s="49"/>
      <c r="GI6387" s="49"/>
      <c r="GJ6387" s="49"/>
      <c r="GK6387" s="49"/>
      <c r="GL6387" s="49"/>
      <c r="GM6387" s="49"/>
      <c r="GN6387" s="49"/>
      <c r="GO6387" s="49"/>
      <c r="GP6387" s="49"/>
      <c r="GQ6387" s="49"/>
      <c r="GR6387" s="49"/>
      <c r="GS6387" s="49"/>
      <c r="GT6387" s="49"/>
      <c r="GU6387" s="49"/>
      <c r="GV6387" s="49"/>
      <c r="GW6387" s="49"/>
      <c r="GX6387" s="49"/>
      <c r="GY6387" s="49"/>
      <c r="GZ6387" s="49"/>
      <c r="HA6387" s="49"/>
      <c r="HB6387" s="49"/>
      <c r="HC6387" s="49"/>
      <c r="HD6387" s="49"/>
      <c r="HE6387" s="49"/>
      <c r="HF6387" s="49"/>
      <c r="HG6387" s="49"/>
      <c r="HH6387" s="49"/>
      <c r="HI6387" s="49"/>
      <c r="HJ6387" s="49"/>
      <c r="HK6387" s="49"/>
      <c r="HL6387" s="49"/>
      <c r="HM6387" s="49"/>
      <c r="HN6387" s="49"/>
      <c r="HO6387" s="49"/>
      <c r="HP6387" s="49"/>
      <c r="HQ6387" s="49"/>
      <c r="HR6387" s="49"/>
      <c r="HS6387" s="49"/>
      <c r="HT6387" s="49"/>
      <c r="HU6387" s="49"/>
      <c r="HV6387" s="49"/>
      <c r="HW6387" s="49"/>
      <c r="HX6387" s="49"/>
      <c r="HY6387" s="49"/>
      <c r="HZ6387" s="49"/>
      <c r="IA6387" s="49"/>
      <c r="IB6387" s="49"/>
      <c r="IC6387" s="49"/>
      <c r="ID6387" s="49"/>
      <c r="IE6387" s="49"/>
      <c r="IF6387" s="49"/>
      <c r="IG6387" s="49"/>
      <c r="IH6387" s="49"/>
    </row>
    <row r="6388" spans="1:242">
      <c r="A6388" s="32">
        <v>131</v>
      </c>
      <c r="B6388" s="210" t="s">
        <v>7467</v>
      </c>
      <c r="C6388" s="555" t="s">
        <v>7468</v>
      </c>
      <c r="D6388" s="32" t="s">
        <v>1808</v>
      </c>
      <c r="E6388" s="195">
        <f t="shared" si="415"/>
        <v>1</v>
      </c>
      <c r="F6388" s="187"/>
      <c r="G6388" s="187">
        <v>1</v>
      </c>
      <c r="H6388" s="187"/>
      <c r="I6388" s="48"/>
      <c r="J6388" s="49"/>
      <c r="K6388" s="49"/>
      <c r="L6388" s="49"/>
      <c r="M6388" s="49"/>
      <c r="N6388" s="49"/>
      <c r="O6388" s="49"/>
      <c r="P6388" s="49"/>
      <c r="Q6388" s="49"/>
      <c r="R6388" s="49"/>
      <c r="S6388" s="49"/>
      <c r="T6388" s="49"/>
      <c r="U6388" s="49"/>
      <c r="V6388" s="49"/>
      <c r="W6388" s="49"/>
      <c r="X6388" s="49"/>
      <c r="Y6388" s="49"/>
      <c r="Z6388" s="49"/>
      <c r="AA6388" s="49"/>
      <c r="AB6388" s="49"/>
      <c r="AC6388" s="49"/>
      <c r="AD6388" s="49"/>
      <c r="AE6388" s="49"/>
      <c r="AF6388" s="49"/>
      <c r="AG6388" s="49"/>
      <c r="AH6388" s="49"/>
      <c r="AI6388" s="49"/>
      <c r="AJ6388" s="49"/>
      <c r="AK6388" s="49"/>
      <c r="AL6388" s="49"/>
      <c r="AM6388" s="49"/>
      <c r="AN6388" s="49"/>
      <c r="AO6388" s="49"/>
      <c r="AP6388" s="49"/>
      <c r="AQ6388" s="49"/>
      <c r="AR6388" s="49"/>
      <c r="AS6388" s="49"/>
      <c r="AT6388" s="49"/>
      <c r="AU6388" s="49"/>
      <c r="AV6388" s="49"/>
      <c r="AW6388" s="49"/>
      <c r="AX6388" s="49"/>
      <c r="AY6388" s="49"/>
      <c r="AZ6388" s="49"/>
      <c r="BA6388" s="49"/>
      <c r="BB6388" s="49"/>
      <c r="BC6388" s="49"/>
      <c r="BD6388" s="49"/>
      <c r="BE6388" s="49"/>
      <c r="BF6388" s="49"/>
      <c r="BG6388" s="49"/>
      <c r="BH6388" s="49"/>
      <c r="BI6388" s="49"/>
      <c r="BJ6388" s="49"/>
      <c r="BK6388" s="49"/>
      <c r="BL6388" s="49"/>
      <c r="BM6388" s="49"/>
      <c r="BN6388" s="49"/>
      <c r="BO6388" s="49"/>
      <c r="BP6388" s="49"/>
      <c r="BQ6388" s="49"/>
      <c r="BR6388" s="49"/>
      <c r="BS6388" s="49"/>
      <c r="BT6388" s="49"/>
      <c r="BU6388" s="49"/>
      <c r="BV6388" s="49"/>
      <c r="BW6388" s="49"/>
      <c r="BX6388" s="49"/>
      <c r="BY6388" s="49"/>
      <c r="BZ6388" s="49"/>
      <c r="CA6388" s="49"/>
      <c r="CB6388" s="49"/>
      <c r="CC6388" s="49"/>
      <c r="CD6388" s="49"/>
      <c r="CE6388" s="49"/>
      <c r="CF6388" s="49"/>
      <c r="CG6388" s="49"/>
      <c r="CH6388" s="49"/>
      <c r="CI6388" s="49"/>
      <c r="CJ6388" s="49"/>
      <c r="CK6388" s="49"/>
      <c r="CL6388" s="49"/>
      <c r="CM6388" s="49"/>
      <c r="CN6388" s="49"/>
      <c r="CO6388" s="49"/>
      <c r="CP6388" s="49"/>
      <c r="CQ6388" s="49"/>
      <c r="CR6388" s="49"/>
      <c r="CS6388" s="49"/>
      <c r="CT6388" s="49"/>
      <c r="CU6388" s="49"/>
      <c r="CV6388" s="49"/>
      <c r="CW6388" s="49"/>
      <c r="CX6388" s="49"/>
      <c r="CY6388" s="49"/>
      <c r="CZ6388" s="49"/>
      <c r="DA6388" s="49"/>
      <c r="DB6388" s="49"/>
      <c r="DC6388" s="49"/>
      <c r="DD6388" s="49"/>
      <c r="DE6388" s="49"/>
      <c r="DF6388" s="49"/>
      <c r="DG6388" s="49"/>
      <c r="DH6388" s="49"/>
      <c r="DI6388" s="49"/>
      <c r="DJ6388" s="49"/>
      <c r="DK6388" s="49"/>
      <c r="DL6388" s="49"/>
      <c r="DM6388" s="49"/>
      <c r="DN6388" s="49"/>
      <c r="DO6388" s="49"/>
      <c r="DP6388" s="49"/>
      <c r="DQ6388" s="49"/>
      <c r="DR6388" s="49"/>
      <c r="DS6388" s="49"/>
      <c r="DT6388" s="49"/>
      <c r="DU6388" s="49"/>
      <c r="DV6388" s="49"/>
      <c r="DW6388" s="49"/>
      <c r="DX6388" s="49"/>
      <c r="DY6388" s="49"/>
      <c r="DZ6388" s="49"/>
      <c r="EA6388" s="49"/>
      <c r="EB6388" s="49"/>
      <c r="EC6388" s="49"/>
      <c r="ED6388" s="49"/>
      <c r="EE6388" s="49"/>
      <c r="EF6388" s="49"/>
      <c r="EG6388" s="49"/>
      <c r="EH6388" s="49"/>
      <c r="EI6388" s="49"/>
      <c r="EJ6388" s="49"/>
      <c r="EK6388" s="49"/>
      <c r="EL6388" s="49"/>
      <c r="EM6388" s="49"/>
      <c r="EN6388" s="49"/>
      <c r="EO6388" s="49"/>
      <c r="EP6388" s="49"/>
      <c r="EQ6388" s="49"/>
      <c r="ER6388" s="49"/>
      <c r="ES6388" s="49"/>
      <c r="ET6388" s="49"/>
      <c r="EU6388" s="49"/>
      <c r="EV6388" s="49"/>
      <c r="EW6388" s="49"/>
      <c r="EX6388" s="49"/>
      <c r="EY6388" s="49"/>
      <c r="EZ6388" s="49"/>
      <c r="FA6388" s="49"/>
      <c r="FB6388" s="49"/>
      <c r="FC6388" s="49"/>
      <c r="FD6388" s="49"/>
      <c r="FE6388" s="49"/>
      <c r="FF6388" s="49"/>
      <c r="FG6388" s="49"/>
      <c r="FH6388" s="49"/>
      <c r="FI6388" s="49"/>
      <c r="FJ6388" s="49"/>
      <c r="FK6388" s="49"/>
      <c r="FL6388" s="49"/>
      <c r="FM6388" s="49"/>
      <c r="FN6388" s="49"/>
      <c r="FO6388" s="49"/>
      <c r="FP6388" s="49"/>
      <c r="FQ6388" s="49"/>
      <c r="FR6388" s="49"/>
      <c r="FS6388" s="49"/>
      <c r="FT6388" s="49"/>
      <c r="FU6388" s="49"/>
      <c r="FV6388" s="49"/>
      <c r="FW6388" s="49"/>
      <c r="FX6388" s="49"/>
      <c r="FY6388" s="49"/>
      <c r="FZ6388" s="49"/>
      <c r="GA6388" s="49"/>
      <c r="GB6388" s="49"/>
      <c r="GC6388" s="49"/>
      <c r="GD6388" s="49"/>
      <c r="GE6388" s="49"/>
      <c r="GF6388" s="49"/>
      <c r="GG6388" s="49"/>
      <c r="GH6388" s="49"/>
      <c r="GI6388" s="49"/>
      <c r="GJ6388" s="49"/>
      <c r="GK6388" s="49"/>
      <c r="GL6388" s="49"/>
      <c r="GM6388" s="49"/>
      <c r="GN6388" s="49"/>
      <c r="GO6388" s="49"/>
      <c r="GP6388" s="49"/>
      <c r="GQ6388" s="49"/>
      <c r="GR6388" s="49"/>
      <c r="GS6388" s="49"/>
      <c r="GT6388" s="49"/>
      <c r="GU6388" s="49"/>
      <c r="GV6388" s="49"/>
      <c r="GW6388" s="49"/>
      <c r="GX6388" s="49"/>
      <c r="GY6388" s="49"/>
      <c r="GZ6388" s="49"/>
      <c r="HA6388" s="49"/>
      <c r="HB6388" s="49"/>
      <c r="HC6388" s="49"/>
      <c r="HD6388" s="49"/>
      <c r="HE6388" s="49"/>
      <c r="HF6388" s="49"/>
      <c r="HG6388" s="49"/>
      <c r="HH6388" s="49"/>
      <c r="HI6388" s="49"/>
      <c r="HJ6388" s="49"/>
      <c r="HK6388" s="49"/>
      <c r="HL6388" s="49"/>
      <c r="HM6388" s="49"/>
      <c r="HN6388" s="49"/>
      <c r="HO6388" s="49"/>
      <c r="HP6388" s="49"/>
      <c r="HQ6388" s="49"/>
      <c r="HR6388" s="49"/>
      <c r="HS6388" s="49"/>
      <c r="HT6388" s="49"/>
      <c r="HU6388" s="49"/>
      <c r="HV6388" s="49"/>
      <c r="HW6388" s="49"/>
      <c r="HX6388" s="49"/>
      <c r="HY6388" s="49"/>
      <c r="HZ6388" s="49"/>
      <c r="IA6388" s="49"/>
      <c r="IB6388" s="49"/>
      <c r="IC6388" s="49"/>
      <c r="ID6388" s="49"/>
      <c r="IE6388" s="49"/>
      <c r="IF6388" s="49"/>
      <c r="IG6388" s="49"/>
      <c r="IH6388" s="49"/>
    </row>
    <row r="6389" spans="1:242">
      <c r="A6389" s="32">
        <v>132</v>
      </c>
      <c r="B6389" s="210" t="s">
        <v>3478</v>
      </c>
      <c r="C6389" s="555" t="s">
        <v>7469</v>
      </c>
      <c r="D6389" s="32" t="s">
        <v>1808</v>
      </c>
      <c r="E6389" s="195">
        <f t="shared" si="415"/>
        <v>0</v>
      </c>
      <c r="F6389" s="187"/>
      <c r="G6389" s="187"/>
      <c r="H6389" s="187"/>
      <c r="I6389" s="48"/>
      <c r="J6389" s="49"/>
      <c r="K6389" s="49"/>
      <c r="L6389" s="49"/>
      <c r="M6389" s="49"/>
      <c r="N6389" s="49"/>
      <c r="O6389" s="49"/>
      <c r="P6389" s="49"/>
      <c r="Q6389" s="49"/>
      <c r="R6389" s="49"/>
      <c r="S6389" s="49"/>
      <c r="T6389" s="49"/>
      <c r="U6389" s="49"/>
      <c r="V6389" s="49"/>
      <c r="W6389" s="49"/>
      <c r="X6389" s="49"/>
      <c r="Y6389" s="49"/>
      <c r="Z6389" s="49"/>
      <c r="AA6389" s="49"/>
      <c r="AB6389" s="49"/>
      <c r="AC6389" s="49"/>
      <c r="AD6389" s="49"/>
      <c r="AE6389" s="49"/>
      <c r="AF6389" s="49"/>
      <c r="AG6389" s="49"/>
      <c r="AH6389" s="49"/>
      <c r="AI6389" s="49"/>
      <c r="AJ6389" s="49"/>
      <c r="AK6389" s="49"/>
      <c r="AL6389" s="49"/>
      <c r="AM6389" s="49"/>
      <c r="AN6389" s="49"/>
      <c r="AO6389" s="49"/>
      <c r="AP6389" s="49"/>
      <c r="AQ6389" s="49"/>
      <c r="AR6389" s="49"/>
      <c r="AS6389" s="49"/>
      <c r="AT6389" s="49"/>
      <c r="AU6389" s="49"/>
      <c r="AV6389" s="49"/>
      <c r="AW6389" s="49"/>
      <c r="AX6389" s="49"/>
      <c r="AY6389" s="49"/>
      <c r="AZ6389" s="49"/>
      <c r="BA6389" s="49"/>
      <c r="BB6389" s="49"/>
      <c r="BC6389" s="49"/>
      <c r="BD6389" s="49"/>
      <c r="BE6389" s="49"/>
      <c r="BF6389" s="49"/>
      <c r="BG6389" s="49"/>
      <c r="BH6389" s="49"/>
      <c r="BI6389" s="49"/>
      <c r="BJ6389" s="49"/>
      <c r="BK6389" s="49"/>
      <c r="BL6389" s="49"/>
      <c r="BM6389" s="49"/>
      <c r="BN6389" s="49"/>
      <c r="BO6389" s="49"/>
      <c r="BP6389" s="49"/>
      <c r="BQ6389" s="49"/>
      <c r="BR6389" s="49"/>
      <c r="BS6389" s="49"/>
      <c r="BT6389" s="49"/>
      <c r="BU6389" s="49"/>
      <c r="BV6389" s="49"/>
      <c r="BW6389" s="49"/>
      <c r="BX6389" s="49"/>
      <c r="BY6389" s="49"/>
      <c r="BZ6389" s="49"/>
      <c r="CA6389" s="49"/>
      <c r="CB6389" s="49"/>
      <c r="CC6389" s="49"/>
      <c r="CD6389" s="49"/>
      <c r="CE6389" s="49"/>
      <c r="CF6389" s="49"/>
      <c r="CG6389" s="49"/>
      <c r="CH6389" s="49"/>
      <c r="CI6389" s="49"/>
      <c r="CJ6389" s="49"/>
      <c r="CK6389" s="49"/>
      <c r="CL6389" s="49"/>
      <c r="CM6389" s="49"/>
      <c r="CN6389" s="49"/>
      <c r="CO6389" s="49"/>
      <c r="CP6389" s="49"/>
      <c r="CQ6389" s="49"/>
      <c r="CR6389" s="49"/>
      <c r="CS6389" s="49"/>
      <c r="CT6389" s="49"/>
      <c r="CU6389" s="49"/>
      <c r="CV6389" s="49"/>
      <c r="CW6389" s="49"/>
      <c r="CX6389" s="49"/>
      <c r="CY6389" s="49"/>
      <c r="CZ6389" s="49"/>
      <c r="DA6389" s="49"/>
      <c r="DB6389" s="49"/>
      <c r="DC6389" s="49"/>
      <c r="DD6389" s="49"/>
      <c r="DE6389" s="49"/>
      <c r="DF6389" s="49"/>
      <c r="DG6389" s="49"/>
      <c r="DH6389" s="49"/>
      <c r="DI6389" s="49"/>
      <c r="DJ6389" s="49"/>
      <c r="DK6389" s="49"/>
      <c r="DL6389" s="49"/>
      <c r="DM6389" s="49"/>
      <c r="DN6389" s="49"/>
      <c r="DO6389" s="49"/>
      <c r="DP6389" s="49"/>
      <c r="DQ6389" s="49"/>
      <c r="DR6389" s="49"/>
      <c r="DS6389" s="49"/>
      <c r="DT6389" s="49"/>
      <c r="DU6389" s="49"/>
      <c r="DV6389" s="49"/>
      <c r="DW6389" s="49"/>
      <c r="DX6389" s="49"/>
      <c r="DY6389" s="49"/>
      <c r="DZ6389" s="49"/>
      <c r="EA6389" s="49"/>
      <c r="EB6389" s="49"/>
      <c r="EC6389" s="49"/>
      <c r="ED6389" s="49"/>
      <c r="EE6389" s="49"/>
      <c r="EF6389" s="49"/>
      <c r="EG6389" s="49"/>
      <c r="EH6389" s="49"/>
      <c r="EI6389" s="49"/>
      <c r="EJ6389" s="49"/>
      <c r="EK6389" s="49"/>
      <c r="EL6389" s="49"/>
      <c r="EM6389" s="49"/>
      <c r="EN6389" s="49"/>
      <c r="EO6389" s="49"/>
      <c r="EP6389" s="49"/>
      <c r="EQ6389" s="49"/>
      <c r="ER6389" s="49"/>
      <c r="ES6389" s="49"/>
      <c r="ET6389" s="49"/>
      <c r="EU6389" s="49"/>
      <c r="EV6389" s="49"/>
      <c r="EW6389" s="49"/>
      <c r="EX6389" s="49"/>
      <c r="EY6389" s="49"/>
      <c r="EZ6389" s="49"/>
      <c r="FA6389" s="49"/>
      <c r="FB6389" s="49"/>
      <c r="FC6389" s="49"/>
      <c r="FD6389" s="49"/>
      <c r="FE6389" s="49"/>
      <c r="FF6389" s="49"/>
      <c r="FG6389" s="49"/>
      <c r="FH6389" s="49"/>
      <c r="FI6389" s="49"/>
      <c r="FJ6389" s="49"/>
      <c r="FK6389" s="49"/>
      <c r="FL6389" s="49"/>
      <c r="FM6389" s="49"/>
      <c r="FN6389" s="49"/>
      <c r="FO6389" s="49"/>
      <c r="FP6389" s="49"/>
      <c r="FQ6389" s="49"/>
      <c r="FR6389" s="49"/>
      <c r="FS6389" s="49"/>
      <c r="FT6389" s="49"/>
      <c r="FU6389" s="49"/>
      <c r="FV6389" s="49"/>
      <c r="FW6389" s="49"/>
      <c r="FX6389" s="49"/>
      <c r="FY6389" s="49"/>
      <c r="FZ6389" s="49"/>
      <c r="GA6389" s="49"/>
      <c r="GB6389" s="49"/>
      <c r="GC6389" s="49"/>
      <c r="GD6389" s="49"/>
      <c r="GE6389" s="49"/>
      <c r="GF6389" s="49"/>
      <c r="GG6389" s="49"/>
      <c r="GH6389" s="49"/>
      <c r="GI6389" s="49"/>
      <c r="GJ6389" s="49"/>
      <c r="GK6389" s="49"/>
      <c r="GL6389" s="49"/>
      <c r="GM6389" s="49"/>
      <c r="GN6389" s="49"/>
      <c r="GO6389" s="49"/>
      <c r="GP6389" s="49"/>
      <c r="GQ6389" s="49"/>
      <c r="GR6389" s="49"/>
      <c r="GS6389" s="49"/>
      <c r="GT6389" s="49"/>
      <c r="GU6389" s="49"/>
      <c r="GV6389" s="49"/>
      <c r="GW6389" s="49"/>
      <c r="GX6389" s="49"/>
      <c r="GY6389" s="49"/>
      <c r="GZ6389" s="49"/>
      <c r="HA6389" s="49"/>
      <c r="HB6389" s="49"/>
      <c r="HC6389" s="49"/>
      <c r="HD6389" s="49"/>
      <c r="HE6389" s="49"/>
      <c r="HF6389" s="49"/>
      <c r="HG6389" s="49"/>
      <c r="HH6389" s="49"/>
      <c r="HI6389" s="49"/>
      <c r="HJ6389" s="49"/>
      <c r="HK6389" s="49"/>
      <c r="HL6389" s="49"/>
      <c r="HM6389" s="49"/>
      <c r="HN6389" s="49"/>
      <c r="HO6389" s="49"/>
      <c r="HP6389" s="49"/>
      <c r="HQ6389" s="49"/>
      <c r="HR6389" s="49"/>
      <c r="HS6389" s="49"/>
      <c r="HT6389" s="49"/>
      <c r="HU6389" s="49"/>
      <c r="HV6389" s="49"/>
      <c r="HW6389" s="49"/>
      <c r="HX6389" s="49"/>
      <c r="HY6389" s="49"/>
      <c r="HZ6389" s="49"/>
      <c r="IA6389" s="49"/>
      <c r="IB6389" s="49"/>
      <c r="IC6389" s="49"/>
      <c r="ID6389" s="49"/>
      <c r="IE6389" s="49"/>
      <c r="IF6389" s="49"/>
      <c r="IG6389" s="49"/>
      <c r="IH6389" s="49"/>
    </row>
    <row r="6390" spans="1:242">
      <c r="A6390" s="32">
        <v>133</v>
      </c>
      <c r="B6390" s="210" t="s">
        <v>7470</v>
      </c>
      <c r="C6390" s="555" t="s">
        <v>7471</v>
      </c>
      <c r="D6390" s="32" t="s">
        <v>1808</v>
      </c>
      <c r="E6390" s="195">
        <f t="shared" si="415"/>
        <v>0</v>
      </c>
      <c r="F6390" s="187"/>
      <c r="G6390" s="187"/>
      <c r="H6390" s="187"/>
      <c r="I6390" s="48"/>
      <c r="J6390" s="49"/>
      <c r="K6390" s="49"/>
      <c r="L6390" s="49"/>
      <c r="M6390" s="49"/>
      <c r="N6390" s="49"/>
      <c r="O6390" s="49"/>
      <c r="P6390" s="49"/>
      <c r="Q6390" s="49"/>
      <c r="R6390" s="49"/>
      <c r="S6390" s="49"/>
      <c r="T6390" s="49"/>
      <c r="U6390" s="49"/>
      <c r="V6390" s="49"/>
      <c r="W6390" s="49"/>
      <c r="X6390" s="49"/>
      <c r="Y6390" s="49"/>
      <c r="Z6390" s="49"/>
      <c r="AA6390" s="49"/>
      <c r="AB6390" s="49"/>
      <c r="AC6390" s="49"/>
      <c r="AD6390" s="49"/>
      <c r="AE6390" s="49"/>
      <c r="AF6390" s="49"/>
      <c r="AG6390" s="49"/>
      <c r="AH6390" s="49"/>
      <c r="AI6390" s="49"/>
      <c r="AJ6390" s="49"/>
      <c r="AK6390" s="49"/>
      <c r="AL6390" s="49"/>
      <c r="AM6390" s="49"/>
      <c r="AN6390" s="49"/>
      <c r="AO6390" s="49"/>
      <c r="AP6390" s="49"/>
      <c r="AQ6390" s="49"/>
      <c r="AR6390" s="49"/>
      <c r="AS6390" s="49"/>
      <c r="AT6390" s="49"/>
      <c r="AU6390" s="49"/>
      <c r="AV6390" s="49"/>
      <c r="AW6390" s="49"/>
      <c r="AX6390" s="49"/>
      <c r="AY6390" s="49"/>
      <c r="AZ6390" s="49"/>
      <c r="BA6390" s="49"/>
      <c r="BB6390" s="49"/>
      <c r="BC6390" s="49"/>
      <c r="BD6390" s="49"/>
      <c r="BE6390" s="49"/>
      <c r="BF6390" s="49"/>
      <c r="BG6390" s="49"/>
      <c r="BH6390" s="49"/>
      <c r="BI6390" s="49"/>
      <c r="BJ6390" s="49"/>
      <c r="BK6390" s="49"/>
      <c r="BL6390" s="49"/>
      <c r="BM6390" s="49"/>
      <c r="BN6390" s="49"/>
      <c r="BO6390" s="49"/>
      <c r="BP6390" s="49"/>
      <c r="BQ6390" s="49"/>
      <c r="BR6390" s="49"/>
      <c r="BS6390" s="49"/>
      <c r="BT6390" s="49"/>
      <c r="BU6390" s="49"/>
      <c r="BV6390" s="49"/>
      <c r="BW6390" s="49"/>
      <c r="BX6390" s="49"/>
      <c r="BY6390" s="49"/>
      <c r="BZ6390" s="49"/>
      <c r="CA6390" s="49"/>
      <c r="CB6390" s="49"/>
      <c r="CC6390" s="49"/>
      <c r="CD6390" s="49"/>
      <c r="CE6390" s="49"/>
      <c r="CF6390" s="49"/>
      <c r="CG6390" s="49"/>
      <c r="CH6390" s="49"/>
      <c r="CI6390" s="49"/>
      <c r="CJ6390" s="49"/>
      <c r="CK6390" s="49"/>
      <c r="CL6390" s="49"/>
      <c r="CM6390" s="49"/>
      <c r="CN6390" s="49"/>
      <c r="CO6390" s="49"/>
      <c r="CP6390" s="49"/>
      <c r="CQ6390" s="49"/>
      <c r="CR6390" s="49"/>
      <c r="CS6390" s="49"/>
      <c r="CT6390" s="49"/>
      <c r="CU6390" s="49"/>
      <c r="CV6390" s="49"/>
      <c r="CW6390" s="49"/>
      <c r="CX6390" s="49"/>
      <c r="CY6390" s="49"/>
      <c r="CZ6390" s="49"/>
      <c r="DA6390" s="49"/>
      <c r="DB6390" s="49"/>
      <c r="DC6390" s="49"/>
      <c r="DD6390" s="49"/>
      <c r="DE6390" s="49"/>
      <c r="DF6390" s="49"/>
      <c r="DG6390" s="49"/>
      <c r="DH6390" s="49"/>
      <c r="DI6390" s="49"/>
      <c r="DJ6390" s="49"/>
      <c r="DK6390" s="49"/>
      <c r="DL6390" s="49"/>
      <c r="DM6390" s="49"/>
      <c r="DN6390" s="49"/>
      <c r="DO6390" s="49"/>
      <c r="DP6390" s="49"/>
      <c r="DQ6390" s="49"/>
      <c r="DR6390" s="49"/>
      <c r="DS6390" s="49"/>
      <c r="DT6390" s="49"/>
      <c r="DU6390" s="49"/>
      <c r="DV6390" s="49"/>
      <c r="DW6390" s="49"/>
      <c r="DX6390" s="49"/>
      <c r="DY6390" s="49"/>
      <c r="DZ6390" s="49"/>
      <c r="EA6390" s="49"/>
      <c r="EB6390" s="49"/>
      <c r="EC6390" s="49"/>
      <c r="ED6390" s="49"/>
      <c r="EE6390" s="49"/>
      <c r="EF6390" s="49"/>
      <c r="EG6390" s="49"/>
      <c r="EH6390" s="49"/>
      <c r="EI6390" s="49"/>
      <c r="EJ6390" s="49"/>
      <c r="EK6390" s="49"/>
      <c r="EL6390" s="49"/>
      <c r="EM6390" s="49"/>
      <c r="EN6390" s="49"/>
      <c r="EO6390" s="49"/>
      <c r="EP6390" s="49"/>
      <c r="EQ6390" s="49"/>
      <c r="ER6390" s="49"/>
      <c r="ES6390" s="49"/>
      <c r="ET6390" s="49"/>
      <c r="EU6390" s="49"/>
      <c r="EV6390" s="49"/>
      <c r="EW6390" s="49"/>
      <c r="EX6390" s="49"/>
      <c r="EY6390" s="49"/>
      <c r="EZ6390" s="49"/>
      <c r="FA6390" s="49"/>
      <c r="FB6390" s="49"/>
      <c r="FC6390" s="49"/>
      <c r="FD6390" s="49"/>
      <c r="FE6390" s="49"/>
      <c r="FF6390" s="49"/>
      <c r="FG6390" s="49"/>
      <c r="FH6390" s="49"/>
      <c r="FI6390" s="49"/>
      <c r="FJ6390" s="49"/>
      <c r="FK6390" s="49"/>
      <c r="FL6390" s="49"/>
      <c r="FM6390" s="49"/>
      <c r="FN6390" s="49"/>
      <c r="FO6390" s="49"/>
      <c r="FP6390" s="49"/>
      <c r="FQ6390" s="49"/>
      <c r="FR6390" s="49"/>
      <c r="FS6390" s="49"/>
      <c r="FT6390" s="49"/>
      <c r="FU6390" s="49"/>
      <c r="FV6390" s="49"/>
      <c r="FW6390" s="49"/>
      <c r="FX6390" s="49"/>
      <c r="FY6390" s="49"/>
      <c r="FZ6390" s="49"/>
      <c r="GA6390" s="49"/>
      <c r="GB6390" s="49"/>
      <c r="GC6390" s="49"/>
      <c r="GD6390" s="49"/>
      <c r="GE6390" s="49"/>
      <c r="GF6390" s="49"/>
      <c r="GG6390" s="49"/>
      <c r="GH6390" s="49"/>
      <c r="GI6390" s="49"/>
      <c r="GJ6390" s="49"/>
      <c r="GK6390" s="49"/>
      <c r="GL6390" s="49"/>
      <c r="GM6390" s="49"/>
      <c r="GN6390" s="49"/>
      <c r="GO6390" s="49"/>
      <c r="GP6390" s="49"/>
      <c r="GQ6390" s="49"/>
      <c r="GR6390" s="49"/>
      <c r="GS6390" s="49"/>
      <c r="GT6390" s="49"/>
      <c r="GU6390" s="49"/>
      <c r="GV6390" s="49"/>
      <c r="GW6390" s="49"/>
      <c r="GX6390" s="49"/>
      <c r="GY6390" s="49"/>
      <c r="GZ6390" s="49"/>
      <c r="HA6390" s="49"/>
      <c r="HB6390" s="49"/>
      <c r="HC6390" s="49"/>
      <c r="HD6390" s="49"/>
      <c r="HE6390" s="49"/>
      <c r="HF6390" s="49"/>
      <c r="HG6390" s="49"/>
      <c r="HH6390" s="49"/>
      <c r="HI6390" s="49"/>
      <c r="HJ6390" s="49"/>
      <c r="HK6390" s="49"/>
      <c r="HL6390" s="49"/>
      <c r="HM6390" s="49"/>
      <c r="HN6390" s="49"/>
      <c r="HO6390" s="49"/>
      <c r="HP6390" s="49"/>
      <c r="HQ6390" s="49"/>
      <c r="HR6390" s="49"/>
      <c r="HS6390" s="49"/>
      <c r="HT6390" s="49"/>
      <c r="HU6390" s="49"/>
      <c r="HV6390" s="49"/>
      <c r="HW6390" s="49"/>
      <c r="HX6390" s="49"/>
      <c r="HY6390" s="49"/>
      <c r="HZ6390" s="49"/>
      <c r="IA6390" s="49"/>
      <c r="IB6390" s="49"/>
      <c r="IC6390" s="49"/>
      <c r="ID6390" s="49"/>
      <c r="IE6390" s="49"/>
      <c r="IF6390" s="49"/>
      <c r="IG6390" s="49"/>
      <c r="IH6390" s="49"/>
    </row>
    <row r="6391" spans="1:242">
      <c r="A6391" s="32">
        <v>134</v>
      </c>
      <c r="B6391" s="210" t="s">
        <v>5543</v>
      </c>
      <c r="C6391" s="555" t="s">
        <v>7472</v>
      </c>
      <c r="D6391" s="32" t="s">
        <v>1808</v>
      </c>
      <c r="E6391" s="195">
        <f t="shared" si="415"/>
        <v>0</v>
      </c>
      <c r="F6391" s="187"/>
      <c r="G6391" s="187"/>
      <c r="H6391" s="187"/>
      <c r="I6391" s="48"/>
      <c r="J6391" s="49"/>
      <c r="K6391" s="49"/>
      <c r="L6391" s="49"/>
      <c r="M6391" s="49"/>
      <c r="N6391" s="49"/>
      <c r="O6391" s="49"/>
      <c r="P6391" s="49"/>
      <c r="Q6391" s="49"/>
      <c r="R6391" s="49"/>
      <c r="S6391" s="49"/>
      <c r="T6391" s="49"/>
      <c r="U6391" s="49"/>
      <c r="V6391" s="49"/>
      <c r="W6391" s="49"/>
      <c r="X6391" s="49"/>
      <c r="Y6391" s="49"/>
      <c r="Z6391" s="49"/>
      <c r="AA6391" s="49"/>
      <c r="AB6391" s="49"/>
      <c r="AC6391" s="49"/>
      <c r="AD6391" s="49"/>
      <c r="AE6391" s="49"/>
      <c r="AF6391" s="49"/>
      <c r="AG6391" s="49"/>
      <c r="AH6391" s="49"/>
      <c r="AI6391" s="49"/>
      <c r="AJ6391" s="49"/>
      <c r="AK6391" s="49"/>
      <c r="AL6391" s="49"/>
      <c r="AM6391" s="49"/>
      <c r="AN6391" s="49"/>
      <c r="AO6391" s="49"/>
      <c r="AP6391" s="49"/>
      <c r="AQ6391" s="49"/>
      <c r="AR6391" s="49"/>
      <c r="AS6391" s="49"/>
      <c r="AT6391" s="49"/>
      <c r="AU6391" s="49"/>
      <c r="AV6391" s="49"/>
      <c r="AW6391" s="49"/>
      <c r="AX6391" s="49"/>
      <c r="AY6391" s="49"/>
      <c r="AZ6391" s="49"/>
      <c r="BA6391" s="49"/>
      <c r="BB6391" s="49"/>
      <c r="BC6391" s="49"/>
      <c r="BD6391" s="49"/>
      <c r="BE6391" s="49"/>
      <c r="BF6391" s="49"/>
      <c r="BG6391" s="49"/>
      <c r="BH6391" s="49"/>
      <c r="BI6391" s="49"/>
      <c r="BJ6391" s="49"/>
      <c r="BK6391" s="49"/>
      <c r="BL6391" s="49"/>
      <c r="BM6391" s="49"/>
      <c r="BN6391" s="49"/>
      <c r="BO6391" s="49"/>
      <c r="BP6391" s="49"/>
      <c r="BQ6391" s="49"/>
      <c r="BR6391" s="49"/>
      <c r="BS6391" s="49"/>
      <c r="BT6391" s="49"/>
      <c r="BU6391" s="49"/>
      <c r="BV6391" s="49"/>
      <c r="BW6391" s="49"/>
      <c r="BX6391" s="49"/>
      <c r="BY6391" s="49"/>
      <c r="BZ6391" s="49"/>
      <c r="CA6391" s="49"/>
      <c r="CB6391" s="49"/>
      <c r="CC6391" s="49"/>
      <c r="CD6391" s="49"/>
      <c r="CE6391" s="49"/>
      <c r="CF6391" s="49"/>
      <c r="CG6391" s="49"/>
      <c r="CH6391" s="49"/>
      <c r="CI6391" s="49"/>
      <c r="CJ6391" s="49"/>
      <c r="CK6391" s="49"/>
      <c r="CL6391" s="49"/>
      <c r="CM6391" s="49"/>
      <c r="CN6391" s="49"/>
      <c r="CO6391" s="49"/>
      <c r="CP6391" s="49"/>
      <c r="CQ6391" s="49"/>
      <c r="CR6391" s="49"/>
      <c r="CS6391" s="49"/>
      <c r="CT6391" s="49"/>
      <c r="CU6391" s="49"/>
      <c r="CV6391" s="49"/>
      <c r="CW6391" s="49"/>
      <c r="CX6391" s="49"/>
      <c r="CY6391" s="49"/>
      <c r="CZ6391" s="49"/>
      <c r="DA6391" s="49"/>
      <c r="DB6391" s="49"/>
      <c r="DC6391" s="49"/>
      <c r="DD6391" s="49"/>
      <c r="DE6391" s="49"/>
      <c r="DF6391" s="49"/>
      <c r="DG6391" s="49"/>
      <c r="DH6391" s="49"/>
      <c r="DI6391" s="49"/>
      <c r="DJ6391" s="49"/>
      <c r="DK6391" s="49"/>
      <c r="DL6391" s="49"/>
      <c r="DM6391" s="49"/>
      <c r="DN6391" s="49"/>
      <c r="DO6391" s="49"/>
      <c r="DP6391" s="49"/>
      <c r="DQ6391" s="49"/>
      <c r="DR6391" s="49"/>
      <c r="DS6391" s="49"/>
      <c r="DT6391" s="49"/>
      <c r="DU6391" s="49"/>
      <c r="DV6391" s="49"/>
      <c r="DW6391" s="49"/>
      <c r="DX6391" s="49"/>
      <c r="DY6391" s="49"/>
      <c r="DZ6391" s="49"/>
      <c r="EA6391" s="49"/>
      <c r="EB6391" s="49"/>
      <c r="EC6391" s="49"/>
      <c r="ED6391" s="49"/>
      <c r="EE6391" s="49"/>
      <c r="EF6391" s="49"/>
      <c r="EG6391" s="49"/>
      <c r="EH6391" s="49"/>
      <c r="EI6391" s="49"/>
      <c r="EJ6391" s="49"/>
      <c r="EK6391" s="49"/>
      <c r="EL6391" s="49"/>
      <c r="EM6391" s="49"/>
      <c r="EN6391" s="49"/>
      <c r="EO6391" s="49"/>
      <c r="EP6391" s="49"/>
      <c r="EQ6391" s="49"/>
      <c r="ER6391" s="49"/>
      <c r="ES6391" s="49"/>
      <c r="ET6391" s="49"/>
      <c r="EU6391" s="49"/>
      <c r="EV6391" s="49"/>
      <c r="EW6391" s="49"/>
      <c r="EX6391" s="49"/>
      <c r="EY6391" s="49"/>
      <c r="EZ6391" s="49"/>
      <c r="FA6391" s="49"/>
      <c r="FB6391" s="49"/>
      <c r="FC6391" s="49"/>
      <c r="FD6391" s="49"/>
      <c r="FE6391" s="49"/>
      <c r="FF6391" s="49"/>
      <c r="FG6391" s="49"/>
      <c r="FH6391" s="49"/>
      <c r="FI6391" s="49"/>
      <c r="FJ6391" s="49"/>
      <c r="FK6391" s="49"/>
      <c r="FL6391" s="49"/>
      <c r="FM6391" s="49"/>
      <c r="FN6391" s="49"/>
      <c r="FO6391" s="49"/>
      <c r="FP6391" s="49"/>
      <c r="FQ6391" s="49"/>
      <c r="FR6391" s="49"/>
      <c r="FS6391" s="49"/>
      <c r="FT6391" s="49"/>
      <c r="FU6391" s="49"/>
      <c r="FV6391" s="49"/>
      <c r="FW6391" s="49"/>
      <c r="FX6391" s="49"/>
      <c r="FY6391" s="49"/>
      <c r="FZ6391" s="49"/>
      <c r="GA6391" s="49"/>
      <c r="GB6391" s="49"/>
      <c r="GC6391" s="49"/>
      <c r="GD6391" s="49"/>
      <c r="GE6391" s="49"/>
      <c r="GF6391" s="49"/>
      <c r="GG6391" s="49"/>
      <c r="GH6391" s="49"/>
      <c r="GI6391" s="49"/>
      <c r="GJ6391" s="49"/>
      <c r="GK6391" s="49"/>
      <c r="GL6391" s="49"/>
      <c r="GM6391" s="49"/>
      <c r="GN6391" s="49"/>
      <c r="GO6391" s="49"/>
      <c r="GP6391" s="49"/>
      <c r="GQ6391" s="49"/>
      <c r="GR6391" s="49"/>
      <c r="GS6391" s="49"/>
      <c r="GT6391" s="49"/>
      <c r="GU6391" s="49"/>
      <c r="GV6391" s="49"/>
      <c r="GW6391" s="49"/>
      <c r="GX6391" s="49"/>
      <c r="GY6391" s="49"/>
      <c r="GZ6391" s="49"/>
      <c r="HA6391" s="49"/>
      <c r="HB6391" s="49"/>
      <c r="HC6391" s="49"/>
      <c r="HD6391" s="49"/>
      <c r="HE6391" s="49"/>
      <c r="HF6391" s="49"/>
      <c r="HG6391" s="49"/>
      <c r="HH6391" s="49"/>
      <c r="HI6391" s="49"/>
      <c r="HJ6391" s="49"/>
      <c r="HK6391" s="49"/>
      <c r="HL6391" s="49"/>
      <c r="HM6391" s="49"/>
      <c r="HN6391" s="49"/>
      <c r="HO6391" s="49"/>
      <c r="HP6391" s="49"/>
      <c r="HQ6391" s="49"/>
      <c r="HR6391" s="49"/>
      <c r="HS6391" s="49"/>
      <c r="HT6391" s="49"/>
      <c r="HU6391" s="49"/>
      <c r="HV6391" s="49"/>
      <c r="HW6391" s="49"/>
      <c r="HX6391" s="49"/>
      <c r="HY6391" s="49"/>
      <c r="HZ6391" s="49"/>
      <c r="IA6391" s="49"/>
      <c r="IB6391" s="49"/>
      <c r="IC6391" s="49"/>
      <c r="ID6391" s="49"/>
      <c r="IE6391" s="49"/>
      <c r="IF6391" s="49"/>
      <c r="IG6391" s="49"/>
      <c r="IH6391" s="49"/>
    </row>
    <row r="6392" spans="1:242" ht="30" customHeight="1">
      <c r="A6392" s="512"/>
      <c r="B6392" s="916" t="s">
        <v>7473</v>
      </c>
      <c r="C6392" s="916"/>
      <c r="D6392" s="916"/>
      <c r="E6392" s="916"/>
      <c r="F6392" s="916"/>
      <c r="G6392" s="916"/>
      <c r="H6392" s="916"/>
      <c r="I6392" s="48"/>
      <c r="J6392" s="49"/>
      <c r="K6392" s="49"/>
      <c r="L6392" s="49"/>
      <c r="M6392" s="49"/>
      <c r="N6392" s="49"/>
      <c r="O6392" s="49"/>
      <c r="P6392" s="49"/>
      <c r="Q6392" s="49"/>
      <c r="R6392" s="49"/>
      <c r="S6392" s="49"/>
      <c r="T6392" s="49"/>
      <c r="U6392" s="49"/>
      <c r="V6392" s="49"/>
      <c r="W6392" s="49"/>
      <c r="X6392" s="49"/>
      <c r="Y6392" s="49"/>
      <c r="Z6392" s="49"/>
      <c r="AA6392" s="49"/>
      <c r="AB6392" s="49"/>
      <c r="AC6392" s="49"/>
      <c r="AD6392" s="49"/>
      <c r="AE6392" s="49"/>
      <c r="AF6392" s="49"/>
      <c r="AG6392" s="49"/>
      <c r="AH6392" s="49"/>
      <c r="AI6392" s="49"/>
      <c r="AJ6392" s="49"/>
      <c r="AK6392" s="49"/>
      <c r="AL6392" s="49"/>
      <c r="AM6392" s="49"/>
      <c r="AN6392" s="49"/>
      <c r="AO6392" s="49"/>
      <c r="AP6392" s="49"/>
      <c r="AQ6392" s="49"/>
      <c r="AR6392" s="49"/>
      <c r="AS6392" s="49"/>
      <c r="AT6392" s="49"/>
      <c r="AU6392" s="49"/>
      <c r="AV6392" s="49"/>
      <c r="AW6392" s="49"/>
      <c r="AX6392" s="49"/>
      <c r="AY6392" s="49"/>
      <c r="AZ6392" s="49"/>
      <c r="BA6392" s="49"/>
      <c r="BB6392" s="49"/>
      <c r="BC6392" s="49"/>
      <c r="BD6392" s="49"/>
      <c r="BE6392" s="49"/>
      <c r="BF6392" s="49"/>
      <c r="BG6392" s="49"/>
      <c r="BH6392" s="49"/>
      <c r="BI6392" s="49"/>
      <c r="BJ6392" s="49"/>
      <c r="BK6392" s="49"/>
      <c r="BL6392" s="49"/>
      <c r="BM6392" s="49"/>
      <c r="BN6392" s="49"/>
      <c r="BO6392" s="49"/>
      <c r="BP6392" s="49"/>
      <c r="BQ6392" s="49"/>
      <c r="BR6392" s="49"/>
      <c r="BS6392" s="49"/>
      <c r="BT6392" s="49"/>
      <c r="BU6392" s="49"/>
      <c r="BV6392" s="49"/>
      <c r="BW6392" s="49"/>
      <c r="BX6392" s="49"/>
      <c r="BY6392" s="49"/>
      <c r="BZ6392" s="49"/>
      <c r="CA6392" s="49"/>
      <c r="CB6392" s="49"/>
      <c r="CC6392" s="49"/>
      <c r="CD6392" s="49"/>
      <c r="CE6392" s="49"/>
      <c r="CF6392" s="49"/>
      <c r="CG6392" s="49"/>
      <c r="CH6392" s="49"/>
      <c r="CI6392" s="49"/>
      <c r="CJ6392" s="49"/>
      <c r="CK6392" s="49"/>
      <c r="CL6392" s="49"/>
      <c r="CM6392" s="49"/>
      <c r="CN6392" s="49"/>
      <c r="CO6392" s="49"/>
      <c r="CP6392" s="49"/>
      <c r="CQ6392" s="49"/>
      <c r="CR6392" s="49"/>
      <c r="CS6392" s="49"/>
      <c r="CT6392" s="49"/>
      <c r="CU6392" s="49"/>
      <c r="CV6392" s="49"/>
      <c r="CW6392" s="49"/>
      <c r="CX6392" s="49"/>
      <c r="CY6392" s="49"/>
      <c r="CZ6392" s="49"/>
      <c r="DA6392" s="49"/>
      <c r="DB6392" s="49"/>
      <c r="DC6392" s="49"/>
      <c r="DD6392" s="49"/>
      <c r="DE6392" s="49"/>
      <c r="DF6392" s="49"/>
      <c r="DG6392" s="49"/>
      <c r="DH6392" s="49"/>
      <c r="DI6392" s="49"/>
      <c r="DJ6392" s="49"/>
      <c r="DK6392" s="49"/>
      <c r="DL6392" s="49"/>
      <c r="DM6392" s="49"/>
      <c r="DN6392" s="49"/>
      <c r="DO6392" s="49"/>
      <c r="DP6392" s="49"/>
      <c r="DQ6392" s="49"/>
      <c r="DR6392" s="49"/>
      <c r="DS6392" s="49"/>
      <c r="DT6392" s="49"/>
      <c r="DU6392" s="49"/>
      <c r="DV6392" s="49"/>
      <c r="DW6392" s="49"/>
      <c r="DX6392" s="49"/>
      <c r="DY6392" s="49"/>
      <c r="DZ6392" s="49"/>
      <c r="EA6392" s="49"/>
      <c r="EB6392" s="49"/>
      <c r="EC6392" s="49"/>
      <c r="ED6392" s="49"/>
      <c r="EE6392" s="49"/>
      <c r="EF6392" s="49"/>
      <c r="EG6392" s="49"/>
      <c r="EH6392" s="49"/>
      <c r="EI6392" s="49"/>
      <c r="EJ6392" s="49"/>
      <c r="EK6392" s="49"/>
      <c r="EL6392" s="49"/>
      <c r="EM6392" s="49"/>
      <c r="EN6392" s="49"/>
      <c r="EO6392" s="49"/>
      <c r="EP6392" s="49"/>
      <c r="EQ6392" s="49"/>
      <c r="ER6392" s="49"/>
      <c r="ES6392" s="49"/>
      <c r="ET6392" s="49"/>
      <c r="EU6392" s="49"/>
      <c r="EV6392" s="49"/>
      <c r="EW6392" s="49"/>
      <c r="EX6392" s="49"/>
      <c r="EY6392" s="49"/>
      <c r="EZ6392" s="49"/>
      <c r="FA6392" s="49"/>
      <c r="FB6392" s="49"/>
      <c r="FC6392" s="49"/>
      <c r="FD6392" s="49"/>
      <c r="FE6392" s="49"/>
      <c r="FF6392" s="49"/>
      <c r="FG6392" s="49"/>
      <c r="FH6392" s="49"/>
      <c r="FI6392" s="49"/>
      <c r="FJ6392" s="49"/>
      <c r="FK6392" s="49"/>
      <c r="FL6392" s="49"/>
      <c r="FM6392" s="49"/>
      <c r="FN6392" s="49"/>
      <c r="FO6392" s="49"/>
      <c r="FP6392" s="49"/>
      <c r="FQ6392" s="49"/>
      <c r="FR6392" s="49"/>
      <c r="FS6392" s="49"/>
      <c r="FT6392" s="49"/>
      <c r="FU6392" s="49"/>
      <c r="FV6392" s="49"/>
      <c r="FW6392" s="49"/>
      <c r="FX6392" s="49"/>
      <c r="FY6392" s="49"/>
      <c r="FZ6392" s="49"/>
      <c r="GA6392" s="49"/>
      <c r="GB6392" s="49"/>
      <c r="GC6392" s="49"/>
      <c r="GD6392" s="49"/>
      <c r="GE6392" s="49"/>
      <c r="GF6392" s="49"/>
      <c r="GG6392" s="49"/>
      <c r="GH6392" s="49"/>
      <c r="GI6392" s="49"/>
      <c r="GJ6392" s="49"/>
      <c r="GK6392" s="49"/>
      <c r="GL6392" s="49"/>
      <c r="GM6392" s="49"/>
      <c r="GN6392" s="49"/>
      <c r="GO6392" s="49"/>
      <c r="GP6392" s="49"/>
      <c r="GQ6392" s="49"/>
      <c r="GR6392" s="49"/>
      <c r="GS6392" s="49"/>
      <c r="GT6392" s="49"/>
      <c r="GU6392" s="49"/>
      <c r="GV6392" s="49"/>
      <c r="GW6392" s="49"/>
      <c r="GX6392" s="49"/>
      <c r="GY6392" s="49"/>
      <c r="GZ6392" s="49"/>
      <c r="HA6392" s="49"/>
      <c r="HB6392" s="49"/>
      <c r="HC6392" s="49"/>
      <c r="HD6392" s="49"/>
      <c r="HE6392" s="49"/>
      <c r="HF6392" s="49"/>
      <c r="HG6392" s="49"/>
      <c r="HH6392" s="49"/>
      <c r="HI6392" s="49"/>
      <c r="HJ6392" s="49"/>
      <c r="HK6392" s="49"/>
      <c r="HL6392" s="49"/>
      <c r="HM6392" s="49"/>
      <c r="HN6392" s="49"/>
      <c r="HO6392" s="49"/>
      <c r="HP6392" s="49"/>
      <c r="HQ6392" s="49"/>
      <c r="HR6392" s="49"/>
      <c r="HS6392" s="49"/>
      <c r="HT6392" s="49"/>
      <c r="HU6392" s="49"/>
      <c r="HV6392" s="49"/>
      <c r="HW6392" s="49"/>
      <c r="HX6392" s="49"/>
      <c r="HY6392" s="49"/>
      <c r="HZ6392" s="49"/>
      <c r="IA6392" s="49"/>
      <c r="IB6392" s="49"/>
      <c r="IC6392" s="49"/>
      <c r="ID6392" s="49"/>
      <c r="IE6392" s="49"/>
      <c r="IF6392" s="49"/>
      <c r="IG6392" s="49"/>
      <c r="IH6392" s="49"/>
    </row>
    <row r="6393" spans="1:242">
      <c r="A6393" s="32">
        <v>135</v>
      </c>
      <c r="B6393" s="210" t="s">
        <v>7378</v>
      </c>
      <c r="C6393" s="555" t="s">
        <v>7474</v>
      </c>
      <c r="D6393" s="32" t="s">
        <v>1808</v>
      </c>
      <c r="E6393" s="195">
        <f t="shared" ref="E6393:E6402" si="416">+F6393+G6393+H6393</f>
        <v>0</v>
      </c>
      <c r="F6393" s="187"/>
      <c r="G6393" s="187"/>
      <c r="H6393" s="187"/>
      <c r="I6393" s="48"/>
      <c r="J6393" s="49"/>
      <c r="K6393" s="49"/>
      <c r="L6393" s="49"/>
      <c r="M6393" s="49"/>
      <c r="N6393" s="49"/>
      <c r="O6393" s="49"/>
      <c r="P6393" s="49"/>
      <c r="Q6393" s="49"/>
      <c r="R6393" s="49"/>
      <c r="S6393" s="49"/>
      <c r="T6393" s="49"/>
      <c r="U6393" s="49"/>
      <c r="V6393" s="49"/>
      <c r="W6393" s="49"/>
      <c r="X6393" s="49"/>
      <c r="Y6393" s="49"/>
      <c r="Z6393" s="49"/>
      <c r="AA6393" s="49"/>
      <c r="AB6393" s="49"/>
      <c r="AC6393" s="49"/>
      <c r="AD6393" s="49"/>
      <c r="AE6393" s="49"/>
      <c r="AF6393" s="49"/>
      <c r="AG6393" s="49"/>
      <c r="AH6393" s="49"/>
      <c r="AI6393" s="49"/>
      <c r="AJ6393" s="49"/>
      <c r="AK6393" s="49"/>
      <c r="AL6393" s="49"/>
      <c r="AM6393" s="49"/>
      <c r="AN6393" s="49"/>
      <c r="AO6393" s="49"/>
      <c r="AP6393" s="49"/>
      <c r="AQ6393" s="49"/>
      <c r="AR6393" s="49"/>
      <c r="AS6393" s="49"/>
      <c r="AT6393" s="49"/>
      <c r="AU6393" s="49"/>
      <c r="AV6393" s="49"/>
      <c r="AW6393" s="49"/>
      <c r="AX6393" s="49"/>
      <c r="AY6393" s="49"/>
      <c r="AZ6393" s="49"/>
      <c r="BA6393" s="49"/>
      <c r="BB6393" s="49"/>
      <c r="BC6393" s="49"/>
      <c r="BD6393" s="49"/>
      <c r="BE6393" s="49"/>
      <c r="BF6393" s="49"/>
      <c r="BG6393" s="49"/>
      <c r="BH6393" s="49"/>
      <c r="BI6393" s="49"/>
      <c r="BJ6393" s="49"/>
      <c r="BK6393" s="49"/>
      <c r="BL6393" s="49"/>
      <c r="BM6393" s="49"/>
      <c r="BN6393" s="49"/>
      <c r="BO6393" s="49"/>
      <c r="BP6393" s="49"/>
      <c r="BQ6393" s="49"/>
      <c r="BR6393" s="49"/>
      <c r="BS6393" s="49"/>
      <c r="BT6393" s="49"/>
      <c r="BU6393" s="49"/>
      <c r="BV6393" s="49"/>
      <c r="BW6393" s="49"/>
      <c r="BX6393" s="49"/>
      <c r="BY6393" s="49"/>
      <c r="BZ6393" s="49"/>
      <c r="CA6393" s="49"/>
      <c r="CB6393" s="49"/>
      <c r="CC6393" s="49"/>
      <c r="CD6393" s="49"/>
      <c r="CE6393" s="49"/>
      <c r="CF6393" s="49"/>
      <c r="CG6393" s="49"/>
      <c r="CH6393" s="49"/>
      <c r="CI6393" s="49"/>
      <c r="CJ6393" s="49"/>
      <c r="CK6393" s="49"/>
      <c r="CL6393" s="49"/>
      <c r="CM6393" s="49"/>
      <c r="CN6393" s="49"/>
      <c r="CO6393" s="49"/>
      <c r="CP6393" s="49"/>
      <c r="CQ6393" s="49"/>
      <c r="CR6393" s="49"/>
      <c r="CS6393" s="49"/>
      <c r="CT6393" s="49"/>
      <c r="CU6393" s="49"/>
      <c r="CV6393" s="49"/>
      <c r="CW6393" s="49"/>
      <c r="CX6393" s="49"/>
      <c r="CY6393" s="49"/>
      <c r="CZ6393" s="49"/>
      <c r="DA6393" s="49"/>
      <c r="DB6393" s="49"/>
      <c r="DC6393" s="49"/>
      <c r="DD6393" s="49"/>
      <c r="DE6393" s="49"/>
      <c r="DF6393" s="49"/>
      <c r="DG6393" s="49"/>
      <c r="DH6393" s="49"/>
      <c r="DI6393" s="49"/>
      <c r="DJ6393" s="49"/>
      <c r="DK6393" s="49"/>
      <c r="DL6393" s="49"/>
      <c r="DM6393" s="49"/>
      <c r="DN6393" s="49"/>
      <c r="DO6393" s="49"/>
      <c r="DP6393" s="49"/>
      <c r="DQ6393" s="49"/>
      <c r="DR6393" s="49"/>
      <c r="DS6393" s="49"/>
      <c r="DT6393" s="49"/>
      <c r="DU6393" s="49"/>
      <c r="DV6393" s="49"/>
      <c r="DW6393" s="49"/>
      <c r="DX6393" s="49"/>
      <c r="DY6393" s="49"/>
      <c r="DZ6393" s="49"/>
      <c r="EA6393" s="49"/>
      <c r="EB6393" s="49"/>
      <c r="EC6393" s="49"/>
      <c r="ED6393" s="49"/>
      <c r="EE6393" s="49"/>
      <c r="EF6393" s="49"/>
      <c r="EG6393" s="49"/>
      <c r="EH6393" s="49"/>
      <c r="EI6393" s="49"/>
      <c r="EJ6393" s="49"/>
      <c r="EK6393" s="49"/>
      <c r="EL6393" s="49"/>
      <c r="EM6393" s="49"/>
      <c r="EN6393" s="49"/>
      <c r="EO6393" s="49"/>
      <c r="EP6393" s="49"/>
      <c r="EQ6393" s="49"/>
      <c r="ER6393" s="49"/>
      <c r="ES6393" s="49"/>
      <c r="ET6393" s="49"/>
      <c r="EU6393" s="49"/>
      <c r="EV6393" s="49"/>
      <c r="EW6393" s="49"/>
      <c r="EX6393" s="49"/>
      <c r="EY6393" s="49"/>
      <c r="EZ6393" s="49"/>
      <c r="FA6393" s="49"/>
      <c r="FB6393" s="49"/>
      <c r="FC6393" s="49"/>
      <c r="FD6393" s="49"/>
      <c r="FE6393" s="49"/>
      <c r="FF6393" s="49"/>
      <c r="FG6393" s="49"/>
      <c r="FH6393" s="49"/>
      <c r="FI6393" s="49"/>
      <c r="FJ6393" s="49"/>
      <c r="FK6393" s="49"/>
      <c r="FL6393" s="49"/>
      <c r="FM6393" s="49"/>
      <c r="FN6393" s="49"/>
      <c r="FO6393" s="49"/>
      <c r="FP6393" s="49"/>
      <c r="FQ6393" s="49"/>
      <c r="FR6393" s="49"/>
      <c r="FS6393" s="49"/>
      <c r="FT6393" s="49"/>
      <c r="FU6393" s="49"/>
      <c r="FV6393" s="49"/>
      <c r="FW6393" s="49"/>
      <c r="FX6393" s="49"/>
      <c r="FY6393" s="49"/>
      <c r="FZ6393" s="49"/>
      <c r="GA6393" s="49"/>
      <c r="GB6393" s="49"/>
      <c r="GC6393" s="49"/>
      <c r="GD6393" s="49"/>
      <c r="GE6393" s="49"/>
      <c r="GF6393" s="49"/>
      <c r="GG6393" s="49"/>
      <c r="GH6393" s="49"/>
      <c r="GI6393" s="49"/>
      <c r="GJ6393" s="49"/>
      <c r="GK6393" s="49"/>
      <c r="GL6393" s="49"/>
      <c r="GM6393" s="49"/>
      <c r="GN6393" s="49"/>
      <c r="GO6393" s="49"/>
      <c r="GP6393" s="49"/>
      <c r="GQ6393" s="49"/>
      <c r="GR6393" s="49"/>
      <c r="GS6393" s="49"/>
      <c r="GT6393" s="49"/>
      <c r="GU6393" s="49"/>
      <c r="GV6393" s="49"/>
      <c r="GW6393" s="49"/>
      <c r="GX6393" s="49"/>
      <c r="GY6393" s="49"/>
      <c r="GZ6393" s="49"/>
      <c r="HA6393" s="49"/>
      <c r="HB6393" s="49"/>
      <c r="HC6393" s="49"/>
      <c r="HD6393" s="49"/>
      <c r="HE6393" s="49"/>
      <c r="HF6393" s="49"/>
      <c r="HG6393" s="49"/>
      <c r="HH6393" s="49"/>
      <c r="HI6393" s="49"/>
      <c r="HJ6393" s="49"/>
      <c r="HK6393" s="49"/>
      <c r="HL6393" s="49"/>
      <c r="HM6393" s="49"/>
      <c r="HN6393" s="49"/>
      <c r="HO6393" s="49"/>
      <c r="HP6393" s="49"/>
      <c r="HQ6393" s="49"/>
      <c r="HR6393" s="49"/>
      <c r="HS6393" s="49"/>
      <c r="HT6393" s="49"/>
      <c r="HU6393" s="49"/>
      <c r="HV6393" s="49"/>
      <c r="HW6393" s="49"/>
      <c r="HX6393" s="49"/>
      <c r="HY6393" s="49"/>
      <c r="HZ6393" s="49"/>
      <c r="IA6393" s="49"/>
      <c r="IB6393" s="49"/>
      <c r="IC6393" s="49"/>
      <c r="ID6393" s="49"/>
      <c r="IE6393" s="49"/>
      <c r="IF6393" s="49"/>
      <c r="IG6393" s="49"/>
      <c r="IH6393" s="49"/>
    </row>
    <row r="6394" spans="1:242">
      <c r="A6394" s="32">
        <v>136</v>
      </c>
      <c r="B6394" s="210" t="s">
        <v>7299</v>
      </c>
      <c r="C6394" s="555" t="s">
        <v>7447</v>
      </c>
      <c r="D6394" s="32" t="s">
        <v>1808</v>
      </c>
      <c r="E6394" s="195">
        <f t="shared" si="416"/>
        <v>1</v>
      </c>
      <c r="F6394" s="187"/>
      <c r="G6394" s="187"/>
      <c r="H6394" s="187">
        <v>1</v>
      </c>
      <c r="I6394" s="48"/>
      <c r="J6394" s="49"/>
      <c r="K6394" s="49"/>
      <c r="L6394" s="49"/>
      <c r="M6394" s="49"/>
      <c r="N6394" s="49"/>
      <c r="O6394" s="49"/>
      <c r="P6394" s="49"/>
      <c r="Q6394" s="49"/>
      <c r="R6394" s="49"/>
      <c r="S6394" s="49"/>
      <c r="T6394" s="49"/>
      <c r="U6394" s="49"/>
      <c r="V6394" s="49"/>
      <c r="W6394" s="49"/>
      <c r="X6394" s="49"/>
      <c r="Y6394" s="49"/>
      <c r="Z6394" s="49"/>
      <c r="AA6394" s="49"/>
      <c r="AB6394" s="49"/>
      <c r="AC6394" s="49"/>
      <c r="AD6394" s="49"/>
      <c r="AE6394" s="49"/>
      <c r="AF6394" s="49"/>
      <c r="AG6394" s="49"/>
      <c r="AH6394" s="49"/>
      <c r="AI6394" s="49"/>
      <c r="AJ6394" s="49"/>
      <c r="AK6394" s="49"/>
      <c r="AL6394" s="49"/>
      <c r="AM6394" s="49"/>
      <c r="AN6394" s="49"/>
      <c r="AO6394" s="49"/>
      <c r="AP6394" s="49"/>
      <c r="AQ6394" s="49"/>
      <c r="AR6394" s="49"/>
      <c r="AS6394" s="49"/>
      <c r="AT6394" s="49"/>
      <c r="AU6394" s="49"/>
      <c r="AV6394" s="49"/>
      <c r="AW6394" s="49"/>
      <c r="AX6394" s="49"/>
      <c r="AY6394" s="49"/>
      <c r="AZ6394" s="49"/>
      <c r="BA6394" s="49"/>
      <c r="BB6394" s="49"/>
      <c r="BC6394" s="49"/>
      <c r="BD6394" s="49"/>
      <c r="BE6394" s="49"/>
      <c r="BF6394" s="49"/>
      <c r="BG6394" s="49"/>
      <c r="BH6394" s="49"/>
      <c r="BI6394" s="49"/>
      <c r="BJ6394" s="49"/>
      <c r="BK6394" s="49"/>
      <c r="BL6394" s="49"/>
      <c r="BM6394" s="49"/>
      <c r="BN6394" s="49"/>
      <c r="BO6394" s="49"/>
      <c r="BP6394" s="49"/>
      <c r="BQ6394" s="49"/>
      <c r="BR6394" s="49"/>
      <c r="BS6394" s="49"/>
      <c r="BT6394" s="49"/>
      <c r="BU6394" s="49"/>
      <c r="BV6394" s="49"/>
      <c r="BW6394" s="49"/>
      <c r="BX6394" s="49"/>
      <c r="BY6394" s="49"/>
      <c r="BZ6394" s="49"/>
      <c r="CA6394" s="49"/>
      <c r="CB6394" s="49"/>
      <c r="CC6394" s="49"/>
      <c r="CD6394" s="49"/>
      <c r="CE6394" s="49"/>
      <c r="CF6394" s="49"/>
      <c r="CG6394" s="49"/>
      <c r="CH6394" s="49"/>
      <c r="CI6394" s="49"/>
      <c r="CJ6394" s="49"/>
      <c r="CK6394" s="49"/>
      <c r="CL6394" s="49"/>
      <c r="CM6394" s="49"/>
      <c r="CN6394" s="49"/>
      <c r="CO6394" s="49"/>
      <c r="CP6394" s="49"/>
      <c r="CQ6394" s="49"/>
      <c r="CR6394" s="49"/>
      <c r="CS6394" s="49"/>
      <c r="CT6394" s="49"/>
      <c r="CU6394" s="49"/>
      <c r="CV6394" s="49"/>
      <c r="CW6394" s="49"/>
      <c r="CX6394" s="49"/>
      <c r="CY6394" s="49"/>
      <c r="CZ6394" s="49"/>
      <c r="DA6394" s="49"/>
      <c r="DB6394" s="49"/>
      <c r="DC6394" s="49"/>
      <c r="DD6394" s="49"/>
      <c r="DE6394" s="49"/>
      <c r="DF6394" s="49"/>
      <c r="DG6394" s="49"/>
      <c r="DH6394" s="49"/>
      <c r="DI6394" s="49"/>
      <c r="DJ6394" s="49"/>
      <c r="DK6394" s="49"/>
      <c r="DL6394" s="49"/>
      <c r="DM6394" s="49"/>
      <c r="DN6394" s="49"/>
      <c r="DO6394" s="49"/>
      <c r="DP6394" s="49"/>
      <c r="DQ6394" s="49"/>
      <c r="DR6394" s="49"/>
      <c r="DS6394" s="49"/>
      <c r="DT6394" s="49"/>
      <c r="DU6394" s="49"/>
      <c r="DV6394" s="49"/>
      <c r="DW6394" s="49"/>
      <c r="DX6394" s="49"/>
      <c r="DY6394" s="49"/>
      <c r="DZ6394" s="49"/>
      <c r="EA6394" s="49"/>
      <c r="EB6394" s="49"/>
      <c r="EC6394" s="49"/>
      <c r="ED6394" s="49"/>
      <c r="EE6394" s="49"/>
      <c r="EF6394" s="49"/>
      <c r="EG6394" s="49"/>
      <c r="EH6394" s="49"/>
      <c r="EI6394" s="49"/>
      <c r="EJ6394" s="49"/>
      <c r="EK6394" s="49"/>
      <c r="EL6394" s="49"/>
      <c r="EM6394" s="49"/>
      <c r="EN6394" s="49"/>
      <c r="EO6394" s="49"/>
      <c r="EP6394" s="49"/>
      <c r="EQ6394" s="49"/>
      <c r="ER6394" s="49"/>
      <c r="ES6394" s="49"/>
      <c r="ET6394" s="49"/>
      <c r="EU6394" s="49"/>
      <c r="EV6394" s="49"/>
      <c r="EW6394" s="49"/>
      <c r="EX6394" s="49"/>
      <c r="EY6394" s="49"/>
      <c r="EZ6394" s="49"/>
      <c r="FA6394" s="49"/>
      <c r="FB6394" s="49"/>
      <c r="FC6394" s="49"/>
      <c r="FD6394" s="49"/>
      <c r="FE6394" s="49"/>
      <c r="FF6394" s="49"/>
      <c r="FG6394" s="49"/>
      <c r="FH6394" s="49"/>
      <c r="FI6394" s="49"/>
      <c r="FJ6394" s="49"/>
      <c r="FK6394" s="49"/>
      <c r="FL6394" s="49"/>
      <c r="FM6394" s="49"/>
      <c r="FN6394" s="49"/>
      <c r="FO6394" s="49"/>
      <c r="FP6394" s="49"/>
      <c r="FQ6394" s="49"/>
      <c r="FR6394" s="49"/>
      <c r="FS6394" s="49"/>
      <c r="FT6394" s="49"/>
      <c r="FU6394" s="49"/>
      <c r="FV6394" s="49"/>
      <c r="FW6394" s="49"/>
      <c r="FX6394" s="49"/>
      <c r="FY6394" s="49"/>
      <c r="FZ6394" s="49"/>
      <c r="GA6394" s="49"/>
      <c r="GB6394" s="49"/>
      <c r="GC6394" s="49"/>
      <c r="GD6394" s="49"/>
      <c r="GE6394" s="49"/>
      <c r="GF6394" s="49"/>
      <c r="GG6394" s="49"/>
      <c r="GH6394" s="49"/>
      <c r="GI6394" s="49"/>
      <c r="GJ6394" s="49"/>
      <c r="GK6394" s="49"/>
      <c r="GL6394" s="49"/>
      <c r="GM6394" s="49"/>
      <c r="GN6394" s="49"/>
      <c r="GO6394" s="49"/>
      <c r="GP6394" s="49"/>
      <c r="GQ6394" s="49"/>
      <c r="GR6394" s="49"/>
      <c r="GS6394" s="49"/>
      <c r="GT6394" s="49"/>
      <c r="GU6394" s="49"/>
      <c r="GV6394" s="49"/>
      <c r="GW6394" s="49"/>
      <c r="GX6394" s="49"/>
      <c r="GY6394" s="49"/>
      <c r="GZ6394" s="49"/>
      <c r="HA6394" s="49"/>
      <c r="HB6394" s="49"/>
      <c r="HC6394" s="49"/>
      <c r="HD6394" s="49"/>
      <c r="HE6394" s="49"/>
      <c r="HF6394" s="49"/>
      <c r="HG6394" s="49"/>
      <c r="HH6394" s="49"/>
      <c r="HI6394" s="49"/>
      <c r="HJ6394" s="49"/>
      <c r="HK6394" s="49"/>
      <c r="HL6394" s="49"/>
      <c r="HM6394" s="49"/>
      <c r="HN6394" s="49"/>
      <c r="HO6394" s="49"/>
      <c r="HP6394" s="49"/>
      <c r="HQ6394" s="49"/>
      <c r="HR6394" s="49"/>
      <c r="HS6394" s="49"/>
      <c r="HT6394" s="49"/>
      <c r="HU6394" s="49"/>
      <c r="HV6394" s="49"/>
      <c r="HW6394" s="49"/>
      <c r="HX6394" s="49"/>
      <c r="HY6394" s="49"/>
      <c r="HZ6394" s="49"/>
      <c r="IA6394" s="49"/>
      <c r="IB6394" s="49"/>
      <c r="IC6394" s="49"/>
      <c r="ID6394" s="49"/>
      <c r="IE6394" s="49"/>
      <c r="IF6394" s="49"/>
      <c r="IG6394" s="49"/>
      <c r="IH6394" s="49"/>
    </row>
    <row r="6395" spans="1:242">
      <c r="A6395" s="32">
        <v>137</v>
      </c>
      <c r="B6395" s="210" t="s">
        <v>7333</v>
      </c>
      <c r="C6395" s="555" t="s">
        <v>7475</v>
      </c>
      <c r="D6395" s="32" t="s">
        <v>1808</v>
      </c>
      <c r="E6395" s="195">
        <f t="shared" si="416"/>
        <v>0</v>
      </c>
      <c r="F6395" s="187"/>
      <c r="G6395" s="187"/>
      <c r="H6395" s="187"/>
      <c r="I6395" s="48"/>
      <c r="J6395" s="49"/>
      <c r="K6395" s="49"/>
      <c r="L6395" s="49"/>
      <c r="M6395" s="49"/>
      <c r="N6395" s="49"/>
      <c r="O6395" s="49"/>
      <c r="P6395" s="49"/>
      <c r="Q6395" s="49"/>
      <c r="R6395" s="49"/>
      <c r="S6395" s="49"/>
      <c r="T6395" s="49"/>
      <c r="U6395" s="49"/>
      <c r="V6395" s="49"/>
      <c r="W6395" s="49"/>
      <c r="X6395" s="49"/>
      <c r="Y6395" s="49"/>
      <c r="Z6395" s="49"/>
      <c r="AA6395" s="49"/>
      <c r="AB6395" s="49"/>
      <c r="AC6395" s="49"/>
      <c r="AD6395" s="49"/>
      <c r="AE6395" s="49"/>
      <c r="AF6395" s="49"/>
      <c r="AG6395" s="49"/>
      <c r="AH6395" s="49"/>
      <c r="AI6395" s="49"/>
      <c r="AJ6395" s="49"/>
      <c r="AK6395" s="49"/>
      <c r="AL6395" s="49"/>
      <c r="AM6395" s="49"/>
      <c r="AN6395" s="49"/>
      <c r="AO6395" s="49"/>
      <c r="AP6395" s="49"/>
      <c r="AQ6395" s="49"/>
      <c r="AR6395" s="49"/>
      <c r="AS6395" s="49"/>
      <c r="AT6395" s="49"/>
      <c r="AU6395" s="49"/>
      <c r="AV6395" s="49"/>
      <c r="AW6395" s="49"/>
      <c r="AX6395" s="49"/>
      <c r="AY6395" s="49"/>
      <c r="AZ6395" s="49"/>
      <c r="BA6395" s="49"/>
      <c r="BB6395" s="49"/>
      <c r="BC6395" s="49"/>
      <c r="BD6395" s="49"/>
      <c r="BE6395" s="49"/>
      <c r="BF6395" s="49"/>
      <c r="BG6395" s="49"/>
      <c r="BH6395" s="49"/>
      <c r="BI6395" s="49"/>
      <c r="BJ6395" s="49"/>
      <c r="BK6395" s="49"/>
      <c r="BL6395" s="49"/>
      <c r="BM6395" s="49"/>
      <c r="BN6395" s="49"/>
      <c r="BO6395" s="49"/>
      <c r="BP6395" s="49"/>
      <c r="BQ6395" s="49"/>
      <c r="BR6395" s="49"/>
      <c r="BS6395" s="49"/>
      <c r="BT6395" s="49"/>
      <c r="BU6395" s="49"/>
      <c r="BV6395" s="49"/>
      <c r="BW6395" s="49"/>
      <c r="BX6395" s="49"/>
      <c r="BY6395" s="49"/>
      <c r="BZ6395" s="49"/>
      <c r="CA6395" s="49"/>
      <c r="CB6395" s="49"/>
      <c r="CC6395" s="49"/>
      <c r="CD6395" s="49"/>
      <c r="CE6395" s="49"/>
      <c r="CF6395" s="49"/>
      <c r="CG6395" s="49"/>
      <c r="CH6395" s="49"/>
      <c r="CI6395" s="49"/>
      <c r="CJ6395" s="49"/>
      <c r="CK6395" s="49"/>
      <c r="CL6395" s="49"/>
      <c r="CM6395" s="49"/>
      <c r="CN6395" s="49"/>
      <c r="CO6395" s="49"/>
      <c r="CP6395" s="49"/>
      <c r="CQ6395" s="49"/>
      <c r="CR6395" s="49"/>
      <c r="CS6395" s="49"/>
      <c r="CT6395" s="49"/>
      <c r="CU6395" s="49"/>
      <c r="CV6395" s="49"/>
      <c r="CW6395" s="49"/>
      <c r="CX6395" s="49"/>
      <c r="CY6395" s="49"/>
      <c r="CZ6395" s="49"/>
      <c r="DA6395" s="49"/>
      <c r="DB6395" s="49"/>
      <c r="DC6395" s="49"/>
      <c r="DD6395" s="49"/>
      <c r="DE6395" s="49"/>
      <c r="DF6395" s="49"/>
      <c r="DG6395" s="49"/>
      <c r="DH6395" s="49"/>
      <c r="DI6395" s="49"/>
      <c r="DJ6395" s="49"/>
      <c r="DK6395" s="49"/>
      <c r="DL6395" s="49"/>
      <c r="DM6395" s="49"/>
      <c r="DN6395" s="49"/>
      <c r="DO6395" s="49"/>
      <c r="DP6395" s="49"/>
      <c r="DQ6395" s="49"/>
      <c r="DR6395" s="49"/>
      <c r="DS6395" s="49"/>
      <c r="DT6395" s="49"/>
      <c r="DU6395" s="49"/>
      <c r="DV6395" s="49"/>
      <c r="DW6395" s="49"/>
      <c r="DX6395" s="49"/>
      <c r="DY6395" s="49"/>
      <c r="DZ6395" s="49"/>
      <c r="EA6395" s="49"/>
      <c r="EB6395" s="49"/>
      <c r="EC6395" s="49"/>
      <c r="ED6395" s="49"/>
      <c r="EE6395" s="49"/>
      <c r="EF6395" s="49"/>
      <c r="EG6395" s="49"/>
      <c r="EH6395" s="49"/>
      <c r="EI6395" s="49"/>
      <c r="EJ6395" s="49"/>
      <c r="EK6395" s="49"/>
      <c r="EL6395" s="49"/>
      <c r="EM6395" s="49"/>
      <c r="EN6395" s="49"/>
      <c r="EO6395" s="49"/>
      <c r="EP6395" s="49"/>
      <c r="EQ6395" s="49"/>
      <c r="ER6395" s="49"/>
      <c r="ES6395" s="49"/>
      <c r="ET6395" s="49"/>
      <c r="EU6395" s="49"/>
      <c r="EV6395" s="49"/>
      <c r="EW6395" s="49"/>
      <c r="EX6395" s="49"/>
      <c r="EY6395" s="49"/>
      <c r="EZ6395" s="49"/>
      <c r="FA6395" s="49"/>
      <c r="FB6395" s="49"/>
      <c r="FC6395" s="49"/>
      <c r="FD6395" s="49"/>
      <c r="FE6395" s="49"/>
      <c r="FF6395" s="49"/>
      <c r="FG6395" s="49"/>
      <c r="FH6395" s="49"/>
      <c r="FI6395" s="49"/>
      <c r="FJ6395" s="49"/>
      <c r="FK6395" s="49"/>
      <c r="FL6395" s="49"/>
      <c r="FM6395" s="49"/>
      <c r="FN6395" s="49"/>
      <c r="FO6395" s="49"/>
      <c r="FP6395" s="49"/>
      <c r="FQ6395" s="49"/>
      <c r="FR6395" s="49"/>
      <c r="FS6395" s="49"/>
      <c r="FT6395" s="49"/>
      <c r="FU6395" s="49"/>
      <c r="FV6395" s="49"/>
      <c r="FW6395" s="49"/>
      <c r="FX6395" s="49"/>
      <c r="FY6395" s="49"/>
      <c r="FZ6395" s="49"/>
      <c r="GA6395" s="49"/>
      <c r="GB6395" s="49"/>
      <c r="GC6395" s="49"/>
      <c r="GD6395" s="49"/>
      <c r="GE6395" s="49"/>
      <c r="GF6395" s="49"/>
      <c r="GG6395" s="49"/>
      <c r="GH6395" s="49"/>
      <c r="GI6395" s="49"/>
      <c r="GJ6395" s="49"/>
      <c r="GK6395" s="49"/>
      <c r="GL6395" s="49"/>
      <c r="GM6395" s="49"/>
      <c r="GN6395" s="49"/>
      <c r="GO6395" s="49"/>
      <c r="GP6395" s="49"/>
      <c r="GQ6395" s="49"/>
      <c r="GR6395" s="49"/>
      <c r="GS6395" s="49"/>
      <c r="GT6395" s="49"/>
      <c r="GU6395" s="49"/>
      <c r="GV6395" s="49"/>
      <c r="GW6395" s="49"/>
      <c r="GX6395" s="49"/>
      <c r="GY6395" s="49"/>
      <c r="GZ6395" s="49"/>
      <c r="HA6395" s="49"/>
      <c r="HB6395" s="49"/>
      <c r="HC6395" s="49"/>
      <c r="HD6395" s="49"/>
      <c r="HE6395" s="49"/>
      <c r="HF6395" s="49"/>
      <c r="HG6395" s="49"/>
      <c r="HH6395" s="49"/>
      <c r="HI6395" s="49"/>
      <c r="HJ6395" s="49"/>
      <c r="HK6395" s="49"/>
      <c r="HL6395" s="49"/>
      <c r="HM6395" s="49"/>
      <c r="HN6395" s="49"/>
      <c r="HO6395" s="49"/>
      <c r="HP6395" s="49"/>
      <c r="HQ6395" s="49"/>
      <c r="HR6395" s="49"/>
      <c r="HS6395" s="49"/>
      <c r="HT6395" s="49"/>
      <c r="HU6395" s="49"/>
      <c r="HV6395" s="49"/>
      <c r="HW6395" s="49"/>
      <c r="HX6395" s="49"/>
      <c r="HY6395" s="49"/>
      <c r="HZ6395" s="49"/>
      <c r="IA6395" s="49"/>
      <c r="IB6395" s="49"/>
      <c r="IC6395" s="49"/>
      <c r="ID6395" s="49"/>
      <c r="IE6395" s="49"/>
      <c r="IF6395" s="49"/>
      <c r="IG6395" s="49"/>
      <c r="IH6395" s="49"/>
    </row>
    <row r="6396" spans="1:242">
      <c r="A6396" s="32">
        <v>138</v>
      </c>
      <c r="B6396" s="210" t="s">
        <v>7415</v>
      </c>
      <c r="C6396" s="555" t="s">
        <v>7476</v>
      </c>
      <c r="D6396" s="32" t="s">
        <v>1808</v>
      </c>
      <c r="E6396" s="195">
        <f t="shared" si="416"/>
        <v>6</v>
      </c>
      <c r="F6396" s="187"/>
      <c r="G6396" s="187">
        <v>6</v>
      </c>
      <c r="H6396" s="187"/>
      <c r="I6396" s="48"/>
      <c r="J6396" s="49"/>
      <c r="K6396" s="49"/>
      <c r="L6396" s="49"/>
      <c r="M6396" s="49"/>
      <c r="N6396" s="49"/>
      <c r="O6396" s="49"/>
      <c r="P6396" s="49"/>
      <c r="Q6396" s="49"/>
      <c r="R6396" s="49"/>
      <c r="S6396" s="49"/>
      <c r="T6396" s="49"/>
      <c r="U6396" s="49"/>
      <c r="V6396" s="49"/>
      <c r="W6396" s="49"/>
      <c r="X6396" s="49"/>
      <c r="Y6396" s="49"/>
      <c r="Z6396" s="49"/>
      <c r="AA6396" s="49"/>
      <c r="AB6396" s="49"/>
      <c r="AC6396" s="49"/>
      <c r="AD6396" s="49"/>
      <c r="AE6396" s="49"/>
      <c r="AF6396" s="49"/>
      <c r="AG6396" s="49"/>
      <c r="AH6396" s="49"/>
      <c r="AI6396" s="49"/>
      <c r="AJ6396" s="49"/>
      <c r="AK6396" s="49"/>
      <c r="AL6396" s="49"/>
      <c r="AM6396" s="49"/>
      <c r="AN6396" s="49"/>
      <c r="AO6396" s="49"/>
      <c r="AP6396" s="49"/>
      <c r="AQ6396" s="49"/>
      <c r="AR6396" s="49"/>
      <c r="AS6396" s="49"/>
      <c r="AT6396" s="49"/>
      <c r="AU6396" s="49"/>
      <c r="AV6396" s="49"/>
      <c r="AW6396" s="49"/>
      <c r="AX6396" s="49"/>
      <c r="AY6396" s="49"/>
      <c r="AZ6396" s="49"/>
      <c r="BA6396" s="49"/>
      <c r="BB6396" s="49"/>
      <c r="BC6396" s="49"/>
      <c r="BD6396" s="49"/>
      <c r="BE6396" s="49"/>
      <c r="BF6396" s="49"/>
      <c r="BG6396" s="49"/>
      <c r="BH6396" s="49"/>
      <c r="BI6396" s="49"/>
      <c r="BJ6396" s="49"/>
      <c r="BK6396" s="49"/>
      <c r="BL6396" s="49"/>
      <c r="BM6396" s="49"/>
      <c r="BN6396" s="49"/>
      <c r="BO6396" s="49"/>
      <c r="BP6396" s="49"/>
      <c r="BQ6396" s="49"/>
      <c r="BR6396" s="49"/>
      <c r="BS6396" s="49"/>
      <c r="BT6396" s="49"/>
      <c r="BU6396" s="49"/>
      <c r="BV6396" s="49"/>
      <c r="BW6396" s="49"/>
      <c r="BX6396" s="49"/>
      <c r="BY6396" s="49"/>
      <c r="BZ6396" s="49"/>
      <c r="CA6396" s="49"/>
      <c r="CB6396" s="49"/>
      <c r="CC6396" s="49"/>
      <c r="CD6396" s="49"/>
      <c r="CE6396" s="49"/>
      <c r="CF6396" s="49"/>
      <c r="CG6396" s="49"/>
      <c r="CH6396" s="49"/>
      <c r="CI6396" s="49"/>
      <c r="CJ6396" s="49"/>
      <c r="CK6396" s="49"/>
      <c r="CL6396" s="49"/>
      <c r="CM6396" s="49"/>
      <c r="CN6396" s="49"/>
      <c r="CO6396" s="49"/>
      <c r="CP6396" s="49"/>
      <c r="CQ6396" s="49"/>
      <c r="CR6396" s="49"/>
      <c r="CS6396" s="49"/>
      <c r="CT6396" s="49"/>
      <c r="CU6396" s="49"/>
      <c r="CV6396" s="49"/>
      <c r="CW6396" s="49"/>
      <c r="CX6396" s="49"/>
      <c r="CY6396" s="49"/>
      <c r="CZ6396" s="49"/>
      <c r="DA6396" s="49"/>
      <c r="DB6396" s="49"/>
      <c r="DC6396" s="49"/>
      <c r="DD6396" s="49"/>
      <c r="DE6396" s="49"/>
      <c r="DF6396" s="49"/>
      <c r="DG6396" s="49"/>
      <c r="DH6396" s="49"/>
      <c r="DI6396" s="49"/>
      <c r="DJ6396" s="49"/>
      <c r="DK6396" s="49"/>
      <c r="DL6396" s="49"/>
      <c r="DM6396" s="49"/>
      <c r="DN6396" s="49"/>
      <c r="DO6396" s="49"/>
      <c r="DP6396" s="49"/>
      <c r="DQ6396" s="49"/>
      <c r="DR6396" s="49"/>
      <c r="DS6396" s="49"/>
      <c r="DT6396" s="49"/>
      <c r="DU6396" s="49"/>
      <c r="DV6396" s="49"/>
      <c r="DW6396" s="49"/>
      <c r="DX6396" s="49"/>
      <c r="DY6396" s="49"/>
      <c r="DZ6396" s="49"/>
      <c r="EA6396" s="49"/>
      <c r="EB6396" s="49"/>
      <c r="EC6396" s="49"/>
      <c r="ED6396" s="49"/>
      <c r="EE6396" s="49"/>
      <c r="EF6396" s="49"/>
      <c r="EG6396" s="49"/>
      <c r="EH6396" s="49"/>
      <c r="EI6396" s="49"/>
      <c r="EJ6396" s="49"/>
      <c r="EK6396" s="49"/>
      <c r="EL6396" s="49"/>
      <c r="EM6396" s="49"/>
      <c r="EN6396" s="49"/>
      <c r="EO6396" s="49"/>
      <c r="EP6396" s="49"/>
      <c r="EQ6396" s="49"/>
      <c r="ER6396" s="49"/>
      <c r="ES6396" s="49"/>
      <c r="ET6396" s="49"/>
      <c r="EU6396" s="49"/>
      <c r="EV6396" s="49"/>
      <c r="EW6396" s="49"/>
      <c r="EX6396" s="49"/>
      <c r="EY6396" s="49"/>
      <c r="EZ6396" s="49"/>
      <c r="FA6396" s="49"/>
      <c r="FB6396" s="49"/>
      <c r="FC6396" s="49"/>
      <c r="FD6396" s="49"/>
      <c r="FE6396" s="49"/>
      <c r="FF6396" s="49"/>
      <c r="FG6396" s="49"/>
      <c r="FH6396" s="49"/>
      <c r="FI6396" s="49"/>
      <c r="FJ6396" s="49"/>
      <c r="FK6396" s="49"/>
      <c r="FL6396" s="49"/>
      <c r="FM6396" s="49"/>
      <c r="FN6396" s="49"/>
      <c r="FO6396" s="49"/>
      <c r="FP6396" s="49"/>
      <c r="FQ6396" s="49"/>
      <c r="FR6396" s="49"/>
      <c r="FS6396" s="49"/>
      <c r="FT6396" s="49"/>
      <c r="FU6396" s="49"/>
      <c r="FV6396" s="49"/>
      <c r="FW6396" s="49"/>
      <c r="FX6396" s="49"/>
      <c r="FY6396" s="49"/>
      <c r="FZ6396" s="49"/>
      <c r="GA6396" s="49"/>
      <c r="GB6396" s="49"/>
      <c r="GC6396" s="49"/>
      <c r="GD6396" s="49"/>
      <c r="GE6396" s="49"/>
      <c r="GF6396" s="49"/>
      <c r="GG6396" s="49"/>
      <c r="GH6396" s="49"/>
      <c r="GI6396" s="49"/>
      <c r="GJ6396" s="49"/>
      <c r="GK6396" s="49"/>
      <c r="GL6396" s="49"/>
      <c r="GM6396" s="49"/>
      <c r="GN6396" s="49"/>
      <c r="GO6396" s="49"/>
      <c r="GP6396" s="49"/>
      <c r="GQ6396" s="49"/>
      <c r="GR6396" s="49"/>
      <c r="GS6396" s="49"/>
      <c r="GT6396" s="49"/>
      <c r="GU6396" s="49"/>
      <c r="GV6396" s="49"/>
      <c r="GW6396" s="49"/>
      <c r="GX6396" s="49"/>
      <c r="GY6396" s="49"/>
      <c r="GZ6396" s="49"/>
      <c r="HA6396" s="49"/>
      <c r="HB6396" s="49"/>
      <c r="HC6396" s="49"/>
      <c r="HD6396" s="49"/>
      <c r="HE6396" s="49"/>
      <c r="HF6396" s="49"/>
      <c r="HG6396" s="49"/>
      <c r="HH6396" s="49"/>
      <c r="HI6396" s="49"/>
      <c r="HJ6396" s="49"/>
      <c r="HK6396" s="49"/>
      <c r="HL6396" s="49"/>
      <c r="HM6396" s="49"/>
      <c r="HN6396" s="49"/>
      <c r="HO6396" s="49"/>
      <c r="HP6396" s="49"/>
      <c r="HQ6396" s="49"/>
      <c r="HR6396" s="49"/>
      <c r="HS6396" s="49"/>
      <c r="HT6396" s="49"/>
      <c r="HU6396" s="49"/>
      <c r="HV6396" s="49"/>
      <c r="HW6396" s="49"/>
      <c r="HX6396" s="49"/>
      <c r="HY6396" s="49"/>
      <c r="HZ6396" s="49"/>
      <c r="IA6396" s="49"/>
      <c r="IB6396" s="49"/>
      <c r="IC6396" s="49"/>
      <c r="ID6396" s="49"/>
      <c r="IE6396" s="49"/>
      <c r="IF6396" s="49"/>
      <c r="IG6396" s="49"/>
      <c r="IH6396" s="49"/>
    </row>
    <row r="6397" spans="1:242">
      <c r="A6397" s="32">
        <v>139</v>
      </c>
      <c r="B6397" s="210" t="s">
        <v>7477</v>
      </c>
      <c r="C6397" s="555" t="s">
        <v>7478</v>
      </c>
      <c r="D6397" s="32" t="s">
        <v>1808</v>
      </c>
      <c r="E6397" s="195">
        <f t="shared" si="416"/>
        <v>0</v>
      </c>
      <c r="F6397" s="187"/>
      <c r="G6397" s="187"/>
      <c r="H6397" s="187"/>
      <c r="I6397" s="48"/>
      <c r="J6397" s="49"/>
      <c r="K6397" s="49"/>
      <c r="L6397" s="49"/>
      <c r="M6397" s="49"/>
      <c r="N6397" s="49"/>
      <c r="O6397" s="49"/>
      <c r="P6397" s="49"/>
      <c r="Q6397" s="49"/>
      <c r="R6397" s="49"/>
      <c r="S6397" s="49"/>
      <c r="T6397" s="49"/>
      <c r="U6397" s="49"/>
      <c r="V6397" s="49"/>
      <c r="W6397" s="49"/>
      <c r="X6397" s="49"/>
      <c r="Y6397" s="49"/>
      <c r="Z6397" s="49"/>
      <c r="AA6397" s="49"/>
      <c r="AB6397" s="49"/>
      <c r="AC6397" s="49"/>
      <c r="AD6397" s="49"/>
      <c r="AE6397" s="49"/>
      <c r="AF6397" s="49"/>
      <c r="AG6397" s="49"/>
      <c r="AH6397" s="49"/>
      <c r="AI6397" s="49"/>
      <c r="AJ6397" s="49"/>
      <c r="AK6397" s="49"/>
      <c r="AL6397" s="49"/>
      <c r="AM6397" s="49"/>
      <c r="AN6397" s="49"/>
      <c r="AO6397" s="49"/>
      <c r="AP6397" s="49"/>
      <c r="AQ6397" s="49"/>
      <c r="AR6397" s="49"/>
      <c r="AS6397" s="49"/>
      <c r="AT6397" s="49"/>
      <c r="AU6397" s="49"/>
      <c r="AV6397" s="49"/>
      <c r="AW6397" s="49"/>
      <c r="AX6397" s="49"/>
      <c r="AY6397" s="49"/>
      <c r="AZ6397" s="49"/>
      <c r="BA6397" s="49"/>
      <c r="BB6397" s="49"/>
      <c r="BC6397" s="49"/>
      <c r="BD6397" s="49"/>
      <c r="BE6397" s="49"/>
      <c r="BF6397" s="49"/>
      <c r="BG6397" s="49"/>
      <c r="BH6397" s="49"/>
      <c r="BI6397" s="49"/>
      <c r="BJ6397" s="49"/>
      <c r="BK6397" s="49"/>
      <c r="BL6397" s="49"/>
      <c r="BM6397" s="49"/>
      <c r="BN6397" s="49"/>
      <c r="BO6397" s="49"/>
      <c r="BP6397" s="49"/>
      <c r="BQ6397" s="49"/>
      <c r="BR6397" s="49"/>
      <c r="BS6397" s="49"/>
      <c r="BT6397" s="49"/>
      <c r="BU6397" s="49"/>
      <c r="BV6397" s="49"/>
      <c r="BW6397" s="49"/>
      <c r="BX6397" s="49"/>
      <c r="BY6397" s="49"/>
      <c r="BZ6397" s="49"/>
      <c r="CA6397" s="49"/>
      <c r="CB6397" s="49"/>
      <c r="CC6397" s="49"/>
      <c r="CD6397" s="49"/>
      <c r="CE6397" s="49"/>
      <c r="CF6397" s="49"/>
      <c r="CG6397" s="49"/>
      <c r="CH6397" s="49"/>
      <c r="CI6397" s="49"/>
      <c r="CJ6397" s="49"/>
      <c r="CK6397" s="49"/>
      <c r="CL6397" s="49"/>
      <c r="CM6397" s="49"/>
      <c r="CN6397" s="49"/>
      <c r="CO6397" s="49"/>
      <c r="CP6397" s="49"/>
      <c r="CQ6397" s="49"/>
      <c r="CR6397" s="49"/>
      <c r="CS6397" s="49"/>
      <c r="CT6397" s="49"/>
      <c r="CU6397" s="49"/>
      <c r="CV6397" s="49"/>
      <c r="CW6397" s="49"/>
      <c r="CX6397" s="49"/>
      <c r="CY6397" s="49"/>
      <c r="CZ6397" s="49"/>
      <c r="DA6397" s="49"/>
      <c r="DB6397" s="49"/>
      <c r="DC6397" s="49"/>
      <c r="DD6397" s="49"/>
      <c r="DE6397" s="49"/>
      <c r="DF6397" s="49"/>
      <c r="DG6397" s="49"/>
      <c r="DH6397" s="49"/>
      <c r="DI6397" s="49"/>
      <c r="DJ6397" s="49"/>
      <c r="DK6397" s="49"/>
      <c r="DL6397" s="49"/>
      <c r="DM6397" s="49"/>
      <c r="DN6397" s="49"/>
      <c r="DO6397" s="49"/>
      <c r="DP6397" s="49"/>
      <c r="DQ6397" s="49"/>
      <c r="DR6397" s="49"/>
      <c r="DS6397" s="49"/>
      <c r="DT6397" s="49"/>
      <c r="DU6397" s="49"/>
      <c r="DV6397" s="49"/>
      <c r="DW6397" s="49"/>
      <c r="DX6397" s="49"/>
      <c r="DY6397" s="49"/>
      <c r="DZ6397" s="49"/>
      <c r="EA6397" s="49"/>
      <c r="EB6397" s="49"/>
      <c r="EC6397" s="49"/>
      <c r="ED6397" s="49"/>
      <c r="EE6397" s="49"/>
      <c r="EF6397" s="49"/>
      <c r="EG6397" s="49"/>
      <c r="EH6397" s="49"/>
      <c r="EI6397" s="49"/>
      <c r="EJ6397" s="49"/>
      <c r="EK6397" s="49"/>
      <c r="EL6397" s="49"/>
      <c r="EM6397" s="49"/>
      <c r="EN6397" s="49"/>
      <c r="EO6397" s="49"/>
      <c r="EP6397" s="49"/>
      <c r="EQ6397" s="49"/>
      <c r="ER6397" s="49"/>
      <c r="ES6397" s="49"/>
      <c r="ET6397" s="49"/>
      <c r="EU6397" s="49"/>
      <c r="EV6397" s="49"/>
      <c r="EW6397" s="49"/>
      <c r="EX6397" s="49"/>
      <c r="EY6397" s="49"/>
      <c r="EZ6397" s="49"/>
      <c r="FA6397" s="49"/>
      <c r="FB6397" s="49"/>
      <c r="FC6397" s="49"/>
      <c r="FD6397" s="49"/>
      <c r="FE6397" s="49"/>
      <c r="FF6397" s="49"/>
      <c r="FG6397" s="49"/>
      <c r="FH6397" s="49"/>
      <c r="FI6397" s="49"/>
      <c r="FJ6397" s="49"/>
      <c r="FK6397" s="49"/>
      <c r="FL6397" s="49"/>
      <c r="FM6397" s="49"/>
      <c r="FN6397" s="49"/>
      <c r="FO6397" s="49"/>
      <c r="FP6397" s="49"/>
      <c r="FQ6397" s="49"/>
      <c r="FR6397" s="49"/>
      <c r="FS6397" s="49"/>
      <c r="FT6397" s="49"/>
      <c r="FU6397" s="49"/>
      <c r="FV6397" s="49"/>
      <c r="FW6397" s="49"/>
      <c r="FX6397" s="49"/>
      <c r="FY6397" s="49"/>
      <c r="FZ6397" s="49"/>
      <c r="GA6397" s="49"/>
      <c r="GB6397" s="49"/>
      <c r="GC6397" s="49"/>
      <c r="GD6397" s="49"/>
      <c r="GE6397" s="49"/>
      <c r="GF6397" s="49"/>
      <c r="GG6397" s="49"/>
      <c r="GH6397" s="49"/>
      <c r="GI6397" s="49"/>
      <c r="GJ6397" s="49"/>
      <c r="GK6397" s="49"/>
      <c r="GL6397" s="49"/>
      <c r="GM6397" s="49"/>
      <c r="GN6397" s="49"/>
      <c r="GO6397" s="49"/>
      <c r="GP6397" s="49"/>
      <c r="GQ6397" s="49"/>
      <c r="GR6397" s="49"/>
      <c r="GS6397" s="49"/>
      <c r="GT6397" s="49"/>
      <c r="GU6397" s="49"/>
      <c r="GV6397" s="49"/>
      <c r="GW6397" s="49"/>
      <c r="GX6397" s="49"/>
      <c r="GY6397" s="49"/>
      <c r="GZ6397" s="49"/>
      <c r="HA6397" s="49"/>
      <c r="HB6397" s="49"/>
      <c r="HC6397" s="49"/>
      <c r="HD6397" s="49"/>
      <c r="HE6397" s="49"/>
      <c r="HF6397" s="49"/>
      <c r="HG6397" s="49"/>
      <c r="HH6397" s="49"/>
      <c r="HI6397" s="49"/>
      <c r="HJ6397" s="49"/>
      <c r="HK6397" s="49"/>
      <c r="HL6397" s="49"/>
      <c r="HM6397" s="49"/>
      <c r="HN6397" s="49"/>
      <c r="HO6397" s="49"/>
      <c r="HP6397" s="49"/>
      <c r="HQ6397" s="49"/>
      <c r="HR6397" s="49"/>
      <c r="HS6397" s="49"/>
      <c r="HT6397" s="49"/>
      <c r="HU6397" s="49"/>
      <c r="HV6397" s="49"/>
      <c r="HW6397" s="49"/>
      <c r="HX6397" s="49"/>
      <c r="HY6397" s="49"/>
      <c r="HZ6397" s="49"/>
      <c r="IA6397" s="49"/>
      <c r="IB6397" s="49"/>
      <c r="IC6397" s="49"/>
      <c r="ID6397" s="49"/>
      <c r="IE6397" s="49"/>
      <c r="IF6397" s="49"/>
      <c r="IG6397" s="49"/>
      <c r="IH6397" s="49"/>
    </row>
    <row r="6398" spans="1:242" ht="46.5">
      <c r="A6398" s="32">
        <v>140</v>
      </c>
      <c r="B6398" s="210" t="s">
        <v>7461</v>
      </c>
      <c r="C6398" s="555" t="s">
        <v>7479</v>
      </c>
      <c r="D6398" s="32" t="s">
        <v>7356</v>
      </c>
      <c r="E6398" s="195">
        <f t="shared" si="416"/>
        <v>1</v>
      </c>
      <c r="F6398" s="187">
        <v>1</v>
      </c>
      <c r="G6398" s="187"/>
      <c r="H6398" s="187"/>
      <c r="I6398" s="48"/>
      <c r="J6398" s="49"/>
      <c r="K6398" s="49"/>
      <c r="L6398" s="49"/>
      <c r="M6398" s="49"/>
      <c r="N6398" s="49"/>
      <c r="O6398" s="49"/>
      <c r="P6398" s="49"/>
      <c r="Q6398" s="49"/>
      <c r="R6398" s="49"/>
      <c r="S6398" s="49"/>
      <c r="T6398" s="49"/>
      <c r="U6398" s="49"/>
      <c r="V6398" s="49"/>
      <c r="W6398" s="49"/>
      <c r="X6398" s="49"/>
      <c r="Y6398" s="49"/>
      <c r="Z6398" s="49"/>
      <c r="AA6398" s="49"/>
      <c r="AB6398" s="49"/>
      <c r="AC6398" s="49"/>
      <c r="AD6398" s="49"/>
      <c r="AE6398" s="49"/>
      <c r="AF6398" s="49"/>
      <c r="AG6398" s="49"/>
      <c r="AH6398" s="49"/>
      <c r="AI6398" s="49"/>
      <c r="AJ6398" s="49"/>
      <c r="AK6398" s="49"/>
      <c r="AL6398" s="49"/>
      <c r="AM6398" s="49"/>
      <c r="AN6398" s="49"/>
      <c r="AO6398" s="49"/>
      <c r="AP6398" s="49"/>
      <c r="AQ6398" s="49"/>
      <c r="AR6398" s="49"/>
      <c r="AS6398" s="49"/>
      <c r="AT6398" s="49"/>
      <c r="AU6398" s="49"/>
      <c r="AV6398" s="49"/>
      <c r="AW6398" s="49"/>
      <c r="AX6398" s="49"/>
      <c r="AY6398" s="49"/>
      <c r="AZ6398" s="49"/>
      <c r="BA6398" s="49"/>
      <c r="BB6398" s="49"/>
      <c r="BC6398" s="49"/>
      <c r="BD6398" s="49"/>
      <c r="BE6398" s="49"/>
      <c r="BF6398" s="49"/>
      <c r="BG6398" s="49"/>
      <c r="BH6398" s="49"/>
      <c r="BI6398" s="49"/>
      <c r="BJ6398" s="49"/>
      <c r="BK6398" s="49"/>
      <c r="BL6398" s="49"/>
      <c r="BM6398" s="49"/>
      <c r="BN6398" s="49"/>
      <c r="BO6398" s="49"/>
      <c r="BP6398" s="49"/>
      <c r="BQ6398" s="49"/>
      <c r="BR6398" s="49"/>
      <c r="BS6398" s="49"/>
      <c r="BT6398" s="49"/>
      <c r="BU6398" s="49"/>
      <c r="BV6398" s="49"/>
      <c r="BW6398" s="49"/>
      <c r="BX6398" s="49"/>
      <c r="BY6398" s="49"/>
      <c r="BZ6398" s="49"/>
      <c r="CA6398" s="49"/>
      <c r="CB6398" s="49"/>
      <c r="CC6398" s="49"/>
      <c r="CD6398" s="49"/>
      <c r="CE6398" s="49"/>
      <c r="CF6398" s="49"/>
      <c r="CG6398" s="49"/>
      <c r="CH6398" s="49"/>
      <c r="CI6398" s="49"/>
      <c r="CJ6398" s="49"/>
      <c r="CK6398" s="49"/>
      <c r="CL6398" s="49"/>
      <c r="CM6398" s="49"/>
      <c r="CN6398" s="49"/>
      <c r="CO6398" s="49"/>
      <c r="CP6398" s="49"/>
      <c r="CQ6398" s="49"/>
      <c r="CR6398" s="49"/>
      <c r="CS6398" s="49"/>
      <c r="CT6398" s="49"/>
      <c r="CU6398" s="49"/>
      <c r="CV6398" s="49"/>
      <c r="CW6398" s="49"/>
      <c r="CX6398" s="49"/>
      <c r="CY6398" s="49"/>
      <c r="CZ6398" s="49"/>
      <c r="DA6398" s="49"/>
      <c r="DB6398" s="49"/>
      <c r="DC6398" s="49"/>
      <c r="DD6398" s="49"/>
      <c r="DE6398" s="49"/>
      <c r="DF6398" s="49"/>
      <c r="DG6398" s="49"/>
      <c r="DH6398" s="49"/>
      <c r="DI6398" s="49"/>
      <c r="DJ6398" s="49"/>
      <c r="DK6398" s="49"/>
      <c r="DL6398" s="49"/>
      <c r="DM6398" s="49"/>
      <c r="DN6398" s="49"/>
      <c r="DO6398" s="49"/>
      <c r="DP6398" s="49"/>
      <c r="DQ6398" s="49"/>
      <c r="DR6398" s="49"/>
      <c r="DS6398" s="49"/>
      <c r="DT6398" s="49"/>
      <c r="DU6398" s="49"/>
      <c r="DV6398" s="49"/>
      <c r="DW6398" s="49"/>
      <c r="DX6398" s="49"/>
      <c r="DY6398" s="49"/>
      <c r="DZ6398" s="49"/>
      <c r="EA6398" s="49"/>
      <c r="EB6398" s="49"/>
      <c r="EC6398" s="49"/>
      <c r="ED6398" s="49"/>
      <c r="EE6398" s="49"/>
      <c r="EF6398" s="49"/>
      <c r="EG6398" s="49"/>
      <c r="EH6398" s="49"/>
      <c r="EI6398" s="49"/>
      <c r="EJ6398" s="49"/>
      <c r="EK6398" s="49"/>
      <c r="EL6398" s="49"/>
      <c r="EM6398" s="49"/>
      <c r="EN6398" s="49"/>
      <c r="EO6398" s="49"/>
      <c r="EP6398" s="49"/>
      <c r="EQ6398" s="49"/>
      <c r="ER6398" s="49"/>
      <c r="ES6398" s="49"/>
      <c r="ET6398" s="49"/>
      <c r="EU6398" s="49"/>
      <c r="EV6398" s="49"/>
      <c r="EW6398" s="49"/>
      <c r="EX6398" s="49"/>
      <c r="EY6398" s="49"/>
      <c r="EZ6398" s="49"/>
      <c r="FA6398" s="49"/>
      <c r="FB6398" s="49"/>
      <c r="FC6398" s="49"/>
      <c r="FD6398" s="49"/>
      <c r="FE6398" s="49"/>
      <c r="FF6398" s="49"/>
      <c r="FG6398" s="49"/>
      <c r="FH6398" s="49"/>
      <c r="FI6398" s="49"/>
      <c r="FJ6398" s="49"/>
      <c r="FK6398" s="49"/>
      <c r="FL6398" s="49"/>
      <c r="FM6398" s="49"/>
      <c r="FN6398" s="49"/>
      <c r="FO6398" s="49"/>
      <c r="FP6398" s="49"/>
      <c r="FQ6398" s="49"/>
      <c r="FR6398" s="49"/>
      <c r="FS6398" s="49"/>
      <c r="FT6398" s="49"/>
      <c r="FU6398" s="49"/>
      <c r="FV6398" s="49"/>
      <c r="FW6398" s="49"/>
      <c r="FX6398" s="49"/>
      <c r="FY6398" s="49"/>
      <c r="FZ6398" s="49"/>
      <c r="GA6398" s="49"/>
      <c r="GB6398" s="49"/>
      <c r="GC6398" s="49"/>
      <c r="GD6398" s="49"/>
      <c r="GE6398" s="49"/>
      <c r="GF6398" s="49"/>
      <c r="GG6398" s="49"/>
      <c r="GH6398" s="49"/>
      <c r="GI6398" s="49"/>
      <c r="GJ6398" s="49"/>
      <c r="GK6398" s="49"/>
      <c r="GL6398" s="49"/>
      <c r="GM6398" s="49"/>
      <c r="GN6398" s="49"/>
      <c r="GO6398" s="49"/>
      <c r="GP6398" s="49"/>
      <c r="GQ6398" s="49"/>
      <c r="GR6398" s="49"/>
      <c r="GS6398" s="49"/>
      <c r="GT6398" s="49"/>
      <c r="GU6398" s="49"/>
      <c r="GV6398" s="49"/>
      <c r="GW6398" s="49"/>
      <c r="GX6398" s="49"/>
      <c r="GY6398" s="49"/>
      <c r="GZ6398" s="49"/>
      <c r="HA6398" s="49"/>
      <c r="HB6398" s="49"/>
      <c r="HC6398" s="49"/>
      <c r="HD6398" s="49"/>
      <c r="HE6398" s="49"/>
      <c r="HF6398" s="49"/>
      <c r="HG6398" s="49"/>
      <c r="HH6398" s="49"/>
      <c r="HI6398" s="49"/>
      <c r="HJ6398" s="49"/>
      <c r="HK6398" s="49"/>
      <c r="HL6398" s="49"/>
      <c r="HM6398" s="49"/>
      <c r="HN6398" s="49"/>
      <c r="HO6398" s="49"/>
      <c r="HP6398" s="49"/>
      <c r="HQ6398" s="49"/>
      <c r="HR6398" s="49"/>
      <c r="HS6398" s="49"/>
      <c r="HT6398" s="49"/>
      <c r="HU6398" s="49"/>
      <c r="HV6398" s="49"/>
      <c r="HW6398" s="49"/>
      <c r="HX6398" s="49"/>
      <c r="HY6398" s="49"/>
      <c r="HZ6398" s="49"/>
      <c r="IA6398" s="49"/>
      <c r="IB6398" s="49"/>
      <c r="IC6398" s="49"/>
      <c r="ID6398" s="49"/>
      <c r="IE6398" s="49"/>
      <c r="IF6398" s="49"/>
      <c r="IG6398" s="49"/>
      <c r="IH6398" s="49"/>
    </row>
    <row r="6399" spans="1:242" ht="46.5">
      <c r="A6399" s="32">
        <v>141</v>
      </c>
      <c r="B6399" s="210" t="s">
        <v>7359</v>
      </c>
      <c r="C6399" s="555" t="s">
        <v>7480</v>
      </c>
      <c r="D6399" s="32" t="s">
        <v>7481</v>
      </c>
      <c r="E6399" s="195">
        <f t="shared" si="416"/>
        <v>1</v>
      </c>
      <c r="F6399" s="187">
        <v>1</v>
      </c>
      <c r="G6399" s="187"/>
      <c r="H6399" s="187"/>
      <c r="I6399" s="48"/>
      <c r="J6399" s="49"/>
      <c r="K6399" s="49"/>
      <c r="L6399" s="49"/>
      <c r="M6399" s="49"/>
      <c r="N6399" s="49"/>
      <c r="O6399" s="49"/>
      <c r="P6399" s="49"/>
      <c r="Q6399" s="49"/>
      <c r="R6399" s="49"/>
      <c r="S6399" s="49"/>
      <c r="T6399" s="49"/>
      <c r="U6399" s="49"/>
      <c r="V6399" s="49"/>
      <c r="W6399" s="49"/>
      <c r="X6399" s="49"/>
      <c r="Y6399" s="49"/>
      <c r="Z6399" s="49"/>
      <c r="AA6399" s="49"/>
      <c r="AB6399" s="49"/>
      <c r="AC6399" s="49"/>
      <c r="AD6399" s="49"/>
      <c r="AE6399" s="49"/>
      <c r="AF6399" s="49"/>
      <c r="AG6399" s="49"/>
      <c r="AH6399" s="49"/>
      <c r="AI6399" s="49"/>
      <c r="AJ6399" s="49"/>
      <c r="AK6399" s="49"/>
      <c r="AL6399" s="49"/>
      <c r="AM6399" s="49"/>
      <c r="AN6399" s="49"/>
      <c r="AO6399" s="49"/>
      <c r="AP6399" s="49"/>
      <c r="AQ6399" s="49"/>
      <c r="AR6399" s="49"/>
      <c r="AS6399" s="49"/>
      <c r="AT6399" s="49"/>
      <c r="AU6399" s="49"/>
      <c r="AV6399" s="49"/>
      <c r="AW6399" s="49"/>
      <c r="AX6399" s="49"/>
      <c r="AY6399" s="49"/>
      <c r="AZ6399" s="49"/>
      <c r="BA6399" s="49"/>
      <c r="BB6399" s="49"/>
      <c r="BC6399" s="49"/>
      <c r="BD6399" s="49"/>
      <c r="BE6399" s="49"/>
      <c r="BF6399" s="49"/>
      <c r="BG6399" s="49"/>
      <c r="BH6399" s="49"/>
      <c r="BI6399" s="49"/>
      <c r="BJ6399" s="49"/>
      <c r="BK6399" s="49"/>
      <c r="BL6399" s="49"/>
      <c r="BM6399" s="49"/>
      <c r="BN6399" s="49"/>
      <c r="BO6399" s="49"/>
      <c r="BP6399" s="49"/>
      <c r="BQ6399" s="49"/>
      <c r="BR6399" s="49"/>
      <c r="BS6399" s="49"/>
      <c r="BT6399" s="49"/>
      <c r="BU6399" s="49"/>
      <c r="BV6399" s="49"/>
      <c r="BW6399" s="49"/>
      <c r="BX6399" s="49"/>
      <c r="BY6399" s="49"/>
      <c r="BZ6399" s="49"/>
      <c r="CA6399" s="49"/>
      <c r="CB6399" s="49"/>
      <c r="CC6399" s="49"/>
      <c r="CD6399" s="49"/>
      <c r="CE6399" s="49"/>
      <c r="CF6399" s="49"/>
      <c r="CG6399" s="49"/>
      <c r="CH6399" s="49"/>
      <c r="CI6399" s="49"/>
      <c r="CJ6399" s="49"/>
      <c r="CK6399" s="49"/>
      <c r="CL6399" s="49"/>
      <c r="CM6399" s="49"/>
      <c r="CN6399" s="49"/>
      <c r="CO6399" s="49"/>
      <c r="CP6399" s="49"/>
      <c r="CQ6399" s="49"/>
      <c r="CR6399" s="49"/>
      <c r="CS6399" s="49"/>
      <c r="CT6399" s="49"/>
      <c r="CU6399" s="49"/>
      <c r="CV6399" s="49"/>
      <c r="CW6399" s="49"/>
      <c r="CX6399" s="49"/>
      <c r="CY6399" s="49"/>
      <c r="CZ6399" s="49"/>
      <c r="DA6399" s="49"/>
      <c r="DB6399" s="49"/>
      <c r="DC6399" s="49"/>
      <c r="DD6399" s="49"/>
      <c r="DE6399" s="49"/>
      <c r="DF6399" s="49"/>
      <c r="DG6399" s="49"/>
      <c r="DH6399" s="49"/>
      <c r="DI6399" s="49"/>
      <c r="DJ6399" s="49"/>
      <c r="DK6399" s="49"/>
      <c r="DL6399" s="49"/>
      <c r="DM6399" s="49"/>
      <c r="DN6399" s="49"/>
      <c r="DO6399" s="49"/>
      <c r="DP6399" s="49"/>
      <c r="DQ6399" s="49"/>
      <c r="DR6399" s="49"/>
      <c r="DS6399" s="49"/>
      <c r="DT6399" s="49"/>
      <c r="DU6399" s="49"/>
      <c r="DV6399" s="49"/>
      <c r="DW6399" s="49"/>
      <c r="DX6399" s="49"/>
      <c r="DY6399" s="49"/>
      <c r="DZ6399" s="49"/>
      <c r="EA6399" s="49"/>
      <c r="EB6399" s="49"/>
      <c r="EC6399" s="49"/>
      <c r="ED6399" s="49"/>
      <c r="EE6399" s="49"/>
      <c r="EF6399" s="49"/>
      <c r="EG6399" s="49"/>
      <c r="EH6399" s="49"/>
      <c r="EI6399" s="49"/>
      <c r="EJ6399" s="49"/>
      <c r="EK6399" s="49"/>
      <c r="EL6399" s="49"/>
      <c r="EM6399" s="49"/>
      <c r="EN6399" s="49"/>
      <c r="EO6399" s="49"/>
      <c r="EP6399" s="49"/>
      <c r="EQ6399" s="49"/>
      <c r="ER6399" s="49"/>
      <c r="ES6399" s="49"/>
      <c r="ET6399" s="49"/>
      <c r="EU6399" s="49"/>
      <c r="EV6399" s="49"/>
      <c r="EW6399" s="49"/>
      <c r="EX6399" s="49"/>
      <c r="EY6399" s="49"/>
      <c r="EZ6399" s="49"/>
      <c r="FA6399" s="49"/>
      <c r="FB6399" s="49"/>
      <c r="FC6399" s="49"/>
      <c r="FD6399" s="49"/>
      <c r="FE6399" s="49"/>
      <c r="FF6399" s="49"/>
      <c r="FG6399" s="49"/>
      <c r="FH6399" s="49"/>
      <c r="FI6399" s="49"/>
      <c r="FJ6399" s="49"/>
      <c r="FK6399" s="49"/>
      <c r="FL6399" s="49"/>
      <c r="FM6399" s="49"/>
      <c r="FN6399" s="49"/>
      <c r="FO6399" s="49"/>
      <c r="FP6399" s="49"/>
      <c r="FQ6399" s="49"/>
      <c r="FR6399" s="49"/>
      <c r="FS6399" s="49"/>
      <c r="FT6399" s="49"/>
      <c r="FU6399" s="49"/>
      <c r="FV6399" s="49"/>
      <c r="FW6399" s="49"/>
      <c r="FX6399" s="49"/>
      <c r="FY6399" s="49"/>
      <c r="FZ6399" s="49"/>
      <c r="GA6399" s="49"/>
      <c r="GB6399" s="49"/>
      <c r="GC6399" s="49"/>
      <c r="GD6399" s="49"/>
      <c r="GE6399" s="49"/>
      <c r="GF6399" s="49"/>
      <c r="GG6399" s="49"/>
      <c r="GH6399" s="49"/>
      <c r="GI6399" s="49"/>
      <c r="GJ6399" s="49"/>
      <c r="GK6399" s="49"/>
      <c r="GL6399" s="49"/>
      <c r="GM6399" s="49"/>
      <c r="GN6399" s="49"/>
      <c r="GO6399" s="49"/>
      <c r="GP6399" s="49"/>
      <c r="GQ6399" s="49"/>
      <c r="GR6399" s="49"/>
      <c r="GS6399" s="49"/>
      <c r="GT6399" s="49"/>
      <c r="GU6399" s="49"/>
      <c r="GV6399" s="49"/>
      <c r="GW6399" s="49"/>
      <c r="GX6399" s="49"/>
      <c r="GY6399" s="49"/>
      <c r="GZ6399" s="49"/>
      <c r="HA6399" s="49"/>
      <c r="HB6399" s="49"/>
      <c r="HC6399" s="49"/>
      <c r="HD6399" s="49"/>
      <c r="HE6399" s="49"/>
      <c r="HF6399" s="49"/>
      <c r="HG6399" s="49"/>
      <c r="HH6399" s="49"/>
      <c r="HI6399" s="49"/>
      <c r="HJ6399" s="49"/>
      <c r="HK6399" s="49"/>
      <c r="HL6399" s="49"/>
      <c r="HM6399" s="49"/>
      <c r="HN6399" s="49"/>
      <c r="HO6399" s="49"/>
      <c r="HP6399" s="49"/>
      <c r="HQ6399" s="49"/>
      <c r="HR6399" s="49"/>
      <c r="HS6399" s="49"/>
      <c r="HT6399" s="49"/>
      <c r="HU6399" s="49"/>
      <c r="HV6399" s="49"/>
      <c r="HW6399" s="49"/>
      <c r="HX6399" s="49"/>
      <c r="HY6399" s="49"/>
      <c r="HZ6399" s="49"/>
      <c r="IA6399" s="49"/>
      <c r="IB6399" s="49"/>
      <c r="IC6399" s="49"/>
      <c r="ID6399" s="49"/>
      <c r="IE6399" s="49"/>
      <c r="IF6399" s="49"/>
      <c r="IG6399" s="49"/>
      <c r="IH6399" s="49"/>
    </row>
    <row r="6400" spans="1:242">
      <c r="A6400" s="32">
        <v>142</v>
      </c>
      <c r="B6400" s="210" t="s">
        <v>2287</v>
      </c>
      <c r="C6400" s="555" t="s">
        <v>7482</v>
      </c>
      <c r="D6400" s="32" t="s">
        <v>1808</v>
      </c>
      <c r="E6400" s="195">
        <f t="shared" si="416"/>
        <v>0</v>
      </c>
      <c r="F6400" s="187"/>
      <c r="G6400" s="187"/>
      <c r="H6400" s="187"/>
      <c r="I6400" s="48"/>
      <c r="J6400" s="49"/>
      <c r="K6400" s="49"/>
      <c r="L6400" s="49"/>
      <c r="M6400" s="49"/>
      <c r="N6400" s="49"/>
      <c r="O6400" s="49"/>
      <c r="P6400" s="49"/>
      <c r="Q6400" s="49"/>
      <c r="R6400" s="49"/>
      <c r="S6400" s="49"/>
      <c r="T6400" s="49"/>
      <c r="U6400" s="49"/>
      <c r="V6400" s="49"/>
      <c r="W6400" s="49"/>
      <c r="X6400" s="49"/>
      <c r="Y6400" s="49"/>
      <c r="Z6400" s="49"/>
      <c r="AA6400" s="49"/>
      <c r="AB6400" s="49"/>
      <c r="AC6400" s="49"/>
      <c r="AD6400" s="49"/>
      <c r="AE6400" s="49"/>
      <c r="AF6400" s="49"/>
      <c r="AG6400" s="49"/>
      <c r="AH6400" s="49"/>
      <c r="AI6400" s="49"/>
      <c r="AJ6400" s="49"/>
      <c r="AK6400" s="49"/>
      <c r="AL6400" s="49"/>
      <c r="AM6400" s="49"/>
      <c r="AN6400" s="49"/>
      <c r="AO6400" s="49"/>
      <c r="AP6400" s="49"/>
      <c r="AQ6400" s="49"/>
      <c r="AR6400" s="49"/>
      <c r="AS6400" s="49"/>
      <c r="AT6400" s="49"/>
      <c r="AU6400" s="49"/>
      <c r="AV6400" s="49"/>
      <c r="AW6400" s="49"/>
      <c r="AX6400" s="49"/>
      <c r="AY6400" s="49"/>
      <c r="AZ6400" s="49"/>
      <c r="BA6400" s="49"/>
      <c r="BB6400" s="49"/>
      <c r="BC6400" s="49"/>
      <c r="BD6400" s="49"/>
      <c r="BE6400" s="49"/>
      <c r="BF6400" s="49"/>
      <c r="BG6400" s="49"/>
      <c r="BH6400" s="49"/>
      <c r="BI6400" s="49"/>
      <c r="BJ6400" s="49"/>
      <c r="BK6400" s="49"/>
      <c r="BL6400" s="49"/>
      <c r="BM6400" s="49"/>
      <c r="BN6400" s="49"/>
      <c r="BO6400" s="49"/>
      <c r="BP6400" s="49"/>
      <c r="BQ6400" s="49"/>
      <c r="BR6400" s="49"/>
      <c r="BS6400" s="49"/>
      <c r="BT6400" s="49"/>
      <c r="BU6400" s="49"/>
      <c r="BV6400" s="49"/>
      <c r="BW6400" s="49"/>
      <c r="BX6400" s="49"/>
      <c r="BY6400" s="49"/>
      <c r="BZ6400" s="49"/>
      <c r="CA6400" s="49"/>
      <c r="CB6400" s="49"/>
      <c r="CC6400" s="49"/>
      <c r="CD6400" s="49"/>
      <c r="CE6400" s="49"/>
      <c r="CF6400" s="49"/>
      <c r="CG6400" s="49"/>
      <c r="CH6400" s="49"/>
      <c r="CI6400" s="49"/>
      <c r="CJ6400" s="49"/>
      <c r="CK6400" s="49"/>
      <c r="CL6400" s="49"/>
      <c r="CM6400" s="49"/>
      <c r="CN6400" s="49"/>
      <c r="CO6400" s="49"/>
      <c r="CP6400" s="49"/>
      <c r="CQ6400" s="49"/>
      <c r="CR6400" s="49"/>
      <c r="CS6400" s="49"/>
      <c r="CT6400" s="49"/>
      <c r="CU6400" s="49"/>
      <c r="CV6400" s="49"/>
      <c r="CW6400" s="49"/>
      <c r="CX6400" s="49"/>
      <c r="CY6400" s="49"/>
      <c r="CZ6400" s="49"/>
      <c r="DA6400" s="49"/>
      <c r="DB6400" s="49"/>
      <c r="DC6400" s="49"/>
      <c r="DD6400" s="49"/>
      <c r="DE6400" s="49"/>
      <c r="DF6400" s="49"/>
      <c r="DG6400" s="49"/>
      <c r="DH6400" s="49"/>
      <c r="DI6400" s="49"/>
      <c r="DJ6400" s="49"/>
      <c r="DK6400" s="49"/>
      <c r="DL6400" s="49"/>
      <c r="DM6400" s="49"/>
      <c r="DN6400" s="49"/>
      <c r="DO6400" s="49"/>
      <c r="DP6400" s="49"/>
      <c r="DQ6400" s="49"/>
      <c r="DR6400" s="49"/>
      <c r="DS6400" s="49"/>
      <c r="DT6400" s="49"/>
      <c r="DU6400" s="49"/>
      <c r="DV6400" s="49"/>
      <c r="DW6400" s="49"/>
      <c r="DX6400" s="49"/>
      <c r="DY6400" s="49"/>
      <c r="DZ6400" s="49"/>
      <c r="EA6400" s="49"/>
      <c r="EB6400" s="49"/>
      <c r="EC6400" s="49"/>
      <c r="ED6400" s="49"/>
      <c r="EE6400" s="49"/>
      <c r="EF6400" s="49"/>
      <c r="EG6400" s="49"/>
      <c r="EH6400" s="49"/>
      <c r="EI6400" s="49"/>
      <c r="EJ6400" s="49"/>
      <c r="EK6400" s="49"/>
      <c r="EL6400" s="49"/>
      <c r="EM6400" s="49"/>
      <c r="EN6400" s="49"/>
      <c r="EO6400" s="49"/>
      <c r="EP6400" s="49"/>
      <c r="EQ6400" s="49"/>
      <c r="ER6400" s="49"/>
      <c r="ES6400" s="49"/>
      <c r="ET6400" s="49"/>
      <c r="EU6400" s="49"/>
      <c r="EV6400" s="49"/>
      <c r="EW6400" s="49"/>
      <c r="EX6400" s="49"/>
      <c r="EY6400" s="49"/>
      <c r="EZ6400" s="49"/>
      <c r="FA6400" s="49"/>
      <c r="FB6400" s="49"/>
      <c r="FC6400" s="49"/>
      <c r="FD6400" s="49"/>
      <c r="FE6400" s="49"/>
      <c r="FF6400" s="49"/>
      <c r="FG6400" s="49"/>
      <c r="FH6400" s="49"/>
      <c r="FI6400" s="49"/>
      <c r="FJ6400" s="49"/>
      <c r="FK6400" s="49"/>
      <c r="FL6400" s="49"/>
      <c r="FM6400" s="49"/>
      <c r="FN6400" s="49"/>
      <c r="FO6400" s="49"/>
      <c r="FP6400" s="49"/>
      <c r="FQ6400" s="49"/>
      <c r="FR6400" s="49"/>
      <c r="FS6400" s="49"/>
      <c r="FT6400" s="49"/>
      <c r="FU6400" s="49"/>
      <c r="FV6400" s="49"/>
      <c r="FW6400" s="49"/>
      <c r="FX6400" s="49"/>
      <c r="FY6400" s="49"/>
      <c r="FZ6400" s="49"/>
      <c r="GA6400" s="49"/>
      <c r="GB6400" s="49"/>
      <c r="GC6400" s="49"/>
      <c r="GD6400" s="49"/>
      <c r="GE6400" s="49"/>
      <c r="GF6400" s="49"/>
      <c r="GG6400" s="49"/>
      <c r="GH6400" s="49"/>
      <c r="GI6400" s="49"/>
      <c r="GJ6400" s="49"/>
      <c r="GK6400" s="49"/>
      <c r="GL6400" s="49"/>
      <c r="GM6400" s="49"/>
      <c r="GN6400" s="49"/>
      <c r="GO6400" s="49"/>
      <c r="GP6400" s="49"/>
      <c r="GQ6400" s="49"/>
      <c r="GR6400" s="49"/>
      <c r="GS6400" s="49"/>
      <c r="GT6400" s="49"/>
      <c r="GU6400" s="49"/>
      <c r="GV6400" s="49"/>
      <c r="GW6400" s="49"/>
      <c r="GX6400" s="49"/>
      <c r="GY6400" s="49"/>
      <c r="GZ6400" s="49"/>
      <c r="HA6400" s="49"/>
      <c r="HB6400" s="49"/>
      <c r="HC6400" s="49"/>
      <c r="HD6400" s="49"/>
      <c r="HE6400" s="49"/>
      <c r="HF6400" s="49"/>
      <c r="HG6400" s="49"/>
      <c r="HH6400" s="49"/>
      <c r="HI6400" s="49"/>
      <c r="HJ6400" s="49"/>
      <c r="HK6400" s="49"/>
      <c r="HL6400" s="49"/>
      <c r="HM6400" s="49"/>
      <c r="HN6400" s="49"/>
      <c r="HO6400" s="49"/>
      <c r="HP6400" s="49"/>
      <c r="HQ6400" s="49"/>
      <c r="HR6400" s="49"/>
      <c r="HS6400" s="49"/>
      <c r="HT6400" s="49"/>
      <c r="HU6400" s="49"/>
      <c r="HV6400" s="49"/>
      <c r="HW6400" s="49"/>
      <c r="HX6400" s="49"/>
      <c r="HY6400" s="49"/>
      <c r="HZ6400" s="49"/>
      <c r="IA6400" s="49"/>
      <c r="IB6400" s="49"/>
      <c r="IC6400" s="49"/>
      <c r="ID6400" s="49"/>
      <c r="IE6400" s="49"/>
      <c r="IF6400" s="49"/>
      <c r="IG6400" s="49"/>
      <c r="IH6400" s="49"/>
    </row>
    <row r="6401" spans="1:242">
      <c r="A6401" s="32">
        <v>143</v>
      </c>
      <c r="B6401" s="210" t="s">
        <v>7295</v>
      </c>
      <c r="C6401" s="555" t="s">
        <v>7483</v>
      </c>
      <c r="D6401" s="32" t="s">
        <v>1808</v>
      </c>
      <c r="E6401" s="195">
        <f t="shared" si="416"/>
        <v>0</v>
      </c>
      <c r="F6401" s="187"/>
      <c r="G6401" s="187"/>
      <c r="H6401" s="187"/>
      <c r="I6401" s="48"/>
      <c r="J6401" s="49"/>
      <c r="K6401" s="49"/>
      <c r="L6401" s="49"/>
      <c r="M6401" s="49"/>
      <c r="N6401" s="49"/>
      <c r="O6401" s="49"/>
      <c r="P6401" s="49"/>
      <c r="Q6401" s="49"/>
      <c r="R6401" s="49"/>
      <c r="S6401" s="49"/>
      <c r="T6401" s="49"/>
      <c r="U6401" s="49"/>
      <c r="V6401" s="49"/>
      <c r="W6401" s="49"/>
      <c r="X6401" s="49"/>
      <c r="Y6401" s="49"/>
      <c r="Z6401" s="49"/>
      <c r="AA6401" s="49"/>
      <c r="AB6401" s="49"/>
      <c r="AC6401" s="49"/>
      <c r="AD6401" s="49"/>
      <c r="AE6401" s="49"/>
      <c r="AF6401" s="49"/>
      <c r="AG6401" s="49"/>
      <c r="AH6401" s="49"/>
      <c r="AI6401" s="49"/>
      <c r="AJ6401" s="49"/>
      <c r="AK6401" s="49"/>
      <c r="AL6401" s="49"/>
      <c r="AM6401" s="49"/>
      <c r="AN6401" s="49"/>
      <c r="AO6401" s="49"/>
      <c r="AP6401" s="49"/>
      <c r="AQ6401" s="49"/>
      <c r="AR6401" s="49"/>
      <c r="AS6401" s="49"/>
      <c r="AT6401" s="49"/>
      <c r="AU6401" s="49"/>
      <c r="AV6401" s="49"/>
      <c r="AW6401" s="49"/>
      <c r="AX6401" s="49"/>
      <c r="AY6401" s="49"/>
      <c r="AZ6401" s="49"/>
      <c r="BA6401" s="49"/>
      <c r="BB6401" s="49"/>
      <c r="BC6401" s="49"/>
      <c r="BD6401" s="49"/>
      <c r="BE6401" s="49"/>
      <c r="BF6401" s="49"/>
      <c r="BG6401" s="49"/>
      <c r="BH6401" s="49"/>
      <c r="BI6401" s="49"/>
      <c r="BJ6401" s="49"/>
      <c r="BK6401" s="49"/>
      <c r="BL6401" s="49"/>
      <c r="BM6401" s="49"/>
      <c r="BN6401" s="49"/>
      <c r="BO6401" s="49"/>
      <c r="BP6401" s="49"/>
      <c r="BQ6401" s="49"/>
      <c r="BR6401" s="49"/>
      <c r="BS6401" s="49"/>
      <c r="BT6401" s="49"/>
      <c r="BU6401" s="49"/>
      <c r="BV6401" s="49"/>
      <c r="BW6401" s="49"/>
      <c r="BX6401" s="49"/>
      <c r="BY6401" s="49"/>
      <c r="BZ6401" s="49"/>
      <c r="CA6401" s="49"/>
      <c r="CB6401" s="49"/>
      <c r="CC6401" s="49"/>
      <c r="CD6401" s="49"/>
      <c r="CE6401" s="49"/>
      <c r="CF6401" s="49"/>
      <c r="CG6401" s="49"/>
      <c r="CH6401" s="49"/>
      <c r="CI6401" s="49"/>
      <c r="CJ6401" s="49"/>
      <c r="CK6401" s="49"/>
      <c r="CL6401" s="49"/>
      <c r="CM6401" s="49"/>
      <c r="CN6401" s="49"/>
      <c r="CO6401" s="49"/>
      <c r="CP6401" s="49"/>
      <c r="CQ6401" s="49"/>
      <c r="CR6401" s="49"/>
      <c r="CS6401" s="49"/>
      <c r="CT6401" s="49"/>
      <c r="CU6401" s="49"/>
      <c r="CV6401" s="49"/>
      <c r="CW6401" s="49"/>
      <c r="CX6401" s="49"/>
      <c r="CY6401" s="49"/>
      <c r="CZ6401" s="49"/>
      <c r="DA6401" s="49"/>
      <c r="DB6401" s="49"/>
      <c r="DC6401" s="49"/>
      <c r="DD6401" s="49"/>
      <c r="DE6401" s="49"/>
      <c r="DF6401" s="49"/>
      <c r="DG6401" s="49"/>
      <c r="DH6401" s="49"/>
      <c r="DI6401" s="49"/>
      <c r="DJ6401" s="49"/>
      <c r="DK6401" s="49"/>
      <c r="DL6401" s="49"/>
      <c r="DM6401" s="49"/>
      <c r="DN6401" s="49"/>
      <c r="DO6401" s="49"/>
      <c r="DP6401" s="49"/>
      <c r="DQ6401" s="49"/>
      <c r="DR6401" s="49"/>
      <c r="DS6401" s="49"/>
      <c r="DT6401" s="49"/>
      <c r="DU6401" s="49"/>
      <c r="DV6401" s="49"/>
      <c r="DW6401" s="49"/>
      <c r="DX6401" s="49"/>
      <c r="DY6401" s="49"/>
      <c r="DZ6401" s="49"/>
      <c r="EA6401" s="49"/>
      <c r="EB6401" s="49"/>
      <c r="EC6401" s="49"/>
      <c r="ED6401" s="49"/>
      <c r="EE6401" s="49"/>
      <c r="EF6401" s="49"/>
      <c r="EG6401" s="49"/>
      <c r="EH6401" s="49"/>
      <c r="EI6401" s="49"/>
      <c r="EJ6401" s="49"/>
      <c r="EK6401" s="49"/>
      <c r="EL6401" s="49"/>
      <c r="EM6401" s="49"/>
      <c r="EN6401" s="49"/>
      <c r="EO6401" s="49"/>
      <c r="EP6401" s="49"/>
      <c r="EQ6401" s="49"/>
      <c r="ER6401" s="49"/>
      <c r="ES6401" s="49"/>
      <c r="ET6401" s="49"/>
      <c r="EU6401" s="49"/>
      <c r="EV6401" s="49"/>
      <c r="EW6401" s="49"/>
      <c r="EX6401" s="49"/>
      <c r="EY6401" s="49"/>
      <c r="EZ6401" s="49"/>
      <c r="FA6401" s="49"/>
      <c r="FB6401" s="49"/>
      <c r="FC6401" s="49"/>
      <c r="FD6401" s="49"/>
      <c r="FE6401" s="49"/>
      <c r="FF6401" s="49"/>
      <c r="FG6401" s="49"/>
      <c r="FH6401" s="49"/>
      <c r="FI6401" s="49"/>
      <c r="FJ6401" s="49"/>
      <c r="FK6401" s="49"/>
      <c r="FL6401" s="49"/>
      <c r="FM6401" s="49"/>
      <c r="FN6401" s="49"/>
      <c r="FO6401" s="49"/>
      <c r="FP6401" s="49"/>
      <c r="FQ6401" s="49"/>
      <c r="FR6401" s="49"/>
      <c r="FS6401" s="49"/>
      <c r="FT6401" s="49"/>
      <c r="FU6401" s="49"/>
      <c r="FV6401" s="49"/>
      <c r="FW6401" s="49"/>
      <c r="FX6401" s="49"/>
      <c r="FY6401" s="49"/>
      <c r="FZ6401" s="49"/>
      <c r="GA6401" s="49"/>
      <c r="GB6401" s="49"/>
      <c r="GC6401" s="49"/>
      <c r="GD6401" s="49"/>
      <c r="GE6401" s="49"/>
      <c r="GF6401" s="49"/>
      <c r="GG6401" s="49"/>
      <c r="GH6401" s="49"/>
      <c r="GI6401" s="49"/>
      <c r="GJ6401" s="49"/>
      <c r="GK6401" s="49"/>
      <c r="GL6401" s="49"/>
      <c r="GM6401" s="49"/>
      <c r="GN6401" s="49"/>
      <c r="GO6401" s="49"/>
      <c r="GP6401" s="49"/>
      <c r="GQ6401" s="49"/>
      <c r="GR6401" s="49"/>
      <c r="GS6401" s="49"/>
      <c r="GT6401" s="49"/>
      <c r="GU6401" s="49"/>
      <c r="GV6401" s="49"/>
      <c r="GW6401" s="49"/>
      <c r="GX6401" s="49"/>
      <c r="GY6401" s="49"/>
      <c r="GZ6401" s="49"/>
      <c r="HA6401" s="49"/>
      <c r="HB6401" s="49"/>
      <c r="HC6401" s="49"/>
      <c r="HD6401" s="49"/>
      <c r="HE6401" s="49"/>
      <c r="HF6401" s="49"/>
      <c r="HG6401" s="49"/>
      <c r="HH6401" s="49"/>
      <c r="HI6401" s="49"/>
      <c r="HJ6401" s="49"/>
      <c r="HK6401" s="49"/>
      <c r="HL6401" s="49"/>
      <c r="HM6401" s="49"/>
      <c r="HN6401" s="49"/>
      <c r="HO6401" s="49"/>
      <c r="HP6401" s="49"/>
      <c r="HQ6401" s="49"/>
      <c r="HR6401" s="49"/>
      <c r="HS6401" s="49"/>
      <c r="HT6401" s="49"/>
      <c r="HU6401" s="49"/>
      <c r="HV6401" s="49"/>
      <c r="HW6401" s="49"/>
      <c r="HX6401" s="49"/>
      <c r="HY6401" s="49"/>
      <c r="HZ6401" s="49"/>
      <c r="IA6401" s="49"/>
      <c r="IB6401" s="49"/>
      <c r="IC6401" s="49"/>
      <c r="ID6401" s="49"/>
      <c r="IE6401" s="49"/>
      <c r="IF6401" s="49"/>
      <c r="IG6401" s="49"/>
      <c r="IH6401" s="49"/>
    </row>
    <row r="6402" spans="1:242">
      <c r="A6402" s="32">
        <v>144</v>
      </c>
      <c r="B6402" s="210" t="s">
        <v>5543</v>
      </c>
      <c r="C6402" s="555" t="s">
        <v>7484</v>
      </c>
      <c r="D6402" s="32" t="s">
        <v>1808</v>
      </c>
      <c r="E6402" s="195">
        <f t="shared" si="416"/>
        <v>0</v>
      </c>
      <c r="F6402" s="187"/>
      <c r="G6402" s="187"/>
      <c r="H6402" s="187"/>
      <c r="I6402" s="48"/>
      <c r="J6402" s="49"/>
      <c r="K6402" s="49"/>
      <c r="L6402" s="49"/>
      <c r="M6402" s="49"/>
      <c r="N6402" s="49"/>
      <c r="O6402" s="49"/>
      <c r="P6402" s="49"/>
      <c r="Q6402" s="49"/>
      <c r="R6402" s="49"/>
      <c r="S6402" s="49"/>
      <c r="T6402" s="49"/>
      <c r="U6402" s="49"/>
      <c r="V6402" s="49"/>
      <c r="W6402" s="49"/>
      <c r="X6402" s="49"/>
      <c r="Y6402" s="49"/>
      <c r="Z6402" s="49"/>
      <c r="AA6402" s="49"/>
      <c r="AB6402" s="49"/>
      <c r="AC6402" s="49"/>
      <c r="AD6402" s="49"/>
      <c r="AE6402" s="49"/>
      <c r="AF6402" s="49"/>
      <c r="AG6402" s="49"/>
      <c r="AH6402" s="49"/>
      <c r="AI6402" s="49"/>
      <c r="AJ6402" s="49"/>
      <c r="AK6402" s="49"/>
      <c r="AL6402" s="49"/>
      <c r="AM6402" s="49"/>
      <c r="AN6402" s="49"/>
      <c r="AO6402" s="49"/>
      <c r="AP6402" s="49"/>
      <c r="AQ6402" s="49"/>
      <c r="AR6402" s="49"/>
      <c r="AS6402" s="49"/>
      <c r="AT6402" s="49"/>
      <c r="AU6402" s="49"/>
      <c r="AV6402" s="49"/>
      <c r="AW6402" s="49"/>
      <c r="AX6402" s="49"/>
      <c r="AY6402" s="49"/>
      <c r="AZ6402" s="49"/>
      <c r="BA6402" s="49"/>
      <c r="BB6402" s="49"/>
      <c r="BC6402" s="49"/>
      <c r="BD6402" s="49"/>
      <c r="BE6402" s="49"/>
      <c r="BF6402" s="49"/>
      <c r="BG6402" s="49"/>
      <c r="BH6402" s="49"/>
      <c r="BI6402" s="49"/>
      <c r="BJ6402" s="49"/>
      <c r="BK6402" s="49"/>
      <c r="BL6402" s="49"/>
      <c r="BM6402" s="49"/>
      <c r="BN6402" s="49"/>
      <c r="BO6402" s="49"/>
      <c r="BP6402" s="49"/>
      <c r="BQ6402" s="49"/>
      <c r="BR6402" s="49"/>
      <c r="BS6402" s="49"/>
      <c r="BT6402" s="49"/>
      <c r="BU6402" s="49"/>
      <c r="BV6402" s="49"/>
      <c r="BW6402" s="49"/>
      <c r="BX6402" s="49"/>
      <c r="BY6402" s="49"/>
      <c r="BZ6402" s="49"/>
      <c r="CA6402" s="49"/>
      <c r="CB6402" s="49"/>
      <c r="CC6402" s="49"/>
      <c r="CD6402" s="49"/>
      <c r="CE6402" s="49"/>
      <c r="CF6402" s="49"/>
      <c r="CG6402" s="49"/>
      <c r="CH6402" s="49"/>
      <c r="CI6402" s="49"/>
      <c r="CJ6402" s="49"/>
      <c r="CK6402" s="49"/>
      <c r="CL6402" s="49"/>
      <c r="CM6402" s="49"/>
      <c r="CN6402" s="49"/>
      <c r="CO6402" s="49"/>
      <c r="CP6402" s="49"/>
      <c r="CQ6402" s="49"/>
      <c r="CR6402" s="49"/>
      <c r="CS6402" s="49"/>
      <c r="CT6402" s="49"/>
      <c r="CU6402" s="49"/>
      <c r="CV6402" s="49"/>
      <c r="CW6402" s="49"/>
      <c r="CX6402" s="49"/>
      <c r="CY6402" s="49"/>
      <c r="CZ6402" s="49"/>
      <c r="DA6402" s="49"/>
      <c r="DB6402" s="49"/>
      <c r="DC6402" s="49"/>
      <c r="DD6402" s="49"/>
      <c r="DE6402" s="49"/>
      <c r="DF6402" s="49"/>
      <c r="DG6402" s="49"/>
      <c r="DH6402" s="49"/>
      <c r="DI6402" s="49"/>
      <c r="DJ6402" s="49"/>
      <c r="DK6402" s="49"/>
      <c r="DL6402" s="49"/>
      <c r="DM6402" s="49"/>
      <c r="DN6402" s="49"/>
      <c r="DO6402" s="49"/>
      <c r="DP6402" s="49"/>
      <c r="DQ6402" s="49"/>
      <c r="DR6402" s="49"/>
      <c r="DS6402" s="49"/>
      <c r="DT6402" s="49"/>
      <c r="DU6402" s="49"/>
      <c r="DV6402" s="49"/>
      <c r="DW6402" s="49"/>
      <c r="DX6402" s="49"/>
      <c r="DY6402" s="49"/>
      <c r="DZ6402" s="49"/>
      <c r="EA6402" s="49"/>
      <c r="EB6402" s="49"/>
      <c r="EC6402" s="49"/>
      <c r="ED6402" s="49"/>
      <c r="EE6402" s="49"/>
      <c r="EF6402" s="49"/>
      <c r="EG6402" s="49"/>
      <c r="EH6402" s="49"/>
      <c r="EI6402" s="49"/>
      <c r="EJ6402" s="49"/>
      <c r="EK6402" s="49"/>
      <c r="EL6402" s="49"/>
      <c r="EM6402" s="49"/>
      <c r="EN6402" s="49"/>
      <c r="EO6402" s="49"/>
      <c r="EP6402" s="49"/>
      <c r="EQ6402" s="49"/>
      <c r="ER6402" s="49"/>
      <c r="ES6402" s="49"/>
      <c r="ET6402" s="49"/>
      <c r="EU6402" s="49"/>
      <c r="EV6402" s="49"/>
      <c r="EW6402" s="49"/>
      <c r="EX6402" s="49"/>
      <c r="EY6402" s="49"/>
      <c r="EZ6402" s="49"/>
      <c r="FA6402" s="49"/>
      <c r="FB6402" s="49"/>
      <c r="FC6402" s="49"/>
      <c r="FD6402" s="49"/>
      <c r="FE6402" s="49"/>
      <c r="FF6402" s="49"/>
      <c r="FG6402" s="49"/>
      <c r="FH6402" s="49"/>
      <c r="FI6402" s="49"/>
      <c r="FJ6402" s="49"/>
      <c r="FK6402" s="49"/>
      <c r="FL6402" s="49"/>
      <c r="FM6402" s="49"/>
      <c r="FN6402" s="49"/>
      <c r="FO6402" s="49"/>
      <c r="FP6402" s="49"/>
      <c r="FQ6402" s="49"/>
      <c r="FR6402" s="49"/>
      <c r="FS6402" s="49"/>
      <c r="FT6402" s="49"/>
      <c r="FU6402" s="49"/>
      <c r="FV6402" s="49"/>
      <c r="FW6402" s="49"/>
      <c r="FX6402" s="49"/>
      <c r="FY6402" s="49"/>
      <c r="FZ6402" s="49"/>
      <c r="GA6402" s="49"/>
      <c r="GB6402" s="49"/>
      <c r="GC6402" s="49"/>
      <c r="GD6402" s="49"/>
      <c r="GE6402" s="49"/>
      <c r="GF6402" s="49"/>
      <c r="GG6402" s="49"/>
      <c r="GH6402" s="49"/>
      <c r="GI6402" s="49"/>
      <c r="GJ6402" s="49"/>
      <c r="GK6402" s="49"/>
      <c r="GL6402" s="49"/>
      <c r="GM6402" s="49"/>
      <c r="GN6402" s="49"/>
      <c r="GO6402" s="49"/>
      <c r="GP6402" s="49"/>
      <c r="GQ6402" s="49"/>
      <c r="GR6402" s="49"/>
      <c r="GS6402" s="49"/>
      <c r="GT6402" s="49"/>
      <c r="GU6402" s="49"/>
      <c r="GV6402" s="49"/>
      <c r="GW6402" s="49"/>
      <c r="GX6402" s="49"/>
      <c r="GY6402" s="49"/>
      <c r="GZ6402" s="49"/>
      <c r="HA6402" s="49"/>
      <c r="HB6402" s="49"/>
      <c r="HC6402" s="49"/>
      <c r="HD6402" s="49"/>
      <c r="HE6402" s="49"/>
      <c r="HF6402" s="49"/>
      <c r="HG6402" s="49"/>
      <c r="HH6402" s="49"/>
      <c r="HI6402" s="49"/>
      <c r="HJ6402" s="49"/>
      <c r="HK6402" s="49"/>
      <c r="HL6402" s="49"/>
      <c r="HM6402" s="49"/>
      <c r="HN6402" s="49"/>
      <c r="HO6402" s="49"/>
      <c r="HP6402" s="49"/>
      <c r="HQ6402" s="49"/>
      <c r="HR6402" s="49"/>
      <c r="HS6402" s="49"/>
      <c r="HT6402" s="49"/>
      <c r="HU6402" s="49"/>
      <c r="HV6402" s="49"/>
      <c r="HW6402" s="49"/>
      <c r="HX6402" s="49"/>
      <c r="HY6402" s="49"/>
      <c r="HZ6402" s="49"/>
      <c r="IA6402" s="49"/>
      <c r="IB6402" s="49"/>
      <c r="IC6402" s="49"/>
      <c r="ID6402" s="49"/>
      <c r="IE6402" s="49"/>
      <c r="IF6402" s="49"/>
      <c r="IG6402" s="49"/>
      <c r="IH6402" s="49"/>
    </row>
    <row r="6403" spans="1:242" ht="30" customHeight="1">
      <c r="A6403" s="512"/>
      <c r="B6403" s="916" t="s">
        <v>7485</v>
      </c>
      <c r="C6403" s="916"/>
      <c r="D6403" s="916"/>
      <c r="E6403" s="916"/>
      <c r="F6403" s="916"/>
      <c r="G6403" s="916"/>
      <c r="H6403" s="916"/>
      <c r="I6403" s="48"/>
      <c r="J6403" s="49"/>
      <c r="K6403" s="49"/>
      <c r="L6403" s="49"/>
      <c r="M6403" s="49"/>
      <c r="N6403" s="49"/>
      <c r="O6403" s="49"/>
      <c r="P6403" s="49"/>
      <c r="Q6403" s="49"/>
      <c r="R6403" s="49"/>
      <c r="S6403" s="49"/>
      <c r="T6403" s="49"/>
      <c r="U6403" s="49"/>
      <c r="V6403" s="49"/>
      <c r="W6403" s="49"/>
      <c r="X6403" s="49"/>
      <c r="Y6403" s="49"/>
      <c r="Z6403" s="49"/>
      <c r="AA6403" s="49"/>
      <c r="AB6403" s="49"/>
      <c r="AC6403" s="49"/>
      <c r="AD6403" s="49"/>
      <c r="AE6403" s="49"/>
      <c r="AF6403" s="49"/>
      <c r="AG6403" s="49"/>
      <c r="AH6403" s="49"/>
      <c r="AI6403" s="49"/>
      <c r="AJ6403" s="49"/>
      <c r="AK6403" s="49"/>
      <c r="AL6403" s="49"/>
      <c r="AM6403" s="49"/>
      <c r="AN6403" s="49"/>
      <c r="AO6403" s="49"/>
      <c r="AP6403" s="49"/>
      <c r="AQ6403" s="49"/>
      <c r="AR6403" s="49"/>
      <c r="AS6403" s="49"/>
      <c r="AT6403" s="49"/>
      <c r="AU6403" s="49"/>
      <c r="AV6403" s="49"/>
      <c r="AW6403" s="49"/>
      <c r="AX6403" s="49"/>
      <c r="AY6403" s="49"/>
      <c r="AZ6403" s="49"/>
      <c r="BA6403" s="49"/>
      <c r="BB6403" s="49"/>
      <c r="BC6403" s="49"/>
      <c r="BD6403" s="49"/>
      <c r="BE6403" s="49"/>
      <c r="BF6403" s="49"/>
      <c r="BG6403" s="49"/>
      <c r="BH6403" s="49"/>
      <c r="BI6403" s="49"/>
      <c r="BJ6403" s="49"/>
      <c r="BK6403" s="49"/>
      <c r="BL6403" s="49"/>
      <c r="BM6403" s="49"/>
      <c r="BN6403" s="49"/>
      <c r="BO6403" s="49"/>
      <c r="BP6403" s="49"/>
      <c r="BQ6403" s="49"/>
      <c r="BR6403" s="49"/>
      <c r="BS6403" s="49"/>
      <c r="BT6403" s="49"/>
      <c r="BU6403" s="49"/>
      <c r="BV6403" s="49"/>
      <c r="BW6403" s="49"/>
      <c r="BX6403" s="49"/>
      <c r="BY6403" s="49"/>
      <c r="BZ6403" s="49"/>
      <c r="CA6403" s="49"/>
      <c r="CB6403" s="49"/>
      <c r="CC6403" s="49"/>
      <c r="CD6403" s="49"/>
      <c r="CE6403" s="49"/>
      <c r="CF6403" s="49"/>
      <c r="CG6403" s="49"/>
      <c r="CH6403" s="49"/>
      <c r="CI6403" s="49"/>
      <c r="CJ6403" s="49"/>
      <c r="CK6403" s="49"/>
      <c r="CL6403" s="49"/>
      <c r="CM6403" s="49"/>
      <c r="CN6403" s="49"/>
      <c r="CO6403" s="49"/>
      <c r="CP6403" s="49"/>
      <c r="CQ6403" s="49"/>
      <c r="CR6403" s="49"/>
      <c r="CS6403" s="49"/>
      <c r="CT6403" s="49"/>
      <c r="CU6403" s="49"/>
      <c r="CV6403" s="49"/>
      <c r="CW6403" s="49"/>
      <c r="CX6403" s="49"/>
      <c r="CY6403" s="49"/>
      <c r="CZ6403" s="49"/>
      <c r="DA6403" s="49"/>
      <c r="DB6403" s="49"/>
      <c r="DC6403" s="49"/>
      <c r="DD6403" s="49"/>
      <c r="DE6403" s="49"/>
      <c r="DF6403" s="49"/>
      <c r="DG6403" s="49"/>
      <c r="DH6403" s="49"/>
      <c r="DI6403" s="49"/>
      <c r="DJ6403" s="49"/>
      <c r="DK6403" s="49"/>
      <c r="DL6403" s="49"/>
      <c r="DM6403" s="49"/>
      <c r="DN6403" s="49"/>
      <c r="DO6403" s="49"/>
      <c r="DP6403" s="49"/>
      <c r="DQ6403" s="49"/>
      <c r="DR6403" s="49"/>
      <c r="DS6403" s="49"/>
      <c r="DT6403" s="49"/>
      <c r="DU6403" s="49"/>
      <c r="DV6403" s="49"/>
      <c r="DW6403" s="49"/>
      <c r="DX6403" s="49"/>
      <c r="DY6403" s="49"/>
      <c r="DZ6403" s="49"/>
      <c r="EA6403" s="49"/>
      <c r="EB6403" s="49"/>
      <c r="EC6403" s="49"/>
      <c r="ED6403" s="49"/>
      <c r="EE6403" s="49"/>
      <c r="EF6403" s="49"/>
      <c r="EG6403" s="49"/>
      <c r="EH6403" s="49"/>
      <c r="EI6403" s="49"/>
      <c r="EJ6403" s="49"/>
      <c r="EK6403" s="49"/>
      <c r="EL6403" s="49"/>
      <c r="EM6403" s="49"/>
      <c r="EN6403" s="49"/>
      <c r="EO6403" s="49"/>
      <c r="EP6403" s="49"/>
      <c r="EQ6403" s="49"/>
      <c r="ER6403" s="49"/>
      <c r="ES6403" s="49"/>
      <c r="ET6403" s="49"/>
      <c r="EU6403" s="49"/>
      <c r="EV6403" s="49"/>
      <c r="EW6403" s="49"/>
      <c r="EX6403" s="49"/>
      <c r="EY6403" s="49"/>
      <c r="EZ6403" s="49"/>
      <c r="FA6403" s="49"/>
      <c r="FB6403" s="49"/>
      <c r="FC6403" s="49"/>
      <c r="FD6403" s="49"/>
      <c r="FE6403" s="49"/>
      <c r="FF6403" s="49"/>
      <c r="FG6403" s="49"/>
      <c r="FH6403" s="49"/>
      <c r="FI6403" s="49"/>
      <c r="FJ6403" s="49"/>
      <c r="FK6403" s="49"/>
      <c r="FL6403" s="49"/>
      <c r="FM6403" s="49"/>
      <c r="FN6403" s="49"/>
      <c r="FO6403" s="49"/>
      <c r="FP6403" s="49"/>
      <c r="FQ6403" s="49"/>
      <c r="FR6403" s="49"/>
      <c r="FS6403" s="49"/>
      <c r="FT6403" s="49"/>
      <c r="FU6403" s="49"/>
      <c r="FV6403" s="49"/>
      <c r="FW6403" s="49"/>
      <c r="FX6403" s="49"/>
      <c r="FY6403" s="49"/>
      <c r="FZ6403" s="49"/>
      <c r="GA6403" s="49"/>
      <c r="GB6403" s="49"/>
      <c r="GC6403" s="49"/>
      <c r="GD6403" s="49"/>
      <c r="GE6403" s="49"/>
      <c r="GF6403" s="49"/>
      <c r="GG6403" s="49"/>
      <c r="GH6403" s="49"/>
      <c r="GI6403" s="49"/>
      <c r="GJ6403" s="49"/>
      <c r="GK6403" s="49"/>
      <c r="GL6403" s="49"/>
      <c r="GM6403" s="49"/>
      <c r="GN6403" s="49"/>
      <c r="GO6403" s="49"/>
      <c r="GP6403" s="49"/>
      <c r="GQ6403" s="49"/>
      <c r="GR6403" s="49"/>
      <c r="GS6403" s="49"/>
      <c r="GT6403" s="49"/>
      <c r="GU6403" s="49"/>
      <c r="GV6403" s="49"/>
      <c r="GW6403" s="49"/>
      <c r="GX6403" s="49"/>
      <c r="GY6403" s="49"/>
      <c r="GZ6403" s="49"/>
      <c r="HA6403" s="49"/>
      <c r="HB6403" s="49"/>
      <c r="HC6403" s="49"/>
      <c r="HD6403" s="49"/>
      <c r="HE6403" s="49"/>
      <c r="HF6403" s="49"/>
      <c r="HG6403" s="49"/>
      <c r="HH6403" s="49"/>
      <c r="HI6403" s="49"/>
      <c r="HJ6403" s="49"/>
      <c r="HK6403" s="49"/>
      <c r="HL6403" s="49"/>
      <c r="HM6403" s="49"/>
      <c r="HN6403" s="49"/>
      <c r="HO6403" s="49"/>
      <c r="HP6403" s="49"/>
      <c r="HQ6403" s="49"/>
      <c r="HR6403" s="49"/>
      <c r="HS6403" s="49"/>
      <c r="HT6403" s="49"/>
      <c r="HU6403" s="49"/>
      <c r="HV6403" s="49"/>
      <c r="HW6403" s="49"/>
      <c r="HX6403" s="49"/>
      <c r="HY6403" s="49"/>
      <c r="HZ6403" s="49"/>
      <c r="IA6403" s="49"/>
      <c r="IB6403" s="49"/>
      <c r="IC6403" s="49"/>
      <c r="ID6403" s="49"/>
      <c r="IE6403" s="49"/>
      <c r="IF6403" s="49"/>
      <c r="IG6403" s="49"/>
      <c r="IH6403" s="49"/>
    </row>
    <row r="6404" spans="1:242">
      <c r="A6404" s="32">
        <v>145</v>
      </c>
      <c r="B6404" s="210" t="s">
        <v>7281</v>
      </c>
      <c r="C6404" s="555" t="s">
        <v>7486</v>
      </c>
      <c r="D6404" s="32" t="s">
        <v>1808</v>
      </c>
      <c r="E6404" s="195">
        <f t="shared" ref="E6404:E6416" si="417">+F6404+G6404+H6404</f>
        <v>1</v>
      </c>
      <c r="F6404" s="187">
        <v>1</v>
      </c>
      <c r="G6404" s="187"/>
      <c r="H6404" s="187"/>
      <c r="I6404" s="48"/>
      <c r="J6404" s="49"/>
      <c r="K6404" s="49"/>
      <c r="L6404" s="49"/>
      <c r="M6404" s="49"/>
      <c r="N6404" s="49"/>
      <c r="O6404" s="49"/>
      <c r="P6404" s="49"/>
      <c r="Q6404" s="49"/>
      <c r="R6404" s="49"/>
      <c r="S6404" s="49"/>
      <c r="T6404" s="49"/>
      <c r="U6404" s="49"/>
      <c r="V6404" s="49"/>
      <c r="W6404" s="49"/>
      <c r="X6404" s="49"/>
      <c r="Y6404" s="49"/>
      <c r="Z6404" s="49"/>
      <c r="AA6404" s="49"/>
      <c r="AB6404" s="49"/>
      <c r="AC6404" s="49"/>
      <c r="AD6404" s="49"/>
      <c r="AE6404" s="49"/>
      <c r="AF6404" s="49"/>
      <c r="AG6404" s="49"/>
      <c r="AH6404" s="49"/>
      <c r="AI6404" s="49"/>
      <c r="AJ6404" s="49"/>
      <c r="AK6404" s="49"/>
      <c r="AL6404" s="49"/>
      <c r="AM6404" s="49"/>
      <c r="AN6404" s="49"/>
      <c r="AO6404" s="49"/>
      <c r="AP6404" s="49"/>
      <c r="AQ6404" s="49"/>
      <c r="AR6404" s="49"/>
      <c r="AS6404" s="49"/>
      <c r="AT6404" s="49"/>
      <c r="AU6404" s="49"/>
      <c r="AV6404" s="49"/>
      <c r="AW6404" s="49"/>
      <c r="AX6404" s="49"/>
      <c r="AY6404" s="49"/>
      <c r="AZ6404" s="49"/>
      <c r="BA6404" s="49"/>
      <c r="BB6404" s="49"/>
      <c r="BC6404" s="49"/>
      <c r="BD6404" s="49"/>
      <c r="BE6404" s="49"/>
      <c r="BF6404" s="49"/>
      <c r="BG6404" s="49"/>
      <c r="BH6404" s="49"/>
      <c r="BI6404" s="49"/>
      <c r="BJ6404" s="49"/>
      <c r="BK6404" s="49"/>
      <c r="BL6404" s="49"/>
      <c r="BM6404" s="49"/>
      <c r="BN6404" s="49"/>
      <c r="BO6404" s="49"/>
      <c r="BP6404" s="49"/>
      <c r="BQ6404" s="49"/>
      <c r="BR6404" s="49"/>
      <c r="BS6404" s="49"/>
      <c r="BT6404" s="49"/>
      <c r="BU6404" s="49"/>
      <c r="BV6404" s="49"/>
      <c r="BW6404" s="49"/>
      <c r="BX6404" s="49"/>
      <c r="BY6404" s="49"/>
      <c r="BZ6404" s="49"/>
      <c r="CA6404" s="49"/>
      <c r="CB6404" s="49"/>
      <c r="CC6404" s="49"/>
      <c r="CD6404" s="49"/>
      <c r="CE6404" s="49"/>
      <c r="CF6404" s="49"/>
      <c r="CG6404" s="49"/>
      <c r="CH6404" s="49"/>
      <c r="CI6404" s="49"/>
      <c r="CJ6404" s="49"/>
      <c r="CK6404" s="49"/>
      <c r="CL6404" s="49"/>
      <c r="CM6404" s="49"/>
      <c r="CN6404" s="49"/>
      <c r="CO6404" s="49"/>
      <c r="CP6404" s="49"/>
      <c r="CQ6404" s="49"/>
      <c r="CR6404" s="49"/>
      <c r="CS6404" s="49"/>
      <c r="CT6404" s="49"/>
      <c r="CU6404" s="49"/>
      <c r="CV6404" s="49"/>
      <c r="CW6404" s="49"/>
      <c r="CX6404" s="49"/>
      <c r="CY6404" s="49"/>
      <c r="CZ6404" s="49"/>
      <c r="DA6404" s="49"/>
      <c r="DB6404" s="49"/>
      <c r="DC6404" s="49"/>
      <c r="DD6404" s="49"/>
      <c r="DE6404" s="49"/>
      <c r="DF6404" s="49"/>
      <c r="DG6404" s="49"/>
      <c r="DH6404" s="49"/>
      <c r="DI6404" s="49"/>
      <c r="DJ6404" s="49"/>
      <c r="DK6404" s="49"/>
      <c r="DL6404" s="49"/>
      <c r="DM6404" s="49"/>
      <c r="DN6404" s="49"/>
      <c r="DO6404" s="49"/>
      <c r="DP6404" s="49"/>
      <c r="DQ6404" s="49"/>
      <c r="DR6404" s="49"/>
      <c r="DS6404" s="49"/>
      <c r="DT6404" s="49"/>
      <c r="DU6404" s="49"/>
      <c r="DV6404" s="49"/>
      <c r="DW6404" s="49"/>
      <c r="DX6404" s="49"/>
      <c r="DY6404" s="49"/>
      <c r="DZ6404" s="49"/>
      <c r="EA6404" s="49"/>
      <c r="EB6404" s="49"/>
      <c r="EC6404" s="49"/>
      <c r="ED6404" s="49"/>
      <c r="EE6404" s="49"/>
      <c r="EF6404" s="49"/>
      <c r="EG6404" s="49"/>
      <c r="EH6404" s="49"/>
      <c r="EI6404" s="49"/>
      <c r="EJ6404" s="49"/>
      <c r="EK6404" s="49"/>
      <c r="EL6404" s="49"/>
      <c r="EM6404" s="49"/>
      <c r="EN6404" s="49"/>
      <c r="EO6404" s="49"/>
      <c r="EP6404" s="49"/>
      <c r="EQ6404" s="49"/>
      <c r="ER6404" s="49"/>
      <c r="ES6404" s="49"/>
      <c r="ET6404" s="49"/>
      <c r="EU6404" s="49"/>
      <c r="EV6404" s="49"/>
      <c r="EW6404" s="49"/>
      <c r="EX6404" s="49"/>
      <c r="EY6404" s="49"/>
      <c r="EZ6404" s="49"/>
      <c r="FA6404" s="49"/>
      <c r="FB6404" s="49"/>
      <c r="FC6404" s="49"/>
      <c r="FD6404" s="49"/>
      <c r="FE6404" s="49"/>
      <c r="FF6404" s="49"/>
      <c r="FG6404" s="49"/>
      <c r="FH6404" s="49"/>
      <c r="FI6404" s="49"/>
      <c r="FJ6404" s="49"/>
      <c r="FK6404" s="49"/>
      <c r="FL6404" s="49"/>
      <c r="FM6404" s="49"/>
      <c r="FN6404" s="49"/>
      <c r="FO6404" s="49"/>
      <c r="FP6404" s="49"/>
      <c r="FQ6404" s="49"/>
      <c r="FR6404" s="49"/>
      <c r="FS6404" s="49"/>
      <c r="FT6404" s="49"/>
      <c r="FU6404" s="49"/>
      <c r="FV6404" s="49"/>
      <c r="FW6404" s="49"/>
      <c r="FX6404" s="49"/>
      <c r="FY6404" s="49"/>
      <c r="FZ6404" s="49"/>
      <c r="GA6404" s="49"/>
      <c r="GB6404" s="49"/>
      <c r="GC6404" s="49"/>
      <c r="GD6404" s="49"/>
      <c r="GE6404" s="49"/>
      <c r="GF6404" s="49"/>
      <c r="GG6404" s="49"/>
      <c r="GH6404" s="49"/>
      <c r="GI6404" s="49"/>
      <c r="GJ6404" s="49"/>
      <c r="GK6404" s="49"/>
      <c r="GL6404" s="49"/>
      <c r="GM6404" s="49"/>
      <c r="GN6404" s="49"/>
      <c r="GO6404" s="49"/>
      <c r="GP6404" s="49"/>
      <c r="GQ6404" s="49"/>
      <c r="GR6404" s="49"/>
      <c r="GS6404" s="49"/>
      <c r="GT6404" s="49"/>
      <c r="GU6404" s="49"/>
      <c r="GV6404" s="49"/>
      <c r="GW6404" s="49"/>
      <c r="GX6404" s="49"/>
      <c r="GY6404" s="49"/>
      <c r="GZ6404" s="49"/>
      <c r="HA6404" s="49"/>
      <c r="HB6404" s="49"/>
      <c r="HC6404" s="49"/>
      <c r="HD6404" s="49"/>
      <c r="HE6404" s="49"/>
      <c r="HF6404" s="49"/>
      <c r="HG6404" s="49"/>
      <c r="HH6404" s="49"/>
      <c r="HI6404" s="49"/>
      <c r="HJ6404" s="49"/>
      <c r="HK6404" s="49"/>
      <c r="HL6404" s="49"/>
      <c r="HM6404" s="49"/>
      <c r="HN6404" s="49"/>
      <c r="HO6404" s="49"/>
      <c r="HP6404" s="49"/>
      <c r="HQ6404" s="49"/>
      <c r="HR6404" s="49"/>
      <c r="HS6404" s="49"/>
      <c r="HT6404" s="49"/>
      <c r="HU6404" s="49"/>
      <c r="HV6404" s="49"/>
      <c r="HW6404" s="49"/>
      <c r="HX6404" s="49"/>
      <c r="HY6404" s="49"/>
      <c r="HZ6404" s="49"/>
      <c r="IA6404" s="49"/>
      <c r="IB6404" s="49"/>
      <c r="IC6404" s="49"/>
      <c r="ID6404" s="49"/>
      <c r="IE6404" s="49"/>
      <c r="IF6404" s="49"/>
      <c r="IG6404" s="49"/>
      <c r="IH6404" s="49"/>
    </row>
    <row r="6405" spans="1:242">
      <c r="A6405" s="32">
        <v>146</v>
      </c>
      <c r="B6405" s="210" t="s">
        <v>7277</v>
      </c>
      <c r="C6405" s="555" t="s">
        <v>7487</v>
      </c>
      <c r="D6405" s="32" t="s">
        <v>1808</v>
      </c>
      <c r="E6405" s="195">
        <f t="shared" si="417"/>
        <v>1</v>
      </c>
      <c r="F6405" s="187"/>
      <c r="G6405" s="187"/>
      <c r="H6405" s="187">
        <v>1</v>
      </c>
      <c r="I6405" s="48"/>
      <c r="J6405" s="49"/>
      <c r="K6405" s="49"/>
      <c r="L6405" s="49"/>
      <c r="M6405" s="49"/>
      <c r="N6405" s="49"/>
      <c r="O6405" s="49"/>
      <c r="P6405" s="49"/>
      <c r="Q6405" s="49"/>
      <c r="R6405" s="49"/>
      <c r="S6405" s="49"/>
      <c r="T6405" s="49"/>
      <c r="U6405" s="49"/>
      <c r="V6405" s="49"/>
      <c r="W6405" s="49"/>
      <c r="X6405" s="49"/>
      <c r="Y6405" s="49"/>
      <c r="Z6405" s="49"/>
      <c r="AA6405" s="49"/>
      <c r="AB6405" s="49"/>
      <c r="AC6405" s="49"/>
      <c r="AD6405" s="49"/>
      <c r="AE6405" s="49"/>
      <c r="AF6405" s="49"/>
      <c r="AG6405" s="49"/>
      <c r="AH6405" s="49"/>
      <c r="AI6405" s="49"/>
      <c r="AJ6405" s="49"/>
      <c r="AK6405" s="49"/>
      <c r="AL6405" s="49"/>
      <c r="AM6405" s="49"/>
      <c r="AN6405" s="49"/>
      <c r="AO6405" s="49"/>
      <c r="AP6405" s="49"/>
      <c r="AQ6405" s="49"/>
      <c r="AR6405" s="49"/>
      <c r="AS6405" s="49"/>
      <c r="AT6405" s="49"/>
      <c r="AU6405" s="49"/>
      <c r="AV6405" s="49"/>
      <c r="AW6405" s="49"/>
      <c r="AX6405" s="49"/>
      <c r="AY6405" s="49"/>
      <c r="AZ6405" s="49"/>
      <c r="BA6405" s="49"/>
      <c r="BB6405" s="49"/>
      <c r="BC6405" s="49"/>
      <c r="BD6405" s="49"/>
      <c r="BE6405" s="49"/>
      <c r="BF6405" s="49"/>
      <c r="BG6405" s="49"/>
      <c r="BH6405" s="49"/>
      <c r="BI6405" s="49"/>
      <c r="BJ6405" s="49"/>
      <c r="BK6405" s="49"/>
      <c r="BL6405" s="49"/>
      <c r="BM6405" s="49"/>
      <c r="BN6405" s="49"/>
      <c r="BO6405" s="49"/>
      <c r="BP6405" s="49"/>
      <c r="BQ6405" s="49"/>
      <c r="BR6405" s="49"/>
      <c r="BS6405" s="49"/>
      <c r="BT6405" s="49"/>
      <c r="BU6405" s="49"/>
      <c r="BV6405" s="49"/>
      <c r="BW6405" s="49"/>
      <c r="BX6405" s="49"/>
      <c r="BY6405" s="49"/>
      <c r="BZ6405" s="49"/>
      <c r="CA6405" s="49"/>
      <c r="CB6405" s="49"/>
      <c r="CC6405" s="49"/>
      <c r="CD6405" s="49"/>
      <c r="CE6405" s="49"/>
      <c r="CF6405" s="49"/>
      <c r="CG6405" s="49"/>
      <c r="CH6405" s="49"/>
      <c r="CI6405" s="49"/>
      <c r="CJ6405" s="49"/>
      <c r="CK6405" s="49"/>
      <c r="CL6405" s="49"/>
      <c r="CM6405" s="49"/>
      <c r="CN6405" s="49"/>
      <c r="CO6405" s="49"/>
      <c r="CP6405" s="49"/>
      <c r="CQ6405" s="49"/>
      <c r="CR6405" s="49"/>
      <c r="CS6405" s="49"/>
      <c r="CT6405" s="49"/>
      <c r="CU6405" s="49"/>
      <c r="CV6405" s="49"/>
      <c r="CW6405" s="49"/>
      <c r="CX6405" s="49"/>
      <c r="CY6405" s="49"/>
      <c r="CZ6405" s="49"/>
      <c r="DA6405" s="49"/>
      <c r="DB6405" s="49"/>
      <c r="DC6405" s="49"/>
      <c r="DD6405" s="49"/>
      <c r="DE6405" s="49"/>
      <c r="DF6405" s="49"/>
      <c r="DG6405" s="49"/>
      <c r="DH6405" s="49"/>
      <c r="DI6405" s="49"/>
      <c r="DJ6405" s="49"/>
      <c r="DK6405" s="49"/>
      <c r="DL6405" s="49"/>
      <c r="DM6405" s="49"/>
      <c r="DN6405" s="49"/>
      <c r="DO6405" s="49"/>
      <c r="DP6405" s="49"/>
      <c r="DQ6405" s="49"/>
      <c r="DR6405" s="49"/>
      <c r="DS6405" s="49"/>
      <c r="DT6405" s="49"/>
      <c r="DU6405" s="49"/>
      <c r="DV6405" s="49"/>
      <c r="DW6405" s="49"/>
      <c r="DX6405" s="49"/>
      <c r="DY6405" s="49"/>
      <c r="DZ6405" s="49"/>
      <c r="EA6405" s="49"/>
      <c r="EB6405" s="49"/>
      <c r="EC6405" s="49"/>
      <c r="ED6405" s="49"/>
      <c r="EE6405" s="49"/>
      <c r="EF6405" s="49"/>
      <c r="EG6405" s="49"/>
      <c r="EH6405" s="49"/>
      <c r="EI6405" s="49"/>
      <c r="EJ6405" s="49"/>
      <c r="EK6405" s="49"/>
      <c r="EL6405" s="49"/>
      <c r="EM6405" s="49"/>
      <c r="EN6405" s="49"/>
      <c r="EO6405" s="49"/>
      <c r="EP6405" s="49"/>
      <c r="EQ6405" s="49"/>
      <c r="ER6405" s="49"/>
      <c r="ES6405" s="49"/>
      <c r="ET6405" s="49"/>
      <c r="EU6405" s="49"/>
      <c r="EV6405" s="49"/>
      <c r="EW6405" s="49"/>
      <c r="EX6405" s="49"/>
      <c r="EY6405" s="49"/>
      <c r="EZ6405" s="49"/>
      <c r="FA6405" s="49"/>
      <c r="FB6405" s="49"/>
      <c r="FC6405" s="49"/>
      <c r="FD6405" s="49"/>
      <c r="FE6405" s="49"/>
      <c r="FF6405" s="49"/>
      <c r="FG6405" s="49"/>
      <c r="FH6405" s="49"/>
      <c r="FI6405" s="49"/>
      <c r="FJ6405" s="49"/>
      <c r="FK6405" s="49"/>
      <c r="FL6405" s="49"/>
      <c r="FM6405" s="49"/>
      <c r="FN6405" s="49"/>
      <c r="FO6405" s="49"/>
      <c r="FP6405" s="49"/>
      <c r="FQ6405" s="49"/>
      <c r="FR6405" s="49"/>
      <c r="FS6405" s="49"/>
      <c r="FT6405" s="49"/>
      <c r="FU6405" s="49"/>
      <c r="FV6405" s="49"/>
      <c r="FW6405" s="49"/>
      <c r="FX6405" s="49"/>
      <c r="FY6405" s="49"/>
      <c r="FZ6405" s="49"/>
      <c r="GA6405" s="49"/>
      <c r="GB6405" s="49"/>
      <c r="GC6405" s="49"/>
      <c r="GD6405" s="49"/>
      <c r="GE6405" s="49"/>
      <c r="GF6405" s="49"/>
      <c r="GG6405" s="49"/>
      <c r="GH6405" s="49"/>
      <c r="GI6405" s="49"/>
      <c r="GJ6405" s="49"/>
      <c r="GK6405" s="49"/>
      <c r="GL6405" s="49"/>
      <c r="GM6405" s="49"/>
      <c r="GN6405" s="49"/>
      <c r="GO6405" s="49"/>
      <c r="GP6405" s="49"/>
      <c r="GQ6405" s="49"/>
      <c r="GR6405" s="49"/>
      <c r="GS6405" s="49"/>
      <c r="GT6405" s="49"/>
      <c r="GU6405" s="49"/>
      <c r="GV6405" s="49"/>
      <c r="GW6405" s="49"/>
      <c r="GX6405" s="49"/>
      <c r="GY6405" s="49"/>
      <c r="GZ6405" s="49"/>
      <c r="HA6405" s="49"/>
      <c r="HB6405" s="49"/>
      <c r="HC6405" s="49"/>
      <c r="HD6405" s="49"/>
      <c r="HE6405" s="49"/>
      <c r="HF6405" s="49"/>
      <c r="HG6405" s="49"/>
      <c r="HH6405" s="49"/>
      <c r="HI6405" s="49"/>
      <c r="HJ6405" s="49"/>
      <c r="HK6405" s="49"/>
      <c r="HL6405" s="49"/>
      <c r="HM6405" s="49"/>
      <c r="HN6405" s="49"/>
      <c r="HO6405" s="49"/>
      <c r="HP6405" s="49"/>
      <c r="HQ6405" s="49"/>
      <c r="HR6405" s="49"/>
      <c r="HS6405" s="49"/>
      <c r="HT6405" s="49"/>
      <c r="HU6405" s="49"/>
      <c r="HV6405" s="49"/>
      <c r="HW6405" s="49"/>
      <c r="HX6405" s="49"/>
      <c r="HY6405" s="49"/>
      <c r="HZ6405" s="49"/>
      <c r="IA6405" s="49"/>
      <c r="IB6405" s="49"/>
      <c r="IC6405" s="49"/>
      <c r="ID6405" s="49"/>
      <c r="IE6405" s="49"/>
      <c r="IF6405" s="49"/>
      <c r="IG6405" s="49"/>
      <c r="IH6405" s="49"/>
    </row>
    <row r="6406" spans="1:242">
      <c r="A6406" s="32">
        <v>147</v>
      </c>
      <c r="B6406" s="210" t="s">
        <v>7299</v>
      </c>
      <c r="C6406" s="555" t="s">
        <v>7488</v>
      </c>
      <c r="D6406" s="32" t="s">
        <v>1808</v>
      </c>
      <c r="E6406" s="195">
        <f t="shared" si="417"/>
        <v>2</v>
      </c>
      <c r="F6406" s="187">
        <v>1</v>
      </c>
      <c r="G6406" s="187"/>
      <c r="H6406" s="187">
        <v>1</v>
      </c>
      <c r="I6406" s="48"/>
      <c r="J6406" s="49"/>
      <c r="K6406" s="49"/>
      <c r="L6406" s="49"/>
      <c r="M6406" s="49"/>
      <c r="N6406" s="49"/>
      <c r="O6406" s="49"/>
      <c r="P6406" s="49"/>
      <c r="Q6406" s="49"/>
      <c r="R6406" s="49"/>
      <c r="S6406" s="49"/>
      <c r="T6406" s="49"/>
      <c r="U6406" s="49"/>
      <c r="V6406" s="49"/>
      <c r="W6406" s="49"/>
      <c r="X6406" s="49"/>
      <c r="Y6406" s="49"/>
      <c r="Z6406" s="49"/>
      <c r="AA6406" s="49"/>
      <c r="AB6406" s="49"/>
      <c r="AC6406" s="49"/>
      <c r="AD6406" s="49"/>
      <c r="AE6406" s="49"/>
      <c r="AF6406" s="49"/>
      <c r="AG6406" s="49"/>
      <c r="AH6406" s="49"/>
      <c r="AI6406" s="49"/>
      <c r="AJ6406" s="49"/>
      <c r="AK6406" s="49"/>
      <c r="AL6406" s="49"/>
      <c r="AM6406" s="49"/>
      <c r="AN6406" s="49"/>
      <c r="AO6406" s="49"/>
      <c r="AP6406" s="49"/>
      <c r="AQ6406" s="49"/>
      <c r="AR6406" s="49"/>
      <c r="AS6406" s="49"/>
      <c r="AT6406" s="49"/>
      <c r="AU6406" s="49"/>
      <c r="AV6406" s="49"/>
      <c r="AW6406" s="49"/>
      <c r="AX6406" s="49"/>
      <c r="AY6406" s="49"/>
      <c r="AZ6406" s="49"/>
      <c r="BA6406" s="49"/>
      <c r="BB6406" s="49"/>
      <c r="BC6406" s="49"/>
      <c r="BD6406" s="49"/>
      <c r="BE6406" s="49"/>
      <c r="BF6406" s="49"/>
      <c r="BG6406" s="49"/>
      <c r="BH6406" s="49"/>
      <c r="BI6406" s="49"/>
      <c r="BJ6406" s="49"/>
      <c r="BK6406" s="49"/>
      <c r="BL6406" s="49"/>
      <c r="BM6406" s="49"/>
      <c r="BN6406" s="49"/>
      <c r="BO6406" s="49"/>
      <c r="BP6406" s="49"/>
      <c r="BQ6406" s="49"/>
      <c r="BR6406" s="49"/>
      <c r="BS6406" s="49"/>
      <c r="BT6406" s="49"/>
      <c r="BU6406" s="49"/>
      <c r="BV6406" s="49"/>
      <c r="BW6406" s="49"/>
      <c r="BX6406" s="49"/>
      <c r="BY6406" s="49"/>
      <c r="BZ6406" s="49"/>
      <c r="CA6406" s="49"/>
      <c r="CB6406" s="49"/>
      <c r="CC6406" s="49"/>
      <c r="CD6406" s="49"/>
      <c r="CE6406" s="49"/>
      <c r="CF6406" s="49"/>
      <c r="CG6406" s="49"/>
      <c r="CH6406" s="49"/>
      <c r="CI6406" s="49"/>
      <c r="CJ6406" s="49"/>
      <c r="CK6406" s="49"/>
      <c r="CL6406" s="49"/>
      <c r="CM6406" s="49"/>
      <c r="CN6406" s="49"/>
      <c r="CO6406" s="49"/>
      <c r="CP6406" s="49"/>
      <c r="CQ6406" s="49"/>
      <c r="CR6406" s="49"/>
      <c r="CS6406" s="49"/>
      <c r="CT6406" s="49"/>
      <c r="CU6406" s="49"/>
      <c r="CV6406" s="49"/>
      <c r="CW6406" s="49"/>
      <c r="CX6406" s="49"/>
      <c r="CY6406" s="49"/>
      <c r="CZ6406" s="49"/>
      <c r="DA6406" s="49"/>
      <c r="DB6406" s="49"/>
      <c r="DC6406" s="49"/>
      <c r="DD6406" s="49"/>
      <c r="DE6406" s="49"/>
      <c r="DF6406" s="49"/>
      <c r="DG6406" s="49"/>
      <c r="DH6406" s="49"/>
      <c r="DI6406" s="49"/>
      <c r="DJ6406" s="49"/>
      <c r="DK6406" s="49"/>
      <c r="DL6406" s="49"/>
      <c r="DM6406" s="49"/>
      <c r="DN6406" s="49"/>
      <c r="DO6406" s="49"/>
      <c r="DP6406" s="49"/>
      <c r="DQ6406" s="49"/>
      <c r="DR6406" s="49"/>
      <c r="DS6406" s="49"/>
      <c r="DT6406" s="49"/>
      <c r="DU6406" s="49"/>
      <c r="DV6406" s="49"/>
      <c r="DW6406" s="49"/>
      <c r="DX6406" s="49"/>
      <c r="DY6406" s="49"/>
      <c r="DZ6406" s="49"/>
      <c r="EA6406" s="49"/>
      <c r="EB6406" s="49"/>
      <c r="EC6406" s="49"/>
      <c r="ED6406" s="49"/>
      <c r="EE6406" s="49"/>
      <c r="EF6406" s="49"/>
      <c r="EG6406" s="49"/>
      <c r="EH6406" s="49"/>
      <c r="EI6406" s="49"/>
      <c r="EJ6406" s="49"/>
      <c r="EK6406" s="49"/>
      <c r="EL6406" s="49"/>
      <c r="EM6406" s="49"/>
      <c r="EN6406" s="49"/>
      <c r="EO6406" s="49"/>
      <c r="EP6406" s="49"/>
      <c r="EQ6406" s="49"/>
      <c r="ER6406" s="49"/>
      <c r="ES6406" s="49"/>
      <c r="ET6406" s="49"/>
      <c r="EU6406" s="49"/>
      <c r="EV6406" s="49"/>
      <c r="EW6406" s="49"/>
      <c r="EX6406" s="49"/>
      <c r="EY6406" s="49"/>
      <c r="EZ6406" s="49"/>
      <c r="FA6406" s="49"/>
      <c r="FB6406" s="49"/>
      <c r="FC6406" s="49"/>
      <c r="FD6406" s="49"/>
      <c r="FE6406" s="49"/>
      <c r="FF6406" s="49"/>
      <c r="FG6406" s="49"/>
      <c r="FH6406" s="49"/>
      <c r="FI6406" s="49"/>
      <c r="FJ6406" s="49"/>
      <c r="FK6406" s="49"/>
      <c r="FL6406" s="49"/>
      <c r="FM6406" s="49"/>
      <c r="FN6406" s="49"/>
      <c r="FO6406" s="49"/>
      <c r="FP6406" s="49"/>
      <c r="FQ6406" s="49"/>
      <c r="FR6406" s="49"/>
      <c r="FS6406" s="49"/>
      <c r="FT6406" s="49"/>
      <c r="FU6406" s="49"/>
      <c r="FV6406" s="49"/>
      <c r="FW6406" s="49"/>
      <c r="FX6406" s="49"/>
      <c r="FY6406" s="49"/>
      <c r="FZ6406" s="49"/>
      <c r="GA6406" s="49"/>
      <c r="GB6406" s="49"/>
      <c r="GC6406" s="49"/>
      <c r="GD6406" s="49"/>
      <c r="GE6406" s="49"/>
      <c r="GF6406" s="49"/>
      <c r="GG6406" s="49"/>
      <c r="GH6406" s="49"/>
      <c r="GI6406" s="49"/>
      <c r="GJ6406" s="49"/>
      <c r="GK6406" s="49"/>
      <c r="GL6406" s="49"/>
      <c r="GM6406" s="49"/>
      <c r="GN6406" s="49"/>
      <c r="GO6406" s="49"/>
      <c r="GP6406" s="49"/>
      <c r="GQ6406" s="49"/>
      <c r="GR6406" s="49"/>
      <c r="GS6406" s="49"/>
      <c r="GT6406" s="49"/>
      <c r="GU6406" s="49"/>
      <c r="GV6406" s="49"/>
      <c r="GW6406" s="49"/>
      <c r="GX6406" s="49"/>
      <c r="GY6406" s="49"/>
      <c r="GZ6406" s="49"/>
      <c r="HA6406" s="49"/>
      <c r="HB6406" s="49"/>
      <c r="HC6406" s="49"/>
      <c r="HD6406" s="49"/>
      <c r="HE6406" s="49"/>
      <c r="HF6406" s="49"/>
      <c r="HG6406" s="49"/>
      <c r="HH6406" s="49"/>
      <c r="HI6406" s="49"/>
      <c r="HJ6406" s="49"/>
      <c r="HK6406" s="49"/>
      <c r="HL6406" s="49"/>
      <c r="HM6406" s="49"/>
      <c r="HN6406" s="49"/>
      <c r="HO6406" s="49"/>
      <c r="HP6406" s="49"/>
      <c r="HQ6406" s="49"/>
      <c r="HR6406" s="49"/>
      <c r="HS6406" s="49"/>
      <c r="HT6406" s="49"/>
      <c r="HU6406" s="49"/>
      <c r="HV6406" s="49"/>
      <c r="HW6406" s="49"/>
      <c r="HX6406" s="49"/>
      <c r="HY6406" s="49"/>
      <c r="HZ6406" s="49"/>
      <c r="IA6406" s="49"/>
      <c r="IB6406" s="49"/>
      <c r="IC6406" s="49"/>
      <c r="ID6406" s="49"/>
      <c r="IE6406" s="49"/>
      <c r="IF6406" s="49"/>
      <c r="IG6406" s="49"/>
      <c r="IH6406" s="49"/>
    </row>
    <row r="6407" spans="1:242">
      <c r="A6407" s="32">
        <v>148</v>
      </c>
      <c r="B6407" s="210" t="s">
        <v>7304</v>
      </c>
      <c r="C6407" s="555" t="s">
        <v>7489</v>
      </c>
      <c r="D6407" s="32" t="s">
        <v>1808</v>
      </c>
      <c r="E6407" s="195">
        <f t="shared" si="417"/>
        <v>0</v>
      </c>
      <c r="F6407" s="187"/>
      <c r="G6407" s="187"/>
      <c r="H6407" s="187"/>
      <c r="I6407" s="48"/>
      <c r="J6407" s="49"/>
      <c r="K6407" s="49"/>
      <c r="L6407" s="49"/>
      <c r="M6407" s="49"/>
      <c r="N6407" s="49"/>
      <c r="O6407" s="49"/>
      <c r="P6407" s="49"/>
      <c r="Q6407" s="49"/>
      <c r="R6407" s="49"/>
      <c r="S6407" s="49"/>
      <c r="T6407" s="49"/>
      <c r="U6407" s="49"/>
      <c r="V6407" s="49"/>
      <c r="W6407" s="49"/>
      <c r="X6407" s="49"/>
      <c r="Y6407" s="49"/>
      <c r="Z6407" s="49"/>
      <c r="AA6407" s="49"/>
      <c r="AB6407" s="49"/>
      <c r="AC6407" s="49"/>
      <c r="AD6407" s="49"/>
      <c r="AE6407" s="49"/>
      <c r="AF6407" s="49"/>
      <c r="AG6407" s="49"/>
      <c r="AH6407" s="49"/>
      <c r="AI6407" s="49"/>
      <c r="AJ6407" s="49"/>
      <c r="AK6407" s="49"/>
      <c r="AL6407" s="49"/>
      <c r="AM6407" s="49"/>
      <c r="AN6407" s="49"/>
      <c r="AO6407" s="49"/>
      <c r="AP6407" s="49"/>
      <c r="AQ6407" s="49"/>
      <c r="AR6407" s="49"/>
      <c r="AS6407" s="49"/>
      <c r="AT6407" s="49"/>
      <c r="AU6407" s="49"/>
      <c r="AV6407" s="49"/>
      <c r="AW6407" s="49"/>
      <c r="AX6407" s="49"/>
      <c r="AY6407" s="49"/>
      <c r="AZ6407" s="49"/>
      <c r="BA6407" s="49"/>
      <c r="BB6407" s="49"/>
      <c r="BC6407" s="49"/>
      <c r="BD6407" s="49"/>
      <c r="BE6407" s="49"/>
      <c r="BF6407" s="49"/>
      <c r="BG6407" s="49"/>
      <c r="BH6407" s="49"/>
      <c r="BI6407" s="49"/>
      <c r="BJ6407" s="49"/>
      <c r="BK6407" s="49"/>
      <c r="BL6407" s="49"/>
      <c r="BM6407" s="49"/>
      <c r="BN6407" s="49"/>
      <c r="BO6407" s="49"/>
      <c r="BP6407" s="49"/>
      <c r="BQ6407" s="49"/>
      <c r="BR6407" s="49"/>
      <c r="BS6407" s="49"/>
      <c r="BT6407" s="49"/>
      <c r="BU6407" s="49"/>
      <c r="BV6407" s="49"/>
      <c r="BW6407" s="49"/>
      <c r="BX6407" s="49"/>
      <c r="BY6407" s="49"/>
      <c r="BZ6407" s="49"/>
      <c r="CA6407" s="49"/>
      <c r="CB6407" s="49"/>
      <c r="CC6407" s="49"/>
      <c r="CD6407" s="49"/>
      <c r="CE6407" s="49"/>
      <c r="CF6407" s="49"/>
      <c r="CG6407" s="49"/>
      <c r="CH6407" s="49"/>
      <c r="CI6407" s="49"/>
      <c r="CJ6407" s="49"/>
      <c r="CK6407" s="49"/>
      <c r="CL6407" s="49"/>
      <c r="CM6407" s="49"/>
      <c r="CN6407" s="49"/>
      <c r="CO6407" s="49"/>
      <c r="CP6407" s="49"/>
      <c r="CQ6407" s="49"/>
      <c r="CR6407" s="49"/>
      <c r="CS6407" s="49"/>
      <c r="CT6407" s="49"/>
      <c r="CU6407" s="49"/>
      <c r="CV6407" s="49"/>
      <c r="CW6407" s="49"/>
      <c r="CX6407" s="49"/>
      <c r="CY6407" s="49"/>
      <c r="CZ6407" s="49"/>
      <c r="DA6407" s="49"/>
      <c r="DB6407" s="49"/>
      <c r="DC6407" s="49"/>
      <c r="DD6407" s="49"/>
      <c r="DE6407" s="49"/>
      <c r="DF6407" s="49"/>
      <c r="DG6407" s="49"/>
      <c r="DH6407" s="49"/>
      <c r="DI6407" s="49"/>
      <c r="DJ6407" s="49"/>
      <c r="DK6407" s="49"/>
      <c r="DL6407" s="49"/>
      <c r="DM6407" s="49"/>
      <c r="DN6407" s="49"/>
      <c r="DO6407" s="49"/>
      <c r="DP6407" s="49"/>
      <c r="DQ6407" s="49"/>
      <c r="DR6407" s="49"/>
      <c r="DS6407" s="49"/>
      <c r="DT6407" s="49"/>
      <c r="DU6407" s="49"/>
      <c r="DV6407" s="49"/>
      <c r="DW6407" s="49"/>
      <c r="DX6407" s="49"/>
      <c r="DY6407" s="49"/>
      <c r="DZ6407" s="49"/>
      <c r="EA6407" s="49"/>
      <c r="EB6407" s="49"/>
      <c r="EC6407" s="49"/>
      <c r="ED6407" s="49"/>
      <c r="EE6407" s="49"/>
      <c r="EF6407" s="49"/>
      <c r="EG6407" s="49"/>
      <c r="EH6407" s="49"/>
      <c r="EI6407" s="49"/>
      <c r="EJ6407" s="49"/>
      <c r="EK6407" s="49"/>
      <c r="EL6407" s="49"/>
      <c r="EM6407" s="49"/>
      <c r="EN6407" s="49"/>
      <c r="EO6407" s="49"/>
      <c r="EP6407" s="49"/>
      <c r="EQ6407" s="49"/>
      <c r="ER6407" s="49"/>
      <c r="ES6407" s="49"/>
      <c r="ET6407" s="49"/>
      <c r="EU6407" s="49"/>
      <c r="EV6407" s="49"/>
      <c r="EW6407" s="49"/>
      <c r="EX6407" s="49"/>
      <c r="EY6407" s="49"/>
      <c r="EZ6407" s="49"/>
      <c r="FA6407" s="49"/>
      <c r="FB6407" s="49"/>
      <c r="FC6407" s="49"/>
      <c r="FD6407" s="49"/>
      <c r="FE6407" s="49"/>
      <c r="FF6407" s="49"/>
      <c r="FG6407" s="49"/>
      <c r="FH6407" s="49"/>
      <c r="FI6407" s="49"/>
      <c r="FJ6407" s="49"/>
      <c r="FK6407" s="49"/>
      <c r="FL6407" s="49"/>
      <c r="FM6407" s="49"/>
      <c r="FN6407" s="49"/>
      <c r="FO6407" s="49"/>
      <c r="FP6407" s="49"/>
      <c r="FQ6407" s="49"/>
      <c r="FR6407" s="49"/>
      <c r="FS6407" s="49"/>
      <c r="FT6407" s="49"/>
      <c r="FU6407" s="49"/>
      <c r="FV6407" s="49"/>
      <c r="FW6407" s="49"/>
      <c r="FX6407" s="49"/>
      <c r="FY6407" s="49"/>
      <c r="FZ6407" s="49"/>
      <c r="GA6407" s="49"/>
      <c r="GB6407" s="49"/>
      <c r="GC6407" s="49"/>
      <c r="GD6407" s="49"/>
      <c r="GE6407" s="49"/>
      <c r="GF6407" s="49"/>
      <c r="GG6407" s="49"/>
      <c r="GH6407" s="49"/>
      <c r="GI6407" s="49"/>
      <c r="GJ6407" s="49"/>
      <c r="GK6407" s="49"/>
      <c r="GL6407" s="49"/>
      <c r="GM6407" s="49"/>
      <c r="GN6407" s="49"/>
      <c r="GO6407" s="49"/>
      <c r="GP6407" s="49"/>
      <c r="GQ6407" s="49"/>
      <c r="GR6407" s="49"/>
      <c r="GS6407" s="49"/>
      <c r="GT6407" s="49"/>
      <c r="GU6407" s="49"/>
      <c r="GV6407" s="49"/>
      <c r="GW6407" s="49"/>
      <c r="GX6407" s="49"/>
      <c r="GY6407" s="49"/>
      <c r="GZ6407" s="49"/>
      <c r="HA6407" s="49"/>
      <c r="HB6407" s="49"/>
      <c r="HC6407" s="49"/>
      <c r="HD6407" s="49"/>
      <c r="HE6407" s="49"/>
      <c r="HF6407" s="49"/>
      <c r="HG6407" s="49"/>
      <c r="HH6407" s="49"/>
      <c r="HI6407" s="49"/>
      <c r="HJ6407" s="49"/>
      <c r="HK6407" s="49"/>
      <c r="HL6407" s="49"/>
      <c r="HM6407" s="49"/>
      <c r="HN6407" s="49"/>
      <c r="HO6407" s="49"/>
      <c r="HP6407" s="49"/>
      <c r="HQ6407" s="49"/>
      <c r="HR6407" s="49"/>
      <c r="HS6407" s="49"/>
      <c r="HT6407" s="49"/>
      <c r="HU6407" s="49"/>
      <c r="HV6407" s="49"/>
      <c r="HW6407" s="49"/>
      <c r="HX6407" s="49"/>
      <c r="HY6407" s="49"/>
      <c r="HZ6407" s="49"/>
      <c r="IA6407" s="49"/>
      <c r="IB6407" s="49"/>
      <c r="IC6407" s="49"/>
      <c r="ID6407" s="49"/>
      <c r="IE6407" s="49"/>
      <c r="IF6407" s="49"/>
      <c r="IG6407" s="49"/>
      <c r="IH6407" s="49"/>
    </row>
    <row r="6408" spans="1:242">
      <c r="A6408" s="32">
        <v>149</v>
      </c>
      <c r="B6408" s="210" t="s">
        <v>7490</v>
      </c>
      <c r="C6408" s="555" t="s">
        <v>7491</v>
      </c>
      <c r="D6408" s="32" t="s">
        <v>1808</v>
      </c>
      <c r="E6408" s="195">
        <f t="shared" si="417"/>
        <v>1</v>
      </c>
      <c r="F6408" s="187"/>
      <c r="G6408" s="187">
        <v>1</v>
      </c>
      <c r="H6408" s="187"/>
      <c r="I6408" s="48"/>
      <c r="J6408" s="49"/>
      <c r="K6408" s="49"/>
      <c r="L6408" s="49"/>
      <c r="M6408" s="49"/>
      <c r="N6408" s="49"/>
      <c r="O6408" s="49"/>
      <c r="P6408" s="49"/>
      <c r="Q6408" s="49"/>
      <c r="R6408" s="49"/>
      <c r="S6408" s="49"/>
      <c r="T6408" s="49"/>
      <c r="U6408" s="49"/>
      <c r="V6408" s="49"/>
      <c r="W6408" s="49"/>
      <c r="X6408" s="49"/>
      <c r="Y6408" s="49"/>
      <c r="Z6408" s="49"/>
      <c r="AA6408" s="49"/>
      <c r="AB6408" s="49"/>
      <c r="AC6408" s="49"/>
      <c r="AD6408" s="49"/>
      <c r="AE6408" s="49"/>
      <c r="AF6408" s="49"/>
      <c r="AG6408" s="49"/>
      <c r="AH6408" s="49"/>
      <c r="AI6408" s="49"/>
      <c r="AJ6408" s="49"/>
      <c r="AK6408" s="49"/>
      <c r="AL6408" s="49"/>
      <c r="AM6408" s="49"/>
      <c r="AN6408" s="49"/>
      <c r="AO6408" s="49"/>
      <c r="AP6408" s="49"/>
      <c r="AQ6408" s="49"/>
      <c r="AR6408" s="49"/>
      <c r="AS6408" s="49"/>
      <c r="AT6408" s="49"/>
      <c r="AU6408" s="49"/>
      <c r="AV6408" s="49"/>
      <c r="AW6408" s="49"/>
      <c r="AX6408" s="49"/>
      <c r="AY6408" s="49"/>
      <c r="AZ6408" s="49"/>
      <c r="BA6408" s="49"/>
      <c r="BB6408" s="49"/>
      <c r="BC6408" s="49"/>
      <c r="BD6408" s="49"/>
      <c r="BE6408" s="49"/>
      <c r="BF6408" s="49"/>
      <c r="BG6408" s="49"/>
      <c r="BH6408" s="49"/>
      <c r="BI6408" s="49"/>
      <c r="BJ6408" s="49"/>
      <c r="BK6408" s="49"/>
      <c r="BL6408" s="49"/>
      <c r="BM6408" s="49"/>
      <c r="BN6408" s="49"/>
      <c r="BO6408" s="49"/>
      <c r="BP6408" s="49"/>
      <c r="BQ6408" s="49"/>
      <c r="BR6408" s="49"/>
      <c r="BS6408" s="49"/>
      <c r="BT6408" s="49"/>
      <c r="BU6408" s="49"/>
      <c r="BV6408" s="49"/>
      <c r="BW6408" s="49"/>
      <c r="BX6408" s="49"/>
      <c r="BY6408" s="49"/>
      <c r="BZ6408" s="49"/>
      <c r="CA6408" s="49"/>
      <c r="CB6408" s="49"/>
      <c r="CC6408" s="49"/>
      <c r="CD6408" s="49"/>
      <c r="CE6408" s="49"/>
      <c r="CF6408" s="49"/>
      <c r="CG6408" s="49"/>
      <c r="CH6408" s="49"/>
      <c r="CI6408" s="49"/>
      <c r="CJ6408" s="49"/>
      <c r="CK6408" s="49"/>
      <c r="CL6408" s="49"/>
      <c r="CM6408" s="49"/>
      <c r="CN6408" s="49"/>
      <c r="CO6408" s="49"/>
      <c r="CP6408" s="49"/>
      <c r="CQ6408" s="49"/>
      <c r="CR6408" s="49"/>
      <c r="CS6408" s="49"/>
      <c r="CT6408" s="49"/>
      <c r="CU6408" s="49"/>
      <c r="CV6408" s="49"/>
      <c r="CW6408" s="49"/>
      <c r="CX6408" s="49"/>
      <c r="CY6408" s="49"/>
      <c r="CZ6408" s="49"/>
      <c r="DA6408" s="49"/>
      <c r="DB6408" s="49"/>
      <c r="DC6408" s="49"/>
      <c r="DD6408" s="49"/>
      <c r="DE6408" s="49"/>
      <c r="DF6408" s="49"/>
      <c r="DG6408" s="49"/>
      <c r="DH6408" s="49"/>
      <c r="DI6408" s="49"/>
      <c r="DJ6408" s="49"/>
      <c r="DK6408" s="49"/>
      <c r="DL6408" s="49"/>
      <c r="DM6408" s="49"/>
      <c r="DN6408" s="49"/>
      <c r="DO6408" s="49"/>
      <c r="DP6408" s="49"/>
      <c r="DQ6408" s="49"/>
      <c r="DR6408" s="49"/>
      <c r="DS6408" s="49"/>
      <c r="DT6408" s="49"/>
      <c r="DU6408" s="49"/>
      <c r="DV6408" s="49"/>
      <c r="DW6408" s="49"/>
      <c r="DX6408" s="49"/>
      <c r="DY6408" s="49"/>
      <c r="DZ6408" s="49"/>
      <c r="EA6408" s="49"/>
      <c r="EB6408" s="49"/>
      <c r="EC6408" s="49"/>
      <c r="ED6408" s="49"/>
      <c r="EE6408" s="49"/>
      <c r="EF6408" s="49"/>
      <c r="EG6408" s="49"/>
      <c r="EH6408" s="49"/>
      <c r="EI6408" s="49"/>
      <c r="EJ6408" s="49"/>
      <c r="EK6408" s="49"/>
      <c r="EL6408" s="49"/>
      <c r="EM6408" s="49"/>
      <c r="EN6408" s="49"/>
      <c r="EO6408" s="49"/>
      <c r="EP6408" s="49"/>
      <c r="EQ6408" s="49"/>
      <c r="ER6408" s="49"/>
      <c r="ES6408" s="49"/>
      <c r="ET6408" s="49"/>
      <c r="EU6408" s="49"/>
      <c r="EV6408" s="49"/>
      <c r="EW6408" s="49"/>
      <c r="EX6408" s="49"/>
      <c r="EY6408" s="49"/>
      <c r="EZ6408" s="49"/>
      <c r="FA6408" s="49"/>
      <c r="FB6408" s="49"/>
      <c r="FC6408" s="49"/>
      <c r="FD6408" s="49"/>
      <c r="FE6408" s="49"/>
      <c r="FF6408" s="49"/>
      <c r="FG6408" s="49"/>
      <c r="FH6408" s="49"/>
      <c r="FI6408" s="49"/>
      <c r="FJ6408" s="49"/>
      <c r="FK6408" s="49"/>
      <c r="FL6408" s="49"/>
      <c r="FM6408" s="49"/>
      <c r="FN6408" s="49"/>
      <c r="FO6408" s="49"/>
      <c r="FP6408" s="49"/>
      <c r="FQ6408" s="49"/>
      <c r="FR6408" s="49"/>
      <c r="FS6408" s="49"/>
      <c r="FT6408" s="49"/>
      <c r="FU6408" s="49"/>
      <c r="FV6408" s="49"/>
      <c r="FW6408" s="49"/>
      <c r="FX6408" s="49"/>
      <c r="FY6408" s="49"/>
      <c r="FZ6408" s="49"/>
      <c r="GA6408" s="49"/>
      <c r="GB6408" s="49"/>
      <c r="GC6408" s="49"/>
      <c r="GD6408" s="49"/>
      <c r="GE6408" s="49"/>
      <c r="GF6408" s="49"/>
      <c r="GG6408" s="49"/>
      <c r="GH6408" s="49"/>
      <c r="GI6408" s="49"/>
      <c r="GJ6408" s="49"/>
      <c r="GK6408" s="49"/>
      <c r="GL6408" s="49"/>
      <c r="GM6408" s="49"/>
      <c r="GN6408" s="49"/>
      <c r="GO6408" s="49"/>
      <c r="GP6408" s="49"/>
      <c r="GQ6408" s="49"/>
      <c r="GR6408" s="49"/>
      <c r="GS6408" s="49"/>
      <c r="GT6408" s="49"/>
      <c r="GU6408" s="49"/>
      <c r="GV6408" s="49"/>
      <c r="GW6408" s="49"/>
      <c r="GX6408" s="49"/>
      <c r="GY6408" s="49"/>
      <c r="GZ6408" s="49"/>
      <c r="HA6408" s="49"/>
      <c r="HB6408" s="49"/>
      <c r="HC6408" s="49"/>
      <c r="HD6408" s="49"/>
      <c r="HE6408" s="49"/>
      <c r="HF6408" s="49"/>
      <c r="HG6408" s="49"/>
      <c r="HH6408" s="49"/>
      <c r="HI6408" s="49"/>
      <c r="HJ6408" s="49"/>
      <c r="HK6408" s="49"/>
      <c r="HL6408" s="49"/>
      <c r="HM6408" s="49"/>
      <c r="HN6408" s="49"/>
      <c r="HO6408" s="49"/>
      <c r="HP6408" s="49"/>
      <c r="HQ6408" s="49"/>
      <c r="HR6408" s="49"/>
      <c r="HS6408" s="49"/>
      <c r="HT6408" s="49"/>
      <c r="HU6408" s="49"/>
      <c r="HV6408" s="49"/>
      <c r="HW6408" s="49"/>
      <c r="HX6408" s="49"/>
      <c r="HY6408" s="49"/>
      <c r="HZ6408" s="49"/>
      <c r="IA6408" s="49"/>
      <c r="IB6408" s="49"/>
      <c r="IC6408" s="49"/>
      <c r="ID6408" s="49"/>
      <c r="IE6408" s="49"/>
      <c r="IF6408" s="49"/>
      <c r="IG6408" s="49"/>
      <c r="IH6408" s="49"/>
    </row>
    <row r="6409" spans="1:242">
      <c r="A6409" s="32">
        <v>150</v>
      </c>
      <c r="B6409" s="210" t="s">
        <v>3478</v>
      </c>
      <c r="C6409" s="555" t="s">
        <v>7492</v>
      </c>
      <c r="D6409" s="32" t="s">
        <v>1808</v>
      </c>
      <c r="E6409" s="195">
        <f t="shared" si="417"/>
        <v>0</v>
      </c>
      <c r="F6409" s="187"/>
      <c r="G6409" s="187"/>
      <c r="H6409" s="187"/>
      <c r="I6409" s="48"/>
      <c r="J6409" s="49"/>
      <c r="K6409" s="49"/>
      <c r="L6409" s="49"/>
      <c r="M6409" s="49"/>
      <c r="N6409" s="49"/>
      <c r="O6409" s="49"/>
      <c r="P6409" s="49"/>
      <c r="Q6409" s="49"/>
      <c r="R6409" s="49"/>
      <c r="S6409" s="49"/>
      <c r="T6409" s="49"/>
      <c r="U6409" s="49"/>
      <c r="V6409" s="49"/>
      <c r="W6409" s="49"/>
      <c r="X6409" s="49"/>
      <c r="Y6409" s="49"/>
      <c r="Z6409" s="49"/>
      <c r="AA6409" s="49"/>
      <c r="AB6409" s="49"/>
      <c r="AC6409" s="49"/>
      <c r="AD6409" s="49"/>
      <c r="AE6409" s="49"/>
      <c r="AF6409" s="49"/>
      <c r="AG6409" s="49"/>
      <c r="AH6409" s="49"/>
      <c r="AI6409" s="49"/>
      <c r="AJ6409" s="49"/>
      <c r="AK6409" s="49"/>
      <c r="AL6409" s="49"/>
      <c r="AM6409" s="49"/>
      <c r="AN6409" s="49"/>
      <c r="AO6409" s="49"/>
      <c r="AP6409" s="49"/>
      <c r="AQ6409" s="49"/>
      <c r="AR6409" s="49"/>
      <c r="AS6409" s="49"/>
      <c r="AT6409" s="49"/>
      <c r="AU6409" s="49"/>
      <c r="AV6409" s="49"/>
      <c r="AW6409" s="49"/>
      <c r="AX6409" s="49"/>
      <c r="AY6409" s="49"/>
      <c r="AZ6409" s="49"/>
      <c r="BA6409" s="49"/>
      <c r="BB6409" s="49"/>
      <c r="BC6409" s="49"/>
      <c r="BD6409" s="49"/>
      <c r="BE6409" s="49"/>
      <c r="BF6409" s="49"/>
      <c r="BG6409" s="49"/>
      <c r="BH6409" s="49"/>
      <c r="BI6409" s="49"/>
      <c r="BJ6409" s="49"/>
      <c r="BK6409" s="49"/>
      <c r="BL6409" s="49"/>
      <c r="BM6409" s="49"/>
      <c r="BN6409" s="49"/>
      <c r="BO6409" s="49"/>
      <c r="BP6409" s="49"/>
      <c r="BQ6409" s="49"/>
      <c r="BR6409" s="49"/>
      <c r="BS6409" s="49"/>
      <c r="BT6409" s="49"/>
      <c r="BU6409" s="49"/>
      <c r="BV6409" s="49"/>
      <c r="BW6409" s="49"/>
      <c r="BX6409" s="49"/>
      <c r="BY6409" s="49"/>
      <c r="BZ6409" s="49"/>
      <c r="CA6409" s="49"/>
      <c r="CB6409" s="49"/>
      <c r="CC6409" s="49"/>
      <c r="CD6409" s="49"/>
      <c r="CE6409" s="49"/>
      <c r="CF6409" s="49"/>
      <c r="CG6409" s="49"/>
      <c r="CH6409" s="49"/>
      <c r="CI6409" s="49"/>
      <c r="CJ6409" s="49"/>
      <c r="CK6409" s="49"/>
      <c r="CL6409" s="49"/>
      <c r="CM6409" s="49"/>
      <c r="CN6409" s="49"/>
      <c r="CO6409" s="49"/>
      <c r="CP6409" s="49"/>
      <c r="CQ6409" s="49"/>
      <c r="CR6409" s="49"/>
      <c r="CS6409" s="49"/>
      <c r="CT6409" s="49"/>
      <c r="CU6409" s="49"/>
      <c r="CV6409" s="49"/>
      <c r="CW6409" s="49"/>
      <c r="CX6409" s="49"/>
      <c r="CY6409" s="49"/>
      <c r="CZ6409" s="49"/>
      <c r="DA6409" s="49"/>
      <c r="DB6409" s="49"/>
      <c r="DC6409" s="49"/>
      <c r="DD6409" s="49"/>
      <c r="DE6409" s="49"/>
      <c r="DF6409" s="49"/>
      <c r="DG6409" s="49"/>
      <c r="DH6409" s="49"/>
      <c r="DI6409" s="49"/>
      <c r="DJ6409" s="49"/>
      <c r="DK6409" s="49"/>
      <c r="DL6409" s="49"/>
      <c r="DM6409" s="49"/>
      <c r="DN6409" s="49"/>
      <c r="DO6409" s="49"/>
      <c r="DP6409" s="49"/>
      <c r="DQ6409" s="49"/>
      <c r="DR6409" s="49"/>
      <c r="DS6409" s="49"/>
      <c r="DT6409" s="49"/>
      <c r="DU6409" s="49"/>
      <c r="DV6409" s="49"/>
      <c r="DW6409" s="49"/>
      <c r="DX6409" s="49"/>
      <c r="DY6409" s="49"/>
      <c r="DZ6409" s="49"/>
      <c r="EA6409" s="49"/>
      <c r="EB6409" s="49"/>
      <c r="EC6409" s="49"/>
      <c r="ED6409" s="49"/>
      <c r="EE6409" s="49"/>
      <c r="EF6409" s="49"/>
      <c r="EG6409" s="49"/>
      <c r="EH6409" s="49"/>
      <c r="EI6409" s="49"/>
      <c r="EJ6409" s="49"/>
      <c r="EK6409" s="49"/>
      <c r="EL6409" s="49"/>
      <c r="EM6409" s="49"/>
      <c r="EN6409" s="49"/>
      <c r="EO6409" s="49"/>
      <c r="EP6409" s="49"/>
      <c r="EQ6409" s="49"/>
      <c r="ER6409" s="49"/>
      <c r="ES6409" s="49"/>
      <c r="ET6409" s="49"/>
      <c r="EU6409" s="49"/>
      <c r="EV6409" s="49"/>
      <c r="EW6409" s="49"/>
      <c r="EX6409" s="49"/>
      <c r="EY6409" s="49"/>
      <c r="EZ6409" s="49"/>
      <c r="FA6409" s="49"/>
      <c r="FB6409" s="49"/>
      <c r="FC6409" s="49"/>
      <c r="FD6409" s="49"/>
      <c r="FE6409" s="49"/>
      <c r="FF6409" s="49"/>
      <c r="FG6409" s="49"/>
      <c r="FH6409" s="49"/>
      <c r="FI6409" s="49"/>
      <c r="FJ6409" s="49"/>
      <c r="FK6409" s="49"/>
      <c r="FL6409" s="49"/>
      <c r="FM6409" s="49"/>
      <c r="FN6409" s="49"/>
      <c r="FO6409" s="49"/>
      <c r="FP6409" s="49"/>
      <c r="FQ6409" s="49"/>
      <c r="FR6409" s="49"/>
      <c r="FS6409" s="49"/>
      <c r="FT6409" s="49"/>
      <c r="FU6409" s="49"/>
      <c r="FV6409" s="49"/>
      <c r="FW6409" s="49"/>
      <c r="FX6409" s="49"/>
      <c r="FY6409" s="49"/>
      <c r="FZ6409" s="49"/>
      <c r="GA6409" s="49"/>
      <c r="GB6409" s="49"/>
      <c r="GC6409" s="49"/>
      <c r="GD6409" s="49"/>
      <c r="GE6409" s="49"/>
      <c r="GF6409" s="49"/>
      <c r="GG6409" s="49"/>
      <c r="GH6409" s="49"/>
      <c r="GI6409" s="49"/>
      <c r="GJ6409" s="49"/>
      <c r="GK6409" s="49"/>
      <c r="GL6409" s="49"/>
      <c r="GM6409" s="49"/>
      <c r="GN6409" s="49"/>
      <c r="GO6409" s="49"/>
      <c r="GP6409" s="49"/>
      <c r="GQ6409" s="49"/>
      <c r="GR6409" s="49"/>
      <c r="GS6409" s="49"/>
      <c r="GT6409" s="49"/>
      <c r="GU6409" s="49"/>
      <c r="GV6409" s="49"/>
      <c r="GW6409" s="49"/>
      <c r="GX6409" s="49"/>
      <c r="GY6409" s="49"/>
      <c r="GZ6409" s="49"/>
      <c r="HA6409" s="49"/>
      <c r="HB6409" s="49"/>
      <c r="HC6409" s="49"/>
      <c r="HD6409" s="49"/>
      <c r="HE6409" s="49"/>
      <c r="HF6409" s="49"/>
      <c r="HG6409" s="49"/>
      <c r="HH6409" s="49"/>
      <c r="HI6409" s="49"/>
      <c r="HJ6409" s="49"/>
      <c r="HK6409" s="49"/>
      <c r="HL6409" s="49"/>
      <c r="HM6409" s="49"/>
      <c r="HN6409" s="49"/>
      <c r="HO6409" s="49"/>
      <c r="HP6409" s="49"/>
      <c r="HQ6409" s="49"/>
      <c r="HR6409" s="49"/>
      <c r="HS6409" s="49"/>
      <c r="HT6409" s="49"/>
      <c r="HU6409" s="49"/>
      <c r="HV6409" s="49"/>
      <c r="HW6409" s="49"/>
      <c r="HX6409" s="49"/>
      <c r="HY6409" s="49"/>
      <c r="HZ6409" s="49"/>
      <c r="IA6409" s="49"/>
      <c r="IB6409" s="49"/>
      <c r="IC6409" s="49"/>
      <c r="ID6409" s="49"/>
      <c r="IE6409" s="49"/>
      <c r="IF6409" s="49"/>
      <c r="IG6409" s="49"/>
      <c r="IH6409" s="49"/>
    </row>
    <row r="6410" spans="1:242">
      <c r="A6410" s="32">
        <v>151</v>
      </c>
      <c r="B6410" s="210" t="s">
        <v>3423</v>
      </c>
      <c r="C6410" s="555" t="s">
        <v>7493</v>
      </c>
      <c r="D6410" s="32" t="s">
        <v>1808</v>
      </c>
      <c r="E6410" s="195">
        <f t="shared" si="417"/>
        <v>0</v>
      </c>
      <c r="F6410" s="187"/>
      <c r="G6410" s="187"/>
      <c r="H6410" s="187"/>
      <c r="I6410" s="48"/>
      <c r="J6410" s="49"/>
      <c r="K6410" s="49"/>
      <c r="L6410" s="49"/>
      <c r="M6410" s="49"/>
      <c r="N6410" s="49"/>
      <c r="O6410" s="49"/>
      <c r="P6410" s="49"/>
      <c r="Q6410" s="49"/>
      <c r="R6410" s="49"/>
      <c r="S6410" s="49"/>
      <c r="T6410" s="49"/>
      <c r="U6410" s="49"/>
      <c r="V6410" s="49"/>
      <c r="W6410" s="49"/>
      <c r="X6410" s="49"/>
      <c r="Y6410" s="49"/>
      <c r="Z6410" s="49"/>
      <c r="AA6410" s="49"/>
      <c r="AB6410" s="49"/>
      <c r="AC6410" s="49"/>
      <c r="AD6410" s="49"/>
      <c r="AE6410" s="49"/>
      <c r="AF6410" s="49"/>
      <c r="AG6410" s="49"/>
      <c r="AH6410" s="49"/>
      <c r="AI6410" s="49"/>
      <c r="AJ6410" s="49"/>
      <c r="AK6410" s="49"/>
      <c r="AL6410" s="49"/>
      <c r="AM6410" s="49"/>
      <c r="AN6410" s="49"/>
      <c r="AO6410" s="49"/>
      <c r="AP6410" s="49"/>
      <c r="AQ6410" s="49"/>
      <c r="AR6410" s="49"/>
      <c r="AS6410" s="49"/>
      <c r="AT6410" s="49"/>
      <c r="AU6410" s="49"/>
      <c r="AV6410" s="49"/>
      <c r="AW6410" s="49"/>
      <c r="AX6410" s="49"/>
      <c r="AY6410" s="49"/>
      <c r="AZ6410" s="49"/>
      <c r="BA6410" s="49"/>
      <c r="BB6410" s="49"/>
      <c r="BC6410" s="49"/>
      <c r="BD6410" s="49"/>
      <c r="BE6410" s="49"/>
      <c r="BF6410" s="49"/>
      <c r="BG6410" s="49"/>
      <c r="BH6410" s="49"/>
      <c r="BI6410" s="49"/>
      <c r="BJ6410" s="49"/>
      <c r="BK6410" s="49"/>
      <c r="BL6410" s="49"/>
      <c r="BM6410" s="49"/>
      <c r="BN6410" s="49"/>
      <c r="BO6410" s="49"/>
      <c r="BP6410" s="49"/>
      <c r="BQ6410" s="49"/>
      <c r="BR6410" s="49"/>
      <c r="BS6410" s="49"/>
      <c r="BT6410" s="49"/>
      <c r="BU6410" s="49"/>
      <c r="BV6410" s="49"/>
      <c r="BW6410" s="49"/>
      <c r="BX6410" s="49"/>
      <c r="BY6410" s="49"/>
      <c r="BZ6410" s="49"/>
      <c r="CA6410" s="49"/>
      <c r="CB6410" s="49"/>
      <c r="CC6410" s="49"/>
      <c r="CD6410" s="49"/>
      <c r="CE6410" s="49"/>
      <c r="CF6410" s="49"/>
      <c r="CG6410" s="49"/>
      <c r="CH6410" s="49"/>
      <c r="CI6410" s="49"/>
      <c r="CJ6410" s="49"/>
      <c r="CK6410" s="49"/>
      <c r="CL6410" s="49"/>
      <c r="CM6410" s="49"/>
      <c r="CN6410" s="49"/>
      <c r="CO6410" s="49"/>
      <c r="CP6410" s="49"/>
      <c r="CQ6410" s="49"/>
      <c r="CR6410" s="49"/>
      <c r="CS6410" s="49"/>
      <c r="CT6410" s="49"/>
      <c r="CU6410" s="49"/>
      <c r="CV6410" s="49"/>
      <c r="CW6410" s="49"/>
      <c r="CX6410" s="49"/>
      <c r="CY6410" s="49"/>
      <c r="CZ6410" s="49"/>
      <c r="DA6410" s="49"/>
      <c r="DB6410" s="49"/>
      <c r="DC6410" s="49"/>
      <c r="DD6410" s="49"/>
      <c r="DE6410" s="49"/>
      <c r="DF6410" s="49"/>
      <c r="DG6410" s="49"/>
      <c r="DH6410" s="49"/>
      <c r="DI6410" s="49"/>
      <c r="DJ6410" s="49"/>
      <c r="DK6410" s="49"/>
      <c r="DL6410" s="49"/>
      <c r="DM6410" s="49"/>
      <c r="DN6410" s="49"/>
      <c r="DO6410" s="49"/>
      <c r="DP6410" s="49"/>
      <c r="DQ6410" s="49"/>
      <c r="DR6410" s="49"/>
      <c r="DS6410" s="49"/>
      <c r="DT6410" s="49"/>
      <c r="DU6410" s="49"/>
      <c r="DV6410" s="49"/>
      <c r="DW6410" s="49"/>
      <c r="DX6410" s="49"/>
      <c r="DY6410" s="49"/>
      <c r="DZ6410" s="49"/>
      <c r="EA6410" s="49"/>
      <c r="EB6410" s="49"/>
      <c r="EC6410" s="49"/>
      <c r="ED6410" s="49"/>
      <c r="EE6410" s="49"/>
      <c r="EF6410" s="49"/>
      <c r="EG6410" s="49"/>
      <c r="EH6410" s="49"/>
      <c r="EI6410" s="49"/>
      <c r="EJ6410" s="49"/>
      <c r="EK6410" s="49"/>
      <c r="EL6410" s="49"/>
      <c r="EM6410" s="49"/>
      <c r="EN6410" s="49"/>
      <c r="EO6410" s="49"/>
      <c r="EP6410" s="49"/>
      <c r="EQ6410" s="49"/>
      <c r="ER6410" s="49"/>
      <c r="ES6410" s="49"/>
      <c r="ET6410" s="49"/>
      <c r="EU6410" s="49"/>
      <c r="EV6410" s="49"/>
      <c r="EW6410" s="49"/>
      <c r="EX6410" s="49"/>
      <c r="EY6410" s="49"/>
      <c r="EZ6410" s="49"/>
      <c r="FA6410" s="49"/>
      <c r="FB6410" s="49"/>
      <c r="FC6410" s="49"/>
      <c r="FD6410" s="49"/>
      <c r="FE6410" s="49"/>
      <c r="FF6410" s="49"/>
      <c r="FG6410" s="49"/>
      <c r="FH6410" s="49"/>
      <c r="FI6410" s="49"/>
      <c r="FJ6410" s="49"/>
      <c r="FK6410" s="49"/>
      <c r="FL6410" s="49"/>
      <c r="FM6410" s="49"/>
      <c r="FN6410" s="49"/>
      <c r="FO6410" s="49"/>
      <c r="FP6410" s="49"/>
      <c r="FQ6410" s="49"/>
      <c r="FR6410" s="49"/>
      <c r="FS6410" s="49"/>
      <c r="FT6410" s="49"/>
      <c r="FU6410" s="49"/>
      <c r="FV6410" s="49"/>
      <c r="FW6410" s="49"/>
      <c r="FX6410" s="49"/>
      <c r="FY6410" s="49"/>
      <c r="FZ6410" s="49"/>
      <c r="GA6410" s="49"/>
      <c r="GB6410" s="49"/>
      <c r="GC6410" s="49"/>
      <c r="GD6410" s="49"/>
      <c r="GE6410" s="49"/>
      <c r="GF6410" s="49"/>
      <c r="GG6410" s="49"/>
      <c r="GH6410" s="49"/>
      <c r="GI6410" s="49"/>
      <c r="GJ6410" s="49"/>
      <c r="GK6410" s="49"/>
      <c r="GL6410" s="49"/>
      <c r="GM6410" s="49"/>
      <c r="GN6410" s="49"/>
      <c r="GO6410" s="49"/>
      <c r="GP6410" s="49"/>
      <c r="GQ6410" s="49"/>
      <c r="GR6410" s="49"/>
      <c r="GS6410" s="49"/>
      <c r="GT6410" s="49"/>
      <c r="GU6410" s="49"/>
      <c r="GV6410" s="49"/>
      <c r="GW6410" s="49"/>
      <c r="GX6410" s="49"/>
      <c r="GY6410" s="49"/>
      <c r="GZ6410" s="49"/>
      <c r="HA6410" s="49"/>
      <c r="HB6410" s="49"/>
      <c r="HC6410" s="49"/>
      <c r="HD6410" s="49"/>
      <c r="HE6410" s="49"/>
      <c r="HF6410" s="49"/>
      <c r="HG6410" s="49"/>
      <c r="HH6410" s="49"/>
      <c r="HI6410" s="49"/>
      <c r="HJ6410" s="49"/>
      <c r="HK6410" s="49"/>
      <c r="HL6410" s="49"/>
      <c r="HM6410" s="49"/>
      <c r="HN6410" s="49"/>
      <c r="HO6410" s="49"/>
      <c r="HP6410" s="49"/>
      <c r="HQ6410" s="49"/>
      <c r="HR6410" s="49"/>
      <c r="HS6410" s="49"/>
      <c r="HT6410" s="49"/>
      <c r="HU6410" s="49"/>
      <c r="HV6410" s="49"/>
      <c r="HW6410" s="49"/>
      <c r="HX6410" s="49"/>
      <c r="HY6410" s="49"/>
      <c r="HZ6410" s="49"/>
      <c r="IA6410" s="49"/>
      <c r="IB6410" s="49"/>
      <c r="IC6410" s="49"/>
      <c r="ID6410" s="49"/>
      <c r="IE6410" s="49"/>
      <c r="IF6410" s="49"/>
      <c r="IG6410" s="49"/>
      <c r="IH6410" s="49"/>
    </row>
    <row r="6411" spans="1:242">
      <c r="A6411" s="32">
        <v>152</v>
      </c>
      <c r="B6411" s="210" t="s">
        <v>7494</v>
      </c>
      <c r="C6411" s="555" t="s">
        <v>7495</v>
      </c>
      <c r="D6411" s="32" t="s">
        <v>1808</v>
      </c>
      <c r="E6411" s="195">
        <f t="shared" si="417"/>
        <v>0</v>
      </c>
      <c r="F6411" s="187"/>
      <c r="G6411" s="187"/>
      <c r="H6411" s="187"/>
      <c r="I6411" s="48"/>
      <c r="J6411" s="49"/>
      <c r="K6411" s="49"/>
      <c r="L6411" s="49"/>
      <c r="M6411" s="49"/>
      <c r="N6411" s="49"/>
      <c r="O6411" s="49"/>
      <c r="P6411" s="49"/>
      <c r="Q6411" s="49"/>
      <c r="R6411" s="49"/>
      <c r="S6411" s="49"/>
      <c r="T6411" s="49"/>
      <c r="U6411" s="49"/>
      <c r="V6411" s="49"/>
      <c r="W6411" s="49"/>
      <c r="X6411" s="49"/>
      <c r="Y6411" s="49"/>
      <c r="Z6411" s="49"/>
      <c r="AA6411" s="49"/>
      <c r="AB6411" s="49"/>
      <c r="AC6411" s="49"/>
      <c r="AD6411" s="49"/>
      <c r="AE6411" s="49"/>
      <c r="AF6411" s="49"/>
      <c r="AG6411" s="49"/>
      <c r="AH6411" s="49"/>
      <c r="AI6411" s="49"/>
      <c r="AJ6411" s="49"/>
      <c r="AK6411" s="49"/>
      <c r="AL6411" s="49"/>
      <c r="AM6411" s="49"/>
      <c r="AN6411" s="49"/>
      <c r="AO6411" s="49"/>
      <c r="AP6411" s="49"/>
      <c r="AQ6411" s="49"/>
      <c r="AR6411" s="49"/>
      <c r="AS6411" s="49"/>
      <c r="AT6411" s="49"/>
      <c r="AU6411" s="49"/>
      <c r="AV6411" s="49"/>
      <c r="AW6411" s="49"/>
      <c r="AX6411" s="49"/>
      <c r="AY6411" s="49"/>
      <c r="AZ6411" s="49"/>
      <c r="BA6411" s="49"/>
      <c r="BB6411" s="49"/>
      <c r="BC6411" s="49"/>
      <c r="BD6411" s="49"/>
      <c r="BE6411" s="49"/>
      <c r="BF6411" s="49"/>
      <c r="BG6411" s="49"/>
      <c r="BH6411" s="49"/>
      <c r="BI6411" s="49"/>
      <c r="BJ6411" s="49"/>
      <c r="BK6411" s="49"/>
      <c r="BL6411" s="49"/>
      <c r="BM6411" s="49"/>
      <c r="BN6411" s="49"/>
      <c r="BO6411" s="49"/>
      <c r="BP6411" s="49"/>
      <c r="BQ6411" s="49"/>
      <c r="BR6411" s="49"/>
      <c r="BS6411" s="49"/>
      <c r="BT6411" s="49"/>
      <c r="BU6411" s="49"/>
      <c r="BV6411" s="49"/>
      <c r="BW6411" s="49"/>
      <c r="BX6411" s="49"/>
      <c r="BY6411" s="49"/>
      <c r="BZ6411" s="49"/>
      <c r="CA6411" s="49"/>
      <c r="CB6411" s="49"/>
      <c r="CC6411" s="49"/>
      <c r="CD6411" s="49"/>
      <c r="CE6411" s="49"/>
      <c r="CF6411" s="49"/>
      <c r="CG6411" s="49"/>
      <c r="CH6411" s="49"/>
      <c r="CI6411" s="49"/>
      <c r="CJ6411" s="49"/>
      <c r="CK6411" s="49"/>
      <c r="CL6411" s="49"/>
      <c r="CM6411" s="49"/>
      <c r="CN6411" s="49"/>
      <c r="CO6411" s="49"/>
      <c r="CP6411" s="49"/>
      <c r="CQ6411" s="49"/>
      <c r="CR6411" s="49"/>
      <c r="CS6411" s="49"/>
      <c r="CT6411" s="49"/>
      <c r="CU6411" s="49"/>
      <c r="CV6411" s="49"/>
      <c r="CW6411" s="49"/>
      <c r="CX6411" s="49"/>
      <c r="CY6411" s="49"/>
      <c r="CZ6411" s="49"/>
      <c r="DA6411" s="49"/>
      <c r="DB6411" s="49"/>
      <c r="DC6411" s="49"/>
      <c r="DD6411" s="49"/>
      <c r="DE6411" s="49"/>
      <c r="DF6411" s="49"/>
      <c r="DG6411" s="49"/>
      <c r="DH6411" s="49"/>
      <c r="DI6411" s="49"/>
      <c r="DJ6411" s="49"/>
      <c r="DK6411" s="49"/>
      <c r="DL6411" s="49"/>
      <c r="DM6411" s="49"/>
      <c r="DN6411" s="49"/>
      <c r="DO6411" s="49"/>
      <c r="DP6411" s="49"/>
      <c r="DQ6411" s="49"/>
      <c r="DR6411" s="49"/>
      <c r="DS6411" s="49"/>
      <c r="DT6411" s="49"/>
      <c r="DU6411" s="49"/>
      <c r="DV6411" s="49"/>
      <c r="DW6411" s="49"/>
      <c r="DX6411" s="49"/>
      <c r="DY6411" s="49"/>
      <c r="DZ6411" s="49"/>
      <c r="EA6411" s="49"/>
      <c r="EB6411" s="49"/>
      <c r="EC6411" s="49"/>
      <c r="ED6411" s="49"/>
      <c r="EE6411" s="49"/>
      <c r="EF6411" s="49"/>
      <c r="EG6411" s="49"/>
      <c r="EH6411" s="49"/>
      <c r="EI6411" s="49"/>
      <c r="EJ6411" s="49"/>
      <c r="EK6411" s="49"/>
      <c r="EL6411" s="49"/>
      <c r="EM6411" s="49"/>
      <c r="EN6411" s="49"/>
      <c r="EO6411" s="49"/>
      <c r="EP6411" s="49"/>
      <c r="EQ6411" s="49"/>
      <c r="ER6411" s="49"/>
      <c r="ES6411" s="49"/>
      <c r="ET6411" s="49"/>
      <c r="EU6411" s="49"/>
      <c r="EV6411" s="49"/>
      <c r="EW6411" s="49"/>
      <c r="EX6411" s="49"/>
      <c r="EY6411" s="49"/>
      <c r="EZ6411" s="49"/>
      <c r="FA6411" s="49"/>
      <c r="FB6411" s="49"/>
      <c r="FC6411" s="49"/>
      <c r="FD6411" s="49"/>
      <c r="FE6411" s="49"/>
      <c r="FF6411" s="49"/>
      <c r="FG6411" s="49"/>
      <c r="FH6411" s="49"/>
      <c r="FI6411" s="49"/>
      <c r="FJ6411" s="49"/>
      <c r="FK6411" s="49"/>
      <c r="FL6411" s="49"/>
      <c r="FM6411" s="49"/>
      <c r="FN6411" s="49"/>
      <c r="FO6411" s="49"/>
      <c r="FP6411" s="49"/>
      <c r="FQ6411" s="49"/>
      <c r="FR6411" s="49"/>
      <c r="FS6411" s="49"/>
      <c r="FT6411" s="49"/>
      <c r="FU6411" s="49"/>
      <c r="FV6411" s="49"/>
      <c r="FW6411" s="49"/>
      <c r="FX6411" s="49"/>
      <c r="FY6411" s="49"/>
      <c r="FZ6411" s="49"/>
      <c r="GA6411" s="49"/>
      <c r="GB6411" s="49"/>
      <c r="GC6411" s="49"/>
      <c r="GD6411" s="49"/>
      <c r="GE6411" s="49"/>
      <c r="GF6411" s="49"/>
      <c r="GG6411" s="49"/>
      <c r="GH6411" s="49"/>
      <c r="GI6411" s="49"/>
      <c r="GJ6411" s="49"/>
      <c r="GK6411" s="49"/>
      <c r="GL6411" s="49"/>
      <c r="GM6411" s="49"/>
      <c r="GN6411" s="49"/>
      <c r="GO6411" s="49"/>
      <c r="GP6411" s="49"/>
      <c r="GQ6411" s="49"/>
      <c r="GR6411" s="49"/>
      <c r="GS6411" s="49"/>
      <c r="GT6411" s="49"/>
      <c r="GU6411" s="49"/>
      <c r="GV6411" s="49"/>
      <c r="GW6411" s="49"/>
      <c r="GX6411" s="49"/>
      <c r="GY6411" s="49"/>
      <c r="GZ6411" s="49"/>
      <c r="HA6411" s="49"/>
      <c r="HB6411" s="49"/>
      <c r="HC6411" s="49"/>
      <c r="HD6411" s="49"/>
      <c r="HE6411" s="49"/>
      <c r="HF6411" s="49"/>
      <c r="HG6411" s="49"/>
      <c r="HH6411" s="49"/>
      <c r="HI6411" s="49"/>
      <c r="HJ6411" s="49"/>
      <c r="HK6411" s="49"/>
      <c r="HL6411" s="49"/>
      <c r="HM6411" s="49"/>
      <c r="HN6411" s="49"/>
      <c r="HO6411" s="49"/>
      <c r="HP6411" s="49"/>
      <c r="HQ6411" s="49"/>
      <c r="HR6411" s="49"/>
      <c r="HS6411" s="49"/>
      <c r="HT6411" s="49"/>
      <c r="HU6411" s="49"/>
      <c r="HV6411" s="49"/>
      <c r="HW6411" s="49"/>
      <c r="HX6411" s="49"/>
      <c r="HY6411" s="49"/>
      <c r="HZ6411" s="49"/>
      <c r="IA6411" s="49"/>
      <c r="IB6411" s="49"/>
      <c r="IC6411" s="49"/>
      <c r="ID6411" s="49"/>
      <c r="IE6411" s="49"/>
      <c r="IF6411" s="49"/>
      <c r="IG6411" s="49"/>
      <c r="IH6411" s="49"/>
    </row>
    <row r="6412" spans="1:242">
      <c r="A6412" s="32">
        <v>153</v>
      </c>
      <c r="B6412" s="210" t="s">
        <v>7496</v>
      </c>
      <c r="C6412" s="555" t="s">
        <v>7497</v>
      </c>
      <c r="D6412" s="32" t="s">
        <v>7327</v>
      </c>
      <c r="E6412" s="195">
        <f t="shared" si="417"/>
        <v>0</v>
      </c>
      <c r="F6412" s="187"/>
      <c r="G6412" s="187"/>
      <c r="H6412" s="187"/>
      <c r="I6412" s="48"/>
      <c r="J6412" s="49"/>
      <c r="K6412" s="49"/>
      <c r="L6412" s="49"/>
      <c r="M6412" s="49"/>
      <c r="N6412" s="49"/>
      <c r="O6412" s="49"/>
      <c r="P6412" s="49"/>
      <c r="Q6412" s="49"/>
      <c r="R6412" s="49"/>
      <c r="S6412" s="49"/>
      <c r="T6412" s="49"/>
      <c r="U6412" s="49"/>
      <c r="V6412" s="49"/>
      <c r="W6412" s="49"/>
      <c r="X6412" s="49"/>
      <c r="Y6412" s="49"/>
      <c r="Z6412" s="49"/>
      <c r="AA6412" s="49"/>
      <c r="AB6412" s="49"/>
      <c r="AC6412" s="49"/>
      <c r="AD6412" s="49"/>
      <c r="AE6412" s="49"/>
      <c r="AF6412" s="49"/>
      <c r="AG6412" s="49"/>
      <c r="AH6412" s="49"/>
      <c r="AI6412" s="49"/>
      <c r="AJ6412" s="49"/>
      <c r="AK6412" s="49"/>
      <c r="AL6412" s="49"/>
      <c r="AM6412" s="49"/>
      <c r="AN6412" s="49"/>
      <c r="AO6412" s="49"/>
      <c r="AP6412" s="49"/>
      <c r="AQ6412" s="49"/>
      <c r="AR6412" s="49"/>
      <c r="AS6412" s="49"/>
      <c r="AT6412" s="49"/>
      <c r="AU6412" s="49"/>
      <c r="AV6412" s="49"/>
      <c r="AW6412" s="49"/>
      <c r="AX6412" s="49"/>
      <c r="AY6412" s="49"/>
      <c r="AZ6412" s="49"/>
      <c r="BA6412" s="49"/>
      <c r="BB6412" s="49"/>
      <c r="BC6412" s="49"/>
      <c r="BD6412" s="49"/>
      <c r="BE6412" s="49"/>
      <c r="BF6412" s="49"/>
      <c r="BG6412" s="49"/>
      <c r="BH6412" s="49"/>
      <c r="BI6412" s="49"/>
      <c r="BJ6412" s="49"/>
      <c r="BK6412" s="49"/>
      <c r="BL6412" s="49"/>
      <c r="BM6412" s="49"/>
      <c r="BN6412" s="49"/>
      <c r="BO6412" s="49"/>
      <c r="BP6412" s="49"/>
      <c r="BQ6412" s="49"/>
      <c r="BR6412" s="49"/>
      <c r="BS6412" s="49"/>
      <c r="BT6412" s="49"/>
      <c r="BU6412" s="49"/>
      <c r="BV6412" s="49"/>
      <c r="BW6412" s="49"/>
      <c r="BX6412" s="49"/>
      <c r="BY6412" s="49"/>
      <c r="BZ6412" s="49"/>
      <c r="CA6412" s="49"/>
      <c r="CB6412" s="49"/>
      <c r="CC6412" s="49"/>
      <c r="CD6412" s="49"/>
      <c r="CE6412" s="49"/>
      <c r="CF6412" s="49"/>
      <c r="CG6412" s="49"/>
      <c r="CH6412" s="49"/>
      <c r="CI6412" s="49"/>
      <c r="CJ6412" s="49"/>
      <c r="CK6412" s="49"/>
      <c r="CL6412" s="49"/>
      <c r="CM6412" s="49"/>
      <c r="CN6412" s="49"/>
      <c r="CO6412" s="49"/>
      <c r="CP6412" s="49"/>
      <c r="CQ6412" s="49"/>
      <c r="CR6412" s="49"/>
      <c r="CS6412" s="49"/>
      <c r="CT6412" s="49"/>
      <c r="CU6412" s="49"/>
      <c r="CV6412" s="49"/>
      <c r="CW6412" s="49"/>
      <c r="CX6412" s="49"/>
      <c r="CY6412" s="49"/>
      <c r="CZ6412" s="49"/>
      <c r="DA6412" s="49"/>
      <c r="DB6412" s="49"/>
      <c r="DC6412" s="49"/>
      <c r="DD6412" s="49"/>
      <c r="DE6412" s="49"/>
      <c r="DF6412" s="49"/>
      <c r="DG6412" s="49"/>
      <c r="DH6412" s="49"/>
      <c r="DI6412" s="49"/>
      <c r="DJ6412" s="49"/>
      <c r="DK6412" s="49"/>
      <c r="DL6412" s="49"/>
      <c r="DM6412" s="49"/>
      <c r="DN6412" s="49"/>
      <c r="DO6412" s="49"/>
      <c r="DP6412" s="49"/>
      <c r="DQ6412" s="49"/>
      <c r="DR6412" s="49"/>
      <c r="DS6412" s="49"/>
      <c r="DT6412" s="49"/>
      <c r="DU6412" s="49"/>
      <c r="DV6412" s="49"/>
      <c r="DW6412" s="49"/>
      <c r="DX6412" s="49"/>
      <c r="DY6412" s="49"/>
      <c r="DZ6412" s="49"/>
      <c r="EA6412" s="49"/>
      <c r="EB6412" s="49"/>
      <c r="EC6412" s="49"/>
      <c r="ED6412" s="49"/>
      <c r="EE6412" s="49"/>
      <c r="EF6412" s="49"/>
      <c r="EG6412" s="49"/>
      <c r="EH6412" s="49"/>
      <c r="EI6412" s="49"/>
      <c r="EJ6412" s="49"/>
      <c r="EK6412" s="49"/>
      <c r="EL6412" s="49"/>
      <c r="EM6412" s="49"/>
      <c r="EN6412" s="49"/>
      <c r="EO6412" s="49"/>
      <c r="EP6412" s="49"/>
      <c r="EQ6412" s="49"/>
      <c r="ER6412" s="49"/>
      <c r="ES6412" s="49"/>
      <c r="ET6412" s="49"/>
      <c r="EU6412" s="49"/>
      <c r="EV6412" s="49"/>
      <c r="EW6412" s="49"/>
      <c r="EX6412" s="49"/>
      <c r="EY6412" s="49"/>
      <c r="EZ6412" s="49"/>
      <c r="FA6412" s="49"/>
      <c r="FB6412" s="49"/>
      <c r="FC6412" s="49"/>
      <c r="FD6412" s="49"/>
      <c r="FE6412" s="49"/>
      <c r="FF6412" s="49"/>
      <c r="FG6412" s="49"/>
      <c r="FH6412" s="49"/>
      <c r="FI6412" s="49"/>
      <c r="FJ6412" s="49"/>
      <c r="FK6412" s="49"/>
      <c r="FL6412" s="49"/>
      <c r="FM6412" s="49"/>
      <c r="FN6412" s="49"/>
      <c r="FO6412" s="49"/>
      <c r="FP6412" s="49"/>
      <c r="FQ6412" s="49"/>
      <c r="FR6412" s="49"/>
      <c r="FS6412" s="49"/>
      <c r="FT6412" s="49"/>
      <c r="FU6412" s="49"/>
      <c r="FV6412" s="49"/>
      <c r="FW6412" s="49"/>
      <c r="FX6412" s="49"/>
      <c r="FY6412" s="49"/>
      <c r="FZ6412" s="49"/>
      <c r="GA6412" s="49"/>
      <c r="GB6412" s="49"/>
      <c r="GC6412" s="49"/>
      <c r="GD6412" s="49"/>
      <c r="GE6412" s="49"/>
      <c r="GF6412" s="49"/>
      <c r="GG6412" s="49"/>
      <c r="GH6412" s="49"/>
      <c r="GI6412" s="49"/>
      <c r="GJ6412" s="49"/>
      <c r="GK6412" s="49"/>
      <c r="GL6412" s="49"/>
      <c r="GM6412" s="49"/>
      <c r="GN6412" s="49"/>
      <c r="GO6412" s="49"/>
      <c r="GP6412" s="49"/>
      <c r="GQ6412" s="49"/>
      <c r="GR6412" s="49"/>
      <c r="GS6412" s="49"/>
      <c r="GT6412" s="49"/>
      <c r="GU6412" s="49"/>
      <c r="GV6412" s="49"/>
      <c r="GW6412" s="49"/>
      <c r="GX6412" s="49"/>
      <c r="GY6412" s="49"/>
      <c r="GZ6412" s="49"/>
      <c r="HA6412" s="49"/>
      <c r="HB6412" s="49"/>
      <c r="HC6412" s="49"/>
      <c r="HD6412" s="49"/>
      <c r="HE6412" s="49"/>
      <c r="HF6412" s="49"/>
      <c r="HG6412" s="49"/>
      <c r="HH6412" s="49"/>
      <c r="HI6412" s="49"/>
      <c r="HJ6412" s="49"/>
      <c r="HK6412" s="49"/>
      <c r="HL6412" s="49"/>
      <c r="HM6412" s="49"/>
      <c r="HN6412" s="49"/>
      <c r="HO6412" s="49"/>
      <c r="HP6412" s="49"/>
      <c r="HQ6412" s="49"/>
      <c r="HR6412" s="49"/>
      <c r="HS6412" s="49"/>
      <c r="HT6412" s="49"/>
      <c r="HU6412" s="49"/>
      <c r="HV6412" s="49"/>
      <c r="HW6412" s="49"/>
      <c r="HX6412" s="49"/>
      <c r="HY6412" s="49"/>
      <c r="HZ6412" s="49"/>
      <c r="IA6412" s="49"/>
      <c r="IB6412" s="49"/>
      <c r="IC6412" s="49"/>
      <c r="ID6412" s="49"/>
      <c r="IE6412" s="49"/>
      <c r="IF6412" s="49"/>
      <c r="IG6412" s="49"/>
      <c r="IH6412" s="49"/>
    </row>
    <row r="6413" spans="1:242" ht="46.5">
      <c r="A6413" s="32">
        <v>154</v>
      </c>
      <c r="B6413" s="210" t="s">
        <v>7461</v>
      </c>
      <c r="C6413" s="555" t="s">
        <v>7498</v>
      </c>
      <c r="D6413" s="32" t="s">
        <v>7356</v>
      </c>
      <c r="E6413" s="195">
        <f t="shared" si="417"/>
        <v>0</v>
      </c>
      <c r="F6413" s="187"/>
      <c r="G6413" s="187"/>
      <c r="H6413" s="187"/>
      <c r="I6413" s="48"/>
      <c r="J6413" s="49"/>
      <c r="K6413" s="49"/>
      <c r="L6413" s="49"/>
      <c r="M6413" s="49"/>
      <c r="N6413" s="49"/>
      <c r="O6413" s="49"/>
      <c r="P6413" s="49"/>
      <c r="Q6413" s="49"/>
      <c r="R6413" s="49"/>
      <c r="S6413" s="49"/>
      <c r="T6413" s="49"/>
      <c r="U6413" s="49"/>
      <c r="V6413" s="49"/>
      <c r="W6413" s="49"/>
      <c r="X6413" s="49"/>
      <c r="Y6413" s="49"/>
      <c r="Z6413" s="49"/>
      <c r="AA6413" s="49"/>
      <c r="AB6413" s="49"/>
      <c r="AC6413" s="49"/>
      <c r="AD6413" s="49"/>
      <c r="AE6413" s="49"/>
      <c r="AF6413" s="49"/>
      <c r="AG6413" s="49"/>
      <c r="AH6413" s="49"/>
      <c r="AI6413" s="49"/>
      <c r="AJ6413" s="49"/>
      <c r="AK6413" s="49"/>
      <c r="AL6413" s="49"/>
      <c r="AM6413" s="49"/>
      <c r="AN6413" s="49"/>
      <c r="AO6413" s="49"/>
      <c r="AP6413" s="49"/>
      <c r="AQ6413" s="49"/>
      <c r="AR6413" s="49"/>
      <c r="AS6413" s="49"/>
      <c r="AT6413" s="49"/>
      <c r="AU6413" s="49"/>
      <c r="AV6413" s="49"/>
      <c r="AW6413" s="49"/>
      <c r="AX6413" s="49"/>
      <c r="AY6413" s="49"/>
      <c r="AZ6413" s="49"/>
      <c r="BA6413" s="49"/>
      <c r="BB6413" s="49"/>
      <c r="BC6413" s="49"/>
      <c r="BD6413" s="49"/>
      <c r="BE6413" s="49"/>
      <c r="BF6413" s="49"/>
      <c r="BG6413" s="49"/>
      <c r="BH6413" s="49"/>
      <c r="BI6413" s="49"/>
      <c r="BJ6413" s="49"/>
      <c r="BK6413" s="49"/>
      <c r="BL6413" s="49"/>
      <c r="BM6413" s="49"/>
      <c r="BN6413" s="49"/>
      <c r="BO6413" s="49"/>
      <c r="BP6413" s="49"/>
      <c r="BQ6413" s="49"/>
      <c r="BR6413" s="49"/>
      <c r="BS6413" s="49"/>
      <c r="BT6413" s="49"/>
      <c r="BU6413" s="49"/>
      <c r="BV6413" s="49"/>
      <c r="BW6413" s="49"/>
      <c r="BX6413" s="49"/>
      <c r="BY6413" s="49"/>
      <c r="BZ6413" s="49"/>
      <c r="CA6413" s="49"/>
      <c r="CB6413" s="49"/>
      <c r="CC6413" s="49"/>
      <c r="CD6413" s="49"/>
      <c r="CE6413" s="49"/>
      <c r="CF6413" s="49"/>
      <c r="CG6413" s="49"/>
      <c r="CH6413" s="49"/>
      <c r="CI6413" s="49"/>
      <c r="CJ6413" s="49"/>
      <c r="CK6413" s="49"/>
      <c r="CL6413" s="49"/>
      <c r="CM6413" s="49"/>
      <c r="CN6413" s="49"/>
      <c r="CO6413" s="49"/>
      <c r="CP6413" s="49"/>
      <c r="CQ6413" s="49"/>
      <c r="CR6413" s="49"/>
      <c r="CS6413" s="49"/>
      <c r="CT6413" s="49"/>
      <c r="CU6413" s="49"/>
      <c r="CV6413" s="49"/>
      <c r="CW6413" s="49"/>
      <c r="CX6413" s="49"/>
      <c r="CY6413" s="49"/>
      <c r="CZ6413" s="49"/>
      <c r="DA6413" s="49"/>
      <c r="DB6413" s="49"/>
      <c r="DC6413" s="49"/>
      <c r="DD6413" s="49"/>
      <c r="DE6413" s="49"/>
      <c r="DF6413" s="49"/>
      <c r="DG6413" s="49"/>
      <c r="DH6413" s="49"/>
      <c r="DI6413" s="49"/>
      <c r="DJ6413" s="49"/>
      <c r="DK6413" s="49"/>
      <c r="DL6413" s="49"/>
      <c r="DM6413" s="49"/>
      <c r="DN6413" s="49"/>
      <c r="DO6413" s="49"/>
      <c r="DP6413" s="49"/>
      <c r="DQ6413" s="49"/>
      <c r="DR6413" s="49"/>
      <c r="DS6413" s="49"/>
      <c r="DT6413" s="49"/>
      <c r="DU6413" s="49"/>
      <c r="DV6413" s="49"/>
      <c r="DW6413" s="49"/>
      <c r="DX6413" s="49"/>
      <c r="DY6413" s="49"/>
      <c r="DZ6413" s="49"/>
      <c r="EA6413" s="49"/>
      <c r="EB6413" s="49"/>
      <c r="EC6413" s="49"/>
      <c r="ED6413" s="49"/>
      <c r="EE6413" s="49"/>
      <c r="EF6413" s="49"/>
      <c r="EG6413" s="49"/>
      <c r="EH6413" s="49"/>
      <c r="EI6413" s="49"/>
      <c r="EJ6413" s="49"/>
      <c r="EK6413" s="49"/>
      <c r="EL6413" s="49"/>
      <c r="EM6413" s="49"/>
      <c r="EN6413" s="49"/>
      <c r="EO6413" s="49"/>
      <c r="EP6413" s="49"/>
      <c r="EQ6413" s="49"/>
      <c r="ER6413" s="49"/>
      <c r="ES6413" s="49"/>
      <c r="ET6413" s="49"/>
      <c r="EU6413" s="49"/>
      <c r="EV6413" s="49"/>
      <c r="EW6413" s="49"/>
      <c r="EX6413" s="49"/>
      <c r="EY6413" s="49"/>
      <c r="EZ6413" s="49"/>
      <c r="FA6413" s="49"/>
      <c r="FB6413" s="49"/>
      <c r="FC6413" s="49"/>
      <c r="FD6413" s="49"/>
      <c r="FE6413" s="49"/>
      <c r="FF6413" s="49"/>
      <c r="FG6413" s="49"/>
      <c r="FH6413" s="49"/>
      <c r="FI6413" s="49"/>
      <c r="FJ6413" s="49"/>
      <c r="FK6413" s="49"/>
      <c r="FL6413" s="49"/>
      <c r="FM6413" s="49"/>
      <c r="FN6413" s="49"/>
      <c r="FO6413" s="49"/>
      <c r="FP6413" s="49"/>
      <c r="FQ6413" s="49"/>
      <c r="FR6413" s="49"/>
      <c r="FS6413" s="49"/>
      <c r="FT6413" s="49"/>
      <c r="FU6413" s="49"/>
      <c r="FV6413" s="49"/>
      <c r="FW6413" s="49"/>
      <c r="FX6413" s="49"/>
      <c r="FY6413" s="49"/>
      <c r="FZ6413" s="49"/>
      <c r="GA6413" s="49"/>
      <c r="GB6413" s="49"/>
      <c r="GC6413" s="49"/>
      <c r="GD6413" s="49"/>
      <c r="GE6413" s="49"/>
      <c r="GF6413" s="49"/>
      <c r="GG6413" s="49"/>
      <c r="GH6413" s="49"/>
      <c r="GI6413" s="49"/>
      <c r="GJ6413" s="49"/>
      <c r="GK6413" s="49"/>
      <c r="GL6413" s="49"/>
      <c r="GM6413" s="49"/>
      <c r="GN6413" s="49"/>
      <c r="GO6413" s="49"/>
      <c r="GP6413" s="49"/>
      <c r="GQ6413" s="49"/>
      <c r="GR6413" s="49"/>
      <c r="GS6413" s="49"/>
      <c r="GT6413" s="49"/>
      <c r="GU6413" s="49"/>
      <c r="GV6413" s="49"/>
      <c r="GW6413" s="49"/>
      <c r="GX6413" s="49"/>
      <c r="GY6413" s="49"/>
      <c r="GZ6413" s="49"/>
      <c r="HA6413" s="49"/>
      <c r="HB6413" s="49"/>
      <c r="HC6413" s="49"/>
      <c r="HD6413" s="49"/>
      <c r="HE6413" s="49"/>
      <c r="HF6413" s="49"/>
      <c r="HG6413" s="49"/>
      <c r="HH6413" s="49"/>
      <c r="HI6413" s="49"/>
      <c r="HJ6413" s="49"/>
      <c r="HK6413" s="49"/>
      <c r="HL6413" s="49"/>
      <c r="HM6413" s="49"/>
      <c r="HN6413" s="49"/>
      <c r="HO6413" s="49"/>
      <c r="HP6413" s="49"/>
      <c r="HQ6413" s="49"/>
      <c r="HR6413" s="49"/>
      <c r="HS6413" s="49"/>
      <c r="HT6413" s="49"/>
      <c r="HU6413" s="49"/>
      <c r="HV6413" s="49"/>
      <c r="HW6413" s="49"/>
      <c r="HX6413" s="49"/>
      <c r="HY6413" s="49"/>
      <c r="HZ6413" s="49"/>
      <c r="IA6413" s="49"/>
      <c r="IB6413" s="49"/>
      <c r="IC6413" s="49"/>
      <c r="ID6413" s="49"/>
      <c r="IE6413" s="49"/>
      <c r="IF6413" s="49"/>
      <c r="IG6413" s="49"/>
      <c r="IH6413" s="49"/>
    </row>
    <row r="6414" spans="1:242" ht="46.5">
      <c r="A6414" s="32">
        <v>155</v>
      </c>
      <c r="B6414" s="210" t="s">
        <v>7499</v>
      </c>
      <c r="C6414" s="555" t="s">
        <v>7498</v>
      </c>
      <c r="D6414" s="32" t="s">
        <v>7332</v>
      </c>
      <c r="E6414" s="195">
        <f t="shared" si="417"/>
        <v>0</v>
      </c>
      <c r="F6414" s="187"/>
      <c r="G6414" s="187"/>
      <c r="H6414" s="187"/>
      <c r="I6414" s="48"/>
      <c r="J6414" s="49"/>
      <c r="K6414" s="49"/>
      <c r="L6414" s="49"/>
      <c r="M6414" s="49"/>
      <c r="N6414" s="49"/>
      <c r="O6414" s="49"/>
      <c r="P6414" s="49"/>
      <c r="Q6414" s="49"/>
      <c r="R6414" s="49"/>
      <c r="S6414" s="49"/>
      <c r="T6414" s="49"/>
      <c r="U6414" s="49"/>
      <c r="V6414" s="49"/>
      <c r="W6414" s="49"/>
      <c r="X6414" s="49"/>
      <c r="Y6414" s="49"/>
      <c r="Z6414" s="49"/>
      <c r="AA6414" s="49"/>
      <c r="AB6414" s="49"/>
      <c r="AC6414" s="49"/>
      <c r="AD6414" s="49"/>
      <c r="AE6414" s="49"/>
      <c r="AF6414" s="49"/>
      <c r="AG6414" s="49"/>
      <c r="AH6414" s="49"/>
      <c r="AI6414" s="49"/>
      <c r="AJ6414" s="49"/>
      <c r="AK6414" s="49"/>
      <c r="AL6414" s="49"/>
      <c r="AM6414" s="49"/>
      <c r="AN6414" s="49"/>
      <c r="AO6414" s="49"/>
      <c r="AP6414" s="49"/>
      <c r="AQ6414" s="49"/>
      <c r="AR6414" s="49"/>
      <c r="AS6414" s="49"/>
      <c r="AT6414" s="49"/>
      <c r="AU6414" s="49"/>
      <c r="AV6414" s="49"/>
      <c r="AW6414" s="49"/>
      <c r="AX6414" s="49"/>
      <c r="AY6414" s="49"/>
      <c r="AZ6414" s="49"/>
      <c r="BA6414" s="49"/>
      <c r="BB6414" s="49"/>
      <c r="BC6414" s="49"/>
      <c r="BD6414" s="49"/>
      <c r="BE6414" s="49"/>
      <c r="BF6414" s="49"/>
      <c r="BG6414" s="49"/>
      <c r="BH6414" s="49"/>
      <c r="BI6414" s="49"/>
      <c r="BJ6414" s="49"/>
      <c r="BK6414" s="49"/>
      <c r="BL6414" s="49"/>
      <c r="BM6414" s="49"/>
      <c r="BN6414" s="49"/>
      <c r="BO6414" s="49"/>
      <c r="BP6414" s="49"/>
      <c r="BQ6414" s="49"/>
      <c r="BR6414" s="49"/>
      <c r="BS6414" s="49"/>
      <c r="BT6414" s="49"/>
      <c r="BU6414" s="49"/>
      <c r="BV6414" s="49"/>
      <c r="BW6414" s="49"/>
      <c r="BX6414" s="49"/>
      <c r="BY6414" s="49"/>
      <c r="BZ6414" s="49"/>
      <c r="CA6414" s="49"/>
      <c r="CB6414" s="49"/>
      <c r="CC6414" s="49"/>
      <c r="CD6414" s="49"/>
      <c r="CE6414" s="49"/>
      <c r="CF6414" s="49"/>
      <c r="CG6414" s="49"/>
      <c r="CH6414" s="49"/>
      <c r="CI6414" s="49"/>
      <c r="CJ6414" s="49"/>
      <c r="CK6414" s="49"/>
      <c r="CL6414" s="49"/>
      <c r="CM6414" s="49"/>
      <c r="CN6414" s="49"/>
      <c r="CO6414" s="49"/>
      <c r="CP6414" s="49"/>
      <c r="CQ6414" s="49"/>
      <c r="CR6414" s="49"/>
      <c r="CS6414" s="49"/>
      <c r="CT6414" s="49"/>
      <c r="CU6414" s="49"/>
      <c r="CV6414" s="49"/>
      <c r="CW6414" s="49"/>
      <c r="CX6414" s="49"/>
      <c r="CY6414" s="49"/>
      <c r="CZ6414" s="49"/>
      <c r="DA6414" s="49"/>
      <c r="DB6414" s="49"/>
      <c r="DC6414" s="49"/>
      <c r="DD6414" s="49"/>
      <c r="DE6414" s="49"/>
      <c r="DF6414" s="49"/>
      <c r="DG6414" s="49"/>
      <c r="DH6414" s="49"/>
      <c r="DI6414" s="49"/>
      <c r="DJ6414" s="49"/>
      <c r="DK6414" s="49"/>
      <c r="DL6414" s="49"/>
      <c r="DM6414" s="49"/>
      <c r="DN6414" s="49"/>
      <c r="DO6414" s="49"/>
      <c r="DP6414" s="49"/>
      <c r="DQ6414" s="49"/>
      <c r="DR6414" s="49"/>
      <c r="DS6414" s="49"/>
      <c r="DT6414" s="49"/>
      <c r="DU6414" s="49"/>
      <c r="DV6414" s="49"/>
      <c r="DW6414" s="49"/>
      <c r="DX6414" s="49"/>
      <c r="DY6414" s="49"/>
      <c r="DZ6414" s="49"/>
      <c r="EA6414" s="49"/>
      <c r="EB6414" s="49"/>
      <c r="EC6414" s="49"/>
      <c r="ED6414" s="49"/>
      <c r="EE6414" s="49"/>
      <c r="EF6414" s="49"/>
      <c r="EG6414" s="49"/>
      <c r="EH6414" s="49"/>
      <c r="EI6414" s="49"/>
      <c r="EJ6414" s="49"/>
      <c r="EK6414" s="49"/>
      <c r="EL6414" s="49"/>
      <c r="EM6414" s="49"/>
      <c r="EN6414" s="49"/>
      <c r="EO6414" s="49"/>
      <c r="EP6414" s="49"/>
      <c r="EQ6414" s="49"/>
      <c r="ER6414" s="49"/>
      <c r="ES6414" s="49"/>
      <c r="ET6414" s="49"/>
      <c r="EU6414" s="49"/>
      <c r="EV6414" s="49"/>
      <c r="EW6414" s="49"/>
      <c r="EX6414" s="49"/>
      <c r="EY6414" s="49"/>
      <c r="EZ6414" s="49"/>
      <c r="FA6414" s="49"/>
      <c r="FB6414" s="49"/>
      <c r="FC6414" s="49"/>
      <c r="FD6414" s="49"/>
      <c r="FE6414" s="49"/>
      <c r="FF6414" s="49"/>
      <c r="FG6414" s="49"/>
      <c r="FH6414" s="49"/>
      <c r="FI6414" s="49"/>
      <c r="FJ6414" s="49"/>
      <c r="FK6414" s="49"/>
      <c r="FL6414" s="49"/>
      <c r="FM6414" s="49"/>
      <c r="FN6414" s="49"/>
      <c r="FO6414" s="49"/>
      <c r="FP6414" s="49"/>
      <c r="FQ6414" s="49"/>
      <c r="FR6414" s="49"/>
      <c r="FS6414" s="49"/>
      <c r="FT6414" s="49"/>
      <c r="FU6414" s="49"/>
      <c r="FV6414" s="49"/>
      <c r="FW6414" s="49"/>
      <c r="FX6414" s="49"/>
      <c r="FY6414" s="49"/>
      <c r="FZ6414" s="49"/>
      <c r="GA6414" s="49"/>
      <c r="GB6414" s="49"/>
      <c r="GC6414" s="49"/>
      <c r="GD6414" s="49"/>
      <c r="GE6414" s="49"/>
      <c r="GF6414" s="49"/>
      <c r="GG6414" s="49"/>
      <c r="GH6414" s="49"/>
      <c r="GI6414" s="49"/>
      <c r="GJ6414" s="49"/>
      <c r="GK6414" s="49"/>
      <c r="GL6414" s="49"/>
      <c r="GM6414" s="49"/>
      <c r="GN6414" s="49"/>
      <c r="GO6414" s="49"/>
      <c r="GP6414" s="49"/>
      <c r="GQ6414" s="49"/>
      <c r="GR6414" s="49"/>
      <c r="GS6414" s="49"/>
      <c r="GT6414" s="49"/>
      <c r="GU6414" s="49"/>
      <c r="GV6414" s="49"/>
      <c r="GW6414" s="49"/>
      <c r="GX6414" s="49"/>
      <c r="GY6414" s="49"/>
      <c r="GZ6414" s="49"/>
      <c r="HA6414" s="49"/>
      <c r="HB6414" s="49"/>
      <c r="HC6414" s="49"/>
      <c r="HD6414" s="49"/>
      <c r="HE6414" s="49"/>
      <c r="HF6414" s="49"/>
      <c r="HG6414" s="49"/>
      <c r="HH6414" s="49"/>
      <c r="HI6414" s="49"/>
      <c r="HJ6414" s="49"/>
      <c r="HK6414" s="49"/>
      <c r="HL6414" s="49"/>
      <c r="HM6414" s="49"/>
      <c r="HN6414" s="49"/>
      <c r="HO6414" s="49"/>
      <c r="HP6414" s="49"/>
      <c r="HQ6414" s="49"/>
      <c r="HR6414" s="49"/>
      <c r="HS6414" s="49"/>
      <c r="HT6414" s="49"/>
      <c r="HU6414" s="49"/>
      <c r="HV6414" s="49"/>
      <c r="HW6414" s="49"/>
      <c r="HX6414" s="49"/>
      <c r="HY6414" s="49"/>
      <c r="HZ6414" s="49"/>
      <c r="IA6414" s="49"/>
      <c r="IB6414" s="49"/>
      <c r="IC6414" s="49"/>
      <c r="ID6414" s="49"/>
      <c r="IE6414" s="49"/>
      <c r="IF6414" s="49"/>
      <c r="IG6414" s="49"/>
      <c r="IH6414" s="49"/>
    </row>
    <row r="6415" spans="1:242">
      <c r="A6415" s="32">
        <v>156</v>
      </c>
      <c r="B6415" s="210" t="s">
        <v>7295</v>
      </c>
      <c r="C6415" s="555" t="s">
        <v>7500</v>
      </c>
      <c r="D6415" s="32" t="s">
        <v>1808</v>
      </c>
      <c r="E6415" s="195">
        <f t="shared" si="417"/>
        <v>0</v>
      </c>
      <c r="F6415" s="187"/>
      <c r="G6415" s="187"/>
      <c r="H6415" s="187"/>
      <c r="I6415" s="48"/>
      <c r="J6415" s="49"/>
      <c r="K6415" s="49"/>
      <c r="L6415" s="49"/>
      <c r="M6415" s="49"/>
      <c r="N6415" s="49"/>
      <c r="O6415" s="49"/>
      <c r="P6415" s="49"/>
      <c r="Q6415" s="49"/>
      <c r="R6415" s="49"/>
      <c r="S6415" s="49"/>
      <c r="T6415" s="49"/>
      <c r="U6415" s="49"/>
      <c r="V6415" s="49"/>
      <c r="W6415" s="49"/>
      <c r="X6415" s="49"/>
      <c r="Y6415" s="49"/>
      <c r="Z6415" s="49"/>
      <c r="AA6415" s="49"/>
      <c r="AB6415" s="49"/>
      <c r="AC6415" s="49"/>
      <c r="AD6415" s="49"/>
      <c r="AE6415" s="49"/>
      <c r="AF6415" s="49"/>
      <c r="AG6415" s="49"/>
      <c r="AH6415" s="49"/>
      <c r="AI6415" s="49"/>
      <c r="AJ6415" s="49"/>
      <c r="AK6415" s="49"/>
      <c r="AL6415" s="49"/>
      <c r="AM6415" s="49"/>
      <c r="AN6415" s="49"/>
      <c r="AO6415" s="49"/>
      <c r="AP6415" s="49"/>
      <c r="AQ6415" s="49"/>
      <c r="AR6415" s="49"/>
      <c r="AS6415" s="49"/>
      <c r="AT6415" s="49"/>
      <c r="AU6415" s="49"/>
      <c r="AV6415" s="49"/>
      <c r="AW6415" s="49"/>
      <c r="AX6415" s="49"/>
      <c r="AY6415" s="49"/>
      <c r="AZ6415" s="49"/>
      <c r="BA6415" s="49"/>
      <c r="BB6415" s="49"/>
      <c r="BC6415" s="49"/>
      <c r="BD6415" s="49"/>
      <c r="BE6415" s="49"/>
      <c r="BF6415" s="49"/>
      <c r="BG6415" s="49"/>
      <c r="BH6415" s="49"/>
      <c r="BI6415" s="49"/>
      <c r="BJ6415" s="49"/>
      <c r="BK6415" s="49"/>
      <c r="BL6415" s="49"/>
      <c r="BM6415" s="49"/>
      <c r="BN6415" s="49"/>
      <c r="BO6415" s="49"/>
      <c r="BP6415" s="49"/>
      <c r="BQ6415" s="49"/>
      <c r="BR6415" s="49"/>
      <c r="BS6415" s="49"/>
      <c r="BT6415" s="49"/>
      <c r="BU6415" s="49"/>
      <c r="BV6415" s="49"/>
      <c r="BW6415" s="49"/>
      <c r="BX6415" s="49"/>
      <c r="BY6415" s="49"/>
      <c r="BZ6415" s="49"/>
      <c r="CA6415" s="49"/>
      <c r="CB6415" s="49"/>
      <c r="CC6415" s="49"/>
      <c r="CD6415" s="49"/>
      <c r="CE6415" s="49"/>
      <c r="CF6415" s="49"/>
      <c r="CG6415" s="49"/>
      <c r="CH6415" s="49"/>
      <c r="CI6415" s="49"/>
      <c r="CJ6415" s="49"/>
      <c r="CK6415" s="49"/>
      <c r="CL6415" s="49"/>
      <c r="CM6415" s="49"/>
      <c r="CN6415" s="49"/>
      <c r="CO6415" s="49"/>
      <c r="CP6415" s="49"/>
      <c r="CQ6415" s="49"/>
      <c r="CR6415" s="49"/>
      <c r="CS6415" s="49"/>
      <c r="CT6415" s="49"/>
      <c r="CU6415" s="49"/>
      <c r="CV6415" s="49"/>
      <c r="CW6415" s="49"/>
      <c r="CX6415" s="49"/>
      <c r="CY6415" s="49"/>
      <c r="CZ6415" s="49"/>
      <c r="DA6415" s="49"/>
      <c r="DB6415" s="49"/>
      <c r="DC6415" s="49"/>
      <c r="DD6415" s="49"/>
      <c r="DE6415" s="49"/>
      <c r="DF6415" s="49"/>
      <c r="DG6415" s="49"/>
      <c r="DH6415" s="49"/>
      <c r="DI6415" s="49"/>
      <c r="DJ6415" s="49"/>
      <c r="DK6415" s="49"/>
      <c r="DL6415" s="49"/>
      <c r="DM6415" s="49"/>
      <c r="DN6415" s="49"/>
      <c r="DO6415" s="49"/>
      <c r="DP6415" s="49"/>
      <c r="DQ6415" s="49"/>
      <c r="DR6415" s="49"/>
      <c r="DS6415" s="49"/>
      <c r="DT6415" s="49"/>
      <c r="DU6415" s="49"/>
      <c r="DV6415" s="49"/>
      <c r="DW6415" s="49"/>
      <c r="DX6415" s="49"/>
      <c r="DY6415" s="49"/>
      <c r="DZ6415" s="49"/>
      <c r="EA6415" s="49"/>
      <c r="EB6415" s="49"/>
      <c r="EC6415" s="49"/>
      <c r="ED6415" s="49"/>
      <c r="EE6415" s="49"/>
      <c r="EF6415" s="49"/>
      <c r="EG6415" s="49"/>
      <c r="EH6415" s="49"/>
      <c r="EI6415" s="49"/>
      <c r="EJ6415" s="49"/>
      <c r="EK6415" s="49"/>
      <c r="EL6415" s="49"/>
      <c r="EM6415" s="49"/>
      <c r="EN6415" s="49"/>
      <c r="EO6415" s="49"/>
      <c r="EP6415" s="49"/>
      <c r="EQ6415" s="49"/>
      <c r="ER6415" s="49"/>
      <c r="ES6415" s="49"/>
      <c r="ET6415" s="49"/>
      <c r="EU6415" s="49"/>
      <c r="EV6415" s="49"/>
      <c r="EW6415" s="49"/>
      <c r="EX6415" s="49"/>
      <c r="EY6415" s="49"/>
      <c r="EZ6415" s="49"/>
      <c r="FA6415" s="49"/>
      <c r="FB6415" s="49"/>
      <c r="FC6415" s="49"/>
      <c r="FD6415" s="49"/>
      <c r="FE6415" s="49"/>
      <c r="FF6415" s="49"/>
      <c r="FG6415" s="49"/>
      <c r="FH6415" s="49"/>
      <c r="FI6415" s="49"/>
      <c r="FJ6415" s="49"/>
      <c r="FK6415" s="49"/>
      <c r="FL6415" s="49"/>
      <c r="FM6415" s="49"/>
      <c r="FN6415" s="49"/>
      <c r="FO6415" s="49"/>
      <c r="FP6415" s="49"/>
      <c r="FQ6415" s="49"/>
      <c r="FR6415" s="49"/>
      <c r="FS6415" s="49"/>
      <c r="FT6415" s="49"/>
      <c r="FU6415" s="49"/>
      <c r="FV6415" s="49"/>
      <c r="FW6415" s="49"/>
      <c r="FX6415" s="49"/>
      <c r="FY6415" s="49"/>
      <c r="FZ6415" s="49"/>
      <c r="GA6415" s="49"/>
      <c r="GB6415" s="49"/>
      <c r="GC6415" s="49"/>
      <c r="GD6415" s="49"/>
      <c r="GE6415" s="49"/>
      <c r="GF6415" s="49"/>
      <c r="GG6415" s="49"/>
      <c r="GH6415" s="49"/>
      <c r="GI6415" s="49"/>
      <c r="GJ6415" s="49"/>
      <c r="GK6415" s="49"/>
      <c r="GL6415" s="49"/>
      <c r="GM6415" s="49"/>
      <c r="GN6415" s="49"/>
      <c r="GO6415" s="49"/>
      <c r="GP6415" s="49"/>
      <c r="GQ6415" s="49"/>
      <c r="GR6415" s="49"/>
      <c r="GS6415" s="49"/>
      <c r="GT6415" s="49"/>
      <c r="GU6415" s="49"/>
      <c r="GV6415" s="49"/>
      <c r="GW6415" s="49"/>
      <c r="GX6415" s="49"/>
      <c r="GY6415" s="49"/>
      <c r="GZ6415" s="49"/>
      <c r="HA6415" s="49"/>
      <c r="HB6415" s="49"/>
      <c r="HC6415" s="49"/>
      <c r="HD6415" s="49"/>
      <c r="HE6415" s="49"/>
      <c r="HF6415" s="49"/>
      <c r="HG6415" s="49"/>
      <c r="HH6415" s="49"/>
      <c r="HI6415" s="49"/>
      <c r="HJ6415" s="49"/>
      <c r="HK6415" s="49"/>
      <c r="HL6415" s="49"/>
      <c r="HM6415" s="49"/>
      <c r="HN6415" s="49"/>
      <c r="HO6415" s="49"/>
      <c r="HP6415" s="49"/>
      <c r="HQ6415" s="49"/>
      <c r="HR6415" s="49"/>
      <c r="HS6415" s="49"/>
      <c r="HT6415" s="49"/>
      <c r="HU6415" s="49"/>
      <c r="HV6415" s="49"/>
      <c r="HW6415" s="49"/>
      <c r="HX6415" s="49"/>
      <c r="HY6415" s="49"/>
      <c r="HZ6415" s="49"/>
      <c r="IA6415" s="49"/>
      <c r="IB6415" s="49"/>
      <c r="IC6415" s="49"/>
      <c r="ID6415" s="49"/>
      <c r="IE6415" s="49"/>
      <c r="IF6415" s="49"/>
      <c r="IG6415" s="49"/>
      <c r="IH6415" s="49"/>
    </row>
    <row r="6416" spans="1:242">
      <c r="A6416" s="32">
        <v>157</v>
      </c>
      <c r="B6416" s="210" t="s">
        <v>5543</v>
      </c>
      <c r="C6416" s="555" t="s">
        <v>7501</v>
      </c>
      <c r="D6416" s="32" t="s">
        <v>1808</v>
      </c>
      <c r="E6416" s="195">
        <f t="shared" si="417"/>
        <v>10</v>
      </c>
      <c r="F6416" s="187"/>
      <c r="G6416" s="187">
        <v>10</v>
      </c>
      <c r="H6416" s="187"/>
      <c r="I6416" s="48"/>
      <c r="J6416" s="49"/>
      <c r="K6416" s="49"/>
      <c r="L6416" s="49"/>
      <c r="M6416" s="49"/>
      <c r="N6416" s="49"/>
      <c r="O6416" s="49"/>
      <c r="P6416" s="49"/>
      <c r="Q6416" s="49"/>
      <c r="R6416" s="49"/>
      <c r="S6416" s="49"/>
      <c r="T6416" s="49"/>
      <c r="U6416" s="49"/>
      <c r="V6416" s="49"/>
      <c r="W6416" s="49"/>
      <c r="X6416" s="49"/>
      <c r="Y6416" s="49"/>
      <c r="Z6416" s="49"/>
      <c r="AA6416" s="49"/>
      <c r="AB6416" s="49"/>
      <c r="AC6416" s="49"/>
      <c r="AD6416" s="49"/>
      <c r="AE6416" s="49"/>
      <c r="AF6416" s="49"/>
      <c r="AG6416" s="49"/>
      <c r="AH6416" s="49"/>
      <c r="AI6416" s="49"/>
      <c r="AJ6416" s="49"/>
      <c r="AK6416" s="49"/>
      <c r="AL6416" s="49"/>
      <c r="AM6416" s="49"/>
      <c r="AN6416" s="49"/>
      <c r="AO6416" s="49"/>
      <c r="AP6416" s="49"/>
      <c r="AQ6416" s="49"/>
      <c r="AR6416" s="49"/>
      <c r="AS6416" s="49"/>
      <c r="AT6416" s="49"/>
      <c r="AU6416" s="49"/>
      <c r="AV6416" s="49"/>
      <c r="AW6416" s="49"/>
      <c r="AX6416" s="49"/>
      <c r="AY6416" s="49"/>
      <c r="AZ6416" s="49"/>
      <c r="BA6416" s="49"/>
      <c r="BB6416" s="49"/>
      <c r="BC6416" s="49"/>
      <c r="BD6416" s="49"/>
      <c r="BE6416" s="49"/>
      <c r="BF6416" s="49"/>
      <c r="BG6416" s="49"/>
      <c r="BH6416" s="49"/>
      <c r="BI6416" s="49"/>
      <c r="BJ6416" s="49"/>
      <c r="BK6416" s="49"/>
      <c r="BL6416" s="49"/>
      <c r="BM6416" s="49"/>
      <c r="BN6416" s="49"/>
      <c r="BO6416" s="49"/>
      <c r="BP6416" s="49"/>
      <c r="BQ6416" s="49"/>
      <c r="BR6416" s="49"/>
      <c r="BS6416" s="49"/>
      <c r="BT6416" s="49"/>
      <c r="BU6416" s="49"/>
      <c r="BV6416" s="49"/>
      <c r="BW6416" s="49"/>
      <c r="BX6416" s="49"/>
      <c r="BY6416" s="49"/>
      <c r="BZ6416" s="49"/>
      <c r="CA6416" s="49"/>
      <c r="CB6416" s="49"/>
      <c r="CC6416" s="49"/>
      <c r="CD6416" s="49"/>
      <c r="CE6416" s="49"/>
      <c r="CF6416" s="49"/>
      <c r="CG6416" s="49"/>
      <c r="CH6416" s="49"/>
      <c r="CI6416" s="49"/>
      <c r="CJ6416" s="49"/>
      <c r="CK6416" s="49"/>
      <c r="CL6416" s="49"/>
      <c r="CM6416" s="49"/>
      <c r="CN6416" s="49"/>
      <c r="CO6416" s="49"/>
      <c r="CP6416" s="49"/>
      <c r="CQ6416" s="49"/>
      <c r="CR6416" s="49"/>
      <c r="CS6416" s="49"/>
      <c r="CT6416" s="49"/>
      <c r="CU6416" s="49"/>
      <c r="CV6416" s="49"/>
      <c r="CW6416" s="49"/>
      <c r="CX6416" s="49"/>
      <c r="CY6416" s="49"/>
      <c r="CZ6416" s="49"/>
      <c r="DA6416" s="49"/>
      <c r="DB6416" s="49"/>
      <c r="DC6416" s="49"/>
      <c r="DD6416" s="49"/>
      <c r="DE6416" s="49"/>
      <c r="DF6416" s="49"/>
      <c r="DG6416" s="49"/>
      <c r="DH6416" s="49"/>
      <c r="DI6416" s="49"/>
      <c r="DJ6416" s="49"/>
      <c r="DK6416" s="49"/>
      <c r="DL6416" s="49"/>
      <c r="DM6416" s="49"/>
      <c r="DN6416" s="49"/>
      <c r="DO6416" s="49"/>
      <c r="DP6416" s="49"/>
      <c r="DQ6416" s="49"/>
      <c r="DR6416" s="49"/>
      <c r="DS6416" s="49"/>
      <c r="DT6416" s="49"/>
      <c r="DU6416" s="49"/>
      <c r="DV6416" s="49"/>
      <c r="DW6416" s="49"/>
      <c r="DX6416" s="49"/>
      <c r="DY6416" s="49"/>
      <c r="DZ6416" s="49"/>
      <c r="EA6416" s="49"/>
      <c r="EB6416" s="49"/>
      <c r="EC6416" s="49"/>
      <c r="ED6416" s="49"/>
      <c r="EE6416" s="49"/>
      <c r="EF6416" s="49"/>
      <c r="EG6416" s="49"/>
      <c r="EH6416" s="49"/>
      <c r="EI6416" s="49"/>
      <c r="EJ6416" s="49"/>
      <c r="EK6416" s="49"/>
      <c r="EL6416" s="49"/>
      <c r="EM6416" s="49"/>
      <c r="EN6416" s="49"/>
      <c r="EO6416" s="49"/>
      <c r="EP6416" s="49"/>
      <c r="EQ6416" s="49"/>
      <c r="ER6416" s="49"/>
      <c r="ES6416" s="49"/>
      <c r="ET6416" s="49"/>
      <c r="EU6416" s="49"/>
      <c r="EV6416" s="49"/>
      <c r="EW6416" s="49"/>
      <c r="EX6416" s="49"/>
      <c r="EY6416" s="49"/>
      <c r="EZ6416" s="49"/>
      <c r="FA6416" s="49"/>
      <c r="FB6416" s="49"/>
      <c r="FC6416" s="49"/>
      <c r="FD6416" s="49"/>
      <c r="FE6416" s="49"/>
      <c r="FF6416" s="49"/>
      <c r="FG6416" s="49"/>
      <c r="FH6416" s="49"/>
      <c r="FI6416" s="49"/>
      <c r="FJ6416" s="49"/>
      <c r="FK6416" s="49"/>
      <c r="FL6416" s="49"/>
      <c r="FM6416" s="49"/>
      <c r="FN6416" s="49"/>
      <c r="FO6416" s="49"/>
      <c r="FP6416" s="49"/>
      <c r="FQ6416" s="49"/>
      <c r="FR6416" s="49"/>
      <c r="FS6416" s="49"/>
      <c r="FT6416" s="49"/>
      <c r="FU6416" s="49"/>
      <c r="FV6416" s="49"/>
      <c r="FW6416" s="49"/>
      <c r="FX6416" s="49"/>
      <c r="FY6416" s="49"/>
      <c r="FZ6416" s="49"/>
      <c r="GA6416" s="49"/>
      <c r="GB6416" s="49"/>
      <c r="GC6416" s="49"/>
      <c r="GD6416" s="49"/>
      <c r="GE6416" s="49"/>
      <c r="GF6416" s="49"/>
      <c r="GG6416" s="49"/>
      <c r="GH6416" s="49"/>
      <c r="GI6416" s="49"/>
      <c r="GJ6416" s="49"/>
      <c r="GK6416" s="49"/>
      <c r="GL6416" s="49"/>
      <c r="GM6416" s="49"/>
      <c r="GN6416" s="49"/>
      <c r="GO6416" s="49"/>
      <c r="GP6416" s="49"/>
      <c r="GQ6416" s="49"/>
      <c r="GR6416" s="49"/>
      <c r="GS6416" s="49"/>
      <c r="GT6416" s="49"/>
      <c r="GU6416" s="49"/>
      <c r="GV6416" s="49"/>
      <c r="GW6416" s="49"/>
      <c r="GX6416" s="49"/>
      <c r="GY6416" s="49"/>
      <c r="GZ6416" s="49"/>
      <c r="HA6416" s="49"/>
      <c r="HB6416" s="49"/>
      <c r="HC6416" s="49"/>
      <c r="HD6416" s="49"/>
      <c r="HE6416" s="49"/>
      <c r="HF6416" s="49"/>
      <c r="HG6416" s="49"/>
      <c r="HH6416" s="49"/>
      <c r="HI6416" s="49"/>
      <c r="HJ6416" s="49"/>
      <c r="HK6416" s="49"/>
      <c r="HL6416" s="49"/>
      <c r="HM6416" s="49"/>
      <c r="HN6416" s="49"/>
      <c r="HO6416" s="49"/>
      <c r="HP6416" s="49"/>
      <c r="HQ6416" s="49"/>
      <c r="HR6416" s="49"/>
      <c r="HS6416" s="49"/>
      <c r="HT6416" s="49"/>
      <c r="HU6416" s="49"/>
      <c r="HV6416" s="49"/>
      <c r="HW6416" s="49"/>
      <c r="HX6416" s="49"/>
      <c r="HY6416" s="49"/>
      <c r="HZ6416" s="49"/>
      <c r="IA6416" s="49"/>
      <c r="IB6416" s="49"/>
      <c r="IC6416" s="49"/>
      <c r="ID6416" s="49"/>
      <c r="IE6416" s="49"/>
      <c r="IF6416" s="49"/>
      <c r="IG6416" s="49"/>
      <c r="IH6416" s="49"/>
    </row>
    <row r="6417" spans="1:242" ht="30" customHeight="1">
      <c r="A6417" s="512"/>
      <c r="B6417" s="916" t="s">
        <v>7502</v>
      </c>
      <c r="C6417" s="916"/>
      <c r="D6417" s="916"/>
      <c r="E6417" s="916"/>
      <c r="F6417" s="916"/>
      <c r="G6417" s="916"/>
      <c r="H6417" s="916"/>
      <c r="I6417" s="48"/>
      <c r="J6417" s="49"/>
      <c r="K6417" s="49"/>
      <c r="L6417" s="49"/>
      <c r="M6417" s="49"/>
      <c r="N6417" s="49"/>
      <c r="O6417" s="49"/>
      <c r="P6417" s="49"/>
      <c r="Q6417" s="49"/>
      <c r="R6417" s="49"/>
      <c r="S6417" s="49"/>
      <c r="T6417" s="49"/>
      <c r="U6417" s="49"/>
      <c r="V6417" s="49"/>
      <c r="W6417" s="49"/>
      <c r="X6417" s="49"/>
      <c r="Y6417" s="49"/>
      <c r="Z6417" s="49"/>
      <c r="AA6417" s="49"/>
      <c r="AB6417" s="49"/>
      <c r="AC6417" s="49"/>
      <c r="AD6417" s="49"/>
      <c r="AE6417" s="49"/>
      <c r="AF6417" s="49"/>
      <c r="AG6417" s="49"/>
      <c r="AH6417" s="49"/>
      <c r="AI6417" s="49"/>
      <c r="AJ6417" s="49"/>
      <c r="AK6417" s="49"/>
      <c r="AL6417" s="49"/>
      <c r="AM6417" s="49"/>
      <c r="AN6417" s="49"/>
      <c r="AO6417" s="49"/>
      <c r="AP6417" s="49"/>
      <c r="AQ6417" s="49"/>
      <c r="AR6417" s="49"/>
      <c r="AS6417" s="49"/>
      <c r="AT6417" s="49"/>
      <c r="AU6417" s="49"/>
      <c r="AV6417" s="49"/>
      <c r="AW6417" s="49"/>
      <c r="AX6417" s="49"/>
      <c r="AY6417" s="49"/>
      <c r="AZ6417" s="49"/>
      <c r="BA6417" s="49"/>
      <c r="BB6417" s="49"/>
      <c r="BC6417" s="49"/>
      <c r="BD6417" s="49"/>
      <c r="BE6417" s="49"/>
      <c r="BF6417" s="49"/>
      <c r="BG6417" s="49"/>
      <c r="BH6417" s="49"/>
      <c r="BI6417" s="49"/>
      <c r="BJ6417" s="49"/>
      <c r="BK6417" s="49"/>
      <c r="BL6417" s="49"/>
      <c r="BM6417" s="49"/>
      <c r="BN6417" s="49"/>
      <c r="BO6417" s="49"/>
      <c r="BP6417" s="49"/>
      <c r="BQ6417" s="49"/>
      <c r="BR6417" s="49"/>
      <c r="BS6417" s="49"/>
      <c r="BT6417" s="49"/>
      <c r="BU6417" s="49"/>
      <c r="BV6417" s="49"/>
      <c r="BW6417" s="49"/>
      <c r="BX6417" s="49"/>
      <c r="BY6417" s="49"/>
      <c r="BZ6417" s="49"/>
      <c r="CA6417" s="49"/>
      <c r="CB6417" s="49"/>
      <c r="CC6417" s="49"/>
      <c r="CD6417" s="49"/>
      <c r="CE6417" s="49"/>
      <c r="CF6417" s="49"/>
      <c r="CG6417" s="49"/>
      <c r="CH6417" s="49"/>
      <c r="CI6417" s="49"/>
      <c r="CJ6417" s="49"/>
      <c r="CK6417" s="49"/>
      <c r="CL6417" s="49"/>
      <c r="CM6417" s="49"/>
      <c r="CN6417" s="49"/>
      <c r="CO6417" s="49"/>
      <c r="CP6417" s="49"/>
      <c r="CQ6417" s="49"/>
      <c r="CR6417" s="49"/>
      <c r="CS6417" s="49"/>
      <c r="CT6417" s="49"/>
      <c r="CU6417" s="49"/>
      <c r="CV6417" s="49"/>
      <c r="CW6417" s="49"/>
      <c r="CX6417" s="49"/>
      <c r="CY6417" s="49"/>
      <c r="CZ6417" s="49"/>
      <c r="DA6417" s="49"/>
      <c r="DB6417" s="49"/>
      <c r="DC6417" s="49"/>
      <c r="DD6417" s="49"/>
      <c r="DE6417" s="49"/>
      <c r="DF6417" s="49"/>
      <c r="DG6417" s="49"/>
      <c r="DH6417" s="49"/>
      <c r="DI6417" s="49"/>
      <c r="DJ6417" s="49"/>
      <c r="DK6417" s="49"/>
      <c r="DL6417" s="49"/>
      <c r="DM6417" s="49"/>
      <c r="DN6417" s="49"/>
      <c r="DO6417" s="49"/>
      <c r="DP6417" s="49"/>
      <c r="DQ6417" s="49"/>
      <c r="DR6417" s="49"/>
      <c r="DS6417" s="49"/>
      <c r="DT6417" s="49"/>
      <c r="DU6417" s="49"/>
      <c r="DV6417" s="49"/>
      <c r="DW6417" s="49"/>
      <c r="DX6417" s="49"/>
      <c r="DY6417" s="49"/>
      <c r="DZ6417" s="49"/>
      <c r="EA6417" s="49"/>
      <c r="EB6417" s="49"/>
      <c r="EC6417" s="49"/>
      <c r="ED6417" s="49"/>
      <c r="EE6417" s="49"/>
      <c r="EF6417" s="49"/>
      <c r="EG6417" s="49"/>
      <c r="EH6417" s="49"/>
      <c r="EI6417" s="49"/>
      <c r="EJ6417" s="49"/>
      <c r="EK6417" s="49"/>
      <c r="EL6417" s="49"/>
      <c r="EM6417" s="49"/>
      <c r="EN6417" s="49"/>
      <c r="EO6417" s="49"/>
      <c r="EP6417" s="49"/>
      <c r="EQ6417" s="49"/>
      <c r="ER6417" s="49"/>
      <c r="ES6417" s="49"/>
      <c r="ET6417" s="49"/>
      <c r="EU6417" s="49"/>
      <c r="EV6417" s="49"/>
      <c r="EW6417" s="49"/>
      <c r="EX6417" s="49"/>
      <c r="EY6417" s="49"/>
      <c r="EZ6417" s="49"/>
      <c r="FA6417" s="49"/>
      <c r="FB6417" s="49"/>
      <c r="FC6417" s="49"/>
      <c r="FD6417" s="49"/>
      <c r="FE6417" s="49"/>
      <c r="FF6417" s="49"/>
      <c r="FG6417" s="49"/>
      <c r="FH6417" s="49"/>
      <c r="FI6417" s="49"/>
      <c r="FJ6417" s="49"/>
      <c r="FK6417" s="49"/>
      <c r="FL6417" s="49"/>
      <c r="FM6417" s="49"/>
      <c r="FN6417" s="49"/>
      <c r="FO6417" s="49"/>
      <c r="FP6417" s="49"/>
      <c r="FQ6417" s="49"/>
      <c r="FR6417" s="49"/>
      <c r="FS6417" s="49"/>
      <c r="FT6417" s="49"/>
      <c r="FU6417" s="49"/>
      <c r="FV6417" s="49"/>
      <c r="FW6417" s="49"/>
      <c r="FX6417" s="49"/>
      <c r="FY6417" s="49"/>
      <c r="FZ6417" s="49"/>
      <c r="GA6417" s="49"/>
      <c r="GB6417" s="49"/>
      <c r="GC6417" s="49"/>
      <c r="GD6417" s="49"/>
      <c r="GE6417" s="49"/>
      <c r="GF6417" s="49"/>
      <c r="GG6417" s="49"/>
      <c r="GH6417" s="49"/>
      <c r="GI6417" s="49"/>
      <c r="GJ6417" s="49"/>
      <c r="GK6417" s="49"/>
      <c r="GL6417" s="49"/>
      <c r="GM6417" s="49"/>
      <c r="GN6417" s="49"/>
      <c r="GO6417" s="49"/>
      <c r="GP6417" s="49"/>
      <c r="GQ6417" s="49"/>
      <c r="GR6417" s="49"/>
      <c r="GS6417" s="49"/>
      <c r="GT6417" s="49"/>
      <c r="GU6417" s="49"/>
      <c r="GV6417" s="49"/>
      <c r="GW6417" s="49"/>
      <c r="GX6417" s="49"/>
      <c r="GY6417" s="49"/>
      <c r="GZ6417" s="49"/>
      <c r="HA6417" s="49"/>
      <c r="HB6417" s="49"/>
      <c r="HC6417" s="49"/>
      <c r="HD6417" s="49"/>
      <c r="HE6417" s="49"/>
      <c r="HF6417" s="49"/>
      <c r="HG6417" s="49"/>
      <c r="HH6417" s="49"/>
      <c r="HI6417" s="49"/>
      <c r="HJ6417" s="49"/>
      <c r="HK6417" s="49"/>
      <c r="HL6417" s="49"/>
      <c r="HM6417" s="49"/>
      <c r="HN6417" s="49"/>
      <c r="HO6417" s="49"/>
      <c r="HP6417" s="49"/>
      <c r="HQ6417" s="49"/>
      <c r="HR6417" s="49"/>
      <c r="HS6417" s="49"/>
      <c r="HT6417" s="49"/>
      <c r="HU6417" s="49"/>
      <c r="HV6417" s="49"/>
      <c r="HW6417" s="49"/>
      <c r="HX6417" s="49"/>
      <c r="HY6417" s="49"/>
      <c r="HZ6417" s="49"/>
      <c r="IA6417" s="49"/>
      <c r="IB6417" s="49"/>
      <c r="IC6417" s="49"/>
      <c r="ID6417" s="49"/>
      <c r="IE6417" s="49"/>
      <c r="IF6417" s="49"/>
      <c r="IG6417" s="49"/>
      <c r="IH6417" s="49"/>
    </row>
    <row r="6418" spans="1:242">
      <c r="A6418" s="32">
        <v>158</v>
      </c>
      <c r="B6418" s="210" t="s">
        <v>7281</v>
      </c>
      <c r="C6418" s="555" t="s">
        <v>7503</v>
      </c>
      <c r="D6418" s="32" t="s">
        <v>1808</v>
      </c>
      <c r="E6418" s="195">
        <f>+F6418+G6418+H6418</f>
        <v>1</v>
      </c>
      <c r="F6418" s="187"/>
      <c r="G6418" s="187"/>
      <c r="H6418" s="187">
        <v>1</v>
      </c>
      <c r="I6418" s="48"/>
      <c r="J6418" s="49"/>
      <c r="K6418" s="49"/>
      <c r="L6418" s="49"/>
      <c r="M6418" s="49"/>
      <c r="N6418" s="49"/>
      <c r="O6418" s="49"/>
      <c r="P6418" s="49"/>
      <c r="Q6418" s="49"/>
      <c r="R6418" s="49"/>
      <c r="S6418" s="49"/>
      <c r="T6418" s="49"/>
      <c r="U6418" s="49"/>
      <c r="V6418" s="49"/>
      <c r="W6418" s="49"/>
      <c r="X6418" s="49"/>
      <c r="Y6418" s="49"/>
      <c r="Z6418" s="49"/>
      <c r="AA6418" s="49"/>
      <c r="AB6418" s="49"/>
      <c r="AC6418" s="49"/>
      <c r="AD6418" s="49"/>
      <c r="AE6418" s="49"/>
      <c r="AF6418" s="49"/>
      <c r="AG6418" s="49"/>
      <c r="AH6418" s="49"/>
      <c r="AI6418" s="49"/>
      <c r="AJ6418" s="49"/>
      <c r="AK6418" s="49"/>
      <c r="AL6418" s="49"/>
      <c r="AM6418" s="49"/>
      <c r="AN6418" s="49"/>
      <c r="AO6418" s="49"/>
      <c r="AP6418" s="49"/>
      <c r="AQ6418" s="49"/>
      <c r="AR6418" s="49"/>
      <c r="AS6418" s="49"/>
      <c r="AT6418" s="49"/>
      <c r="AU6418" s="49"/>
      <c r="AV6418" s="49"/>
      <c r="AW6418" s="49"/>
      <c r="AX6418" s="49"/>
      <c r="AY6418" s="49"/>
      <c r="AZ6418" s="49"/>
      <c r="BA6418" s="49"/>
      <c r="BB6418" s="49"/>
      <c r="BC6418" s="49"/>
      <c r="BD6418" s="49"/>
      <c r="BE6418" s="49"/>
      <c r="BF6418" s="49"/>
      <c r="BG6418" s="49"/>
      <c r="BH6418" s="49"/>
      <c r="BI6418" s="49"/>
      <c r="BJ6418" s="49"/>
      <c r="BK6418" s="49"/>
      <c r="BL6418" s="49"/>
      <c r="BM6418" s="49"/>
      <c r="BN6418" s="49"/>
      <c r="BO6418" s="49"/>
      <c r="BP6418" s="49"/>
      <c r="BQ6418" s="49"/>
      <c r="BR6418" s="49"/>
      <c r="BS6418" s="49"/>
      <c r="BT6418" s="49"/>
      <c r="BU6418" s="49"/>
      <c r="BV6418" s="49"/>
      <c r="BW6418" s="49"/>
      <c r="BX6418" s="49"/>
      <c r="BY6418" s="49"/>
      <c r="BZ6418" s="49"/>
      <c r="CA6418" s="49"/>
      <c r="CB6418" s="49"/>
      <c r="CC6418" s="49"/>
      <c r="CD6418" s="49"/>
      <c r="CE6418" s="49"/>
      <c r="CF6418" s="49"/>
      <c r="CG6418" s="49"/>
      <c r="CH6418" s="49"/>
      <c r="CI6418" s="49"/>
      <c r="CJ6418" s="49"/>
      <c r="CK6418" s="49"/>
      <c r="CL6418" s="49"/>
      <c r="CM6418" s="49"/>
      <c r="CN6418" s="49"/>
      <c r="CO6418" s="49"/>
      <c r="CP6418" s="49"/>
      <c r="CQ6418" s="49"/>
      <c r="CR6418" s="49"/>
      <c r="CS6418" s="49"/>
      <c r="CT6418" s="49"/>
      <c r="CU6418" s="49"/>
      <c r="CV6418" s="49"/>
      <c r="CW6418" s="49"/>
      <c r="CX6418" s="49"/>
      <c r="CY6418" s="49"/>
      <c r="CZ6418" s="49"/>
      <c r="DA6418" s="49"/>
      <c r="DB6418" s="49"/>
      <c r="DC6418" s="49"/>
      <c r="DD6418" s="49"/>
      <c r="DE6418" s="49"/>
      <c r="DF6418" s="49"/>
      <c r="DG6418" s="49"/>
      <c r="DH6418" s="49"/>
      <c r="DI6418" s="49"/>
      <c r="DJ6418" s="49"/>
      <c r="DK6418" s="49"/>
      <c r="DL6418" s="49"/>
      <c r="DM6418" s="49"/>
      <c r="DN6418" s="49"/>
      <c r="DO6418" s="49"/>
      <c r="DP6418" s="49"/>
      <c r="DQ6418" s="49"/>
      <c r="DR6418" s="49"/>
      <c r="DS6418" s="49"/>
      <c r="DT6418" s="49"/>
      <c r="DU6418" s="49"/>
      <c r="DV6418" s="49"/>
      <c r="DW6418" s="49"/>
      <c r="DX6418" s="49"/>
      <c r="DY6418" s="49"/>
      <c r="DZ6418" s="49"/>
      <c r="EA6418" s="49"/>
      <c r="EB6418" s="49"/>
      <c r="EC6418" s="49"/>
      <c r="ED6418" s="49"/>
      <c r="EE6418" s="49"/>
      <c r="EF6418" s="49"/>
      <c r="EG6418" s="49"/>
      <c r="EH6418" s="49"/>
      <c r="EI6418" s="49"/>
      <c r="EJ6418" s="49"/>
      <c r="EK6418" s="49"/>
      <c r="EL6418" s="49"/>
      <c r="EM6418" s="49"/>
      <c r="EN6418" s="49"/>
      <c r="EO6418" s="49"/>
      <c r="EP6418" s="49"/>
      <c r="EQ6418" s="49"/>
      <c r="ER6418" s="49"/>
      <c r="ES6418" s="49"/>
      <c r="ET6418" s="49"/>
      <c r="EU6418" s="49"/>
      <c r="EV6418" s="49"/>
      <c r="EW6418" s="49"/>
      <c r="EX6418" s="49"/>
      <c r="EY6418" s="49"/>
      <c r="EZ6418" s="49"/>
      <c r="FA6418" s="49"/>
      <c r="FB6418" s="49"/>
      <c r="FC6418" s="49"/>
      <c r="FD6418" s="49"/>
      <c r="FE6418" s="49"/>
      <c r="FF6418" s="49"/>
      <c r="FG6418" s="49"/>
      <c r="FH6418" s="49"/>
      <c r="FI6418" s="49"/>
      <c r="FJ6418" s="49"/>
      <c r="FK6418" s="49"/>
      <c r="FL6418" s="49"/>
      <c r="FM6418" s="49"/>
      <c r="FN6418" s="49"/>
      <c r="FO6418" s="49"/>
      <c r="FP6418" s="49"/>
      <c r="FQ6418" s="49"/>
      <c r="FR6418" s="49"/>
      <c r="FS6418" s="49"/>
      <c r="FT6418" s="49"/>
      <c r="FU6418" s="49"/>
      <c r="FV6418" s="49"/>
      <c r="FW6418" s="49"/>
      <c r="FX6418" s="49"/>
      <c r="FY6418" s="49"/>
      <c r="FZ6418" s="49"/>
      <c r="GA6418" s="49"/>
      <c r="GB6418" s="49"/>
      <c r="GC6418" s="49"/>
      <c r="GD6418" s="49"/>
      <c r="GE6418" s="49"/>
      <c r="GF6418" s="49"/>
      <c r="GG6418" s="49"/>
      <c r="GH6418" s="49"/>
      <c r="GI6418" s="49"/>
      <c r="GJ6418" s="49"/>
      <c r="GK6418" s="49"/>
      <c r="GL6418" s="49"/>
      <c r="GM6418" s="49"/>
      <c r="GN6418" s="49"/>
      <c r="GO6418" s="49"/>
      <c r="GP6418" s="49"/>
      <c r="GQ6418" s="49"/>
      <c r="GR6418" s="49"/>
      <c r="GS6418" s="49"/>
      <c r="GT6418" s="49"/>
      <c r="GU6418" s="49"/>
      <c r="GV6418" s="49"/>
      <c r="GW6418" s="49"/>
      <c r="GX6418" s="49"/>
      <c r="GY6418" s="49"/>
      <c r="GZ6418" s="49"/>
      <c r="HA6418" s="49"/>
      <c r="HB6418" s="49"/>
      <c r="HC6418" s="49"/>
      <c r="HD6418" s="49"/>
      <c r="HE6418" s="49"/>
      <c r="HF6418" s="49"/>
      <c r="HG6418" s="49"/>
      <c r="HH6418" s="49"/>
      <c r="HI6418" s="49"/>
      <c r="HJ6418" s="49"/>
      <c r="HK6418" s="49"/>
      <c r="HL6418" s="49"/>
      <c r="HM6418" s="49"/>
      <c r="HN6418" s="49"/>
      <c r="HO6418" s="49"/>
      <c r="HP6418" s="49"/>
      <c r="HQ6418" s="49"/>
      <c r="HR6418" s="49"/>
      <c r="HS6418" s="49"/>
      <c r="HT6418" s="49"/>
      <c r="HU6418" s="49"/>
      <c r="HV6418" s="49"/>
      <c r="HW6418" s="49"/>
      <c r="HX6418" s="49"/>
      <c r="HY6418" s="49"/>
      <c r="HZ6418" s="49"/>
      <c r="IA6418" s="49"/>
      <c r="IB6418" s="49"/>
      <c r="IC6418" s="49"/>
      <c r="ID6418" s="49"/>
      <c r="IE6418" s="49"/>
      <c r="IF6418" s="49"/>
      <c r="IG6418" s="49"/>
      <c r="IH6418" s="49"/>
    </row>
    <row r="6419" spans="1:242">
      <c r="A6419" s="32">
        <v>159</v>
      </c>
      <c r="B6419" s="210" t="s">
        <v>7299</v>
      </c>
      <c r="C6419" s="555" t="s">
        <v>7504</v>
      </c>
      <c r="D6419" s="32" t="s">
        <v>1808</v>
      </c>
      <c r="E6419" s="195">
        <f>+F6419+G6419+H6419</f>
        <v>1</v>
      </c>
      <c r="F6419" s="187">
        <v>1</v>
      </c>
      <c r="G6419" s="187"/>
      <c r="H6419" s="187"/>
      <c r="I6419" s="48"/>
      <c r="J6419" s="49"/>
      <c r="K6419" s="49"/>
      <c r="L6419" s="49"/>
      <c r="M6419" s="49"/>
      <c r="N6419" s="49"/>
      <c r="O6419" s="49"/>
      <c r="P6419" s="49"/>
      <c r="Q6419" s="49"/>
      <c r="R6419" s="49"/>
      <c r="S6419" s="49"/>
      <c r="T6419" s="49"/>
      <c r="U6419" s="49"/>
      <c r="V6419" s="49"/>
      <c r="W6419" s="49"/>
      <c r="X6419" s="49"/>
      <c r="Y6419" s="49"/>
      <c r="Z6419" s="49"/>
      <c r="AA6419" s="49"/>
      <c r="AB6419" s="49"/>
      <c r="AC6419" s="49"/>
      <c r="AD6419" s="49"/>
      <c r="AE6419" s="49"/>
      <c r="AF6419" s="49"/>
      <c r="AG6419" s="49"/>
      <c r="AH6419" s="49"/>
      <c r="AI6419" s="49"/>
      <c r="AJ6419" s="49"/>
      <c r="AK6419" s="49"/>
      <c r="AL6419" s="49"/>
      <c r="AM6419" s="49"/>
      <c r="AN6419" s="49"/>
      <c r="AO6419" s="49"/>
      <c r="AP6419" s="49"/>
      <c r="AQ6419" s="49"/>
      <c r="AR6419" s="49"/>
      <c r="AS6419" s="49"/>
      <c r="AT6419" s="49"/>
      <c r="AU6419" s="49"/>
      <c r="AV6419" s="49"/>
      <c r="AW6419" s="49"/>
      <c r="AX6419" s="49"/>
      <c r="AY6419" s="49"/>
      <c r="AZ6419" s="49"/>
      <c r="BA6419" s="49"/>
      <c r="BB6419" s="49"/>
      <c r="BC6419" s="49"/>
      <c r="BD6419" s="49"/>
      <c r="BE6419" s="49"/>
      <c r="BF6419" s="49"/>
      <c r="BG6419" s="49"/>
      <c r="BH6419" s="49"/>
      <c r="BI6419" s="49"/>
      <c r="BJ6419" s="49"/>
      <c r="BK6419" s="49"/>
      <c r="BL6419" s="49"/>
      <c r="BM6419" s="49"/>
      <c r="BN6419" s="49"/>
      <c r="BO6419" s="49"/>
      <c r="BP6419" s="49"/>
      <c r="BQ6419" s="49"/>
      <c r="BR6419" s="49"/>
      <c r="BS6419" s="49"/>
      <c r="BT6419" s="49"/>
      <c r="BU6419" s="49"/>
      <c r="BV6419" s="49"/>
      <c r="BW6419" s="49"/>
      <c r="BX6419" s="49"/>
      <c r="BY6419" s="49"/>
      <c r="BZ6419" s="49"/>
      <c r="CA6419" s="49"/>
      <c r="CB6419" s="49"/>
      <c r="CC6419" s="49"/>
      <c r="CD6419" s="49"/>
      <c r="CE6419" s="49"/>
      <c r="CF6419" s="49"/>
      <c r="CG6419" s="49"/>
      <c r="CH6419" s="49"/>
      <c r="CI6419" s="49"/>
      <c r="CJ6419" s="49"/>
      <c r="CK6419" s="49"/>
      <c r="CL6419" s="49"/>
      <c r="CM6419" s="49"/>
      <c r="CN6419" s="49"/>
      <c r="CO6419" s="49"/>
      <c r="CP6419" s="49"/>
      <c r="CQ6419" s="49"/>
      <c r="CR6419" s="49"/>
      <c r="CS6419" s="49"/>
      <c r="CT6419" s="49"/>
      <c r="CU6419" s="49"/>
      <c r="CV6419" s="49"/>
      <c r="CW6419" s="49"/>
      <c r="CX6419" s="49"/>
      <c r="CY6419" s="49"/>
      <c r="CZ6419" s="49"/>
      <c r="DA6419" s="49"/>
      <c r="DB6419" s="49"/>
      <c r="DC6419" s="49"/>
      <c r="DD6419" s="49"/>
      <c r="DE6419" s="49"/>
      <c r="DF6419" s="49"/>
      <c r="DG6419" s="49"/>
      <c r="DH6419" s="49"/>
      <c r="DI6419" s="49"/>
      <c r="DJ6419" s="49"/>
      <c r="DK6419" s="49"/>
      <c r="DL6419" s="49"/>
      <c r="DM6419" s="49"/>
      <c r="DN6419" s="49"/>
      <c r="DO6419" s="49"/>
      <c r="DP6419" s="49"/>
      <c r="DQ6419" s="49"/>
      <c r="DR6419" s="49"/>
      <c r="DS6419" s="49"/>
      <c r="DT6419" s="49"/>
      <c r="DU6419" s="49"/>
      <c r="DV6419" s="49"/>
      <c r="DW6419" s="49"/>
      <c r="DX6419" s="49"/>
      <c r="DY6419" s="49"/>
      <c r="DZ6419" s="49"/>
      <c r="EA6419" s="49"/>
      <c r="EB6419" s="49"/>
      <c r="EC6419" s="49"/>
      <c r="ED6419" s="49"/>
      <c r="EE6419" s="49"/>
      <c r="EF6419" s="49"/>
      <c r="EG6419" s="49"/>
      <c r="EH6419" s="49"/>
      <c r="EI6419" s="49"/>
      <c r="EJ6419" s="49"/>
      <c r="EK6419" s="49"/>
      <c r="EL6419" s="49"/>
      <c r="EM6419" s="49"/>
      <c r="EN6419" s="49"/>
      <c r="EO6419" s="49"/>
      <c r="EP6419" s="49"/>
      <c r="EQ6419" s="49"/>
      <c r="ER6419" s="49"/>
      <c r="ES6419" s="49"/>
      <c r="ET6419" s="49"/>
      <c r="EU6419" s="49"/>
      <c r="EV6419" s="49"/>
      <c r="EW6419" s="49"/>
      <c r="EX6419" s="49"/>
      <c r="EY6419" s="49"/>
      <c r="EZ6419" s="49"/>
      <c r="FA6419" s="49"/>
      <c r="FB6419" s="49"/>
      <c r="FC6419" s="49"/>
      <c r="FD6419" s="49"/>
      <c r="FE6419" s="49"/>
      <c r="FF6419" s="49"/>
      <c r="FG6419" s="49"/>
      <c r="FH6419" s="49"/>
      <c r="FI6419" s="49"/>
      <c r="FJ6419" s="49"/>
      <c r="FK6419" s="49"/>
      <c r="FL6419" s="49"/>
      <c r="FM6419" s="49"/>
      <c r="FN6419" s="49"/>
      <c r="FO6419" s="49"/>
      <c r="FP6419" s="49"/>
      <c r="FQ6419" s="49"/>
      <c r="FR6419" s="49"/>
      <c r="FS6419" s="49"/>
      <c r="FT6419" s="49"/>
      <c r="FU6419" s="49"/>
      <c r="FV6419" s="49"/>
      <c r="FW6419" s="49"/>
      <c r="FX6419" s="49"/>
      <c r="FY6419" s="49"/>
      <c r="FZ6419" s="49"/>
      <c r="GA6419" s="49"/>
      <c r="GB6419" s="49"/>
      <c r="GC6419" s="49"/>
      <c r="GD6419" s="49"/>
      <c r="GE6419" s="49"/>
      <c r="GF6419" s="49"/>
      <c r="GG6419" s="49"/>
      <c r="GH6419" s="49"/>
      <c r="GI6419" s="49"/>
      <c r="GJ6419" s="49"/>
      <c r="GK6419" s="49"/>
      <c r="GL6419" s="49"/>
      <c r="GM6419" s="49"/>
      <c r="GN6419" s="49"/>
      <c r="GO6419" s="49"/>
      <c r="GP6419" s="49"/>
      <c r="GQ6419" s="49"/>
      <c r="GR6419" s="49"/>
      <c r="GS6419" s="49"/>
      <c r="GT6419" s="49"/>
      <c r="GU6419" s="49"/>
      <c r="GV6419" s="49"/>
      <c r="GW6419" s="49"/>
      <c r="GX6419" s="49"/>
      <c r="GY6419" s="49"/>
      <c r="GZ6419" s="49"/>
      <c r="HA6419" s="49"/>
      <c r="HB6419" s="49"/>
      <c r="HC6419" s="49"/>
      <c r="HD6419" s="49"/>
      <c r="HE6419" s="49"/>
      <c r="HF6419" s="49"/>
      <c r="HG6419" s="49"/>
      <c r="HH6419" s="49"/>
      <c r="HI6419" s="49"/>
      <c r="HJ6419" s="49"/>
      <c r="HK6419" s="49"/>
      <c r="HL6419" s="49"/>
      <c r="HM6419" s="49"/>
      <c r="HN6419" s="49"/>
      <c r="HO6419" s="49"/>
      <c r="HP6419" s="49"/>
      <c r="HQ6419" s="49"/>
      <c r="HR6419" s="49"/>
      <c r="HS6419" s="49"/>
      <c r="HT6419" s="49"/>
      <c r="HU6419" s="49"/>
      <c r="HV6419" s="49"/>
      <c r="HW6419" s="49"/>
      <c r="HX6419" s="49"/>
      <c r="HY6419" s="49"/>
      <c r="HZ6419" s="49"/>
      <c r="IA6419" s="49"/>
      <c r="IB6419" s="49"/>
      <c r="IC6419" s="49"/>
      <c r="ID6419" s="49"/>
      <c r="IE6419" s="49"/>
      <c r="IF6419" s="49"/>
      <c r="IG6419" s="49"/>
      <c r="IH6419" s="49"/>
    </row>
    <row r="6420" spans="1:242">
      <c r="A6420" s="32">
        <v>160</v>
      </c>
      <c r="B6420" s="210" t="s">
        <v>7277</v>
      </c>
      <c r="C6420" s="555" t="s">
        <v>7393</v>
      </c>
      <c r="D6420" s="32" t="s">
        <v>1808</v>
      </c>
      <c r="E6420" s="195">
        <f>+F6420+G6420+H6420</f>
        <v>1</v>
      </c>
      <c r="F6420" s="187"/>
      <c r="G6420" s="187"/>
      <c r="H6420" s="187">
        <v>1</v>
      </c>
      <c r="I6420" s="48"/>
      <c r="J6420" s="49"/>
      <c r="K6420" s="49"/>
      <c r="L6420" s="49"/>
      <c r="M6420" s="49"/>
      <c r="N6420" s="49"/>
      <c r="O6420" s="49"/>
      <c r="P6420" s="49"/>
      <c r="Q6420" s="49"/>
      <c r="R6420" s="49"/>
      <c r="S6420" s="49"/>
      <c r="T6420" s="49"/>
      <c r="U6420" s="49"/>
      <c r="V6420" s="49"/>
      <c r="W6420" s="49"/>
      <c r="X6420" s="49"/>
      <c r="Y6420" s="49"/>
      <c r="Z6420" s="49"/>
      <c r="AA6420" s="49"/>
      <c r="AB6420" s="49"/>
      <c r="AC6420" s="49"/>
      <c r="AD6420" s="49"/>
      <c r="AE6420" s="49"/>
      <c r="AF6420" s="49"/>
      <c r="AG6420" s="49"/>
      <c r="AH6420" s="49"/>
      <c r="AI6420" s="49"/>
      <c r="AJ6420" s="49"/>
      <c r="AK6420" s="49"/>
      <c r="AL6420" s="49"/>
      <c r="AM6420" s="49"/>
      <c r="AN6420" s="49"/>
      <c r="AO6420" s="49"/>
      <c r="AP6420" s="49"/>
      <c r="AQ6420" s="49"/>
      <c r="AR6420" s="49"/>
      <c r="AS6420" s="49"/>
      <c r="AT6420" s="49"/>
      <c r="AU6420" s="49"/>
      <c r="AV6420" s="49"/>
      <c r="AW6420" s="49"/>
      <c r="AX6420" s="49"/>
      <c r="AY6420" s="49"/>
      <c r="AZ6420" s="49"/>
      <c r="BA6420" s="49"/>
      <c r="BB6420" s="49"/>
      <c r="BC6420" s="49"/>
      <c r="BD6420" s="49"/>
      <c r="BE6420" s="49"/>
      <c r="BF6420" s="49"/>
      <c r="BG6420" s="49"/>
      <c r="BH6420" s="49"/>
      <c r="BI6420" s="49"/>
      <c r="BJ6420" s="49"/>
      <c r="BK6420" s="49"/>
      <c r="BL6420" s="49"/>
      <c r="BM6420" s="49"/>
      <c r="BN6420" s="49"/>
      <c r="BO6420" s="49"/>
      <c r="BP6420" s="49"/>
      <c r="BQ6420" s="49"/>
      <c r="BR6420" s="49"/>
      <c r="BS6420" s="49"/>
      <c r="BT6420" s="49"/>
      <c r="BU6420" s="49"/>
      <c r="BV6420" s="49"/>
      <c r="BW6420" s="49"/>
      <c r="BX6420" s="49"/>
      <c r="BY6420" s="49"/>
      <c r="BZ6420" s="49"/>
      <c r="CA6420" s="49"/>
      <c r="CB6420" s="49"/>
      <c r="CC6420" s="49"/>
      <c r="CD6420" s="49"/>
      <c r="CE6420" s="49"/>
      <c r="CF6420" s="49"/>
      <c r="CG6420" s="49"/>
      <c r="CH6420" s="49"/>
      <c r="CI6420" s="49"/>
      <c r="CJ6420" s="49"/>
      <c r="CK6420" s="49"/>
      <c r="CL6420" s="49"/>
      <c r="CM6420" s="49"/>
      <c r="CN6420" s="49"/>
      <c r="CO6420" s="49"/>
      <c r="CP6420" s="49"/>
      <c r="CQ6420" s="49"/>
      <c r="CR6420" s="49"/>
      <c r="CS6420" s="49"/>
      <c r="CT6420" s="49"/>
      <c r="CU6420" s="49"/>
      <c r="CV6420" s="49"/>
      <c r="CW6420" s="49"/>
      <c r="CX6420" s="49"/>
      <c r="CY6420" s="49"/>
      <c r="CZ6420" s="49"/>
      <c r="DA6420" s="49"/>
      <c r="DB6420" s="49"/>
      <c r="DC6420" s="49"/>
      <c r="DD6420" s="49"/>
      <c r="DE6420" s="49"/>
      <c r="DF6420" s="49"/>
      <c r="DG6420" s="49"/>
      <c r="DH6420" s="49"/>
      <c r="DI6420" s="49"/>
      <c r="DJ6420" s="49"/>
      <c r="DK6420" s="49"/>
      <c r="DL6420" s="49"/>
      <c r="DM6420" s="49"/>
      <c r="DN6420" s="49"/>
      <c r="DO6420" s="49"/>
      <c r="DP6420" s="49"/>
      <c r="DQ6420" s="49"/>
      <c r="DR6420" s="49"/>
      <c r="DS6420" s="49"/>
      <c r="DT6420" s="49"/>
      <c r="DU6420" s="49"/>
      <c r="DV6420" s="49"/>
      <c r="DW6420" s="49"/>
      <c r="DX6420" s="49"/>
      <c r="DY6420" s="49"/>
      <c r="DZ6420" s="49"/>
      <c r="EA6420" s="49"/>
      <c r="EB6420" s="49"/>
      <c r="EC6420" s="49"/>
      <c r="ED6420" s="49"/>
      <c r="EE6420" s="49"/>
      <c r="EF6420" s="49"/>
      <c r="EG6420" s="49"/>
      <c r="EH6420" s="49"/>
      <c r="EI6420" s="49"/>
      <c r="EJ6420" s="49"/>
      <c r="EK6420" s="49"/>
      <c r="EL6420" s="49"/>
      <c r="EM6420" s="49"/>
      <c r="EN6420" s="49"/>
      <c r="EO6420" s="49"/>
      <c r="EP6420" s="49"/>
      <c r="EQ6420" s="49"/>
      <c r="ER6420" s="49"/>
      <c r="ES6420" s="49"/>
      <c r="ET6420" s="49"/>
      <c r="EU6420" s="49"/>
      <c r="EV6420" s="49"/>
      <c r="EW6420" s="49"/>
      <c r="EX6420" s="49"/>
      <c r="EY6420" s="49"/>
      <c r="EZ6420" s="49"/>
      <c r="FA6420" s="49"/>
      <c r="FB6420" s="49"/>
      <c r="FC6420" s="49"/>
      <c r="FD6420" s="49"/>
      <c r="FE6420" s="49"/>
      <c r="FF6420" s="49"/>
      <c r="FG6420" s="49"/>
      <c r="FH6420" s="49"/>
      <c r="FI6420" s="49"/>
      <c r="FJ6420" s="49"/>
      <c r="FK6420" s="49"/>
      <c r="FL6420" s="49"/>
      <c r="FM6420" s="49"/>
      <c r="FN6420" s="49"/>
      <c r="FO6420" s="49"/>
      <c r="FP6420" s="49"/>
      <c r="FQ6420" s="49"/>
      <c r="FR6420" s="49"/>
      <c r="FS6420" s="49"/>
      <c r="FT6420" s="49"/>
      <c r="FU6420" s="49"/>
      <c r="FV6420" s="49"/>
      <c r="FW6420" s="49"/>
      <c r="FX6420" s="49"/>
      <c r="FY6420" s="49"/>
      <c r="FZ6420" s="49"/>
      <c r="GA6420" s="49"/>
      <c r="GB6420" s="49"/>
      <c r="GC6420" s="49"/>
      <c r="GD6420" s="49"/>
      <c r="GE6420" s="49"/>
      <c r="GF6420" s="49"/>
      <c r="GG6420" s="49"/>
      <c r="GH6420" s="49"/>
      <c r="GI6420" s="49"/>
      <c r="GJ6420" s="49"/>
      <c r="GK6420" s="49"/>
      <c r="GL6420" s="49"/>
      <c r="GM6420" s="49"/>
      <c r="GN6420" s="49"/>
      <c r="GO6420" s="49"/>
      <c r="GP6420" s="49"/>
      <c r="GQ6420" s="49"/>
      <c r="GR6420" s="49"/>
      <c r="GS6420" s="49"/>
      <c r="GT6420" s="49"/>
      <c r="GU6420" s="49"/>
      <c r="GV6420" s="49"/>
      <c r="GW6420" s="49"/>
      <c r="GX6420" s="49"/>
      <c r="GY6420" s="49"/>
      <c r="GZ6420" s="49"/>
      <c r="HA6420" s="49"/>
      <c r="HB6420" s="49"/>
      <c r="HC6420" s="49"/>
      <c r="HD6420" s="49"/>
      <c r="HE6420" s="49"/>
      <c r="HF6420" s="49"/>
      <c r="HG6420" s="49"/>
      <c r="HH6420" s="49"/>
      <c r="HI6420" s="49"/>
      <c r="HJ6420" s="49"/>
      <c r="HK6420" s="49"/>
      <c r="HL6420" s="49"/>
      <c r="HM6420" s="49"/>
      <c r="HN6420" s="49"/>
      <c r="HO6420" s="49"/>
      <c r="HP6420" s="49"/>
      <c r="HQ6420" s="49"/>
      <c r="HR6420" s="49"/>
      <c r="HS6420" s="49"/>
      <c r="HT6420" s="49"/>
      <c r="HU6420" s="49"/>
      <c r="HV6420" s="49"/>
      <c r="HW6420" s="49"/>
      <c r="HX6420" s="49"/>
      <c r="HY6420" s="49"/>
      <c r="HZ6420" s="49"/>
      <c r="IA6420" s="49"/>
      <c r="IB6420" s="49"/>
      <c r="IC6420" s="49"/>
      <c r="ID6420" s="49"/>
      <c r="IE6420" s="49"/>
      <c r="IF6420" s="49"/>
      <c r="IG6420" s="49"/>
      <c r="IH6420" s="49"/>
    </row>
    <row r="6421" spans="1:242">
      <c r="A6421" s="32">
        <v>161</v>
      </c>
      <c r="B6421" s="210" t="s">
        <v>7295</v>
      </c>
      <c r="C6421" s="555" t="s">
        <v>7500</v>
      </c>
      <c r="D6421" s="32" t="s">
        <v>1808</v>
      </c>
      <c r="E6421" s="195">
        <f>+F6421+G6421+H6421</f>
        <v>0</v>
      </c>
      <c r="F6421" s="187"/>
      <c r="G6421" s="187"/>
      <c r="H6421" s="187"/>
      <c r="I6421" s="48"/>
      <c r="J6421" s="49"/>
      <c r="K6421" s="49"/>
      <c r="L6421" s="49"/>
      <c r="M6421" s="49"/>
      <c r="N6421" s="49"/>
      <c r="O6421" s="49"/>
      <c r="P6421" s="49"/>
      <c r="Q6421" s="49"/>
      <c r="R6421" s="49"/>
      <c r="S6421" s="49"/>
      <c r="T6421" s="49"/>
      <c r="U6421" s="49"/>
      <c r="V6421" s="49"/>
      <c r="W6421" s="49"/>
      <c r="X6421" s="49"/>
      <c r="Y6421" s="49"/>
      <c r="Z6421" s="49"/>
      <c r="AA6421" s="49"/>
      <c r="AB6421" s="49"/>
      <c r="AC6421" s="49"/>
      <c r="AD6421" s="49"/>
      <c r="AE6421" s="49"/>
      <c r="AF6421" s="49"/>
      <c r="AG6421" s="49"/>
      <c r="AH6421" s="49"/>
      <c r="AI6421" s="49"/>
      <c r="AJ6421" s="49"/>
      <c r="AK6421" s="49"/>
      <c r="AL6421" s="49"/>
      <c r="AM6421" s="49"/>
      <c r="AN6421" s="49"/>
      <c r="AO6421" s="49"/>
      <c r="AP6421" s="49"/>
      <c r="AQ6421" s="49"/>
      <c r="AR6421" s="49"/>
      <c r="AS6421" s="49"/>
      <c r="AT6421" s="49"/>
      <c r="AU6421" s="49"/>
      <c r="AV6421" s="49"/>
      <c r="AW6421" s="49"/>
      <c r="AX6421" s="49"/>
      <c r="AY6421" s="49"/>
      <c r="AZ6421" s="49"/>
      <c r="BA6421" s="49"/>
      <c r="BB6421" s="49"/>
      <c r="BC6421" s="49"/>
      <c r="BD6421" s="49"/>
      <c r="BE6421" s="49"/>
      <c r="BF6421" s="49"/>
      <c r="BG6421" s="49"/>
      <c r="BH6421" s="49"/>
      <c r="BI6421" s="49"/>
      <c r="BJ6421" s="49"/>
      <c r="BK6421" s="49"/>
      <c r="BL6421" s="49"/>
      <c r="BM6421" s="49"/>
      <c r="BN6421" s="49"/>
      <c r="BO6421" s="49"/>
      <c r="BP6421" s="49"/>
      <c r="BQ6421" s="49"/>
      <c r="BR6421" s="49"/>
      <c r="BS6421" s="49"/>
      <c r="BT6421" s="49"/>
      <c r="BU6421" s="49"/>
      <c r="BV6421" s="49"/>
      <c r="BW6421" s="49"/>
      <c r="BX6421" s="49"/>
      <c r="BY6421" s="49"/>
      <c r="BZ6421" s="49"/>
      <c r="CA6421" s="49"/>
      <c r="CB6421" s="49"/>
      <c r="CC6421" s="49"/>
      <c r="CD6421" s="49"/>
      <c r="CE6421" s="49"/>
      <c r="CF6421" s="49"/>
      <c r="CG6421" s="49"/>
      <c r="CH6421" s="49"/>
      <c r="CI6421" s="49"/>
      <c r="CJ6421" s="49"/>
      <c r="CK6421" s="49"/>
      <c r="CL6421" s="49"/>
      <c r="CM6421" s="49"/>
      <c r="CN6421" s="49"/>
      <c r="CO6421" s="49"/>
      <c r="CP6421" s="49"/>
      <c r="CQ6421" s="49"/>
      <c r="CR6421" s="49"/>
      <c r="CS6421" s="49"/>
      <c r="CT6421" s="49"/>
      <c r="CU6421" s="49"/>
      <c r="CV6421" s="49"/>
      <c r="CW6421" s="49"/>
      <c r="CX6421" s="49"/>
      <c r="CY6421" s="49"/>
      <c r="CZ6421" s="49"/>
      <c r="DA6421" s="49"/>
      <c r="DB6421" s="49"/>
      <c r="DC6421" s="49"/>
      <c r="DD6421" s="49"/>
      <c r="DE6421" s="49"/>
      <c r="DF6421" s="49"/>
      <c r="DG6421" s="49"/>
      <c r="DH6421" s="49"/>
      <c r="DI6421" s="49"/>
      <c r="DJ6421" s="49"/>
      <c r="DK6421" s="49"/>
      <c r="DL6421" s="49"/>
      <c r="DM6421" s="49"/>
      <c r="DN6421" s="49"/>
      <c r="DO6421" s="49"/>
      <c r="DP6421" s="49"/>
      <c r="DQ6421" s="49"/>
      <c r="DR6421" s="49"/>
      <c r="DS6421" s="49"/>
      <c r="DT6421" s="49"/>
      <c r="DU6421" s="49"/>
      <c r="DV6421" s="49"/>
      <c r="DW6421" s="49"/>
      <c r="DX6421" s="49"/>
      <c r="DY6421" s="49"/>
      <c r="DZ6421" s="49"/>
      <c r="EA6421" s="49"/>
      <c r="EB6421" s="49"/>
      <c r="EC6421" s="49"/>
      <c r="ED6421" s="49"/>
      <c r="EE6421" s="49"/>
      <c r="EF6421" s="49"/>
      <c r="EG6421" s="49"/>
      <c r="EH6421" s="49"/>
      <c r="EI6421" s="49"/>
      <c r="EJ6421" s="49"/>
      <c r="EK6421" s="49"/>
      <c r="EL6421" s="49"/>
      <c r="EM6421" s="49"/>
      <c r="EN6421" s="49"/>
      <c r="EO6421" s="49"/>
      <c r="EP6421" s="49"/>
      <c r="EQ6421" s="49"/>
      <c r="ER6421" s="49"/>
      <c r="ES6421" s="49"/>
      <c r="ET6421" s="49"/>
      <c r="EU6421" s="49"/>
      <c r="EV6421" s="49"/>
      <c r="EW6421" s="49"/>
      <c r="EX6421" s="49"/>
      <c r="EY6421" s="49"/>
      <c r="EZ6421" s="49"/>
      <c r="FA6421" s="49"/>
      <c r="FB6421" s="49"/>
      <c r="FC6421" s="49"/>
      <c r="FD6421" s="49"/>
      <c r="FE6421" s="49"/>
      <c r="FF6421" s="49"/>
      <c r="FG6421" s="49"/>
      <c r="FH6421" s="49"/>
      <c r="FI6421" s="49"/>
      <c r="FJ6421" s="49"/>
      <c r="FK6421" s="49"/>
      <c r="FL6421" s="49"/>
      <c r="FM6421" s="49"/>
      <c r="FN6421" s="49"/>
      <c r="FO6421" s="49"/>
      <c r="FP6421" s="49"/>
      <c r="FQ6421" s="49"/>
      <c r="FR6421" s="49"/>
      <c r="FS6421" s="49"/>
      <c r="FT6421" s="49"/>
      <c r="FU6421" s="49"/>
      <c r="FV6421" s="49"/>
      <c r="FW6421" s="49"/>
      <c r="FX6421" s="49"/>
      <c r="FY6421" s="49"/>
      <c r="FZ6421" s="49"/>
      <c r="GA6421" s="49"/>
      <c r="GB6421" s="49"/>
      <c r="GC6421" s="49"/>
      <c r="GD6421" s="49"/>
      <c r="GE6421" s="49"/>
      <c r="GF6421" s="49"/>
      <c r="GG6421" s="49"/>
      <c r="GH6421" s="49"/>
      <c r="GI6421" s="49"/>
      <c r="GJ6421" s="49"/>
      <c r="GK6421" s="49"/>
      <c r="GL6421" s="49"/>
      <c r="GM6421" s="49"/>
      <c r="GN6421" s="49"/>
      <c r="GO6421" s="49"/>
      <c r="GP6421" s="49"/>
      <c r="GQ6421" s="49"/>
      <c r="GR6421" s="49"/>
      <c r="GS6421" s="49"/>
      <c r="GT6421" s="49"/>
      <c r="GU6421" s="49"/>
      <c r="GV6421" s="49"/>
      <c r="GW6421" s="49"/>
      <c r="GX6421" s="49"/>
      <c r="GY6421" s="49"/>
      <c r="GZ6421" s="49"/>
      <c r="HA6421" s="49"/>
      <c r="HB6421" s="49"/>
      <c r="HC6421" s="49"/>
      <c r="HD6421" s="49"/>
      <c r="HE6421" s="49"/>
      <c r="HF6421" s="49"/>
      <c r="HG6421" s="49"/>
      <c r="HH6421" s="49"/>
      <c r="HI6421" s="49"/>
      <c r="HJ6421" s="49"/>
      <c r="HK6421" s="49"/>
      <c r="HL6421" s="49"/>
      <c r="HM6421" s="49"/>
      <c r="HN6421" s="49"/>
      <c r="HO6421" s="49"/>
      <c r="HP6421" s="49"/>
      <c r="HQ6421" s="49"/>
      <c r="HR6421" s="49"/>
      <c r="HS6421" s="49"/>
      <c r="HT6421" s="49"/>
      <c r="HU6421" s="49"/>
      <c r="HV6421" s="49"/>
      <c r="HW6421" s="49"/>
      <c r="HX6421" s="49"/>
      <c r="HY6421" s="49"/>
      <c r="HZ6421" s="49"/>
      <c r="IA6421" s="49"/>
      <c r="IB6421" s="49"/>
      <c r="IC6421" s="49"/>
      <c r="ID6421" s="49"/>
      <c r="IE6421" s="49"/>
      <c r="IF6421" s="49"/>
      <c r="IG6421" s="49"/>
      <c r="IH6421" s="49"/>
    </row>
    <row r="6422" spans="1:242">
      <c r="A6422" s="32">
        <v>162</v>
      </c>
      <c r="B6422" s="210" t="s">
        <v>7505</v>
      </c>
      <c r="C6422" s="555" t="s">
        <v>7506</v>
      </c>
      <c r="D6422" s="32" t="s">
        <v>1808</v>
      </c>
      <c r="E6422" s="195">
        <f>+F6422+G6422+H6422</f>
        <v>0</v>
      </c>
      <c r="F6422" s="187"/>
      <c r="G6422" s="187"/>
      <c r="H6422" s="187"/>
      <c r="I6422" s="48"/>
      <c r="J6422" s="49"/>
      <c r="K6422" s="49"/>
      <c r="L6422" s="49"/>
      <c r="M6422" s="49"/>
      <c r="N6422" s="49"/>
      <c r="O6422" s="49"/>
      <c r="P6422" s="49"/>
      <c r="Q6422" s="49"/>
      <c r="R6422" s="49"/>
      <c r="S6422" s="49"/>
      <c r="T6422" s="49"/>
      <c r="U6422" s="49"/>
      <c r="V6422" s="49"/>
      <c r="W6422" s="49"/>
      <c r="X6422" s="49"/>
      <c r="Y6422" s="49"/>
      <c r="Z6422" s="49"/>
      <c r="AA6422" s="49"/>
      <c r="AB6422" s="49"/>
      <c r="AC6422" s="49"/>
      <c r="AD6422" s="49"/>
      <c r="AE6422" s="49"/>
      <c r="AF6422" s="49"/>
      <c r="AG6422" s="49"/>
      <c r="AH6422" s="49"/>
      <c r="AI6422" s="49"/>
      <c r="AJ6422" s="49"/>
      <c r="AK6422" s="49"/>
      <c r="AL6422" s="49"/>
      <c r="AM6422" s="49"/>
      <c r="AN6422" s="49"/>
      <c r="AO6422" s="49"/>
      <c r="AP6422" s="49"/>
      <c r="AQ6422" s="49"/>
      <c r="AR6422" s="49"/>
      <c r="AS6422" s="49"/>
      <c r="AT6422" s="49"/>
      <c r="AU6422" s="49"/>
      <c r="AV6422" s="49"/>
      <c r="AW6422" s="49"/>
      <c r="AX6422" s="49"/>
      <c r="AY6422" s="49"/>
      <c r="AZ6422" s="49"/>
      <c r="BA6422" s="49"/>
      <c r="BB6422" s="49"/>
      <c r="BC6422" s="49"/>
      <c r="BD6422" s="49"/>
      <c r="BE6422" s="49"/>
      <c r="BF6422" s="49"/>
      <c r="BG6422" s="49"/>
      <c r="BH6422" s="49"/>
      <c r="BI6422" s="49"/>
      <c r="BJ6422" s="49"/>
      <c r="BK6422" s="49"/>
      <c r="BL6422" s="49"/>
      <c r="BM6422" s="49"/>
      <c r="BN6422" s="49"/>
      <c r="BO6422" s="49"/>
      <c r="BP6422" s="49"/>
      <c r="BQ6422" s="49"/>
      <c r="BR6422" s="49"/>
      <c r="BS6422" s="49"/>
      <c r="BT6422" s="49"/>
      <c r="BU6422" s="49"/>
      <c r="BV6422" s="49"/>
      <c r="BW6422" s="49"/>
      <c r="BX6422" s="49"/>
      <c r="BY6422" s="49"/>
      <c r="BZ6422" s="49"/>
      <c r="CA6422" s="49"/>
      <c r="CB6422" s="49"/>
      <c r="CC6422" s="49"/>
      <c r="CD6422" s="49"/>
      <c r="CE6422" s="49"/>
      <c r="CF6422" s="49"/>
      <c r="CG6422" s="49"/>
      <c r="CH6422" s="49"/>
      <c r="CI6422" s="49"/>
      <c r="CJ6422" s="49"/>
      <c r="CK6422" s="49"/>
      <c r="CL6422" s="49"/>
      <c r="CM6422" s="49"/>
      <c r="CN6422" s="49"/>
      <c r="CO6422" s="49"/>
      <c r="CP6422" s="49"/>
      <c r="CQ6422" s="49"/>
      <c r="CR6422" s="49"/>
      <c r="CS6422" s="49"/>
      <c r="CT6422" s="49"/>
      <c r="CU6422" s="49"/>
      <c r="CV6422" s="49"/>
      <c r="CW6422" s="49"/>
      <c r="CX6422" s="49"/>
      <c r="CY6422" s="49"/>
      <c r="CZ6422" s="49"/>
      <c r="DA6422" s="49"/>
      <c r="DB6422" s="49"/>
      <c r="DC6422" s="49"/>
      <c r="DD6422" s="49"/>
      <c r="DE6422" s="49"/>
      <c r="DF6422" s="49"/>
      <c r="DG6422" s="49"/>
      <c r="DH6422" s="49"/>
      <c r="DI6422" s="49"/>
      <c r="DJ6422" s="49"/>
      <c r="DK6422" s="49"/>
      <c r="DL6422" s="49"/>
      <c r="DM6422" s="49"/>
      <c r="DN6422" s="49"/>
      <c r="DO6422" s="49"/>
      <c r="DP6422" s="49"/>
      <c r="DQ6422" s="49"/>
      <c r="DR6422" s="49"/>
      <c r="DS6422" s="49"/>
      <c r="DT6422" s="49"/>
      <c r="DU6422" s="49"/>
      <c r="DV6422" s="49"/>
      <c r="DW6422" s="49"/>
      <c r="DX6422" s="49"/>
      <c r="DY6422" s="49"/>
      <c r="DZ6422" s="49"/>
      <c r="EA6422" s="49"/>
      <c r="EB6422" s="49"/>
      <c r="EC6422" s="49"/>
      <c r="ED6422" s="49"/>
      <c r="EE6422" s="49"/>
      <c r="EF6422" s="49"/>
      <c r="EG6422" s="49"/>
      <c r="EH6422" s="49"/>
      <c r="EI6422" s="49"/>
      <c r="EJ6422" s="49"/>
      <c r="EK6422" s="49"/>
      <c r="EL6422" s="49"/>
      <c r="EM6422" s="49"/>
      <c r="EN6422" s="49"/>
      <c r="EO6422" s="49"/>
      <c r="EP6422" s="49"/>
      <c r="EQ6422" s="49"/>
      <c r="ER6422" s="49"/>
      <c r="ES6422" s="49"/>
      <c r="ET6422" s="49"/>
      <c r="EU6422" s="49"/>
      <c r="EV6422" s="49"/>
      <c r="EW6422" s="49"/>
      <c r="EX6422" s="49"/>
      <c r="EY6422" s="49"/>
      <c r="EZ6422" s="49"/>
      <c r="FA6422" s="49"/>
      <c r="FB6422" s="49"/>
      <c r="FC6422" s="49"/>
      <c r="FD6422" s="49"/>
      <c r="FE6422" s="49"/>
      <c r="FF6422" s="49"/>
      <c r="FG6422" s="49"/>
      <c r="FH6422" s="49"/>
      <c r="FI6422" s="49"/>
      <c r="FJ6422" s="49"/>
      <c r="FK6422" s="49"/>
      <c r="FL6422" s="49"/>
      <c r="FM6422" s="49"/>
      <c r="FN6422" s="49"/>
      <c r="FO6422" s="49"/>
      <c r="FP6422" s="49"/>
      <c r="FQ6422" s="49"/>
      <c r="FR6422" s="49"/>
      <c r="FS6422" s="49"/>
      <c r="FT6422" s="49"/>
      <c r="FU6422" s="49"/>
      <c r="FV6422" s="49"/>
      <c r="FW6422" s="49"/>
      <c r="FX6422" s="49"/>
      <c r="FY6422" s="49"/>
      <c r="FZ6422" s="49"/>
      <c r="GA6422" s="49"/>
      <c r="GB6422" s="49"/>
      <c r="GC6422" s="49"/>
      <c r="GD6422" s="49"/>
      <c r="GE6422" s="49"/>
      <c r="GF6422" s="49"/>
      <c r="GG6422" s="49"/>
      <c r="GH6422" s="49"/>
      <c r="GI6422" s="49"/>
      <c r="GJ6422" s="49"/>
      <c r="GK6422" s="49"/>
      <c r="GL6422" s="49"/>
      <c r="GM6422" s="49"/>
      <c r="GN6422" s="49"/>
      <c r="GO6422" s="49"/>
      <c r="GP6422" s="49"/>
      <c r="GQ6422" s="49"/>
      <c r="GR6422" s="49"/>
      <c r="GS6422" s="49"/>
      <c r="GT6422" s="49"/>
      <c r="GU6422" s="49"/>
      <c r="GV6422" s="49"/>
      <c r="GW6422" s="49"/>
      <c r="GX6422" s="49"/>
      <c r="GY6422" s="49"/>
      <c r="GZ6422" s="49"/>
      <c r="HA6422" s="49"/>
      <c r="HB6422" s="49"/>
      <c r="HC6422" s="49"/>
      <c r="HD6422" s="49"/>
      <c r="HE6422" s="49"/>
      <c r="HF6422" s="49"/>
      <c r="HG6422" s="49"/>
      <c r="HH6422" s="49"/>
      <c r="HI6422" s="49"/>
      <c r="HJ6422" s="49"/>
      <c r="HK6422" s="49"/>
      <c r="HL6422" s="49"/>
      <c r="HM6422" s="49"/>
      <c r="HN6422" s="49"/>
      <c r="HO6422" s="49"/>
      <c r="HP6422" s="49"/>
      <c r="HQ6422" s="49"/>
      <c r="HR6422" s="49"/>
      <c r="HS6422" s="49"/>
      <c r="HT6422" s="49"/>
      <c r="HU6422" s="49"/>
      <c r="HV6422" s="49"/>
      <c r="HW6422" s="49"/>
      <c r="HX6422" s="49"/>
      <c r="HY6422" s="49"/>
      <c r="HZ6422" s="49"/>
      <c r="IA6422" s="49"/>
      <c r="IB6422" s="49"/>
      <c r="IC6422" s="49"/>
      <c r="ID6422" s="49"/>
      <c r="IE6422" s="49"/>
      <c r="IF6422" s="49"/>
      <c r="IG6422" s="49"/>
      <c r="IH6422" s="49"/>
    </row>
    <row r="6423" spans="1:242" ht="30" customHeight="1">
      <c r="A6423" s="512"/>
      <c r="B6423" s="916" t="s">
        <v>7507</v>
      </c>
      <c r="C6423" s="916"/>
      <c r="D6423" s="916"/>
      <c r="E6423" s="916"/>
      <c r="F6423" s="916"/>
      <c r="G6423" s="916"/>
      <c r="H6423" s="916"/>
      <c r="I6423" s="48"/>
      <c r="J6423" s="49"/>
      <c r="K6423" s="49"/>
      <c r="L6423" s="49"/>
      <c r="M6423" s="49"/>
      <c r="N6423" s="49"/>
      <c r="O6423" s="49"/>
      <c r="P6423" s="49"/>
      <c r="Q6423" s="49"/>
      <c r="R6423" s="49"/>
      <c r="S6423" s="49"/>
      <c r="T6423" s="49"/>
      <c r="U6423" s="49"/>
      <c r="V6423" s="49"/>
      <c r="W6423" s="49"/>
      <c r="X6423" s="49"/>
      <c r="Y6423" s="49"/>
      <c r="Z6423" s="49"/>
      <c r="AA6423" s="49"/>
      <c r="AB6423" s="49"/>
      <c r="AC6423" s="49"/>
      <c r="AD6423" s="49"/>
      <c r="AE6423" s="49"/>
      <c r="AF6423" s="49"/>
      <c r="AG6423" s="49"/>
      <c r="AH6423" s="49"/>
      <c r="AI6423" s="49"/>
      <c r="AJ6423" s="49"/>
      <c r="AK6423" s="49"/>
      <c r="AL6423" s="49"/>
      <c r="AM6423" s="49"/>
      <c r="AN6423" s="49"/>
      <c r="AO6423" s="49"/>
      <c r="AP6423" s="49"/>
      <c r="AQ6423" s="49"/>
      <c r="AR6423" s="49"/>
      <c r="AS6423" s="49"/>
      <c r="AT6423" s="49"/>
      <c r="AU6423" s="49"/>
      <c r="AV6423" s="49"/>
      <c r="AW6423" s="49"/>
      <c r="AX6423" s="49"/>
      <c r="AY6423" s="49"/>
      <c r="AZ6423" s="49"/>
      <c r="BA6423" s="49"/>
      <c r="BB6423" s="49"/>
      <c r="BC6423" s="49"/>
      <c r="BD6423" s="49"/>
      <c r="BE6423" s="49"/>
      <c r="BF6423" s="49"/>
      <c r="BG6423" s="49"/>
      <c r="BH6423" s="49"/>
      <c r="BI6423" s="49"/>
      <c r="BJ6423" s="49"/>
      <c r="BK6423" s="49"/>
      <c r="BL6423" s="49"/>
      <c r="BM6423" s="49"/>
      <c r="BN6423" s="49"/>
      <c r="BO6423" s="49"/>
      <c r="BP6423" s="49"/>
      <c r="BQ6423" s="49"/>
      <c r="BR6423" s="49"/>
      <c r="BS6423" s="49"/>
      <c r="BT6423" s="49"/>
      <c r="BU6423" s="49"/>
      <c r="BV6423" s="49"/>
      <c r="BW6423" s="49"/>
      <c r="BX6423" s="49"/>
      <c r="BY6423" s="49"/>
      <c r="BZ6423" s="49"/>
      <c r="CA6423" s="49"/>
      <c r="CB6423" s="49"/>
      <c r="CC6423" s="49"/>
      <c r="CD6423" s="49"/>
      <c r="CE6423" s="49"/>
      <c r="CF6423" s="49"/>
      <c r="CG6423" s="49"/>
      <c r="CH6423" s="49"/>
      <c r="CI6423" s="49"/>
      <c r="CJ6423" s="49"/>
      <c r="CK6423" s="49"/>
      <c r="CL6423" s="49"/>
      <c r="CM6423" s="49"/>
      <c r="CN6423" s="49"/>
      <c r="CO6423" s="49"/>
      <c r="CP6423" s="49"/>
      <c r="CQ6423" s="49"/>
      <c r="CR6423" s="49"/>
      <c r="CS6423" s="49"/>
      <c r="CT6423" s="49"/>
      <c r="CU6423" s="49"/>
      <c r="CV6423" s="49"/>
      <c r="CW6423" s="49"/>
      <c r="CX6423" s="49"/>
      <c r="CY6423" s="49"/>
      <c r="CZ6423" s="49"/>
      <c r="DA6423" s="49"/>
      <c r="DB6423" s="49"/>
      <c r="DC6423" s="49"/>
      <c r="DD6423" s="49"/>
      <c r="DE6423" s="49"/>
      <c r="DF6423" s="49"/>
      <c r="DG6423" s="49"/>
      <c r="DH6423" s="49"/>
      <c r="DI6423" s="49"/>
      <c r="DJ6423" s="49"/>
      <c r="DK6423" s="49"/>
      <c r="DL6423" s="49"/>
      <c r="DM6423" s="49"/>
      <c r="DN6423" s="49"/>
      <c r="DO6423" s="49"/>
      <c r="DP6423" s="49"/>
      <c r="DQ6423" s="49"/>
      <c r="DR6423" s="49"/>
      <c r="DS6423" s="49"/>
      <c r="DT6423" s="49"/>
      <c r="DU6423" s="49"/>
      <c r="DV6423" s="49"/>
      <c r="DW6423" s="49"/>
      <c r="DX6423" s="49"/>
      <c r="DY6423" s="49"/>
      <c r="DZ6423" s="49"/>
      <c r="EA6423" s="49"/>
      <c r="EB6423" s="49"/>
      <c r="EC6423" s="49"/>
      <c r="ED6423" s="49"/>
      <c r="EE6423" s="49"/>
      <c r="EF6423" s="49"/>
      <c r="EG6423" s="49"/>
      <c r="EH6423" s="49"/>
      <c r="EI6423" s="49"/>
      <c r="EJ6423" s="49"/>
      <c r="EK6423" s="49"/>
      <c r="EL6423" s="49"/>
      <c r="EM6423" s="49"/>
      <c r="EN6423" s="49"/>
      <c r="EO6423" s="49"/>
      <c r="EP6423" s="49"/>
      <c r="EQ6423" s="49"/>
      <c r="ER6423" s="49"/>
      <c r="ES6423" s="49"/>
      <c r="ET6423" s="49"/>
      <c r="EU6423" s="49"/>
      <c r="EV6423" s="49"/>
      <c r="EW6423" s="49"/>
      <c r="EX6423" s="49"/>
      <c r="EY6423" s="49"/>
      <c r="EZ6423" s="49"/>
      <c r="FA6423" s="49"/>
      <c r="FB6423" s="49"/>
      <c r="FC6423" s="49"/>
      <c r="FD6423" s="49"/>
      <c r="FE6423" s="49"/>
      <c r="FF6423" s="49"/>
      <c r="FG6423" s="49"/>
      <c r="FH6423" s="49"/>
      <c r="FI6423" s="49"/>
      <c r="FJ6423" s="49"/>
      <c r="FK6423" s="49"/>
      <c r="FL6423" s="49"/>
      <c r="FM6423" s="49"/>
      <c r="FN6423" s="49"/>
      <c r="FO6423" s="49"/>
      <c r="FP6423" s="49"/>
      <c r="FQ6423" s="49"/>
      <c r="FR6423" s="49"/>
      <c r="FS6423" s="49"/>
      <c r="FT6423" s="49"/>
      <c r="FU6423" s="49"/>
      <c r="FV6423" s="49"/>
      <c r="FW6423" s="49"/>
      <c r="FX6423" s="49"/>
      <c r="FY6423" s="49"/>
      <c r="FZ6423" s="49"/>
      <c r="GA6423" s="49"/>
      <c r="GB6423" s="49"/>
      <c r="GC6423" s="49"/>
      <c r="GD6423" s="49"/>
      <c r="GE6423" s="49"/>
      <c r="GF6423" s="49"/>
      <c r="GG6423" s="49"/>
      <c r="GH6423" s="49"/>
      <c r="GI6423" s="49"/>
      <c r="GJ6423" s="49"/>
      <c r="GK6423" s="49"/>
      <c r="GL6423" s="49"/>
      <c r="GM6423" s="49"/>
      <c r="GN6423" s="49"/>
      <c r="GO6423" s="49"/>
      <c r="GP6423" s="49"/>
      <c r="GQ6423" s="49"/>
      <c r="GR6423" s="49"/>
      <c r="GS6423" s="49"/>
      <c r="GT6423" s="49"/>
      <c r="GU6423" s="49"/>
      <c r="GV6423" s="49"/>
      <c r="GW6423" s="49"/>
      <c r="GX6423" s="49"/>
      <c r="GY6423" s="49"/>
      <c r="GZ6423" s="49"/>
      <c r="HA6423" s="49"/>
      <c r="HB6423" s="49"/>
      <c r="HC6423" s="49"/>
      <c r="HD6423" s="49"/>
      <c r="HE6423" s="49"/>
      <c r="HF6423" s="49"/>
      <c r="HG6423" s="49"/>
      <c r="HH6423" s="49"/>
      <c r="HI6423" s="49"/>
      <c r="HJ6423" s="49"/>
      <c r="HK6423" s="49"/>
      <c r="HL6423" s="49"/>
      <c r="HM6423" s="49"/>
      <c r="HN6423" s="49"/>
      <c r="HO6423" s="49"/>
      <c r="HP6423" s="49"/>
      <c r="HQ6423" s="49"/>
      <c r="HR6423" s="49"/>
      <c r="HS6423" s="49"/>
      <c r="HT6423" s="49"/>
      <c r="HU6423" s="49"/>
      <c r="HV6423" s="49"/>
      <c r="HW6423" s="49"/>
      <c r="HX6423" s="49"/>
      <c r="HY6423" s="49"/>
      <c r="HZ6423" s="49"/>
      <c r="IA6423" s="49"/>
      <c r="IB6423" s="49"/>
      <c r="IC6423" s="49"/>
      <c r="ID6423" s="49"/>
      <c r="IE6423" s="49"/>
      <c r="IF6423" s="49"/>
      <c r="IG6423" s="49"/>
      <c r="IH6423" s="49"/>
    </row>
    <row r="6424" spans="1:242">
      <c r="A6424" s="32">
        <v>163</v>
      </c>
      <c r="B6424" s="210" t="s">
        <v>7281</v>
      </c>
      <c r="C6424" s="555" t="s">
        <v>7508</v>
      </c>
      <c r="D6424" s="32" t="s">
        <v>1808</v>
      </c>
      <c r="E6424" s="195">
        <f t="shared" ref="E6424:E6441" si="418">+F6424+G6424+H6424</f>
        <v>3</v>
      </c>
      <c r="F6424" s="187"/>
      <c r="G6424" s="187">
        <v>3</v>
      </c>
      <c r="H6424" s="187"/>
      <c r="I6424" s="48"/>
      <c r="J6424" s="49"/>
      <c r="K6424" s="49"/>
      <c r="L6424" s="49"/>
      <c r="M6424" s="49"/>
      <c r="N6424" s="49"/>
      <c r="O6424" s="49"/>
      <c r="P6424" s="49"/>
      <c r="Q6424" s="49"/>
      <c r="R6424" s="49"/>
      <c r="S6424" s="49"/>
      <c r="T6424" s="49"/>
      <c r="U6424" s="49"/>
      <c r="V6424" s="49"/>
      <c r="W6424" s="49"/>
      <c r="X6424" s="49"/>
      <c r="Y6424" s="49"/>
      <c r="Z6424" s="49"/>
      <c r="AA6424" s="49"/>
      <c r="AB6424" s="49"/>
      <c r="AC6424" s="49"/>
      <c r="AD6424" s="49"/>
      <c r="AE6424" s="49"/>
      <c r="AF6424" s="49"/>
      <c r="AG6424" s="49"/>
      <c r="AH6424" s="49"/>
      <c r="AI6424" s="49"/>
      <c r="AJ6424" s="49"/>
      <c r="AK6424" s="49"/>
      <c r="AL6424" s="49"/>
      <c r="AM6424" s="49"/>
      <c r="AN6424" s="49"/>
      <c r="AO6424" s="49"/>
      <c r="AP6424" s="49"/>
      <c r="AQ6424" s="49"/>
      <c r="AR6424" s="49"/>
      <c r="AS6424" s="49"/>
      <c r="AT6424" s="49"/>
      <c r="AU6424" s="49"/>
      <c r="AV6424" s="49"/>
      <c r="AW6424" s="49"/>
      <c r="AX6424" s="49"/>
      <c r="AY6424" s="49"/>
      <c r="AZ6424" s="49"/>
      <c r="BA6424" s="49"/>
      <c r="BB6424" s="49"/>
      <c r="BC6424" s="49"/>
      <c r="BD6424" s="49"/>
      <c r="BE6424" s="49"/>
      <c r="BF6424" s="49"/>
      <c r="BG6424" s="49"/>
      <c r="BH6424" s="49"/>
      <c r="BI6424" s="49"/>
      <c r="BJ6424" s="49"/>
      <c r="BK6424" s="49"/>
      <c r="BL6424" s="49"/>
      <c r="BM6424" s="49"/>
      <c r="BN6424" s="49"/>
      <c r="BO6424" s="49"/>
      <c r="BP6424" s="49"/>
      <c r="BQ6424" s="49"/>
      <c r="BR6424" s="49"/>
      <c r="BS6424" s="49"/>
      <c r="BT6424" s="49"/>
      <c r="BU6424" s="49"/>
      <c r="BV6424" s="49"/>
      <c r="BW6424" s="49"/>
      <c r="BX6424" s="49"/>
      <c r="BY6424" s="49"/>
      <c r="BZ6424" s="49"/>
      <c r="CA6424" s="49"/>
      <c r="CB6424" s="49"/>
      <c r="CC6424" s="49"/>
      <c r="CD6424" s="49"/>
      <c r="CE6424" s="49"/>
      <c r="CF6424" s="49"/>
      <c r="CG6424" s="49"/>
      <c r="CH6424" s="49"/>
      <c r="CI6424" s="49"/>
      <c r="CJ6424" s="49"/>
      <c r="CK6424" s="49"/>
      <c r="CL6424" s="49"/>
      <c r="CM6424" s="49"/>
      <c r="CN6424" s="49"/>
      <c r="CO6424" s="49"/>
      <c r="CP6424" s="49"/>
      <c r="CQ6424" s="49"/>
      <c r="CR6424" s="49"/>
      <c r="CS6424" s="49"/>
      <c r="CT6424" s="49"/>
      <c r="CU6424" s="49"/>
      <c r="CV6424" s="49"/>
      <c r="CW6424" s="49"/>
      <c r="CX6424" s="49"/>
      <c r="CY6424" s="49"/>
      <c r="CZ6424" s="49"/>
      <c r="DA6424" s="49"/>
      <c r="DB6424" s="49"/>
      <c r="DC6424" s="49"/>
      <c r="DD6424" s="49"/>
      <c r="DE6424" s="49"/>
      <c r="DF6424" s="49"/>
      <c r="DG6424" s="49"/>
      <c r="DH6424" s="49"/>
      <c r="DI6424" s="49"/>
      <c r="DJ6424" s="49"/>
      <c r="DK6424" s="49"/>
      <c r="DL6424" s="49"/>
      <c r="DM6424" s="49"/>
      <c r="DN6424" s="49"/>
      <c r="DO6424" s="49"/>
      <c r="DP6424" s="49"/>
      <c r="DQ6424" s="49"/>
      <c r="DR6424" s="49"/>
      <c r="DS6424" s="49"/>
      <c r="DT6424" s="49"/>
      <c r="DU6424" s="49"/>
      <c r="DV6424" s="49"/>
      <c r="DW6424" s="49"/>
      <c r="DX6424" s="49"/>
      <c r="DY6424" s="49"/>
      <c r="DZ6424" s="49"/>
      <c r="EA6424" s="49"/>
      <c r="EB6424" s="49"/>
      <c r="EC6424" s="49"/>
      <c r="ED6424" s="49"/>
      <c r="EE6424" s="49"/>
      <c r="EF6424" s="49"/>
      <c r="EG6424" s="49"/>
      <c r="EH6424" s="49"/>
      <c r="EI6424" s="49"/>
      <c r="EJ6424" s="49"/>
      <c r="EK6424" s="49"/>
      <c r="EL6424" s="49"/>
      <c r="EM6424" s="49"/>
      <c r="EN6424" s="49"/>
      <c r="EO6424" s="49"/>
      <c r="EP6424" s="49"/>
      <c r="EQ6424" s="49"/>
      <c r="ER6424" s="49"/>
      <c r="ES6424" s="49"/>
      <c r="ET6424" s="49"/>
      <c r="EU6424" s="49"/>
      <c r="EV6424" s="49"/>
      <c r="EW6424" s="49"/>
      <c r="EX6424" s="49"/>
      <c r="EY6424" s="49"/>
      <c r="EZ6424" s="49"/>
      <c r="FA6424" s="49"/>
      <c r="FB6424" s="49"/>
      <c r="FC6424" s="49"/>
      <c r="FD6424" s="49"/>
      <c r="FE6424" s="49"/>
      <c r="FF6424" s="49"/>
      <c r="FG6424" s="49"/>
      <c r="FH6424" s="49"/>
      <c r="FI6424" s="49"/>
      <c r="FJ6424" s="49"/>
      <c r="FK6424" s="49"/>
      <c r="FL6424" s="49"/>
      <c r="FM6424" s="49"/>
      <c r="FN6424" s="49"/>
      <c r="FO6424" s="49"/>
      <c r="FP6424" s="49"/>
      <c r="FQ6424" s="49"/>
      <c r="FR6424" s="49"/>
      <c r="FS6424" s="49"/>
      <c r="FT6424" s="49"/>
      <c r="FU6424" s="49"/>
      <c r="FV6424" s="49"/>
      <c r="FW6424" s="49"/>
      <c r="FX6424" s="49"/>
      <c r="FY6424" s="49"/>
      <c r="FZ6424" s="49"/>
      <c r="GA6424" s="49"/>
      <c r="GB6424" s="49"/>
      <c r="GC6424" s="49"/>
      <c r="GD6424" s="49"/>
      <c r="GE6424" s="49"/>
      <c r="GF6424" s="49"/>
      <c r="GG6424" s="49"/>
      <c r="GH6424" s="49"/>
      <c r="GI6424" s="49"/>
      <c r="GJ6424" s="49"/>
      <c r="GK6424" s="49"/>
      <c r="GL6424" s="49"/>
      <c r="GM6424" s="49"/>
      <c r="GN6424" s="49"/>
      <c r="GO6424" s="49"/>
      <c r="GP6424" s="49"/>
      <c r="GQ6424" s="49"/>
      <c r="GR6424" s="49"/>
      <c r="GS6424" s="49"/>
      <c r="GT6424" s="49"/>
      <c r="GU6424" s="49"/>
      <c r="GV6424" s="49"/>
      <c r="GW6424" s="49"/>
      <c r="GX6424" s="49"/>
      <c r="GY6424" s="49"/>
      <c r="GZ6424" s="49"/>
      <c r="HA6424" s="49"/>
      <c r="HB6424" s="49"/>
      <c r="HC6424" s="49"/>
      <c r="HD6424" s="49"/>
      <c r="HE6424" s="49"/>
      <c r="HF6424" s="49"/>
      <c r="HG6424" s="49"/>
      <c r="HH6424" s="49"/>
      <c r="HI6424" s="49"/>
      <c r="HJ6424" s="49"/>
      <c r="HK6424" s="49"/>
      <c r="HL6424" s="49"/>
      <c r="HM6424" s="49"/>
      <c r="HN6424" s="49"/>
      <c r="HO6424" s="49"/>
      <c r="HP6424" s="49"/>
      <c r="HQ6424" s="49"/>
      <c r="HR6424" s="49"/>
      <c r="HS6424" s="49"/>
      <c r="HT6424" s="49"/>
      <c r="HU6424" s="49"/>
      <c r="HV6424" s="49"/>
      <c r="HW6424" s="49"/>
      <c r="HX6424" s="49"/>
      <c r="HY6424" s="49"/>
      <c r="HZ6424" s="49"/>
      <c r="IA6424" s="49"/>
      <c r="IB6424" s="49"/>
      <c r="IC6424" s="49"/>
      <c r="ID6424" s="49"/>
      <c r="IE6424" s="49"/>
      <c r="IF6424" s="49"/>
      <c r="IG6424" s="49"/>
      <c r="IH6424" s="49"/>
    </row>
    <row r="6425" spans="1:242">
      <c r="A6425" s="32">
        <v>164</v>
      </c>
      <c r="B6425" s="210" t="s">
        <v>7299</v>
      </c>
      <c r="C6425" s="555" t="s">
        <v>7509</v>
      </c>
      <c r="D6425" s="32" t="s">
        <v>1808</v>
      </c>
      <c r="E6425" s="195">
        <f t="shared" si="418"/>
        <v>9</v>
      </c>
      <c r="F6425" s="187">
        <v>3</v>
      </c>
      <c r="G6425" s="187">
        <v>3</v>
      </c>
      <c r="H6425" s="187">
        <v>3</v>
      </c>
      <c r="I6425" s="48"/>
      <c r="J6425" s="49"/>
      <c r="K6425" s="49"/>
      <c r="L6425" s="49"/>
      <c r="M6425" s="49"/>
      <c r="N6425" s="49"/>
      <c r="O6425" s="49"/>
      <c r="P6425" s="49"/>
      <c r="Q6425" s="49"/>
      <c r="R6425" s="49"/>
      <c r="S6425" s="49"/>
      <c r="T6425" s="49"/>
      <c r="U6425" s="49"/>
      <c r="V6425" s="49"/>
      <c r="W6425" s="49"/>
      <c r="X6425" s="49"/>
      <c r="Y6425" s="49"/>
      <c r="Z6425" s="49"/>
      <c r="AA6425" s="49"/>
      <c r="AB6425" s="49"/>
      <c r="AC6425" s="49"/>
      <c r="AD6425" s="49"/>
      <c r="AE6425" s="49"/>
      <c r="AF6425" s="49"/>
      <c r="AG6425" s="49"/>
      <c r="AH6425" s="49"/>
      <c r="AI6425" s="49"/>
      <c r="AJ6425" s="49"/>
      <c r="AK6425" s="49"/>
      <c r="AL6425" s="49"/>
      <c r="AM6425" s="49"/>
      <c r="AN6425" s="49"/>
      <c r="AO6425" s="49"/>
      <c r="AP6425" s="49"/>
      <c r="AQ6425" s="49"/>
      <c r="AR6425" s="49"/>
      <c r="AS6425" s="49"/>
      <c r="AT6425" s="49"/>
      <c r="AU6425" s="49"/>
      <c r="AV6425" s="49"/>
      <c r="AW6425" s="49"/>
      <c r="AX6425" s="49"/>
      <c r="AY6425" s="49"/>
      <c r="AZ6425" s="49"/>
      <c r="BA6425" s="49"/>
      <c r="BB6425" s="49"/>
      <c r="BC6425" s="49"/>
      <c r="BD6425" s="49"/>
      <c r="BE6425" s="49"/>
      <c r="BF6425" s="49"/>
      <c r="BG6425" s="49"/>
      <c r="BH6425" s="49"/>
      <c r="BI6425" s="49"/>
      <c r="BJ6425" s="49"/>
      <c r="BK6425" s="49"/>
      <c r="BL6425" s="49"/>
      <c r="BM6425" s="49"/>
      <c r="BN6425" s="49"/>
      <c r="BO6425" s="49"/>
      <c r="BP6425" s="49"/>
      <c r="BQ6425" s="49"/>
      <c r="BR6425" s="49"/>
      <c r="BS6425" s="49"/>
      <c r="BT6425" s="49"/>
      <c r="BU6425" s="49"/>
      <c r="BV6425" s="49"/>
      <c r="BW6425" s="49"/>
      <c r="BX6425" s="49"/>
      <c r="BY6425" s="49"/>
      <c r="BZ6425" s="49"/>
      <c r="CA6425" s="49"/>
      <c r="CB6425" s="49"/>
      <c r="CC6425" s="49"/>
      <c r="CD6425" s="49"/>
      <c r="CE6425" s="49"/>
      <c r="CF6425" s="49"/>
      <c r="CG6425" s="49"/>
      <c r="CH6425" s="49"/>
      <c r="CI6425" s="49"/>
      <c r="CJ6425" s="49"/>
      <c r="CK6425" s="49"/>
      <c r="CL6425" s="49"/>
      <c r="CM6425" s="49"/>
      <c r="CN6425" s="49"/>
      <c r="CO6425" s="49"/>
      <c r="CP6425" s="49"/>
      <c r="CQ6425" s="49"/>
      <c r="CR6425" s="49"/>
      <c r="CS6425" s="49"/>
      <c r="CT6425" s="49"/>
      <c r="CU6425" s="49"/>
      <c r="CV6425" s="49"/>
      <c r="CW6425" s="49"/>
      <c r="CX6425" s="49"/>
      <c r="CY6425" s="49"/>
      <c r="CZ6425" s="49"/>
      <c r="DA6425" s="49"/>
      <c r="DB6425" s="49"/>
      <c r="DC6425" s="49"/>
      <c r="DD6425" s="49"/>
      <c r="DE6425" s="49"/>
      <c r="DF6425" s="49"/>
      <c r="DG6425" s="49"/>
      <c r="DH6425" s="49"/>
      <c r="DI6425" s="49"/>
      <c r="DJ6425" s="49"/>
      <c r="DK6425" s="49"/>
      <c r="DL6425" s="49"/>
      <c r="DM6425" s="49"/>
      <c r="DN6425" s="49"/>
      <c r="DO6425" s="49"/>
      <c r="DP6425" s="49"/>
      <c r="DQ6425" s="49"/>
      <c r="DR6425" s="49"/>
      <c r="DS6425" s="49"/>
      <c r="DT6425" s="49"/>
      <c r="DU6425" s="49"/>
      <c r="DV6425" s="49"/>
      <c r="DW6425" s="49"/>
      <c r="DX6425" s="49"/>
      <c r="DY6425" s="49"/>
      <c r="DZ6425" s="49"/>
      <c r="EA6425" s="49"/>
      <c r="EB6425" s="49"/>
      <c r="EC6425" s="49"/>
      <c r="ED6425" s="49"/>
      <c r="EE6425" s="49"/>
      <c r="EF6425" s="49"/>
      <c r="EG6425" s="49"/>
      <c r="EH6425" s="49"/>
      <c r="EI6425" s="49"/>
      <c r="EJ6425" s="49"/>
      <c r="EK6425" s="49"/>
      <c r="EL6425" s="49"/>
      <c r="EM6425" s="49"/>
      <c r="EN6425" s="49"/>
      <c r="EO6425" s="49"/>
      <c r="EP6425" s="49"/>
      <c r="EQ6425" s="49"/>
      <c r="ER6425" s="49"/>
      <c r="ES6425" s="49"/>
      <c r="ET6425" s="49"/>
      <c r="EU6425" s="49"/>
      <c r="EV6425" s="49"/>
      <c r="EW6425" s="49"/>
      <c r="EX6425" s="49"/>
      <c r="EY6425" s="49"/>
      <c r="EZ6425" s="49"/>
      <c r="FA6425" s="49"/>
      <c r="FB6425" s="49"/>
      <c r="FC6425" s="49"/>
      <c r="FD6425" s="49"/>
      <c r="FE6425" s="49"/>
      <c r="FF6425" s="49"/>
      <c r="FG6425" s="49"/>
      <c r="FH6425" s="49"/>
      <c r="FI6425" s="49"/>
      <c r="FJ6425" s="49"/>
      <c r="FK6425" s="49"/>
      <c r="FL6425" s="49"/>
      <c r="FM6425" s="49"/>
      <c r="FN6425" s="49"/>
      <c r="FO6425" s="49"/>
      <c r="FP6425" s="49"/>
      <c r="FQ6425" s="49"/>
      <c r="FR6425" s="49"/>
      <c r="FS6425" s="49"/>
      <c r="FT6425" s="49"/>
      <c r="FU6425" s="49"/>
      <c r="FV6425" s="49"/>
      <c r="FW6425" s="49"/>
      <c r="FX6425" s="49"/>
      <c r="FY6425" s="49"/>
      <c r="FZ6425" s="49"/>
      <c r="GA6425" s="49"/>
      <c r="GB6425" s="49"/>
      <c r="GC6425" s="49"/>
      <c r="GD6425" s="49"/>
      <c r="GE6425" s="49"/>
      <c r="GF6425" s="49"/>
      <c r="GG6425" s="49"/>
      <c r="GH6425" s="49"/>
      <c r="GI6425" s="49"/>
      <c r="GJ6425" s="49"/>
      <c r="GK6425" s="49"/>
      <c r="GL6425" s="49"/>
      <c r="GM6425" s="49"/>
      <c r="GN6425" s="49"/>
      <c r="GO6425" s="49"/>
      <c r="GP6425" s="49"/>
      <c r="GQ6425" s="49"/>
      <c r="GR6425" s="49"/>
      <c r="GS6425" s="49"/>
      <c r="GT6425" s="49"/>
      <c r="GU6425" s="49"/>
      <c r="GV6425" s="49"/>
      <c r="GW6425" s="49"/>
      <c r="GX6425" s="49"/>
      <c r="GY6425" s="49"/>
      <c r="GZ6425" s="49"/>
      <c r="HA6425" s="49"/>
      <c r="HB6425" s="49"/>
      <c r="HC6425" s="49"/>
      <c r="HD6425" s="49"/>
      <c r="HE6425" s="49"/>
      <c r="HF6425" s="49"/>
      <c r="HG6425" s="49"/>
      <c r="HH6425" s="49"/>
      <c r="HI6425" s="49"/>
      <c r="HJ6425" s="49"/>
      <c r="HK6425" s="49"/>
      <c r="HL6425" s="49"/>
      <c r="HM6425" s="49"/>
      <c r="HN6425" s="49"/>
      <c r="HO6425" s="49"/>
      <c r="HP6425" s="49"/>
      <c r="HQ6425" s="49"/>
      <c r="HR6425" s="49"/>
      <c r="HS6425" s="49"/>
      <c r="HT6425" s="49"/>
      <c r="HU6425" s="49"/>
      <c r="HV6425" s="49"/>
      <c r="HW6425" s="49"/>
      <c r="HX6425" s="49"/>
      <c r="HY6425" s="49"/>
      <c r="HZ6425" s="49"/>
      <c r="IA6425" s="49"/>
      <c r="IB6425" s="49"/>
      <c r="IC6425" s="49"/>
      <c r="ID6425" s="49"/>
      <c r="IE6425" s="49"/>
      <c r="IF6425" s="49"/>
      <c r="IG6425" s="49"/>
      <c r="IH6425" s="49"/>
    </row>
    <row r="6426" spans="1:242">
      <c r="A6426" s="32">
        <v>165</v>
      </c>
      <c r="B6426" s="210" t="s">
        <v>7277</v>
      </c>
      <c r="C6426" s="555" t="s">
        <v>7510</v>
      </c>
      <c r="D6426" s="32" t="s">
        <v>1808</v>
      </c>
      <c r="E6426" s="195">
        <f t="shared" si="418"/>
        <v>3</v>
      </c>
      <c r="F6426" s="187"/>
      <c r="G6426" s="187">
        <v>3</v>
      </c>
      <c r="H6426" s="187"/>
      <c r="I6426" s="48"/>
      <c r="J6426" s="49"/>
      <c r="K6426" s="49"/>
      <c r="L6426" s="49"/>
      <c r="M6426" s="49"/>
      <c r="N6426" s="49"/>
      <c r="O6426" s="49"/>
      <c r="P6426" s="49"/>
      <c r="Q6426" s="49"/>
      <c r="R6426" s="49"/>
      <c r="S6426" s="49"/>
      <c r="T6426" s="49"/>
      <c r="U6426" s="49"/>
      <c r="V6426" s="49"/>
      <c r="W6426" s="49"/>
      <c r="X6426" s="49"/>
      <c r="Y6426" s="49"/>
      <c r="Z6426" s="49"/>
      <c r="AA6426" s="49"/>
      <c r="AB6426" s="49"/>
      <c r="AC6426" s="49"/>
      <c r="AD6426" s="49"/>
      <c r="AE6426" s="49"/>
      <c r="AF6426" s="49"/>
      <c r="AG6426" s="49"/>
      <c r="AH6426" s="49"/>
      <c r="AI6426" s="49"/>
      <c r="AJ6426" s="49"/>
      <c r="AK6426" s="49"/>
      <c r="AL6426" s="49"/>
      <c r="AM6426" s="49"/>
      <c r="AN6426" s="49"/>
      <c r="AO6426" s="49"/>
      <c r="AP6426" s="49"/>
      <c r="AQ6426" s="49"/>
      <c r="AR6426" s="49"/>
      <c r="AS6426" s="49"/>
      <c r="AT6426" s="49"/>
      <c r="AU6426" s="49"/>
      <c r="AV6426" s="49"/>
      <c r="AW6426" s="49"/>
      <c r="AX6426" s="49"/>
      <c r="AY6426" s="49"/>
      <c r="AZ6426" s="49"/>
      <c r="BA6426" s="49"/>
      <c r="BB6426" s="49"/>
      <c r="BC6426" s="49"/>
      <c r="BD6426" s="49"/>
      <c r="BE6426" s="49"/>
      <c r="BF6426" s="49"/>
      <c r="BG6426" s="49"/>
      <c r="BH6426" s="49"/>
      <c r="BI6426" s="49"/>
      <c r="BJ6426" s="49"/>
      <c r="BK6426" s="49"/>
      <c r="BL6426" s="49"/>
      <c r="BM6426" s="49"/>
      <c r="BN6426" s="49"/>
      <c r="BO6426" s="49"/>
      <c r="BP6426" s="49"/>
      <c r="BQ6426" s="49"/>
      <c r="BR6426" s="49"/>
      <c r="BS6426" s="49"/>
      <c r="BT6426" s="49"/>
      <c r="BU6426" s="49"/>
      <c r="BV6426" s="49"/>
      <c r="BW6426" s="49"/>
      <c r="BX6426" s="49"/>
      <c r="BY6426" s="49"/>
      <c r="BZ6426" s="49"/>
      <c r="CA6426" s="49"/>
      <c r="CB6426" s="49"/>
      <c r="CC6426" s="49"/>
      <c r="CD6426" s="49"/>
      <c r="CE6426" s="49"/>
      <c r="CF6426" s="49"/>
      <c r="CG6426" s="49"/>
      <c r="CH6426" s="49"/>
      <c r="CI6426" s="49"/>
      <c r="CJ6426" s="49"/>
      <c r="CK6426" s="49"/>
      <c r="CL6426" s="49"/>
      <c r="CM6426" s="49"/>
      <c r="CN6426" s="49"/>
      <c r="CO6426" s="49"/>
      <c r="CP6426" s="49"/>
      <c r="CQ6426" s="49"/>
      <c r="CR6426" s="49"/>
      <c r="CS6426" s="49"/>
      <c r="CT6426" s="49"/>
      <c r="CU6426" s="49"/>
      <c r="CV6426" s="49"/>
      <c r="CW6426" s="49"/>
      <c r="CX6426" s="49"/>
      <c r="CY6426" s="49"/>
      <c r="CZ6426" s="49"/>
      <c r="DA6426" s="49"/>
      <c r="DB6426" s="49"/>
      <c r="DC6426" s="49"/>
      <c r="DD6426" s="49"/>
      <c r="DE6426" s="49"/>
      <c r="DF6426" s="49"/>
      <c r="DG6426" s="49"/>
      <c r="DH6426" s="49"/>
      <c r="DI6426" s="49"/>
      <c r="DJ6426" s="49"/>
      <c r="DK6426" s="49"/>
      <c r="DL6426" s="49"/>
      <c r="DM6426" s="49"/>
      <c r="DN6426" s="49"/>
      <c r="DO6426" s="49"/>
      <c r="DP6426" s="49"/>
      <c r="DQ6426" s="49"/>
      <c r="DR6426" s="49"/>
      <c r="DS6426" s="49"/>
      <c r="DT6426" s="49"/>
      <c r="DU6426" s="49"/>
      <c r="DV6426" s="49"/>
      <c r="DW6426" s="49"/>
      <c r="DX6426" s="49"/>
      <c r="DY6426" s="49"/>
      <c r="DZ6426" s="49"/>
      <c r="EA6426" s="49"/>
      <c r="EB6426" s="49"/>
      <c r="EC6426" s="49"/>
      <c r="ED6426" s="49"/>
      <c r="EE6426" s="49"/>
      <c r="EF6426" s="49"/>
      <c r="EG6426" s="49"/>
      <c r="EH6426" s="49"/>
      <c r="EI6426" s="49"/>
      <c r="EJ6426" s="49"/>
      <c r="EK6426" s="49"/>
      <c r="EL6426" s="49"/>
      <c r="EM6426" s="49"/>
      <c r="EN6426" s="49"/>
      <c r="EO6426" s="49"/>
      <c r="EP6426" s="49"/>
      <c r="EQ6426" s="49"/>
      <c r="ER6426" s="49"/>
      <c r="ES6426" s="49"/>
      <c r="ET6426" s="49"/>
      <c r="EU6426" s="49"/>
      <c r="EV6426" s="49"/>
      <c r="EW6426" s="49"/>
      <c r="EX6426" s="49"/>
      <c r="EY6426" s="49"/>
      <c r="EZ6426" s="49"/>
      <c r="FA6426" s="49"/>
      <c r="FB6426" s="49"/>
      <c r="FC6426" s="49"/>
      <c r="FD6426" s="49"/>
      <c r="FE6426" s="49"/>
      <c r="FF6426" s="49"/>
      <c r="FG6426" s="49"/>
      <c r="FH6426" s="49"/>
      <c r="FI6426" s="49"/>
      <c r="FJ6426" s="49"/>
      <c r="FK6426" s="49"/>
      <c r="FL6426" s="49"/>
      <c r="FM6426" s="49"/>
      <c r="FN6426" s="49"/>
      <c r="FO6426" s="49"/>
      <c r="FP6426" s="49"/>
      <c r="FQ6426" s="49"/>
      <c r="FR6426" s="49"/>
      <c r="FS6426" s="49"/>
      <c r="FT6426" s="49"/>
      <c r="FU6426" s="49"/>
      <c r="FV6426" s="49"/>
      <c r="FW6426" s="49"/>
      <c r="FX6426" s="49"/>
      <c r="FY6426" s="49"/>
      <c r="FZ6426" s="49"/>
      <c r="GA6426" s="49"/>
      <c r="GB6426" s="49"/>
      <c r="GC6426" s="49"/>
      <c r="GD6426" s="49"/>
      <c r="GE6426" s="49"/>
      <c r="GF6426" s="49"/>
      <c r="GG6426" s="49"/>
      <c r="GH6426" s="49"/>
      <c r="GI6426" s="49"/>
      <c r="GJ6426" s="49"/>
      <c r="GK6426" s="49"/>
      <c r="GL6426" s="49"/>
      <c r="GM6426" s="49"/>
      <c r="GN6426" s="49"/>
      <c r="GO6426" s="49"/>
      <c r="GP6426" s="49"/>
      <c r="GQ6426" s="49"/>
      <c r="GR6426" s="49"/>
      <c r="GS6426" s="49"/>
      <c r="GT6426" s="49"/>
      <c r="GU6426" s="49"/>
      <c r="GV6426" s="49"/>
      <c r="GW6426" s="49"/>
      <c r="GX6426" s="49"/>
      <c r="GY6426" s="49"/>
      <c r="GZ6426" s="49"/>
      <c r="HA6426" s="49"/>
      <c r="HB6426" s="49"/>
      <c r="HC6426" s="49"/>
      <c r="HD6426" s="49"/>
      <c r="HE6426" s="49"/>
      <c r="HF6426" s="49"/>
      <c r="HG6426" s="49"/>
      <c r="HH6426" s="49"/>
      <c r="HI6426" s="49"/>
      <c r="HJ6426" s="49"/>
      <c r="HK6426" s="49"/>
      <c r="HL6426" s="49"/>
      <c r="HM6426" s="49"/>
      <c r="HN6426" s="49"/>
      <c r="HO6426" s="49"/>
      <c r="HP6426" s="49"/>
      <c r="HQ6426" s="49"/>
      <c r="HR6426" s="49"/>
      <c r="HS6426" s="49"/>
      <c r="HT6426" s="49"/>
      <c r="HU6426" s="49"/>
      <c r="HV6426" s="49"/>
      <c r="HW6426" s="49"/>
      <c r="HX6426" s="49"/>
      <c r="HY6426" s="49"/>
      <c r="HZ6426" s="49"/>
      <c r="IA6426" s="49"/>
      <c r="IB6426" s="49"/>
      <c r="IC6426" s="49"/>
      <c r="ID6426" s="49"/>
      <c r="IE6426" s="49"/>
      <c r="IF6426" s="49"/>
      <c r="IG6426" s="49"/>
      <c r="IH6426" s="49"/>
    </row>
    <row r="6427" spans="1:242">
      <c r="A6427" s="32">
        <v>166</v>
      </c>
      <c r="B6427" s="210" t="s">
        <v>7295</v>
      </c>
      <c r="C6427" s="555" t="s">
        <v>7483</v>
      </c>
      <c r="D6427" s="32" t="s">
        <v>1808</v>
      </c>
      <c r="E6427" s="195">
        <f t="shared" si="418"/>
        <v>1</v>
      </c>
      <c r="F6427" s="187">
        <v>1</v>
      </c>
      <c r="G6427" s="187"/>
      <c r="H6427" s="187"/>
      <c r="I6427" s="48"/>
      <c r="J6427" s="49"/>
      <c r="K6427" s="49"/>
      <c r="L6427" s="49"/>
      <c r="M6427" s="49"/>
      <c r="N6427" s="49"/>
      <c r="O6427" s="49"/>
      <c r="P6427" s="49"/>
      <c r="Q6427" s="49"/>
      <c r="R6427" s="49"/>
      <c r="S6427" s="49"/>
      <c r="T6427" s="49"/>
      <c r="U6427" s="49"/>
      <c r="V6427" s="49"/>
      <c r="W6427" s="49"/>
      <c r="X6427" s="49"/>
      <c r="Y6427" s="49"/>
      <c r="Z6427" s="49"/>
      <c r="AA6427" s="49"/>
      <c r="AB6427" s="49"/>
      <c r="AC6427" s="49"/>
      <c r="AD6427" s="49"/>
      <c r="AE6427" s="49"/>
      <c r="AF6427" s="49"/>
      <c r="AG6427" s="49"/>
      <c r="AH6427" s="49"/>
      <c r="AI6427" s="49"/>
      <c r="AJ6427" s="49"/>
      <c r="AK6427" s="49"/>
      <c r="AL6427" s="49"/>
      <c r="AM6427" s="49"/>
      <c r="AN6427" s="49"/>
      <c r="AO6427" s="49"/>
      <c r="AP6427" s="49"/>
      <c r="AQ6427" s="49"/>
      <c r="AR6427" s="49"/>
      <c r="AS6427" s="49"/>
      <c r="AT6427" s="49"/>
      <c r="AU6427" s="49"/>
      <c r="AV6427" s="49"/>
      <c r="AW6427" s="49"/>
      <c r="AX6427" s="49"/>
      <c r="AY6427" s="49"/>
      <c r="AZ6427" s="49"/>
      <c r="BA6427" s="49"/>
      <c r="BB6427" s="49"/>
      <c r="BC6427" s="49"/>
      <c r="BD6427" s="49"/>
      <c r="BE6427" s="49"/>
      <c r="BF6427" s="49"/>
      <c r="BG6427" s="49"/>
      <c r="BH6427" s="49"/>
      <c r="BI6427" s="49"/>
      <c r="BJ6427" s="49"/>
      <c r="BK6427" s="49"/>
      <c r="BL6427" s="49"/>
      <c r="BM6427" s="49"/>
      <c r="BN6427" s="49"/>
      <c r="BO6427" s="49"/>
      <c r="BP6427" s="49"/>
      <c r="BQ6427" s="49"/>
      <c r="BR6427" s="49"/>
      <c r="BS6427" s="49"/>
      <c r="BT6427" s="49"/>
      <c r="BU6427" s="49"/>
      <c r="BV6427" s="49"/>
      <c r="BW6427" s="49"/>
      <c r="BX6427" s="49"/>
      <c r="BY6427" s="49"/>
      <c r="BZ6427" s="49"/>
      <c r="CA6427" s="49"/>
      <c r="CB6427" s="49"/>
      <c r="CC6427" s="49"/>
      <c r="CD6427" s="49"/>
      <c r="CE6427" s="49"/>
      <c r="CF6427" s="49"/>
      <c r="CG6427" s="49"/>
      <c r="CH6427" s="49"/>
      <c r="CI6427" s="49"/>
      <c r="CJ6427" s="49"/>
      <c r="CK6427" s="49"/>
      <c r="CL6427" s="49"/>
      <c r="CM6427" s="49"/>
      <c r="CN6427" s="49"/>
      <c r="CO6427" s="49"/>
      <c r="CP6427" s="49"/>
      <c r="CQ6427" s="49"/>
      <c r="CR6427" s="49"/>
      <c r="CS6427" s="49"/>
      <c r="CT6427" s="49"/>
      <c r="CU6427" s="49"/>
      <c r="CV6427" s="49"/>
      <c r="CW6427" s="49"/>
      <c r="CX6427" s="49"/>
      <c r="CY6427" s="49"/>
      <c r="CZ6427" s="49"/>
      <c r="DA6427" s="49"/>
      <c r="DB6427" s="49"/>
      <c r="DC6427" s="49"/>
      <c r="DD6427" s="49"/>
      <c r="DE6427" s="49"/>
      <c r="DF6427" s="49"/>
      <c r="DG6427" s="49"/>
      <c r="DH6427" s="49"/>
      <c r="DI6427" s="49"/>
      <c r="DJ6427" s="49"/>
      <c r="DK6427" s="49"/>
      <c r="DL6427" s="49"/>
      <c r="DM6427" s="49"/>
      <c r="DN6427" s="49"/>
      <c r="DO6427" s="49"/>
      <c r="DP6427" s="49"/>
      <c r="DQ6427" s="49"/>
      <c r="DR6427" s="49"/>
      <c r="DS6427" s="49"/>
      <c r="DT6427" s="49"/>
      <c r="DU6427" s="49"/>
      <c r="DV6427" s="49"/>
      <c r="DW6427" s="49"/>
      <c r="DX6427" s="49"/>
      <c r="DY6427" s="49"/>
      <c r="DZ6427" s="49"/>
      <c r="EA6427" s="49"/>
      <c r="EB6427" s="49"/>
      <c r="EC6427" s="49"/>
      <c r="ED6427" s="49"/>
      <c r="EE6427" s="49"/>
      <c r="EF6427" s="49"/>
      <c r="EG6427" s="49"/>
      <c r="EH6427" s="49"/>
      <c r="EI6427" s="49"/>
      <c r="EJ6427" s="49"/>
      <c r="EK6427" s="49"/>
      <c r="EL6427" s="49"/>
      <c r="EM6427" s="49"/>
      <c r="EN6427" s="49"/>
      <c r="EO6427" s="49"/>
      <c r="EP6427" s="49"/>
      <c r="EQ6427" s="49"/>
      <c r="ER6427" s="49"/>
      <c r="ES6427" s="49"/>
      <c r="ET6427" s="49"/>
      <c r="EU6427" s="49"/>
      <c r="EV6427" s="49"/>
      <c r="EW6427" s="49"/>
      <c r="EX6427" s="49"/>
      <c r="EY6427" s="49"/>
      <c r="EZ6427" s="49"/>
      <c r="FA6427" s="49"/>
      <c r="FB6427" s="49"/>
      <c r="FC6427" s="49"/>
      <c r="FD6427" s="49"/>
      <c r="FE6427" s="49"/>
      <c r="FF6427" s="49"/>
      <c r="FG6427" s="49"/>
      <c r="FH6427" s="49"/>
      <c r="FI6427" s="49"/>
      <c r="FJ6427" s="49"/>
      <c r="FK6427" s="49"/>
      <c r="FL6427" s="49"/>
      <c r="FM6427" s="49"/>
      <c r="FN6427" s="49"/>
      <c r="FO6427" s="49"/>
      <c r="FP6427" s="49"/>
      <c r="FQ6427" s="49"/>
      <c r="FR6427" s="49"/>
      <c r="FS6427" s="49"/>
      <c r="FT6427" s="49"/>
      <c r="FU6427" s="49"/>
      <c r="FV6427" s="49"/>
      <c r="FW6427" s="49"/>
      <c r="FX6427" s="49"/>
      <c r="FY6427" s="49"/>
      <c r="FZ6427" s="49"/>
      <c r="GA6427" s="49"/>
      <c r="GB6427" s="49"/>
      <c r="GC6427" s="49"/>
      <c r="GD6427" s="49"/>
      <c r="GE6427" s="49"/>
      <c r="GF6427" s="49"/>
      <c r="GG6427" s="49"/>
      <c r="GH6427" s="49"/>
      <c r="GI6427" s="49"/>
      <c r="GJ6427" s="49"/>
      <c r="GK6427" s="49"/>
      <c r="GL6427" s="49"/>
      <c r="GM6427" s="49"/>
      <c r="GN6427" s="49"/>
      <c r="GO6427" s="49"/>
      <c r="GP6427" s="49"/>
      <c r="GQ6427" s="49"/>
      <c r="GR6427" s="49"/>
      <c r="GS6427" s="49"/>
      <c r="GT6427" s="49"/>
      <c r="GU6427" s="49"/>
      <c r="GV6427" s="49"/>
      <c r="GW6427" s="49"/>
      <c r="GX6427" s="49"/>
      <c r="GY6427" s="49"/>
      <c r="GZ6427" s="49"/>
      <c r="HA6427" s="49"/>
      <c r="HB6427" s="49"/>
      <c r="HC6427" s="49"/>
      <c r="HD6427" s="49"/>
      <c r="HE6427" s="49"/>
      <c r="HF6427" s="49"/>
      <c r="HG6427" s="49"/>
      <c r="HH6427" s="49"/>
      <c r="HI6427" s="49"/>
      <c r="HJ6427" s="49"/>
      <c r="HK6427" s="49"/>
      <c r="HL6427" s="49"/>
      <c r="HM6427" s="49"/>
      <c r="HN6427" s="49"/>
      <c r="HO6427" s="49"/>
      <c r="HP6427" s="49"/>
      <c r="HQ6427" s="49"/>
      <c r="HR6427" s="49"/>
      <c r="HS6427" s="49"/>
      <c r="HT6427" s="49"/>
      <c r="HU6427" s="49"/>
      <c r="HV6427" s="49"/>
      <c r="HW6427" s="49"/>
      <c r="HX6427" s="49"/>
      <c r="HY6427" s="49"/>
      <c r="HZ6427" s="49"/>
      <c r="IA6427" s="49"/>
      <c r="IB6427" s="49"/>
      <c r="IC6427" s="49"/>
      <c r="ID6427" s="49"/>
      <c r="IE6427" s="49"/>
      <c r="IF6427" s="49"/>
      <c r="IG6427" s="49"/>
      <c r="IH6427" s="49"/>
    </row>
    <row r="6428" spans="1:242">
      <c r="A6428" s="32">
        <v>167</v>
      </c>
      <c r="B6428" s="210" t="s">
        <v>7511</v>
      </c>
      <c r="C6428" s="555" t="s">
        <v>7512</v>
      </c>
      <c r="D6428" s="32" t="s">
        <v>1808</v>
      </c>
      <c r="E6428" s="195">
        <f t="shared" si="418"/>
        <v>2</v>
      </c>
      <c r="F6428" s="187"/>
      <c r="G6428" s="187"/>
      <c r="H6428" s="187">
        <v>2</v>
      </c>
      <c r="I6428" s="48"/>
      <c r="J6428" s="49"/>
      <c r="K6428" s="49"/>
      <c r="L6428" s="49"/>
      <c r="M6428" s="49"/>
      <c r="N6428" s="49"/>
      <c r="O6428" s="49"/>
      <c r="P6428" s="49"/>
      <c r="Q6428" s="49"/>
      <c r="R6428" s="49"/>
      <c r="S6428" s="49"/>
      <c r="T6428" s="49"/>
      <c r="U6428" s="49"/>
      <c r="V6428" s="49"/>
      <c r="W6428" s="49"/>
      <c r="X6428" s="49"/>
      <c r="Y6428" s="49"/>
      <c r="Z6428" s="49"/>
      <c r="AA6428" s="49"/>
      <c r="AB6428" s="49"/>
      <c r="AC6428" s="49"/>
      <c r="AD6428" s="49"/>
      <c r="AE6428" s="49"/>
      <c r="AF6428" s="49"/>
      <c r="AG6428" s="49"/>
      <c r="AH6428" s="49"/>
      <c r="AI6428" s="49"/>
      <c r="AJ6428" s="49"/>
      <c r="AK6428" s="49"/>
      <c r="AL6428" s="49"/>
      <c r="AM6428" s="49"/>
      <c r="AN6428" s="49"/>
      <c r="AO6428" s="49"/>
      <c r="AP6428" s="49"/>
      <c r="AQ6428" s="49"/>
      <c r="AR6428" s="49"/>
      <c r="AS6428" s="49"/>
      <c r="AT6428" s="49"/>
      <c r="AU6428" s="49"/>
      <c r="AV6428" s="49"/>
      <c r="AW6428" s="49"/>
      <c r="AX6428" s="49"/>
      <c r="AY6428" s="49"/>
      <c r="AZ6428" s="49"/>
      <c r="BA6428" s="49"/>
      <c r="BB6428" s="49"/>
      <c r="BC6428" s="49"/>
      <c r="BD6428" s="49"/>
      <c r="BE6428" s="49"/>
      <c r="BF6428" s="49"/>
      <c r="BG6428" s="49"/>
      <c r="BH6428" s="49"/>
      <c r="BI6428" s="49"/>
      <c r="BJ6428" s="49"/>
      <c r="BK6428" s="49"/>
      <c r="BL6428" s="49"/>
      <c r="BM6428" s="49"/>
      <c r="BN6428" s="49"/>
      <c r="BO6428" s="49"/>
      <c r="BP6428" s="49"/>
      <c r="BQ6428" s="49"/>
      <c r="BR6428" s="49"/>
      <c r="BS6428" s="49"/>
      <c r="BT6428" s="49"/>
      <c r="BU6428" s="49"/>
      <c r="BV6428" s="49"/>
      <c r="BW6428" s="49"/>
      <c r="BX6428" s="49"/>
      <c r="BY6428" s="49"/>
      <c r="BZ6428" s="49"/>
      <c r="CA6428" s="49"/>
      <c r="CB6428" s="49"/>
      <c r="CC6428" s="49"/>
      <c r="CD6428" s="49"/>
      <c r="CE6428" s="49"/>
      <c r="CF6428" s="49"/>
      <c r="CG6428" s="49"/>
      <c r="CH6428" s="49"/>
      <c r="CI6428" s="49"/>
      <c r="CJ6428" s="49"/>
      <c r="CK6428" s="49"/>
      <c r="CL6428" s="49"/>
      <c r="CM6428" s="49"/>
      <c r="CN6428" s="49"/>
      <c r="CO6428" s="49"/>
      <c r="CP6428" s="49"/>
      <c r="CQ6428" s="49"/>
      <c r="CR6428" s="49"/>
      <c r="CS6428" s="49"/>
      <c r="CT6428" s="49"/>
      <c r="CU6428" s="49"/>
      <c r="CV6428" s="49"/>
      <c r="CW6428" s="49"/>
      <c r="CX6428" s="49"/>
      <c r="CY6428" s="49"/>
      <c r="CZ6428" s="49"/>
      <c r="DA6428" s="49"/>
      <c r="DB6428" s="49"/>
      <c r="DC6428" s="49"/>
      <c r="DD6428" s="49"/>
      <c r="DE6428" s="49"/>
      <c r="DF6428" s="49"/>
      <c r="DG6428" s="49"/>
      <c r="DH6428" s="49"/>
      <c r="DI6428" s="49"/>
      <c r="DJ6428" s="49"/>
      <c r="DK6428" s="49"/>
      <c r="DL6428" s="49"/>
      <c r="DM6428" s="49"/>
      <c r="DN6428" s="49"/>
      <c r="DO6428" s="49"/>
      <c r="DP6428" s="49"/>
      <c r="DQ6428" s="49"/>
      <c r="DR6428" s="49"/>
      <c r="DS6428" s="49"/>
      <c r="DT6428" s="49"/>
      <c r="DU6428" s="49"/>
      <c r="DV6428" s="49"/>
      <c r="DW6428" s="49"/>
      <c r="DX6428" s="49"/>
      <c r="DY6428" s="49"/>
      <c r="DZ6428" s="49"/>
      <c r="EA6428" s="49"/>
      <c r="EB6428" s="49"/>
      <c r="EC6428" s="49"/>
      <c r="ED6428" s="49"/>
      <c r="EE6428" s="49"/>
      <c r="EF6428" s="49"/>
      <c r="EG6428" s="49"/>
      <c r="EH6428" s="49"/>
      <c r="EI6428" s="49"/>
      <c r="EJ6428" s="49"/>
      <c r="EK6428" s="49"/>
      <c r="EL6428" s="49"/>
      <c r="EM6428" s="49"/>
      <c r="EN6428" s="49"/>
      <c r="EO6428" s="49"/>
      <c r="EP6428" s="49"/>
      <c r="EQ6428" s="49"/>
      <c r="ER6428" s="49"/>
      <c r="ES6428" s="49"/>
      <c r="ET6428" s="49"/>
      <c r="EU6428" s="49"/>
      <c r="EV6428" s="49"/>
      <c r="EW6428" s="49"/>
      <c r="EX6428" s="49"/>
      <c r="EY6428" s="49"/>
      <c r="EZ6428" s="49"/>
      <c r="FA6428" s="49"/>
      <c r="FB6428" s="49"/>
      <c r="FC6428" s="49"/>
      <c r="FD6428" s="49"/>
      <c r="FE6428" s="49"/>
      <c r="FF6428" s="49"/>
      <c r="FG6428" s="49"/>
      <c r="FH6428" s="49"/>
      <c r="FI6428" s="49"/>
      <c r="FJ6428" s="49"/>
      <c r="FK6428" s="49"/>
      <c r="FL6428" s="49"/>
      <c r="FM6428" s="49"/>
      <c r="FN6428" s="49"/>
      <c r="FO6428" s="49"/>
      <c r="FP6428" s="49"/>
      <c r="FQ6428" s="49"/>
      <c r="FR6428" s="49"/>
      <c r="FS6428" s="49"/>
      <c r="FT6428" s="49"/>
      <c r="FU6428" s="49"/>
      <c r="FV6428" s="49"/>
      <c r="FW6428" s="49"/>
      <c r="FX6428" s="49"/>
      <c r="FY6428" s="49"/>
      <c r="FZ6428" s="49"/>
      <c r="GA6428" s="49"/>
      <c r="GB6428" s="49"/>
      <c r="GC6428" s="49"/>
      <c r="GD6428" s="49"/>
      <c r="GE6428" s="49"/>
      <c r="GF6428" s="49"/>
      <c r="GG6428" s="49"/>
      <c r="GH6428" s="49"/>
      <c r="GI6428" s="49"/>
      <c r="GJ6428" s="49"/>
      <c r="GK6428" s="49"/>
      <c r="GL6428" s="49"/>
      <c r="GM6428" s="49"/>
      <c r="GN6428" s="49"/>
      <c r="GO6428" s="49"/>
      <c r="GP6428" s="49"/>
      <c r="GQ6428" s="49"/>
      <c r="GR6428" s="49"/>
      <c r="GS6428" s="49"/>
      <c r="GT6428" s="49"/>
      <c r="GU6428" s="49"/>
      <c r="GV6428" s="49"/>
      <c r="GW6428" s="49"/>
      <c r="GX6428" s="49"/>
      <c r="GY6428" s="49"/>
      <c r="GZ6428" s="49"/>
      <c r="HA6428" s="49"/>
      <c r="HB6428" s="49"/>
      <c r="HC6428" s="49"/>
      <c r="HD6428" s="49"/>
      <c r="HE6428" s="49"/>
      <c r="HF6428" s="49"/>
      <c r="HG6428" s="49"/>
      <c r="HH6428" s="49"/>
      <c r="HI6428" s="49"/>
      <c r="HJ6428" s="49"/>
      <c r="HK6428" s="49"/>
      <c r="HL6428" s="49"/>
      <c r="HM6428" s="49"/>
      <c r="HN6428" s="49"/>
      <c r="HO6428" s="49"/>
      <c r="HP6428" s="49"/>
      <c r="HQ6428" s="49"/>
      <c r="HR6428" s="49"/>
      <c r="HS6428" s="49"/>
      <c r="HT6428" s="49"/>
      <c r="HU6428" s="49"/>
      <c r="HV6428" s="49"/>
      <c r="HW6428" s="49"/>
      <c r="HX6428" s="49"/>
      <c r="HY6428" s="49"/>
      <c r="HZ6428" s="49"/>
      <c r="IA6428" s="49"/>
      <c r="IB6428" s="49"/>
      <c r="IC6428" s="49"/>
      <c r="ID6428" s="49"/>
      <c r="IE6428" s="49"/>
      <c r="IF6428" s="49"/>
      <c r="IG6428" s="49"/>
      <c r="IH6428" s="49"/>
    </row>
    <row r="6429" spans="1:242" ht="46.5">
      <c r="A6429" s="32">
        <v>168</v>
      </c>
      <c r="B6429" s="210" t="s">
        <v>7513</v>
      </c>
      <c r="C6429" s="555" t="s">
        <v>7514</v>
      </c>
      <c r="D6429" s="32" t="s">
        <v>7356</v>
      </c>
      <c r="E6429" s="195">
        <f t="shared" si="418"/>
        <v>1</v>
      </c>
      <c r="F6429" s="187">
        <v>1</v>
      </c>
      <c r="G6429" s="187"/>
      <c r="H6429" s="187"/>
      <c r="I6429" s="48"/>
      <c r="J6429" s="49"/>
      <c r="K6429" s="49"/>
      <c r="L6429" s="49"/>
      <c r="M6429" s="49"/>
      <c r="N6429" s="49"/>
      <c r="O6429" s="49"/>
      <c r="P6429" s="49"/>
      <c r="Q6429" s="49"/>
      <c r="R6429" s="49"/>
      <c r="S6429" s="49"/>
      <c r="T6429" s="49"/>
      <c r="U6429" s="49"/>
      <c r="V6429" s="49"/>
      <c r="W6429" s="49"/>
      <c r="X6429" s="49"/>
      <c r="Y6429" s="49"/>
      <c r="Z6429" s="49"/>
      <c r="AA6429" s="49"/>
      <c r="AB6429" s="49"/>
      <c r="AC6429" s="49"/>
      <c r="AD6429" s="49"/>
      <c r="AE6429" s="49"/>
      <c r="AF6429" s="49"/>
      <c r="AG6429" s="49"/>
      <c r="AH6429" s="49"/>
      <c r="AI6429" s="49"/>
      <c r="AJ6429" s="49"/>
      <c r="AK6429" s="49"/>
      <c r="AL6429" s="49"/>
      <c r="AM6429" s="49"/>
      <c r="AN6429" s="49"/>
      <c r="AO6429" s="49"/>
      <c r="AP6429" s="49"/>
      <c r="AQ6429" s="49"/>
      <c r="AR6429" s="49"/>
      <c r="AS6429" s="49"/>
      <c r="AT6429" s="49"/>
      <c r="AU6429" s="49"/>
      <c r="AV6429" s="49"/>
      <c r="AW6429" s="49"/>
      <c r="AX6429" s="49"/>
      <c r="AY6429" s="49"/>
      <c r="AZ6429" s="49"/>
      <c r="BA6429" s="49"/>
      <c r="BB6429" s="49"/>
      <c r="BC6429" s="49"/>
      <c r="BD6429" s="49"/>
      <c r="BE6429" s="49"/>
      <c r="BF6429" s="49"/>
      <c r="BG6429" s="49"/>
      <c r="BH6429" s="49"/>
      <c r="BI6429" s="49"/>
      <c r="BJ6429" s="49"/>
      <c r="BK6429" s="49"/>
      <c r="BL6429" s="49"/>
      <c r="BM6429" s="49"/>
      <c r="BN6429" s="49"/>
      <c r="BO6429" s="49"/>
      <c r="BP6429" s="49"/>
      <c r="BQ6429" s="49"/>
      <c r="BR6429" s="49"/>
      <c r="BS6429" s="49"/>
      <c r="BT6429" s="49"/>
      <c r="BU6429" s="49"/>
      <c r="BV6429" s="49"/>
      <c r="BW6429" s="49"/>
      <c r="BX6429" s="49"/>
      <c r="BY6429" s="49"/>
      <c r="BZ6429" s="49"/>
      <c r="CA6429" s="49"/>
      <c r="CB6429" s="49"/>
      <c r="CC6429" s="49"/>
      <c r="CD6429" s="49"/>
      <c r="CE6429" s="49"/>
      <c r="CF6429" s="49"/>
      <c r="CG6429" s="49"/>
      <c r="CH6429" s="49"/>
      <c r="CI6429" s="49"/>
      <c r="CJ6429" s="49"/>
      <c r="CK6429" s="49"/>
      <c r="CL6429" s="49"/>
      <c r="CM6429" s="49"/>
      <c r="CN6429" s="49"/>
      <c r="CO6429" s="49"/>
      <c r="CP6429" s="49"/>
      <c r="CQ6429" s="49"/>
      <c r="CR6429" s="49"/>
      <c r="CS6429" s="49"/>
      <c r="CT6429" s="49"/>
      <c r="CU6429" s="49"/>
      <c r="CV6429" s="49"/>
      <c r="CW6429" s="49"/>
      <c r="CX6429" s="49"/>
      <c r="CY6429" s="49"/>
      <c r="CZ6429" s="49"/>
      <c r="DA6429" s="49"/>
      <c r="DB6429" s="49"/>
      <c r="DC6429" s="49"/>
      <c r="DD6429" s="49"/>
      <c r="DE6429" s="49"/>
      <c r="DF6429" s="49"/>
      <c r="DG6429" s="49"/>
      <c r="DH6429" s="49"/>
      <c r="DI6429" s="49"/>
      <c r="DJ6429" s="49"/>
      <c r="DK6429" s="49"/>
      <c r="DL6429" s="49"/>
      <c r="DM6429" s="49"/>
      <c r="DN6429" s="49"/>
      <c r="DO6429" s="49"/>
      <c r="DP6429" s="49"/>
      <c r="DQ6429" s="49"/>
      <c r="DR6429" s="49"/>
      <c r="DS6429" s="49"/>
      <c r="DT6429" s="49"/>
      <c r="DU6429" s="49"/>
      <c r="DV6429" s="49"/>
      <c r="DW6429" s="49"/>
      <c r="DX6429" s="49"/>
      <c r="DY6429" s="49"/>
      <c r="DZ6429" s="49"/>
      <c r="EA6429" s="49"/>
      <c r="EB6429" s="49"/>
      <c r="EC6429" s="49"/>
      <c r="ED6429" s="49"/>
      <c r="EE6429" s="49"/>
      <c r="EF6429" s="49"/>
      <c r="EG6429" s="49"/>
      <c r="EH6429" s="49"/>
      <c r="EI6429" s="49"/>
      <c r="EJ6429" s="49"/>
      <c r="EK6429" s="49"/>
      <c r="EL6429" s="49"/>
      <c r="EM6429" s="49"/>
      <c r="EN6429" s="49"/>
      <c r="EO6429" s="49"/>
      <c r="EP6429" s="49"/>
      <c r="EQ6429" s="49"/>
      <c r="ER6429" s="49"/>
      <c r="ES6429" s="49"/>
      <c r="ET6429" s="49"/>
      <c r="EU6429" s="49"/>
      <c r="EV6429" s="49"/>
      <c r="EW6429" s="49"/>
      <c r="EX6429" s="49"/>
      <c r="EY6429" s="49"/>
      <c r="EZ6429" s="49"/>
      <c r="FA6429" s="49"/>
      <c r="FB6429" s="49"/>
      <c r="FC6429" s="49"/>
      <c r="FD6429" s="49"/>
      <c r="FE6429" s="49"/>
      <c r="FF6429" s="49"/>
      <c r="FG6429" s="49"/>
      <c r="FH6429" s="49"/>
      <c r="FI6429" s="49"/>
      <c r="FJ6429" s="49"/>
      <c r="FK6429" s="49"/>
      <c r="FL6429" s="49"/>
      <c r="FM6429" s="49"/>
      <c r="FN6429" s="49"/>
      <c r="FO6429" s="49"/>
      <c r="FP6429" s="49"/>
      <c r="FQ6429" s="49"/>
      <c r="FR6429" s="49"/>
      <c r="FS6429" s="49"/>
      <c r="FT6429" s="49"/>
      <c r="FU6429" s="49"/>
      <c r="FV6429" s="49"/>
      <c r="FW6429" s="49"/>
      <c r="FX6429" s="49"/>
      <c r="FY6429" s="49"/>
      <c r="FZ6429" s="49"/>
      <c r="GA6429" s="49"/>
      <c r="GB6429" s="49"/>
      <c r="GC6429" s="49"/>
      <c r="GD6429" s="49"/>
      <c r="GE6429" s="49"/>
      <c r="GF6429" s="49"/>
      <c r="GG6429" s="49"/>
      <c r="GH6429" s="49"/>
      <c r="GI6429" s="49"/>
      <c r="GJ6429" s="49"/>
      <c r="GK6429" s="49"/>
      <c r="GL6429" s="49"/>
      <c r="GM6429" s="49"/>
      <c r="GN6429" s="49"/>
      <c r="GO6429" s="49"/>
      <c r="GP6429" s="49"/>
      <c r="GQ6429" s="49"/>
      <c r="GR6429" s="49"/>
      <c r="GS6429" s="49"/>
      <c r="GT6429" s="49"/>
      <c r="GU6429" s="49"/>
      <c r="GV6429" s="49"/>
      <c r="GW6429" s="49"/>
      <c r="GX6429" s="49"/>
      <c r="GY6429" s="49"/>
      <c r="GZ6429" s="49"/>
      <c r="HA6429" s="49"/>
      <c r="HB6429" s="49"/>
      <c r="HC6429" s="49"/>
      <c r="HD6429" s="49"/>
      <c r="HE6429" s="49"/>
      <c r="HF6429" s="49"/>
      <c r="HG6429" s="49"/>
      <c r="HH6429" s="49"/>
      <c r="HI6429" s="49"/>
      <c r="HJ6429" s="49"/>
      <c r="HK6429" s="49"/>
      <c r="HL6429" s="49"/>
      <c r="HM6429" s="49"/>
      <c r="HN6429" s="49"/>
      <c r="HO6429" s="49"/>
      <c r="HP6429" s="49"/>
      <c r="HQ6429" s="49"/>
      <c r="HR6429" s="49"/>
      <c r="HS6429" s="49"/>
      <c r="HT6429" s="49"/>
      <c r="HU6429" s="49"/>
      <c r="HV6429" s="49"/>
      <c r="HW6429" s="49"/>
      <c r="HX6429" s="49"/>
      <c r="HY6429" s="49"/>
      <c r="HZ6429" s="49"/>
      <c r="IA6429" s="49"/>
      <c r="IB6429" s="49"/>
      <c r="IC6429" s="49"/>
      <c r="ID6429" s="49"/>
      <c r="IE6429" s="49"/>
      <c r="IF6429" s="49"/>
      <c r="IG6429" s="49"/>
      <c r="IH6429" s="49"/>
    </row>
    <row r="6430" spans="1:242" ht="46.5">
      <c r="A6430" s="32">
        <v>169</v>
      </c>
      <c r="B6430" s="210" t="s">
        <v>7359</v>
      </c>
      <c r="C6430" s="555" t="s">
        <v>7515</v>
      </c>
      <c r="D6430" s="32" t="s">
        <v>7332</v>
      </c>
      <c r="E6430" s="195">
        <f t="shared" si="418"/>
        <v>1</v>
      </c>
      <c r="F6430" s="187">
        <v>1</v>
      </c>
      <c r="G6430" s="187"/>
      <c r="H6430" s="187"/>
      <c r="I6430" s="48"/>
      <c r="J6430" s="49"/>
      <c r="K6430" s="49"/>
      <c r="L6430" s="49"/>
      <c r="M6430" s="49"/>
      <c r="N6430" s="49"/>
      <c r="O6430" s="49"/>
      <c r="P6430" s="49"/>
      <c r="Q6430" s="49"/>
      <c r="R6430" s="49"/>
      <c r="S6430" s="49"/>
      <c r="T6430" s="49"/>
      <c r="U6430" s="49"/>
      <c r="V6430" s="49"/>
      <c r="W6430" s="49"/>
      <c r="X6430" s="49"/>
      <c r="Y6430" s="49"/>
      <c r="Z6430" s="49"/>
      <c r="AA6430" s="49"/>
      <c r="AB6430" s="49"/>
      <c r="AC6430" s="49"/>
      <c r="AD6430" s="49"/>
      <c r="AE6430" s="49"/>
      <c r="AF6430" s="49"/>
      <c r="AG6430" s="49"/>
      <c r="AH6430" s="49"/>
      <c r="AI6430" s="49"/>
      <c r="AJ6430" s="49"/>
      <c r="AK6430" s="49"/>
      <c r="AL6430" s="49"/>
      <c r="AM6430" s="49"/>
      <c r="AN6430" s="49"/>
      <c r="AO6430" s="49"/>
      <c r="AP6430" s="49"/>
      <c r="AQ6430" s="49"/>
      <c r="AR6430" s="49"/>
      <c r="AS6430" s="49"/>
      <c r="AT6430" s="49"/>
      <c r="AU6430" s="49"/>
      <c r="AV6430" s="49"/>
      <c r="AW6430" s="49"/>
      <c r="AX6430" s="49"/>
      <c r="AY6430" s="49"/>
      <c r="AZ6430" s="49"/>
      <c r="BA6430" s="49"/>
      <c r="BB6430" s="49"/>
      <c r="BC6430" s="49"/>
      <c r="BD6430" s="49"/>
      <c r="BE6430" s="49"/>
      <c r="BF6430" s="49"/>
      <c r="BG6430" s="49"/>
      <c r="BH6430" s="49"/>
      <c r="BI6430" s="49"/>
      <c r="BJ6430" s="49"/>
      <c r="BK6430" s="49"/>
      <c r="BL6430" s="49"/>
      <c r="BM6430" s="49"/>
      <c r="BN6430" s="49"/>
      <c r="BO6430" s="49"/>
      <c r="BP6430" s="49"/>
      <c r="BQ6430" s="49"/>
      <c r="BR6430" s="49"/>
      <c r="BS6430" s="49"/>
      <c r="BT6430" s="49"/>
      <c r="BU6430" s="49"/>
      <c r="BV6430" s="49"/>
      <c r="BW6430" s="49"/>
      <c r="BX6430" s="49"/>
      <c r="BY6430" s="49"/>
      <c r="BZ6430" s="49"/>
      <c r="CA6430" s="49"/>
      <c r="CB6430" s="49"/>
      <c r="CC6430" s="49"/>
      <c r="CD6430" s="49"/>
      <c r="CE6430" s="49"/>
      <c r="CF6430" s="49"/>
      <c r="CG6430" s="49"/>
      <c r="CH6430" s="49"/>
      <c r="CI6430" s="49"/>
      <c r="CJ6430" s="49"/>
      <c r="CK6430" s="49"/>
      <c r="CL6430" s="49"/>
      <c r="CM6430" s="49"/>
      <c r="CN6430" s="49"/>
      <c r="CO6430" s="49"/>
      <c r="CP6430" s="49"/>
      <c r="CQ6430" s="49"/>
      <c r="CR6430" s="49"/>
      <c r="CS6430" s="49"/>
      <c r="CT6430" s="49"/>
      <c r="CU6430" s="49"/>
      <c r="CV6430" s="49"/>
      <c r="CW6430" s="49"/>
      <c r="CX6430" s="49"/>
      <c r="CY6430" s="49"/>
      <c r="CZ6430" s="49"/>
      <c r="DA6430" s="49"/>
      <c r="DB6430" s="49"/>
      <c r="DC6430" s="49"/>
      <c r="DD6430" s="49"/>
      <c r="DE6430" s="49"/>
      <c r="DF6430" s="49"/>
      <c r="DG6430" s="49"/>
      <c r="DH6430" s="49"/>
      <c r="DI6430" s="49"/>
      <c r="DJ6430" s="49"/>
      <c r="DK6430" s="49"/>
      <c r="DL6430" s="49"/>
      <c r="DM6430" s="49"/>
      <c r="DN6430" s="49"/>
      <c r="DO6430" s="49"/>
      <c r="DP6430" s="49"/>
      <c r="DQ6430" s="49"/>
      <c r="DR6430" s="49"/>
      <c r="DS6430" s="49"/>
      <c r="DT6430" s="49"/>
      <c r="DU6430" s="49"/>
      <c r="DV6430" s="49"/>
      <c r="DW6430" s="49"/>
      <c r="DX6430" s="49"/>
      <c r="DY6430" s="49"/>
      <c r="DZ6430" s="49"/>
      <c r="EA6430" s="49"/>
      <c r="EB6430" s="49"/>
      <c r="EC6430" s="49"/>
      <c r="ED6430" s="49"/>
      <c r="EE6430" s="49"/>
      <c r="EF6430" s="49"/>
      <c r="EG6430" s="49"/>
      <c r="EH6430" s="49"/>
      <c r="EI6430" s="49"/>
      <c r="EJ6430" s="49"/>
      <c r="EK6430" s="49"/>
      <c r="EL6430" s="49"/>
      <c r="EM6430" s="49"/>
      <c r="EN6430" s="49"/>
      <c r="EO6430" s="49"/>
      <c r="EP6430" s="49"/>
      <c r="EQ6430" s="49"/>
      <c r="ER6430" s="49"/>
      <c r="ES6430" s="49"/>
      <c r="ET6430" s="49"/>
      <c r="EU6430" s="49"/>
      <c r="EV6430" s="49"/>
      <c r="EW6430" s="49"/>
      <c r="EX6430" s="49"/>
      <c r="EY6430" s="49"/>
      <c r="EZ6430" s="49"/>
      <c r="FA6430" s="49"/>
      <c r="FB6430" s="49"/>
      <c r="FC6430" s="49"/>
      <c r="FD6430" s="49"/>
      <c r="FE6430" s="49"/>
      <c r="FF6430" s="49"/>
      <c r="FG6430" s="49"/>
      <c r="FH6430" s="49"/>
      <c r="FI6430" s="49"/>
      <c r="FJ6430" s="49"/>
      <c r="FK6430" s="49"/>
      <c r="FL6430" s="49"/>
      <c r="FM6430" s="49"/>
      <c r="FN6430" s="49"/>
      <c r="FO6430" s="49"/>
      <c r="FP6430" s="49"/>
      <c r="FQ6430" s="49"/>
      <c r="FR6430" s="49"/>
      <c r="FS6430" s="49"/>
      <c r="FT6430" s="49"/>
      <c r="FU6430" s="49"/>
      <c r="FV6430" s="49"/>
      <c r="FW6430" s="49"/>
      <c r="FX6430" s="49"/>
      <c r="FY6430" s="49"/>
      <c r="FZ6430" s="49"/>
      <c r="GA6430" s="49"/>
      <c r="GB6430" s="49"/>
      <c r="GC6430" s="49"/>
      <c r="GD6430" s="49"/>
      <c r="GE6430" s="49"/>
      <c r="GF6430" s="49"/>
      <c r="GG6430" s="49"/>
      <c r="GH6430" s="49"/>
      <c r="GI6430" s="49"/>
      <c r="GJ6430" s="49"/>
      <c r="GK6430" s="49"/>
      <c r="GL6430" s="49"/>
      <c r="GM6430" s="49"/>
      <c r="GN6430" s="49"/>
      <c r="GO6430" s="49"/>
      <c r="GP6430" s="49"/>
      <c r="GQ6430" s="49"/>
      <c r="GR6430" s="49"/>
      <c r="GS6430" s="49"/>
      <c r="GT6430" s="49"/>
      <c r="GU6430" s="49"/>
      <c r="GV6430" s="49"/>
      <c r="GW6430" s="49"/>
      <c r="GX6430" s="49"/>
      <c r="GY6430" s="49"/>
      <c r="GZ6430" s="49"/>
      <c r="HA6430" s="49"/>
      <c r="HB6430" s="49"/>
      <c r="HC6430" s="49"/>
      <c r="HD6430" s="49"/>
      <c r="HE6430" s="49"/>
      <c r="HF6430" s="49"/>
      <c r="HG6430" s="49"/>
      <c r="HH6430" s="49"/>
      <c r="HI6430" s="49"/>
      <c r="HJ6430" s="49"/>
      <c r="HK6430" s="49"/>
      <c r="HL6430" s="49"/>
      <c r="HM6430" s="49"/>
      <c r="HN6430" s="49"/>
      <c r="HO6430" s="49"/>
      <c r="HP6430" s="49"/>
      <c r="HQ6430" s="49"/>
      <c r="HR6430" s="49"/>
      <c r="HS6430" s="49"/>
      <c r="HT6430" s="49"/>
      <c r="HU6430" s="49"/>
      <c r="HV6430" s="49"/>
      <c r="HW6430" s="49"/>
      <c r="HX6430" s="49"/>
      <c r="HY6430" s="49"/>
      <c r="HZ6430" s="49"/>
      <c r="IA6430" s="49"/>
      <c r="IB6430" s="49"/>
      <c r="IC6430" s="49"/>
      <c r="ID6430" s="49"/>
      <c r="IE6430" s="49"/>
      <c r="IF6430" s="49"/>
      <c r="IG6430" s="49"/>
      <c r="IH6430" s="49"/>
    </row>
    <row r="6431" spans="1:242">
      <c r="A6431" s="32">
        <v>170</v>
      </c>
      <c r="B6431" s="210" t="s">
        <v>3493</v>
      </c>
      <c r="C6431" s="555" t="s">
        <v>7516</v>
      </c>
      <c r="D6431" s="32" t="s">
        <v>1808</v>
      </c>
      <c r="E6431" s="195">
        <f t="shared" si="418"/>
        <v>1</v>
      </c>
      <c r="F6431" s="187"/>
      <c r="G6431" s="187">
        <v>1</v>
      </c>
      <c r="H6431" s="187"/>
      <c r="I6431" s="48"/>
      <c r="J6431" s="49"/>
      <c r="K6431" s="49"/>
      <c r="L6431" s="49"/>
      <c r="M6431" s="49"/>
      <c r="N6431" s="49"/>
      <c r="O6431" s="49"/>
      <c r="P6431" s="49"/>
      <c r="Q6431" s="49"/>
      <c r="R6431" s="49"/>
      <c r="S6431" s="49"/>
      <c r="T6431" s="49"/>
      <c r="U6431" s="49"/>
      <c r="V6431" s="49"/>
      <c r="W6431" s="49"/>
      <c r="X6431" s="49"/>
      <c r="Y6431" s="49"/>
      <c r="Z6431" s="49"/>
      <c r="AA6431" s="49"/>
      <c r="AB6431" s="49"/>
      <c r="AC6431" s="49"/>
      <c r="AD6431" s="49"/>
      <c r="AE6431" s="49"/>
      <c r="AF6431" s="49"/>
      <c r="AG6431" s="49"/>
      <c r="AH6431" s="49"/>
      <c r="AI6431" s="49"/>
      <c r="AJ6431" s="49"/>
      <c r="AK6431" s="49"/>
      <c r="AL6431" s="49"/>
      <c r="AM6431" s="49"/>
      <c r="AN6431" s="49"/>
      <c r="AO6431" s="49"/>
      <c r="AP6431" s="49"/>
      <c r="AQ6431" s="49"/>
      <c r="AR6431" s="49"/>
      <c r="AS6431" s="49"/>
      <c r="AT6431" s="49"/>
      <c r="AU6431" s="49"/>
      <c r="AV6431" s="49"/>
      <c r="AW6431" s="49"/>
      <c r="AX6431" s="49"/>
      <c r="AY6431" s="49"/>
      <c r="AZ6431" s="49"/>
      <c r="BA6431" s="49"/>
      <c r="BB6431" s="49"/>
      <c r="BC6431" s="49"/>
      <c r="BD6431" s="49"/>
      <c r="BE6431" s="49"/>
      <c r="BF6431" s="49"/>
      <c r="BG6431" s="49"/>
      <c r="BH6431" s="49"/>
      <c r="BI6431" s="49"/>
      <c r="BJ6431" s="49"/>
      <c r="BK6431" s="49"/>
      <c r="BL6431" s="49"/>
      <c r="BM6431" s="49"/>
      <c r="BN6431" s="49"/>
      <c r="BO6431" s="49"/>
      <c r="BP6431" s="49"/>
      <c r="BQ6431" s="49"/>
      <c r="BR6431" s="49"/>
      <c r="BS6431" s="49"/>
      <c r="BT6431" s="49"/>
      <c r="BU6431" s="49"/>
      <c r="BV6431" s="49"/>
      <c r="BW6431" s="49"/>
      <c r="BX6431" s="49"/>
      <c r="BY6431" s="49"/>
      <c r="BZ6431" s="49"/>
      <c r="CA6431" s="49"/>
      <c r="CB6431" s="49"/>
      <c r="CC6431" s="49"/>
      <c r="CD6431" s="49"/>
      <c r="CE6431" s="49"/>
      <c r="CF6431" s="49"/>
      <c r="CG6431" s="49"/>
      <c r="CH6431" s="49"/>
      <c r="CI6431" s="49"/>
      <c r="CJ6431" s="49"/>
      <c r="CK6431" s="49"/>
      <c r="CL6431" s="49"/>
      <c r="CM6431" s="49"/>
      <c r="CN6431" s="49"/>
      <c r="CO6431" s="49"/>
      <c r="CP6431" s="49"/>
      <c r="CQ6431" s="49"/>
      <c r="CR6431" s="49"/>
      <c r="CS6431" s="49"/>
      <c r="CT6431" s="49"/>
      <c r="CU6431" s="49"/>
      <c r="CV6431" s="49"/>
      <c r="CW6431" s="49"/>
      <c r="CX6431" s="49"/>
      <c r="CY6431" s="49"/>
      <c r="CZ6431" s="49"/>
      <c r="DA6431" s="49"/>
      <c r="DB6431" s="49"/>
      <c r="DC6431" s="49"/>
      <c r="DD6431" s="49"/>
      <c r="DE6431" s="49"/>
      <c r="DF6431" s="49"/>
      <c r="DG6431" s="49"/>
      <c r="DH6431" s="49"/>
      <c r="DI6431" s="49"/>
      <c r="DJ6431" s="49"/>
      <c r="DK6431" s="49"/>
      <c r="DL6431" s="49"/>
      <c r="DM6431" s="49"/>
      <c r="DN6431" s="49"/>
      <c r="DO6431" s="49"/>
      <c r="DP6431" s="49"/>
      <c r="DQ6431" s="49"/>
      <c r="DR6431" s="49"/>
      <c r="DS6431" s="49"/>
      <c r="DT6431" s="49"/>
      <c r="DU6431" s="49"/>
      <c r="DV6431" s="49"/>
      <c r="DW6431" s="49"/>
      <c r="DX6431" s="49"/>
      <c r="DY6431" s="49"/>
      <c r="DZ6431" s="49"/>
      <c r="EA6431" s="49"/>
      <c r="EB6431" s="49"/>
      <c r="EC6431" s="49"/>
      <c r="ED6431" s="49"/>
      <c r="EE6431" s="49"/>
      <c r="EF6431" s="49"/>
      <c r="EG6431" s="49"/>
      <c r="EH6431" s="49"/>
      <c r="EI6431" s="49"/>
      <c r="EJ6431" s="49"/>
      <c r="EK6431" s="49"/>
      <c r="EL6431" s="49"/>
      <c r="EM6431" s="49"/>
      <c r="EN6431" s="49"/>
      <c r="EO6431" s="49"/>
      <c r="EP6431" s="49"/>
      <c r="EQ6431" s="49"/>
      <c r="ER6431" s="49"/>
      <c r="ES6431" s="49"/>
      <c r="ET6431" s="49"/>
      <c r="EU6431" s="49"/>
      <c r="EV6431" s="49"/>
      <c r="EW6431" s="49"/>
      <c r="EX6431" s="49"/>
      <c r="EY6431" s="49"/>
      <c r="EZ6431" s="49"/>
      <c r="FA6431" s="49"/>
      <c r="FB6431" s="49"/>
      <c r="FC6431" s="49"/>
      <c r="FD6431" s="49"/>
      <c r="FE6431" s="49"/>
      <c r="FF6431" s="49"/>
      <c r="FG6431" s="49"/>
      <c r="FH6431" s="49"/>
      <c r="FI6431" s="49"/>
      <c r="FJ6431" s="49"/>
      <c r="FK6431" s="49"/>
      <c r="FL6431" s="49"/>
      <c r="FM6431" s="49"/>
      <c r="FN6431" s="49"/>
      <c r="FO6431" s="49"/>
      <c r="FP6431" s="49"/>
      <c r="FQ6431" s="49"/>
      <c r="FR6431" s="49"/>
      <c r="FS6431" s="49"/>
      <c r="FT6431" s="49"/>
      <c r="FU6431" s="49"/>
      <c r="FV6431" s="49"/>
      <c r="FW6431" s="49"/>
      <c r="FX6431" s="49"/>
      <c r="FY6431" s="49"/>
      <c r="FZ6431" s="49"/>
      <c r="GA6431" s="49"/>
      <c r="GB6431" s="49"/>
      <c r="GC6431" s="49"/>
      <c r="GD6431" s="49"/>
      <c r="GE6431" s="49"/>
      <c r="GF6431" s="49"/>
      <c r="GG6431" s="49"/>
      <c r="GH6431" s="49"/>
      <c r="GI6431" s="49"/>
      <c r="GJ6431" s="49"/>
      <c r="GK6431" s="49"/>
      <c r="GL6431" s="49"/>
      <c r="GM6431" s="49"/>
      <c r="GN6431" s="49"/>
      <c r="GO6431" s="49"/>
      <c r="GP6431" s="49"/>
      <c r="GQ6431" s="49"/>
      <c r="GR6431" s="49"/>
      <c r="GS6431" s="49"/>
      <c r="GT6431" s="49"/>
      <c r="GU6431" s="49"/>
      <c r="GV6431" s="49"/>
      <c r="GW6431" s="49"/>
      <c r="GX6431" s="49"/>
      <c r="GY6431" s="49"/>
      <c r="GZ6431" s="49"/>
      <c r="HA6431" s="49"/>
      <c r="HB6431" s="49"/>
      <c r="HC6431" s="49"/>
      <c r="HD6431" s="49"/>
      <c r="HE6431" s="49"/>
      <c r="HF6431" s="49"/>
      <c r="HG6431" s="49"/>
      <c r="HH6431" s="49"/>
      <c r="HI6431" s="49"/>
      <c r="HJ6431" s="49"/>
      <c r="HK6431" s="49"/>
      <c r="HL6431" s="49"/>
      <c r="HM6431" s="49"/>
      <c r="HN6431" s="49"/>
      <c r="HO6431" s="49"/>
      <c r="HP6431" s="49"/>
      <c r="HQ6431" s="49"/>
      <c r="HR6431" s="49"/>
      <c r="HS6431" s="49"/>
      <c r="HT6431" s="49"/>
      <c r="HU6431" s="49"/>
      <c r="HV6431" s="49"/>
      <c r="HW6431" s="49"/>
      <c r="HX6431" s="49"/>
      <c r="HY6431" s="49"/>
      <c r="HZ6431" s="49"/>
      <c r="IA6431" s="49"/>
      <c r="IB6431" s="49"/>
      <c r="IC6431" s="49"/>
      <c r="ID6431" s="49"/>
      <c r="IE6431" s="49"/>
      <c r="IF6431" s="49"/>
      <c r="IG6431" s="49"/>
      <c r="IH6431" s="49"/>
    </row>
    <row r="6432" spans="1:242">
      <c r="A6432" s="32">
        <v>171</v>
      </c>
      <c r="B6432" s="210" t="s">
        <v>7325</v>
      </c>
      <c r="C6432" s="555" t="s">
        <v>7517</v>
      </c>
      <c r="D6432" s="32" t="s">
        <v>7327</v>
      </c>
      <c r="E6432" s="195">
        <f t="shared" si="418"/>
        <v>1</v>
      </c>
      <c r="F6432" s="187">
        <v>1</v>
      </c>
      <c r="G6432" s="187"/>
      <c r="H6432" s="187"/>
      <c r="I6432" s="48"/>
      <c r="J6432" s="49"/>
      <c r="K6432" s="49"/>
      <c r="L6432" s="49"/>
      <c r="M6432" s="49"/>
      <c r="N6432" s="49"/>
      <c r="O6432" s="49"/>
      <c r="P6432" s="49"/>
      <c r="Q6432" s="49"/>
      <c r="R6432" s="49"/>
      <c r="S6432" s="49"/>
      <c r="T6432" s="49"/>
      <c r="U6432" s="49"/>
      <c r="V6432" s="49"/>
      <c r="W6432" s="49"/>
      <c r="X6432" s="49"/>
      <c r="Y6432" s="49"/>
      <c r="Z6432" s="49"/>
      <c r="AA6432" s="49"/>
      <c r="AB6432" s="49"/>
      <c r="AC6432" s="49"/>
      <c r="AD6432" s="49"/>
      <c r="AE6432" s="49"/>
      <c r="AF6432" s="49"/>
      <c r="AG6432" s="49"/>
      <c r="AH6432" s="49"/>
      <c r="AI6432" s="49"/>
      <c r="AJ6432" s="49"/>
      <c r="AK6432" s="49"/>
      <c r="AL6432" s="49"/>
      <c r="AM6432" s="49"/>
      <c r="AN6432" s="49"/>
      <c r="AO6432" s="49"/>
      <c r="AP6432" s="49"/>
      <c r="AQ6432" s="49"/>
      <c r="AR6432" s="49"/>
      <c r="AS6432" s="49"/>
      <c r="AT6432" s="49"/>
      <c r="AU6432" s="49"/>
      <c r="AV6432" s="49"/>
      <c r="AW6432" s="49"/>
      <c r="AX6432" s="49"/>
      <c r="AY6432" s="49"/>
      <c r="AZ6432" s="49"/>
      <c r="BA6432" s="49"/>
      <c r="BB6432" s="49"/>
      <c r="BC6432" s="49"/>
      <c r="BD6432" s="49"/>
      <c r="BE6432" s="49"/>
      <c r="BF6432" s="49"/>
      <c r="BG6432" s="49"/>
      <c r="BH6432" s="49"/>
      <c r="BI6432" s="49"/>
      <c r="BJ6432" s="49"/>
      <c r="BK6432" s="49"/>
      <c r="BL6432" s="49"/>
      <c r="BM6432" s="49"/>
      <c r="BN6432" s="49"/>
      <c r="BO6432" s="49"/>
      <c r="BP6432" s="49"/>
      <c r="BQ6432" s="49"/>
      <c r="BR6432" s="49"/>
      <c r="BS6432" s="49"/>
      <c r="BT6432" s="49"/>
      <c r="BU6432" s="49"/>
      <c r="BV6432" s="49"/>
      <c r="BW6432" s="49"/>
      <c r="BX6432" s="49"/>
      <c r="BY6432" s="49"/>
      <c r="BZ6432" s="49"/>
      <c r="CA6432" s="49"/>
      <c r="CB6432" s="49"/>
      <c r="CC6432" s="49"/>
      <c r="CD6432" s="49"/>
      <c r="CE6432" s="49"/>
      <c r="CF6432" s="49"/>
      <c r="CG6432" s="49"/>
      <c r="CH6432" s="49"/>
      <c r="CI6432" s="49"/>
      <c r="CJ6432" s="49"/>
      <c r="CK6432" s="49"/>
      <c r="CL6432" s="49"/>
      <c r="CM6432" s="49"/>
      <c r="CN6432" s="49"/>
      <c r="CO6432" s="49"/>
      <c r="CP6432" s="49"/>
      <c r="CQ6432" s="49"/>
      <c r="CR6432" s="49"/>
      <c r="CS6432" s="49"/>
      <c r="CT6432" s="49"/>
      <c r="CU6432" s="49"/>
      <c r="CV6432" s="49"/>
      <c r="CW6432" s="49"/>
      <c r="CX6432" s="49"/>
      <c r="CY6432" s="49"/>
      <c r="CZ6432" s="49"/>
      <c r="DA6432" s="49"/>
      <c r="DB6432" s="49"/>
      <c r="DC6432" s="49"/>
      <c r="DD6432" s="49"/>
      <c r="DE6432" s="49"/>
      <c r="DF6432" s="49"/>
      <c r="DG6432" s="49"/>
      <c r="DH6432" s="49"/>
      <c r="DI6432" s="49"/>
      <c r="DJ6432" s="49"/>
      <c r="DK6432" s="49"/>
      <c r="DL6432" s="49"/>
      <c r="DM6432" s="49"/>
      <c r="DN6432" s="49"/>
      <c r="DO6432" s="49"/>
      <c r="DP6432" s="49"/>
      <c r="DQ6432" s="49"/>
      <c r="DR6432" s="49"/>
      <c r="DS6432" s="49"/>
      <c r="DT6432" s="49"/>
      <c r="DU6432" s="49"/>
      <c r="DV6432" s="49"/>
      <c r="DW6432" s="49"/>
      <c r="DX6432" s="49"/>
      <c r="DY6432" s="49"/>
      <c r="DZ6432" s="49"/>
      <c r="EA6432" s="49"/>
      <c r="EB6432" s="49"/>
      <c r="EC6432" s="49"/>
      <c r="ED6432" s="49"/>
      <c r="EE6432" s="49"/>
      <c r="EF6432" s="49"/>
      <c r="EG6432" s="49"/>
      <c r="EH6432" s="49"/>
      <c r="EI6432" s="49"/>
      <c r="EJ6432" s="49"/>
      <c r="EK6432" s="49"/>
      <c r="EL6432" s="49"/>
      <c r="EM6432" s="49"/>
      <c r="EN6432" s="49"/>
      <c r="EO6432" s="49"/>
      <c r="EP6432" s="49"/>
      <c r="EQ6432" s="49"/>
      <c r="ER6432" s="49"/>
      <c r="ES6432" s="49"/>
      <c r="ET6432" s="49"/>
      <c r="EU6432" s="49"/>
      <c r="EV6432" s="49"/>
      <c r="EW6432" s="49"/>
      <c r="EX6432" s="49"/>
      <c r="EY6432" s="49"/>
      <c r="EZ6432" s="49"/>
      <c r="FA6432" s="49"/>
      <c r="FB6432" s="49"/>
      <c r="FC6432" s="49"/>
      <c r="FD6432" s="49"/>
      <c r="FE6432" s="49"/>
      <c r="FF6432" s="49"/>
      <c r="FG6432" s="49"/>
      <c r="FH6432" s="49"/>
      <c r="FI6432" s="49"/>
      <c r="FJ6432" s="49"/>
      <c r="FK6432" s="49"/>
      <c r="FL6432" s="49"/>
      <c r="FM6432" s="49"/>
      <c r="FN6432" s="49"/>
      <c r="FO6432" s="49"/>
      <c r="FP6432" s="49"/>
      <c r="FQ6432" s="49"/>
      <c r="FR6432" s="49"/>
      <c r="FS6432" s="49"/>
      <c r="FT6432" s="49"/>
      <c r="FU6432" s="49"/>
      <c r="FV6432" s="49"/>
      <c r="FW6432" s="49"/>
      <c r="FX6432" s="49"/>
      <c r="FY6432" s="49"/>
      <c r="FZ6432" s="49"/>
      <c r="GA6432" s="49"/>
      <c r="GB6432" s="49"/>
      <c r="GC6432" s="49"/>
      <c r="GD6432" s="49"/>
      <c r="GE6432" s="49"/>
      <c r="GF6432" s="49"/>
      <c r="GG6432" s="49"/>
      <c r="GH6432" s="49"/>
      <c r="GI6432" s="49"/>
      <c r="GJ6432" s="49"/>
      <c r="GK6432" s="49"/>
      <c r="GL6432" s="49"/>
      <c r="GM6432" s="49"/>
      <c r="GN6432" s="49"/>
      <c r="GO6432" s="49"/>
      <c r="GP6432" s="49"/>
      <c r="GQ6432" s="49"/>
      <c r="GR6432" s="49"/>
      <c r="GS6432" s="49"/>
      <c r="GT6432" s="49"/>
      <c r="GU6432" s="49"/>
      <c r="GV6432" s="49"/>
      <c r="GW6432" s="49"/>
      <c r="GX6432" s="49"/>
      <c r="GY6432" s="49"/>
      <c r="GZ6432" s="49"/>
      <c r="HA6432" s="49"/>
      <c r="HB6432" s="49"/>
      <c r="HC6432" s="49"/>
      <c r="HD6432" s="49"/>
      <c r="HE6432" s="49"/>
      <c r="HF6432" s="49"/>
      <c r="HG6432" s="49"/>
      <c r="HH6432" s="49"/>
      <c r="HI6432" s="49"/>
      <c r="HJ6432" s="49"/>
      <c r="HK6432" s="49"/>
      <c r="HL6432" s="49"/>
      <c r="HM6432" s="49"/>
      <c r="HN6432" s="49"/>
      <c r="HO6432" s="49"/>
      <c r="HP6432" s="49"/>
      <c r="HQ6432" s="49"/>
      <c r="HR6432" s="49"/>
      <c r="HS6432" s="49"/>
      <c r="HT6432" s="49"/>
      <c r="HU6432" s="49"/>
      <c r="HV6432" s="49"/>
      <c r="HW6432" s="49"/>
      <c r="HX6432" s="49"/>
      <c r="HY6432" s="49"/>
      <c r="HZ6432" s="49"/>
      <c r="IA6432" s="49"/>
      <c r="IB6432" s="49"/>
      <c r="IC6432" s="49"/>
      <c r="ID6432" s="49"/>
      <c r="IE6432" s="49"/>
      <c r="IF6432" s="49"/>
      <c r="IG6432" s="49"/>
      <c r="IH6432" s="49"/>
    </row>
    <row r="6433" spans="1:242">
      <c r="A6433" s="32">
        <v>172</v>
      </c>
      <c r="B6433" s="210" t="s">
        <v>7518</v>
      </c>
      <c r="C6433" s="555" t="s">
        <v>7519</v>
      </c>
      <c r="D6433" s="32" t="s">
        <v>7327</v>
      </c>
      <c r="E6433" s="195">
        <f t="shared" si="418"/>
        <v>1</v>
      </c>
      <c r="F6433" s="187"/>
      <c r="G6433" s="187">
        <v>1</v>
      </c>
      <c r="H6433" s="187"/>
      <c r="I6433" s="48"/>
      <c r="J6433" s="49"/>
      <c r="K6433" s="49"/>
      <c r="L6433" s="49"/>
      <c r="M6433" s="49"/>
      <c r="N6433" s="49"/>
      <c r="O6433" s="49"/>
      <c r="P6433" s="49"/>
      <c r="Q6433" s="49"/>
      <c r="R6433" s="49"/>
      <c r="S6433" s="49"/>
      <c r="T6433" s="49"/>
      <c r="U6433" s="49"/>
      <c r="V6433" s="49"/>
      <c r="W6433" s="49"/>
      <c r="X6433" s="49"/>
      <c r="Y6433" s="49"/>
      <c r="Z6433" s="49"/>
      <c r="AA6433" s="49"/>
      <c r="AB6433" s="49"/>
      <c r="AC6433" s="49"/>
      <c r="AD6433" s="49"/>
      <c r="AE6433" s="49"/>
      <c r="AF6433" s="49"/>
      <c r="AG6433" s="49"/>
      <c r="AH6433" s="49"/>
      <c r="AI6433" s="49"/>
      <c r="AJ6433" s="49"/>
      <c r="AK6433" s="49"/>
      <c r="AL6433" s="49"/>
      <c r="AM6433" s="49"/>
      <c r="AN6433" s="49"/>
      <c r="AO6433" s="49"/>
      <c r="AP6433" s="49"/>
      <c r="AQ6433" s="49"/>
      <c r="AR6433" s="49"/>
      <c r="AS6433" s="49"/>
      <c r="AT6433" s="49"/>
      <c r="AU6433" s="49"/>
      <c r="AV6433" s="49"/>
      <c r="AW6433" s="49"/>
      <c r="AX6433" s="49"/>
      <c r="AY6433" s="49"/>
      <c r="AZ6433" s="49"/>
      <c r="BA6433" s="49"/>
      <c r="BB6433" s="49"/>
      <c r="BC6433" s="49"/>
      <c r="BD6433" s="49"/>
      <c r="BE6433" s="49"/>
      <c r="BF6433" s="49"/>
      <c r="BG6433" s="49"/>
      <c r="BH6433" s="49"/>
      <c r="BI6433" s="49"/>
      <c r="BJ6433" s="49"/>
      <c r="BK6433" s="49"/>
      <c r="BL6433" s="49"/>
      <c r="BM6433" s="49"/>
      <c r="BN6433" s="49"/>
      <c r="BO6433" s="49"/>
      <c r="BP6433" s="49"/>
      <c r="BQ6433" s="49"/>
      <c r="BR6433" s="49"/>
      <c r="BS6433" s="49"/>
      <c r="BT6433" s="49"/>
      <c r="BU6433" s="49"/>
      <c r="BV6433" s="49"/>
      <c r="BW6433" s="49"/>
      <c r="BX6433" s="49"/>
      <c r="BY6433" s="49"/>
      <c r="BZ6433" s="49"/>
      <c r="CA6433" s="49"/>
      <c r="CB6433" s="49"/>
      <c r="CC6433" s="49"/>
      <c r="CD6433" s="49"/>
      <c r="CE6433" s="49"/>
      <c r="CF6433" s="49"/>
      <c r="CG6433" s="49"/>
      <c r="CH6433" s="49"/>
      <c r="CI6433" s="49"/>
      <c r="CJ6433" s="49"/>
      <c r="CK6433" s="49"/>
      <c r="CL6433" s="49"/>
      <c r="CM6433" s="49"/>
      <c r="CN6433" s="49"/>
      <c r="CO6433" s="49"/>
      <c r="CP6433" s="49"/>
      <c r="CQ6433" s="49"/>
      <c r="CR6433" s="49"/>
      <c r="CS6433" s="49"/>
      <c r="CT6433" s="49"/>
      <c r="CU6433" s="49"/>
      <c r="CV6433" s="49"/>
      <c r="CW6433" s="49"/>
      <c r="CX6433" s="49"/>
      <c r="CY6433" s="49"/>
      <c r="CZ6433" s="49"/>
      <c r="DA6433" s="49"/>
      <c r="DB6433" s="49"/>
      <c r="DC6433" s="49"/>
      <c r="DD6433" s="49"/>
      <c r="DE6433" s="49"/>
      <c r="DF6433" s="49"/>
      <c r="DG6433" s="49"/>
      <c r="DH6433" s="49"/>
      <c r="DI6433" s="49"/>
      <c r="DJ6433" s="49"/>
      <c r="DK6433" s="49"/>
      <c r="DL6433" s="49"/>
      <c r="DM6433" s="49"/>
      <c r="DN6433" s="49"/>
      <c r="DO6433" s="49"/>
      <c r="DP6433" s="49"/>
      <c r="DQ6433" s="49"/>
      <c r="DR6433" s="49"/>
      <c r="DS6433" s="49"/>
      <c r="DT6433" s="49"/>
      <c r="DU6433" s="49"/>
      <c r="DV6433" s="49"/>
      <c r="DW6433" s="49"/>
      <c r="DX6433" s="49"/>
      <c r="DY6433" s="49"/>
      <c r="DZ6433" s="49"/>
      <c r="EA6433" s="49"/>
      <c r="EB6433" s="49"/>
      <c r="EC6433" s="49"/>
      <c r="ED6433" s="49"/>
      <c r="EE6433" s="49"/>
      <c r="EF6433" s="49"/>
      <c r="EG6433" s="49"/>
      <c r="EH6433" s="49"/>
      <c r="EI6433" s="49"/>
      <c r="EJ6433" s="49"/>
      <c r="EK6433" s="49"/>
      <c r="EL6433" s="49"/>
      <c r="EM6433" s="49"/>
      <c r="EN6433" s="49"/>
      <c r="EO6433" s="49"/>
      <c r="EP6433" s="49"/>
      <c r="EQ6433" s="49"/>
      <c r="ER6433" s="49"/>
      <c r="ES6433" s="49"/>
      <c r="ET6433" s="49"/>
      <c r="EU6433" s="49"/>
      <c r="EV6433" s="49"/>
      <c r="EW6433" s="49"/>
      <c r="EX6433" s="49"/>
      <c r="EY6433" s="49"/>
      <c r="EZ6433" s="49"/>
      <c r="FA6433" s="49"/>
      <c r="FB6433" s="49"/>
      <c r="FC6433" s="49"/>
      <c r="FD6433" s="49"/>
      <c r="FE6433" s="49"/>
      <c r="FF6433" s="49"/>
      <c r="FG6433" s="49"/>
      <c r="FH6433" s="49"/>
      <c r="FI6433" s="49"/>
      <c r="FJ6433" s="49"/>
      <c r="FK6433" s="49"/>
      <c r="FL6433" s="49"/>
      <c r="FM6433" s="49"/>
      <c r="FN6433" s="49"/>
      <c r="FO6433" s="49"/>
      <c r="FP6433" s="49"/>
      <c r="FQ6433" s="49"/>
      <c r="FR6433" s="49"/>
      <c r="FS6433" s="49"/>
      <c r="FT6433" s="49"/>
      <c r="FU6433" s="49"/>
      <c r="FV6433" s="49"/>
      <c r="FW6433" s="49"/>
      <c r="FX6433" s="49"/>
      <c r="FY6433" s="49"/>
      <c r="FZ6433" s="49"/>
      <c r="GA6433" s="49"/>
      <c r="GB6433" s="49"/>
      <c r="GC6433" s="49"/>
      <c r="GD6433" s="49"/>
      <c r="GE6433" s="49"/>
      <c r="GF6433" s="49"/>
      <c r="GG6433" s="49"/>
      <c r="GH6433" s="49"/>
      <c r="GI6433" s="49"/>
      <c r="GJ6433" s="49"/>
      <c r="GK6433" s="49"/>
      <c r="GL6433" s="49"/>
      <c r="GM6433" s="49"/>
      <c r="GN6433" s="49"/>
      <c r="GO6433" s="49"/>
      <c r="GP6433" s="49"/>
      <c r="GQ6433" s="49"/>
      <c r="GR6433" s="49"/>
      <c r="GS6433" s="49"/>
      <c r="GT6433" s="49"/>
      <c r="GU6433" s="49"/>
      <c r="GV6433" s="49"/>
      <c r="GW6433" s="49"/>
      <c r="GX6433" s="49"/>
      <c r="GY6433" s="49"/>
      <c r="GZ6433" s="49"/>
      <c r="HA6433" s="49"/>
      <c r="HB6433" s="49"/>
      <c r="HC6433" s="49"/>
      <c r="HD6433" s="49"/>
      <c r="HE6433" s="49"/>
      <c r="HF6433" s="49"/>
      <c r="HG6433" s="49"/>
      <c r="HH6433" s="49"/>
      <c r="HI6433" s="49"/>
      <c r="HJ6433" s="49"/>
      <c r="HK6433" s="49"/>
      <c r="HL6433" s="49"/>
      <c r="HM6433" s="49"/>
      <c r="HN6433" s="49"/>
      <c r="HO6433" s="49"/>
      <c r="HP6433" s="49"/>
      <c r="HQ6433" s="49"/>
      <c r="HR6433" s="49"/>
      <c r="HS6433" s="49"/>
      <c r="HT6433" s="49"/>
      <c r="HU6433" s="49"/>
      <c r="HV6433" s="49"/>
      <c r="HW6433" s="49"/>
      <c r="HX6433" s="49"/>
      <c r="HY6433" s="49"/>
      <c r="HZ6433" s="49"/>
      <c r="IA6433" s="49"/>
      <c r="IB6433" s="49"/>
      <c r="IC6433" s="49"/>
      <c r="ID6433" s="49"/>
      <c r="IE6433" s="49"/>
      <c r="IF6433" s="49"/>
      <c r="IG6433" s="49"/>
      <c r="IH6433" s="49"/>
    </row>
    <row r="6434" spans="1:242">
      <c r="A6434" s="32">
        <v>173</v>
      </c>
      <c r="B6434" s="210" t="s">
        <v>7520</v>
      </c>
      <c r="C6434" s="555" t="s">
        <v>7521</v>
      </c>
      <c r="D6434" s="32" t="s">
        <v>1808</v>
      </c>
      <c r="E6434" s="195">
        <f t="shared" si="418"/>
        <v>1</v>
      </c>
      <c r="F6434" s="187"/>
      <c r="G6434" s="187"/>
      <c r="H6434" s="187">
        <v>1</v>
      </c>
      <c r="I6434" s="48"/>
      <c r="J6434" s="49"/>
      <c r="K6434" s="49"/>
      <c r="L6434" s="49"/>
      <c r="M6434" s="49"/>
      <c r="N6434" s="49"/>
      <c r="O6434" s="49"/>
      <c r="P6434" s="49"/>
      <c r="Q6434" s="49"/>
      <c r="R6434" s="49"/>
      <c r="S6434" s="49"/>
      <c r="T6434" s="49"/>
      <c r="U6434" s="49"/>
      <c r="V6434" s="49"/>
      <c r="W6434" s="49"/>
      <c r="X6434" s="49"/>
      <c r="Y6434" s="49"/>
      <c r="Z6434" s="49"/>
      <c r="AA6434" s="49"/>
      <c r="AB6434" s="49"/>
      <c r="AC6434" s="49"/>
      <c r="AD6434" s="49"/>
      <c r="AE6434" s="49"/>
      <c r="AF6434" s="49"/>
      <c r="AG6434" s="49"/>
      <c r="AH6434" s="49"/>
      <c r="AI6434" s="49"/>
      <c r="AJ6434" s="49"/>
      <c r="AK6434" s="49"/>
      <c r="AL6434" s="49"/>
      <c r="AM6434" s="49"/>
      <c r="AN6434" s="49"/>
      <c r="AO6434" s="49"/>
      <c r="AP6434" s="49"/>
      <c r="AQ6434" s="49"/>
      <c r="AR6434" s="49"/>
      <c r="AS6434" s="49"/>
      <c r="AT6434" s="49"/>
      <c r="AU6434" s="49"/>
      <c r="AV6434" s="49"/>
      <c r="AW6434" s="49"/>
      <c r="AX6434" s="49"/>
      <c r="AY6434" s="49"/>
      <c r="AZ6434" s="49"/>
      <c r="BA6434" s="49"/>
      <c r="BB6434" s="49"/>
      <c r="BC6434" s="49"/>
      <c r="BD6434" s="49"/>
      <c r="BE6434" s="49"/>
      <c r="BF6434" s="49"/>
      <c r="BG6434" s="49"/>
      <c r="BH6434" s="49"/>
      <c r="BI6434" s="49"/>
      <c r="BJ6434" s="49"/>
      <c r="BK6434" s="49"/>
      <c r="BL6434" s="49"/>
      <c r="BM6434" s="49"/>
      <c r="BN6434" s="49"/>
      <c r="BO6434" s="49"/>
      <c r="BP6434" s="49"/>
      <c r="BQ6434" s="49"/>
      <c r="BR6434" s="49"/>
      <c r="BS6434" s="49"/>
      <c r="BT6434" s="49"/>
      <c r="BU6434" s="49"/>
      <c r="BV6434" s="49"/>
      <c r="BW6434" s="49"/>
      <c r="BX6434" s="49"/>
      <c r="BY6434" s="49"/>
      <c r="BZ6434" s="49"/>
      <c r="CA6434" s="49"/>
      <c r="CB6434" s="49"/>
      <c r="CC6434" s="49"/>
      <c r="CD6434" s="49"/>
      <c r="CE6434" s="49"/>
      <c r="CF6434" s="49"/>
      <c r="CG6434" s="49"/>
      <c r="CH6434" s="49"/>
      <c r="CI6434" s="49"/>
      <c r="CJ6434" s="49"/>
      <c r="CK6434" s="49"/>
      <c r="CL6434" s="49"/>
      <c r="CM6434" s="49"/>
      <c r="CN6434" s="49"/>
      <c r="CO6434" s="49"/>
      <c r="CP6434" s="49"/>
      <c r="CQ6434" s="49"/>
      <c r="CR6434" s="49"/>
      <c r="CS6434" s="49"/>
      <c r="CT6434" s="49"/>
      <c r="CU6434" s="49"/>
      <c r="CV6434" s="49"/>
      <c r="CW6434" s="49"/>
      <c r="CX6434" s="49"/>
      <c r="CY6434" s="49"/>
      <c r="CZ6434" s="49"/>
      <c r="DA6434" s="49"/>
      <c r="DB6434" s="49"/>
      <c r="DC6434" s="49"/>
      <c r="DD6434" s="49"/>
      <c r="DE6434" s="49"/>
      <c r="DF6434" s="49"/>
      <c r="DG6434" s="49"/>
      <c r="DH6434" s="49"/>
      <c r="DI6434" s="49"/>
      <c r="DJ6434" s="49"/>
      <c r="DK6434" s="49"/>
      <c r="DL6434" s="49"/>
      <c r="DM6434" s="49"/>
      <c r="DN6434" s="49"/>
      <c r="DO6434" s="49"/>
      <c r="DP6434" s="49"/>
      <c r="DQ6434" s="49"/>
      <c r="DR6434" s="49"/>
      <c r="DS6434" s="49"/>
      <c r="DT6434" s="49"/>
      <c r="DU6434" s="49"/>
      <c r="DV6434" s="49"/>
      <c r="DW6434" s="49"/>
      <c r="DX6434" s="49"/>
      <c r="DY6434" s="49"/>
      <c r="DZ6434" s="49"/>
      <c r="EA6434" s="49"/>
      <c r="EB6434" s="49"/>
      <c r="EC6434" s="49"/>
      <c r="ED6434" s="49"/>
      <c r="EE6434" s="49"/>
      <c r="EF6434" s="49"/>
      <c r="EG6434" s="49"/>
      <c r="EH6434" s="49"/>
      <c r="EI6434" s="49"/>
      <c r="EJ6434" s="49"/>
      <c r="EK6434" s="49"/>
      <c r="EL6434" s="49"/>
      <c r="EM6434" s="49"/>
      <c r="EN6434" s="49"/>
      <c r="EO6434" s="49"/>
      <c r="EP6434" s="49"/>
      <c r="EQ6434" s="49"/>
      <c r="ER6434" s="49"/>
      <c r="ES6434" s="49"/>
      <c r="ET6434" s="49"/>
      <c r="EU6434" s="49"/>
      <c r="EV6434" s="49"/>
      <c r="EW6434" s="49"/>
      <c r="EX6434" s="49"/>
      <c r="EY6434" s="49"/>
      <c r="EZ6434" s="49"/>
      <c r="FA6434" s="49"/>
      <c r="FB6434" s="49"/>
      <c r="FC6434" s="49"/>
      <c r="FD6434" s="49"/>
      <c r="FE6434" s="49"/>
      <c r="FF6434" s="49"/>
      <c r="FG6434" s="49"/>
      <c r="FH6434" s="49"/>
      <c r="FI6434" s="49"/>
      <c r="FJ6434" s="49"/>
      <c r="FK6434" s="49"/>
      <c r="FL6434" s="49"/>
      <c r="FM6434" s="49"/>
      <c r="FN6434" s="49"/>
      <c r="FO6434" s="49"/>
      <c r="FP6434" s="49"/>
      <c r="FQ6434" s="49"/>
      <c r="FR6434" s="49"/>
      <c r="FS6434" s="49"/>
      <c r="FT6434" s="49"/>
      <c r="FU6434" s="49"/>
      <c r="FV6434" s="49"/>
      <c r="FW6434" s="49"/>
      <c r="FX6434" s="49"/>
      <c r="FY6434" s="49"/>
      <c r="FZ6434" s="49"/>
      <c r="GA6434" s="49"/>
      <c r="GB6434" s="49"/>
      <c r="GC6434" s="49"/>
      <c r="GD6434" s="49"/>
      <c r="GE6434" s="49"/>
      <c r="GF6434" s="49"/>
      <c r="GG6434" s="49"/>
      <c r="GH6434" s="49"/>
      <c r="GI6434" s="49"/>
      <c r="GJ6434" s="49"/>
      <c r="GK6434" s="49"/>
      <c r="GL6434" s="49"/>
      <c r="GM6434" s="49"/>
      <c r="GN6434" s="49"/>
      <c r="GO6434" s="49"/>
      <c r="GP6434" s="49"/>
      <c r="GQ6434" s="49"/>
      <c r="GR6434" s="49"/>
      <c r="GS6434" s="49"/>
      <c r="GT6434" s="49"/>
      <c r="GU6434" s="49"/>
      <c r="GV6434" s="49"/>
      <c r="GW6434" s="49"/>
      <c r="GX6434" s="49"/>
      <c r="GY6434" s="49"/>
      <c r="GZ6434" s="49"/>
      <c r="HA6434" s="49"/>
      <c r="HB6434" s="49"/>
      <c r="HC6434" s="49"/>
      <c r="HD6434" s="49"/>
      <c r="HE6434" s="49"/>
      <c r="HF6434" s="49"/>
      <c r="HG6434" s="49"/>
      <c r="HH6434" s="49"/>
      <c r="HI6434" s="49"/>
      <c r="HJ6434" s="49"/>
      <c r="HK6434" s="49"/>
      <c r="HL6434" s="49"/>
      <c r="HM6434" s="49"/>
      <c r="HN6434" s="49"/>
      <c r="HO6434" s="49"/>
      <c r="HP6434" s="49"/>
      <c r="HQ6434" s="49"/>
      <c r="HR6434" s="49"/>
      <c r="HS6434" s="49"/>
      <c r="HT6434" s="49"/>
      <c r="HU6434" s="49"/>
      <c r="HV6434" s="49"/>
      <c r="HW6434" s="49"/>
      <c r="HX6434" s="49"/>
      <c r="HY6434" s="49"/>
      <c r="HZ6434" s="49"/>
      <c r="IA6434" s="49"/>
      <c r="IB6434" s="49"/>
      <c r="IC6434" s="49"/>
      <c r="ID6434" s="49"/>
      <c r="IE6434" s="49"/>
      <c r="IF6434" s="49"/>
      <c r="IG6434" s="49"/>
      <c r="IH6434" s="49"/>
    </row>
    <row r="6435" spans="1:242">
      <c r="A6435" s="32">
        <v>174</v>
      </c>
      <c r="B6435" s="210" t="s">
        <v>7522</v>
      </c>
      <c r="C6435" s="555" t="s">
        <v>7523</v>
      </c>
      <c r="D6435" s="32" t="s">
        <v>1808</v>
      </c>
      <c r="E6435" s="195">
        <f t="shared" si="418"/>
        <v>3</v>
      </c>
      <c r="F6435" s="187">
        <v>3</v>
      </c>
      <c r="G6435" s="187"/>
      <c r="H6435" s="187"/>
      <c r="I6435" s="48"/>
      <c r="J6435" s="49"/>
      <c r="K6435" s="49"/>
      <c r="L6435" s="49"/>
      <c r="M6435" s="49"/>
      <c r="N6435" s="49"/>
      <c r="O6435" s="49"/>
      <c r="P6435" s="49"/>
      <c r="Q6435" s="49"/>
      <c r="R6435" s="49"/>
      <c r="S6435" s="49"/>
      <c r="T6435" s="49"/>
      <c r="U6435" s="49"/>
      <c r="V6435" s="49"/>
      <c r="W6435" s="49"/>
      <c r="X6435" s="49"/>
      <c r="Y6435" s="49"/>
      <c r="Z6435" s="49"/>
      <c r="AA6435" s="49"/>
      <c r="AB6435" s="49"/>
      <c r="AC6435" s="49"/>
      <c r="AD6435" s="49"/>
      <c r="AE6435" s="49"/>
      <c r="AF6435" s="49"/>
      <c r="AG6435" s="49"/>
      <c r="AH6435" s="49"/>
      <c r="AI6435" s="49"/>
      <c r="AJ6435" s="49"/>
      <c r="AK6435" s="49"/>
      <c r="AL6435" s="49"/>
      <c r="AM6435" s="49"/>
      <c r="AN6435" s="49"/>
      <c r="AO6435" s="49"/>
      <c r="AP6435" s="49"/>
      <c r="AQ6435" s="49"/>
      <c r="AR6435" s="49"/>
      <c r="AS6435" s="49"/>
      <c r="AT6435" s="49"/>
      <c r="AU6435" s="49"/>
      <c r="AV6435" s="49"/>
      <c r="AW6435" s="49"/>
      <c r="AX6435" s="49"/>
      <c r="AY6435" s="49"/>
      <c r="AZ6435" s="49"/>
      <c r="BA6435" s="49"/>
      <c r="BB6435" s="49"/>
      <c r="BC6435" s="49"/>
      <c r="BD6435" s="49"/>
      <c r="BE6435" s="49"/>
      <c r="BF6435" s="49"/>
      <c r="BG6435" s="49"/>
      <c r="BH6435" s="49"/>
      <c r="BI6435" s="49"/>
      <c r="BJ6435" s="49"/>
      <c r="BK6435" s="49"/>
      <c r="BL6435" s="49"/>
      <c r="BM6435" s="49"/>
      <c r="BN6435" s="49"/>
      <c r="BO6435" s="49"/>
      <c r="BP6435" s="49"/>
      <c r="BQ6435" s="49"/>
      <c r="BR6435" s="49"/>
      <c r="BS6435" s="49"/>
      <c r="BT6435" s="49"/>
      <c r="BU6435" s="49"/>
      <c r="BV6435" s="49"/>
      <c r="BW6435" s="49"/>
      <c r="BX6435" s="49"/>
      <c r="BY6435" s="49"/>
      <c r="BZ6435" s="49"/>
      <c r="CA6435" s="49"/>
      <c r="CB6435" s="49"/>
      <c r="CC6435" s="49"/>
      <c r="CD6435" s="49"/>
      <c r="CE6435" s="49"/>
      <c r="CF6435" s="49"/>
      <c r="CG6435" s="49"/>
      <c r="CH6435" s="49"/>
      <c r="CI6435" s="49"/>
      <c r="CJ6435" s="49"/>
      <c r="CK6435" s="49"/>
      <c r="CL6435" s="49"/>
      <c r="CM6435" s="49"/>
      <c r="CN6435" s="49"/>
      <c r="CO6435" s="49"/>
      <c r="CP6435" s="49"/>
      <c r="CQ6435" s="49"/>
      <c r="CR6435" s="49"/>
      <c r="CS6435" s="49"/>
      <c r="CT6435" s="49"/>
      <c r="CU6435" s="49"/>
      <c r="CV6435" s="49"/>
      <c r="CW6435" s="49"/>
      <c r="CX6435" s="49"/>
      <c r="CY6435" s="49"/>
      <c r="CZ6435" s="49"/>
      <c r="DA6435" s="49"/>
      <c r="DB6435" s="49"/>
      <c r="DC6435" s="49"/>
      <c r="DD6435" s="49"/>
      <c r="DE6435" s="49"/>
      <c r="DF6435" s="49"/>
      <c r="DG6435" s="49"/>
      <c r="DH6435" s="49"/>
      <c r="DI6435" s="49"/>
      <c r="DJ6435" s="49"/>
      <c r="DK6435" s="49"/>
      <c r="DL6435" s="49"/>
      <c r="DM6435" s="49"/>
      <c r="DN6435" s="49"/>
      <c r="DO6435" s="49"/>
      <c r="DP6435" s="49"/>
      <c r="DQ6435" s="49"/>
      <c r="DR6435" s="49"/>
      <c r="DS6435" s="49"/>
      <c r="DT6435" s="49"/>
      <c r="DU6435" s="49"/>
      <c r="DV6435" s="49"/>
      <c r="DW6435" s="49"/>
      <c r="DX6435" s="49"/>
      <c r="DY6435" s="49"/>
      <c r="DZ6435" s="49"/>
      <c r="EA6435" s="49"/>
      <c r="EB6435" s="49"/>
      <c r="EC6435" s="49"/>
      <c r="ED6435" s="49"/>
      <c r="EE6435" s="49"/>
      <c r="EF6435" s="49"/>
      <c r="EG6435" s="49"/>
      <c r="EH6435" s="49"/>
      <c r="EI6435" s="49"/>
      <c r="EJ6435" s="49"/>
      <c r="EK6435" s="49"/>
      <c r="EL6435" s="49"/>
      <c r="EM6435" s="49"/>
      <c r="EN6435" s="49"/>
      <c r="EO6435" s="49"/>
      <c r="EP6435" s="49"/>
      <c r="EQ6435" s="49"/>
      <c r="ER6435" s="49"/>
      <c r="ES6435" s="49"/>
      <c r="ET6435" s="49"/>
      <c r="EU6435" s="49"/>
      <c r="EV6435" s="49"/>
      <c r="EW6435" s="49"/>
      <c r="EX6435" s="49"/>
      <c r="EY6435" s="49"/>
      <c r="EZ6435" s="49"/>
      <c r="FA6435" s="49"/>
      <c r="FB6435" s="49"/>
      <c r="FC6435" s="49"/>
      <c r="FD6435" s="49"/>
      <c r="FE6435" s="49"/>
      <c r="FF6435" s="49"/>
      <c r="FG6435" s="49"/>
      <c r="FH6435" s="49"/>
      <c r="FI6435" s="49"/>
      <c r="FJ6435" s="49"/>
      <c r="FK6435" s="49"/>
      <c r="FL6435" s="49"/>
      <c r="FM6435" s="49"/>
      <c r="FN6435" s="49"/>
      <c r="FO6435" s="49"/>
      <c r="FP6435" s="49"/>
      <c r="FQ6435" s="49"/>
      <c r="FR6435" s="49"/>
      <c r="FS6435" s="49"/>
      <c r="FT6435" s="49"/>
      <c r="FU6435" s="49"/>
      <c r="FV6435" s="49"/>
      <c r="FW6435" s="49"/>
      <c r="FX6435" s="49"/>
      <c r="FY6435" s="49"/>
      <c r="FZ6435" s="49"/>
      <c r="GA6435" s="49"/>
      <c r="GB6435" s="49"/>
      <c r="GC6435" s="49"/>
      <c r="GD6435" s="49"/>
      <c r="GE6435" s="49"/>
      <c r="GF6435" s="49"/>
      <c r="GG6435" s="49"/>
      <c r="GH6435" s="49"/>
      <c r="GI6435" s="49"/>
      <c r="GJ6435" s="49"/>
      <c r="GK6435" s="49"/>
      <c r="GL6435" s="49"/>
      <c r="GM6435" s="49"/>
      <c r="GN6435" s="49"/>
      <c r="GO6435" s="49"/>
      <c r="GP6435" s="49"/>
      <c r="GQ6435" s="49"/>
      <c r="GR6435" s="49"/>
      <c r="GS6435" s="49"/>
      <c r="GT6435" s="49"/>
      <c r="GU6435" s="49"/>
      <c r="GV6435" s="49"/>
      <c r="GW6435" s="49"/>
      <c r="GX6435" s="49"/>
      <c r="GY6435" s="49"/>
      <c r="GZ6435" s="49"/>
      <c r="HA6435" s="49"/>
      <c r="HB6435" s="49"/>
      <c r="HC6435" s="49"/>
      <c r="HD6435" s="49"/>
      <c r="HE6435" s="49"/>
      <c r="HF6435" s="49"/>
      <c r="HG6435" s="49"/>
      <c r="HH6435" s="49"/>
      <c r="HI6435" s="49"/>
      <c r="HJ6435" s="49"/>
      <c r="HK6435" s="49"/>
      <c r="HL6435" s="49"/>
      <c r="HM6435" s="49"/>
      <c r="HN6435" s="49"/>
      <c r="HO6435" s="49"/>
      <c r="HP6435" s="49"/>
      <c r="HQ6435" s="49"/>
      <c r="HR6435" s="49"/>
      <c r="HS6435" s="49"/>
      <c r="HT6435" s="49"/>
      <c r="HU6435" s="49"/>
      <c r="HV6435" s="49"/>
      <c r="HW6435" s="49"/>
      <c r="HX6435" s="49"/>
      <c r="HY6435" s="49"/>
      <c r="HZ6435" s="49"/>
      <c r="IA6435" s="49"/>
      <c r="IB6435" s="49"/>
      <c r="IC6435" s="49"/>
      <c r="ID6435" s="49"/>
      <c r="IE6435" s="49"/>
      <c r="IF6435" s="49"/>
      <c r="IG6435" s="49"/>
      <c r="IH6435" s="49"/>
    </row>
    <row r="6436" spans="1:242">
      <c r="A6436" s="32">
        <v>175</v>
      </c>
      <c r="B6436" s="210" t="s">
        <v>7524</v>
      </c>
      <c r="C6436" s="555" t="s">
        <v>7523</v>
      </c>
      <c r="D6436" s="32" t="s">
        <v>1808</v>
      </c>
      <c r="E6436" s="195">
        <f t="shared" si="418"/>
        <v>3</v>
      </c>
      <c r="F6436" s="187"/>
      <c r="G6436" s="187">
        <v>3</v>
      </c>
      <c r="H6436" s="187"/>
      <c r="I6436" s="48"/>
      <c r="J6436" s="49"/>
      <c r="K6436" s="49"/>
      <c r="L6436" s="49"/>
      <c r="M6436" s="49"/>
      <c r="N6436" s="49"/>
      <c r="O6436" s="49"/>
      <c r="P6436" s="49"/>
      <c r="Q6436" s="49"/>
      <c r="R6436" s="49"/>
      <c r="S6436" s="49"/>
      <c r="T6436" s="49"/>
      <c r="U6436" s="49"/>
      <c r="V6436" s="49"/>
      <c r="W6436" s="49"/>
      <c r="X6436" s="49"/>
      <c r="Y6436" s="49"/>
      <c r="Z6436" s="49"/>
      <c r="AA6436" s="49"/>
      <c r="AB6436" s="49"/>
      <c r="AC6436" s="49"/>
      <c r="AD6436" s="49"/>
      <c r="AE6436" s="49"/>
      <c r="AF6436" s="49"/>
      <c r="AG6436" s="49"/>
      <c r="AH6436" s="49"/>
      <c r="AI6436" s="49"/>
      <c r="AJ6436" s="49"/>
      <c r="AK6436" s="49"/>
      <c r="AL6436" s="49"/>
      <c r="AM6436" s="49"/>
      <c r="AN6436" s="49"/>
      <c r="AO6436" s="49"/>
      <c r="AP6436" s="49"/>
      <c r="AQ6436" s="49"/>
      <c r="AR6436" s="49"/>
      <c r="AS6436" s="49"/>
      <c r="AT6436" s="49"/>
      <c r="AU6436" s="49"/>
      <c r="AV6436" s="49"/>
      <c r="AW6436" s="49"/>
      <c r="AX6436" s="49"/>
      <c r="AY6436" s="49"/>
      <c r="AZ6436" s="49"/>
      <c r="BA6436" s="49"/>
      <c r="BB6436" s="49"/>
      <c r="BC6436" s="49"/>
      <c r="BD6436" s="49"/>
      <c r="BE6436" s="49"/>
      <c r="BF6436" s="49"/>
      <c r="BG6436" s="49"/>
      <c r="BH6436" s="49"/>
      <c r="BI6436" s="49"/>
      <c r="BJ6436" s="49"/>
      <c r="BK6436" s="49"/>
      <c r="BL6436" s="49"/>
      <c r="BM6436" s="49"/>
      <c r="BN6436" s="49"/>
      <c r="BO6436" s="49"/>
      <c r="BP6436" s="49"/>
      <c r="BQ6436" s="49"/>
      <c r="BR6436" s="49"/>
      <c r="BS6436" s="49"/>
      <c r="BT6436" s="49"/>
      <c r="BU6436" s="49"/>
      <c r="BV6436" s="49"/>
      <c r="BW6436" s="49"/>
      <c r="BX6436" s="49"/>
      <c r="BY6436" s="49"/>
      <c r="BZ6436" s="49"/>
      <c r="CA6436" s="49"/>
      <c r="CB6436" s="49"/>
      <c r="CC6436" s="49"/>
      <c r="CD6436" s="49"/>
      <c r="CE6436" s="49"/>
      <c r="CF6436" s="49"/>
      <c r="CG6436" s="49"/>
      <c r="CH6436" s="49"/>
      <c r="CI6436" s="49"/>
      <c r="CJ6436" s="49"/>
      <c r="CK6436" s="49"/>
      <c r="CL6436" s="49"/>
      <c r="CM6436" s="49"/>
      <c r="CN6436" s="49"/>
      <c r="CO6436" s="49"/>
      <c r="CP6436" s="49"/>
      <c r="CQ6436" s="49"/>
      <c r="CR6436" s="49"/>
      <c r="CS6436" s="49"/>
      <c r="CT6436" s="49"/>
      <c r="CU6436" s="49"/>
      <c r="CV6436" s="49"/>
      <c r="CW6436" s="49"/>
      <c r="CX6436" s="49"/>
      <c r="CY6436" s="49"/>
      <c r="CZ6436" s="49"/>
      <c r="DA6436" s="49"/>
      <c r="DB6436" s="49"/>
      <c r="DC6436" s="49"/>
      <c r="DD6436" s="49"/>
      <c r="DE6436" s="49"/>
      <c r="DF6436" s="49"/>
      <c r="DG6436" s="49"/>
      <c r="DH6436" s="49"/>
      <c r="DI6436" s="49"/>
      <c r="DJ6436" s="49"/>
      <c r="DK6436" s="49"/>
      <c r="DL6436" s="49"/>
      <c r="DM6436" s="49"/>
      <c r="DN6436" s="49"/>
      <c r="DO6436" s="49"/>
      <c r="DP6436" s="49"/>
      <c r="DQ6436" s="49"/>
      <c r="DR6436" s="49"/>
      <c r="DS6436" s="49"/>
      <c r="DT6436" s="49"/>
      <c r="DU6436" s="49"/>
      <c r="DV6436" s="49"/>
      <c r="DW6436" s="49"/>
      <c r="DX6436" s="49"/>
      <c r="DY6436" s="49"/>
      <c r="DZ6436" s="49"/>
      <c r="EA6436" s="49"/>
      <c r="EB6436" s="49"/>
      <c r="EC6436" s="49"/>
      <c r="ED6436" s="49"/>
      <c r="EE6436" s="49"/>
      <c r="EF6436" s="49"/>
      <c r="EG6436" s="49"/>
      <c r="EH6436" s="49"/>
      <c r="EI6436" s="49"/>
      <c r="EJ6436" s="49"/>
      <c r="EK6436" s="49"/>
      <c r="EL6436" s="49"/>
      <c r="EM6436" s="49"/>
      <c r="EN6436" s="49"/>
      <c r="EO6436" s="49"/>
      <c r="EP6436" s="49"/>
      <c r="EQ6436" s="49"/>
      <c r="ER6436" s="49"/>
      <c r="ES6436" s="49"/>
      <c r="ET6436" s="49"/>
      <c r="EU6436" s="49"/>
      <c r="EV6436" s="49"/>
      <c r="EW6436" s="49"/>
      <c r="EX6436" s="49"/>
      <c r="EY6436" s="49"/>
      <c r="EZ6436" s="49"/>
      <c r="FA6436" s="49"/>
      <c r="FB6436" s="49"/>
      <c r="FC6436" s="49"/>
      <c r="FD6436" s="49"/>
      <c r="FE6436" s="49"/>
      <c r="FF6436" s="49"/>
      <c r="FG6436" s="49"/>
      <c r="FH6436" s="49"/>
      <c r="FI6436" s="49"/>
      <c r="FJ6436" s="49"/>
      <c r="FK6436" s="49"/>
      <c r="FL6436" s="49"/>
      <c r="FM6436" s="49"/>
      <c r="FN6436" s="49"/>
      <c r="FO6436" s="49"/>
      <c r="FP6436" s="49"/>
      <c r="FQ6436" s="49"/>
      <c r="FR6436" s="49"/>
      <c r="FS6436" s="49"/>
      <c r="FT6436" s="49"/>
      <c r="FU6436" s="49"/>
      <c r="FV6436" s="49"/>
      <c r="FW6436" s="49"/>
      <c r="FX6436" s="49"/>
      <c r="FY6436" s="49"/>
      <c r="FZ6436" s="49"/>
      <c r="GA6436" s="49"/>
      <c r="GB6436" s="49"/>
      <c r="GC6436" s="49"/>
      <c r="GD6436" s="49"/>
      <c r="GE6436" s="49"/>
      <c r="GF6436" s="49"/>
      <c r="GG6436" s="49"/>
      <c r="GH6436" s="49"/>
      <c r="GI6436" s="49"/>
      <c r="GJ6436" s="49"/>
      <c r="GK6436" s="49"/>
      <c r="GL6436" s="49"/>
      <c r="GM6436" s="49"/>
      <c r="GN6436" s="49"/>
      <c r="GO6436" s="49"/>
      <c r="GP6436" s="49"/>
      <c r="GQ6436" s="49"/>
      <c r="GR6436" s="49"/>
      <c r="GS6436" s="49"/>
      <c r="GT6436" s="49"/>
      <c r="GU6436" s="49"/>
      <c r="GV6436" s="49"/>
      <c r="GW6436" s="49"/>
      <c r="GX6436" s="49"/>
      <c r="GY6436" s="49"/>
      <c r="GZ6436" s="49"/>
      <c r="HA6436" s="49"/>
      <c r="HB6436" s="49"/>
      <c r="HC6436" s="49"/>
      <c r="HD6436" s="49"/>
      <c r="HE6436" s="49"/>
      <c r="HF6436" s="49"/>
      <c r="HG6436" s="49"/>
      <c r="HH6436" s="49"/>
      <c r="HI6436" s="49"/>
      <c r="HJ6436" s="49"/>
      <c r="HK6436" s="49"/>
      <c r="HL6436" s="49"/>
      <c r="HM6436" s="49"/>
      <c r="HN6436" s="49"/>
      <c r="HO6436" s="49"/>
      <c r="HP6436" s="49"/>
      <c r="HQ6436" s="49"/>
      <c r="HR6436" s="49"/>
      <c r="HS6436" s="49"/>
      <c r="HT6436" s="49"/>
      <c r="HU6436" s="49"/>
      <c r="HV6436" s="49"/>
      <c r="HW6436" s="49"/>
      <c r="HX6436" s="49"/>
      <c r="HY6436" s="49"/>
      <c r="HZ6436" s="49"/>
      <c r="IA6436" s="49"/>
      <c r="IB6436" s="49"/>
      <c r="IC6436" s="49"/>
      <c r="ID6436" s="49"/>
      <c r="IE6436" s="49"/>
      <c r="IF6436" s="49"/>
      <c r="IG6436" s="49"/>
      <c r="IH6436" s="49"/>
    </row>
    <row r="6437" spans="1:242">
      <c r="A6437" s="32">
        <v>176</v>
      </c>
      <c r="B6437" s="210" t="s">
        <v>7525</v>
      </c>
      <c r="C6437" s="555" t="s">
        <v>7526</v>
      </c>
      <c r="D6437" s="32" t="s">
        <v>1808</v>
      </c>
      <c r="E6437" s="195">
        <f t="shared" si="418"/>
        <v>3</v>
      </c>
      <c r="F6437" s="187"/>
      <c r="G6437" s="187"/>
      <c r="H6437" s="187">
        <v>3</v>
      </c>
      <c r="I6437" s="48"/>
      <c r="J6437" s="49"/>
      <c r="K6437" s="49"/>
      <c r="L6437" s="49"/>
      <c r="M6437" s="49"/>
      <c r="N6437" s="49"/>
      <c r="O6437" s="49"/>
      <c r="P6437" s="49"/>
      <c r="Q6437" s="49"/>
      <c r="R6437" s="49"/>
      <c r="S6437" s="49"/>
      <c r="T6437" s="49"/>
      <c r="U6437" s="49"/>
      <c r="V6437" s="49"/>
      <c r="W6437" s="49"/>
      <c r="X6437" s="49"/>
      <c r="Y6437" s="49"/>
      <c r="Z6437" s="49"/>
      <c r="AA6437" s="49"/>
      <c r="AB6437" s="49"/>
      <c r="AC6437" s="49"/>
      <c r="AD6437" s="49"/>
      <c r="AE6437" s="49"/>
      <c r="AF6437" s="49"/>
      <c r="AG6437" s="49"/>
      <c r="AH6437" s="49"/>
      <c r="AI6437" s="49"/>
      <c r="AJ6437" s="49"/>
      <c r="AK6437" s="49"/>
      <c r="AL6437" s="49"/>
      <c r="AM6437" s="49"/>
      <c r="AN6437" s="49"/>
      <c r="AO6437" s="49"/>
      <c r="AP6437" s="49"/>
      <c r="AQ6437" s="49"/>
      <c r="AR6437" s="49"/>
      <c r="AS6437" s="49"/>
      <c r="AT6437" s="49"/>
      <c r="AU6437" s="49"/>
      <c r="AV6437" s="49"/>
      <c r="AW6437" s="49"/>
      <c r="AX6437" s="49"/>
      <c r="AY6437" s="49"/>
      <c r="AZ6437" s="49"/>
      <c r="BA6437" s="49"/>
      <c r="BB6437" s="49"/>
      <c r="BC6437" s="49"/>
      <c r="BD6437" s="49"/>
      <c r="BE6437" s="49"/>
      <c r="BF6437" s="49"/>
      <c r="BG6437" s="49"/>
      <c r="BH6437" s="49"/>
      <c r="BI6437" s="49"/>
      <c r="BJ6437" s="49"/>
      <c r="BK6437" s="49"/>
      <c r="BL6437" s="49"/>
      <c r="BM6437" s="49"/>
      <c r="BN6437" s="49"/>
      <c r="BO6437" s="49"/>
      <c r="BP6437" s="49"/>
      <c r="BQ6437" s="49"/>
      <c r="BR6437" s="49"/>
      <c r="BS6437" s="49"/>
      <c r="BT6437" s="49"/>
      <c r="BU6437" s="49"/>
      <c r="BV6437" s="49"/>
      <c r="BW6437" s="49"/>
      <c r="BX6437" s="49"/>
      <c r="BY6437" s="49"/>
      <c r="BZ6437" s="49"/>
      <c r="CA6437" s="49"/>
      <c r="CB6437" s="49"/>
      <c r="CC6437" s="49"/>
      <c r="CD6437" s="49"/>
      <c r="CE6437" s="49"/>
      <c r="CF6437" s="49"/>
      <c r="CG6437" s="49"/>
      <c r="CH6437" s="49"/>
      <c r="CI6437" s="49"/>
      <c r="CJ6437" s="49"/>
      <c r="CK6437" s="49"/>
      <c r="CL6437" s="49"/>
      <c r="CM6437" s="49"/>
      <c r="CN6437" s="49"/>
      <c r="CO6437" s="49"/>
      <c r="CP6437" s="49"/>
      <c r="CQ6437" s="49"/>
      <c r="CR6437" s="49"/>
      <c r="CS6437" s="49"/>
      <c r="CT6437" s="49"/>
      <c r="CU6437" s="49"/>
      <c r="CV6437" s="49"/>
      <c r="CW6437" s="49"/>
      <c r="CX6437" s="49"/>
      <c r="CY6437" s="49"/>
      <c r="CZ6437" s="49"/>
      <c r="DA6437" s="49"/>
      <c r="DB6437" s="49"/>
      <c r="DC6437" s="49"/>
      <c r="DD6437" s="49"/>
      <c r="DE6437" s="49"/>
      <c r="DF6437" s="49"/>
      <c r="DG6437" s="49"/>
      <c r="DH6437" s="49"/>
      <c r="DI6437" s="49"/>
      <c r="DJ6437" s="49"/>
      <c r="DK6437" s="49"/>
      <c r="DL6437" s="49"/>
      <c r="DM6437" s="49"/>
      <c r="DN6437" s="49"/>
      <c r="DO6437" s="49"/>
      <c r="DP6437" s="49"/>
      <c r="DQ6437" s="49"/>
      <c r="DR6437" s="49"/>
      <c r="DS6437" s="49"/>
      <c r="DT6437" s="49"/>
      <c r="DU6437" s="49"/>
      <c r="DV6437" s="49"/>
      <c r="DW6437" s="49"/>
      <c r="DX6437" s="49"/>
      <c r="DY6437" s="49"/>
      <c r="DZ6437" s="49"/>
      <c r="EA6437" s="49"/>
      <c r="EB6437" s="49"/>
      <c r="EC6437" s="49"/>
      <c r="ED6437" s="49"/>
      <c r="EE6437" s="49"/>
      <c r="EF6437" s="49"/>
      <c r="EG6437" s="49"/>
      <c r="EH6437" s="49"/>
      <c r="EI6437" s="49"/>
      <c r="EJ6437" s="49"/>
      <c r="EK6437" s="49"/>
      <c r="EL6437" s="49"/>
      <c r="EM6437" s="49"/>
      <c r="EN6437" s="49"/>
      <c r="EO6437" s="49"/>
      <c r="EP6437" s="49"/>
      <c r="EQ6437" s="49"/>
      <c r="ER6437" s="49"/>
      <c r="ES6437" s="49"/>
      <c r="ET6437" s="49"/>
      <c r="EU6437" s="49"/>
      <c r="EV6437" s="49"/>
      <c r="EW6437" s="49"/>
      <c r="EX6437" s="49"/>
      <c r="EY6437" s="49"/>
      <c r="EZ6437" s="49"/>
      <c r="FA6437" s="49"/>
      <c r="FB6437" s="49"/>
      <c r="FC6437" s="49"/>
      <c r="FD6437" s="49"/>
      <c r="FE6437" s="49"/>
      <c r="FF6437" s="49"/>
      <c r="FG6437" s="49"/>
      <c r="FH6437" s="49"/>
      <c r="FI6437" s="49"/>
      <c r="FJ6437" s="49"/>
      <c r="FK6437" s="49"/>
      <c r="FL6437" s="49"/>
      <c r="FM6437" s="49"/>
      <c r="FN6437" s="49"/>
      <c r="FO6437" s="49"/>
      <c r="FP6437" s="49"/>
      <c r="FQ6437" s="49"/>
      <c r="FR6437" s="49"/>
      <c r="FS6437" s="49"/>
      <c r="FT6437" s="49"/>
      <c r="FU6437" s="49"/>
      <c r="FV6437" s="49"/>
      <c r="FW6437" s="49"/>
      <c r="FX6437" s="49"/>
      <c r="FY6437" s="49"/>
      <c r="FZ6437" s="49"/>
      <c r="GA6437" s="49"/>
      <c r="GB6437" s="49"/>
      <c r="GC6437" s="49"/>
      <c r="GD6437" s="49"/>
      <c r="GE6437" s="49"/>
      <c r="GF6437" s="49"/>
      <c r="GG6437" s="49"/>
      <c r="GH6437" s="49"/>
      <c r="GI6437" s="49"/>
      <c r="GJ6437" s="49"/>
      <c r="GK6437" s="49"/>
      <c r="GL6437" s="49"/>
      <c r="GM6437" s="49"/>
      <c r="GN6437" s="49"/>
      <c r="GO6437" s="49"/>
      <c r="GP6437" s="49"/>
      <c r="GQ6437" s="49"/>
      <c r="GR6437" s="49"/>
      <c r="GS6437" s="49"/>
      <c r="GT6437" s="49"/>
      <c r="GU6437" s="49"/>
      <c r="GV6437" s="49"/>
      <c r="GW6437" s="49"/>
      <c r="GX6437" s="49"/>
      <c r="GY6437" s="49"/>
      <c r="GZ6437" s="49"/>
      <c r="HA6437" s="49"/>
      <c r="HB6437" s="49"/>
      <c r="HC6437" s="49"/>
      <c r="HD6437" s="49"/>
      <c r="HE6437" s="49"/>
      <c r="HF6437" s="49"/>
      <c r="HG6437" s="49"/>
      <c r="HH6437" s="49"/>
      <c r="HI6437" s="49"/>
      <c r="HJ6437" s="49"/>
      <c r="HK6437" s="49"/>
      <c r="HL6437" s="49"/>
      <c r="HM6437" s="49"/>
      <c r="HN6437" s="49"/>
      <c r="HO6437" s="49"/>
      <c r="HP6437" s="49"/>
      <c r="HQ6437" s="49"/>
      <c r="HR6437" s="49"/>
      <c r="HS6437" s="49"/>
      <c r="HT6437" s="49"/>
      <c r="HU6437" s="49"/>
      <c r="HV6437" s="49"/>
      <c r="HW6437" s="49"/>
      <c r="HX6437" s="49"/>
      <c r="HY6437" s="49"/>
      <c r="HZ6437" s="49"/>
      <c r="IA6437" s="49"/>
      <c r="IB6437" s="49"/>
      <c r="IC6437" s="49"/>
      <c r="ID6437" s="49"/>
      <c r="IE6437" s="49"/>
      <c r="IF6437" s="49"/>
      <c r="IG6437" s="49"/>
      <c r="IH6437" s="49"/>
    </row>
    <row r="6438" spans="1:242">
      <c r="A6438" s="32">
        <v>177</v>
      </c>
      <c r="B6438" s="210" t="s">
        <v>7527</v>
      </c>
      <c r="C6438" s="555" t="s">
        <v>7528</v>
      </c>
      <c r="D6438" s="32" t="s">
        <v>1808</v>
      </c>
      <c r="E6438" s="195">
        <f t="shared" si="418"/>
        <v>0</v>
      </c>
      <c r="F6438" s="187"/>
      <c r="G6438" s="187"/>
      <c r="H6438" s="187"/>
      <c r="I6438" s="48"/>
      <c r="J6438" s="49"/>
      <c r="K6438" s="49"/>
      <c r="L6438" s="49"/>
      <c r="M6438" s="49"/>
      <c r="N6438" s="49"/>
      <c r="O6438" s="49"/>
      <c r="P6438" s="49"/>
      <c r="Q6438" s="49"/>
      <c r="R6438" s="49"/>
      <c r="S6438" s="49"/>
      <c r="T6438" s="49"/>
      <c r="U6438" s="49"/>
      <c r="V6438" s="49"/>
      <c r="W6438" s="49"/>
      <c r="X6438" s="49"/>
      <c r="Y6438" s="49"/>
      <c r="Z6438" s="49"/>
      <c r="AA6438" s="49"/>
      <c r="AB6438" s="49"/>
      <c r="AC6438" s="49"/>
      <c r="AD6438" s="49"/>
      <c r="AE6438" s="49"/>
      <c r="AF6438" s="49"/>
      <c r="AG6438" s="49"/>
      <c r="AH6438" s="49"/>
      <c r="AI6438" s="49"/>
      <c r="AJ6438" s="49"/>
      <c r="AK6438" s="49"/>
      <c r="AL6438" s="49"/>
      <c r="AM6438" s="49"/>
      <c r="AN6438" s="49"/>
      <c r="AO6438" s="49"/>
      <c r="AP6438" s="49"/>
      <c r="AQ6438" s="49"/>
      <c r="AR6438" s="49"/>
      <c r="AS6438" s="49"/>
      <c r="AT6438" s="49"/>
      <c r="AU6438" s="49"/>
      <c r="AV6438" s="49"/>
      <c r="AW6438" s="49"/>
      <c r="AX6438" s="49"/>
      <c r="AY6438" s="49"/>
      <c r="AZ6438" s="49"/>
      <c r="BA6438" s="49"/>
      <c r="BB6438" s="49"/>
      <c r="BC6438" s="49"/>
      <c r="BD6438" s="49"/>
      <c r="BE6438" s="49"/>
      <c r="BF6438" s="49"/>
      <c r="BG6438" s="49"/>
      <c r="BH6438" s="49"/>
      <c r="BI6438" s="49"/>
      <c r="BJ6438" s="49"/>
      <c r="BK6438" s="49"/>
      <c r="BL6438" s="49"/>
      <c r="BM6438" s="49"/>
      <c r="BN6438" s="49"/>
      <c r="BO6438" s="49"/>
      <c r="BP6438" s="49"/>
      <c r="BQ6438" s="49"/>
      <c r="BR6438" s="49"/>
      <c r="BS6438" s="49"/>
      <c r="BT6438" s="49"/>
      <c r="BU6438" s="49"/>
      <c r="BV6438" s="49"/>
      <c r="BW6438" s="49"/>
      <c r="BX6438" s="49"/>
      <c r="BY6438" s="49"/>
      <c r="BZ6438" s="49"/>
      <c r="CA6438" s="49"/>
      <c r="CB6438" s="49"/>
      <c r="CC6438" s="49"/>
      <c r="CD6438" s="49"/>
      <c r="CE6438" s="49"/>
      <c r="CF6438" s="49"/>
      <c r="CG6438" s="49"/>
      <c r="CH6438" s="49"/>
      <c r="CI6438" s="49"/>
      <c r="CJ6438" s="49"/>
      <c r="CK6438" s="49"/>
      <c r="CL6438" s="49"/>
      <c r="CM6438" s="49"/>
      <c r="CN6438" s="49"/>
      <c r="CO6438" s="49"/>
      <c r="CP6438" s="49"/>
      <c r="CQ6438" s="49"/>
      <c r="CR6438" s="49"/>
      <c r="CS6438" s="49"/>
      <c r="CT6438" s="49"/>
      <c r="CU6438" s="49"/>
      <c r="CV6438" s="49"/>
      <c r="CW6438" s="49"/>
      <c r="CX6438" s="49"/>
      <c r="CY6438" s="49"/>
      <c r="CZ6438" s="49"/>
      <c r="DA6438" s="49"/>
      <c r="DB6438" s="49"/>
      <c r="DC6438" s="49"/>
      <c r="DD6438" s="49"/>
      <c r="DE6438" s="49"/>
      <c r="DF6438" s="49"/>
      <c r="DG6438" s="49"/>
      <c r="DH6438" s="49"/>
      <c r="DI6438" s="49"/>
      <c r="DJ6438" s="49"/>
      <c r="DK6438" s="49"/>
      <c r="DL6438" s="49"/>
      <c r="DM6438" s="49"/>
      <c r="DN6438" s="49"/>
      <c r="DO6438" s="49"/>
      <c r="DP6438" s="49"/>
      <c r="DQ6438" s="49"/>
      <c r="DR6438" s="49"/>
      <c r="DS6438" s="49"/>
      <c r="DT6438" s="49"/>
      <c r="DU6438" s="49"/>
      <c r="DV6438" s="49"/>
      <c r="DW6438" s="49"/>
      <c r="DX6438" s="49"/>
      <c r="DY6438" s="49"/>
      <c r="DZ6438" s="49"/>
      <c r="EA6438" s="49"/>
      <c r="EB6438" s="49"/>
      <c r="EC6438" s="49"/>
      <c r="ED6438" s="49"/>
      <c r="EE6438" s="49"/>
      <c r="EF6438" s="49"/>
      <c r="EG6438" s="49"/>
      <c r="EH6438" s="49"/>
      <c r="EI6438" s="49"/>
      <c r="EJ6438" s="49"/>
      <c r="EK6438" s="49"/>
      <c r="EL6438" s="49"/>
      <c r="EM6438" s="49"/>
      <c r="EN6438" s="49"/>
      <c r="EO6438" s="49"/>
      <c r="EP6438" s="49"/>
      <c r="EQ6438" s="49"/>
      <c r="ER6438" s="49"/>
      <c r="ES6438" s="49"/>
      <c r="ET6438" s="49"/>
      <c r="EU6438" s="49"/>
      <c r="EV6438" s="49"/>
      <c r="EW6438" s="49"/>
      <c r="EX6438" s="49"/>
      <c r="EY6438" s="49"/>
      <c r="EZ6438" s="49"/>
      <c r="FA6438" s="49"/>
      <c r="FB6438" s="49"/>
      <c r="FC6438" s="49"/>
      <c r="FD6438" s="49"/>
      <c r="FE6438" s="49"/>
      <c r="FF6438" s="49"/>
      <c r="FG6438" s="49"/>
      <c r="FH6438" s="49"/>
      <c r="FI6438" s="49"/>
      <c r="FJ6438" s="49"/>
      <c r="FK6438" s="49"/>
      <c r="FL6438" s="49"/>
      <c r="FM6438" s="49"/>
      <c r="FN6438" s="49"/>
      <c r="FO6438" s="49"/>
      <c r="FP6438" s="49"/>
      <c r="FQ6438" s="49"/>
      <c r="FR6438" s="49"/>
      <c r="FS6438" s="49"/>
      <c r="FT6438" s="49"/>
      <c r="FU6438" s="49"/>
      <c r="FV6438" s="49"/>
      <c r="FW6438" s="49"/>
      <c r="FX6438" s="49"/>
      <c r="FY6438" s="49"/>
      <c r="FZ6438" s="49"/>
      <c r="GA6438" s="49"/>
      <c r="GB6438" s="49"/>
      <c r="GC6438" s="49"/>
      <c r="GD6438" s="49"/>
      <c r="GE6438" s="49"/>
      <c r="GF6438" s="49"/>
      <c r="GG6438" s="49"/>
      <c r="GH6438" s="49"/>
      <c r="GI6438" s="49"/>
      <c r="GJ6438" s="49"/>
      <c r="GK6438" s="49"/>
      <c r="GL6438" s="49"/>
      <c r="GM6438" s="49"/>
      <c r="GN6438" s="49"/>
      <c r="GO6438" s="49"/>
      <c r="GP6438" s="49"/>
      <c r="GQ6438" s="49"/>
      <c r="GR6438" s="49"/>
      <c r="GS6438" s="49"/>
      <c r="GT6438" s="49"/>
      <c r="GU6438" s="49"/>
      <c r="GV6438" s="49"/>
      <c r="GW6438" s="49"/>
      <c r="GX6438" s="49"/>
      <c r="GY6438" s="49"/>
      <c r="GZ6438" s="49"/>
      <c r="HA6438" s="49"/>
      <c r="HB6438" s="49"/>
      <c r="HC6438" s="49"/>
      <c r="HD6438" s="49"/>
      <c r="HE6438" s="49"/>
      <c r="HF6438" s="49"/>
      <c r="HG6438" s="49"/>
      <c r="HH6438" s="49"/>
      <c r="HI6438" s="49"/>
      <c r="HJ6438" s="49"/>
      <c r="HK6438" s="49"/>
      <c r="HL6438" s="49"/>
      <c r="HM6438" s="49"/>
      <c r="HN6438" s="49"/>
      <c r="HO6438" s="49"/>
      <c r="HP6438" s="49"/>
      <c r="HQ6438" s="49"/>
      <c r="HR6438" s="49"/>
      <c r="HS6438" s="49"/>
      <c r="HT6438" s="49"/>
      <c r="HU6438" s="49"/>
      <c r="HV6438" s="49"/>
      <c r="HW6438" s="49"/>
      <c r="HX6438" s="49"/>
      <c r="HY6438" s="49"/>
      <c r="HZ6438" s="49"/>
      <c r="IA6438" s="49"/>
      <c r="IB6438" s="49"/>
      <c r="IC6438" s="49"/>
      <c r="ID6438" s="49"/>
      <c r="IE6438" s="49"/>
      <c r="IF6438" s="49"/>
      <c r="IG6438" s="49"/>
      <c r="IH6438" s="49"/>
    </row>
    <row r="6439" spans="1:242">
      <c r="A6439" s="32">
        <v>178</v>
      </c>
      <c r="B6439" s="210" t="s">
        <v>7337</v>
      </c>
      <c r="C6439" s="555" t="s">
        <v>7529</v>
      </c>
      <c r="D6439" s="32" t="s">
        <v>1808</v>
      </c>
      <c r="E6439" s="195">
        <f t="shared" si="418"/>
        <v>1</v>
      </c>
      <c r="F6439" s="187"/>
      <c r="G6439" s="187"/>
      <c r="H6439" s="187">
        <v>1</v>
      </c>
      <c r="I6439" s="48"/>
      <c r="J6439" s="49"/>
      <c r="K6439" s="49"/>
      <c r="L6439" s="49"/>
      <c r="M6439" s="49"/>
      <c r="N6439" s="49"/>
      <c r="O6439" s="49"/>
      <c r="P6439" s="49"/>
      <c r="Q6439" s="49"/>
      <c r="R6439" s="49"/>
      <c r="S6439" s="49"/>
      <c r="T6439" s="49"/>
      <c r="U6439" s="49"/>
      <c r="V6439" s="49"/>
      <c r="W6439" s="49"/>
      <c r="X6439" s="49"/>
      <c r="Y6439" s="49"/>
      <c r="Z6439" s="49"/>
      <c r="AA6439" s="49"/>
      <c r="AB6439" s="49"/>
      <c r="AC6439" s="49"/>
      <c r="AD6439" s="49"/>
      <c r="AE6439" s="49"/>
      <c r="AF6439" s="49"/>
      <c r="AG6439" s="49"/>
      <c r="AH6439" s="49"/>
      <c r="AI6439" s="49"/>
      <c r="AJ6439" s="49"/>
      <c r="AK6439" s="49"/>
      <c r="AL6439" s="49"/>
      <c r="AM6439" s="49"/>
      <c r="AN6439" s="49"/>
      <c r="AO6439" s="49"/>
      <c r="AP6439" s="49"/>
      <c r="AQ6439" s="49"/>
      <c r="AR6439" s="49"/>
      <c r="AS6439" s="49"/>
      <c r="AT6439" s="49"/>
      <c r="AU6439" s="49"/>
      <c r="AV6439" s="49"/>
      <c r="AW6439" s="49"/>
      <c r="AX6439" s="49"/>
      <c r="AY6439" s="49"/>
      <c r="AZ6439" s="49"/>
      <c r="BA6439" s="49"/>
      <c r="BB6439" s="49"/>
      <c r="BC6439" s="49"/>
      <c r="BD6439" s="49"/>
      <c r="BE6439" s="49"/>
      <c r="BF6439" s="49"/>
      <c r="BG6439" s="49"/>
      <c r="BH6439" s="49"/>
      <c r="BI6439" s="49"/>
      <c r="BJ6439" s="49"/>
      <c r="BK6439" s="49"/>
      <c r="BL6439" s="49"/>
      <c r="BM6439" s="49"/>
      <c r="BN6439" s="49"/>
      <c r="BO6439" s="49"/>
      <c r="BP6439" s="49"/>
      <c r="BQ6439" s="49"/>
      <c r="BR6439" s="49"/>
      <c r="BS6439" s="49"/>
      <c r="BT6439" s="49"/>
      <c r="BU6439" s="49"/>
      <c r="BV6439" s="49"/>
      <c r="BW6439" s="49"/>
      <c r="BX6439" s="49"/>
      <c r="BY6439" s="49"/>
      <c r="BZ6439" s="49"/>
      <c r="CA6439" s="49"/>
      <c r="CB6439" s="49"/>
      <c r="CC6439" s="49"/>
      <c r="CD6439" s="49"/>
      <c r="CE6439" s="49"/>
      <c r="CF6439" s="49"/>
      <c r="CG6439" s="49"/>
      <c r="CH6439" s="49"/>
      <c r="CI6439" s="49"/>
      <c r="CJ6439" s="49"/>
      <c r="CK6439" s="49"/>
      <c r="CL6439" s="49"/>
      <c r="CM6439" s="49"/>
      <c r="CN6439" s="49"/>
      <c r="CO6439" s="49"/>
      <c r="CP6439" s="49"/>
      <c r="CQ6439" s="49"/>
      <c r="CR6439" s="49"/>
      <c r="CS6439" s="49"/>
      <c r="CT6439" s="49"/>
      <c r="CU6439" s="49"/>
      <c r="CV6439" s="49"/>
      <c r="CW6439" s="49"/>
      <c r="CX6439" s="49"/>
      <c r="CY6439" s="49"/>
      <c r="CZ6439" s="49"/>
      <c r="DA6439" s="49"/>
      <c r="DB6439" s="49"/>
      <c r="DC6439" s="49"/>
      <c r="DD6439" s="49"/>
      <c r="DE6439" s="49"/>
      <c r="DF6439" s="49"/>
      <c r="DG6439" s="49"/>
      <c r="DH6439" s="49"/>
      <c r="DI6439" s="49"/>
      <c r="DJ6439" s="49"/>
      <c r="DK6439" s="49"/>
      <c r="DL6439" s="49"/>
      <c r="DM6439" s="49"/>
      <c r="DN6439" s="49"/>
      <c r="DO6439" s="49"/>
      <c r="DP6439" s="49"/>
      <c r="DQ6439" s="49"/>
      <c r="DR6439" s="49"/>
      <c r="DS6439" s="49"/>
      <c r="DT6439" s="49"/>
      <c r="DU6439" s="49"/>
      <c r="DV6439" s="49"/>
      <c r="DW6439" s="49"/>
      <c r="DX6439" s="49"/>
      <c r="DY6439" s="49"/>
      <c r="DZ6439" s="49"/>
      <c r="EA6439" s="49"/>
      <c r="EB6439" s="49"/>
      <c r="EC6439" s="49"/>
      <c r="ED6439" s="49"/>
      <c r="EE6439" s="49"/>
      <c r="EF6439" s="49"/>
      <c r="EG6439" s="49"/>
      <c r="EH6439" s="49"/>
      <c r="EI6439" s="49"/>
      <c r="EJ6439" s="49"/>
      <c r="EK6439" s="49"/>
      <c r="EL6439" s="49"/>
      <c r="EM6439" s="49"/>
      <c r="EN6439" s="49"/>
      <c r="EO6439" s="49"/>
      <c r="EP6439" s="49"/>
      <c r="EQ6439" s="49"/>
      <c r="ER6439" s="49"/>
      <c r="ES6439" s="49"/>
      <c r="ET6439" s="49"/>
      <c r="EU6439" s="49"/>
      <c r="EV6439" s="49"/>
      <c r="EW6439" s="49"/>
      <c r="EX6439" s="49"/>
      <c r="EY6439" s="49"/>
      <c r="EZ6439" s="49"/>
      <c r="FA6439" s="49"/>
      <c r="FB6439" s="49"/>
      <c r="FC6439" s="49"/>
      <c r="FD6439" s="49"/>
      <c r="FE6439" s="49"/>
      <c r="FF6439" s="49"/>
      <c r="FG6439" s="49"/>
      <c r="FH6439" s="49"/>
      <c r="FI6439" s="49"/>
      <c r="FJ6439" s="49"/>
      <c r="FK6439" s="49"/>
      <c r="FL6439" s="49"/>
      <c r="FM6439" s="49"/>
      <c r="FN6439" s="49"/>
      <c r="FO6439" s="49"/>
      <c r="FP6439" s="49"/>
      <c r="FQ6439" s="49"/>
      <c r="FR6439" s="49"/>
      <c r="FS6439" s="49"/>
      <c r="FT6439" s="49"/>
      <c r="FU6439" s="49"/>
      <c r="FV6439" s="49"/>
      <c r="FW6439" s="49"/>
      <c r="FX6439" s="49"/>
      <c r="FY6439" s="49"/>
      <c r="FZ6439" s="49"/>
      <c r="GA6439" s="49"/>
      <c r="GB6439" s="49"/>
      <c r="GC6439" s="49"/>
      <c r="GD6439" s="49"/>
      <c r="GE6439" s="49"/>
      <c r="GF6439" s="49"/>
      <c r="GG6439" s="49"/>
      <c r="GH6439" s="49"/>
      <c r="GI6439" s="49"/>
      <c r="GJ6439" s="49"/>
      <c r="GK6439" s="49"/>
      <c r="GL6439" s="49"/>
      <c r="GM6439" s="49"/>
      <c r="GN6439" s="49"/>
      <c r="GO6439" s="49"/>
      <c r="GP6439" s="49"/>
      <c r="GQ6439" s="49"/>
      <c r="GR6439" s="49"/>
      <c r="GS6439" s="49"/>
      <c r="GT6439" s="49"/>
      <c r="GU6439" s="49"/>
      <c r="GV6439" s="49"/>
      <c r="GW6439" s="49"/>
      <c r="GX6439" s="49"/>
      <c r="GY6439" s="49"/>
      <c r="GZ6439" s="49"/>
      <c r="HA6439" s="49"/>
      <c r="HB6439" s="49"/>
      <c r="HC6439" s="49"/>
      <c r="HD6439" s="49"/>
      <c r="HE6439" s="49"/>
      <c r="HF6439" s="49"/>
      <c r="HG6439" s="49"/>
      <c r="HH6439" s="49"/>
      <c r="HI6439" s="49"/>
      <c r="HJ6439" s="49"/>
      <c r="HK6439" s="49"/>
      <c r="HL6439" s="49"/>
      <c r="HM6439" s="49"/>
      <c r="HN6439" s="49"/>
      <c r="HO6439" s="49"/>
      <c r="HP6439" s="49"/>
      <c r="HQ6439" s="49"/>
      <c r="HR6439" s="49"/>
      <c r="HS6439" s="49"/>
      <c r="HT6439" s="49"/>
      <c r="HU6439" s="49"/>
      <c r="HV6439" s="49"/>
      <c r="HW6439" s="49"/>
      <c r="HX6439" s="49"/>
      <c r="HY6439" s="49"/>
      <c r="HZ6439" s="49"/>
      <c r="IA6439" s="49"/>
      <c r="IB6439" s="49"/>
      <c r="IC6439" s="49"/>
      <c r="ID6439" s="49"/>
      <c r="IE6439" s="49"/>
      <c r="IF6439" s="49"/>
      <c r="IG6439" s="49"/>
      <c r="IH6439" s="49"/>
    </row>
    <row r="6440" spans="1:242">
      <c r="A6440" s="32">
        <v>179</v>
      </c>
      <c r="B6440" s="210" t="s">
        <v>7337</v>
      </c>
      <c r="C6440" s="555" t="s">
        <v>7530</v>
      </c>
      <c r="D6440" s="32" t="s">
        <v>1808</v>
      </c>
      <c r="E6440" s="195">
        <f t="shared" si="418"/>
        <v>1</v>
      </c>
      <c r="F6440" s="187"/>
      <c r="G6440" s="187">
        <v>1</v>
      </c>
      <c r="H6440" s="187"/>
      <c r="I6440" s="48"/>
      <c r="J6440" s="49"/>
      <c r="K6440" s="49"/>
      <c r="L6440" s="49"/>
      <c r="M6440" s="49"/>
      <c r="N6440" s="49"/>
      <c r="O6440" s="49"/>
      <c r="P6440" s="49"/>
      <c r="Q6440" s="49"/>
      <c r="R6440" s="49"/>
      <c r="S6440" s="49"/>
      <c r="T6440" s="49"/>
      <c r="U6440" s="49"/>
      <c r="V6440" s="49"/>
      <c r="W6440" s="49"/>
      <c r="X6440" s="49"/>
      <c r="Y6440" s="49"/>
      <c r="Z6440" s="49"/>
      <c r="AA6440" s="49"/>
      <c r="AB6440" s="49"/>
      <c r="AC6440" s="49"/>
      <c r="AD6440" s="49"/>
      <c r="AE6440" s="49"/>
      <c r="AF6440" s="49"/>
      <c r="AG6440" s="49"/>
      <c r="AH6440" s="49"/>
      <c r="AI6440" s="49"/>
      <c r="AJ6440" s="49"/>
      <c r="AK6440" s="49"/>
      <c r="AL6440" s="49"/>
      <c r="AM6440" s="49"/>
      <c r="AN6440" s="49"/>
      <c r="AO6440" s="49"/>
      <c r="AP6440" s="49"/>
      <c r="AQ6440" s="49"/>
      <c r="AR6440" s="49"/>
      <c r="AS6440" s="49"/>
      <c r="AT6440" s="49"/>
      <c r="AU6440" s="49"/>
      <c r="AV6440" s="49"/>
      <c r="AW6440" s="49"/>
      <c r="AX6440" s="49"/>
      <c r="AY6440" s="49"/>
      <c r="AZ6440" s="49"/>
      <c r="BA6440" s="49"/>
      <c r="BB6440" s="49"/>
      <c r="BC6440" s="49"/>
      <c r="BD6440" s="49"/>
      <c r="BE6440" s="49"/>
      <c r="BF6440" s="49"/>
      <c r="BG6440" s="49"/>
      <c r="BH6440" s="49"/>
      <c r="BI6440" s="49"/>
      <c r="BJ6440" s="49"/>
      <c r="BK6440" s="49"/>
      <c r="BL6440" s="49"/>
      <c r="BM6440" s="49"/>
      <c r="BN6440" s="49"/>
      <c r="BO6440" s="49"/>
      <c r="BP6440" s="49"/>
      <c r="BQ6440" s="49"/>
      <c r="BR6440" s="49"/>
      <c r="BS6440" s="49"/>
      <c r="BT6440" s="49"/>
      <c r="BU6440" s="49"/>
      <c r="BV6440" s="49"/>
      <c r="BW6440" s="49"/>
      <c r="BX6440" s="49"/>
      <c r="BY6440" s="49"/>
      <c r="BZ6440" s="49"/>
      <c r="CA6440" s="49"/>
      <c r="CB6440" s="49"/>
      <c r="CC6440" s="49"/>
      <c r="CD6440" s="49"/>
      <c r="CE6440" s="49"/>
      <c r="CF6440" s="49"/>
      <c r="CG6440" s="49"/>
      <c r="CH6440" s="49"/>
      <c r="CI6440" s="49"/>
      <c r="CJ6440" s="49"/>
      <c r="CK6440" s="49"/>
      <c r="CL6440" s="49"/>
      <c r="CM6440" s="49"/>
      <c r="CN6440" s="49"/>
      <c r="CO6440" s="49"/>
      <c r="CP6440" s="49"/>
      <c r="CQ6440" s="49"/>
      <c r="CR6440" s="49"/>
      <c r="CS6440" s="49"/>
      <c r="CT6440" s="49"/>
      <c r="CU6440" s="49"/>
      <c r="CV6440" s="49"/>
      <c r="CW6440" s="49"/>
      <c r="CX6440" s="49"/>
      <c r="CY6440" s="49"/>
      <c r="CZ6440" s="49"/>
      <c r="DA6440" s="49"/>
      <c r="DB6440" s="49"/>
      <c r="DC6440" s="49"/>
      <c r="DD6440" s="49"/>
      <c r="DE6440" s="49"/>
      <c r="DF6440" s="49"/>
      <c r="DG6440" s="49"/>
      <c r="DH6440" s="49"/>
      <c r="DI6440" s="49"/>
      <c r="DJ6440" s="49"/>
      <c r="DK6440" s="49"/>
      <c r="DL6440" s="49"/>
      <c r="DM6440" s="49"/>
      <c r="DN6440" s="49"/>
      <c r="DO6440" s="49"/>
      <c r="DP6440" s="49"/>
      <c r="DQ6440" s="49"/>
      <c r="DR6440" s="49"/>
      <c r="DS6440" s="49"/>
      <c r="DT6440" s="49"/>
      <c r="DU6440" s="49"/>
      <c r="DV6440" s="49"/>
      <c r="DW6440" s="49"/>
      <c r="DX6440" s="49"/>
      <c r="DY6440" s="49"/>
      <c r="DZ6440" s="49"/>
      <c r="EA6440" s="49"/>
      <c r="EB6440" s="49"/>
      <c r="EC6440" s="49"/>
      <c r="ED6440" s="49"/>
      <c r="EE6440" s="49"/>
      <c r="EF6440" s="49"/>
      <c r="EG6440" s="49"/>
      <c r="EH6440" s="49"/>
      <c r="EI6440" s="49"/>
      <c r="EJ6440" s="49"/>
      <c r="EK6440" s="49"/>
      <c r="EL6440" s="49"/>
      <c r="EM6440" s="49"/>
      <c r="EN6440" s="49"/>
      <c r="EO6440" s="49"/>
      <c r="EP6440" s="49"/>
      <c r="EQ6440" s="49"/>
      <c r="ER6440" s="49"/>
      <c r="ES6440" s="49"/>
      <c r="ET6440" s="49"/>
      <c r="EU6440" s="49"/>
      <c r="EV6440" s="49"/>
      <c r="EW6440" s="49"/>
      <c r="EX6440" s="49"/>
      <c r="EY6440" s="49"/>
      <c r="EZ6440" s="49"/>
      <c r="FA6440" s="49"/>
      <c r="FB6440" s="49"/>
      <c r="FC6440" s="49"/>
      <c r="FD6440" s="49"/>
      <c r="FE6440" s="49"/>
      <c r="FF6440" s="49"/>
      <c r="FG6440" s="49"/>
      <c r="FH6440" s="49"/>
      <c r="FI6440" s="49"/>
      <c r="FJ6440" s="49"/>
      <c r="FK6440" s="49"/>
      <c r="FL6440" s="49"/>
      <c r="FM6440" s="49"/>
      <c r="FN6440" s="49"/>
      <c r="FO6440" s="49"/>
      <c r="FP6440" s="49"/>
      <c r="FQ6440" s="49"/>
      <c r="FR6440" s="49"/>
      <c r="FS6440" s="49"/>
      <c r="FT6440" s="49"/>
      <c r="FU6440" s="49"/>
      <c r="FV6440" s="49"/>
      <c r="FW6440" s="49"/>
      <c r="FX6440" s="49"/>
      <c r="FY6440" s="49"/>
      <c r="FZ6440" s="49"/>
      <c r="GA6440" s="49"/>
      <c r="GB6440" s="49"/>
      <c r="GC6440" s="49"/>
      <c r="GD6440" s="49"/>
      <c r="GE6440" s="49"/>
      <c r="GF6440" s="49"/>
      <c r="GG6440" s="49"/>
      <c r="GH6440" s="49"/>
      <c r="GI6440" s="49"/>
      <c r="GJ6440" s="49"/>
      <c r="GK6440" s="49"/>
      <c r="GL6440" s="49"/>
      <c r="GM6440" s="49"/>
      <c r="GN6440" s="49"/>
      <c r="GO6440" s="49"/>
      <c r="GP6440" s="49"/>
      <c r="GQ6440" s="49"/>
      <c r="GR6440" s="49"/>
      <c r="GS6440" s="49"/>
      <c r="GT6440" s="49"/>
      <c r="GU6440" s="49"/>
      <c r="GV6440" s="49"/>
      <c r="GW6440" s="49"/>
      <c r="GX6440" s="49"/>
      <c r="GY6440" s="49"/>
      <c r="GZ6440" s="49"/>
      <c r="HA6440" s="49"/>
      <c r="HB6440" s="49"/>
      <c r="HC6440" s="49"/>
      <c r="HD6440" s="49"/>
      <c r="HE6440" s="49"/>
      <c r="HF6440" s="49"/>
      <c r="HG6440" s="49"/>
      <c r="HH6440" s="49"/>
      <c r="HI6440" s="49"/>
      <c r="HJ6440" s="49"/>
      <c r="HK6440" s="49"/>
      <c r="HL6440" s="49"/>
      <c r="HM6440" s="49"/>
      <c r="HN6440" s="49"/>
      <c r="HO6440" s="49"/>
      <c r="HP6440" s="49"/>
      <c r="HQ6440" s="49"/>
      <c r="HR6440" s="49"/>
      <c r="HS6440" s="49"/>
      <c r="HT6440" s="49"/>
      <c r="HU6440" s="49"/>
      <c r="HV6440" s="49"/>
      <c r="HW6440" s="49"/>
      <c r="HX6440" s="49"/>
      <c r="HY6440" s="49"/>
      <c r="HZ6440" s="49"/>
      <c r="IA6440" s="49"/>
      <c r="IB6440" s="49"/>
      <c r="IC6440" s="49"/>
      <c r="ID6440" s="49"/>
      <c r="IE6440" s="49"/>
      <c r="IF6440" s="49"/>
      <c r="IG6440" s="49"/>
      <c r="IH6440" s="49"/>
    </row>
    <row r="6441" spans="1:242">
      <c r="A6441" s="32">
        <v>180</v>
      </c>
      <c r="B6441" s="210" t="s">
        <v>7531</v>
      </c>
      <c r="C6441" s="555" t="s">
        <v>7532</v>
      </c>
      <c r="D6441" s="32" t="s">
        <v>1808</v>
      </c>
      <c r="E6441" s="195">
        <f t="shared" si="418"/>
        <v>0</v>
      </c>
      <c r="F6441" s="187"/>
      <c r="G6441" s="187"/>
      <c r="H6441" s="187"/>
      <c r="I6441" s="48"/>
      <c r="J6441" s="49"/>
      <c r="K6441" s="49"/>
      <c r="L6441" s="49"/>
      <c r="M6441" s="49"/>
      <c r="N6441" s="49"/>
      <c r="O6441" s="49"/>
      <c r="P6441" s="49"/>
      <c r="Q6441" s="49"/>
      <c r="R6441" s="49"/>
      <c r="S6441" s="49"/>
      <c r="T6441" s="49"/>
      <c r="U6441" s="49"/>
      <c r="V6441" s="49"/>
      <c r="W6441" s="49"/>
      <c r="X6441" s="49"/>
      <c r="Y6441" s="49"/>
      <c r="Z6441" s="49"/>
      <c r="AA6441" s="49"/>
      <c r="AB6441" s="49"/>
      <c r="AC6441" s="49"/>
      <c r="AD6441" s="49"/>
      <c r="AE6441" s="49"/>
      <c r="AF6441" s="49"/>
      <c r="AG6441" s="49"/>
      <c r="AH6441" s="49"/>
      <c r="AI6441" s="49"/>
      <c r="AJ6441" s="49"/>
      <c r="AK6441" s="49"/>
      <c r="AL6441" s="49"/>
      <c r="AM6441" s="49"/>
      <c r="AN6441" s="49"/>
      <c r="AO6441" s="49"/>
      <c r="AP6441" s="49"/>
      <c r="AQ6441" s="49"/>
      <c r="AR6441" s="49"/>
      <c r="AS6441" s="49"/>
      <c r="AT6441" s="49"/>
      <c r="AU6441" s="49"/>
      <c r="AV6441" s="49"/>
      <c r="AW6441" s="49"/>
      <c r="AX6441" s="49"/>
      <c r="AY6441" s="49"/>
      <c r="AZ6441" s="49"/>
      <c r="BA6441" s="49"/>
      <c r="BB6441" s="49"/>
      <c r="BC6441" s="49"/>
      <c r="BD6441" s="49"/>
      <c r="BE6441" s="49"/>
      <c r="BF6441" s="49"/>
      <c r="BG6441" s="49"/>
      <c r="BH6441" s="49"/>
      <c r="BI6441" s="49"/>
      <c r="BJ6441" s="49"/>
      <c r="BK6441" s="49"/>
      <c r="BL6441" s="49"/>
      <c r="BM6441" s="49"/>
      <c r="BN6441" s="49"/>
      <c r="BO6441" s="49"/>
      <c r="BP6441" s="49"/>
      <c r="BQ6441" s="49"/>
      <c r="BR6441" s="49"/>
      <c r="BS6441" s="49"/>
      <c r="BT6441" s="49"/>
      <c r="BU6441" s="49"/>
      <c r="BV6441" s="49"/>
      <c r="BW6441" s="49"/>
      <c r="BX6441" s="49"/>
      <c r="BY6441" s="49"/>
      <c r="BZ6441" s="49"/>
      <c r="CA6441" s="49"/>
      <c r="CB6441" s="49"/>
      <c r="CC6441" s="49"/>
      <c r="CD6441" s="49"/>
      <c r="CE6441" s="49"/>
      <c r="CF6441" s="49"/>
      <c r="CG6441" s="49"/>
      <c r="CH6441" s="49"/>
      <c r="CI6441" s="49"/>
      <c r="CJ6441" s="49"/>
      <c r="CK6441" s="49"/>
      <c r="CL6441" s="49"/>
      <c r="CM6441" s="49"/>
      <c r="CN6441" s="49"/>
      <c r="CO6441" s="49"/>
      <c r="CP6441" s="49"/>
      <c r="CQ6441" s="49"/>
      <c r="CR6441" s="49"/>
      <c r="CS6441" s="49"/>
      <c r="CT6441" s="49"/>
      <c r="CU6441" s="49"/>
      <c r="CV6441" s="49"/>
      <c r="CW6441" s="49"/>
      <c r="CX6441" s="49"/>
      <c r="CY6441" s="49"/>
      <c r="CZ6441" s="49"/>
      <c r="DA6441" s="49"/>
      <c r="DB6441" s="49"/>
      <c r="DC6441" s="49"/>
      <c r="DD6441" s="49"/>
      <c r="DE6441" s="49"/>
      <c r="DF6441" s="49"/>
      <c r="DG6441" s="49"/>
      <c r="DH6441" s="49"/>
      <c r="DI6441" s="49"/>
      <c r="DJ6441" s="49"/>
      <c r="DK6441" s="49"/>
      <c r="DL6441" s="49"/>
      <c r="DM6441" s="49"/>
      <c r="DN6441" s="49"/>
      <c r="DO6441" s="49"/>
      <c r="DP6441" s="49"/>
      <c r="DQ6441" s="49"/>
      <c r="DR6441" s="49"/>
      <c r="DS6441" s="49"/>
      <c r="DT6441" s="49"/>
      <c r="DU6441" s="49"/>
      <c r="DV6441" s="49"/>
      <c r="DW6441" s="49"/>
      <c r="DX6441" s="49"/>
      <c r="DY6441" s="49"/>
      <c r="DZ6441" s="49"/>
      <c r="EA6441" s="49"/>
      <c r="EB6441" s="49"/>
      <c r="EC6441" s="49"/>
      <c r="ED6441" s="49"/>
      <c r="EE6441" s="49"/>
      <c r="EF6441" s="49"/>
      <c r="EG6441" s="49"/>
      <c r="EH6441" s="49"/>
      <c r="EI6441" s="49"/>
      <c r="EJ6441" s="49"/>
      <c r="EK6441" s="49"/>
      <c r="EL6441" s="49"/>
      <c r="EM6441" s="49"/>
      <c r="EN6441" s="49"/>
      <c r="EO6441" s="49"/>
      <c r="EP6441" s="49"/>
      <c r="EQ6441" s="49"/>
      <c r="ER6441" s="49"/>
      <c r="ES6441" s="49"/>
      <c r="ET6441" s="49"/>
      <c r="EU6441" s="49"/>
      <c r="EV6441" s="49"/>
      <c r="EW6441" s="49"/>
      <c r="EX6441" s="49"/>
      <c r="EY6441" s="49"/>
      <c r="EZ6441" s="49"/>
      <c r="FA6441" s="49"/>
      <c r="FB6441" s="49"/>
      <c r="FC6441" s="49"/>
      <c r="FD6441" s="49"/>
      <c r="FE6441" s="49"/>
      <c r="FF6441" s="49"/>
      <c r="FG6441" s="49"/>
      <c r="FH6441" s="49"/>
      <c r="FI6441" s="49"/>
      <c r="FJ6441" s="49"/>
      <c r="FK6441" s="49"/>
      <c r="FL6441" s="49"/>
      <c r="FM6441" s="49"/>
      <c r="FN6441" s="49"/>
      <c r="FO6441" s="49"/>
      <c r="FP6441" s="49"/>
      <c r="FQ6441" s="49"/>
      <c r="FR6441" s="49"/>
      <c r="FS6441" s="49"/>
      <c r="FT6441" s="49"/>
      <c r="FU6441" s="49"/>
      <c r="FV6441" s="49"/>
      <c r="FW6441" s="49"/>
      <c r="FX6441" s="49"/>
      <c r="FY6441" s="49"/>
      <c r="FZ6441" s="49"/>
      <c r="GA6441" s="49"/>
      <c r="GB6441" s="49"/>
      <c r="GC6441" s="49"/>
      <c r="GD6441" s="49"/>
      <c r="GE6441" s="49"/>
      <c r="GF6441" s="49"/>
      <c r="GG6441" s="49"/>
      <c r="GH6441" s="49"/>
      <c r="GI6441" s="49"/>
      <c r="GJ6441" s="49"/>
      <c r="GK6441" s="49"/>
      <c r="GL6441" s="49"/>
      <c r="GM6441" s="49"/>
      <c r="GN6441" s="49"/>
      <c r="GO6441" s="49"/>
      <c r="GP6441" s="49"/>
      <c r="GQ6441" s="49"/>
      <c r="GR6441" s="49"/>
      <c r="GS6441" s="49"/>
      <c r="GT6441" s="49"/>
      <c r="GU6441" s="49"/>
      <c r="GV6441" s="49"/>
      <c r="GW6441" s="49"/>
      <c r="GX6441" s="49"/>
      <c r="GY6441" s="49"/>
      <c r="GZ6441" s="49"/>
      <c r="HA6441" s="49"/>
      <c r="HB6441" s="49"/>
      <c r="HC6441" s="49"/>
      <c r="HD6441" s="49"/>
      <c r="HE6441" s="49"/>
      <c r="HF6441" s="49"/>
      <c r="HG6441" s="49"/>
      <c r="HH6441" s="49"/>
      <c r="HI6441" s="49"/>
      <c r="HJ6441" s="49"/>
      <c r="HK6441" s="49"/>
      <c r="HL6441" s="49"/>
      <c r="HM6441" s="49"/>
      <c r="HN6441" s="49"/>
      <c r="HO6441" s="49"/>
      <c r="HP6441" s="49"/>
      <c r="HQ6441" s="49"/>
      <c r="HR6441" s="49"/>
      <c r="HS6441" s="49"/>
      <c r="HT6441" s="49"/>
      <c r="HU6441" s="49"/>
      <c r="HV6441" s="49"/>
      <c r="HW6441" s="49"/>
      <c r="HX6441" s="49"/>
      <c r="HY6441" s="49"/>
      <c r="HZ6441" s="49"/>
      <c r="IA6441" s="49"/>
      <c r="IB6441" s="49"/>
      <c r="IC6441" s="49"/>
      <c r="ID6441" s="49"/>
      <c r="IE6441" s="49"/>
      <c r="IF6441" s="49"/>
      <c r="IG6441" s="49"/>
      <c r="IH6441" s="49"/>
    </row>
    <row r="6442" spans="1:242" ht="30" customHeight="1">
      <c r="A6442" s="512"/>
      <c r="B6442" s="916" t="s">
        <v>7533</v>
      </c>
      <c r="C6442" s="916"/>
      <c r="D6442" s="916"/>
      <c r="E6442" s="916"/>
      <c r="F6442" s="916"/>
      <c r="G6442" s="916"/>
      <c r="H6442" s="916"/>
      <c r="I6442" s="48"/>
      <c r="J6442" s="49"/>
      <c r="K6442" s="49"/>
      <c r="L6442" s="49"/>
      <c r="M6442" s="49"/>
      <c r="N6442" s="49"/>
      <c r="O6442" s="49"/>
      <c r="P6442" s="49"/>
      <c r="Q6442" s="49"/>
      <c r="R6442" s="49"/>
      <c r="S6442" s="49"/>
      <c r="T6442" s="49"/>
      <c r="U6442" s="49"/>
      <c r="V6442" s="49"/>
      <c r="W6442" s="49"/>
      <c r="X6442" s="49"/>
      <c r="Y6442" s="49"/>
      <c r="Z6442" s="49"/>
      <c r="AA6442" s="49"/>
      <c r="AB6442" s="49"/>
      <c r="AC6442" s="49"/>
      <c r="AD6442" s="49"/>
      <c r="AE6442" s="49"/>
      <c r="AF6442" s="49"/>
      <c r="AG6442" s="49"/>
      <c r="AH6442" s="49"/>
      <c r="AI6442" s="49"/>
      <c r="AJ6442" s="49"/>
      <c r="AK6442" s="49"/>
      <c r="AL6442" s="49"/>
      <c r="AM6442" s="49"/>
      <c r="AN6442" s="49"/>
      <c r="AO6442" s="49"/>
      <c r="AP6442" s="49"/>
      <c r="AQ6442" s="49"/>
      <c r="AR6442" s="49"/>
      <c r="AS6442" s="49"/>
      <c r="AT6442" s="49"/>
      <c r="AU6442" s="49"/>
      <c r="AV6442" s="49"/>
      <c r="AW6442" s="49"/>
      <c r="AX6442" s="49"/>
      <c r="AY6442" s="49"/>
      <c r="AZ6442" s="49"/>
      <c r="BA6442" s="49"/>
      <c r="BB6442" s="49"/>
      <c r="BC6442" s="49"/>
      <c r="BD6442" s="49"/>
      <c r="BE6442" s="49"/>
      <c r="BF6442" s="49"/>
      <c r="BG6442" s="49"/>
      <c r="BH6442" s="49"/>
      <c r="BI6442" s="49"/>
      <c r="BJ6442" s="49"/>
      <c r="BK6442" s="49"/>
      <c r="BL6442" s="49"/>
      <c r="BM6442" s="49"/>
      <c r="BN6442" s="49"/>
      <c r="BO6442" s="49"/>
      <c r="BP6442" s="49"/>
      <c r="BQ6442" s="49"/>
      <c r="BR6442" s="49"/>
      <c r="BS6442" s="49"/>
      <c r="BT6442" s="49"/>
      <c r="BU6442" s="49"/>
      <c r="BV6442" s="49"/>
      <c r="BW6442" s="49"/>
      <c r="BX6442" s="49"/>
      <c r="BY6442" s="49"/>
      <c r="BZ6442" s="49"/>
      <c r="CA6442" s="49"/>
      <c r="CB6442" s="49"/>
      <c r="CC6442" s="49"/>
      <c r="CD6442" s="49"/>
      <c r="CE6442" s="49"/>
      <c r="CF6442" s="49"/>
      <c r="CG6442" s="49"/>
      <c r="CH6442" s="49"/>
      <c r="CI6442" s="49"/>
      <c r="CJ6442" s="49"/>
      <c r="CK6442" s="49"/>
      <c r="CL6442" s="49"/>
      <c r="CM6442" s="49"/>
      <c r="CN6442" s="49"/>
      <c r="CO6442" s="49"/>
      <c r="CP6442" s="49"/>
      <c r="CQ6442" s="49"/>
      <c r="CR6442" s="49"/>
      <c r="CS6442" s="49"/>
      <c r="CT6442" s="49"/>
      <c r="CU6442" s="49"/>
      <c r="CV6442" s="49"/>
      <c r="CW6442" s="49"/>
      <c r="CX6442" s="49"/>
      <c r="CY6442" s="49"/>
      <c r="CZ6442" s="49"/>
      <c r="DA6442" s="49"/>
      <c r="DB6442" s="49"/>
      <c r="DC6442" s="49"/>
      <c r="DD6442" s="49"/>
      <c r="DE6442" s="49"/>
      <c r="DF6442" s="49"/>
      <c r="DG6442" s="49"/>
      <c r="DH6442" s="49"/>
      <c r="DI6442" s="49"/>
      <c r="DJ6442" s="49"/>
      <c r="DK6442" s="49"/>
      <c r="DL6442" s="49"/>
      <c r="DM6442" s="49"/>
      <c r="DN6442" s="49"/>
      <c r="DO6442" s="49"/>
      <c r="DP6442" s="49"/>
      <c r="DQ6442" s="49"/>
      <c r="DR6442" s="49"/>
      <c r="DS6442" s="49"/>
      <c r="DT6442" s="49"/>
      <c r="DU6442" s="49"/>
      <c r="DV6442" s="49"/>
      <c r="DW6442" s="49"/>
      <c r="DX6442" s="49"/>
      <c r="DY6442" s="49"/>
      <c r="DZ6442" s="49"/>
      <c r="EA6442" s="49"/>
      <c r="EB6442" s="49"/>
      <c r="EC6442" s="49"/>
      <c r="ED6442" s="49"/>
      <c r="EE6442" s="49"/>
      <c r="EF6442" s="49"/>
      <c r="EG6442" s="49"/>
      <c r="EH6442" s="49"/>
      <c r="EI6442" s="49"/>
      <c r="EJ6442" s="49"/>
      <c r="EK6442" s="49"/>
      <c r="EL6442" s="49"/>
      <c r="EM6442" s="49"/>
      <c r="EN6442" s="49"/>
      <c r="EO6442" s="49"/>
      <c r="EP6442" s="49"/>
      <c r="EQ6442" s="49"/>
      <c r="ER6442" s="49"/>
      <c r="ES6442" s="49"/>
      <c r="ET6442" s="49"/>
      <c r="EU6442" s="49"/>
      <c r="EV6442" s="49"/>
      <c r="EW6442" s="49"/>
      <c r="EX6442" s="49"/>
      <c r="EY6442" s="49"/>
      <c r="EZ6442" s="49"/>
      <c r="FA6442" s="49"/>
      <c r="FB6442" s="49"/>
      <c r="FC6442" s="49"/>
      <c r="FD6442" s="49"/>
      <c r="FE6442" s="49"/>
      <c r="FF6442" s="49"/>
      <c r="FG6442" s="49"/>
      <c r="FH6442" s="49"/>
      <c r="FI6442" s="49"/>
      <c r="FJ6442" s="49"/>
      <c r="FK6442" s="49"/>
      <c r="FL6442" s="49"/>
      <c r="FM6442" s="49"/>
      <c r="FN6442" s="49"/>
      <c r="FO6442" s="49"/>
      <c r="FP6442" s="49"/>
      <c r="FQ6442" s="49"/>
      <c r="FR6442" s="49"/>
      <c r="FS6442" s="49"/>
      <c r="FT6442" s="49"/>
      <c r="FU6442" s="49"/>
      <c r="FV6442" s="49"/>
      <c r="FW6442" s="49"/>
      <c r="FX6442" s="49"/>
      <c r="FY6442" s="49"/>
      <c r="FZ6442" s="49"/>
      <c r="GA6442" s="49"/>
      <c r="GB6442" s="49"/>
      <c r="GC6442" s="49"/>
      <c r="GD6442" s="49"/>
      <c r="GE6442" s="49"/>
      <c r="GF6442" s="49"/>
      <c r="GG6442" s="49"/>
      <c r="GH6442" s="49"/>
      <c r="GI6442" s="49"/>
      <c r="GJ6442" s="49"/>
      <c r="GK6442" s="49"/>
      <c r="GL6442" s="49"/>
      <c r="GM6442" s="49"/>
      <c r="GN6442" s="49"/>
      <c r="GO6442" s="49"/>
      <c r="GP6442" s="49"/>
      <c r="GQ6442" s="49"/>
      <c r="GR6442" s="49"/>
      <c r="GS6442" s="49"/>
      <c r="GT6442" s="49"/>
      <c r="GU6442" s="49"/>
      <c r="GV6442" s="49"/>
      <c r="GW6442" s="49"/>
      <c r="GX6442" s="49"/>
      <c r="GY6442" s="49"/>
      <c r="GZ6442" s="49"/>
      <c r="HA6442" s="49"/>
      <c r="HB6442" s="49"/>
      <c r="HC6442" s="49"/>
      <c r="HD6442" s="49"/>
      <c r="HE6442" s="49"/>
      <c r="HF6442" s="49"/>
      <c r="HG6442" s="49"/>
      <c r="HH6442" s="49"/>
      <c r="HI6442" s="49"/>
      <c r="HJ6442" s="49"/>
      <c r="HK6442" s="49"/>
      <c r="HL6442" s="49"/>
      <c r="HM6442" s="49"/>
      <c r="HN6442" s="49"/>
      <c r="HO6442" s="49"/>
      <c r="HP6442" s="49"/>
      <c r="HQ6442" s="49"/>
      <c r="HR6442" s="49"/>
      <c r="HS6442" s="49"/>
      <c r="HT6442" s="49"/>
      <c r="HU6442" s="49"/>
      <c r="HV6442" s="49"/>
      <c r="HW6442" s="49"/>
      <c r="HX6442" s="49"/>
      <c r="HY6442" s="49"/>
      <c r="HZ6442" s="49"/>
      <c r="IA6442" s="49"/>
      <c r="IB6442" s="49"/>
      <c r="IC6442" s="49"/>
      <c r="ID6442" s="49"/>
      <c r="IE6442" s="49"/>
      <c r="IF6442" s="49"/>
      <c r="IG6442" s="49"/>
      <c r="IH6442" s="49"/>
    </row>
    <row r="6443" spans="1:242">
      <c r="A6443" s="32">
        <v>181</v>
      </c>
      <c r="B6443" s="210" t="s">
        <v>7378</v>
      </c>
      <c r="C6443" s="555" t="s">
        <v>7534</v>
      </c>
      <c r="D6443" s="32" t="s">
        <v>1808</v>
      </c>
      <c r="E6443" s="195">
        <f t="shared" ref="E6443:E6450" si="419">+F6443+G6443+H6443</f>
        <v>0</v>
      </c>
      <c r="F6443" s="187"/>
      <c r="G6443" s="187"/>
      <c r="H6443" s="187"/>
      <c r="I6443" s="48"/>
      <c r="J6443" s="49"/>
      <c r="K6443" s="49"/>
      <c r="L6443" s="49"/>
      <c r="M6443" s="49"/>
      <c r="N6443" s="49"/>
      <c r="O6443" s="49"/>
      <c r="P6443" s="49"/>
      <c r="Q6443" s="49"/>
      <c r="R6443" s="49"/>
      <c r="S6443" s="49"/>
      <c r="T6443" s="49"/>
      <c r="U6443" s="49"/>
      <c r="V6443" s="49"/>
      <c r="W6443" s="49"/>
      <c r="X6443" s="49"/>
      <c r="Y6443" s="49"/>
      <c r="Z6443" s="49"/>
      <c r="AA6443" s="49"/>
      <c r="AB6443" s="49"/>
      <c r="AC6443" s="49"/>
      <c r="AD6443" s="49"/>
      <c r="AE6443" s="49"/>
      <c r="AF6443" s="49"/>
      <c r="AG6443" s="49"/>
      <c r="AH6443" s="49"/>
      <c r="AI6443" s="49"/>
      <c r="AJ6443" s="49"/>
      <c r="AK6443" s="49"/>
      <c r="AL6443" s="49"/>
      <c r="AM6443" s="49"/>
      <c r="AN6443" s="49"/>
      <c r="AO6443" s="49"/>
      <c r="AP6443" s="49"/>
      <c r="AQ6443" s="49"/>
      <c r="AR6443" s="49"/>
      <c r="AS6443" s="49"/>
      <c r="AT6443" s="49"/>
      <c r="AU6443" s="49"/>
      <c r="AV6443" s="49"/>
      <c r="AW6443" s="49"/>
      <c r="AX6443" s="49"/>
      <c r="AY6443" s="49"/>
      <c r="AZ6443" s="49"/>
      <c r="BA6443" s="49"/>
      <c r="BB6443" s="49"/>
      <c r="BC6443" s="49"/>
      <c r="BD6443" s="49"/>
      <c r="BE6443" s="49"/>
      <c r="BF6443" s="49"/>
      <c r="BG6443" s="49"/>
      <c r="BH6443" s="49"/>
      <c r="BI6443" s="49"/>
      <c r="BJ6443" s="49"/>
      <c r="BK6443" s="49"/>
      <c r="BL6443" s="49"/>
      <c r="BM6443" s="49"/>
      <c r="BN6443" s="49"/>
      <c r="BO6443" s="49"/>
      <c r="BP6443" s="49"/>
      <c r="BQ6443" s="49"/>
      <c r="BR6443" s="49"/>
      <c r="BS6443" s="49"/>
      <c r="BT6443" s="49"/>
      <c r="BU6443" s="49"/>
      <c r="BV6443" s="49"/>
      <c r="BW6443" s="49"/>
      <c r="BX6443" s="49"/>
      <c r="BY6443" s="49"/>
      <c r="BZ6443" s="49"/>
      <c r="CA6443" s="49"/>
      <c r="CB6443" s="49"/>
      <c r="CC6443" s="49"/>
      <c r="CD6443" s="49"/>
      <c r="CE6443" s="49"/>
      <c r="CF6443" s="49"/>
      <c r="CG6443" s="49"/>
      <c r="CH6443" s="49"/>
      <c r="CI6443" s="49"/>
      <c r="CJ6443" s="49"/>
      <c r="CK6443" s="49"/>
      <c r="CL6443" s="49"/>
      <c r="CM6443" s="49"/>
      <c r="CN6443" s="49"/>
      <c r="CO6443" s="49"/>
      <c r="CP6443" s="49"/>
      <c r="CQ6443" s="49"/>
      <c r="CR6443" s="49"/>
      <c r="CS6443" s="49"/>
      <c r="CT6443" s="49"/>
      <c r="CU6443" s="49"/>
      <c r="CV6443" s="49"/>
      <c r="CW6443" s="49"/>
      <c r="CX6443" s="49"/>
      <c r="CY6443" s="49"/>
      <c r="CZ6443" s="49"/>
      <c r="DA6443" s="49"/>
      <c r="DB6443" s="49"/>
      <c r="DC6443" s="49"/>
      <c r="DD6443" s="49"/>
      <c r="DE6443" s="49"/>
      <c r="DF6443" s="49"/>
      <c r="DG6443" s="49"/>
      <c r="DH6443" s="49"/>
      <c r="DI6443" s="49"/>
      <c r="DJ6443" s="49"/>
      <c r="DK6443" s="49"/>
      <c r="DL6443" s="49"/>
      <c r="DM6443" s="49"/>
      <c r="DN6443" s="49"/>
      <c r="DO6443" s="49"/>
      <c r="DP6443" s="49"/>
      <c r="DQ6443" s="49"/>
      <c r="DR6443" s="49"/>
      <c r="DS6443" s="49"/>
      <c r="DT6443" s="49"/>
      <c r="DU6443" s="49"/>
      <c r="DV6443" s="49"/>
      <c r="DW6443" s="49"/>
      <c r="DX6443" s="49"/>
      <c r="DY6443" s="49"/>
      <c r="DZ6443" s="49"/>
      <c r="EA6443" s="49"/>
      <c r="EB6443" s="49"/>
      <c r="EC6443" s="49"/>
      <c r="ED6443" s="49"/>
      <c r="EE6443" s="49"/>
      <c r="EF6443" s="49"/>
      <c r="EG6443" s="49"/>
      <c r="EH6443" s="49"/>
      <c r="EI6443" s="49"/>
      <c r="EJ6443" s="49"/>
      <c r="EK6443" s="49"/>
      <c r="EL6443" s="49"/>
      <c r="EM6443" s="49"/>
      <c r="EN6443" s="49"/>
      <c r="EO6443" s="49"/>
      <c r="EP6443" s="49"/>
      <c r="EQ6443" s="49"/>
      <c r="ER6443" s="49"/>
      <c r="ES6443" s="49"/>
      <c r="ET6443" s="49"/>
      <c r="EU6443" s="49"/>
      <c r="EV6443" s="49"/>
      <c r="EW6443" s="49"/>
      <c r="EX6443" s="49"/>
      <c r="EY6443" s="49"/>
      <c r="EZ6443" s="49"/>
      <c r="FA6443" s="49"/>
      <c r="FB6443" s="49"/>
      <c r="FC6443" s="49"/>
      <c r="FD6443" s="49"/>
      <c r="FE6443" s="49"/>
      <c r="FF6443" s="49"/>
      <c r="FG6443" s="49"/>
      <c r="FH6443" s="49"/>
      <c r="FI6443" s="49"/>
      <c r="FJ6443" s="49"/>
      <c r="FK6443" s="49"/>
      <c r="FL6443" s="49"/>
      <c r="FM6443" s="49"/>
      <c r="FN6443" s="49"/>
      <c r="FO6443" s="49"/>
      <c r="FP6443" s="49"/>
      <c r="FQ6443" s="49"/>
      <c r="FR6443" s="49"/>
      <c r="FS6443" s="49"/>
      <c r="FT6443" s="49"/>
      <c r="FU6443" s="49"/>
      <c r="FV6443" s="49"/>
      <c r="FW6443" s="49"/>
      <c r="FX6443" s="49"/>
      <c r="FY6443" s="49"/>
      <c r="FZ6443" s="49"/>
      <c r="GA6443" s="49"/>
      <c r="GB6443" s="49"/>
      <c r="GC6443" s="49"/>
      <c r="GD6443" s="49"/>
      <c r="GE6443" s="49"/>
      <c r="GF6443" s="49"/>
      <c r="GG6443" s="49"/>
      <c r="GH6443" s="49"/>
      <c r="GI6443" s="49"/>
      <c r="GJ6443" s="49"/>
      <c r="GK6443" s="49"/>
      <c r="GL6443" s="49"/>
      <c r="GM6443" s="49"/>
      <c r="GN6443" s="49"/>
      <c r="GO6443" s="49"/>
      <c r="GP6443" s="49"/>
      <c r="GQ6443" s="49"/>
      <c r="GR6443" s="49"/>
      <c r="GS6443" s="49"/>
      <c r="GT6443" s="49"/>
      <c r="GU6443" s="49"/>
      <c r="GV6443" s="49"/>
      <c r="GW6443" s="49"/>
      <c r="GX6443" s="49"/>
      <c r="GY6443" s="49"/>
      <c r="GZ6443" s="49"/>
      <c r="HA6443" s="49"/>
      <c r="HB6443" s="49"/>
      <c r="HC6443" s="49"/>
      <c r="HD6443" s="49"/>
      <c r="HE6443" s="49"/>
      <c r="HF6443" s="49"/>
      <c r="HG6443" s="49"/>
      <c r="HH6443" s="49"/>
      <c r="HI6443" s="49"/>
      <c r="HJ6443" s="49"/>
      <c r="HK6443" s="49"/>
      <c r="HL6443" s="49"/>
      <c r="HM6443" s="49"/>
      <c r="HN6443" s="49"/>
      <c r="HO6443" s="49"/>
      <c r="HP6443" s="49"/>
      <c r="HQ6443" s="49"/>
      <c r="HR6443" s="49"/>
      <c r="HS6443" s="49"/>
      <c r="HT6443" s="49"/>
      <c r="HU6443" s="49"/>
      <c r="HV6443" s="49"/>
      <c r="HW6443" s="49"/>
      <c r="HX6443" s="49"/>
      <c r="HY6443" s="49"/>
      <c r="HZ6443" s="49"/>
      <c r="IA6443" s="49"/>
      <c r="IB6443" s="49"/>
      <c r="IC6443" s="49"/>
      <c r="ID6443" s="49"/>
      <c r="IE6443" s="49"/>
      <c r="IF6443" s="49"/>
      <c r="IG6443" s="49"/>
      <c r="IH6443" s="49"/>
    </row>
    <row r="6444" spans="1:242">
      <c r="A6444" s="32">
        <v>182</v>
      </c>
      <c r="B6444" s="210" t="s">
        <v>7299</v>
      </c>
      <c r="C6444" s="555" t="s">
        <v>7535</v>
      </c>
      <c r="D6444" s="32" t="s">
        <v>1808</v>
      </c>
      <c r="E6444" s="195">
        <f t="shared" si="419"/>
        <v>4</v>
      </c>
      <c r="F6444" s="187">
        <v>2</v>
      </c>
      <c r="G6444" s="187"/>
      <c r="H6444" s="187">
        <v>2</v>
      </c>
      <c r="I6444" s="48"/>
      <c r="J6444" s="49"/>
      <c r="K6444" s="49"/>
      <c r="L6444" s="49"/>
      <c r="M6444" s="49"/>
      <c r="N6444" s="49"/>
      <c r="O6444" s="49"/>
      <c r="P6444" s="49"/>
      <c r="Q6444" s="49"/>
      <c r="R6444" s="49"/>
      <c r="S6444" s="49"/>
      <c r="T6444" s="49"/>
      <c r="U6444" s="49"/>
      <c r="V6444" s="49"/>
      <c r="W6444" s="49"/>
      <c r="X6444" s="49"/>
      <c r="Y6444" s="49"/>
      <c r="Z6444" s="49"/>
      <c r="AA6444" s="49"/>
      <c r="AB6444" s="49"/>
      <c r="AC6444" s="49"/>
      <c r="AD6444" s="49"/>
      <c r="AE6444" s="49"/>
      <c r="AF6444" s="49"/>
      <c r="AG6444" s="49"/>
      <c r="AH6444" s="49"/>
      <c r="AI6444" s="49"/>
      <c r="AJ6444" s="49"/>
      <c r="AK6444" s="49"/>
      <c r="AL6444" s="49"/>
      <c r="AM6444" s="49"/>
      <c r="AN6444" s="49"/>
      <c r="AO6444" s="49"/>
      <c r="AP6444" s="49"/>
      <c r="AQ6444" s="49"/>
      <c r="AR6444" s="49"/>
      <c r="AS6444" s="49"/>
      <c r="AT6444" s="49"/>
      <c r="AU6444" s="49"/>
      <c r="AV6444" s="49"/>
      <c r="AW6444" s="49"/>
      <c r="AX6444" s="49"/>
      <c r="AY6444" s="49"/>
      <c r="AZ6444" s="49"/>
      <c r="BA6444" s="49"/>
      <c r="BB6444" s="49"/>
      <c r="BC6444" s="49"/>
      <c r="BD6444" s="49"/>
      <c r="BE6444" s="49"/>
      <c r="BF6444" s="49"/>
      <c r="BG6444" s="49"/>
      <c r="BH6444" s="49"/>
      <c r="BI6444" s="49"/>
      <c r="BJ6444" s="49"/>
      <c r="BK6444" s="49"/>
      <c r="BL6444" s="49"/>
      <c r="BM6444" s="49"/>
      <c r="BN6444" s="49"/>
      <c r="BO6444" s="49"/>
      <c r="BP6444" s="49"/>
      <c r="BQ6444" s="49"/>
      <c r="BR6444" s="49"/>
      <c r="BS6444" s="49"/>
      <c r="BT6444" s="49"/>
      <c r="BU6444" s="49"/>
      <c r="BV6444" s="49"/>
      <c r="BW6444" s="49"/>
      <c r="BX6444" s="49"/>
      <c r="BY6444" s="49"/>
      <c r="BZ6444" s="49"/>
      <c r="CA6444" s="49"/>
      <c r="CB6444" s="49"/>
      <c r="CC6444" s="49"/>
      <c r="CD6444" s="49"/>
      <c r="CE6444" s="49"/>
      <c r="CF6444" s="49"/>
      <c r="CG6444" s="49"/>
      <c r="CH6444" s="49"/>
      <c r="CI6444" s="49"/>
      <c r="CJ6444" s="49"/>
      <c r="CK6444" s="49"/>
      <c r="CL6444" s="49"/>
      <c r="CM6444" s="49"/>
      <c r="CN6444" s="49"/>
      <c r="CO6444" s="49"/>
      <c r="CP6444" s="49"/>
      <c r="CQ6444" s="49"/>
      <c r="CR6444" s="49"/>
      <c r="CS6444" s="49"/>
      <c r="CT6444" s="49"/>
      <c r="CU6444" s="49"/>
      <c r="CV6444" s="49"/>
      <c r="CW6444" s="49"/>
      <c r="CX6444" s="49"/>
      <c r="CY6444" s="49"/>
      <c r="CZ6444" s="49"/>
      <c r="DA6444" s="49"/>
      <c r="DB6444" s="49"/>
      <c r="DC6444" s="49"/>
      <c r="DD6444" s="49"/>
      <c r="DE6444" s="49"/>
      <c r="DF6444" s="49"/>
      <c r="DG6444" s="49"/>
      <c r="DH6444" s="49"/>
      <c r="DI6444" s="49"/>
      <c r="DJ6444" s="49"/>
      <c r="DK6444" s="49"/>
      <c r="DL6444" s="49"/>
      <c r="DM6444" s="49"/>
      <c r="DN6444" s="49"/>
      <c r="DO6444" s="49"/>
      <c r="DP6444" s="49"/>
      <c r="DQ6444" s="49"/>
      <c r="DR6444" s="49"/>
      <c r="DS6444" s="49"/>
      <c r="DT6444" s="49"/>
      <c r="DU6444" s="49"/>
      <c r="DV6444" s="49"/>
      <c r="DW6444" s="49"/>
      <c r="DX6444" s="49"/>
      <c r="DY6444" s="49"/>
      <c r="DZ6444" s="49"/>
      <c r="EA6444" s="49"/>
      <c r="EB6444" s="49"/>
      <c r="EC6444" s="49"/>
      <c r="ED6444" s="49"/>
      <c r="EE6444" s="49"/>
      <c r="EF6444" s="49"/>
      <c r="EG6444" s="49"/>
      <c r="EH6444" s="49"/>
      <c r="EI6444" s="49"/>
      <c r="EJ6444" s="49"/>
      <c r="EK6444" s="49"/>
      <c r="EL6444" s="49"/>
      <c r="EM6444" s="49"/>
      <c r="EN6444" s="49"/>
      <c r="EO6444" s="49"/>
      <c r="EP6444" s="49"/>
      <c r="EQ6444" s="49"/>
      <c r="ER6444" s="49"/>
      <c r="ES6444" s="49"/>
      <c r="ET6444" s="49"/>
      <c r="EU6444" s="49"/>
      <c r="EV6444" s="49"/>
      <c r="EW6444" s="49"/>
      <c r="EX6444" s="49"/>
      <c r="EY6444" s="49"/>
      <c r="EZ6444" s="49"/>
      <c r="FA6444" s="49"/>
      <c r="FB6444" s="49"/>
      <c r="FC6444" s="49"/>
      <c r="FD6444" s="49"/>
      <c r="FE6444" s="49"/>
      <c r="FF6444" s="49"/>
      <c r="FG6444" s="49"/>
      <c r="FH6444" s="49"/>
      <c r="FI6444" s="49"/>
      <c r="FJ6444" s="49"/>
      <c r="FK6444" s="49"/>
      <c r="FL6444" s="49"/>
      <c r="FM6444" s="49"/>
      <c r="FN6444" s="49"/>
      <c r="FO6444" s="49"/>
      <c r="FP6444" s="49"/>
      <c r="FQ6444" s="49"/>
      <c r="FR6444" s="49"/>
      <c r="FS6444" s="49"/>
      <c r="FT6444" s="49"/>
      <c r="FU6444" s="49"/>
      <c r="FV6444" s="49"/>
      <c r="FW6444" s="49"/>
      <c r="FX6444" s="49"/>
      <c r="FY6444" s="49"/>
      <c r="FZ6444" s="49"/>
      <c r="GA6444" s="49"/>
      <c r="GB6444" s="49"/>
      <c r="GC6444" s="49"/>
      <c r="GD6444" s="49"/>
      <c r="GE6444" s="49"/>
      <c r="GF6444" s="49"/>
      <c r="GG6444" s="49"/>
      <c r="GH6444" s="49"/>
      <c r="GI6444" s="49"/>
      <c r="GJ6444" s="49"/>
      <c r="GK6444" s="49"/>
      <c r="GL6444" s="49"/>
      <c r="GM6444" s="49"/>
      <c r="GN6444" s="49"/>
      <c r="GO6444" s="49"/>
      <c r="GP6444" s="49"/>
      <c r="GQ6444" s="49"/>
      <c r="GR6444" s="49"/>
      <c r="GS6444" s="49"/>
      <c r="GT6444" s="49"/>
      <c r="GU6444" s="49"/>
      <c r="GV6444" s="49"/>
      <c r="GW6444" s="49"/>
      <c r="GX6444" s="49"/>
      <c r="GY6444" s="49"/>
      <c r="GZ6444" s="49"/>
      <c r="HA6444" s="49"/>
      <c r="HB6444" s="49"/>
      <c r="HC6444" s="49"/>
      <c r="HD6444" s="49"/>
      <c r="HE6444" s="49"/>
      <c r="HF6444" s="49"/>
      <c r="HG6444" s="49"/>
      <c r="HH6444" s="49"/>
      <c r="HI6444" s="49"/>
      <c r="HJ6444" s="49"/>
      <c r="HK6444" s="49"/>
      <c r="HL6444" s="49"/>
      <c r="HM6444" s="49"/>
      <c r="HN6444" s="49"/>
      <c r="HO6444" s="49"/>
      <c r="HP6444" s="49"/>
      <c r="HQ6444" s="49"/>
      <c r="HR6444" s="49"/>
      <c r="HS6444" s="49"/>
      <c r="HT6444" s="49"/>
      <c r="HU6444" s="49"/>
      <c r="HV6444" s="49"/>
      <c r="HW6444" s="49"/>
      <c r="HX6444" s="49"/>
      <c r="HY6444" s="49"/>
      <c r="HZ6444" s="49"/>
      <c r="IA6444" s="49"/>
      <c r="IB6444" s="49"/>
      <c r="IC6444" s="49"/>
      <c r="ID6444" s="49"/>
      <c r="IE6444" s="49"/>
      <c r="IF6444" s="49"/>
      <c r="IG6444" s="49"/>
      <c r="IH6444" s="49"/>
    </row>
    <row r="6445" spans="1:242">
      <c r="A6445" s="32">
        <v>183</v>
      </c>
      <c r="B6445" s="210" t="s">
        <v>7277</v>
      </c>
      <c r="C6445" s="555" t="s">
        <v>7536</v>
      </c>
      <c r="D6445" s="32" t="s">
        <v>1808</v>
      </c>
      <c r="E6445" s="195">
        <f t="shared" si="419"/>
        <v>2</v>
      </c>
      <c r="F6445" s="187"/>
      <c r="G6445" s="187">
        <v>2</v>
      </c>
      <c r="H6445" s="187"/>
      <c r="I6445" s="48"/>
      <c r="J6445" s="49"/>
      <c r="K6445" s="49"/>
      <c r="L6445" s="49"/>
      <c r="M6445" s="49"/>
      <c r="N6445" s="49"/>
      <c r="O6445" s="49"/>
      <c r="P6445" s="49"/>
      <c r="Q6445" s="49"/>
      <c r="R6445" s="49"/>
      <c r="S6445" s="49"/>
      <c r="T6445" s="49"/>
      <c r="U6445" s="49"/>
      <c r="V6445" s="49"/>
      <c r="W6445" s="49"/>
      <c r="X6445" s="49"/>
      <c r="Y6445" s="49"/>
      <c r="Z6445" s="49"/>
      <c r="AA6445" s="49"/>
      <c r="AB6445" s="49"/>
      <c r="AC6445" s="49"/>
      <c r="AD6445" s="49"/>
      <c r="AE6445" s="49"/>
      <c r="AF6445" s="49"/>
      <c r="AG6445" s="49"/>
      <c r="AH6445" s="49"/>
      <c r="AI6445" s="49"/>
      <c r="AJ6445" s="49"/>
      <c r="AK6445" s="49"/>
      <c r="AL6445" s="49"/>
      <c r="AM6445" s="49"/>
      <c r="AN6445" s="49"/>
      <c r="AO6445" s="49"/>
      <c r="AP6445" s="49"/>
      <c r="AQ6445" s="49"/>
      <c r="AR6445" s="49"/>
      <c r="AS6445" s="49"/>
      <c r="AT6445" s="49"/>
      <c r="AU6445" s="49"/>
      <c r="AV6445" s="49"/>
      <c r="AW6445" s="49"/>
      <c r="AX6445" s="49"/>
      <c r="AY6445" s="49"/>
      <c r="AZ6445" s="49"/>
      <c r="BA6445" s="49"/>
      <c r="BB6445" s="49"/>
      <c r="BC6445" s="49"/>
      <c r="BD6445" s="49"/>
      <c r="BE6445" s="49"/>
      <c r="BF6445" s="49"/>
      <c r="BG6445" s="49"/>
      <c r="BH6445" s="49"/>
      <c r="BI6445" s="49"/>
      <c r="BJ6445" s="49"/>
      <c r="BK6445" s="49"/>
      <c r="BL6445" s="49"/>
      <c r="BM6445" s="49"/>
      <c r="BN6445" s="49"/>
      <c r="BO6445" s="49"/>
      <c r="BP6445" s="49"/>
      <c r="BQ6445" s="49"/>
      <c r="BR6445" s="49"/>
      <c r="BS6445" s="49"/>
      <c r="BT6445" s="49"/>
      <c r="BU6445" s="49"/>
      <c r="BV6445" s="49"/>
      <c r="BW6445" s="49"/>
      <c r="BX6445" s="49"/>
      <c r="BY6445" s="49"/>
      <c r="BZ6445" s="49"/>
      <c r="CA6445" s="49"/>
      <c r="CB6445" s="49"/>
      <c r="CC6445" s="49"/>
      <c r="CD6445" s="49"/>
      <c r="CE6445" s="49"/>
      <c r="CF6445" s="49"/>
      <c r="CG6445" s="49"/>
      <c r="CH6445" s="49"/>
      <c r="CI6445" s="49"/>
      <c r="CJ6445" s="49"/>
      <c r="CK6445" s="49"/>
      <c r="CL6445" s="49"/>
      <c r="CM6445" s="49"/>
      <c r="CN6445" s="49"/>
      <c r="CO6445" s="49"/>
      <c r="CP6445" s="49"/>
      <c r="CQ6445" s="49"/>
      <c r="CR6445" s="49"/>
      <c r="CS6445" s="49"/>
      <c r="CT6445" s="49"/>
      <c r="CU6445" s="49"/>
      <c r="CV6445" s="49"/>
      <c r="CW6445" s="49"/>
      <c r="CX6445" s="49"/>
      <c r="CY6445" s="49"/>
      <c r="CZ6445" s="49"/>
      <c r="DA6445" s="49"/>
      <c r="DB6445" s="49"/>
      <c r="DC6445" s="49"/>
      <c r="DD6445" s="49"/>
      <c r="DE6445" s="49"/>
      <c r="DF6445" s="49"/>
      <c r="DG6445" s="49"/>
      <c r="DH6445" s="49"/>
      <c r="DI6445" s="49"/>
      <c r="DJ6445" s="49"/>
      <c r="DK6445" s="49"/>
      <c r="DL6445" s="49"/>
      <c r="DM6445" s="49"/>
      <c r="DN6445" s="49"/>
      <c r="DO6445" s="49"/>
      <c r="DP6445" s="49"/>
      <c r="DQ6445" s="49"/>
      <c r="DR6445" s="49"/>
      <c r="DS6445" s="49"/>
      <c r="DT6445" s="49"/>
      <c r="DU6445" s="49"/>
      <c r="DV6445" s="49"/>
      <c r="DW6445" s="49"/>
      <c r="DX6445" s="49"/>
      <c r="DY6445" s="49"/>
      <c r="DZ6445" s="49"/>
      <c r="EA6445" s="49"/>
      <c r="EB6445" s="49"/>
      <c r="EC6445" s="49"/>
      <c r="ED6445" s="49"/>
      <c r="EE6445" s="49"/>
      <c r="EF6445" s="49"/>
      <c r="EG6445" s="49"/>
      <c r="EH6445" s="49"/>
      <c r="EI6445" s="49"/>
      <c r="EJ6445" s="49"/>
      <c r="EK6445" s="49"/>
      <c r="EL6445" s="49"/>
      <c r="EM6445" s="49"/>
      <c r="EN6445" s="49"/>
      <c r="EO6445" s="49"/>
      <c r="EP6445" s="49"/>
      <c r="EQ6445" s="49"/>
      <c r="ER6445" s="49"/>
      <c r="ES6445" s="49"/>
      <c r="ET6445" s="49"/>
      <c r="EU6445" s="49"/>
      <c r="EV6445" s="49"/>
      <c r="EW6445" s="49"/>
      <c r="EX6445" s="49"/>
      <c r="EY6445" s="49"/>
      <c r="EZ6445" s="49"/>
      <c r="FA6445" s="49"/>
      <c r="FB6445" s="49"/>
      <c r="FC6445" s="49"/>
      <c r="FD6445" s="49"/>
      <c r="FE6445" s="49"/>
      <c r="FF6445" s="49"/>
      <c r="FG6445" s="49"/>
      <c r="FH6445" s="49"/>
      <c r="FI6445" s="49"/>
      <c r="FJ6445" s="49"/>
      <c r="FK6445" s="49"/>
      <c r="FL6445" s="49"/>
      <c r="FM6445" s="49"/>
      <c r="FN6445" s="49"/>
      <c r="FO6445" s="49"/>
      <c r="FP6445" s="49"/>
      <c r="FQ6445" s="49"/>
      <c r="FR6445" s="49"/>
      <c r="FS6445" s="49"/>
      <c r="FT6445" s="49"/>
      <c r="FU6445" s="49"/>
      <c r="FV6445" s="49"/>
      <c r="FW6445" s="49"/>
      <c r="FX6445" s="49"/>
      <c r="FY6445" s="49"/>
      <c r="FZ6445" s="49"/>
      <c r="GA6445" s="49"/>
      <c r="GB6445" s="49"/>
      <c r="GC6445" s="49"/>
      <c r="GD6445" s="49"/>
      <c r="GE6445" s="49"/>
      <c r="GF6445" s="49"/>
      <c r="GG6445" s="49"/>
      <c r="GH6445" s="49"/>
      <c r="GI6445" s="49"/>
      <c r="GJ6445" s="49"/>
      <c r="GK6445" s="49"/>
      <c r="GL6445" s="49"/>
      <c r="GM6445" s="49"/>
      <c r="GN6445" s="49"/>
      <c r="GO6445" s="49"/>
      <c r="GP6445" s="49"/>
      <c r="GQ6445" s="49"/>
      <c r="GR6445" s="49"/>
      <c r="GS6445" s="49"/>
      <c r="GT6445" s="49"/>
      <c r="GU6445" s="49"/>
      <c r="GV6445" s="49"/>
      <c r="GW6445" s="49"/>
      <c r="GX6445" s="49"/>
      <c r="GY6445" s="49"/>
      <c r="GZ6445" s="49"/>
      <c r="HA6445" s="49"/>
      <c r="HB6445" s="49"/>
      <c r="HC6445" s="49"/>
      <c r="HD6445" s="49"/>
      <c r="HE6445" s="49"/>
      <c r="HF6445" s="49"/>
      <c r="HG6445" s="49"/>
      <c r="HH6445" s="49"/>
      <c r="HI6445" s="49"/>
      <c r="HJ6445" s="49"/>
      <c r="HK6445" s="49"/>
      <c r="HL6445" s="49"/>
      <c r="HM6445" s="49"/>
      <c r="HN6445" s="49"/>
      <c r="HO6445" s="49"/>
      <c r="HP6445" s="49"/>
      <c r="HQ6445" s="49"/>
      <c r="HR6445" s="49"/>
      <c r="HS6445" s="49"/>
      <c r="HT6445" s="49"/>
      <c r="HU6445" s="49"/>
      <c r="HV6445" s="49"/>
      <c r="HW6445" s="49"/>
      <c r="HX6445" s="49"/>
      <c r="HY6445" s="49"/>
      <c r="HZ6445" s="49"/>
      <c r="IA6445" s="49"/>
      <c r="IB6445" s="49"/>
      <c r="IC6445" s="49"/>
      <c r="ID6445" s="49"/>
      <c r="IE6445" s="49"/>
      <c r="IF6445" s="49"/>
      <c r="IG6445" s="49"/>
      <c r="IH6445" s="49"/>
    </row>
    <row r="6446" spans="1:242">
      <c r="A6446" s="32">
        <v>184</v>
      </c>
      <c r="B6446" s="210" t="s">
        <v>3252</v>
      </c>
      <c r="C6446" s="555" t="s">
        <v>7537</v>
      </c>
      <c r="D6446" s="32" t="s">
        <v>1808</v>
      </c>
      <c r="E6446" s="195">
        <f t="shared" si="419"/>
        <v>0</v>
      </c>
      <c r="F6446" s="187"/>
      <c r="G6446" s="187"/>
      <c r="H6446" s="187"/>
      <c r="I6446" s="48"/>
      <c r="J6446" s="49"/>
      <c r="K6446" s="49"/>
      <c r="L6446" s="49"/>
      <c r="M6446" s="49"/>
      <c r="N6446" s="49"/>
      <c r="O6446" s="49"/>
      <c r="P6446" s="49"/>
      <c r="Q6446" s="49"/>
      <c r="R6446" s="49"/>
      <c r="S6446" s="49"/>
      <c r="T6446" s="49"/>
      <c r="U6446" s="49"/>
      <c r="V6446" s="49"/>
      <c r="W6446" s="49"/>
      <c r="X6446" s="49"/>
      <c r="Y6446" s="49"/>
      <c r="Z6446" s="49"/>
      <c r="AA6446" s="49"/>
      <c r="AB6446" s="49"/>
      <c r="AC6446" s="49"/>
      <c r="AD6446" s="49"/>
      <c r="AE6446" s="49"/>
      <c r="AF6446" s="49"/>
      <c r="AG6446" s="49"/>
      <c r="AH6446" s="49"/>
      <c r="AI6446" s="49"/>
      <c r="AJ6446" s="49"/>
      <c r="AK6446" s="49"/>
      <c r="AL6446" s="49"/>
      <c r="AM6446" s="49"/>
      <c r="AN6446" s="49"/>
      <c r="AO6446" s="49"/>
      <c r="AP6446" s="49"/>
      <c r="AQ6446" s="49"/>
      <c r="AR6446" s="49"/>
      <c r="AS6446" s="49"/>
      <c r="AT6446" s="49"/>
      <c r="AU6446" s="49"/>
      <c r="AV6446" s="49"/>
      <c r="AW6446" s="49"/>
      <c r="AX6446" s="49"/>
      <c r="AY6446" s="49"/>
      <c r="AZ6446" s="49"/>
      <c r="BA6446" s="49"/>
      <c r="BB6446" s="49"/>
      <c r="BC6446" s="49"/>
      <c r="BD6446" s="49"/>
      <c r="BE6446" s="49"/>
      <c r="BF6446" s="49"/>
      <c r="BG6446" s="49"/>
      <c r="BH6446" s="49"/>
      <c r="BI6446" s="49"/>
      <c r="BJ6446" s="49"/>
      <c r="BK6446" s="49"/>
      <c r="BL6446" s="49"/>
      <c r="BM6446" s="49"/>
      <c r="BN6446" s="49"/>
      <c r="BO6446" s="49"/>
      <c r="BP6446" s="49"/>
      <c r="BQ6446" s="49"/>
      <c r="BR6446" s="49"/>
      <c r="BS6446" s="49"/>
      <c r="BT6446" s="49"/>
      <c r="BU6446" s="49"/>
      <c r="BV6446" s="49"/>
      <c r="BW6446" s="49"/>
      <c r="BX6446" s="49"/>
      <c r="BY6446" s="49"/>
      <c r="BZ6446" s="49"/>
      <c r="CA6446" s="49"/>
      <c r="CB6446" s="49"/>
      <c r="CC6446" s="49"/>
      <c r="CD6446" s="49"/>
      <c r="CE6446" s="49"/>
      <c r="CF6446" s="49"/>
      <c r="CG6446" s="49"/>
      <c r="CH6446" s="49"/>
      <c r="CI6446" s="49"/>
      <c r="CJ6446" s="49"/>
      <c r="CK6446" s="49"/>
      <c r="CL6446" s="49"/>
      <c r="CM6446" s="49"/>
      <c r="CN6446" s="49"/>
      <c r="CO6446" s="49"/>
      <c r="CP6446" s="49"/>
      <c r="CQ6446" s="49"/>
      <c r="CR6446" s="49"/>
      <c r="CS6446" s="49"/>
      <c r="CT6446" s="49"/>
      <c r="CU6446" s="49"/>
      <c r="CV6446" s="49"/>
      <c r="CW6446" s="49"/>
      <c r="CX6446" s="49"/>
      <c r="CY6446" s="49"/>
      <c r="CZ6446" s="49"/>
      <c r="DA6446" s="49"/>
      <c r="DB6446" s="49"/>
      <c r="DC6446" s="49"/>
      <c r="DD6446" s="49"/>
      <c r="DE6446" s="49"/>
      <c r="DF6446" s="49"/>
      <c r="DG6446" s="49"/>
      <c r="DH6446" s="49"/>
      <c r="DI6446" s="49"/>
      <c r="DJ6446" s="49"/>
      <c r="DK6446" s="49"/>
      <c r="DL6446" s="49"/>
      <c r="DM6446" s="49"/>
      <c r="DN6446" s="49"/>
      <c r="DO6446" s="49"/>
      <c r="DP6446" s="49"/>
      <c r="DQ6446" s="49"/>
      <c r="DR6446" s="49"/>
      <c r="DS6446" s="49"/>
      <c r="DT6446" s="49"/>
      <c r="DU6446" s="49"/>
      <c r="DV6446" s="49"/>
      <c r="DW6446" s="49"/>
      <c r="DX6446" s="49"/>
      <c r="DY6446" s="49"/>
      <c r="DZ6446" s="49"/>
      <c r="EA6446" s="49"/>
      <c r="EB6446" s="49"/>
      <c r="EC6446" s="49"/>
      <c r="ED6446" s="49"/>
      <c r="EE6446" s="49"/>
      <c r="EF6446" s="49"/>
      <c r="EG6446" s="49"/>
      <c r="EH6446" s="49"/>
      <c r="EI6446" s="49"/>
      <c r="EJ6446" s="49"/>
      <c r="EK6446" s="49"/>
      <c r="EL6446" s="49"/>
      <c r="EM6446" s="49"/>
      <c r="EN6446" s="49"/>
      <c r="EO6446" s="49"/>
      <c r="EP6446" s="49"/>
      <c r="EQ6446" s="49"/>
      <c r="ER6446" s="49"/>
      <c r="ES6446" s="49"/>
      <c r="ET6446" s="49"/>
      <c r="EU6446" s="49"/>
      <c r="EV6446" s="49"/>
      <c r="EW6446" s="49"/>
      <c r="EX6446" s="49"/>
      <c r="EY6446" s="49"/>
      <c r="EZ6446" s="49"/>
      <c r="FA6446" s="49"/>
      <c r="FB6446" s="49"/>
      <c r="FC6446" s="49"/>
      <c r="FD6446" s="49"/>
      <c r="FE6446" s="49"/>
      <c r="FF6446" s="49"/>
      <c r="FG6446" s="49"/>
      <c r="FH6446" s="49"/>
      <c r="FI6446" s="49"/>
      <c r="FJ6446" s="49"/>
      <c r="FK6446" s="49"/>
      <c r="FL6446" s="49"/>
      <c r="FM6446" s="49"/>
      <c r="FN6446" s="49"/>
      <c r="FO6446" s="49"/>
      <c r="FP6446" s="49"/>
      <c r="FQ6446" s="49"/>
      <c r="FR6446" s="49"/>
      <c r="FS6446" s="49"/>
      <c r="FT6446" s="49"/>
      <c r="FU6446" s="49"/>
      <c r="FV6446" s="49"/>
      <c r="FW6446" s="49"/>
      <c r="FX6446" s="49"/>
      <c r="FY6446" s="49"/>
      <c r="FZ6446" s="49"/>
      <c r="GA6446" s="49"/>
      <c r="GB6446" s="49"/>
      <c r="GC6446" s="49"/>
      <c r="GD6446" s="49"/>
      <c r="GE6446" s="49"/>
      <c r="GF6446" s="49"/>
      <c r="GG6446" s="49"/>
      <c r="GH6446" s="49"/>
      <c r="GI6446" s="49"/>
      <c r="GJ6446" s="49"/>
      <c r="GK6446" s="49"/>
      <c r="GL6446" s="49"/>
      <c r="GM6446" s="49"/>
      <c r="GN6446" s="49"/>
      <c r="GO6446" s="49"/>
      <c r="GP6446" s="49"/>
      <c r="GQ6446" s="49"/>
      <c r="GR6446" s="49"/>
      <c r="GS6446" s="49"/>
      <c r="GT6446" s="49"/>
      <c r="GU6446" s="49"/>
      <c r="GV6446" s="49"/>
      <c r="GW6446" s="49"/>
      <c r="GX6446" s="49"/>
      <c r="GY6446" s="49"/>
      <c r="GZ6446" s="49"/>
      <c r="HA6446" s="49"/>
      <c r="HB6446" s="49"/>
      <c r="HC6446" s="49"/>
      <c r="HD6446" s="49"/>
      <c r="HE6446" s="49"/>
      <c r="HF6446" s="49"/>
      <c r="HG6446" s="49"/>
      <c r="HH6446" s="49"/>
      <c r="HI6446" s="49"/>
      <c r="HJ6446" s="49"/>
      <c r="HK6446" s="49"/>
      <c r="HL6446" s="49"/>
      <c r="HM6446" s="49"/>
      <c r="HN6446" s="49"/>
      <c r="HO6446" s="49"/>
      <c r="HP6446" s="49"/>
      <c r="HQ6446" s="49"/>
      <c r="HR6446" s="49"/>
      <c r="HS6446" s="49"/>
      <c r="HT6446" s="49"/>
      <c r="HU6446" s="49"/>
      <c r="HV6446" s="49"/>
      <c r="HW6446" s="49"/>
      <c r="HX6446" s="49"/>
      <c r="HY6446" s="49"/>
      <c r="HZ6446" s="49"/>
      <c r="IA6446" s="49"/>
      <c r="IB6446" s="49"/>
      <c r="IC6446" s="49"/>
      <c r="ID6446" s="49"/>
      <c r="IE6446" s="49"/>
      <c r="IF6446" s="49"/>
      <c r="IG6446" s="49"/>
      <c r="IH6446" s="49"/>
    </row>
    <row r="6447" spans="1:242">
      <c r="A6447" s="32">
        <v>185</v>
      </c>
      <c r="B6447" s="210" t="s">
        <v>7538</v>
      </c>
      <c r="C6447" s="555" t="s">
        <v>7539</v>
      </c>
      <c r="D6447" s="32" t="s">
        <v>1808</v>
      </c>
      <c r="E6447" s="195">
        <f t="shared" si="419"/>
        <v>1</v>
      </c>
      <c r="F6447" s="187"/>
      <c r="G6447" s="187"/>
      <c r="H6447" s="187">
        <v>1</v>
      </c>
      <c r="I6447" s="48"/>
      <c r="J6447" s="49"/>
      <c r="K6447" s="49"/>
      <c r="L6447" s="49"/>
      <c r="M6447" s="49"/>
      <c r="N6447" s="49"/>
      <c r="O6447" s="49"/>
      <c r="P6447" s="49"/>
      <c r="Q6447" s="49"/>
      <c r="R6447" s="49"/>
      <c r="S6447" s="49"/>
      <c r="T6447" s="49"/>
      <c r="U6447" s="49"/>
      <c r="V6447" s="49"/>
      <c r="W6447" s="49"/>
      <c r="X6447" s="49"/>
      <c r="Y6447" s="49"/>
      <c r="Z6447" s="49"/>
      <c r="AA6447" s="49"/>
      <c r="AB6447" s="49"/>
      <c r="AC6447" s="49"/>
      <c r="AD6447" s="49"/>
      <c r="AE6447" s="49"/>
      <c r="AF6447" s="49"/>
      <c r="AG6447" s="49"/>
      <c r="AH6447" s="49"/>
      <c r="AI6447" s="49"/>
      <c r="AJ6447" s="49"/>
      <c r="AK6447" s="49"/>
      <c r="AL6447" s="49"/>
      <c r="AM6447" s="49"/>
      <c r="AN6447" s="49"/>
      <c r="AO6447" s="49"/>
      <c r="AP6447" s="49"/>
      <c r="AQ6447" s="49"/>
      <c r="AR6447" s="49"/>
      <c r="AS6447" s="49"/>
      <c r="AT6447" s="49"/>
      <c r="AU6447" s="49"/>
      <c r="AV6447" s="49"/>
      <c r="AW6447" s="49"/>
      <c r="AX6447" s="49"/>
      <c r="AY6447" s="49"/>
      <c r="AZ6447" s="49"/>
      <c r="BA6447" s="49"/>
      <c r="BB6447" s="49"/>
      <c r="BC6447" s="49"/>
      <c r="BD6447" s="49"/>
      <c r="BE6447" s="49"/>
      <c r="BF6447" s="49"/>
      <c r="BG6447" s="49"/>
      <c r="BH6447" s="49"/>
      <c r="BI6447" s="49"/>
      <c r="BJ6447" s="49"/>
      <c r="BK6447" s="49"/>
      <c r="BL6447" s="49"/>
      <c r="BM6447" s="49"/>
      <c r="BN6447" s="49"/>
      <c r="BO6447" s="49"/>
      <c r="BP6447" s="49"/>
      <c r="BQ6447" s="49"/>
      <c r="BR6447" s="49"/>
      <c r="BS6447" s="49"/>
      <c r="BT6447" s="49"/>
      <c r="BU6447" s="49"/>
      <c r="BV6447" s="49"/>
      <c r="BW6447" s="49"/>
      <c r="BX6447" s="49"/>
      <c r="BY6447" s="49"/>
      <c r="BZ6447" s="49"/>
      <c r="CA6447" s="49"/>
      <c r="CB6447" s="49"/>
      <c r="CC6447" s="49"/>
      <c r="CD6447" s="49"/>
      <c r="CE6447" s="49"/>
      <c r="CF6447" s="49"/>
      <c r="CG6447" s="49"/>
      <c r="CH6447" s="49"/>
      <c r="CI6447" s="49"/>
      <c r="CJ6447" s="49"/>
      <c r="CK6447" s="49"/>
      <c r="CL6447" s="49"/>
      <c r="CM6447" s="49"/>
      <c r="CN6447" s="49"/>
      <c r="CO6447" s="49"/>
      <c r="CP6447" s="49"/>
      <c r="CQ6447" s="49"/>
      <c r="CR6447" s="49"/>
      <c r="CS6447" s="49"/>
      <c r="CT6447" s="49"/>
      <c r="CU6447" s="49"/>
      <c r="CV6447" s="49"/>
      <c r="CW6447" s="49"/>
      <c r="CX6447" s="49"/>
      <c r="CY6447" s="49"/>
      <c r="CZ6447" s="49"/>
      <c r="DA6447" s="49"/>
      <c r="DB6447" s="49"/>
      <c r="DC6447" s="49"/>
      <c r="DD6447" s="49"/>
      <c r="DE6447" s="49"/>
      <c r="DF6447" s="49"/>
      <c r="DG6447" s="49"/>
      <c r="DH6447" s="49"/>
      <c r="DI6447" s="49"/>
      <c r="DJ6447" s="49"/>
      <c r="DK6447" s="49"/>
      <c r="DL6447" s="49"/>
      <c r="DM6447" s="49"/>
      <c r="DN6447" s="49"/>
      <c r="DO6447" s="49"/>
      <c r="DP6447" s="49"/>
      <c r="DQ6447" s="49"/>
      <c r="DR6447" s="49"/>
      <c r="DS6447" s="49"/>
      <c r="DT6447" s="49"/>
      <c r="DU6447" s="49"/>
      <c r="DV6447" s="49"/>
      <c r="DW6447" s="49"/>
      <c r="DX6447" s="49"/>
      <c r="DY6447" s="49"/>
      <c r="DZ6447" s="49"/>
      <c r="EA6447" s="49"/>
      <c r="EB6447" s="49"/>
      <c r="EC6447" s="49"/>
      <c r="ED6447" s="49"/>
      <c r="EE6447" s="49"/>
      <c r="EF6447" s="49"/>
      <c r="EG6447" s="49"/>
      <c r="EH6447" s="49"/>
      <c r="EI6447" s="49"/>
      <c r="EJ6447" s="49"/>
      <c r="EK6447" s="49"/>
      <c r="EL6447" s="49"/>
      <c r="EM6447" s="49"/>
      <c r="EN6447" s="49"/>
      <c r="EO6447" s="49"/>
      <c r="EP6447" s="49"/>
      <c r="EQ6447" s="49"/>
      <c r="ER6447" s="49"/>
      <c r="ES6447" s="49"/>
      <c r="ET6447" s="49"/>
      <c r="EU6447" s="49"/>
      <c r="EV6447" s="49"/>
      <c r="EW6447" s="49"/>
      <c r="EX6447" s="49"/>
      <c r="EY6447" s="49"/>
      <c r="EZ6447" s="49"/>
      <c r="FA6447" s="49"/>
      <c r="FB6447" s="49"/>
      <c r="FC6447" s="49"/>
      <c r="FD6447" s="49"/>
      <c r="FE6447" s="49"/>
      <c r="FF6447" s="49"/>
      <c r="FG6447" s="49"/>
      <c r="FH6447" s="49"/>
      <c r="FI6447" s="49"/>
      <c r="FJ6447" s="49"/>
      <c r="FK6447" s="49"/>
      <c r="FL6447" s="49"/>
      <c r="FM6447" s="49"/>
      <c r="FN6447" s="49"/>
      <c r="FO6447" s="49"/>
      <c r="FP6447" s="49"/>
      <c r="FQ6447" s="49"/>
      <c r="FR6447" s="49"/>
      <c r="FS6447" s="49"/>
      <c r="FT6447" s="49"/>
      <c r="FU6447" s="49"/>
      <c r="FV6447" s="49"/>
      <c r="FW6447" s="49"/>
      <c r="FX6447" s="49"/>
      <c r="FY6447" s="49"/>
      <c r="FZ6447" s="49"/>
      <c r="GA6447" s="49"/>
      <c r="GB6447" s="49"/>
      <c r="GC6447" s="49"/>
      <c r="GD6447" s="49"/>
      <c r="GE6447" s="49"/>
      <c r="GF6447" s="49"/>
      <c r="GG6447" s="49"/>
      <c r="GH6447" s="49"/>
      <c r="GI6447" s="49"/>
      <c r="GJ6447" s="49"/>
      <c r="GK6447" s="49"/>
      <c r="GL6447" s="49"/>
      <c r="GM6447" s="49"/>
      <c r="GN6447" s="49"/>
      <c r="GO6447" s="49"/>
      <c r="GP6447" s="49"/>
      <c r="GQ6447" s="49"/>
      <c r="GR6447" s="49"/>
      <c r="GS6447" s="49"/>
      <c r="GT6447" s="49"/>
      <c r="GU6447" s="49"/>
      <c r="GV6447" s="49"/>
      <c r="GW6447" s="49"/>
      <c r="GX6447" s="49"/>
      <c r="GY6447" s="49"/>
      <c r="GZ6447" s="49"/>
      <c r="HA6447" s="49"/>
      <c r="HB6447" s="49"/>
      <c r="HC6447" s="49"/>
      <c r="HD6447" s="49"/>
      <c r="HE6447" s="49"/>
      <c r="HF6447" s="49"/>
      <c r="HG6447" s="49"/>
      <c r="HH6447" s="49"/>
      <c r="HI6447" s="49"/>
      <c r="HJ6447" s="49"/>
      <c r="HK6447" s="49"/>
      <c r="HL6447" s="49"/>
      <c r="HM6447" s="49"/>
      <c r="HN6447" s="49"/>
      <c r="HO6447" s="49"/>
      <c r="HP6447" s="49"/>
      <c r="HQ6447" s="49"/>
      <c r="HR6447" s="49"/>
      <c r="HS6447" s="49"/>
      <c r="HT6447" s="49"/>
      <c r="HU6447" s="49"/>
      <c r="HV6447" s="49"/>
      <c r="HW6447" s="49"/>
      <c r="HX6447" s="49"/>
      <c r="HY6447" s="49"/>
      <c r="HZ6447" s="49"/>
      <c r="IA6447" s="49"/>
      <c r="IB6447" s="49"/>
      <c r="IC6447" s="49"/>
      <c r="ID6447" s="49"/>
      <c r="IE6447" s="49"/>
      <c r="IF6447" s="49"/>
      <c r="IG6447" s="49"/>
      <c r="IH6447" s="49"/>
    </row>
    <row r="6448" spans="1:242">
      <c r="A6448" s="32">
        <v>186</v>
      </c>
      <c r="B6448" s="210" t="s">
        <v>7397</v>
      </c>
      <c r="C6448" s="555" t="s">
        <v>7540</v>
      </c>
      <c r="D6448" s="32" t="s">
        <v>1808</v>
      </c>
      <c r="E6448" s="195">
        <f t="shared" si="419"/>
        <v>0</v>
      </c>
      <c r="F6448" s="187"/>
      <c r="G6448" s="187"/>
      <c r="H6448" s="187"/>
      <c r="I6448" s="48"/>
      <c r="J6448" s="49"/>
      <c r="K6448" s="49"/>
      <c r="L6448" s="49"/>
      <c r="M6448" s="49"/>
      <c r="N6448" s="49"/>
      <c r="O6448" s="49"/>
      <c r="P6448" s="49"/>
      <c r="Q6448" s="49"/>
      <c r="R6448" s="49"/>
      <c r="S6448" s="49"/>
      <c r="T6448" s="49"/>
      <c r="U6448" s="49"/>
      <c r="V6448" s="49"/>
      <c r="W6448" s="49"/>
      <c r="X6448" s="49"/>
      <c r="Y6448" s="49"/>
      <c r="Z6448" s="49"/>
      <c r="AA6448" s="49"/>
      <c r="AB6448" s="49"/>
      <c r="AC6448" s="49"/>
      <c r="AD6448" s="49"/>
      <c r="AE6448" s="49"/>
      <c r="AF6448" s="49"/>
      <c r="AG6448" s="49"/>
      <c r="AH6448" s="49"/>
      <c r="AI6448" s="49"/>
      <c r="AJ6448" s="49"/>
      <c r="AK6448" s="49"/>
      <c r="AL6448" s="49"/>
      <c r="AM6448" s="49"/>
      <c r="AN6448" s="49"/>
      <c r="AO6448" s="49"/>
      <c r="AP6448" s="49"/>
      <c r="AQ6448" s="49"/>
      <c r="AR6448" s="49"/>
      <c r="AS6448" s="49"/>
      <c r="AT6448" s="49"/>
      <c r="AU6448" s="49"/>
      <c r="AV6448" s="49"/>
      <c r="AW6448" s="49"/>
      <c r="AX6448" s="49"/>
      <c r="AY6448" s="49"/>
      <c r="AZ6448" s="49"/>
      <c r="BA6448" s="49"/>
      <c r="BB6448" s="49"/>
      <c r="BC6448" s="49"/>
      <c r="BD6448" s="49"/>
      <c r="BE6448" s="49"/>
      <c r="BF6448" s="49"/>
      <c r="BG6448" s="49"/>
      <c r="BH6448" s="49"/>
      <c r="BI6448" s="49"/>
      <c r="BJ6448" s="49"/>
      <c r="BK6448" s="49"/>
      <c r="BL6448" s="49"/>
      <c r="BM6448" s="49"/>
      <c r="BN6448" s="49"/>
      <c r="BO6448" s="49"/>
      <c r="BP6448" s="49"/>
      <c r="BQ6448" s="49"/>
      <c r="BR6448" s="49"/>
      <c r="BS6448" s="49"/>
      <c r="BT6448" s="49"/>
      <c r="BU6448" s="49"/>
      <c r="BV6448" s="49"/>
      <c r="BW6448" s="49"/>
      <c r="BX6448" s="49"/>
      <c r="BY6448" s="49"/>
      <c r="BZ6448" s="49"/>
      <c r="CA6448" s="49"/>
      <c r="CB6448" s="49"/>
      <c r="CC6448" s="49"/>
      <c r="CD6448" s="49"/>
      <c r="CE6448" s="49"/>
      <c r="CF6448" s="49"/>
      <c r="CG6448" s="49"/>
      <c r="CH6448" s="49"/>
      <c r="CI6448" s="49"/>
      <c r="CJ6448" s="49"/>
      <c r="CK6448" s="49"/>
      <c r="CL6448" s="49"/>
      <c r="CM6448" s="49"/>
      <c r="CN6448" s="49"/>
      <c r="CO6448" s="49"/>
      <c r="CP6448" s="49"/>
      <c r="CQ6448" s="49"/>
      <c r="CR6448" s="49"/>
      <c r="CS6448" s="49"/>
      <c r="CT6448" s="49"/>
      <c r="CU6448" s="49"/>
      <c r="CV6448" s="49"/>
      <c r="CW6448" s="49"/>
      <c r="CX6448" s="49"/>
      <c r="CY6448" s="49"/>
      <c r="CZ6448" s="49"/>
      <c r="DA6448" s="49"/>
      <c r="DB6448" s="49"/>
      <c r="DC6448" s="49"/>
      <c r="DD6448" s="49"/>
      <c r="DE6448" s="49"/>
      <c r="DF6448" s="49"/>
      <c r="DG6448" s="49"/>
      <c r="DH6448" s="49"/>
      <c r="DI6448" s="49"/>
      <c r="DJ6448" s="49"/>
      <c r="DK6448" s="49"/>
      <c r="DL6448" s="49"/>
      <c r="DM6448" s="49"/>
      <c r="DN6448" s="49"/>
      <c r="DO6448" s="49"/>
      <c r="DP6448" s="49"/>
      <c r="DQ6448" s="49"/>
      <c r="DR6448" s="49"/>
      <c r="DS6448" s="49"/>
      <c r="DT6448" s="49"/>
      <c r="DU6448" s="49"/>
      <c r="DV6448" s="49"/>
      <c r="DW6448" s="49"/>
      <c r="DX6448" s="49"/>
      <c r="DY6448" s="49"/>
      <c r="DZ6448" s="49"/>
      <c r="EA6448" s="49"/>
      <c r="EB6448" s="49"/>
      <c r="EC6448" s="49"/>
      <c r="ED6448" s="49"/>
      <c r="EE6448" s="49"/>
      <c r="EF6448" s="49"/>
      <c r="EG6448" s="49"/>
      <c r="EH6448" s="49"/>
      <c r="EI6448" s="49"/>
      <c r="EJ6448" s="49"/>
      <c r="EK6448" s="49"/>
      <c r="EL6448" s="49"/>
      <c r="EM6448" s="49"/>
      <c r="EN6448" s="49"/>
      <c r="EO6448" s="49"/>
      <c r="EP6448" s="49"/>
      <c r="EQ6448" s="49"/>
      <c r="ER6448" s="49"/>
      <c r="ES6448" s="49"/>
      <c r="ET6448" s="49"/>
      <c r="EU6448" s="49"/>
      <c r="EV6448" s="49"/>
      <c r="EW6448" s="49"/>
      <c r="EX6448" s="49"/>
      <c r="EY6448" s="49"/>
      <c r="EZ6448" s="49"/>
      <c r="FA6448" s="49"/>
      <c r="FB6448" s="49"/>
      <c r="FC6448" s="49"/>
      <c r="FD6448" s="49"/>
      <c r="FE6448" s="49"/>
      <c r="FF6448" s="49"/>
      <c r="FG6448" s="49"/>
      <c r="FH6448" s="49"/>
      <c r="FI6448" s="49"/>
      <c r="FJ6448" s="49"/>
      <c r="FK6448" s="49"/>
      <c r="FL6448" s="49"/>
      <c r="FM6448" s="49"/>
      <c r="FN6448" s="49"/>
      <c r="FO6448" s="49"/>
      <c r="FP6448" s="49"/>
      <c r="FQ6448" s="49"/>
      <c r="FR6448" s="49"/>
      <c r="FS6448" s="49"/>
      <c r="FT6448" s="49"/>
      <c r="FU6448" s="49"/>
      <c r="FV6448" s="49"/>
      <c r="FW6448" s="49"/>
      <c r="FX6448" s="49"/>
      <c r="FY6448" s="49"/>
      <c r="FZ6448" s="49"/>
      <c r="GA6448" s="49"/>
      <c r="GB6448" s="49"/>
      <c r="GC6448" s="49"/>
      <c r="GD6448" s="49"/>
      <c r="GE6448" s="49"/>
      <c r="GF6448" s="49"/>
      <c r="GG6448" s="49"/>
      <c r="GH6448" s="49"/>
      <c r="GI6448" s="49"/>
      <c r="GJ6448" s="49"/>
      <c r="GK6448" s="49"/>
      <c r="GL6448" s="49"/>
      <c r="GM6448" s="49"/>
      <c r="GN6448" s="49"/>
      <c r="GO6448" s="49"/>
      <c r="GP6448" s="49"/>
      <c r="GQ6448" s="49"/>
      <c r="GR6448" s="49"/>
      <c r="GS6448" s="49"/>
      <c r="GT6448" s="49"/>
      <c r="GU6448" s="49"/>
      <c r="GV6448" s="49"/>
      <c r="GW6448" s="49"/>
      <c r="GX6448" s="49"/>
      <c r="GY6448" s="49"/>
      <c r="GZ6448" s="49"/>
      <c r="HA6448" s="49"/>
      <c r="HB6448" s="49"/>
      <c r="HC6448" s="49"/>
      <c r="HD6448" s="49"/>
      <c r="HE6448" s="49"/>
      <c r="HF6448" s="49"/>
      <c r="HG6448" s="49"/>
      <c r="HH6448" s="49"/>
      <c r="HI6448" s="49"/>
      <c r="HJ6448" s="49"/>
      <c r="HK6448" s="49"/>
      <c r="HL6448" s="49"/>
      <c r="HM6448" s="49"/>
      <c r="HN6448" s="49"/>
      <c r="HO6448" s="49"/>
      <c r="HP6448" s="49"/>
      <c r="HQ6448" s="49"/>
      <c r="HR6448" s="49"/>
      <c r="HS6448" s="49"/>
      <c r="HT6448" s="49"/>
      <c r="HU6448" s="49"/>
      <c r="HV6448" s="49"/>
      <c r="HW6448" s="49"/>
      <c r="HX6448" s="49"/>
      <c r="HY6448" s="49"/>
      <c r="HZ6448" s="49"/>
      <c r="IA6448" s="49"/>
      <c r="IB6448" s="49"/>
      <c r="IC6448" s="49"/>
      <c r="ID6448" s="49"/>
      <c r="IE6448" s="49"/>
      <c r="IF6448" s="49"/>
      <c r="IG6448" s="49"/>
      <c r="IH6448" s="49"/>
    </row>
    <row r="6449" spans="1:242">
      <c r="A6449" s="32">
        <v>187</v>
      </c>
      <c r="B6449" s="210" t="s">
        <v>7295</v>
      </c>
      <c r="C6449" s="555" t="s">
        <v>7296</v>
      </c>
      <c r="D6449" s="32" t="s">
        <v>1808</v>
      </c>
      <c r="E6449" s="195">
        <f t="shared" si="419"/>
        <v>2</v>
      </c>
      <c r="F6449" s="187">
        <v>2</v>
      </c>
      <c r="G6449" s="187"/>
      <c r="H6449" s="187"/>
      <c r="I6449" s="48"/>
      <c r="J6449" s="49"/>
      <c r="K6449" s="49"/>
      <c r="L6449" s="49"/>
      <c r="M6449" s="49"/>
      <c r="N6449" s="49"/>
      <c r="O6449" s="49"/>
      <c r="P6449" s="49"/>
      <c r="Q6449" s="49"/>
      <c r="R6449" s="49"/>
      <c r="S6449" s="49"/>
      <c r="T6449" s="49"/>
      <c r="U6449" s="49"/>
      <c r="V6449" s="49"/>
      <c r="W6449" s="49"/>
      <c r="X6449" s="49"/>
      <c r="Y6449" s="49"/>
      <c r="Z6449" s="49"/>
      <c r="AA6449" s="49"/>
      <c r="AB6449" s="49"/>
      <c r="AC6449" s="49"/>
      <c r="AD6449" s="49"/>
      <c r="AE6449" s="49"/>
      <c r="AF6449" s="49"/>
      <c r="AG6449" s="49"/>
      <c r="AH6449" s="49"/>
      <c r="AI6449" s="49"/>
      <c r="AJ6449" s="49"/>
      <c r="AK6449" s="49"/>
      <c r="AL6449" s="49"/>
      <c r="AM6449" s="49"/>
      <c r="AN6449" s="49"/>
      <c r="AO6449" s="49"/>
      <c r="AP6449" s="49"/>
      <c r="AQ6449" s="49"/>
      <c r="AR6449" s="49"/>
      <c r="AS6449" s="49"/>
      <c r="AT6449" s="49"/>
      <c r="AU6449" s="49"/>
      <c r="AV6449" s="49"/>
      <c r="AW6449" s="49"/>
      <c r="AX6449" s="49"/>
      <c r="AY6449" s="49"/>
      <c r="AZ6449" s="49"/>
      <c r="BA6449" s="49"/>
      <c r="BB6449" s="49"/>
      <c r="BC6449" s="49"/>
      <c r="BD6449" s="49"/>
      <c r="BE6449" s="49"/>
      <c r="BF6449" s="49"/>
      <c r="BG6449" s="49"/>
      <c r="BH6449" s="49"/>
      <c r="BI6449" s="49"/>
      <c r="BJ6449" s="49"/>
      <c r="BK6449" s="49"/>
      <c r="BL6449" s="49"/>
      <c r="BM6449" s="49"/>
      <c r="BN6449" s="49"/>
      <c r="BO6449" s="49"/>
      <c r="BP6449" s="49"/>
      <c r="BQ6449" s="49"/>
      <c r="BR6449" s="49"/>
      <c r="BS6449" s="49"/>
      <c r="BT6449" s="49"/>
      <c r="BU6449" s="49"/>
      <c r="BV6449" s="49"/>
      <c r="BW6449" s="49"/>
      <c r="BX6449" s="49"/>
      <c r="BY6449" s="49"/>
      <c r="BZ6449" s="49"/>
      <c r="CA6449" s="49"/>
      <c r="CB6449" s="49"/>
      <c r="CC6449" s="49"/>
      <c r="CD6449" s="49"/>
      <c r="CE6449" s="49"/>
      <c r="CF6449" s="49"/>
      <c r="CG6449" s="49"/>
      <c r="CH6449" s="49"/>
      <c r="CI6449" s="49"/>
      <c r="CJ6449" s="49"/>
      <c r="CK6449" s="49"/>
      <c r="CL6449" s="49"/>
      <c r="CM6449" s="49"/>
      <c r="CN6449" s="49"/>
      <c r="CO6449" s="49"/>
      <c r="CP6449" s="49"/>
      <c r="CQ6449" s="49"/>
      <c r="CR6449" s="49"/>
      <c r="CS6449" s="49"/>
      <c r="CT6449" s="49"/>
      <c r="CU6449" s="49"/>
      <c r="CV6449" s="49"/>
      <c r="CW6449" s="49"/>
      <c r="CX6449" s="49"/>
      <c r="CY6449" s="49"/>
      <c r="CZ6449" s="49"/>
      <c r="DA6449" s="49"/>
      <c r="DB6449" s="49"/>
      <c r="DC6449" s="49"/>
      <c r="DD6449" s="49"/>
      <c r="DE6449" s="49"/>
      <c r="DF6449" s="49"/>
      <c r="DG6449" s="49"/>
      <c r="DH6449" s="49"/>
      <c r="DI6449" s="49"/>
      <c r="DJ6449" s="49"/>
      <c r="DK6449" s="49"/>
      <c r="DL6449" s="49"/>
      <c r="DM6449" s="49"/>
      <c r="DN6449" s="49"/>
      <c r="DO6449" s="49"/>
      <c r="DP6449" s="49"/>
      <c r="DQ6449" s="49"/>
      <c r="DR6449" s="49"/>
      <c r="DS6449" s="49"/>
      <c r="DT6449" s="49"/>
      <c r="DU6449" s="49"/>
      <c r="DV6449" s="49"/>
      <c r="DW6449" s="49"/>
      <c r="DX6449" s="49"/>
      <c r="DY6449" s="49"/>
      <c r="DZ6449" s="49"/>
      <c r="EA6449" s="49"/>
      <c r="EB6449" s="49"/>
      <c r="EC6449" s="49"/>
      <c r="ED6449" s="49"/>
      <c r="EE6449" s="49"/>
      <c r="EF6449" s="49"/>
      <c r="EG6449" s="49"/>
      <c r="EH6449" s="49"/>
      <c r="EI6449" s="49"/>
      <c r="EJ6449" s="49"/>
      <c r="EK6449" s="49"/>
      <c r="EL6449" s="49"/>
      <c r="EM6449" s="49"/>
      <c r="EN6449" s="49"/>
      <c r="EO6449" s="49"/>
      <c r="EP6449" s="49"/>
      <c r="EQ6449" s="49"/>
      <c r="ER6449" s="49"/>
      <c r="ES6449" s="49"/>
      <c r="ET6449" s="49"/>
      <c r="EU6449" s="49"/>
      <c r="EV6449" s="49"/>
      <c r="EW6449" s="49"/>
      <c r="EX6449" s="49"/>
      <c r="EY6449" s="49"/>
      <c r="EZ6449" s="49"/>
      <c r="FA6449" s="49"/>
      <c r="FB6449" s="49"/>
      <c r="FC6449" s="49"/>
      <c r="FD6449" s="49"/>
      <c r="FE6449" s="49"/>
      <c r="FF6449" s="49"/>
      <c r="FG6449" s="49"/>
      <c r="FH6449" s="49"/>
      <c r="FI6449" s="49"/>
      <c r="FJ6449" s="49"/>
      <c r="FK6449" s="49"/>
      <c r="FL6449" s="49"/>
      <c r="FM6449" s="49"/>
      <c r="FN6449" s="49"/>
      <c r="FO6449" s="49"/>
      <c r="FP6449" s="49"/>
      <c r="FQ6449" s="49"/>
      <c r="FR6449" s="49"/>
      <c r="FS6449" s="49"/>
      <c r="FT6449" s="49"/>
      <c r="FU6449" s="49"/>
      <c r="FV6449" s="49"/>
      <c r="FW6449" s="49"/>
      <c r="FX6449" s="49"/>
      <c r="FY6449" s="49"/>
      <c r="FZ6449" s="49"/>
      <c r="GA6449" s="49"/>
      <c r="GB6449" s="49"/>
      <c r="GC6449" s="49"/>
      <c r="GD6449" s="49"/>
      <c r="GE6449" s="49"/>
      <c r="GF6449" s="49"/>
      <c r="GG6449" s="49"/>
      <c r="GH6449" s="49"/>
      <c r="GI6449" s="49"/>
      <c r="GJ6449" s="49"/>
      <c r="GK6449" s="49"/>
      <c r="GL6449" s="49"/>
      <c r="GM6449" s="49"/>
      <c r="GN6449" s="49"/>
      <c r="GO6449" s="49"/>
      <c r="GP6449" s="49"/>
      <c r="GQ6449" s="49"/>
      <c r="GR6449" s="49"/>
      <c r="GS6449" s="49"/>
      <c r="GT6449" s="49"/>
      <c r="GU6449" s="49"/>
      <c r="GV6449" s="49"/>
      <c r="GW6449" s="49"/>
      <c r="GX6449" s="49"/>
      <c r="GY6449" s="49"/>
      <c r="GZ6449" s="49"/>
      <c r="HA6449" s="49"/>
      <c r="HB6449" s="49"/>
      <c r="HC6449" s="49"/>
      <c r="HD6449" s="49"/>
      <c r="HE6449" s="49"/>
      <c r="HF6449" s="49"/>
      <c r="HG6449" s="49"/>
      <c r="HH6449" s="49"/>
      <c r="HI6449" s="49"/>
      <c r="HJ6449" s="49"/>
      <c r="HK6449" s="49"/>
      <c r="HL6449" s="49"/>
      <c r="HM6449" s="49"/>
      <c r="HN6449" s="49"/>
      <c r="HO6449" s="49"/>
      <c r="HP6449" s="49"/>
      <c r="HQ6449" s="49"/>
      <c r="HR6449" s="49"/>
      <c r="HS6449" s="49"/>
      <c r="HT6449" s="49"/>
      <c r="HU6449" s="49"/>
      <c r="HV6449" s="49"/>
      <c r="HW6449" s="49"/>
      <c r="HX6449" s="49"/>
      <c r="HY6449" s="49"/>
      <c r="HZ6449" s="49"/>
      <c r="IA6449" s="49"/>
      <c r="IB6449" s="49"/>
      <c r="IC6449" s="49"/>
      <c r="ID6449" s="49"/>
      <c r="IE6449" s="49"/>
      <c r="IF6449" s="49"/>
      <c r="IG6449" s="49"/>
      <c r="IH6449" s="49"/>
    </row>
    <row r="6450" spans="1:242">
      <c r="A6450" s="32">
        <v>188</v>
      </c>
      <c r="B6450" s="210" t="s">
        <v>7505</v>
      </c>
      <c r="C6450" s="555" t="s">
        <v>7541</v>
      </c>
      <c r="D6450" s="32" t="s">
        <v>1808</v>
      </c>
      <c r="E6450" s="195">
        <f t="shared" si="419"/>
        <v>0</v>
      </c>
      <c r="F6450" s="187"/>
      <c r="G6450" s="187"/>
      <c r="H6450" s="187"/>
      <c r="I6450" s="48"/>
      <c r="J6450" s="49"/>
      <c r="K6450" s="49"/>
      <c r="L6450" s="49"/>
      <c r="M6450" s="49"/>
      <c r="N6450" s="49"/>
      <c r="O6450" s="49"/>
      <c r="P6450" s="49"/>
      <c r="Q6450" s="49"/>
      <c r="R6450" s="49"/>
      <c r="S6450" s="49"/>
      <c r="T6450" s="49"/>
      <c r="U6450" s="49"/>
      <c r="V6450" s="49"/>
      <c r="W6450" s="49"/>
      <c r="X6450" s="49"/>
      <c r="Y6450" s="49"/>
      <c r="Z6450" s="49"/>
      <c r="AA6450" s="49"/>
      <c r="AB6450" s="49"/>
      <c r="AC6450" s="49"/>
      <c r="AD6450" s="49"/>
      <c r="AE6450" s="49"/>
      <c r="AF6450" s="49"/>
      <c r="AG6450" s="49"/>
      <c r="AH6450" s="49"/>
      <c r="AI6450" s="49"/>
      <c r="AJ6450" s="49"/>
      <c r="AK6450" s="49"/>
      <c r="AL6450" s="49"/>
      <c r="AM6450" s="49"/>
      <c r="AN6450" s="49"/>
      <c r="AO6450" s="49"/>
      <c r="AP6450" s="49"/>
      <c r="AQ6450" s="49"/>
      <c r="AR6450" s="49"/>
      <c r="AS6450" s="49"/>
      <c r="AT6450" s="49"/>
      <c r="AU6450" s="49"/>
      <c r="AV6450" s="49"/>
      <c r="AW6450" s="49"/>
      <c r="AX6450" s="49"/>
      <c r="AY6450" s="49"/>
      <c r="AZ6450" s="49"/>
      <c r="BA6450" s="49"/>
      <c r="BB6450" s="49"/>
      <c r="BC6450" s="49"/>
      <c r="BD6450" s="49"/>
      <c r="BE6450" s="49"/>
      <c r="BF6450" s="49"/>
      <c r="BG6450" s="49"/>
      <c r="BH6450" s="49"/>
      <c r="BI6450" s="49"/>
      <c r="BJ6450" s="49"/>
      <c r="BK6450" s="49"/>
      <c r="BL6450" s="49"/>
      <c r="BM6450" s="49"/>
      <c r="BN6450" s="49"/>
      <c r="BO6450" s="49"/>
      <c r="BP6450" s="49"/>
      <c r="BQ6450" s="49"/>
      <c r="BR6450" s="49"/>
      <c r="BS6450" s="49"/>
      <c r="BT6450" s="49"/>
      <c r="BU6450" s="49"/>
      <c r="BV6450" s="49"/>
      <c r="BW6450" s="49"/>
      <c r="BX6450" s="49"/>
      <c r="BY6450" s="49"/>
      <c r="BZ6450" s="49"/>
      <c r="CA6450" s="49"/>
      <c r="CB6450" s="49"/>
      <c r="CC6450" s="49"/>
      <c r="CD6450" s="49"/>
      <c r="CE6450" s="49"/>
      <c r="CF6450" s="49"/>
      <c r="CG6450" s="49"/>
      <c r="CH6450" s="49"/>
      <c r="CI6450" s="49"/>
      <c r="CJ6450" s="49"/>
      <c r="CK6450" s="49"/>
      <c r="CL6450" s="49"/>
      <c r="CM6450" s="49"/>
      <c r="CN6450" s="49"/>
      <c r="CO6450" s="49"/>
      <c r="CP6450" s="49"/>
      <c r="CQ6450" s="49"/>
      <c r="CR6450" s="49"/>
      <c r="CS6450" s="49"/>
      <c r="CT6450" s="49"/>
      <c r="CU6450" s="49"/>
      <c r="CV6450" s="49"/>
      <c r="CW6450" s="49"/>
      <c r="CX6450" s="49"/>
      <c r="CY6450" s="49"/>
      <c r="CZ6450" s="49"/>
      <c r="DA6450" s="49"/>
      <c r="DB6450" s="49"/>
      <c r="DC6450" s="49"/>
      <c r="DD6450" s="49"/>
      <c r="DE6450" s="49"/>
      <c r="DF6450" s="49"/>
      <c r="DG6450" s="49"/>
      <c r="DH6450" s="49"/>
      <c r="DI6450" s="49"/>
      <c r="DJ6450" s="49"/>
      <c r="DK6450" s="49"/>
      <c r="DL6450" s="49"/>
      <c r="DM6450" s="49"/>
      <c r="DN6450" s="49"/>
      <c r="DO6450" s="49"/>
      <c r="DP6450" s="49"/>
      <c r="DQ6450" s="49"/>
      <c r="DR6450" s="49"/>
      <c r="DS6450" s="49"/>
      <c r="DT6450" s="49"/>
      <c r="DU6450" s="49"/>
      <c r="DV6450" s="49"/>
      <c r="DW6450" s="49"/>
      <c r="DX6450" s="49"/>
      <c r="DY6450" s="49"/>
      <c r="DZ6450" s="49"/>
      <c r="EA6450" s="49"/>
      <c r="EB6450" s="49"/>
      <c r="EC6450" s="49"/>
      <c r="ED6450" s="49"/>
      <c r="EE6450" s="49"/>
      <c r="EF6450" s="49"/>
      <c r="EG6450" s="49"/>
      <c r="EH6450" s="49"/>
      <c r="EI6450" s="49"/>
      <c r="EJ6450" s="49"/>
      <c r="EK6450" s="49"/>
      <c r="EL6450" s="49"/>
      <c r="EM6450" s="49"/>
      <c r="EN6450" s="49"/>
      <c r="EO6450" s="49"/>
      <c r="EP6450" s="49"/>
      <c r="EQ6450" s="49"/>
      <c r="ER6450" s="49"/>
      <c r="ES6450" s="49"/>
      <c r="ET6450" s="49"/>
      <c r="EU6450" s="49"/>
      <c r="EV6450" s="49"/>
      <c r="EW6450" s="49"/>
      <c r="EX6450" s="49"/>
      <c r="EY6450" s="49"/>
      <c r="EZ6450" s="49"/>
      <c r="FA6450" s="49"/>
      <c r="FB6450" s="49"/>
      <c r="FC6450" s="49"/>
      <c r="FD6450" s="49"/>
      <c r="FE6450" s="49"/>
      <c r="FF6450" s="49"/>
      <c r="FG6450" s="49"/>
      <c r="FH6450" s="49"/>
      <c r="FI6450" s="49"/>
      <c r="FJ6450" s="49"/>
      <c r="FK6450" s="49"/>
      <c r="FL6450" s="49"/>
      <c r="FM6450" s="49"/>
      <c r="FN6450" s="49"/>
      <c r="FO6450" s="49"/>
      <c r="FP6450" s="49"/>
      <c r="FQ6450" s="49"/>
      <c r="FR6450" s="49"/>
      <c r="FS6450" s="49"/>
      <c r="FT6450" s="49"/>
      <c r="FU6450" s="49"/>
      <c r="FV6450" s="49"/>
      <c r="FW6450" s="49"/>
      <c r="FX6450" s="49"/>
      <c r="FY6450" s="49"/>
      <c r="FZ6450" s="49"/>
      <c r="GA6450" s="49"/>
      <c r="GB6450" s="49"/>
      <c r="GC6450" s="49"/>
      <c r="GD6450" s="49"/>
      <c r="GE6450" s="49"/>
      <c r="GF6450" s="49"/>
      <c r="GG6450" s="49"/>
      <c r="GH6450" s="49"/>
      <c r="GI6450" s="49"/>
      <c r="GJ6450" s="49"/>
      <c r="GK6450" s="49"/>
      <c r="GL6450" s="49"/>
      <c r="GM6450" s="49"/>
      <c r="GN6450" s="49"/>
      <c r="GO6450" s="49"/>
      <c r="GP6450" s="49"/>
      <c r="GQ6450" s="49"/>
      <c r="GR6450" s="49"/>
      <c r="GS6450" s="49"/>
      <c r="GT6450" s="49"/>
      <c r="GU6450" s="49"/>
      <c r="GV6450" s="49"/>
      <c r="GW6450" s="49"/>
      <c r="GX6450" s="49"/>
      <c r="GY6450" s="49"/>
      <c r="GZ6450" s="49"/>
      <c r="HA6450" s="49"/>
      <c r="HB6450" s="49"/>
      <c r="HC6450" s="49"/>
      <c r="HD6450" s="49"/>
      <c r="HE6450" s="49"/>
      <c r="HF6450" s="49"/>
      <c r="HG6450" s="49"/>
      <c r="HH6450" s="49"/>
      <c r="HI6450" s="49"/>
      <c r="HJ6450" s="49"/>
      <c r="HK6450" s="49"/>
      <c r="HL6450" s="49"/>
      <c r="HM6450" s="49"/>
      <c r="HN6450" s="49"/>
      <c r="HO6450" s="49"/>
      <c r="HP6450" s="49"/>
      <c r="HQ6450" s="49"/>
      <c r="HR6450" s="49"/>
      <c r="HS6450" s="49"/>
      <c r="HT6450" s="49"/>
      <c r="HU6450" s="49"/>
      <c r="HV6450" s="49"/>
      <c r="HW6450" s="49"/>
      <c r="HX6450" s="49"/>
      <c r="HY6450" s="49"/>
      <c r="HZ6450" s="49"/>
      <c r="IA6450" s="49"/>
      <c r="IB6450" s="49"/>
      <c r="IC6450" s="49"/>
      <c r="ID6450" s="49"/>
      <c r="IE6450" s="49"/>
      <c r="IF6450" s="49"/>
      <c r="IG6450" s="49"/>
      <c r="IH6450" s="49"/>
    </row>
    <row r="6451" spans="1:242" ht="30" customHeight="1">
      <c r="A6451" s="512"/>
      <c r="B6451" s="916" t="s">
        <v>7542</v>
      </c>
      <c r="C6451" s="916"/>
      <c r="D6451" s="916"/>
      <c r="E6451" s="916"/>
      <c r="F6451" s="916"/>
      <c r="G6451" s="916"/>
      <c r="H6451" s="916"/>
      <c r="I6451" s="48"/>
      <c r="J6451" s="49"/>
      <c r="K6451" s="49"/>
      <c r="L6451" s="49"/>
      <c r="M6451" s="49"/>
      <c r="N6451" s="49"/>
      <c r="O6451" s="49"/>
      <c r="P6451" s="49"/>
      <c r="Q6451" s="49"/>
      <c r="R6451" s="49"/>
      <c r="S6451" s="49"/>
      <c r="T6451" s="49"/>
      <c r="U6451" s="49"/>
      <c r="V6451" s="49"/>
      <c r="W6451" s="49"/>
      <c r="X6451" s="49"/>
      <c r="Y6451" s="49"/>
      <c r="Z6451" s="49"/>
      <c r="AA6451" s="49"/>
      <c r="AB6451" s="49"/>
      <c r="AC6451" s="49"/>
      <c r="AD6451" s="49"/>
      <c r="AE6451" s="49"/>
      <c r="AF6451" s="49"/>
      <c r="AG6451" s="49"/>
      <c r="AH6451" s="49"/>
      <c r="AI6451" s="49"/>
      <c r="AJ6451" s="49"/>
      <c r="AK6451" s="49"/>
      <c r="AL6451" s="49"/>
      <c r="AM6451" s="49"/>
      <c r="AN6451" s="49"/>
      <c r="AO6451" s="49"/>
      <c r="AP6451" s="49"/>
      <c r="AQ6451" s="49"/>
      <c r="AR6451" s="49"/>
      <c r="AS6451" s="49"/>
      <c r="AT6451" s="49"/>
      <c r="AU6451" s="49"/>
      <c r="AV6451" s="49"/>
      <c r="AW6451" s="49"/>
      <c r="AX6451" s="49"/>
      <c r="AY6451" s="49"/>
      <c r="AZ6451" s="49"/>
      <c r="BA6451" s="49"/>
      <c r="BB6451" s="49"/>
      <c r="BC6451" s="49"/>
      <c r="BD6451" s="49"/>
      <c r="BE6451" s="49"/>
      <c r="BF6451" s="49"/>
      <c r="BG6451" s="49"/>
      <c r="BH6451" s="49"/>
      <c r="BI6451" s="49"/>
      <c r="BJ6451" s="49"/>
      <c r="BK6451" s="49"/>
      <c r="BL6451" s="49"/>
      <c r="BM6451" s="49"/>
      <c r="BN6451" s="49"/>
      <c r="BO6451" s="49"/>
      <c r="BP6451" s="49"/>
      <c r="BQ6451" s="49"/>
      <c r="BR6451" s="49"/>
      <c r="BS6451" s="49"/>
      <c r="BT6451" s="49"/>
      <c r="BU6451" s="49"/>
      <c r="BV6451" s="49"/>
      <c r="BW6451" s="49"/>
      <c r="BX6451" s="49"/>
      <c r="BY6451" s="49"/>
      <c r="BZ6451" s="49"/>
      <c r="CA6451" s="49"/>
      <c r="CB6451" s="49"/>
      <c r="CC6451" s="49"/>
      <c r="CD6451" s="49"/>
      <c r="CE6451" s="49"/>
      <c r="CF6451" s="49"/>
      <c r="CG6451" s="49"/>
      <c r="CH6451" s="49"/>
      <c r="CI6451" s="49"/>
      <c r="CJ6451" s="49"/>
      <c r="CK6451" s="49"/>
      <c r="CL6451" s="49"/>
      <c r="CM6451" s="49"/>
      <c r="CN6451" s="49"/>
      <c r="CO6451" s="49"/>
      <c r="CP6451" s="49"/>
      <c r="CQ6451" s="49"/>
      <c r="CR6451" s="49"/>
      <c r="CS6451" s="49"/>
      <c r="CT6451" s="49"/>
      <c r="CU6451" s="49"/>
      <c r="CV6451" s="49"/>
      <c r="CW6451" s="49"/>
      <c r="CX6451" s="49"/>
      <c r="CY6451" s="49"/>
      <c r="CZ6451" s="49"/>
      <c r="DA6451" s="49"/>
      <c r="DB6451" s="49"/>
      <c r="DC6451" s="49"/>
      <c r="DD6451" s="49"/>
      <c r="DE6451" s="49"/>
      <c r="DF6451" s="49"/>
      <c r="DG6451" s="49"/>
      <c r="DH6451" s="49"/>
      <c r="DI6451" s="49"/>
      <c r="DJ6451" s="49"/>
      <c r="DK6451" s="49"/>
      <c r="DL6451" s="49"/>
      <c r="DM6451" s="49"/>
      <c r="DN6451" s="49"/>
      <c r="DO6451" s="49"/>
      <c r="DP6451" s="49"/>
      <c r="DQ6451" s="49"/>
      <c r="DR6451" s="49"/>
      <c r="DS6451" s="49"/>
      <c r="DT6451" s="49"/>
      <c r="DU6451" s="49"/>
      <c r="DV6451" s="49"/>
      <c r="DW6451" s="49"/>
      <c r="DX6451" s="49"/>
      <c r="DY6451" s="49"/>
      <c r="DZ6451" s="49"/>
      <c r="EA6451" s="49"/>
      <c r="EB6451" s="49"/>
      <c r="EC6451" s="49"/>
      <c r="ED6451" s="49"/>
      <c r="EE6451" s="49"/>
      <c r="EF6451" s="49"/>
      <c r="EG6451" s="49"/>
      <c r="EH6451" s="49"/>
      <c r="EI6451" s="49"/>
      <c r="EJ6451" s="49"/>
      <c r="EK6451" s="49"/>
      <c r="EL6451" s="49"/>
      <c r="EM6451" s="49"/>
      <c r="EN6451" s="49"/>
      <c r="EO6451" s="49"/>
      <c r="EP6451" s="49"/>
      <c r="EQ6451" s="49"/>
      <c r="ER6451" s="49"/>
      <c r="ES6451" s="49"/>
      <c r="ET6451" s="49"/>
      <c r="EU6451" s="49"/>
      <c r="EV6451" s="49"/>
      <c r="EW6451" s="49"/>
      <c r="EX6451" s="49"/>
      <c r="EY6451" s="49"/>
      <c r="EZ6451" s="49"/>
      <c r="FA6451" s="49"/>
      <c r="FB6451" s="49"/>
      <c r="FC6451" s="49"/>
      <c r="FD6451" s="49"/>
      <c r="FE6451" s="49"/>
      <c r="FF6451" s="49"/>
      <c r="FG6451" s="49"/>
      <c r="FH6451" s="49"/>
      <c r="FI6451" s="49"/>
      <c r="FJ6451" s="49"/>
      <c r="FK6451" s="49"/>
      <c r="FL6451" s="49"/>
      <c r="FM6451" s="49"/>
      <c r="FN6451" s="49"/>
      <c r="FO6451" s="49"/>
      <c r="FP6451" s="49"/>
      <c r="FQ6451" s="49"/>
      <c r="FR6451" s="49"/>
      <c r="FS6451" s="49"/>
      <c r="FT6451" s="49"/>
      <c r="FU6451" s="49"/>
      <c r="FV6451" s="49"/>
      <c r="FW6451" s="49"/>
      <c r="FX6451" s="49"/>
      <c r="FY6451" s="49"/>
      <c r="FZ6451" s="49"/>
      <c r="GA6451" s="49"/>
      <c r="GB6451" s="49"/>
      <c r="GC6451" s="49"/>
      <c r="GD6451" s="49"/>
      <c r="GE6451" s="49"/>
      <c r="GF6451" s="49"/>
      <c r="GG6451" s="49"/>
      <c r="GH6451" s="49"/>
      <c r="GI6451" s="49"/>
      <c r="GJ6451" s="49"/>
      <c r="GK6451" s="49"/>
      <c r="GL6451" s="49"/>
      <c r="GM6451" s="49"/>
      <c r="GN6451" s="49"/>
      <c r="GO6451" s="49"/>
      <c r="GP6451" s="49"/>
      <c r="GQ6451" s="49"/>
      <c r="GR6451" s="49"/>
      <c r="GS6451" s="49"/>
      <c r="GT6451" s="49"/>
      <c r="GU6451" s="49"/>
      <c r="GV6451" s="49"/>
      <c r="GW6451" s="49"/>
      <c r="GX6451" s="49"/>
      <c r="GY6451" s="49"/>
      <c r="GZ6451" s="49"/>
      <c r="HA6451" s="49"/>
      <c r="HB6451" s="49"/>
      <c r="HC6451" s="49"/>
      <c r="HD6451" s="49"/>
      <c r="HE6451" s="49"/>
      <c r="HF6451" s="49"/>
      <c r="HG6451" s="49"/>
      <c r="HH6451" s="49"/>
      <c r="HI6451" s="49"/>
      <c r="HJ6451" s="49"/>
      <c r="HK6451" s="49"/>
      <c r="HL6451" s="49"/>
      <c r="HM6451" s="49"/>
      <c r="HN6451" s="49"/>
      <c r="HO6451" s="49"/>
      <c r="HP6451" s="49"/>
      <c r="HQ6451" s="49"/>
      <c r="HR6451" s="49"/>
      <c r="HS6451" s="49"/>
      <c r="HT6451" s="49"/>
      <c r="HU6451" s="49"/>
      <c r="HV6451" s="49"/>
      <c r="HW6451" s="49"/>
      <c r="HX6451" s="49"/>
      <c r="HY6451" s="49"/>
      <c r="HZ6451" s="49"/>
      <c r="IA6451" s="49"/>
      <c r="IB6451" s="49"/>
      <c r="IC6451" s="49"/>
      <c r="ID6451" s="49"/>
      <c r="IE6451" s="49"/>
      <c r="IF6451" s="49"/>
      <c r="IG6451" s="49"/>
      <c r="IH6451" s="49"/>
    </row>
    <row r="6452" spans="1:242">
      <c r="A6452" s="32">
        <v>189</v>
      </c>
      <c r="B6452" s="210" t="s">
        <v>7302</v>
      </c>
      <c r="C6452" s="555" t="s">
        <v>7543</v>
      </c>
      <c r="D6452" s="32" t="s">
        <v>1808</v>
      </c>
      <c r="E6452" s="195">
        <f t="shared" ref="E6452:E6466" si="420">+F6452+G6452+H6452</f>
        <v>1</v>
      </c>
      <c r="F6452" s="187"/>
      <c r="G6452" s="187">
        <v>1</v>
      </c>
      <c r="H6452" s="187"/>
      <c r="I6452" s="48"/>
      <c r="J6452" s="49"/>
      <c r="K6452" s="49"/>
      <c r="L6452" s="49"/>
      <c r="M6452" s="49"/>
      <c r="N6452" s="49"/>
      <c r="O6452" s="49"/>
      <c r="P6452" s="49"/>
      <c r="Q6452" s="49"/>
      <c r="R6452" s="49"/>
      <c r="S6452" s="49"/>
      <c r="T6452" s="49"/>
      <c r="U6452" s="49"/>
      <c r="V6452" s="49"/>
      <c r="W6452" s="49"/>
      <c r="X6452" s="49"/>
      <c r="Y6452" s="49"/>
      <c r="Z6452" s="49"/>
      <c r="AA6452" s="49"/>
      <c r="AB6452" s="49"/>
      <c r="AC6452" s="49"/>
      <c r="AD6452" s="49"/>
      <c r="AE6452" s="49"/>
      <c r="AF6452" s="49"/>
      <c r="AG6452" s="49"/>
      <c r="AH6452" s="49"/>
      <c r="AI6452" s="49"/>
      <c r="AJ6452" s="49"/>
      <c r="AK6452" s="49"/>
      <c r="AL6452" s="49"/>
      <c r="AM6452" s="49"/>
      <c r="AN6452" s="49"/>
      <c r="AO6452" s="49"/>
      <c r="AP6452" s="49"/>
      <c r="AQ6452" s="49"/>
      <c r="AR6452" s="49"/>
      <c r="AS6452" s="49"/>
      <c r="AT6452" s="49"/>
      <c r="AU6452" s="49"/>
      <c r="AV6452" s="49"/>
      <c r="AW6452" s="49"/>
      <c r="AX6452" s="49"/>
      <c r="AY6452" s="49"/>
      <c r="AZ6452" s="49"/>
      <c r="BA6452" s="49"/>
      <c r="BB6452" s="49"/>
      <c r="BC6452" s="49"/>
      <c r="BD6452" s="49"/>
      <c r="BE6452" s="49"/>
      <c r="BF6452" s="49"/>
      <c r="BG6452" s="49"/>
      <c r="BH6452" s="49"/>
      <c r="BI6452" s="49"/>
      <c r="BJ6452" s="49"/>
      <c r="BK6452" s="49"/>
      <c r="BL6452" s="49"/>
      <c r="BM6452" s="49"/>
      <c r="BN6452" s="49"/>
      <c r="BO6452" s="49"/>
      <c r="BP6452" s="49"/>
      <c r="BQ6452" s="49"/>
      <c r="BR6452" s="49"/>
      <c r="BS6452" s="49"/>
      <c r="BT6452" s="49"/>
      <c r="BU6452" s="49"/>
      <c r="BV6452" s="49"/>
      <c r="BW6452" s="49"/>
      <c r="BX6452" s="49"/>
      <c r="BY6452" s="49"/>
      <c r="BZ6452" s="49"/>
      <c r="CA6452" s="49"/>
      <c r="CB6452" s="49"/>
      <c r="CC6452" s="49"/>
      <c r="CD6452" s="49"/>
      <c r="CE6452" s="49"/>
      <c r="CF6452" s="49"/>
      <c r="CG6452" s="49"/>
      <c r="CH6452" s="49"/>
      <c r="CI6452" s="49"/>
      <c r="CJ6452" s="49"/>
      <c r="CK6452" s="49"/>
      <c r="CL6452" s="49"/>
      <c r="CM6452" s="49"/>
      <c r="CN6452" s="49"/>
      <c r="CO6452" s="49"/>
      <c r="CP6452" s="49"/>
      <c r="CQ6452" s="49"/>
      <c r="CR6452" s="49"/>
      <c r="CS6452" s="49"/>
      <c r="CT6452" s="49"/>
      <c r="CU6452" s="49"/>
      <c r="CV6452" s="49"/>
      <c r="CW6452" s="49"/>
      <c r="CX6452" s="49"/>
      <c r="CY6452" s="49"/>
      <c r="CZ6452" s="49"/>
      <c r="DA6452" s="49"/>
      <c r="DB6452" s="49"/>
      <c r="DC6452" s="49"/>
      <c r="DD6452" s="49"/>
      <c r="DE6452" s="49"/>
      <c r="DF6452" s="49"/>
      <c r="DG6452" s="49"/>
      <c r="DH6452" s="49"/>
      <c r="DI6452" s="49"/>
      <c r="DJ6452" s="49"/>
      <c r="DK6452" s="49"/>
      <c r="DL6452" s="49"/>
      <c r="DM6452" s="49"/>
      <c r="DN6452" s="49"/>
      <c r="DO6452" s="49"/>
      <c r="DP6452" s="49"/>
      <c r="DQ6452" s="49"/>
      <c r="DR6452" s="49"/>
      <c r="DS6452" s="49"/>
      <c r="DT6452" s="49"/>
      <c r="DU6452" s="49"/>
      <c r="DV6452" s="49"/>
      <c r="DW6452" s="49"/>
      <c r="DX6452" s="49"/>
      <c r="DY6452" s="49"/>
      <c r="DZ6452" s="49"/>
      <c r="EA6452" s="49"/>
      <c r="EB6452" s="49"/>
      <c r="EC6452" s="49"/>
      <c r="ED6452" s="49"/>
      <c r="EE6452" s="49"/>
      <c r="EF6452" s="49"/>
      <c r="EG6452" s="49"/>
      <c r="EH6452" s="49"/>
      <c r="EI6452" s="49"/>
      <c r="EJ6452" s="49"/>
      <c r="EK6452" s="49"/>
      <c r="EL6452" s="49"/>
      <c r="EM6452" s="49"/>
      <c r="EN6452" s="49"/>
      <c r="EO6452" s="49"/>
      <c r="EP6452" s="49"/>
      <c r="EQ6452" s="49"/>
      <c r="ER6452" s="49"/>
      <c r="ES6452" s="49"/>
      <c r="ET6452" s="49"/>
      <c r="EU6452" s="49"/>
      <c r="EV6452" s="49"/>
      <c r="EW6452" s="49"/>
      <c r="EX6452" s="49"/>
      <c r="EY6452" s="49"/>
      <c r="EZ6452" s="49"/>
      <c r="FA6452" s="49"/>
      <c r="FB6452" s="49"/>
      <c r="FC6452" s="49"/>
      <c r="FD6452" s="49"/>
      <c r="FE6452" s="49"/>
      <c r="FF6452" s="49"/>
      <c r="FG6452" s="49"/>
      <c r="FH6452" s="49"/>
      <c r="FI6452" s="49"/>
      <c r="FJ6452" s="49"/>
      <c r="FK6452" s="49"/>
      <c r="FL6452" s="49"/>
      <c r="FM6452" s="49"/>
      <c r="FN6452" s="49"/>
      <c r="FO6452" s="49"/>
      <c r="FP6452" s="49"/>
      <c r="FQ6452" s="49"/>
      <c r="FR6452" s="49"/>
      <c r="FS6452" s="49"/>
      <c r="FT6452" s="49"/>
      <c r="FU6452" s="49"/>
      <c r="FV6452" s="49"/>
      <c r="FW6452" s="49"/>
      <c r="FX6452" s="49"/>
      <c r="FY6452" s="49"/>
      <c r="FZ6452" s="49"/>
      <c r="GA6452" s="49"/>
      <c r="GB6452" s="49"/>
      <c r="GC6452" s="49"/>
      <c r="GD6452" s="49"/>
      <c r="GE6452" s="49"/>
      <c r="GF6452" s="49"/>
      <c r="GG6452" s="49"/>
      <c r="GH6452" s="49"/>
      <c r="GI6452" s="49"/>
      <c r="GJ6452" s="49"/>
      <c r="GK6452" s="49"/>
      <c r="GL6452" s="49"/>
      <c r="GM6452" s="49"/>
      <c r="GN6452" s="49"/>
      <c r="GO6452" s="49"/>
      <c r="GP6452" s="49"/>
      <c r="GQ6452" s="49"/>
      <c r="GR6452" s="49"/>
      <c r="GS6452" s="49"/>
      <c r="GT6452" s="49"/>
      <c r="GU6452" s="49"/>
      <c r="GV6452" s="49"/>
      <c r="GW6452" s="49"/>
      <c r="GX6452" s="49"/>
      <c r="GY6452" s="49"/>
      <c r="GZ6452" s="49"/>
      <c r="HA6452" s="49"/>
      <c r="HB6452" s="49"/>
      <c r="HC6452" s="49"/>
      <c r="HD6452" s="49"/>
      <c r="HE6452" s="49"/>
      <c r="HF6452" s="49"/>
      <c r="HG6452" s="49"/>
      <c r="HH6452" s="49"/>
      <c r="HI6452" s="49"/>
      <c r="HJ6452" s="49"/>
      <c r="HK6452" s="49"/>
      <c r="HL6452" s="49"/>
      <c r="HM6452" s="49"/>
      <c r="HN6452" s="49"/>
      <c r="HO6452" s="49"/>
      <c r="HP6452" s="49"/>
      <c r="HQ6452" s="49"/>
      <c r="HR6452" s="49"/>
      <c r="HS6452" s="49"/>
      <c r="HT6452" s="49"/>
      <c r="HU6452" s="49"/>
      <c r="HV6452" s="49"/>
      <c r="HW6452" s="49"/>
      <c r="HX6452" s="49"/>
      <c r="HY6452" s="49"/>
      <c r="HZ6452" s="49"/>
      <c r="IA6452" s="49"/>
      <c r="IB6452" s="49"/>
      <c r="IC6452" s="49"/>
      <c r="ID6452" s="49"/>
      <c r="IE6452" s="49"/>
      <c r="IF6452" s="49"/>
      <c r="IG6452" s="49"/>
      <c r="IH6452" s="49"/>
    </row>
    <row r="6453" spans="1:242">
      <c r="A6453" s="32">
        <v>190</v>
      </c>
      <c r="B6453" s="210" t="s">
        <v>7277</v>
      </c>
      <c r="C6453" s="555" t="s">
        <v>7544</v>
      </c>
      <c r="D6453" s="32" t="s">
        <v>1808</v>
      </c>
      <c r="E6453" s="195">
        <f t="shared" si="420"/>
        <v>1</v>
      </c>
      <c r="F6453" s="187"/>
      <c r="G6453" s="187"/>
      <c r="H6453" s="187">
        <v>1</v>
      </c>
      <c r="I6453" s="48"/>
      <c r="J6453" s="49"/>
      <c r="K6453" s="49"/>
      <c r="L6453" s="49"/>
      <c r="M6453" s="49"/>
      <c r="N6453" s="49"/>
      <c r="O6453" s="49"/>
      <c r="P6453" s="49"/>
      <c r="Q6453" s="49"/>
      <c r="R6453" s="49"/>
      <c r="S6453" s="49"/>
      <c r="T6453" s="49"/>
      <c r="U6453" s="49"/>
      <c r="V6453" s="49"/>
      <c r="W6453" s="49"/>
      <c r="X6453" s="49"/>
      <c r="Y6453" s="49"/>
      <c r="Z6453" s="49"/>
      <c r="AA6453" s="49"/>
      <c r="AB6453" s="49"/>
      <c r="AC6453" s="49"/>
      <c r="AD6453" s="49"/>
      <c r="AE6453" s="49"/>
      <c r="AF6453" s="49"/>
      <c r="AG6453" s="49"/>
      <c r="AH6453" s="49"/>
      <c r="AI6453" s="49"/>
      <c r="AJ6453" s="49"/>
      <c r="AK6453" s="49"/>
      <c r="AL6453" s="49"/>
      <c r="AM6453" s="49"/>
      <c r="AN6453" s="49"/>
      <c r="AO6453" s="49"/>
      <c r="AP6453" s="49"/>
      <c r="AQ6453" s="49"/>
      <c r="AR6453" s="49"/>
      <c r="AS6453" s="49"/>
      <c r="AT6453" s="49"/>
      <c r="AU6453" s="49"/>
      <c r="AV6453" s="49"/>
      <c r="AW6453" s="49"/>
      <c r="AX6453" s="49"/>
      <c r="AY6453" s="49"/>
      <c r="AZ6453" s="49"/>
      <c r="BA6453" s="49"/>
      <c r="BB6453" s="49"/>
      <c r="BC6453" s="49"/>
      <c r="BD6453" s="49"/>
      <c r="BE6453" s="49"/>
      <c r="BF6453" s="49"/>
      <c r="BG6453" s="49"/>
      <c r="BH6453" s="49"/>
      <c r="BI6453" s="49"/>
      <c r="BJ6453" s="49"/>
      <c r="BK6453" s="49"/>
      <c r="BL6453" s="49"/>
      <c r="BM6453" s="49"/>
      <c r="BN6453" s="49"/>
      <c r="BO6453" s="49"/>
      <c r="BP6453" s="49"/>
      <c r="BQ6453" s="49"/>
      <c r="BR6453" s="49"/>
      <c r="BS6453" s="49"/>
      <c r="BT6453" s="49"/>
      <c r="BU6453" s="49"/>
      <c r="BV6453" s="49"/>
      <c r="BW6453" s="49"/>
      <c r="BX6453" s="49"/>
      <c r="BY6453" s="49"/>
      <c r="BZ6453" s="49"/>
      <c r="CA6453" s="49"/>
      <c r="CB6453" s="49"/>
      <c r="CC6453" s="49"/>
      <c r="CD6453" s="49"/>
      <c r="CE6453" s="49"/>
      <c r="CF6453" s="49"/>
      <c r="CG6453" s="49"/>
      <c r="CH6453" s="49"/>
      <c r="CI6453" s="49"/>
      <c r="CJ6453" s="49"/>
      <c r="CK6453" s="49"/>
      <c r="CL6453" s="49"/>
      <c r="CM6453" s="49"/>
      <c r="CN6453" s="49"/>
      <c r="CO6453" s="49"/>
      <c r="CP6453" s="49"/>
      <c r="CQ6453" s="49"/>
      <c r="CR6453" s="49"/>
      <c r="CS6453" s="49"/>
      <c r="CT6453" s="49"/>
      <c r="CU6453" s="49"/>
      <c r="CV6453" s="49"/>
      <c r="CW6453" s="49"/>
      <c r="CX6453" s="49"/>
      <c r="CY6453" s="49"/>
      <c r="CZ6453" s="49"/>
      <c r="DA6453" s="49"/>
      <c r="DB6453" s="49"/>
      <c r="DC6453" s="49"/>
      <c r="DD6453" s="49"/>
      <c r="DE6453" s="49"/>
      <c r="DF6453" s="49"/>
      <c r="DG6453" s="49"/>
      <c r="DH6453" s="49"/>
      <c r="DI6453" s="49"/>
      <c r="DJ6453" s="49"/>
      <c r="DK6453" s="49"/>
      <c r="DL6453" s="49"/>
      <c r="DM6453" s="49"/>
      <c r="DN6453" s="49"/>
      <c r="DO6453" s="49"/>
      <c r="DP6453" s="49"/>
      <c r="DQ6453" s="49"/>
      <c r="DR6453" s="49"/>
      <c r="DS6453" s="49"/>
      <c r="DT6453" s="49"/>
      <c r="DU6453" s="49"/>
      <c r="DV6453" s="49"/>
      <c r="DW6453" s="49"/>
      <c r="DX6453" s="49"/>
      <c r="DY6453" s="49"/>
      <c r="DZ6453" s="49"/>
      <c r="EA6453" s="49"/>
      <c r="EB6453" s="49"/>
      <c r="EC6453" s="49"/>
      <c r="ED6453" s="49"/>
      <c r="EE6453" s="49"/>
      <c r="EF6453" s="49"/>
      <c r="EG6453" s="49"/>
      <c r="EH6453" s="49"/>
      <c r="EI6453" s="49"/>
      <c r="EJ6453" s="49"/>
      <c r="EK6453" s="49"/>
      <c r="EL6453" s="49"/>
      <c r="EM6453" s="49"/>
      <c r="EN6453" s="49"/>
      <c r="EO6453" s="49"/>
      <c r="EP6453" s="49"/>
      <c r="EQ6453" s="49"/>
      <c r="ER6453" s="49"/>
      <c r="ES6453" s="49"/>
      <c r="ET6453" s="49"/>
      <c r="EU6453" s="49"/>
      <c r="EV6453" s="49"/>
      <c r="EW6453" s="49"/>
      <c r="EX6453" s="49"/>
      <c r="EY6453" s="49"/>
      <c r="EZ6453" s="49"/>
      <c r="FA6453" s="49"/>
      <c r="FB6453" s="49"/>
      <c r="FC6453" s="49"/>
      <c r="FD6453" s="49"/>
      <c r="FE6453" s="49"/>
      <c r="FF6453" s="49"/>
      <c r="FG6453" s="49"/>
      <c r="FH6453" s="49"/>
      <c r="FI6453" s="49"/>
      <c r="FJ6453" s="49"/>
      <c r="FK6453" s="49"/>
      <c r="FL6453" s="49"/>
      <c r="FM6453" s="49"/>
      <c r="FN6453" s="49"/>
      <c r="FO6453" s="49"/>
      <c r="FP6453" s="49"/>
      <c r="FQ6453" s="49"/>
      <c r="FR6453" s="49"/>
      <c r="FS6453" s="49"/>
      <c r="FT6453" s="49"/>
      <c r="FU6453" s="49"/>
      <c r="FV6453" s="49"/>
      <c r="FW6453" s="49"/>
      <c r="FX6453" s="49"/>
      <c r="FY6453" s="49"/>
      <c r="FZ6453" s="49"/>
      <c r="GA6453" s="49"/>
      <c r="GB6453" s="49"/>
      <c r="GC6453" s="49"/>
      <c r="GD6453" s="49"/>
      <c r="GE6453" s="49"/>
      <c r="GF6453" s="49"/>
      <c r="GG6453" s="49"/>
      <c r="GH6453" s="49"/>
      <c r="GI6453" s="49"/>
      <c r="GJ6453" s="49"/>
      <c r="GK6453" s="49"/>
      <c r="GL6453" s="49"/>
      <c r="GM6453" s="49"/>
      <c r="GN6453" s="49"/>
      <c r="GO6453" s="49"/>
      <c r="GP6453" s="49"/>
      <c r="GQ6453" s="49"/>
      <c r="GR6453" s="49"/>
      <c r="GS6453" s="49"/>
      <c r="GT6453" s="49"/>
      <c r="GU6453" s="49"/>
      <c r="GV6453" s="49"/>
      <c r="GW6453" s="49"/>
      <c r="GX6453" s="49"/>
      <c r="GY6453" s="49"/>
      <c r="GZ6453" s="49"/>
      <c r="HA6453" s="49"/>
      <c r="HB6453" s="49"/>
      <c r="HC6453" s="49"/>
      <c r="HD6453" s="49"/>
      <c r="HE6453" s="49"/>
      <c r="HF6453" s="49"/>
      <c r="HG6453" s="49"/>
      <c r="HH6453" s="49"/>
      <c r="HI6453" s="49"/>
      <c r="HJ6453" s="49"/>
      <c r="HK6453" s="49"/>
      <c r="HL6453" s="49"/>
      <c r="HM6453" s="49"/>
      <c r="HN6453" s="49"/>
      <c r="HO6453" s="49"/>
      <c r="HP6453" s="49"/>
      <c r="HQ6453" s="49"/>
      <c r="HR6453" s="49"/>
      <c r="HS6453" s="49"/>
      <c r="HT6453" s="49"/>
      <c r="HU6453" s="49"/>
      <c r="HV6453" s="49"/>
      <c r="HW6453" s="49"/>
      <c r="HX6453" s="49"/>
      <c r="HY6453" s="49"/>
      <c r="HZ6453" s="49"/>
      <c r="IA6453" s="49"/>
      <c r="IB6453" s="49"/>
      <c r="IC6453" s="49"/>
      <c r="ID6453" s="49"/>
      <c r="IE6453" s="49"/>
      <c r="IF6453" s="49"/>
      <c r="IG6453" s="49"/>
      <c r="IH6453" s="49"/>
    </row>
    <row r="6454" spans="1:242">
      <c r="A6454" s="32">
        <v>191</v>
      </c>
      <c r="B6454" s="210" t="s">
        <v>7279</v>
      </c>
      <c r="C6454" s="555" t="s">
        <v>7545</v>
      </c>
      <c r="D6454" s="32" t="s">
        <v>1808</v>
      </c>
      <c r="E6454" s="195">
        <f t="shared" si="420"/>
        <v>1</v>
      </c>
      <c r="F6454" s="187"/>
      <c r="G6454" s="187">
        <v>1</v>
      </c>
      <c r="H6454" s="187"/>
      <c r="I6454" s="48"/>
      <c r="J6454" s="49"/>
      <c r="K6454" s="49"/>
      <c r="L6454" s="49"/>
      <c r="M6454" s="49"/>
      <c r="N6454" s="49"/>
      <c r="O6454" s="49"/>
      <c r="P6454" s="49"/>
      <c r="Q6454" s="49"/>
      <c r="R6454" s="49"/>
      <c r="S6454" s="49"/>
      <c r="T6454" s="49"/>
      <c r="U6454" s="49"/>
      <c r="V6454" s="49"/>
      <c r="W6454" s="49"/>
      <c r="X6454" s="49"/>
      <c r="Y6454" s="49"/>
      <c r="Z6454" s="49"/>
      <c r="AA6454" s="49"/>
      <c r="AB6454" s="49"/>
      <c r="AC6454" s="49"/>
      <c r="AD6454" s="49"/>
      <c r="AE6454" s="49"/>
      <c r="AF6454" s="49"/>
      <c r="AG6454" s="49"/>
      <c r="AH6454" s="49"/>
      <c r="AI6454" s="49"/>
      <c r="AJ6454" s="49"/>
      <c r="AK6454" s="49"/>
      <c r="AL6454" s="49"/>
      <c r="AM6454" s="49"/>
      <c r="AN6454" s="49"/>
      <c r="AO6454" s="49"/>
      <c r="AP6454" s="49"/>
      <c r="AQ6454" s="49"/>
      <c r="AR6454" s="49"/>
      <c r="AS6454" s="49"/>
      <c r="AT6454" s="49"/>
      <c r="AU6454" s="49"/>
      <c r="AV6454" s="49"/>
      <c r="AW6454" s="49"/>
      <c r="AX6454" s="49"/>
      <c r="AY6454" s="49"/>
      <c r="AZ6454" s="49"/>
      <c r="BA6454" s="49"/>
      <c r="BB6454" s="49"/>
      <c r="BC6454" s="49"/>
      <c r="BD6454" s="49"/>
      <c r="BE6454" s="49"/>
      <c r="BF6454" s="49"/>
      <c r="BG6454" s="49"/>
      <c r="BH6454" s="49"/>
      <c r="BI6454" s="49"/>
      <c r="BJ6454" s="49"/>
      <c r="BK6454" s="49"/>
      <c r="BL6454" s="49"/>
      <c r="BM6454" s="49"/>
      <c r="BN6454" s="49"/>
      <c r="BO6454" s="49"/>
      <c r="BP6454" s="49"/>
      <c r="BQ6454" s="49"/>
      <c r="BR6454" s="49"/>
      <c r="BS6454" s="49"/>
      <c r="BT6454" s="49"/>
      <c r="BU6454" s="49"/>
      <c r="BV6454" s="49"/>
      <c r="BW6454" s="49"/>
      <c r="BX6454" s="49"/>
      <c r="BY6454" s="49"/>
      <c r="BZ6454" s="49"/>
      <c r="CA6454" s="49"/>
      <c r="CB6454" s="49"/>
      <c r="CC6454" s="49"/>
      <c r="CD6454" s="49"/>
      <c r="CE6454" s="49"/>
      <c r="CF6454" s="49"/>
      <c r="CG6454" s="49"/>
      <c r="CH6454" s="49"/>
      <c r="CI6454" s="49"/>
      <c r="CJ6454" s="49"/>
      <c r="CK6454" s="49"/>
      <c r="CL6454" s="49"/>
      <c r="CM6454" s="49"/>
      <c r="CN6454" s="49"/>
      <c r="CO6454" s="49"/>
      <c r="CP6454" s="49"/>
      <c r="CQ6454" s="49"/>
      <c r="CR6454" s="49"/>
      <c r="CS6454" s="49"/>
      <c r="CT6454" s="49"/>
      <c r="CU6454" s="49"/>
      <c r="CV6454" s="49"/>
      <c r="CW6454" s="49"/>
      <c r="CX6454" s="49"/>
      <c r="CY6454" s="49"/>
      <c r="CZ6454" s="49"/>
      <c r="DA6454" s="49"/>
      <c r="DB6454" s="49"/>
      <c r="DC6454" s="49"/>
      <c r="DD6454" s="49"/>
      <c r="DE6454" s="49"/>
      <c r="DF6454" s="49"/>
      <c r="DG6454" s="49"/>
      <c r="DH6454" s="49"/>
      <c r="DI6454" s="49"/>
      <c r="DJ6454" s="49"/>
      <c r="DK6454" s="49"/>
      <c r="DL6454" s="49"/>
      <c r="DM6454" s="49"/>
      <c r="DN6454" s="49"/>
      <c r="DO6454" s="49"/>
      <c r="DP6454" s="49"/>
      <c r="DQ6454" s="49"/>
      <c r="DR6454" s="49"/>
      <c r="DS6454" s="49"/>
      <c r="DT6454" s="49"/>
      <c r="DU6454" s="49"/>
      <c r="DV6454" s="49"/>
      <c r="DW6454" s="49"/>
      <c r="DX6454" s="49"/>
      <c r="DY6454" s="49"/>
      <c r="DZ6454" s="49"/>
      <c r="EA6454" s="49"/>
      <c r="EB6454" s="49"/>
      <c r="EC6454" s="49"/>
      <c r="ED6454" s="49"/>
      <c r="EE6454" s="49"/>
      <c r="EF6454" s="49"/>
      <c r="EG6454" s="49"/>
      <c r="EH6454" s="49"/>
      <c r="EI6454" s="49"/>
      <c r="EJ6454" s="49"/>
      <c r="EK6454" s="49"/>
      <c r="EL6454" s="49"/>
      <c r="EM6454" s="49"/>
      <c r="EN6454" s="49"/>
      <c r="EO6454" s="49"/>
      <c r="EP6454" s="49"/>
      <c r="EQ6454" s="49"/>
      <c r="ER6454" s="49"/>
      <c r="ES6454" s="49"/>
      <c r="ET6454" s="49"/>
      <c r="EU6454" s="49"/>
      <c r="EV6454" s="49"/>
      <c r="EW6454" s="49"/>
      <c r="EX6454" s="49"/>
      <c r="EY6454" s="49"/>
      <c r="EZ6454" s="49"/>
      <c r="FA6454" s="49"/>
      <c r="FB6454" s="49"/>
      <c r="FC6454" s="49"/>
      <c r="FD6454" s="49"/>
      <c r="FE6454" s="49"/>
      <c r="FF6454" s="49"/>
      <c r="FG6454" s="49"/>
      <c r="FH6454" s="49"/>
      <c r="FI6454" s="49"/>
      <c r="FJ6454" s="49"/>
      <c r="FK6454" s="49"/>
      <c r="FL6454" s="49"/>
      <c r="FM6454" s="49"/>
      <c r="FN6454" s="49"/>
      <c r="FO6454" s="49"/>
      <c r="FP6454" s="49"/>
      <c r="FQ6454" s="49"/>
      <c r="FR6454" s="49"/>
      <c r="FS6454" s="49"/>
      <c r="FT6454" s="49"/>
      <c r="FU6454" s="49"/>
      <c r="FV6454" s="49"/>
      <c r="FW6454" s="49"/>
      <c r="FX6454" s="49"/>
      <c r="FY6454" s="49"/>
      <c r="FZ6454" s="49"/>
      <c r="GA6454" s="49"/>
      <c r="GB6454" s="49"/>
      <c r="GC6454" s="49"/>
      <c r="GD6454" s="49"/>
      <c r="GE6454" s="49"/>
      <c r="GF6454" s="49"/>
      <c r="GG6454" s="49"/>
      <c r="GH6454" s="49"/>
      <c r="GI6454" s="49"/>
      <c r="GJ6454" s="49"/>
      <c r="GK6454" s="49"/>
      <c r="GL6454" s="49"/>
      <c r="GM6454" s="49"/>
      <c r="GN6454" s="49"/>
      <c r="GO6454" s="49"/>
      <c r="GP6454" s="49"/>
      <c r="GQ6454" s="49"/>
      <c r="GR6454" s="49"/>
      <c r="GS6454" s="49"/>
      <c r="GT6454" s="49"/>
      <c r="GU6454" s="49"/>
      <c r="GV6454" s="49"/>
      <c r="GW6454" s="49"/>
      <c r="GX6454" s="49"/>
      <c r="GY6454" s="49"/>
      <c r="GZ6454" s="49"/>
      <c r="HA6454" s="49"/>
      <c r="HB6454" s="49"/>
      <c r="HC6454" s="49"/>
      <c r="HD6454" s="49"/>
      <c r="HE6454" s="49"/>
      <c r="HF6454" s="49"/>
      <c r="HG6454" s="49"/>
      <c r="HH6454" s="49"/>
      <c r="HI6454" s="49"/>
      <c r="HJ6454" s="49"/>
      <c r="HK6454" s="49"/>
      <c r="HL6454" s="49"/>
      <c r="HM6454" s="49"/>
      <c r="HN6454" s="49"/>
      <c r="HO6454" s="49"/>
      <c r="HP6454" s="49"/>
      <c r="HQ6454" s="49"/>
      <c r="HR6454" s="49"/>
      <c r="HS6454" s="49"/>
      <c r="HT6454" s="49"/>
      <c r="HU6454" s="49"/>
      <c r="HV6454" s="49"/>
      <c r="HW6454" s="49"/>
      <c r="HX6454" s="49"/>
      <c r="HY6454" s="49"/>
      <c r="HZ6454" s="49"/>
      <c r="IA6454" s="49"/>
      <c r="IB6454" s="49"/>
      <c r="IC6454" s="49"/>
      <c r="ID6454" s="49"/>
      <c r="IE6454" s="49"/>
      <c r="IF6454" s="49"/>
      <c r="IG6454" s="49"/>
      <c r="IH6454" s="49"/>
    </row>
    <row r="6455" spans="1:242">
      <c r="A6455" s="32">
        <v>192</v>
      </c>
      <c r="B6455" s="210" t="s">
        <v>7378</v>
      </c>
      <c r="C6455" s="555" t="s">
        <v>7546</v>
      </c>
      <c r="D6455" s="32" t="s">
        <v>1808</v>
      </c>
      <c r="E6455" s="195">
        <f t="shared" si="420"/>
        <v>1</v>
      </c>
      <c r="F6455" s="187">
        <v>1</v>
      </c>
      <c r="G6455" s="187"/>
      <c r="H6455" s="187"/>
      <c r="I6455" s="48"/>
      <c r="J6455" s="49"/>
      <c r="K6455" s="49"/>
      <c r="L6455" s="49"/>
      <c r="M6455" s="49"/>
      <c r="N6455" s="49"/>
      <c r="O6455" s="49"/>
      <c r="P6455" s="49"/>
      <c r="Q6455" s="49"/>
      <c r="R6455" s="49"/>
      <c r="S6455" s="49"/>
      <c r="T6455" s="49"/>
      <c r="U6455" s="49"/>
      <c r="V6455" s="49"/>
      <c r="W6455" s="49"/>
      <c r="X6455" s="49"/>
      <c r="Y6455" s="49"/>
      <c r="Z6455" s="49"/>
      <c r="AA6455" s="49"/>
      <c r="AB6455" s="49"/>
      <c r="AC6455" s="49"/>
      <c r="AD6455" s="49"/>
      <c r="AE6455" s="49"/>
      <c r="AF6455" s="49"/>
      <c r="AG6455" s="49"/>
      <c r="AH6455" s="49"/>
      <c r="AI6455" s="49"/>
      <c r="AJ6455" s="49"/>
      <c r="AK6455" s="49"/>
      <c r="AL6455" s="49"/>
      <c r="AM6455" s="49"/>
      <c r="AN6455" s="49"/>
      <c r="AO6455" s="49"/>
      <c r="AP6455" s="49"/>
      <c r="AQ6455" s="49"/>
      <c r="AR6455" s="49"/>
      <c r="AS6455" s="49"/>
      <c r="AT6455" s="49"/>
      <c r="AU6455" s="49"/>
      <c r="AV6455" s="49"/>
      <c r="AW6455" s="49"/>
      <c r="AX6455" s="49"/>
      <c r="AY6455" s="49"/>
      <c r="AZ6455" s="49"/>
      <c r="BA6455" s="49"/>
      <c r="BB6455" s="49"/>
      <c r="BC6455" s="49"/>
      <c r="BD6455" s="49"/>
      <c r="BE6455" s="49"/>
      <c r="BF6455" s="49"/>
      <c r="BG6455" s="49"/>
      <c r="BH6455" s="49"/>
      <c r="BI6455" s="49"/>
      <c r="BJ6455" s="49"/>
      <c r="BK6455" s="49"/>
      <c r="BL6455" s="49"/>
      <c r="BM6455" s="49"/>
      <c r="BN6455" s="49"/>
      <c r="BO6455" s="49"/>
      <c r="BP6455" s="49"/>
      <c r="BQ6455" s="49"/>
      <c r="BR6455" s="49"/>
      <c r="BS6455" s="49"/>
      <c r="BT6455" s="49"/>
      <c r="BU6455" s="49"/>
      <c r="BV6455" s="49"/>
      <c r="BW6455" s="49"/>
      <c r="BX6455" s="49"/>
      <c r="BY6455" s="49"/>
      <c r="BZ6455" s="49"/>
      <c r="CA6455" s="49"/>
      <c r="CB6455" s="49"/>
      <c r="CC6455" s="49"/>
      <c r="CD6455" s="49"/>
      <c r="CE6455" s="49"/>
      <c r="CF6455" s="49"/>
      <c r="CG6455" s="49"/>
      <c r="CH6455" s="49"/>
      <c r="CI6455" s="49"/>
      <c r="CJ6455" s="49"/>
      <c r="CK6455" s="49"/>
      <c r="CL6455" s="49"/>
      <c r="CM6455" s="49"/>
      <c r="CN6455" s="49"/>
      <c r="CO6455" s="49"/>
      <c r="CP6455" s="49"/>
      <c r="CQ6455" s="49"/>
      <c r="CR6455" s="49"/>
      <c r="CS6455" s="49"/>
      <c r="CT6455" s="49"/>
      <c r="CU6455" s="49"/>
      <c r="CV6455" s="49"/>
      <c r="CW6455" s="49"/>
      <c r="CX6455" s="49"/>
      <c r="CY6455" s="49"/>
      <c r="CZ6455" s="49"/>
      <c r="DA6455" s="49"/>
      <c r="DB6455" s="49"/>
      <c r="DC6455" s="49"/>
      <c r="DD6455" s="49"/>
      <c r="DE6455" s="49"/>
      <c r="DF6455" s="49"/>
      <c r="DG6455" s="49"/>
      <c r="DH6455" s="49"/>
      <c r="DI6455" s="49"/>
      <c r="DJ6455" s="49"/>
      <c r="DK6455" s="49"/>
      <c r="DL6455" s="49"/>
      <c r="DM6455" s="49"/>
      <c r="DN6455" s="49"/>
      <c r="DO6455" s="49"/>
      <c r="DP6455" s="49"/>
      <c r="DQ6455" s="49"/>
      <c r="DR6455" s="49"/>
      <c r="DS6455" s="49"/>
      <c r="DT6455" s="49"/>
      <c r="DU6455" s="49"/>
      <c r="DV6455" s="49"/>
      <c r="DW6455" s="49"/>
      <c r="DX6455" s="49"/>
      <c r="DY6455" s="49"/>
      <c r="DZ6455" s="49"/>
      <c r="EA6455" s="49"/>
      <c r="EB6455" s="49"/>
      <c r="EC6455" s="49"/>
      <c r="ED6455" s="49"/>
      <c r="EE6455" s="49"/>
      <c r="EF6455" s="49"/>
      <c r="EG6455" s="49"/>
      <c r="EH6455" s="49"/>
      <c r="EI6455" s="49"/>
      <c r="EJ6455" s="49"/>
      <c r="EK6455" s="49"/>
      <c r="EL6455" s="49"/>
      <c r="EM6455" s="49"/>
      <c r="EN6455" s="49"/>
      <c r="EO6455" s="49"/>
      <c r="EP6455" s="49"/>
      <c r="EQ6455" s="49"/>
      <c r="ER6455" s="49"/>
      <c r="ES6455" s="49"/>
      <c r="ET6455" s="49"/>
      <c r="EU6455" s="49"/>
      <c r="EV6455" s="49"/>
      <c r="EW6455" s="49"/>
      <c r="EX6455" s="49"/>
      <c r="EY6455" s="49"/>
      <c r="EZ6455" s="49"/>
      <c r="FA6455" s="49"/>
      <c r="FB6455" s="49"/>
      <c r="FC6455" s="49"/>
      <c r="FD6455" s="49"/>
      <c r="FE6455" s="49"/>
      <c r="FF6455" s="49"/>
      <c r="FG6455" s="49"/>
      <c r="FH6455" s="49"/>
      <c r="FI6455" s="49"/>
      <c r="FJ6455" s="49"/>
      <c r="FK6455" s="49"/>
      <c r="FL6455" s="49"/>
      <c r="FM6455" s="49"/>
      <c r="FN6455" s="49"/>
      <c r="FO6455" s="49"/>
      <c r="FP6455" s="49"/>
      <c r="FQ6455" s="49"/>
      <c r="FR6455" s="49"/>
      <c r="FS6455" s="49"/>
      <c r="FT6455" s="49"/>
      <c r="FU6455" s="49"/>
      <c r="FV6455" s="49"/>
      <c r="FW6455" s="49"/>
      <c r="FX6455" s="49"/>
      <c r="FY6455" s="49"/>
      <c r="FZ6455" s="49"/>
      <c r="GA6455" s="49"/>
      <c r="GB6455" s="49"/>
      <c r="GC6455" s="49"/>
      <c r="GD6455" s="49"/>
      <c r="GE6455" s="49"/>
      <c r="GF6455" s="49"/>
      <c r="GG6455" s="49"/>
      <c r="GH6455" s="49"/>
      <c r="GI6455" s="49"/>
      <c r="GJ6455" s="49"/>
      <c r="GK6455" s="49"/>
      <c r="GL6455" s="49"/>
      <c r="GM6455" s="49"/>
      <c r="GN6455" s="49"/>
      <c r="GO6455" s="49"/>
      <c r="GP6455" s="49"/>
      <c r="GQ6455" s="49"/>
      <c r="GR6455" s="49"/>
      <c r="GS6455" s="49"/>
      <c r="GT6455" s="49"/>
      <c r="GU6455" s="49"/>
      <c r="GV6455" s="49"/>
      <c r="GW6455" s="49"/>
      <c r="GX6455" s="49"/>
      <c r="GY6455" s="49"/>
      <c r="GZ6455" s="49"/>
      <c r="HA6455" s="49"/>
      <c r="HB6455" s="49"/>
      <c r="HC6455" s="49"/>
      <c r="HD6455" s="49"/>
      <c r="HE6455" s="49"/>
      <c r="HF6455" s="49"/>
      <c r="HG6455" s="49"/>
      <c r="HH6455" s="49"/>
      <c r="HI6455" s="49"/>
      <c r="HJ6455" s="49"/>
      <c r="HK6455" s="49"/>
      <c r="HL6455" s="49"/>
      <c r="HM6455" s="49"/>
      <c r="HN6455" s="49"/>
      <c r="HO6455" s="49"/>
      <c r="HP6455" s="49"/>
      <c r="HQ6455" s="49"/>
      <c r="HR6455" s="49"/>
      <c r="HS6455" s="49"/>
      <c r="HT6455" s="49"/>
      <c r="HU6455" s="49"/>
      <c r="HV6455" s="49"/>
      <c r="HW6455" s="49"/>
      <c r="HX6455" s="49"/>
      <c r="HY6455" s="49"/>
      <c r="HZ6455" s="49"/>
      <c r="IA6455" s="49"/>
      <c r="IB6455" s="49"/>
      <c r="IC6455" s="49"/>
      <c r="ID6455" s="49"/>
      <c r="IE6455" s="49"/>
      <c r="IF6455" s="49"/>
      <c r="IG6455" s="49"/>
      <c r="IH6455" s="49"/>
    </row>
    <row r="6456" spans="1:242">
      <c r="A6456" s="32">
        <v>193</v>
      </c>
      <c r="B6456" s="210" t="s">
        <v>3478</v>
      </c>
      <c r="C6456" s="555" t="s">
        <v>7433</v>
      </c>
      <c r="D6456" s="32" t="s">
        <v>1808</v>
      </c>
      <c r="E6456" s="195">
        <f t="shared" si="420"/>
        <v>0</v>
      </c>
      <c r="F6456" s="187"/>
      <c r="G6456" s="187"/>
      <c r="H6456" s="187"/>
      <c r="I6456" s="48"/>
      <c r="J6456" s="49"/>
      <c r="K6456" s="49"/>
      <c r="L6456" s="49"/>
      <c r="M6456" s="49"/>
      <c r="N6456" s="49"/>
      <c r="O6456" s="49"/>
      <c r="P6456" s="49"/>
      <c r="Q6456" s="49"/>
      <c r="R6456" s="49"/>
      <c r="S6456" s="49"/>
      <c r="T6456" s="49"/>
      <c r="U6456" s="49"/>
      <c r="V6456" s="49"/>
      <c r="W6456" s="49"/>
      <c r="X6456" s="49"/>
      <c r="Y6456" s="49"/>
      <c r="Z6456" s="49"/>
      <c r="AA6456" s="49"/>
      <c r="AB6456" s="49"/>
      <c r="AC6456" s="49"/>
      <c r="AD6456" s="49"/>
      <c r="AE6456" s="49"/>
      <c r="AF6456" s="49"/>
      <c r="AG6456" s="49"/>
      <c r="AH6456" s="49"/>
      <c r="AI6456" s="49"/>
      <c r="AJ6456" s="49"/>
      <c r="AK6456" s="49"/>
      <c r="AL6456" s="49"/>
      <c r="AM6456" s="49"/>
      <c r="AN6456" s="49"/>
      <c r="AO6456" s="49"/>
      <c r="AP6456" s="49"/>
      <c r="AQ6456" s="49"/>
      <c r="AR6456" s="49"/>
      <c r="AS6456" s="49"/>
      <c r="AT6456" s="49"/>
      <c r="AU6456" s="49"/>
      <c r="AV6456" s="49"/>
      <c r="AW6456" s="49"/>
      <c r="AX6456" s="49"/>
      <c r="AY6456" s="49"/>
      <c r="AZ6456" s="49"/>
      <c r="BA6456" s="49"/>
      <c r="BB6456" s="49"/>
      <c r="BC6456" s="49"/>
      <c r="BD6456" s="49"/>
      <c r="BE6456" s="49"/>
      <c r="BF6456" s="49"/>
      <c r="BG6456" s="49"/>
      <c r="BH6456" s="49"/>
      <c r="BI6456" s="49"/>
      <c r="BJ6456" s="49"/>
      <c r="BK6456" s="49"/>
      <c r="BL6456" s="49"/>
      <c r="BM6456" s="49"/>
      <c r="BN6456" s="49"/>
      <c r="BO6456" s="49"/>
      <c r="BP6456" s="49"/>
      <c r="BQ6456" s="49"/>
      <c r="BR6456" s="49"/>
      <c r="BS6456" s="49"/>
      <c r="BT6456" s="49"/>
      <c r="BU6456" s="49"/>
      <c r="BV6456" s="49"/>
      <c r="BW6456" s="49"/>
      <c r="BX6456" s="49"/>
      <c r="BY6456" s="49"/>
      <c r="BZ6456" s="49"/>
      <c r="CA6456" s="49"/>
      <c r="CB6456" s="49"/>
      <c r="CC6456" s="49"/>
      <c r="CD6456" s="49"/>
      <c r="CE6456" s="49"/>
      <c r="CF6456" s="49"/>
      <c r="CG6456" s="49"/>
      <c r="CH6456" s="49"/>
      <c r="CI6456" s="49"/>
      <c r="CJ6456" s="49"/>
      <c r="CK6456" s="49"/>
      <c r="CL6456" s="49"/>
      <c r="CM6456" s="49"/>
      <c r="CN6456" s="49"/>
      <c r="CO6456" s="49"/>
      <c r="CP6456" s="49"/>
      <c r="CQ6456" s="49"/>
      <c r="CR6456" s="49"/>
      <c r="CS6456" s="49"/>
      <c r="CT6456" s="49"/>
      <c r="CU6456" s="49"/>
      <c r="CV6456" s="49"/>
      <c r="CW6456" s="49"/>
      <c r="CX6456" s="49"/>
      <c r="CY6456" s="49"/>
      <c r="CZ6456" s="49"/>
      <c r="DA6456" s="49"/>
      <c r="DB6456" s="49"/>
      <c r="DC6456" s="49"/>
      <c r="DD6456" s="49"/>
      <c r="DE6456" s="49"/>
      <c r="DF6456" s="49"/>
      <c r="DG6456" s="49"/>
      <c r="DH6456" s="49"/>
      <c r="DI6456" s="49"/>
      <c r="DJ6456" s="49"/>
      <c r="DK6456" s="49"/>
      <c r="DL6456" s="49"/>
      <c r="DM6456" s="49"/>
      <c r="DN6456" s="49"/>
      <c r="DO6456" s="49"/>
      <c r="DP6456" s="49"/>
      <c r="DQ6456" s="49"/>
      <c r="DR6456" s="49"/>
      <c r="DS6456" s="49"/>
      <c r="DT6456" s="49"/>
      <c r="DU6456" s="49"/>
      <c r="DV6456" s="49"/>
      <c r="DW6456" s="49"/>
      <c r="DX6456" s="49"/>
      <c r="DY6456" s="49"/>
      <c r="DZ6456" s="49"/>
      <c r="EA6456" s="49"/>
      <c r="EB6456" s="49"/>
      <c r="EC6456" s="49"/>
      <c r="ED6456" s="49"/>
      <c r="EE6456" s="49"/>
      <c r="EF6456" s="49"/>
      <c r="EG6456" s="49"/>
      <c r="EH6456" s="49"/>
      <c r="EI6456" s="49"/>
      <c r="EJ6456" s="49"/>
      <c r="EK6456" s="49"/>
      <c r="EL6456" s="49"/>
      <c r="EM6456" s="49"/>
      <c r="EN6456" s="49"/>
      <c r="EO6456" s="49"/>
      <c r="EP6456" s="49"/>
      <c r="EQ6456" s="49"/>
      <c r="ER6456" s="49"/>
      <c r="ES6456" s="49"/>
      <c r="ET6456" s="49"/>
      <c r="EU6456" s="49"/>
      <c r="EV6456" s="49"/>
      <c r="EW6456" s="49"/>
      <c r="EX6456" s="49"/>
      <c r="EY6456" s="49"/>
      <c r="EZ6456" s="49"/>
      <c r="FA6456" s="49"/>
      <c r="FB6456" s="49"/>
      <c r="FC6456" s="49"/>
      <c r="FD6456" s="49"/>
      <c r="FE6456" s="49"/>
      <c r="FF6456" s="49"/>
      <c r="FG6456" s="49"/>
      <c r="FH6456" s="49"/>
      <c r="FI6456" s="49"/>
      <c r="FJ6456" s="49"/>
      <c r="FK6456" s="49"/>
      <c r="FL6456" s="49"/>
      <c r="FM6456" s="49"/>
      <c r="FN6456" s="49"/>
      <c r="FO6456" s="49"/>
      <c r="FP6456" s="49"/>
      <c r="FQ6456" s="49"/>
      <c r="FR6456" s="49"/>
      <c r="FS6456" s="49"/>
      <c r="FT6456" s="49"/>
      <c r="FU6456" s="49"/>
      <c r="FV6456" s="49"/>
      <c r="FW6456" s="49"/>
      <c r="FX6456" s="49"/>
      <c r="FY6456" s="49"/>
      <c r="FZ6456" s="49"/>
      <c r="GA6456" s="49"/>
      <c r="GB6456" s="49"/>
      <c r="GC6456" s="49"/>
      <c r="GD6456" s="49"/>
      <c r="GE6456" s="49"/>
      <c r="GF6456" s="49"/>
      <c r="GG6456" s="49"/>
      <c r="GH6456" s="49"/>
      <c r="GI6456" s="49"/>
      <c r="GJ6456" s="49"/>
      <c r="GK6456" s="49"/>
      <c r="GL6456" s="49"/>
      <c r="GM6456" s="49"/>
      <c r="GN6456" s="49"/>
      <c r="GO6456" s="49"/>
      <c r="GP6456" s="49"/>
      <c r="GQ6456" s="49"/>
      <c r="GR6456" s="49"/>
      <c r="GS6456" s="49"/>
      <c r="GT6456" s="49"/>
      <c r="GU6456" s="49"/>
      <c r="GV6456" s="49"/>
      <c r="GW6456" s="49"/>
      <c r="GX6456" s="49"/>
      <c r="GY6456" s="49"/>
      <c r="GZ6456" s="49"/>
      <c r="HA6456" s="49"/>
      <c r="HB6456" s="49"/>
      <c r="HC6456" s="49"/>
      <c r="HD6456" s="49"/>
      <c r="HE6456" s="49"/>
      <c r="HF6456" s="49"/>
      <c r="HG6456" s="49"/>
      <c r="HH6456" s="49"/>
      <c r="HI6456" s="49"/>
      <c r="HJ6456" s="49"/>
      <c r="HK6456" s="49"/>
      <c r="HL6456" s="49"/>
      <c r="HM6456" s="49"/>
      <c r="HN6456" s="49"/>
      <c r="HO6456" s="49"/>
      <c r="HP6456" s="49"/>
      <c r="HQ6456" s="49"/>
      <c r="HR6456" s="49"/>
      <c r="HS6456" s="49"/>
      <c r="HT6456" s="49"/>
      <c r="HU6456" s="49"/>
      <c r="HV6456" s="49"/>
      <c r="HW6456" s="49"/>
      <c r="HX6456" s="49"/>
      <c r="HY6456" s="49"/>
      <c r="HZ6456" s="49"/>
      <c r="IA6456" s="49"/>
      <c r="IB6456" s="49"/>
      <c r="IC6456" s="49"/>
      <c r="ID6456" s="49"/>
      <c r="IE6456" s="49"/>
      <c r="IF6456" s="49"/>
      <c r="IG6456" s="49"/>
      <c r="IH6456" s="49"/>
    </row>
    <row r="6457" spans="1:242">
      <c r="A6457" s="32">
        <v>194</v>
      </c>
      <c r="B6457" s="210" t="s">
        <v>7547</v>
      </c>
      <c r="C6457" s="555" t="s">
        <v>7548</v>
      </c>
      <c r="D6457" s="32" t="s">
        <v>1808</v>
      </c>
      <c r="E6457" s="195">
        <f t="shared" si="420"/>
        <v>1</v>
      </c>
      <c r="F6457" s="187">
        <v>1</v>
      </c>
      <c r="G6457" s="187"/>
      <c r="H6457" s="187"/>
      <c r="I6457" s="48"/>
      <c r="J6457" s="49"/>
      <c r="K6457" s="49"/>
      <c r="L6457" s="49"/>
      <c r="M6457" s="49"/>
      <c r="N6457" s="49"/>
      <c r="O6457" s="49"/>
      <c r="P6457" s="49"/>
      <c r="Q6457" s="49"/>
      <c r="R6457" s="49"/>
      <c r="S6457" s="49"/>
      <c r="T6457" s="49"/>
      <c r="U6457" s="49"/>
      <c r="V6457" s="49"/>
      <c r="W6457" s="49"/>
      <c r="X6457" s="49"/>
      <c r="Y6457" s="49"/>
      <c r="Z6457" s="49"/>
      <c r="AA6457" s="49"/>
      <c r="AB6457" s="49"/>
      <c r="AC6457" s="49"/>
      <c r="AD6457" s="49"/>
      <c r="AE6457" s="49"/>
      <c r="AF6457" s="49"/>
      <c r="AG6457" s="49"/>
      <c r="AH6457" s="49"/>
      <c r="AI6457" s="49"/>
      <c r="AJ6457" s="49"/>
      <c r="AK6457" s="49"/>
      <c r="AL6457" s="49"/>
      <c r="AM6457" s="49"/>
      <c r="AN6457" s="49"/>
      <c r="AO6457" s="49"/>
      <c r="AP6457" s="49"/>
      <c r="AQ6457" s="49"/>
      <c r="AR6457" s="49"/>
      <c r="AS6457" s="49"/>
      <c r="AT6457" s="49"/>
      <c r="AU6457" s="49"/>
      <c r="AV6457" s="49"/>
      <c r="AW6457" s="49"/>
      <c r="AX6457" s="49"/>
      <c r="AY6457" s="49"/>
      <c r="AZ6457" s="49"/>
      <c r="BA6457" s="49"/>
      <c r="BB6457" s="49"/>
      <c r="BC6457" s="49"/>
      <c r="BD6457" s="49"/>
      <c r="BE6457" s="49"/>
      <c r="BF6457" s="49"/>
      <c r="BG6457" s="49"/>
      <c r="BH6457" s="49"/>
      <c r="BI6457" s="49"/>
      <c r="BJ6457" s="49"/>
      <c r="BK6457" s="49"/>
      <c r="BL6457" s="49"/>
      <c r="BM6457" s="49"/>
      <c r="BN6457" s="49"/>
      <c r="BO6457" s="49"/>
      <c r="BP6457" s="49"/>
      <c r="BQ6457" s="49"/>
      <c r="BR6457" s="49"/>
      <c r="BS6457" s="49"/>
      <c r="BT6457" s="49"/>
      <c r="BU6457" s="49"/>
      <c r="BV6457" s="49"/>
      <c r="BW6457" s="49"/>
      <c r="BX6457" s="49"/>
      <c r="BY6457" s="49"/>
      <c r="BZ6457" s="49"/>
      <c r="CA6457" s="49"/>
      <c r="CB6457" s="49"/>
      <c r="CC6457" s="49"/>
      <c r="CD6457" s="49"/>
      <c r="CE6457" s="49"/>
      <c r="CF6457" s="49"/>
      <c r="CG6457" s="49"/>
      <c r="CH6457" s="49"/>
      <c r="CI6457" s="49"/>
      <c r="CJ6457" s="49"/>
      <c r="CK6457" s="49"/>
      <c r="CL6457" s="49"/>
      <c r="CM6457" s="49"/>
      <c r="CN6457" s="49"/>
      <c r="CO6457" s="49"/>
      <c r="CP6457" s="49"/>
      <c r="CQ6457" s="49"/>
      <c r="CR6457" s="49"/>
      <c r="CS6457" s="49"/>
      <c r="CT6457" s="49"/>
      <c r="CU6457" s="49"/>
      <c r="CV6457" s="49"/>
      <c r="CW6457" s="49"/>
      <c r="CX6457" s="49"/>
      <c r="CY6457" s="49"/>
      <c r="CZ6457" s="49"/>
      <c r="DA6457" s="49"/>
      <c r="DB6457" s="49"/>
      <c r="DC6457" s="49"/>
      <c r="DD6457" s="49"/>
      <c r="DE6457" s="49"/>
      <c r="DF6457" s="49"/>
      <c r="DG6457" s="49"/>
      <c r="DH6457" s="49"/>
      <c r="DI6457" s="49"/>
      <c r="DJ6457" s="49"/>
      <c r="DK6457" s="49"/>
      <c r="DL6457" s="49"/>
      <c r="DM6457" s="49"/>
      <c r="DN6457" s="49"/>
      <c r="DO6457" s="49"/>
      <c r="DP6457" s="49"/>
      <c r="DQ6457" s="49"/>
      <c r="DR6457" s="49"/>
      <c r="DS6457" s="49"/>
      <c r="DT6457" s="49"/>
      <c r="DU6457" s="49"/>
      <c r="DV6457" s="49"/>
      <c r="DW6457" s="49"/>
      <c r="DX6457" s="49"/>
      <c r="DY6457" s="49"/>
      <c r="DZ6457" s="49"/>
      <c r="EA6457" s="49"/>
      <c r="EB6457" s="49"/>
      <c r="EC6457" s="49"/>
      <c r="ED6457" s="49"/>
      <c r="EE6457" s="49"/>
      <c r="EF6457" s="49"/>
      <c r="EG6457" s="49"/>
      <c r="EH6457" s="49"/>
      <c r="EI6457" s="49"/>
      <c r="EJ6457" s="49"/>
      <c r="EK6457" s="49"/>
      <c r="EL6457" s="49"/>
      <c r="EM6457" s="49"/>
      <c r="EN6457" s="49"/>
      <c r="EO6457" s="49"/>
      <c r="EP6457" s="49"/>
      <c r="EQ6457" s="49"/>
      <c r="ER6457" s="49"/>
      <c r="ES6457" s="49"/>
      <c r="ET6457" s="49"/>
      <c r="EU6457" s="49"/>
      <c r="EV6457" s="49"/>
      <c r="EW6457" s="49"/>
      <c r="EX6457" s="49"/>
      <c r="EY6457" s="49"/>
      <c r="EZ6457" s="49"/>
      <c r="FA6457" s="49"/>
      <c r="FB6457" s="49"/>
      <c r="FC6457" s="49"/>
      <c r="FD6457" s="49"/>
      <c r="FE6457" s="49"/>
      <c r="FF6457" s="49"/>
      <c r="FG6457" s="49"/>
      <c r="FH6457" s="49"/>
      <c r="FI6457" s="49"/>
      <c r="FJ6457" s="49"/>
      <c r="FK6457" s="49"/>
      <c r="FL6457" s="49"/>
      <c r="FM6457" s="49"/>
      <c r="FN6457" s="49"/>
      <c r="FO6457" s="49"/>
      <c r="FP6457" s="49"/>
      <c r="FQ6457" s="49"/>
      <c r="FR6457" s="49"/>
      <c r="FS6457" s="49"/>
      <c r="FT6457" s="49"/>
      <c r="FU6457" s="49"/>
      <c r="FV6457" s="49"/>
      <c r="FW6457" s="49"/>
      <c r="FX6457" s="49"/>
      <c r="FY6457" s="49"/>
      <c r="FZ6457" s="49"/>
      <c r="GA6457" s="49"/>
      <c r="GB6457" s="49"/>
      <c r="GC6457" s="49"/>
      <c r="GD6457" s="49"/>
      <c r="GE6457" s="49"/>
      <c r="GF6457" s="49"/>
      <c r="GG6457" s="49"/>
      <c r="GH6457" s="49"/>
      <c r="GI6457" s="49"/>
      <c r="GJ6457" s="49"/>
      <c r="GK6457" s="49"/>
      <c r="GL6457" s="49"/>
      <c r="GM6457" s="49"/>
      <c r="GN6457" s="49"/>
      <c r="GO6457" s="49"/>
      <c r="GP6457" s="49"/>
      <c r="GQ6457" s="49"/>
      <c r="GR6457" s="49"/>
      <c r="GS6457" s="49"/>
      <c r="GT6457" s="49"/>
      <c r="GU6457" s="49"/>
      <c r="GV6457" s="49"/>
      <c r="GW6457" s="49"/>
      <c r="GX6457" s="49"/>
      <c r="GY6457" s="49"/>
      <c r="GZ6457" s="49"/>
      <c r="HA6457" s="49"/>
      <c r="HB6457" s="49"/>
      <c r="HC6457" s="49"/>
      <c r="HD6457" s="49"/>
      <c r="HE6457" s="49"/>
      <c r="HF6457" s="49"/>
      <c r="HG6457" s="49"/>
      <c r="HH6457" s="49"/>
      <c r="HI6457" s="49"/>
      <c r="HJ6457" s="49"/>
      <c r="HK6457" s="49"/>
      <c r="HL6457" s="49"/>
      <c r="HM6457" s="49"/>
      <c r="HN6457" s="49"/>
      <c r="HO6457" s="49"/>
      <c r="HP6457" s="49"/>
      <c r="HQ6457" s="49"/>
      <c r="HR6457" s="49"/>
      <c r="HS6457" s="49"/>
      <c r="HT6457" s="49"/>
      <c r="HU6457" s="49"/>
      <c r="HV6457" s="49"/>
      <c r="HW6457" s="49"/>
      <c r="HX6457" s="49"/>
      <c r="HY6457" s="49"/>
      <c r="HZ6457" s="49"/>
      <c r="IA6457" s="49"/>
      <c r="IB6457" s="49"/>
      <c r="IC6457" s="49"/>
      <c r="ID6457" s="49"/>
      <c r="IE6457" s="49"/>
      <c r="IF6457" s="49"/>
      <c r="IG6457" s="49"/>
      <c r="IH6457" s="49"/>
    </row>
    <row r="6458" spans="1:242">
      <c r="A6458" s="32">
        <v>195</v>
      </c>
      <c r="B6458" s="210" t="s">
        <v>4295</v>
      </c>
      <c r="C6458" s="555" t="s">
        <v>7438</v>
      </c>
      <c r="D6458" s="32" t="s">
        <v>1808</v>
      </c>
      <c r="E6458" s="195">
        <f t="shared" si="420"/>
        <v>0</v>
      </c>
      <c r="F6458" s="187"/>
      <c r="G6458" s="187"/>
      <c r="H6458" s="187"/>
      <c r="I6458" s="48"/>
      <c r="J6458" s="49"/>
      <c r="K6458" s="49"/>
      <c r="L6458" s="49"/>
      <c r="M6458" s="49"/>
      <c r="N6458" s="49"/>
      <c r="O6458" s="49"/>
      <c r="P6458" s="49"/>
      <c r="Q6458" s="49"/>
      <c r="R6458" s="49"/>
      <c r="S6458" s="49"/>
      <c r="T6458" s="49"/>
      <c r="U6458" s="49"/>
      <c r="V6458" s="49"/>
      <c r="W6458" s="49"/>
      <c r="X6458" s="49"/>
      <c r="Y6458" s="49"/>
      <c r="Z6458" s="49"/>
      <c r="AA6458" s="49"/>
      <c r="AB6458" s="49"/>
      <c r="AC6458" s="49"/>
      <c r="AD6458" s="49"/>
      <c r="AE6458" s="49"/>
      <c r="AF6458" s="49"/>
      <c r="AG6458" s="49"/>
      <c r="AH6458" s="49"/>
      <c r="AI6458" s="49"/>
      <c r="AJ6458" s="49"/>
      <c r="AK6458" s="49"/>
      <c r="AL6458" s="49"/>
      <c r="AM6458" s="49"/>
      <c r="AN6458" s="49"/>
      <c r="AO6458" s="49"/>
      <c r="AP6458" s="49"/>
      <c r="AQ6458" s="49"/>
      <c r="AR6458" s="49"/>
      <c r="AS6458" s="49"/>
      <c r="AT6458" s="49"/>
      <c r="AU6458" s="49"/>
      <c r="AV6458" s="49"/>
      <c r="AW6458" s="49"/>
      <c r="AX6458" s="49"/>
      <c r="AY6458" s="49"/>
      <c r="AZ6458" s="49"/>
      <c r="BA6458" s="49"/>
      <c r="BB6458" s="49"/>
      <c r="BC6458" s="49"/>
      <c r="BD6458" s="49"/>
      <c r="BE6458" s="49"/>
      <c r="BF6458" s="49"/>
      <c r="BG6458" s="49"/>
      <c r="BH6458" s="49"/>
      <c r="BI6458" s="49"/>
      <c r="BJ6458" s="49"/>
      <c r="BK6458" s="49"/>
      <c r="BL6458" s="49"/>
      <c r="BM6458" s="49"/>
      <c r="BN6458" s="49"/>
      <c r="BO6458" s="49"/>
      <c r="BP6458" s="49"/>
      <c r="BQ6458" s="49"/>
      <c r="BR6458" s="49"/>
      <c r="BS6458" s="49"/>
      <c r="BT6458" s="49"/>
      <c r="BU6458" s="49"/>
      <c r="BV6458" s="49"/>
      <c r="BW6458" s="49"/>
      <c r="BX6458" s="49"/>
      <c r="BY6458" s="49"/>
      <c r="BZ6458" s="49"/>
      <c r="CA6458" s="49"/>
      <c r="CB6458" s="49"/>
      <c r="CC6458" s="49"/>
      <c r="CD6458" s="49"/>
      <c r="CE6458" s="49"/>
      <c r="CF6458" s="49"/>
      <c r="CG6458" s="49"/>
      <c r="CH6458" s="49"/>
      <c r="CI6458" s="49"/>
      <c r="CJ6458" s="49"/>
      <c r="CK6458" s="49"/>
      <c r="CL6458" s="49"/>
      <c r="CM6458" s="49"/>
      <c r="CN6458" s="49"/>
      <c r="CO6458" s="49"/>
      <c r="CP6458" s="49"/>
      <c r="CQ6458" s="49"/>
      <c r="CR6458" s="49"/>
      <c r="CS6458" s="49"/>
      <c r="CT6458" s="49"/>
      <c r="CU6458" s="49"/>
      <c r="CV6458" s="49"/>
      <c r="CW6458" s="49"/>
      <c r="CX6458" s="49"/>
      <c r="CY6458" s="49"/>
      <c r="CZ6458" s="49"/>
      <c r="DA6458" s="49"/>
      <c r="DB6458" s="49"/>
      <c r="DC6458" s="49"/>
      <c r="DD6458" s="49"/>
      <c r="DE6458" s="49"/>
      <c r="DF6458" s="49"/>
      <c r="DG6458" s="49"/>
      <c r="DH6458" s="49"/>
      <c r="DI6458" s="49"/>
      <c r="DJ6458" s="49"/>
      <c r="DK6458" s="49"/>
      <c r="DL6458" s="49"/>
      <c r="DM6458" s="49"/>
      <c r="DN6458" s="49"/>
      <c r="DO6458" s="49"/>
      <c r="DP6458" s="49"/>
      <c r="DQ6458" s="49"/>
      <c r="DR6458" s="49"/>
      <c r="DS6458" s="49"/>
      <c r="DT6458" s="49"/>
      <c r="DU6458" s="49"/>
      <c r="DV6458" s="49"/>
      <c r="DW6458" s="49"/>
      <c r="DX6458" s="49"/>
      <c r="DY6458" s="49"/>
      <c r="DZ6458" s="49"/>
      <c r="EA6458" s="49"/>
      <c r="EB6458" s="49"/>
      <c r="EC6458" s="49"/>
      <c r="ED6458" s="49"/>
      <c r="EE6458" s="49"/>
      <c r="EF6458" s="49"/>
      <c r="EG6458" s="49"/>
      <c r="EH6458" s="49"/>
      <c r="EI6458" s="49"/>
      <c r="EJ6458" s="49"/>
      <c r="EK6458" s="49"/>
      <c r="EL6458" s="49"/>
      <c r="EM6458" s="49"/>
      <c r="EN6458" s="49"/>
      <c r="EO6458" s="49"/>
      <c r="EP6458" s="49"/>
      <c r="EQ6458" s="49"/>
      <c r="ER6458" s="49"/>
      <c r="ES6458" s="49"/>
      <c r="ET6458" s="49"/>
      <c r="EU6458" s="49"/>
      <c r="EV6458" s="49"/>
      <c r="EW6458" s="49"/>
      <c r="EX6458" s="49"/>
      <c r="EY6458" s="49"/>
      <c r="EZ6458" s="49"/>
      <c r="FA6458" s="49"/>
      <c r="FB6458" s="49"/>
      <c r="FC6458" s="49"/>
      <c r="FD6458" s="49"/>
      <c r="FE6458" s="49"/>
      <c r="FF6458" s="49"/>
      <c r="FG6458" s="49"/>
      <c r="FH6458" s="49"/>
      <c r="FI6458" s="49"/>
      <c r="FJ6458" s="49"/>
      <c r="FK6458" s="49"/>
      <c r="FL6458" s="49"/>
      <c r="FM6458" s="49"/>
      <c r="FN6458" s="49"/>
      <c r="FO6458" s="49"/>
      <c r="FP6458" s="49"/>
      <c r="FQ6458" s="49"/>
      <c r="FR6458" s="49"/>
      <c r="FS6458" s="49"/>
      <c r="FT6458" s="49"/>
      <c r="FU6458" s="49"/>
      <c r="FV6458" s="49"/>
      <c r="FW6458" s="49"/>
      <c r="FX6458" s="49"/>
      <c r="FY6458" s="49"/>
      <c r="FZ6458" s="49"/>
      <c r="GA6458" s="49"/>
      <c r="GB6458" s="49"/>
      <c r="GC6458" s="49"/>
      <c r="GD6458" s="49"/>
      <c r="GE6458" s="49"/>
      <c r="GF6458" s="49"/>
      <c r="GG6458" s="49"/>
      <c r="GH6458" s="49"/>
      <c r="GI6458" s="49"/>
      <c r="GJ6458" s="49"/>
      <c r="GK6458" s="49"/>
      <c r="GL6458" s="49"/>
      <c r="GM6458" s="49"/>
      <c r="GN6458" s="49"/>
      <c r="GO6458" s="49"/>
      <c r="GP6458" s="49"/>
      <c r="GQ6458" s="49"/>
      <c r="GR6458" s="49"/>
      <c r="GS6458" s="49"/>
      <c r="GT6458" s="49"/>
      <c r="GU6458" s="49"/>
      <c r="GV6458" s="49"/>
      <c r="GW6458" s="49"/>
      <c r="GX6458" s="49"/>
      <c r="GY6458" s="49"/>
      <c r="GZ6458" s="49"/>
      <c r="HA6458" s="49"/>
      <c r="HB6458" s="49"/>
      <c r="HC6458" s="49"/>
      <c r="HD6458" s="49"/>
      <c r="HE6458" s="49"/>
      <c r="HF6458" s="49"/>
      <c r="HG6458" s="49"/>
      <c r="HH6458" s="49"/>
      <c r="HI6458" s="49"/>
      <c r="HJ6458" s="49"/>
      <c r="HK6458" s="49"/>
      <c r="HL6458" s="49"/>
      <c r="HM6458" s="49"/>
      <c r="HN6458" s="49"/>
      <c r="HO6458" s="49"/>
      <c r="HP6458" s="49"/>
      <c r="HQ6458" s="49"/>
      <c r="HR6458" s="49"/>
      <c r="HS6458" s="49"/>
      <c r="HT6458" s="49"/>
      <c r="HU6458" s="49"/>
      <c r="HV6458" s="49"/>
      <c r="HW6458" s="49"/>
      <c r="HX6458" s="49"/>
      <c r="HY6458" s="49"/>
      <c r="HZ6458" s="49"/>
      <c r="IA6458" s="49"/>
      <c r="IB6458" s="49"/>
      <c r="IC6458" s="49"/>
      <c r="ID6458" s="49"/>
      <c r="IE6458" s="49"/>
      <c r="IF6458" s="49"/>
      <c r="IG6458" s="49"/>
      <c r="IH6458" s="49"/>
    </row>
    <row r="6459" spans="1:242">
      <c r="A6459" s="32">
        <v>196</v>
      </c>
      <c r="B6459" s="210" t="s">
        <v>7436</v>
      </c>
      <c r="C6459" s="555" t="s">
        <v>7549</v>
      </c>
      <c r="D6459" s="32" t="s">
        <v>7307</v>
      </c>
      <c r="E6459" s="195">
        <f t="shared" si="420"/>
        <v>0</v>
      </c>
      <c r="F6459" s="187"/>
      <c r="G6459" s="187"/>
      <c r="H6459" s="187"/>
      <c r="I6459" s="48"/>
      <c r="J6459" s="49"/>
      <c r="K6459" s="49"/>
      <c r="L6459" s="49"/>
      <c r="M6459" s="49"/>
      <c r="N6459" s="49"/>
      <c r="O6459" s="49"/>
      <c r="P6459" s="49"/>
      <c r="Q6459" s="49"/>
      <c r="R6459" s="49"/>
      <c r="S6459" s="49"/>
      <c r="T6459" s="49"/>
      <c r="U6459" s="49"/>
      <c r="V6459" s="49"/>
      <c r="W6459" s="49"/>
      <c r="X6459" s="49"/>
      <c r="Y6459" s="49"/>
      <c r="Z6459" s="49"/>
      <c r="AA6459" s="49"/>
      <c r="AB6459" s="49"/>
      <c r="AC6459" s="49"/>
      <c r="AD6459" s="49"/>
      <c r="AE6459" s="49"/>
      <c r="AF6459" s="49"/>
      <c r="AG6459" s="49"/>
      <c r="AH6459" s="49"/>
      <c r="AI6459" s="49"/>
      <c r="AJ6459" s="49"/>
      <c r="AK6459" s="49"/>
      <c r="AL6459" s="49"/>
      <c r="AM6459" s="49"/>
      <c r="AN6459" s="49"/>
      <c r="AO6459" s="49"/>
      <c r="AP6459" s="49"/>
      <c r="AQ6459" s="49"/>
      <c r="AR6459" s="49"/>
      <c r="AS6459" s="49"/>
      <c r="AT6459" s="49"/>
      <c r="AU6459" s="49"/>
      <c r="AV6459" s="49"/>
      <c r="AW6459" s="49"/>
      <c r="AX6459" s="49"/>
      <c r="AY6459" s="49"/>
      <c r="AZ6459" s="49"/>
      <c r="BA6459" s="49"/>
      <c r="BB6459" s="49"/>
      <c r="BC6459" s="49"/>
      <c r="BD6459" s="49"/>
      <c r="BE6459" s="49"/>
      <c r="BF6459" s="49"/>
      <c r="BG6459" s="49"/>
      <c r="BH6459" s="49"/>
      <c r="BI6459" s="49"/>
      <c r="BJ6459" s="49"/>
      <c r="BK6459" s="49"/>
      <c r="BL6459" s="49"/>
      <c r="BM6459" s="49"/>
      <c r="BN6459" s="49"/>
      <c r="BO6459" s="49"/>
      <c r="BP6459" s="49"/>
      <c r="BQ6459" s="49"/>
      <c r="BR6459" s="49"/>
      <c r="BS6459" s="49"/>
      <c r="BT6459" s="49"/>
      <c r="BU6459" s="49"/>
      <c r="BV6459" s="49"/>
      <c r="BW6459" s="49"/>
      <c r="BX6459" s="49"/>
      <c r="BY6459" s="49"/>
      <c r="BZ6459" s="49"/>
      <c r="CA6459" s="49"/>
      <c r="CB6459" s="49"/>
      <c r="CC6459" s="49"/>
      <c r="CD6459" s="49"/>
      <c r="CE6459" s="49"/>
      <c r="CF6459" s="49"/>
      <c r="CG6459" s="49"/>
      <c r="CH6459" s="49"/>
      <c r="CI6459" s="49"/>
      <c r="CJ6459" s="49"/>
      <c r="CK6459" s="49"/>
      <c r="CL6459" s="49"/>
      <c r="CM6459" s="49"/>
      <c r="CN6459" s="49"/>
      <c r="CO6459" s="49"/>
      <c r="CP6459" s="49"/>
      <c r="CQ6459" s="49"/>
      <c r="CR6459" s="49"/>
      <c r="CS6459" s="49"/>
      <c r="CT6459" s="49"/>
      <c r="CU6459" s="49"/>
      <c r="CV6459" s="49"/>
      <c r="CW6459" s="49"/>
      <c r="CX6459" s="49"/>
      <c r="CY6459" s="49"/>
      <c r="CZ6459" s="49"/>
      <c r="DA6459" s="49"/>
      <c r="DB6459" s="49"/>
      <c r="DC6459" s="49"/>
      <c r="DD6459" s="49"/>
      <c r="DE6459" s="49"/>
      <c r="DF6459" s="49"/>
      <c r="DG6459" s="49"/>
      <c r="DH6459" s="49"/>
      <c r="DI6459" s="49"/>
      <c r="DJ6459" s="49"/>
      <c r="DK6459" s="49"/>
      <c r="DL6459" s="49"/>
      <c r="DM6459" s="49"/>
      <c r="DN6459" s="49"/>
      <c r="DO6459" s="49"/>
      <c r="DP6459" s="49"/>
      <c r="DQ6459" s="49"/>
      <c r="DR6459" s="49"/>
      <c r="DS6459" s="49"/>
      <c r="DT6459" s="49"/>
      <c r="DU6459" s="49"/>
      <c r="DV6459" s="49"/>
      <c r="DW6459" s="49"/>
      <c r="DX6459" s="49"/>
      <c r="DY6459" s="49"/>
      <c r="DZ6459" s="49"/>
      <c r="EA6459" s="49"/>
      <c r="EB6459" s="49"/>
      <c r="EC6459" s="49"/>
      <c r="ED6459" s="49"/>
      <c r="EE6459" s="49"/>
      <c r="EF6459" s="49"/>
      <c r="EG6459" s="49"/>
      <c r="EH6459" s="49"/>
      <c r="EI6459" s="49"/>
      <c r="EJ6459" s="49"/>
      <c r="EK6459" s="49"/>
      <c r="EL6459" s="49"/>
      <c r="EM6459" s="49"/>
      <c r="EN6459" s="49"/>
      <c r="EO6459" s="49"/>
      <c r="EP6459" s="49"/>
      <c r="EQ6459" s="49"/>
      <c r="ER6459" s="49"/>
      <c r="ES6459" s="49"/>
      <c r="ET6459" s="49"/>
      <c r="EU6459" s="49"/>
      <c r="EV6459" s="49"/>
      <c r="EW6459" s="49"/>
      <c r="EX6459" s="49"/>
      <c r="EY6459" s="49"/>
      <c r="EZ6459" s="49"/>
      <c r="FA6459" s="49"/>
      <c r="FB6459" s="49"/>
      <c r="FC6459" s="49"/>
      <c r="FD6459" s="49"/>
      <c r="FE6459" s="49"/>
      <c r="FF6459" s="49"/>
      <c r="FG6459" s="49"/>
      <c r="FH6459" s="49"/>
      <c r="FI6459" s="49"/>
      <c r="FJ6459" s="49"/>
      <c r="FK6459" s="49"/>
      <c r="FL6459" s="49"/>
      <c r="FM6459" s="49"/>
      <c r="FN6459" s="49"/>
      <c r="FO6459" s="49"/>
      <c r="FP6459" s="49"/>
      <c r="FQ6459" s="49"/>
      <c r="FR6459" s="49"/>
      <c r="FS6459" s="49"/>
      <c r="FT6459" s="49"/>
      <c r="FU6459" s="49"/>
      <c r="FV6459" s="49"/>
      <c r="FW6459" s="49"/>
      <c r="FX6459" s="49"/>
      <c r="FY6459" s="49"/>
      <c r="FZ6459" s="49"/>
      <c r="GA6459" s="49"/>
      <c r="GB6459" s="49"/>
      <c r="GC6459" s="49"/>
      <c r="GD6459" s="49"/>
      <c r="GE6459" s="49"/>
      <c r="GF6459" s="49"/>
      <c r="GG6459" s="49"/>
      <c r="GH6459" s="49"/>
      <c r="GI6459" s="49"/>
      <c r="GJ6459" s="49"/>
      <c r="GK6459" s="49"/>
      <c r="GL6459" s="49"/>
      <c r="GM6459" s="49"/>
      <c r="GN6459" s="49"/>
      <c r="GO6459" s="49"/>
      <c r="GP6459" s="49"/>
      <c r="GQ6459" s="49"/>
      <c r="GR6459" s="49"/>
      <c r="GS6459" s="49"/>
      <c r="GT6459" s="49"/>
      <c r="GU6459" s="49"/>
      <c r="GV6459" s="49"/>
      <c r="GW6459" s="49"/>
      <c r="GX6459" s="49"/>
      <c r="GY6459" s="49"/>
      <c r="GZ6459" s="49"/>
      <c r="HA6459" s="49"/>
      <c r="HB6459" s="49"/>
      <c r="HC6459" s="49"/>
      <c r="HD6459" s="49"/>
      <c r="HE6459" s="49"/>
      <c r="HF6459" s="49"/>
      <c r="HG6459" s="49"/>
      <c r="HH6459" s="49"/>
      <c r="HI6459" s="49"/>
      <c r="HJ6459" s="49"/>
      <c r="HK6459" s="49"/>
      <c r="HL6459" s="49"/>
      <c r="HM6459" s="49"/>
      <c r="HN6459" s="49"/>
      <c r="HO6459" s="49"/>
      <c r="HP6459" s="49"/>
      <c r="HQ6459" s="49"/>
      <c r="HR6459" s="49"/>
      <c r="HS6459" s="49"/>
      <c r="HT6459" s="49"/>
      <c r="HU6459" s="49"/>
      <c r="HV6459" s="49"/>
      <c r="HW6459" s="49"/>
      <c r="HX6459" s="49"/>
      <c r="HY6459" s="49"/>
      <c r="HZ6459" s="49"/>
      <c r="IA6459" s="49"/>
      <c r="IB6459" s="49"/>
      <c r="IC6459" s="49"/>
      <c r="ID6459" s="49"/>
      <c r="IE6459" s="49"/>
      <c r="IF6459" s="49"/>
      <c r="IG6459" s="49"/>
      <c r="IH6459" s="49"/>
    </row>
    <row r="6460" spans="1:242">
      <c r="A6460" s="32">
        <v>197</v>
      </c>
      <c r="B6460" s="210" t="s">
        <v>7439</v>
      </c>
      <c r="C6460" s="555" t="s">
        <v>7440</v>
      </c>
      <c r="D6460" s="32" t="s">
        <v>1808</v>
      </c>
      <c r="E6460" s="195">
        <f t="shared" si="420"/>
        <v>0</v>
      </c>
      <c r="F6460" s="187"/>
      <c r="G6460" s="187"/>
      <c r="H6460" s="187"/>
      <c r="I6460" s="48"/>
      <c r="J6460" s="49"/>
      <c r="K6460" s="49"/>
      <c r="L6460" s="49"/>
      <c r="M6460" s="49"/>
      <c r="N6460" s="49"/>
      <c r="O6460" s="49"/>
      <c r="P6460" s="49"/>
      <c r="Q6460" s="49"/>
      <c r="R6460" s="49"/>
      <c r="S6460" s="49"/>
      <c r="T6460" s="49"/>
      <c r="U6460" s="49"/>
      <c r="V6460" s="49"/>
      <c r="W6460" s="49"/>
      <c r="X6460" s="49"/>
      <c r="Y6460" s="49"/>
      <c r="Z6460" s="49"/>
      <c r="AA6460" s="49"/>
      <c r="AB6460" s="49"/>
      <c r="AC6460" s="49"/>
      <c r="AD6460" s="49"/>
      <c r="AE6460" s="49"/>
      <c r="AF6460" s="49"/>
      <c r="AG6460" s="49"/>
      <c r="AH6460" s="49"/>
      <c r="AI6460" s="49"/>
      <c r="AJ6460" s="49"/>
      <c r="AK6460" s="49"/>
      <c r="AL6460" s="49"/>
      <c r="AM6460" s="49"/>
      <c r="AN6460" s="49"/>
      <c r="AO6460" s="49"/>
      <c r="AP6460" s="49"/>
      <c r="AQ6460" s="49"/>
      <c r="AR6460" s="49"/>
      <c r="AS6460" s="49"/>
      <c r="AT6460" s="49"/>
      <c r="AU6460" s="49"/>
      <c r="AV6460" s="49"/>
      <c r="AW6460" s="49"/>
      <c r="AX6460" s="49"/>
      <c r="AY6460" s="49"/>
      <c r="AZ6460" s="49"/>
      <c r="BA6460" s="49"/>
      <c r="BB6460" s="49"/>
      <c r="BC6460" s="49"/>
      <c r="BD6460" s="49"/>
      <c r="BE6460" s="49"/>
      <c r="BF6460" s="49"/>
      <c r="BG6460" s="49"/>
      <c r="BH6460" s="49"/>
      <c r="BI6460" s="49"/>
      <c r="BJ6460" s="49"/>
      <c r="BK6460" s="49"/>
      <c r="BL6460" s="49"/>
      <c r="BM6460" s="49"/>
      <c r="BN6460" s="49"/>
      <c r="BO6460" s="49"/>
      <c r="BP6460" s="49"/>
      <c r="BQ6460" s="49"/>
      <c r="BR6460" s="49"/>
      <c r="BS6460" s="49"/>
      <c r="BT6460" s="49"/>
      <c r="BU6460" s="49"/>
      <c r="BV6460" s="49"/>
      <c r="BW6460" s="49"/>
      <c r="BX6460" s="49"/>
      <c r="BY6460" s="49"/>
      <c r="BZ6460" s="49"/>
      <c r="CA6460" s="49"/>
      <c r="CB6460" s="49"/>
      <c r="CC6460" s="49"/>
      <c r="CD6460" s="49"/>
      <c r="CE6460" s="49"/>
      <c r="CF6460" s="49"/>
      <c r="CG6460" s="49"/>
      <c r="CH6460" s="49"/>
      <c r="CI6460" s="49"/>
      <c r="CJ6460" s="49"/>
      <c r="CK6460" s="49"/>
      <c r="CL6460" s="49"/>
      <c r="CM6460" s="49"/>
      <c r="CN6460" s="49"/>
      <c r="CO6460" s="49"/>
      <c r="CP6460" s="49"/>
      <c r="CQ6460" s="49"/>
      <c r="CR6460" s="49"/>
      <c r="CS6460" s="49"/>
      <c r="CT6460" s="49"/>
      <c r="CU6460" s="49"/>
      <c r="CV6460" s="49"/>
      <c r="CW6460" s="49"/>
      <c r="CX6460" s="49"/>
      <c r="CY6460" s="49"/>
      <c r="CZ6460" s="49"/>
      <c r="DA6460" s="49"/>
      <c r="DB6460" s="49"/>
      <c r="DC6460" s="49"/>
      <c r="DD6460" s="49"/>
      <c r="DE6460" s="49"/>
      <c r="DF6460" s="49"/>
      <c r="DG6460" s="49"/>
      <c r="DH6460" s="49"/>
      <c r="DI6460" s="49"/>
      <c r="DJ6460" s="49"/>
      <c r="DK6460" s="49"/>
      <c r="DL6460" s="49"/>
      <c r="DM6460" s="49"/>
      <c r="DN6460" s="49"/>
      <c r="DO6460" s="49"/>
      <c r="DP6460" s="49"/>
      <c r="DQ6460" s="49"/>
      <c r="DR6460" s="49"/>
      <c r="DS6460" s="49"/>
      <c r="DT6460" s="49"/>
      <c r="DU6460" s="49"/>
      <c r="DV6460" s="49"/>
      <c r="DW6460" s="49"/>
      <c r="DX6460" s="49"/>
      <c r="DY6460" s="49"/>
      <c r="DZ6460" s="49"/>
      <c r="EA6460" s="49"/>
      <c r="EB6460" s="49"/>
      <c r="EC6460" s="49"/>
      <c r="ED6460" s="49"/>
      <c r="EE6460" s="49"/>
      <c r="EF6460" s="49"/>
      <c r="EG6460" s="49"/>
      <c r="EH6460" s="49"/>
      <c r="EI6460" s="49"/>
      <c r="EJ6460" s="49"/>
      <c r="EK6460" s="49"/>
      <c r="EL6460" s="49"/>
      <c r="EM6460" s="49"/>
      <c r="EN6460" s="49"/>
      <c r="EO6460" s="49"/>
      <c r="EP6460" s="49"/>
      <c r="EQ6460" s="49"/>
      <c r="ER6460" s="49"/>
      <c r="ES6460" s="49"/>
      <c r="ET6460" s="49"/>
      <c r="EU6460" s="49"/>
      <c r="EV6460" s="49"/>
      <c r="EW6460" s="49"/>
      <c r="EX6460" s="49"/>
      <c r="EY6460" s="49"/>
      <c r="EZ6460" s="49"/>
      <c r="FA6460" s="49"/>
      <c r="FB6460" s="49"/>
      <c r="FC6460" s="49"/>
      <c r="FD6460" s="49"/>
      <c r="FE6460" s="49"/>
      <c r="FF6460" s="49"/>
      <c r="FG6460" s="49"/>
      <c r="FH6460" s="49"/>
      <c r="FI6460" s="49"/>
      <c r="FJ6460" s="49"/>
      <c r="FK6460" s="49"/>
      <c r="FL6460" s="49"/>
      <c r="FM6460" s="49"/>
      <c r="FN6460" s="49"/>
      <c r="FO6460" s="49"/>
      <c r="FP6460" s="49"/>
      <c r="FQ6460" s="49"/>
      <c r="FR6460" s="49"/>
      <c r="FS6460" s="49"/>
      <c r="FT6460" s="49"/>
      <c r="FU6460" s="49"/>
      <c r="FV6460" s="49"/>
      <c r="FW6460" s="49"/>
      <c r="FX6460" s="49"/>
      <c r="FY6460" s="49"/>
      <c r="FZ6460" s="49"/>
      <c r="GA6460" s="49"/>
      <c r="GB6460" s="49"/>
      <c r="GC6460" s="49"/>
      <c r="GD6460" s="49"/>
      <c r="GE6460" s="49"/>
      <c r="GF6460" s="49"/>
      <c r="GG6460" s="49"/>
      <c r="GH6460" s="49"/>
      <c r="GI6460" s="49"/>
      <c r="GJ6460" s="49"/>
      <c r="GK6460" s="49"/>
      <c r="GL6460" s="49"/>
      <c r="GM6460" s="49"/>
      <c r="GN6460" s="49"/>
      <c r="GO6460" s="49"/>
      <c r="GP6460" s="49"/>
      <c r="GQ6460" s="49"/>
      <c r="GR6460" s="49"/>
      <c r="GS6460" s="49"/>
      <c r="GT6460" s="49"/>
      <c r="GU6460" s="49"/>
      <c r="GV6460" s="49"/>
      <c r="GW6460" s="49"/>
      <c r="GX6460" s="49"/>
      <c r="GY6460" s="49"/>
      <c r="GZ6460" s="49"/>
      <c r="HA6460" s="49"/>
      <c r="HB6460" s="49"/>
      <c r="HC6460" s="49"/>
      <c r="HD6460" s="49"/>
      <c r="HE6460" s="49"/>
      <c r="HF6460" s="49"/>
      <c r="HG6460" s="49"/>
      <c r="HH6460" s="49"/>
      <c r="HI6460" s="49"/>
      <c r="HJ6460" s="49"/>
      <c r="HK6460" s="49"/>
      <c r="HL6460" s="49"/>
      <c r="HM6460" s="49"/>
      <c r="HN6460" s="49"/>
      <c r="HO6460" s="49"/>
      <c r="HP6460" s="49"/>
      <c r="HQ6460" s="49"/>
      <c r="HR6460" s="49"/>
      <c r="HS6460" s="49"/>
      <c r="HT6460" s="49"/>
      <c r="HU6460" s="49"/>
      <c r="HV6460" s="49"/>
      <c r="HW6460" s="49"/>
      <c r="HX6460" s="49"/>
      <c r="HY6460" s="49"/>
      <c r="HZ6460" s="49"/>
      <c r="IA6460" s="49"/>
      <c r="IB6460" s="49"/>
      <c r="IC6460" s="49"/>
      <c r="ID6460" s="49"/>
      <c r="IE6460" s="49"/>
      <c r="IF6460" s="49"/>
      <c r="IG6460" s="49"/>
      <c r="IH6460" s="49"/>
    </row>
    <row r="6461" spans="1:242">
      <c r="A6461" s="32">
        <v>198</v>
      </c>
      <c r="B6461" s="210" t="s">
        <v>7450</v>
      </c>
      <c r="C6461" s="555" t="s">
        <v>7550</v>
      </c>
      <c r="D6461" s="32" t="s">
        <v>7293</v>
      </c>
      <c r="E6461" s="195">
        <f t="shared" si="420"/>
        <v>0</v>
      </c>
      <c r="F6461" s="187"/>
      <c r="G6461" s="187"/>
      <c r="H6461" s="187"/>
      <c r="I6461" s="48"/>
      <c r="J6461" s="49"/>
      <c r="K6461" s="49"/>
      <c r="L6461" s="49"/>
      <c r="M6461" s="49"/>
      <c r="N6461" s="49"/>
      <c r="O6461" s="49"/>
      <c r="P6461" s="49"/>
      <c r="Q6461" s="49"/>
      <c r="R6461" s="49"/>
      <c r="S6461" s="49"/>
      <c r="T6461" s="49"/>
      <c r="U6461" s="49"/>
      <c r="V6461" s="49"/>
      <c r="W6461" s="49"/>
      <c r="X6461" s="49"/>
      <c r="Y6461" s="49"/>
      <c r="Z6461" s="49"/>
      <c r="AA6461" s="49"/>
      <c r="AB6461" s="49"/>
      <c r="AC6461" s="49"/>
      <c r="AD6461" s="49"/>
      <c r="AE6461" s="49"/>
      <c r="AF6461" s="49"/>
      <c r="AG6461" s="49"/>
      <c r="AH6461" s="49"/>
      <c r="AI6461" s="49"/>
      <c r="AJ6461" s="49"/>
      <c r="AK6461" s="49"/>
      <c r="AL6461" s="49"/>
      <c r="AM6461" s="49"/>
      <c r="AN6461" s="49"/>
      <c r="AO6461" s="49"/>
      <c r="AP6461" s="49"/>
      <c r="AQ6461" s="49"/>
      <c r="AR6461" s="49"/>
      <c r="AS6461" s="49"/>
      <c r="AT6461" s="49"/>
      <c r="AU6461" s="49"/>
      <c r="AV6461" s="49"/>
      <c r="AW6461" s="49"/>
      <c r="AX6461" s="49"/>
      <c r="AY6461" s="49"/>
      <c r="AZ6461" s="49"/>
      <c r="BA6461" s="49"/>
      <c r="BB6461" s="49"/>
      <c r="BC6461" s="49"/>
      <c r="BD6461" s="49"/>
      <c r="BE6461" s="49"/>
      <c r="BF6461" s="49"/>
      <c r="BG6461" s="49"/>
      <c r="BH6461" s="49"/>
      <c r="BI6461" s="49"/>
      <c r="BJ6461" s="49"/>
      <c r="BK6461" s="49"/>
      <c r="BL6461" s="49"/>
      <c r="BM6461" s="49"/>
      <c r="BN6461" s="49"/>
      <c r="BO6461" s="49"/>
      <c r="BP6461" s="49"/>
      <c r="BQ6461" s="49"/>
      <c r="BR6461" s="49"/>
      <c r="BS6461" s="49"/>
      <c r="BT6461" s="49"/>
      <c r="BU6461" s="49"/>
      <c r="BV6461" s="49"/>
      <c r="BW6461" s="49"/>
      <c r="BX6461" s="49"/>
      <c r="BY6461" s="49"/>
      <c r="BZ6461" s="49"/>
      <c r="CA6461" s="49"/>
      <c r="CB6461" s="49"/>
      <c r="CC6461" s="49"/>
      <c r="CD6461" s="49"/>
      <c r="CE6461" s="49"/>
      <c r="CF6461" s="49"/>
      <c r="CG6461" s="49"/>
      <c r="CH6461" s="49"/>
      <c r="CI6461" s="49"/>
      <c r="CJ6461" s="49"/>
      <c r="CK6461" s="49"/>
      <c r="CL6461" s="49"/>
      <c r="CM6461" s="49"/>
      <c r="CN6461" s="49"/>
      <c r="CO6461" s="49"/>
      <c r="CP6461" s="49"/>
      <c r="CQ6461" s="49"/>
      <c r="CR6461" s="49"/>
      <c r="CS6461" s="49"/>
      <c r="CT6461" s="49"/>
      <c r="CU6461" s="49"/>
      <c r="CV6461" s="49"/>
      <c r="CW6461" s="49"/>
      <c r="CX6461" s="49"/>
      <c r="CY6461" s="49"/>
      <c r="CZ6461" s="49"/>
      <c r="DA6461" s="49"/>
      <c r="DB6461" s="49"/>
      <c r="DC6461" s="49"/>
      <c r="DD6461" s="49"/>
      <c r="DE6461" s="49"/>
      <c r="DF6461" s="49"/>
      <c r="DG6461" s="49"/>
      <c r="DH6461" s="49"/>
      <c r="DI6461" s="49"/>
      <c r="DJ6461" s="49"/>
      <c r="DK6461" s="49"/>
      <c r="DL6461" s="49"/>
      <c r="DM6461" s="49"/>
      <c r="DN6461" s="49"/>
      <c r="DO6461" s="49"/>
      <c r="DP6461" s="49"/>
      <c r="DQ6461" s="49"/>
      <c r="DR6461" s="49"/>
      <c r="DS6461" s="49"/>
      <c r="DT6461" s="49"/>
      <c r="DU6461" s="49"/>
      <c r="DV6461" s="49"/>
      <c r="DW6461" s="49"/>
      <c r="DX6461" s="49"/>
      <c r="DY6461" s="49"/>
      <c r="DZ6461" s="49"/>
      <c r="EA6461" s="49"/>
      <c r="EB6461" s="49"/>
      <c r="EC6461" s="49"/>
      <c r="ED6461" s="49"/>
      <c r="EE6461" s="49"/>
      <c r="EF6461" s="49"/>
      <c r="EG6461" s="49"/>
      <c r="EH6461" s="49"/>
      <c r="EI6461" s="49"/>
      <c r="EJ6461" s="49"/>
      <c r="EK6461" s="49"/>
      <c r="EL6461" s="49"/>
      <c r="EM6461" s="49"/>
      <c r="EN6461" s="49"/>
      <c r="EO6461" s="49"/>
      <c r="EP6461" s="49"/>
      <c r="EQ6461" s="49"/>
      <c r="ER6461" s="49"/>
      <c r="ES6461" s="49"/>
      <c r="ET6461" s="49"/>
      <c r="EU6461" s="49"/>
      <c r="EV6461" s="49"/>
      <c r="EW6461" s="49"/>
      <c r="EX6461" s="49"/>
      <c r="EY6461" s="49"/>
      <c r="EZ6461" s="49"/>
      <c r="FA6461" s="49"/>
      <c r="FB6461" s="49"/>
      <c r="FC6461" s="49"/>
      <c r="FD6461" s="49"/>
      <c r="FE6461" s="49"/>
      <c r="FF6461" s="49"/>
      <c r="FG6461" s="49"/>
      <c r="FH6461" s="49"/>
      <c r="FI6461" s="49"/>
      <c r="FJ6461" s="49"/>
      <c r="FK6461" s="49"/>
      <c r="FL6461" s="49"/>
      <c r="FM6461" s="49"/>
      <c r="FN6461" s="49"/>
      <c r="FO6461" s="49"/>
      <c r="FP6461" s="49"/>
      <c r="FQ6461" s="49"/>
      <c r="FR6461" s="49"/>
      <c r="FS6461" s="49"/>
      <c r="FT6461" s="49"/>
      <c r="FU6461" s="49"/>
      <c r="FV6461" s="49"/>
      <c r="FW6461" s="49"/>
      <c r="FX6461" s="49"/>
      <c r="FY6461" s="49"/>
      <c r="FZ6461" s="49"/>
      <c r="GA6461" s="49"/>
      <c r="GB6461" s="49"/>
      <c r="GC6461" s="49"/>
      <c r="GD6461" s="49"/>
      <c r="GE6461" s="49"/>
      <c r="GF6461" s="49"/>
      <c r="GG6461" s="49"/>
      <c r="GH6461" s="49"/>
      <c r="GI6461" s="49"/>
      <c r="GJ6461" s="49"/>
      <c r="GK6461" s="49"/>
      <c r="GL6461" s="49"/>
      <c r="GM6461" s="49"/>
      <c r="GN6461" s="49"/>
      <c r="GO6461" s="49"/>
      <c r="GP6461" s="49"/>
      <c r="GQ6461" s="49"/>
      <c r="GR6461" s="49"/>
      <c r="GS6461" s="49"/>
      <c r="GT6461" s="49"/>
      <c r="GU6461" s="49"/>
      <c r="GV6461" s="49"/>
      <c r="GW6461" s="49"/>
      <c r="GX6461" s="49"/>
      <c r="GY6461" s="49"/>
      <c r="GZ6461" s="49"/>
      <c r="HA6461" s="49"/>
      <c r="HB6461" s="49"/>
      <c r="HC6461" s="49"/>
      <c r="HD6461" s="49"/>
      <c r="HE6461" s="49"/>
      <c r="HF6461" s="49"/>
      <c r="HG6461" s="49"/>
      <c r="HH6461" s="49"/>
      <c r="HI6461" s="49"/>
      <c r="HJ6461" s="49"/>
      <c r="HK6461" s="49"/>
      <c r="HL6461" s="49"/>
      <c r="HM6461" s="49"/>
      <c r="HN6461" s="49"/>
      <c r="HO6461" s="49"/>
      <c r="HP6461" s="49"/>
      <c r="HQ6461" s="49"/>
      <c r="HR6461" s="49"/>
      <c r="HS6461" s="49"/>
      <c r="HT6461" s="49"/>
      <c r="HU6461" s="49"/>
      <c r="HV6461" s="49"/>
      <c r="HW6461" s="49"/>
      <c r="HX6461" s="49"/>
      <c r="HY6461" s="49"/>
      <c r="HZ6461" s="49"/>
      <c r="IA6461" s="49"/>
      <c r="IB6461" s="49"/>
      <c r="IC6461" s="49"/>
      <c r="ID6461" s="49"/>
      <c r="IE6461" s="49"/>
      <c r="IF6461" s="49"/>
      <c r="IG6461" s="49"/>
      <c r="IH6461" s="49"/>
    </row>
    <row r="6462" spans="1:242">
      <c r="A6462" s="32">
        <v>199</v>
      </c>
      <c r="B6462" s="210" t="s">
        <v>3599</v>
      </c>
      <c r="C6462" s="555" t="s">
        <v>7551</v>
      </c>
      <c r="D6462" s="32" t="s">
        <v>2034</v>
      </c>
      <c r="E6462" s="195">
        <f t="shared" si="420"/>
        <v>2</v>
      </c>
      <c r="F6462" s="187"/>
      <c r="G6462" s="187">
        <v>2</v>
      </c>
      <c r="H6462" s="187"/>
      <c r="I6462" s="48"/>
      <c r="J6462" s="49"/>
      <c r="K6462" s="49"/>
      <c r="L6462" s="49"/>
      <c r="M6462" s="49"/>
      <c r="N6462" s="49"/>
      <c r="O6462" s="49"/>
      <c r="P6462" s="49"/>
      <c r="Q6462" s="49"/>
      <c r="R6462" s="49"/>
      <c r="S6462" s="49"/>
      <c r="T6462" s="49"/>
      <c r="U6462" s="49"/>
      <c r="V6462" s="49"/>
      <c r="W6462" s="49"/>
      <c r="X6462" s="49"/>
      <c r="Y6462" s="49"/>
      <c r="Z6462" s="49"/>
      <c r="AA6462" s="49"/>
      <c r="AB6462" s="49"/>
      <c r="AC6462" s="49"/>
      <c r="AD6462" s="49"/>
      <c r="AE6462" s="49"/>
      <c r="AF6462" s="49"/>
      <c r="AG6462" s="49"/>
      <c r="AH6462" s="49"/>
      <c r="AI6462" s="49"/>
      <c r="AJ6462" s="49"/>
      <c r="AK6462" s="49"/>
      <c r="AL6462" s="49"/>
      <c r="AM6462" s="49"/>
      <c r="AN6462" s="49"/>
      <c r="AO6462" s="49"/>
      <c r="AP6462" s="49"/>
      <c r="AQ6462" s="49"/>
      <c r="AR6462" s="49"/>
      <c r="AS6462" s="49"/>
      <c r="AT6462" s="49"/>
      <c r="AU6462" s="49"/>
      <c r="AV6462" s="49"/>
      <c r="AW6462" s="49"/>
      <c r="AX6462" s="49"/>
      <c r="AY6462" s="49"/>
      <c r="AZ6462" s="49"/>
      <c r="BA6462" s="49"/>
      <c r="BB6462" s="49"/>
      <c r="BC6462" s="49"/>
      <c r="BD6462" s="49"/>
      <c r="BE6462" s="49"/>
      <c r="BF6462" s="49"/>
      <c r="BG6462" s="49"/>
      <c r="BH6462" s="49"/>
      <c r="BI6462" s="49"/>
      <c r="BJ6462" s="49"/>
      <c r="BK6462" s="49"/>
      <c r="BL6462" s="49"/>
      <c r="BM6462" s="49"/>
      <c r="BN6462" s="49"/>
      <c r="BO6462" s="49"/>
      <c r="BP6462" s="49"/>
      <c r="BQ6462" s="49"/>
      <c r="BR6462" s="49"/>
      <c r="BS6462" s="49"/>
      <c r="BT6462" s="49"/>
      <c r="BU6462" s="49"/>
      <c r="BV6462" s="49"/>
      <c r="BW6462" s="49"/>
      <c r="BX6462" s="49"/>
      <c r="BY6462" s="49"/>
      <c r="BZ6462" s="49"/>
      <c r="CA6462" s="49"/>
      <c r="CB6462" s="49"/>
      <c r="CC6462" s="49"/>
      <c r="CD6462" s="49"/>
      <c r="CE6462" s="49"/>
      <c r="CF6462" s="49"/>
      <c r="CG6462" s="49"/>
      <c r="CH6462" s="49"/>
      <c r="CI6462" s="49"/>
      <c r="CJ6462" s="49"/>
      <c r="CK6462" s="49"/>
      <c r="CL6462" s="49"/>
      <c r="CM6462" s="49"/>
      <c r="CN6462" s="49"/>
      <c r="CO6462" s="49"/>
      <c r="CP6462" s="49"/>
      <c r="CQ6462" s="49"/>
      <c r="CR6462" s="49"/>
      <c r="CS6462" s="49"/>
      <c r="CT6462" s="49"/>
      <c r="CU6462" s="49"/>
      <c r="CV6462" s="49"/>
      <c r="CW6462" s="49"/>
      <c r="CX6462" s="49"/>
      <c r="CY6462" s="49"/>
      <c r="CZ6462" s="49"/>
      <c r="DA6462" s="49"/>
      <c r="DB6462" s="49"/>
      <c r="DC6462" s="49"/>
      <c r="DD6462" s="49"/>
      <c r="DE6462" s="49"/>
      <c r="DF6462" s="49"/>
      <c r="DG6462" s="49"/>
      <c r="DH6462" s="49"/>
      <c r="DI6462" s="49"/>
      <c r="DJ6462" s="49"/>
      <c r="DK6462" s="49"/>
      <c r="DL6462" s="49"/>
      <c r="DM6462" s="49"/>
      <c r="DN6462" s="49"/>
      <c r="DO6462" s="49"/>
      <c r="DP6462" s="49"/>
      <c r="DQ6462" s="49"/>
      <c r="DR6462" s="49"/>
      <c r="DS6462" s="49"/>
      <c r="DT6462" s="49"/>
      <c r="DU6462" s="49"/>
      <c r="DV6462" s="49"/>
      <c r="DW6462" s="49"/>
      <c r="DX6462" s="49"/>
      <c r="DY6462" s="49"/>
      <c r="DZ6462" s="49"/>
      <c r="EA6462" s="49"/>
      <c r="EB6462" s="49"/>
      <c r="EC6462" s="49"/>
      <c r="ED6462" s="49"/>
      <c r="EE6462" s="49"/>
      <c r="EF6462" s="49"/>
      <c r="EG6462" s="49"/>
      <c r="EH6462" s="49"/>
      <c r="EI6462" s="49"/>
      <c r="EJ6462" s="49"/>
      <c r="EK6462" s="49"/>
      <c r="EL6462" s="49"/>
      <c r="EM6462" s="49"/>
      <c r="EN6462" s="49"/>
      <c r="EO6462" s="49"/>
      <c r="EP6462" s="49"/>
      <c r="EQ6462" s="49"/>
      <c r="ER6462" s="49"/>
      <c r="ES6462" s="49"/>
      <c r="ET6462" s="49"/>
      <c r="EU6462" s="49"/>
      <c r="EV6462" s="49"/>
      <c r="EW6462" s="49"/>
      <c r="EX6462" s="49"/>
      <c r="EY6462" s="49"/>
      <c r="EZ6462" s="49"/>
      <c r="FA6462" s="49"/>
      <c r="FB6462" s="49"/>
      <c r="FC6462" s="49"/>
      <c r="FD6462" s="49"/>
      <c r="FE6462" s="49"/>
      <c r="FF6462" s="49"/>
      <c r="FG6462" s="49"/>
      <c r="FH6462" s="49"/>
      <c r="FI6462" s="49"/>
      <c r="FJ6462" s="49"/>
      <c r="FK6462" s="49"/>
      <c r="FL6462" s="49"/>
      <c r="FM6462" s="49"/>
      <c r="FN6462" s="49"/>
      <c r="FO6462" s="49"/>
      <c r="FP6462" s="49"/>
      <c r="FQ6462" s="49"/>
      <c r="FR6462" s="49"/>
      <c r="FS6462" s="49"/>
      <c r="FT6462" s="49"/>
      <c r="FU6462" s="49"/>
      <c r="FV6462" s="49"/>
      <c r="FW6462" s="49"/>
      <c r="FX6462" s="49"/>
      <c r="FY6462" s="49"/>
      <c r="FZ6462" s="49"/>
      <c r="GA6462" s="49"/>
      <c r="GB6462" s="49"/>
      <c r="GC6462" s="49"/>
      <c r="GD6462" s="49"/>
      <c r="GE6462" s="49"/>
      <c r="GF6462" s="49"/>
      <c r="GG6462" s="49"/>
      <c r="GH6462" s="49"/>
      <c r="GI6462" s="49"/>
      <c r="GJ6462" s="49"/>
      <c r="GK6462" s="49"/>
      <c r="GL6462" s="49"/>
      <c r="GM6462" s="49"/>
      <c r="GN6462" s="49"/>
      <c r="GO6462" s="49"/>
      <c r="GP6462" s="49"/>
      <c r="GQ6462" s="49"/>
      <c r="GR6462" s="49"/>
      <c r="GS6462" s="49"/>
      <c r="GT6462" s="49"/>
      <c r="GU6462" s="49"/>
      <c r="GV6462" s="49"/>
      <c r="GW6462" s="49"/>
      <c r="GX6462" s="49"/>
      <c r="GY6462" s="49"/>
      <c r="GZ6462" s="49"/>
      <c r="HA6462" s="49"/>
      <c r="HB6462" s="49"/>
      <c r="HC6462" s="49"/>
      <c r="HD6462" s="49"/>
      <c r="HE6462" s="49"/>
      <c r="HF6462" s="49"/>
      <c r="HG6462" s="49"/>
      <c r="HH6462" s="49"/>
      <c r="HI6462" s="49"/>
      <c r="HJ6462" s="49"/>
      <c r="HK6462" s="49"/>
      <c r="HL6462" s="49"/>
      <c r="HM6462" s="49"/>
      <c r="HN6462" s="49"/>
      <c r="HO6462" s="49"/>
      <c r="HP6462" s="49"/>
      <c r="HQ6462" s="49"/>
      <c r="HR6462" s="49"/>
      <c r="HS6462" s="49"/>
      <c r="HT6462" s="49"/>
      <c r="HU6462" s="49"/>
      <c r="HV6462" s="49"/>
      <c r="HW6462" s="49"/>
      <c r="HX6462" s="49"/>
      <c r="HY6462" s="49"/>
      <c r="HZ6462" s="49"/>
      <c r="IA6462" s="49"/>
      <c r="IB6462" s="49"/>
      <c r="IC6462" s="49"/>
      <c r="ID6462" s="49"/>
      <c r="IE6462" s="49"/>
      <c r="IF6462" s="49"/>
      <c r="IG6462" s="49"/>
      <c r="IH6462" s="49"/>
    </row>
    <row r="6463" spans="1:242">
      <c r="A6463" s="32">
        <v>200</v>
      </c>
      <c r="B6463" s="210" t="s">
        <v>7552</v>
      </c>
      <c r="C6463" s="555" t="s">
        <v>7553</v>
      </c>
      <c r="D6463" s="32" t="s">
        <v>2034</v>
      </c>
      <c r="E6463" s="195">
        <f t="shared" si="420"/>
        <v>2</v>
      </c>
      <c r="F6463" s="187"/>
      <c r="G6463" s="187"/>
      <c r="H6463" s="187">
        <v>2</v>
      </c>
      <c r="I6463" s="48"/>
      <c r="J6463" s="49"/>
      <c r="K6463" s="49"/>
      <c r="L6463" s="49"/>
      <c r="M6463" s="49"/>
      <c r="N6463" s="49"/>
      <c r="O6463" s="49"/>
      <c r="P6463" s="49"/>
      <c r="Q6463" s="49"/>
      <c r="R6463" s="49"/>
      <c r="S6463" s="49"/>
      <c r="T6463" s="49"/>
      <c r="U6463" s="49"/>
      <c r="V6463" s="49"/>
      <c r="W6463" s="49"/>
      <c r="X6463" s="49"/>
      <c r="Y6463" s="49"/>
      <c r="Z6463" s="49"/>
      <c r="AA6463" s="49"/>
      <c r="AB6463" s="49"/>
      <c r="AC6463" s="49"/>
      <c r="AD6463" s="49"/>
      <c r="AE6463" s="49"/>
      <c r="AF6463" s="49"/>
      <c r="AG6463" s="49"/>
      <c r="AH6463" s="49"/>
      <c r="AI6463" s="49"/>
      <c r="AJ6463" s="49"/>
      <c r="AK6463" s="49"/>
      <c r="AL6463" s="49"/>
      <c r="AM6463" s="49"/>
      <c r="AN6463" s="49"/>
      <c r="AO6463" s="49"/>
      <c r="AP6463" s="49"/>
      <c r="AQ6463" s="49"/>
      <c r="AR6463" s="49"/>
      <c r="AS6463" s="49"/>
      <c r="AT6463" s="49"/>
      <c r="AU6463" s="49"/>
      <c r="AV6463" s="49"/>
      <c r="AW6463" s="49"/>
      <c r="AX6463" s="49"/>
      <c r="AY6463" s="49"/>
      <c r="AZ6463" s="49"/>
      <c r="BA6463" s="49"/>
      <c r="BB6463" s="49"/>
      <c r="BC6463" s="49"/>
      <c r="BD6463" s="49"/>
      <c r="BE6463" s="49"/>
      <c r="BF6463" s="49"/>
      <c r="BG6463" s="49"/>
      <c r="BH6463" s="49"/>
      <c r="BI6463" s="49"/>
      <c r="BJ6463" s="49"/>
      <c r="BK6463" s="49"/>
      <c r="BL6463" s="49"/>
      <c r="BM6463" s="49"/>
      <c r="BN6463" s="49"/>
      <c r="BO6463" s="49"/>
      <c r="BP6463" s="49"/>
      <c r="BQ6463" s="49"/>
      <c r="BR6463" s="49"/>
      <c r="BS6463" s="49"/>
      <c r="BT6463" s="49"/>
      <c r="BU6463" s="49"/>
      <c r="BV6463" s="49"/>
      <c r="BW6463" s="49"/>
      <c r="BX6463" s="49"/>
      <c r="BY6463" s="49"/>
      <c r="BZ6463" s="49"/>
      <c r="CA6463" s="49"/>
      <c r="CB6463" s="49"/>
      <c r="CC6463" s="49"/>
      <c r="CD6463" s="49"/>
      <c r="CE6463" s="49"/>
      <c r="CF6463" s="49"/>
      <c r="CG6463" s="49"/>
      <c r="CH6463" s="49"/>
      <c r="CI6463" s="49"/>
      <c r="CJ6463" s="49"/>
      <c r="CK6463" s="49"/>
      <c r="CL6463" s="49"/>
      <c r="CM6463" s="49"/>
      <c r="CN6463" s="49"/>
      <c r="CO6463" s="49"/>
      <c r="CP6463" s="49"/>
      <c r="CQ6463" s="49"/>
      <c r="CR6463" s="49"/>
      <c r="CS6463" s="49"/>
      <c r="CT6463" s="49"/>
      <c r="CU6463" s="49"/>
      <c r="CV6463" s="49"/>
      <c r="CW6463" s="49"/>
      <c r="CX6463" s="49"/>
      <c r="CY6463" s="49"/>
      <c r="CZ6463" s="49"/>
      <c r="DA6463" s="49"/>
      <c r="DB6463" s="49"/>
      <c r="DC6463" s="49"/>
      <c r="DD6463" s="49"/>
      <c r="DE6463" s="49"/>
      <c r="DF6463" s="49"/>
      <c r="DG6463" s="49"/>
      <c r="DH6463" s="49"/>
      <c r="DI6463" s="49"/>
      <c r="DJ6463" s="49"/>
      <c r="DK6463" s="49"/>
      <c r="DL6463" s="49"/>
      <c r="DM6463" s="49"/>
      <c r="DN6463" s="49"/>
      <c r="DO6463" s="49"/>
      <c r="DP6463" s="49"/>
      <c r="DQ6463" s="49"/>
      <c r="DR6463" s="49"/>
      <c r="DS6463" s="49"/>
      <c r="DT6463" s="49"/>
      <c r="DU6463" s="49"/>
      <c r="DV6463" s="49"/>
      <c r="DW6463" s="49"/>
      <c r="DX6463" s="49"/>
      <c r="DY6463" s="49"/>
      <c r="DZ6463" s="49"/>
      <c r="EA6463" s="49"/>
      <c r="EB6463" s="49"/>
      <c r="EC6463" s="49"/>
      <c r="ED6463" s="49"/>
      <c r="EE6463" s="49"/>
      <c r="EF6463" s="49"/>
      <c r="EG6463" s="49"/>
      <c r="EH6463" s="49"/>
      <c r="EI6463" s="49"/>
      <c r="EJ6463" s="49"/>
      <c r="EK6463" s="49"/>
      <c r="EL6463" s="49"/>
      <c r="EM6463" s="49"/>
      <c r="EN6463" s="49"/>
      <c r="EO6463" s="49"/>
      <c r="EP6463" s="49"/>
      <c r="EQ6463" s="49"/>
      <c r="ER6463" s="49"/>
      <c r="ES6463" s="49"/>
      <c r="ET6463" s="49"/>
      <c r="EU6463" s="49"/>
      <c r="EV6463" s="49"/>
      <c r="EW6463" s="49"/>
      <c r="EX6463" s="49"/>
      <c r="EY6463" s="49"/>
      <c r="EZ6463" s="49"/>
      <c r="FA6463" s="49"/>
      <c r="FB6463" s="49"/>
      <c r="FC6463" s="49"/>
      <c r="FD6463" s="49"/>
      <c r="FE6463" s="49"/>
      <c r="FF6463" s="49"/>
      <c r="FG6463" s="49"/>
      <c r="FH6463" s="49"/>
      <c r="FI6463" s="49"/>
      <c r="FJ6463" s="49"/>
      <c r="FK6463" s="49"/>
      <c r="FL6463" s="49"/>
      <c r="FM6463" s="49"/>
      <c r="FN6463" s="49"/>
      <c r="FO6463" s="49"/>
      <c r="FP6463" s="49"/>
      <c r="FQ6463" s="49"/>
      <c r="FR6463" s="49"/>
      <c r="FS6463" s="49"/>
      <c r="FT6463" s="49"/>
      <c r="FU6463" s="49"/>
      <c r="FV6463" s="49"/>
      <c r="FW6463" s="49"/>
      <c r="FX6463" s="49"/>
      <c r="FY6463" s="49"/>
      <c r="FZ6463" s="49"/>
      <c r="GA6463" s="49"/>
      <c r="GB6463" s="49"/>
      <c r="GC6463" s="49"/>
      <c r="GD6463" s="49"/>
      <c r="GE6463" s="49"/>
      <c r="GF6463" s="49"/>
      <c r="GG6463" s="49"/>
      <c r="GH6463" s="49"/>
      <c r="GI6463" s="49"/>
      <c r="GJ6463" s="49"/>
      <c r="GK6463" s="49"/>
      <c r="GL6463" s="49"/>
      <c r="GM6463" s="49"/>
      <c r="GN6463" s="49"/>
      <c r="GO6463" s="49"/>
      <c r="GP6463" s="49"/>
      <c r="GQ6463" s="49"/>
      <c r="GR6463" s="49"/>
      <c r="GS6463" s="49"/>
      <c r="GT6463" s="49"/>
      <c r="GU6463" s="49"/>
      <c r="GV6463" s="49"/>
      <c r="GW6463" s="49"/>
      <c r="GX6463" s="49"/>
      <c r="GY6463" s="49"/>
      <c r="GZ6463" s="49"/>
      <c r="HA6463" s="49"/>
      <c r="HB6463" s="49"/>
      <c r="HC6463" s="49"/>
      <c r="HD6463" s="49"/>
      <c r="HE6463" s="49"/>
      <c r="HF6463" s="49"/>
      <c r="HG6463" s="49"/>
      <c r="HH6463" s="49"/>
      <c r="HI6463" s="49"/>
      <c r="HJ6463" s="49"/>
      <c r="HK6463" s="49"/>
      <c r="HL6463" s="49"/>
      <c r="HM6463" s="49"/>
      <c r="HN6463" s="49"/>
      <c r="HO6463" s="49"/>
      <c r="HP6463" s="49"/>
      <c r="HQ6463" s="49"/>
      <c r="HR6463" s="49"/>
      <c r="HS6463" s="49"/>
      <c r="HT6463" s="49"/>
      <c r="HU6463" s="49"/>
      <c r="HV6463" s="49"/>
      <c r="HW6463" s="49"/>
      <c r="HX6463" s="49"/>
      <c r="HY6463" s="49"/>
      <c r="HZ6463" s="49"/>
      <c r="IA6463" s="49"/>
      <c r="IB6463" s="49"/>
      <c r="IC6463" s="49"/>
      <c r="ID6463" s="49"/>
      <c r="IE6463" s="49"/>
      <c r="IF6463" s="49"/>
      <c r="IG6463" s="49"/>
      <c r="IH6463" s="49"/>
    </row>
    <row r="6464" spans="1:242">
      <c r="A6464" s="32">
        <v>201</v>
      </c>
      <c r="B6464" s="210" t="s">
        <v>7320</v>
      </c>
      <c r="C6464" s="555" t="s">
        <v>7554</v>
      </c>
      <c r="D6464" s="32" t="s">
        <v>1808</v>
      </c>
      <c r="E6464" s="195">
        <f t="shared" si="420"/>
        <v>0</v>
      </c>
      <c r="F6464" s="187"/>
      <c r="G6464" s="187"/>
      <c r="H6464" s="187"/>
      <c r="I6464" s="48"/>
      <c r="J6464" s="49"/>
      <c r="K6464" s="49"/>
      <c r="L6464" s="49"/>
      <c r="M6464" s="49"/>
      <c r="N6464" s="49"/>
      <c r="O6464" s="49"/>
      <c r="P6464" s="49"/>
      <c r="Q6464" s="49"/>
      <c r="R6464" s="49"/>
      <c r="S6464" s="49"/>
      <c r="T6464" s="49"/>
      <c r="U6464" s="49"/>
      <c r="V6464" s="49"/>
      <c r="W6464" s="49"/>
      <c r="X6464" s="49"/>
      <c r="Y6464" s="49"/>
      <c r="Z6464" s="49"/>
      <c r="AA6464" s="49"/>
      <c r="AB6464" s="49"/>
      <c r="AC6464" s="49"/>
      <c r="AD6464" s="49"/>
      <c r="AE6464" s="49"/>
      <c r="AF6464" s="49"/>
      <c r="AG6464" s="49"/>
      <c r="AH6464" s="49"/>
      <c r="AI6464" s="49"/>
      <c r="AJ6464" s="49"/>
      <c r="AK6464" s="49"/>
      <c r="AL6464" s="49"/>
      <c r="AM6464" s="49"/>
      <c r="AN6464" s="49"/>
      <c r="AO6464" s="49"/>
      <c r="AP6464" s="49"/>
      <c r="AQ6464" s="49"/>
      <c r="AR6464" s="49"/>
      <c r="AS6464" s="49"/>
      <c r="AT6464" s="49"/>
      <c r="AU6464" s="49"/>
      <c r="AV6464" s="49"/>
      <c r="AW6464" s="49"/>
      <c r="AX6464" s="49"/>
      <c r="AY6464" s="49"/>
      <c r="AZ6464" s="49"/>
      <c r="BA6464" s="49"/>
      <c r="BB6464" s="49"/>
      <c r="BC6464" s="49"/>
      <c r="BD6464" s="49"/>
      <c r="BE6464" s="49"/>
      <c r="BF6464" s="49"/>
      <c r="BG6464" s="49"/>
      <c r="BH6464" s="49"/>
      <c r="BI6464" s="49"/>
      <c r="BJ6464" s="49"/>
      <c r="BK6464" s="49"/>
      <c r="BL6464" s="49"/>
      <c r="BM6464" s="49"/>
      <c r="BN6464" s="49"/>
      <c r="BO6464" s="49"/>
      <c r="BP6464" s="49"/>
      <c r="BQ6464" s="49"/>
      <c r="BR6464" s="49"/>
      <c r="BS6464" s="49"/>
      <c r="BT6464" s="49"/>
      <c r="BU6464" s="49"/>
      <c r="BV6464" s="49"/>
      <c r="BW6464" s="49"/>
      <c r="BX6464" s="49"/>
      <c r="BY6464" s="49"/>
      <c r="BZ6464" s="49"/>
      <c r="CA6464" s="49"/>
      <c r="CB6464" s="49"/>
      <c r="CC6464" s="49"/>
      <c r="CD6464" s="49"/>
      <c r="CE6464" s="49"/>
      <c r="CF6464" s="49"/>
      <c r="CG6464" s="49"/>
      <c r="CH6464" s="49"/>
      <c r="CI6464" s="49"/>
      <c r="CJ6464" s="49"/>
      <c r="CK6464" s="49"/>
      <c r="CL6464" s="49"/>
      <c r="CM6464" s="49"/>
      <c r="CN6464" s="49"/>
      <c r="CO6464" s="49"/>
      <c r="CP6464" s="49"/>
      <c r="CQ6464" s="49"/>
      <c r="CR6464" s="49"/>
      <c r="CS6464" s="49"/>
      <c r="CT6464" s="49"/>
      <c r="CU6464" s="49"/>
      <c r="CV6464" s="49"/>
      <c r="CW6464" s="49"/>
      <c r="CX6464" s="49"/>
      <c r="CY6464" s="49"/>
      <c r="CZ6464" s="49"/>
      <c r="DA6464" s="49"/>
      <c r="DB6464" s="49"/>
      <c r="DC6464" s="49"/>
      <c r="DD6464" s="49"/>
      <c r="DE6464" s="49"/>
      <c r="DF6464" s="49"/>
      <c r="DG6464" s="49"/>
      <c r="DH6464" s="49"/>
      <c r="DI6464" s="49"/>
      <c r="DJ6464" s="49"/>
      <c r="DK6464" s="49"/>
      <c r="DL6464" s="49"/>
      <c r="DM6464" s="49"/>
      <c r="DN6464" s="49"/>
      <c r="DO6464" s="49"/>
      <c r="DP6464" s="49"/>
      <c r="DQ6464" s="49"/>
      <c r="DR6464" s="49"/>
      <c r="DS6464" s="49"/>
      <c r="DT6464" s="49"/>
      <c r="DU6464" s="49"/>
      <c r="DV6464" s="49"/>
      <c r="DW6464" s="49"/>
      <c r="DX6464" s="49"/>
      <c r="DY6464" s="49"/>
      <c r="DZ6464" s="49"/>
      <c r="EA6464" s="49"/>
      <c r="EB6464" s="49"/>
      <c r="EC6464" s="49"/>
      <c r="ED6464" s="49"/>
      <c r="EE6464" s="49"/>
      <c r="EF6464" s="49"/>
      <c r="EG6464" s="49"/>
      <c r="EH6464" s="49"/>
      <c r="EI6464" s="49"/>
      <c r="EJ6464" s="49"/>
      <c r="EK6464" s="49"/>
      <c r="EL6464" s="49"/>
      <c r="EM6464" s="49"/>
      <c r="EN6464" s="49"/>
      <c r="EO6464" s="49"/>
      <c r="EP6464" s="49"/>
      <c r="EQ6464" s="49"/>
      <c r="ER6464" s="49"/>
      <c r="ES6464" s="49"/>
      <c r="ET6464" s="49"/>
      <c r="EU6464" s="49"/>
      <c r="EV6464" s="49"/>
      <c r="EW6464" s="49"/>
      <c r="EX6464" s="49"/>
      <c r="EY6464" s="49"/>
      <c r="EZ6464" s="49"/>
      <c r="FA6464" s="49"/>
      <c r="FB6464" s="49"/>
      <c r="FC6464" s="49"/>
      <c r="FD6464" s="49"/>
      <c r="FE6464" s="49"/>
      <c r="FF6464" s="49"/>
      <c r="FG6464" s="49"/>
      <c r="FH6464" s="49"/>
      <c r="FI6464" s="49"/>
      <c r="FJ6464" s="49"/>
      <c r="FK6464" s="49"/>
      <c r="FL6464" s="49"/>
      <c r="FM6464" s="49"/>
      <c r="FN6464" s="49"/>
      <c r="FO6464" s="49"/>
      <c r="FP6464" s="49"/>
      <c r="FQ6464" s="49"/>
      <c r="FR6464" s="49"/>
      <c r="FS6464" s="49"/>
      <c r="FT6464" s="49"/>
      <c r="FU6464" s="49"/>
      <c r="FV6464" s="49"/>
      <c r="FW6464" s="49"/>
      <c r="FX6464" s="49"/>
      <c r="FY6464" s="49"/>
      <c r="FZ6464" s="49"/>
      <c r="GA6464" s="49"/>
      <c r="GB6464" s="49"/>
      <c r="GC6464" s="49"/>
      <c r="GD6464" s="49"/>
      <c r="GE6464" s="49"/>
      <c r="GF6464" s="49"/>
      <c r="GG6464" s="49"/>
      <c r="GH6464" s="49"/>
      <c r="GI6464" s="49"/>
      <c r="GJ6464" s="49"/>
      <c r="GK6464" s="49"/>
      <c r="GL6464" s="49"/>
      <c r="GM6464" s="49"/>
      <c r="GN6464" s="49"/>
      <c r="GO6464" s="49"/>
      <c r="GP6464" s="49"/>
      <c r="GQ6464" s="49"/>
      <c r="GR6464" s="49"/>
      <c r="GS6464" s="49"/>
      <c r="GT6464" s="49"/>
      <c r="GU6464" s="49"/>
      <c r="GV6464" s="49"/>
      <c r="GW6464" s="49"/>
      <c r="GX6464" s="49"/>
      <c r="GY6464" s="49"/>
      <c r="GZ6464" s="49"/>
      <c r="HA6464" s="49"/>
      <c r="HB6464" s="49"/>
      <c r="HC6464" s="49"/>
      <c r="HD6464" s="49"/>
      <c r="HE6464" s="49"/>
      <c r="HF6464" s="49"/>
      <c r="HG6464" s="49"/>
      <c r="HH6464" s="49"/>
      <c r="HI6464" s="49"/>
      <c r="HJ6464" s="49"/>
      <c r="HK6464" s="49"/>
      <c r="HL6464" s="49"/>
      <c r="HM6464" s="49"/>
      <c r="HN6464" s="49"/>
      <c r="HO6464" s="49"/>
      <c r="HP6464" s="49"/>
      <c r="HQ6464" s="49"/>
      <c r="HR6464" s="49"/>
      <c r="HS6464" s="49"/>
      <c r="HT6464" s="49"/>
      <c r="HU6464" s="49"/>
      <c r="HV6464" s="49"/>
      <c r="HW6464" s="49"/>
      <c r="HX6464" s="49"/>
      <c r="HY6464" s="49"/>
      <c r="HZ6464" s="49"/>
      <c r="IA6464" s="49"/>
      <c r="IB6464" s="49"/>
      <c r="IC6464" s="49"/>
      <c r="ID6464" s="49"/>
      <c r="IE6464" s="49"/>
      <c r="IF6464" s="49"/>
      <c r="IG6464" s="49"/>
      <c r="IH6464" s="49"/>
    </row>
    <row r="6465" spans="1:242">
      <c r="A6465" s="32">
        <v>202</v>
      </c>
      <c r="B6465" s="210" t="s">
        <v>7470</v>
      </c>
      <c r="C6465" s="555" t="s">
        <v>7555</v>
      </c>
      <c r="D6465" s="32" t="s">
        <v>1808</v>
      </c>
      <c r="E6465" s="195">
        <f t="shared" si="420"/>
        <v>2</v>
      </c>
      <c r="F6465" s="187">
        <v>2</v>
      </c>
      <c r="G6465" s="187"/>
      <c r="H6465" s="187"/>
      <c r="I6465" s="48"/>
      <c r="J6465" s="49"/>
      <c r="K6465" s="49"/>
      <c r="L6465" s="49"/>
      <c r="M6465" s="49"/>
      <c r="N6465" s="49"/>
      <c r="O6465" s="49"/>
      <c r="P6465" s="49"/>
      <c r="Q6465" s="49"/>
      <c r="R6465" s="49"/>
      <c r="S6465" s="49"/>
      <c r="T6465" s="49"/>
      <c r="U6465" s="49"/>
      <c r="V6465" s="49"/>
      <c r="W6465" s="49"/>
      <c r="X6465" s="49"/>
      <c r="Y6465" s="49"/>
      <c r="Z6465" s="49"/>
      <c r="AA6465" s="49"/>
      <c r="AB6465" s="49"/>
      <c r="AC6465" s="49"/>
      <c r="AD6465" s="49"/>
      <c r="AE6465" s="49"/>
      <c r="AF6465" s="49"/>
      <c r="AG6465" s="49"/>
      <c r="AH6465" s="49"/>
      <c r="AI6465" s="49"/>
      <c r="AJ6465" s="49"/>
      <c r="AK6465" s="49"/>
      <c r="AL6465" s="49"/>
      <c r="AM6465" s="49"/>
      <c r="AN6465" s="49"/>
      <c r="AO6465" s="49"/>
      <c r="AP6465" s="49"/>
      <c r="AQ6465" s="49"/>
      <c r="AR6465" s="49"/>
      <c r="AS6465" s="49"/>
      <c r="AT6465" s="49"/>
      <c r="AU6465" s="49"/>
      <c r="AV6465" s="49"/>
      <c r="AW6465" s="49"/>
      <c r="AX6465" s="49"/>
      <c r="AY6465" s="49"/>
      <c r="AZ6465" s="49"/>
      <c r="BA6465" s="49"/>
      <c r="BB6465" s="49"/>
      <c r="BC6465" s="49"/>
      <c r="BD6465" s="49"/>
      <c r="BE6465" s="49"/>
      <c r="BF6465" s="49"/>
      <c r="BG6465" s="49"/>
      <c r="BH6465" s="49"/>
      <c r="BI6465" s="49"/>
      <c r="BJ6465" s="49"/>
      <c r="BK6465" s="49"/>
      <c r="BL6465" s="49"/>
      <c r="BM6465" s="49"/>
      <c r="BN6465" s="49"/>
      <c r="BO6465" s="49"/>
      <c r="BP6465" s="49"/>
      <c r="BQ6465" s="49"/>
      <c r="BR6465" s="49"/>
      <c r="BS6465" s="49"/>
      <c r="BT6465" s="49"/>
      <c r="BU6465" s="49"/>
      <c r="BV6465" s="49"/>
      <c r="BW6465" s="49"/>
      <c r="BX6465" s="49"/>
      <c r="BY6465" s="49"/>
      <c r="BZ6465" s="49"/>
      <c r="CA6465" s="49"/>
      <c r="CB6465" s="49"/>
      <c r="CC6465" s="49"/>
      <c r="CD6465" s="49"/>
      <c r="CE6465" s="49"/>
      <c r="CF6465" s="49"/>
      <c r="CG6465" s="49"/>
      <c r="CH6465" s="49"/>
      <c r="CI6465" s="49"/>
      <c r="CJ6465" s="49"/>
      <c r="CK6465" s="49"/>
      <c r="CL6465" s="49"/>
      <c r="CM6465" s="49"/>
      <c r="CN6465" s="49"/>
      <c r="CO6465" s="49"/>
      <c r="CP6465" s="49"/>
      <c r="CQ6465" s="49"/>
      <c r="CR6465" s="49"/>
      <c r="CS6465" s="49"/>
      <c r="CT6465" s="49"/>
      <c r="CU6465" s="49"/>
      <c r="CV6465" s="49"/>
      <c r="CW6465" s="49"/>
      <c r="CX6465" s="49"/>
      <c r="CY6465" s="49"/>
      <c r="CZ6465" s="49"/>
      <c r="DA6465" s="49"/>
      <c r="DB6465" s="49"/>
      <c r="DC6465" s="49"/>
      <c r="DD6465" s="49"/>
      <c r="DE6465" s="49"/>
      <c r="DF6465" s="49"/>
      <c r="DG6465" s="49"/>
      <c r="DH6465" s="49"/>
      <c r="DI6465" s="49"/>
      <c r="DJ6465" s="49"/>
      <c r="DK6465" s="49"/>
      <c r="DL6465" s="49"/>
      <c r="DM6465" s="49"/>
      <c r="DN6465" s="49"/>
      <c r="DO6465" s="49"/>
      <c r="DP6465" s="49"/>
      <c r="DQ6465" s="49"/>
      <c r="DR6465" s="49"/>
      <c r="DS6465" s="49"/>
      <c r="DT6465" s="49"/>
      <c r="DU6465" s="49"/>
      <c r="DV6465" s="49"/>
      <c r="DW6465" s="49"/>
      <c r="DX6465" s="49"/>
      <c r="DY6465" s="49"/>
      <c r="DZ6465" s="49"/>
      <c r="EA6465" s="49"/>
      <c r="EB6465" s="49"/>
      <c r="EC6465" s="49"/>
      <c r="ED6465" s="49"/>
      <c r="EE6465" s="49"/>
      <c r="EF6465" s="49"/>
      <c r="EG6465" s="49"/>
      <c r="EH6465" s="49"/>
      <c r="EI6465" s="49"/>
      <c r="EJ6465" s="49"/>
      <c r="EK6465" s="49"/>
      <c r="EL6465" s="49"/>
      <c r="EM6465" s="49"/>
      <c r="EN6465" s="49"/>
      <c r="EO6465" s="49"/>
      <c r="EP6465" s="49"/>
      <c r="EQ6465" s="49"/>
      <c r="ER6465" s="49"/>
      <c r="ES6465" s="49"/>
      <c r="ET6465" s="49"/>
      <c r="EU6465" s="49"/>
      <c r="EV6465" s="49"/>
      <c r="EW6465" s="49"/>
      <c r="EX6465" s="49"/>
      <c r="EY6465" s="49"/>
      <c r="EZ6465" s="49"/>
      <c r="FA6465" s="49"/>
      <c r="FB6465" s="49"/>
      <c r="FC6465" s="49"/>
      <c r="FD6465" s="49"/>
      <c r="FE6465" s="49"/>
      <c r="FF6465" s="49"/>
      <c r="FG6465" s="49"/>
      <c r="FH6465" s="49"/>
      <c r="FI6465" s="49"/>
      <c r="FJ6465" s="49"/>
      <c r="FK6465" s="49"/>
      <c r="FL6465" s="49"/>
      <c r="FM6465" s="49"/>
      <c r="FN6465" s="49"/>
      <c r="FO6465" s="49"/>
      <c r="FP6465" s="49"/>
      <c r="FQ6465" s="49"/>
      <c r="FR6465" s="49"/>
      <c r="FS6465" s="49"/>
      <c r="FT6465" s="49"/>
      <c r="FU6465" s="49"/>
      <c r="FV6465" s="49"/>
      <c r="FW6465" s="49"/>
      <c r="FX6465" s="49"/>
      <c r="FY6465" s="49"/>
      <c r="FZ6465" s="49"/>
      <c r="GA6465" s="49"/>
      <c r="GB6465" s="49"/>
      <c r="GC6465" s="49"/>
      <c r="GD6465" s="49"/>
      <c r="GE6465" s="49"/>
      <c r="GF6465" s="49"/>
      <c r="GG6465" s="49"/>
      <c r="GH6465" s="49"/>
      <c r="GI6465" s="49"/>
      <c r="GJ6465" s="49"/>
      <c r="GK6465" s="49"/>
      <c r="GL6465" s="49"/>
      <c r="GM6465" s="49"/>
      <c r="GN6465" s="49"/>
      <c r="GO6465" s="49"/>
      <c r="GP6465" s="49"/>
      <c r="GQ6465" s="49"/>
      <c r="GR6465" s="49"/>
      <c r="GS6465" s="49"/>
      <c r="GT6465" s="49"/>
      <c r="GU6465" s="49"/>
      <c r="GV6465" s="49"/>
      <c r="GW6465" s="49"/>
      <c r="GX6465" s="49"/>
      <c r="GY6465" s="49"/>
      <c r="GZ6465" s="49"/>
      <c r="HA6465" s="49"/>
      <c r="HB6465" s="49"/>
      <c r="HC6465" s="49"/>
      <c r="HD6465" s="49"/>
      <c r="HE6465" s="49"/>
      <c r="HF6465" s="49"/>
      <c r="HG6465" s="49"/>
      <c r="HH6465" s="49"/>
      <c r="HI6465" s="49"/>
      <c r="HJ6465" s="49"/>
      <c r="HK6465" s="49"/>
      <c r="HL6465" s="49"/>
      <c r="HM6465" s="49"/>
      <c r="HN6465" s="49"/>
      <c r="HO6465" s="49"/>
      <c r="HP6465" s="49"/>
      <c r="HQ6465" s="49"/>
      <c r="HR6465" s="49"/>
      <c r="HS6465" s="49"/>
      <c r="HT6465" s="49"/>
      <c r="HU6465" s="49"/>
      <c r="HV6465" s="49"/>
      <c r="HW6465" s="49"/>
      <c r="HX6465" s="49"/>
      <c r="HY6465" s="49"/>
      <c r="HZ6465" s="49"/>
      <c r="IA6465" s="49"/>
      <c r="IB6465" s="49"/>
      <c r="IC6465" s="49"/>
      <c r="ID6465" s="49"/>
      <c r="IE6465" s="49"/>
      <c r="IF6465" s="49"/>
      <c r="IG6465" s="49"/>
      <c r="IH6465" s="49"/>
    </row>
    <row r="6466" spans="1:242">
      <c r="A6466" s="32">
        <v>203</v>
      </c>
      <c r="B6466" s="210" t="s">
        <v>5543</v>
      </c>
      <c r="C6466" s="555" t="s">
        <v>7556</v>
      </c>
      <c r="D6466" s="32" t="s">
        <v>1808</v>
      </c>
      <c r="E6466" s="195">
        <f t="shared" si="420"/>
        <v>6</v>
      </c>
      <c r="F6466" s="187"/>
      <c r="G6466" s="187">
        <v>6</v>
      </c>
      <c r="H6466" s="187"/>
      <c r="I6466" s="48"/>
      <c r="J6466" s="49"/>
      <c r="K6466" s="49"/>
      <c r="L6466" s="49"/>
      <c r="M6466" s="49"/>
      <c r="N6466" s="49"/>
      <c r="O6466" s="49"/>
      <c r="P6466" s="49"/>
      <c r="Q6466" s="49"/>
      <c r="R6466" s="49"/>
      <c r="S6466" s="49"/>
      <c r="T6466" s="49"/>
      <c r="U6466" s="49"/>
      <c r="V6466" s="49"/>
      <c r="W6466" s="49"/>
      <c r="X6466" s="49"/>
      <c r="Y6466" s="49"/>
      <c r="Z6466" s="49"/>
      <c r="AA6466" s="49"/>
      <c r="AB6466" s="49"/>
      <c r="AC6466" s="49"/>
      <c r="AD6466" s="49"/>
      <c r="AE6466" s="49"/>
      <c r="AF6466" s="49"/>
      <c r="AG6466" s="49"/>
      <c r="AH6466" s="49"/>
      <c r="AI6466" s="49"/>
      <c r="AJ6466" s="49"/>
      <c r="AK6466" s="49"/>
      <c r="AL6466" s="49"/>
      <c r="AM6466" s="49"/>
      <c r="AN6466" s="49"/>
      <c r="AO6466" s="49"/>
      <c r="AP6466" s="49"/>
      <c r="AQ6466" s="49"/>
      <c r="AR6466" s="49"/>
      <c r="AS6466" s="49"/>
      <c r="AT6466" s="49"/>
      <c r="AU6466" s="49"/>
      <c r="AV6466" s="49"/>
      <c r="AW6466" s="49"/>
      <c r="AX6466" s="49"/>
      <c r="AY6466" s="49"/>
      <c r="AZ6466" s="49"/>
      <c r="BA6466" s="49"/>
      <c r="BB6466" s="49"/>
      <c r="BC6466" s="49"/>
      <c r="BD6466" s="49"/>
      <c r="BE6466" s="49"/>
      <c r="BF6466" s="49"/>
      <c r="BG6466" s="49"/>
      <c r="BH6466" s="49"/>
      <c r="BI6466" s="49"/>
      <c r="BJ6466" s="49"/>
      <c r="BK6466" s="49"/>
      <c r="BL6466" s="49"/>
      <c r="BM6466" s="49"/>
      <c r="BN6466" s="49"/>
      <c r="BO6466" s="49"/>
      <c r="BP6466" s="49"/>
      <c r="BQ6466" s="49"/>
      <c r="BR6466" s="49"/>
      <c r="BS6466" s="49"/>
      <c r="BT6466" s="49"/>
      <c r="BU6466" s="49"/>
      <c r="BV6466" s="49"/>
      <c r="BW6466" s="49"/>
      <c r="BX6466" s="49"/>
      <c r="BY6466" s="49"/>
      <c r="BZ6466" s="49"/>
      <c r="CA6466" s="49"/>
      <c r="CB6466" s="49"/>
      <c r="CC6466" s="49"/>
      <c r="CD6466" s="49"/>
      <c r="CE6466" s="49"/>
      <c r="CF6466" s="49"/>
      <c r="CG6466" s="49"/>
      <c r="CH6466" s="49"/>
      <c r="CI6466" s="49"/>
      <c r="CJ6466" s="49"/>
      <c r="CK6466" s="49"/>
      <c r="CL6466" s="49"/>
      <c r="CM6466" s="49"/>
      <c r="CN6466" s="49"/>
      <c r="CO6466" s="49"/>
      <c r="CP6466" s="49"/>
      <c r="CQ6466" s="49"/>
      <c r="CR6466" s="49"/>
      <c r="CS6466" s="49"/>
      <c r="CT6466" s="49"/>
      <c r="CU6466" s="49"/>
      <c r="CV6466" s="49"/>
      <c r="CW6466" s="49"/>
      <c r="CX6466" s="49"/>
      <c r="CY6466" s="49"/>
      <c r="CZ6466" s="49"/>
      <c r="DA6466" s="49"/>
      <c r="DB6466" s="49"/>
      <c r="DC6466" s="49"/>
      <c r="DD6466" s="49"/>
      <c r="DE6466" s="49"/>
      <c r="DF6466" s="49"/>
      <c r="DG6466" s="49"/>
      <c r="DH6466" s="49"/>
      <c r="DI6466" s="49"/>
      <c r="DJ6466" s="49"/>
      <c r="DK6466" s="49"/>
      <c r="DL6466" s="49"/>
      <c r="DM6466" s="49"/>
      <c r="DN6466" s="49"/>
      <c r="DO6466" s="49"/>
      <c r="DP6466" s="49"/>
      <c r="DQ6466" s="49"/>
      <c r="DR6466" s="49"/>
      <c r="DS6466" s="49"/>
      <c r="DT6466" s="49"/>
      <c r="DU6466" s="49"/>
      <c r="DV6466" s="49"/>
      <c r="DW6466" s="49"/>
      <c r="DX6466" s="49"/>
      <c r="DY6466" s="49"/>
      <c r="DZ6466" s="49"/>
      <c r="EA6466" s="49"/>
      <c r="EB6466" s="49"/>
      <c r="EC6466" s="49"/>
      <c r="ED6466" s="49"/>
      <c r="EE6466" s="49"/>
      <c r="EF6466" s="49"/>
      <c r="EG6466" s="49"/>
      <c r="EH6466" s="49"/>
      <c r="EI6466" s="49"/>
      <c r="EJ6466" s="49"/>
      <c r="EK6466" s="49"/>
      <c r="EL6466" s="49"/>
      <c r="EM6466" s="49"/>
      <c r="EN6466" s="49"/>
      <c r="EO6466" s="49"/>
      <c r="EP6466" s="49"/>
      <c r="EQ6466" s="49"/>
      <c r="ER6466" s="49"/>
      <c r="ES6466" s="49"/>
      <c r="ET6466" s="49"/>
      <c r="EU6466" s="49"/>
      <c r="EV6466" s="49"/>
      <c r="EW6466" s="49"/>
      <c r="EX6466" s="49"/>
      <c r="EY6466" s="49"/>
      <c r="EZ6466" s="49"/>
      <c r="FA6466" s="49"/>
      <c r="FB6466" s="49"/>
      <c r="FC6466" s="49"/>
      <c r="FD6466" s="49"/>
      <c r="FE6466" s="49"/>
      <c r="FF6466" s="49"/>
      <c r="FG6466" s="49"/>
      <c r="FH6466" s="49"/>
      <c r="FI6466" s="49"/>
      <c r="FJ6466" s="49"/>
      <c r="FK6466" s="49"/>
      <c r="FL6466" s="49"/>
      <c r="FM6466" s="49"/>
      <c r="FN6466" s="49"/>
      <c r="FO6466" s="49"/>
      <c r="FP6466" s="49"/>
      <c r="FQ6466" s="49"/>
      <c r="FR6466" s="49"/>
      <c r="FS6466" s="49"/>
      <c r="FT6466" s="49"/>
      <c r="FU6466" s="49"/>
      <c r="FV6466" s="49"/>
      <c r="FW6466" s="49"/>
      <c r="FX6466" s="49"/>
      <c r="FY6466" s="49"/>
      <c r="FZ6466" s="49"/>
      <c r="GA6466" s="49"/>
      <c r="GB6466" s="49"/>
      <c r="GC6466" s="49"/>
      <c r="GD6466" s="49"/>
      <c r="GE6466" s="49"/>
      <c r="GF6466" s="49"/>
      <c r="GG6466" s="49"/>
      <c r="GH6466" s="49"/>
      <c r="GI6466" s="49"/>
      <c r="GJ6466" s="49"/>
      <c r="GK6466" s="49"/>
      <c r="GL6466" s="49"/>
      <c r="GM6466" s="49"/>
      <c r="GN6466" s="49"/>
      <c r="GO6466" s="49"/>
      <c r="GP6466" s="49"/>
      <c r="GQ6466" s="49"/>
      <c r="GR6466" s="49"/>
      <c r="GS6466" s="49"/>
      <c r="GT6466" s="49"/>
      <c r="GU6466" s="49"/>
      <c r="GV6466" s="49"/>
      <c r="GW6466" s="49"/>
      <c r="GX6466" s="49"/>
      <c r="GY6466" s="49"/>
      <c r="GZ6466" s="49"/>
      <c r="HA6466" s="49"/>
      <c r="HB6466" s="49"/>
      <c r="HC6466" s="49"/>
      <c r="HD6466" s="49"/>
      <c r="HE6466" s="49"/>
      <c r="HF6466" s="49"/>
      <c r="HG6466" s="49"/>
      <c r="HH6466" s="49"/>
      <c r="HI6466" s="49"/>
      <c r="HJ6466" s="49"/>
      <c r="HK6466" s="49"/>
      <c r="HL6466" s="49"/>
      <c r="HM6466" s="49"/>
      <c r="HN6466" s="49"/>
      <c r="HO6466" s="49"/>
      <c r="HP6466" s="49"/>
      <c r="HQ6466" s="49"/>
      <c r="HR6466" s="49"/>
      <c r="HS6466" s="49"/>
      <c r="HT6466" s="49"/>
      <c r="HU6466" s="49"/>
      <c r="HV6466" s="49"/>
      <c r="HW6466" s="49"/>
      <c r="HX6466" s="49"/>
      <c r="HY6466" s="49"/>
      <c r="HZ6466" s="49"/>
      <c r="IA6466" s="49"/>
      <c r="IB6466" s="49"/>
      <c r="IC6466" s="49"/>
      <c r="ID6466" s="49"/>
      <c r="IE6466" s="49"/>
      <c r="IF6466" s="49"/>
      <c r="IG6466" s="49"/>
      <c r="IH6466" s="49"/>
    </row>
    <row r="6467" spans="1:242" ht="30" customHeight="1">
      <c r="A6467" s="512"/>
      <c r="B6467" s="916" t="s">
        <v>7557</v>
      </c>
      <c r="C6467" s="916"/>
      <c r="D6467" s="916"/>
      <c r="E6467" s="916"/>
      <c r="F6467" s="916"/>
      <c r="G6467" s="916"/>
      <c r="H6467" s="916"/>
      <c r="I6467" s="48"/>
      <c r="J6467" s="49"/>
      <c r="K6467" s="49"/>
      <c r="L6467" s="49"/>
      <c r="M6467" s="49"/>
      <c r="N6467" s="49"/>
      <c r="O6467" s="49"/>
      <c r="P6467" s="49"/>
      <c r="Q6467" s="49"/>
      <c r="R6467" s="49"/>
      <c r="S6467" s="49"/>
      <c r="T6467" s="49"/>
      <c r="U6467" s="49"/>
      <c r="V6467" s="49"/>
      <c r="W6467" s="49"/>
      <c r="X6467" s="49"/>
      <c r="Y6467" s="49"/>
      <c r="Z6467" s="49"/>
      <c r="AA6467" s="49"/>
      <c r="AB6467" s="49"/>
      <c r="AC6467" s="49"/>
      <c r="AD6467" s="49"/>
      <c r="AE6467" s="49"/>
      <c r="AF6467" s="49"/>
      <c r="AG6467" s="49"/>
      <c r="AH6467" s="49"/>
      <c r="AI6467" s="49"/>
      <c r="AJ6467" s="49"/>
      <c r="AK6467" s="49"/>
      <c r="AL6467" s="49"/>
      <c r="AM6467" s="49"/>
      <c r="AN6467" s="49"/>
      <c r="AO6467" s="49"/>
      <c r="AP6467" s="49"/>
      <c r="AQ6467" s="49"/>
      <c r="AR6467" s="49"/>
      <c r="AS6467" s="49"/>
      <c r="AT6467" s="49"/>
      <c r="AU6467" s="49"/>
      <c r="AV6467" s="49"/>
      <c r="AW6467" s="49"/>
      <c r="AX6467" s="49"/>
      <c r="AY6467" s="49"/>
      <c r="AZ6467" s="49"/>
      <c r="BA6467" s="49"/>
      <c r="BB6467" s="49"/>
      <c r="BC6467" s="49"/>
      <c r="BD6467" s="49"/>
      <c r="BE6467" s="49"/>
      <c r="BF6467" s="49"/>
      <c r="BG6467" s="49"/>
      <c r="BH6467" s="49"/>
      <c r="BI6467" s="49"/>
      <c r="BJ6467" s="49"/>
      <c r="BK6467" s="49"/>
      <c r="BL6467" s="49"/>
      <c r="BM6467" s="49"/>
      <c r="BN6467" s="49"/>
      <c r="BO6467" s="49"/>
      <c r="BP6467" s="49"/>
      <c r="BQ6467" s="49"/>
      <c r="BR6467" s="49"/>
      <c r="BS6467" s="49"/>
      <c r="BT6467" s="49"/>
      <c r="BU6467" s="49"/>
      <c r="BV6467" s="49"/>
      <c r="BW6467" s="49"/>
      <c r="BX6467" s="49"/>
      <c r="BY6467" s="49"/>
      <c r="BZ6467" s="49"/>
      <c r="CA6467" s="49"/>
      <c r="CB6467" s="49"/>
      <c r="CC6467" s="49"/>
      <c r="CD6467" s="49"/>
      <c r="CE6467" s="49"/>
      <c r="CF6467" s="49"/>
      <c r="CG6467" s="49"/>
      <c r="CH6467" s="49"/>
      <c r="CI6467" s="49"/>
      <c r="CJ6467" s="49"/>
      <c r="CK6467" s="49"/>
      <c r="CL6467" s="49"/>
      <c r="CM6467" s="49"/>
      <c r="CN6467" s="49"/>
      <c r="CO6467" s="49"/>
      <c r="CP6467" s="49"/>
      <c r="CQ6467" s="49"/>
      <c r="CR6467" s="49"/>
      <c r="CS6467" s="49"/>
      <c r="CT6467" s="49"/>
      <c r="CU6467" s="49"/>
      <c r="CV6467" s="49"/>
      <c r="CW6467" s="49"/>
      <c r="CX6467" s="49"/>
      <c r="CY6467" s="49"/>
      <c r="CZ6467" s="49"/>
      <c r="DA6467" s="49"/>
      <c r="DB6467" s="49"/>
      <c r="DC6467" s="49"/>
      <c r="DD6467" s="49"/>
      <c r="DE6467" s="49"/>
      <c r="DF6467" s="49"/>
      <c r="DG6467" s="49"/>
      <c r="DH6467" s="49"/>
      <c r="DI6467" s="49"/>
      <c r="DJ6467" s="49"/>
      <c r="DK6467" s="49"/>
      <c r="DL6467" s="49"/>
      <c r="DM6467" s="49"/>
      <c r="DN6467" s="49"/>
      <c r="DO6467" s="49"/>
      <c r="DP6467" s="49"/>
      <c r="DQ6467" s="49"/>
      <c r="DR6467" s="49"/>
      <c r="DS6467" s="49"/>
      <c r="DT6467" s="49"/>
      <c r="DU6467" s="49"/>
      <c r="DV6467" s="49"/>
      <c r="DW6467" s="49"/>
      <c r="DX6467" s="49"/>
      <c r="DY6467" s="49"/>
      <c r="DZ6467" s="49"/>
      <c r="EA6467" s="49"/>
      <c r="EB6467" s="49"/>
      <c r="EC6467" s="49"/>
      <c r="ED6467" s="49"/>
      <c r="EE6467" s="49"/>
      <c r="EF6467" s="49"/>
      <c r="EG6467" s="49"/>
      <c r="EH6467" s="49"/>
      <c r="EI6467" s="49"/>
      <c r="EJ6467" s="49"/>
      <c r="EK6467" s="49"/>
      <c r="EL6467" s="49"/>
      <c r="EM6467" s="49"/>
      <c r="EN6467" s="49"/>
      <c r="EO6467" s="49"/>
      <c r="EP6467" s="49"/>
      <c r="EQ6467" s="49"/>
      <c r="ER6467" s="49"/>
      <c r="ES6467" s="49"/>
      <c r="ET6467" s="49"/>
      <c r="EU6467" s="49"/>
      <c r="EV6467" s="49"/>
      <c r="EW6467" s="49"/>
      <c r="EX6467" s="49"/>
      <c r="EY6467" s="49"/>
      <c r="EZ6467" s="49"/>
      <c r="FA6467" s="49"/>
      <c r="FB6467" s="49"/>
      <c r="FC6467" s="49"/>
      <c r="FD6467" s="49"/>
      <c r="FE6467" s="49"/>
      <c r="FF6467" s="49"/>
      <c r="FG6467" s="49"/>
      <c r="FH6467" s="49"/>
      <c r="FI6467" s="49"/>
      <c r="FJ6467" s="49"/>
      <c r="FK6467" s="49"/>
      <c r="FL6467" s="49"/>
      <c r="FM6467" s="49"/>
      <c r="FN6467" s="49"/>
      <c r="FO6467" s="49"/>
      <c r="FP6467" s="49"/>
      <c r="FQ6467" s="49"/>
      <c r="FR6467" s="49"/>
      <c r="FS6467" s="49"/>
      <c r="FT6467" s="49"/>
      <c r="FU6467" s="49"/>
      <c r="FV6467" s="49"/>
      <c r="FW6467" s="49"/>
      <c r="FX6467" s="49"/>
      <c r="FY6467" s="49"/>
      <c r="FZ6467" s="49"/>
      <c r="GA6467" s="49"/>
      <c r="GB6467" s="49"/>
      <c r="GC6467" s="49"/>
      <c r="GD6467" s="49"/>
      <c r="GE6467" s="49"/>
      <c r="GF6467" s="49"/>
      <c r="GG6467" s="49"/>
      <c r="GH6467" s="49"/>
      <c r="GI6467" s="49"/>
      <c r="GJ6467" s="49"/>
      <c r="GK6467" s="49"/>
      <c r="GL6467" s="49"/>
      <c r="GM6467" s="49"/>
      <c r="GN6467" s="49"/>
      <c r="GO6467" s="49"/>
      <c r="GP6467" s="49"/>
      <c r="GQ6467" s="49"/>
      <c r="GR6467" s="49"/>
      <c r="GS6467" s="49"/>
      <c r="GT6467" s="49"/>
      <c r="GU6467" s="49"/>
      <c r="GV6467" s="49"/>
      <c r="GW6467" s="49"/>
      <c r="GX6467" s="49"/>
      <c r="GY6467" s="49"/>
      <c r="GZ6467" s="49"/>
      <c r="HA6467" s="49"/>
      <c r="HB6467" s="49"/>
      <c r="HC6467" s="49"/>
      <c r="HD6467" s="49"/>
      <c r="HE6467" s="49"/>
      <c r="HF6467" s="49"/>
      <c r="HG6467" s="49"/>
      <c r="HH6467" s="49"/>
      <c r="HI6467" s="49"/>
      <c r="HJ6467" s="49"/>
      <c r="HK6467" s="49"/>
      <c r="HL6467" s="49"/>
      <c r="HM6467" s="49"/>
      <c r="HN6467" s="49"/>
      <c r="HO6467" s="49"/>
      <c r="HP6467" s="49"/>
      <c r="HQ6467" s="49"/>
      <c r="HR6467" s="49"/>
      <c r="HS6467" s="49"/>
      <c r="HT6467" s="49"/>
      <c r="HU6467" s="49"/>
      <c r="HV6467" s="49"/>
      <c r="HW6467" s="49"/>
      <c r="HX6467" s="49"/>
      <c r="HY6467" s="49"/>
      <c r="HZ6467" s="49"/>
      <c r="IA6467" s="49"/>
      <c r="IB6467" s="49"/>
      <c r="IC6467" s="49"/>
      <c r="ID6467" s="49"/>
      <c r="IE6467" s="49"/>
      <c r="IF6467" s="49"/>
      <c r="IG6467" s="49"/>
      <c r="IH6467" s="49"/>
    </row>
    <row r="6468" spans="1:242">
      <c r="A6468" s="32">
        <v>204</v>
      </c>
      <c r="B6468" s="210" t="s">
        <v>7299</v>
      </c>
      <c r="C6468" s="555" t="s">
        <v>7558</v>
      </c>
      <c r="D6468" s="32" t="s">
        <v>1808</v>
      </c>
      <c r="E6468" s="195">
        <f t="shared" ref="E6468:E6475" si="421">+F6468+G6468+H6468</f>
        <v>1</v>
      </c>
      <c r="F6468" s="187"/>
      <c r="G6468" s="187">
        <v>1</v>
      </c>
      <c r="H6468" s="187"/>
      <c r="I6468" s="48"/>
      <c r="J6468" s="49"/>
      <c r="K6468" s="49"/>
      <c r="L6468" s="49"/>
      <c r="M6468" s="49"/>
      <c r="N6468" s="49"/>
      <c r="O6468" s="49"/>
      <c r="P6468" s="49"/>
      <c r="Q6468" s="49"/>
      <c r="R6468" s="49"/>
      <c r="S6468" s="49"/>
      <c r="T6468" s="49"/>
      <c r="U6468" s="49"/>
      <c r="V6468" s="49"/>
      <c r="W6468" s="49"/>
      <c r="X6468" s="49"/>
      <c r="Y6468" s="49"/>
      <c r="Z6468" s="49"/>
      <c r="AA6468" s="49"/>
      <c r="AB6468" s="49"/>
      <c r="AC6468" s="49"/>
      <c r="AD6468" s="49"/>
      <c r="AE6468" s="49"/>
      <c r="AF6468" s="49"/>
      <c r="AG6468" s="49"/>
      <c r="AH6468" s="49"/>
      <c r="AI6468" s="49"/>
      <c r="AJ6468" s="49"/>
      <c r="AK6468" s="49"/>
      <c r="AL6468" s="49"/>
      <c r="AM6468" s="49"/>
      <c r="AN6468" s="49"/>
      <c r="AO6468" s="49"/>
      <c r="AP6468" s="49"/>
      <c r="AQ6468" s="49"/>
      <c r="AR6468" s="49"/>
      <c r="AS6468" s="49"/>
      <c r="AT6468" s="49"/>
      <c r="AU6468" s="49"/>
      <c r="AV6468" s="49"/>
      <c r="AW6468" s="49"/>
      <c r="AX6468" s="49"/>
      <c r="AY6468" s="49"/>
      <c r="AZ6468" s="49"/>
      <c r="BA6468" s="49"/>
      <c r="BB6468" s="49"/>
      <c r="BC6468" s="49"/>
      <c r="BD6468" s="49"/>
      <c r="BE6468" s="49"/>
      <c r="BF6468" s="49"/>
      <c r="BG6468" s="49"/>
      <c r="BH6468" s="49"/>
      <c r="BI6468" s="49"/>
      <c r="BJ6468" s="49"/>
      <c r="BK6468" s="49"/>
      <c r="BL6468" s="49"/>
      <c r="BM6468" s="49"/>
      <c r="BN6468" s="49"/>
      <c r="BO6468" s="49"/>
      <c r="BP6468" s="49"/>
      <c r="BQ6468" s="49"/>
      <c r="BR6468" s="49"/>
      <c r="BS6468" s="49"/>
      <c r="BT6468" s="49"/>
      <c r="BU6468" s="49"/>
      <c r="BV6468" s="49"/>
      <c r="BW6468" s="49"/>
      <c r="BX6468" s="49"/>
      <c r="BY6468" s="49"/>
      <c r="BZ6468" s="49"/>
      <c r="CA6468" s="49"/>
      <c r="CB6468" s="49"/>
      <c r="CC6468" s="49"/>
      <c r="CD6468" s="49"/>
      <c r="CE6468" s="49"/>
      <c r="CF6468" s="49"/>
      <c r="CG6468" s="49"/>
      <c r="CH6468" s="49"/>
      <c r="CI6468" s="49"/>
      <c r="CJ6468" s="49"/>
      <c r="CK6468" s="49"/>
      <c r="CL6468" s="49"/>
      <c r="CM6468" s="49"/>
      <c r="CN6468" s="49"/>
      <c r="CO6468" s="49"/>
      <c r="CP6468" s="49"/>
      <c r="CQ6468" s="49"/>
      <c r="CR6468" s="49"/>
      <c r="CS6468" s="49"/>
      <c r="CT6468" s="49"/>
      <c r="CU6468" s="49"/>
      <c r="CV6468" s="49"/>
      <c r="CW6468" s="49"/>
      <c r="CX6468" s="49"/>
      <c r="CY6468" s="49"/>
      <c r="CZ6468" s="49"/>
      <c r="DA6468" s="49"/>
      <c r="DB6468" s="49"/>
      <c r="DC6468" s="49"/>
      <c r="DD6468" s="49"/>
      <c r="DE6468" s="49"/>
      <c r="DF6468" s="49"/>
      <c r="DG6468" s="49"/>
      <c r="DH6468" s="49"/>
      <c r="DI6468" s="49"/>
      <c r="DJ6468" s="49"/>
      <c r="DK6468" s="49"/>
      <c r="DL6468" s="49"/>
      <c r="DM6468" s="49"/>
      <c r="DN6468" s="49"/>
      <c r="DO6468" s="49"/>
      <c r="DP6468" s="49"/>
      <c r="DQ6468" s="49"/>
      <c r="DR6468" s="49"/>
      <c r="DS6468" s="49"/>
      <c r="DT6468" s="49"/>
      <c r="DU6468" s="49"/>
      <c r="DV6468" s="49"/>
      <c r="DW6468" s="49"/>
      <c r="DX6468" s="49"/>
      <c r="DY6468" s="49"/>
      <c r="DZ6468" s="49"/>
      <c r="EA6468" s="49"/>
      <c r="EB6468" s="49"/>
      <c r="EC6468" s="49"/>
      <c r="ED6468" s="49"/>
      <c r="EE6468" s="49"/>
      <c r="EF6468" s="49"/>
      <c r="EG6468" s="49"/>
      <c r="EH6468" s="49"/>
      <c r="EI6468" s="49"/>
      <c r="EJ6468" s="49"/>
      <c r="EK6468" s="49"/>
      <c r="EL6468" s="49"/>
      <c r="EM6468" s="49"/>
      <c r="EN6468" s="49"/>
      <c r="EO6468" s="49"/>
      <c r="EP6468" s="49"/>
      <c r="EQ6468" s="49"/>
      <c r="ER6468" s="49"/>
      <c r="ES6468" s="49"/>
      <c r="ET6468" s="49"/>
      <c r="EU6468" s="49"/>
      <c r="EV6468" s="49"/>
      <c r="EW6468" s="49"/>
      <c r="EX6468" s="49"/>
      <c r="EY6468" s="49"/>
      <c r="EZ6468" s="49"/>
      <c r="FA6468" s="49"/>
      <c r="FB6468" s="49"/>
      <c r="FC6468" s="49"/>
      <c r="FD6468" s="49"/>
      <c r="FE6468" s="49"/>
      <c r="FF6468" s="49"/>
      <c r="FG6468" s="49"/>
      <c r="FH6468" s="49"/>
      <c r="FI6468" s="49"/>
      <c r="FJ6468" s="49"/>
      <c r="FK6468" s="49"/>
      <c r="FL6468" s="49"/>
      <c r="FM6468" s="49"/>
      <c r="FN6468" s="49"/>
      <c r="FO6468" s="49"/>
      <c r="FP6468" s="49"/>
      <c r="FQ6468" s="49"/>
      <c r="FR6468" s="49"/>
      <c r="FS6468" s="49"/>
      <c r="FT6468" s="49"/>
      <c r="FU6468" s="49"/>
      <c r="FV6468" s="49"/>
      <c r="FW6468" s="49"/>
      <c r="FX6468" s="49"/>
      <c r="FY6468" s="49"/>
      <c r="FZ6468" s="49"/>
      <c r="GA6468" s="49"/>
      <c r="GB6468" s="49"/>
      <c r="GC6468" s="49"/>
      <c r="GD6468" s="49"/>
      <c r="GE6468" s="49"/>
      <c r="GF6468" s="49"/>
      <c r="GG6468" s="49"/>
      <c r="GH6468" s="49"/>
      <c r="GI6468" s="49"/>
      <c r="GJ6468" s="49"/>
      <c r="GK6468" s="49"/>
      <c r="GL6468" s="49"/>
      <c r="GM6468" s="49"/>
      <c r="GN6468" s="49"/>
      <c r="GO6468" s="49"/>
      <c r="GP6468" s="49"/>
      <c r="GQ6468" s="49"/>
      <c r="GR6468" s="49"/>
      <c r="GS6468" s="49"/>
      <c r="GT6468" s="49"/>
      <c r="GU6468" s="49"/>
      <c r="GV6468" s="49"/>
      <c r="GW6468" s="49"/>
      <c r="GX6468" s="49"/>
      <c r="GY6468" s="49"/>
      <c r="GZ6468" s="49"/>
      <c r="HA6468" s="49"/>
      <c r="HB6468" s="49"/>
      <c r="HC6468" s="49"/>
      <c r="HD6468" s="49"/>
      <c r="HE6468" s="49"/>
      <c r="HF6468" s="49"/>
      <c r="HG6468" s="49"/>
      <c r="HH6468" s="49"/>
      <c r="HI6468" s="49"/>
      <c r="HJ6468" s="49"/>
      <c r="HK6468" s="49"/>
      <c r="HL6468" s="49"/>
      <c r="HM6468" s="49"/>
      <c r="HN6468" s="49"/>
      <c r="HO6468" s="49"/>
      <c r="HP6468" s="49"/>
      <c r="HQ6468" s="49"/>
      <c r="HR6468" s="49"/>
      <c r="HS6468" s="49"/>
      <c r="HT6468" s="49"/>
      <c r="HU6468" s="49"/>
      <c r="HV6468" s="49"/>
      <c r="HW6468" s="49"/>
      <c r="HX6468" s="49"/>
      <c r="HY6468" s="49"/>
      <c r="HZ6468" s="49"/>
      <c r="IA6468" s="49"/>
      <c r="IB6468" s="49"/>
      <c r="IC6468" s="49"/>
      <c r="ID6468" s="49"/>
      <c r="IE6468" s="49"/>
      <c r="IF6468" s="49"/>
      <c r="IG6468" s="49"/>
      <c r="IH6468" s="49"/>
    </row>
    <row r="6469" spans="1:242">
      <c r="A6469" s="32">
        <v>205</v>
      </c>
      <c r="B6469" s="210" t="s">
        <v>7281</v>
      </c>
      <c r="C6469" s="555" t="s">
        <v>7559</v>
      </c>
      <c r="D6469" s="32" t="s">
        <v>1808</v>
      </c>
      <c r="E6469" s="195">
        <f t="shared" si="421"/>
        <v>1</v>
      </c>
      <c r="F6469" s="187"/>
      <c r="G6469" s="187"/>
      <c r="H6469" s="187">
        <v>1</v>
      </c>
      <c r="I6469" s="48"/>
      <c r="J6469" s="49"/>
      <c r="K6469" s="49"/>
      <c r="L6469" s="49"/>
      <c r="M6469" s="49"/>
      <c r="N6469" s="49"/>
      <c r="O6469" s="49"/>
      <c r="P6469" s="49"/>
      <c r="Q6469" s="49"/>
      <c r="R6469" s="49"/>
      <c r="S6469" s="49"/>
      <c r="T6469" s="49"/>
      <c r="U6469" s="49"/>
      <c r="V6469" s="49"/>
      <c r="W6469" s="49"/>
      <c r="X6469" s="49"/>
      <c r="Y6469" s="49"/>
      <c r="Z6469" s="49"/>
      <c r="AA6469" s="49"/>
      <c r="AB6469" s="49"/>
      <c r="AC6469" s="49"/>
      <c r="AD6469" s="49"/>
      <c r="AE6469" s="49"/>
      <c r="AF6469" s="49"/>
      <c r="AG6469" s="49"/>
      <c r="AH6469" s="49"/>
      <c r="AI6469" s="49"/>
      <c r="AJ6469" s="49"/>
      <c r="AK6469" s="49"/>
      <c r="AL6469" s="49"/>
      <c r="AM6469" s="49"/>
      <c r="AN6469" s="49"/>
      <c r="AO6469" s="49"/>
      <c r="AP6469" s="49"/>
      <c r="AQ6469" s="49"/>
      <c r="AR6469" s="49"/>
      <c r="AS6469" s="49"/>
      <c r="AT6469" s="49"/>
      <c r="AU6469" s="49"/>
      <c r="AV6469" s="49"/>
      <c r="AW6469" s="49"/>
      <c r="AX6469" s="49"/>
      <c r="AY6469" s="49"/>
      <c r="AZ6469" s="49"/>
      <c r="BA6469" s="49"/>
      <c r="BB6469" s="49"/>
      <c r="BC6469" s="49"/>
      <c r="BD6469" s="49"/>
      <c r="BE6469" s="49"/>
      <c r="BF6469" s="49"/>
      <c r="BG6469" s="49"/>
      <c r="BH6469" s="49"/>
      <c r="BI6469" s="49"/>
      <c r="BJ6469" s="49"/>
      <c r="BK6469" s="49"/>
      <c r="BL6469" s="49"/>
      <c r="BM6469" s="49"/>
      <c r="BN6469" s="49"/>
      <c r="BO6469" s="49"/>
      <c r="BP6469" s="49"/>
      <c r="BQ6469" s="49"/>
      <c r="BR6469" s="49"/>
      <c r="BS6469" s="49"/>
      <c r="BT6469" s="49"/>
      <c r="BU6469" s="49"/>
      <c r="BV6469" s="49"/>
      <c r="BW6469" s="49"/>
      <c r="BX6469" s="49"/>
      <c r="BY6469" s="49"/>
      <c r="BZ6469" s="49"/>
      <c r="CA6469" s="49"/>
      <c r="CB6469" s="49"/>
      <c r="CC6469" s="49"/>
      <c r="CD6469" s="49"/>
      <c r="CE6469" s="49"/>
      <c r="CF6469" s="49"/>
      <c r="CG6469" s="49"/>
      <c r="CH6469" s="49"/>
      <c r="CI6469" s="49"/>
      <c r="CJ6469" s="49"/>
      <c r="CK6469" s="49"/>
      <c r="CL6469" s="49"/>
      <c r="CM6469" s="49"/>
      <c r="CN6469" s="49"/>
      <c r="CO6469" s="49"/>
      <c r="CP6469" s="49"/>
      <c r="CQ6469" s="49"/>
      <c r="CR6469" s="49"/>
      <c r="CS6469" s="49"/>
      <c r="CT6469" s="49"/>
      <c r="CU6469" s="49"/>
      <c r="CV6469" s="49"/>
      <c r="CW6469" s="49"/>
      <c r="CX6469" s="49"/>
      <c r="CY6469" s="49"/>
      <c r="CZ6469" s="49"/>
      <c r="DA6469" s="49"/>
      <c r="DB6469" s="49"/>
      <c r="DC6469" s="49"/>
      <c r="DD6469" s="49"/>
      <c r="DE6469" s="49"/>
      <c r="DF6469" s="49"/>
      <c r="DG6469" s="49"/>
      <c r="DH6469" s="49"/>
      <c r="DI6469" s="49"/>
      <c r="DJ6469" s="49"/>
      <c r="DK6469" s="49"/>
      <c r="DL6469" s="49"/>
      <c r="DM6469" s="49"/>
      <c r="DN6469" s="49"/>
      <c r="DO6469" s="49"/>
      <c r="DP6469" s="49"/>
      <c r="DQ6469" s="49"/>
      <c r="DR6469" s="49"/>
      <c r="DS6469" s="49"/>
      <c r="DT6469" s="49"/>
      <c r="DU6469" s="49"/>
      <c r="DV6469" s="49"/>
      <c r="DW6469" s="49"/>
      <c r="DX6469" s="49"/>
      <c r="DY6469" s="49"/>
      <c r="DZ6469" s="49"/>
      <c r="EA6469" s="49"/>
      <c r="EB6469" s="49"/>
      <c r="EC6469" s="49"/>
      <c r="ED6469" s="49"/>
      <c r="EE6469" s="49"/>
      <c r="EF6469" s="49"/>
      <c r="EG6469" s="49"/>
      <c r="EH6469" s="49"/>
      <c r="EI6469" s="49"/>
      <c r="EJ6469" s="49"/>
      <c r="EK6469" s="49"/>
      <c r="EL6469" s="49"/>
      <c r="EM6469" s="49"/>
      <c r="EN6469" s="49"/>
      <c r="EO6469" s="49"/>
      <c r="EP6469" s="49"/>
      <c r="EQ6469" s="49"/>
      <c r="ER6469" s="49"/>
      <c r="ES6469" s="49"/>
      <c r="ET6469" s="49"/>
      <c r="EU6469" s="49"/>
      <c r="EV6469" s="49"/>
      <c r="EW6469" s="49"/>
      <c r="EX6469" s="49"/>
      <c r="EY6469" s="49"/>
      <c r="EZ6469" s="49"/>
      <c r="FA6469" s="49"/>
      <c r="FB6469" s="49"/>
      <c r="FC6469" s="49"/>
      <c r="FD6469" s="49"/>
      <c r="FE6469" s="49"/>
      <c r="FF6469" s="49"/>
      <c r="FG6469" s="49"/>
      <c r="FH6469" s="49"/>
      <c r="FI6469" s="49"/>
      <c r="FJ6469" s="49"/>
      <c r="FK6469" s="49"/>
      <c r="FL6469" s="49"/>
      <c r="FM6469" s="49"/>
      <c r="FN6469" s="49"/>
      <c r="FO6469" s="49"/>
      <c r="FP6469" s="49"/>
      <c r="FQ6469" s="49"/>
      <c r="FR6469" s="49"/>
      <c r="FS6469" s="49"/>
      <c r="FT6469" s="49"/>
      <c r="FU6469" s="49"/>
      <c r="FV6469" s="49"/>
      <c r="FW6469" s="49"/>
      <c r="FX6469" s="49"/>
      <c r="FY6469" s="49"/>
      <c r="FZ6469" s="49"/>
      <c r="GA6469" s="49"/>
      <c r="GB6469" s="49"/>
      <c r="GC6469" s="49"/>
      <c r="GD6469" s="49"/>
      <c r="GE6469" s="49"/>
      <c r="GF6469" s="49"/>
      <c r="GG6469" s="49"/>
      <c r="GH6469" s="49"/>
      <c r="GI6469" s="49"/>
      <c r="GJ6469" s="49"/>
      <c r="GK6469" s="49"/>
      <c r="GL6469" s="49"/>
      <c r="GM6469" s="49"/>
      <c r="GN6469" s="49"/>
      <c r="GO6469" s="49"/>
      <c r="GP6469" s="49"/>
      <c r="GQ6469" s="49"/>
      <c r="GR6469" s="49"/>
      <c r="GS6469" s="49"/>
      <c r="GT6469" s="49"/>
      <c r="GU6469" s="49"/>
      <c r="GV6469" s="49"/>
      <c r="GW6469" s="49"/>
      <c r="GX6469" s="49"/>
      <c r="GY6469" s="49"/>
      <c r="GZ6469" s="49"/>
      <c r="HA6469" s="49"/>
      <c r="HB6469" s="49"/>
      <c r="HC6469" s="49"/>
      <c r="HD6469" s="49"/>
      <c r="HE6469" s="49"/>
      <c r="HF6469" s="49"/>
      <c r="HG6469" s="49"/>
      <c r="HH6469" s="49"/>
      <c r="HI6469" s="49"/>
      <c r="HJ6469" s="49"/>
      <c r="HK6469" s="49"/>
      <c r="HL6469" s="49"/>
      <c r="HM6469" s="49"/>
      <c r="HN6469" s="49"/>
      <c r="HO6469" s="49"/>
      <c r="HP6469" s="49"/>
      <c r="HQ6469" s="49"/>
      <c r="HR6469" s="49"/>
      <c r="HS6469" s="49"/>
      <c r="HT6469" s="49"/>
      <c r="HU6469" s="49"/>
      <c r="HV6469" s="49"/>
      <c r="HW6469" s="49"/>
      <c r="HX6469" s="49"/>
      <c r="HY6469" s="49"/>
      <c r="HZ6469" s="49"/>
      <c r="IA6469" s="49"/>
      <c r="IB6469" s="49"/>
      <c r="IC6469" s="49"/>
      <c r="ID6469" s="49"/>
      <c r="IE6469" s="49"/>
      <c r="IF6469" s="49"/>
      <c r="IG6469" s="49"/>
      <c r="IH6469" s="49"/>
    </row>
    <row r="6470" spans="1:242">
      <c r="A6470" s="32">
        <v>206</v>
      </c>
      <c r="B6470" s="210" t="s">
        <v>3493</v>
      </c>
      <c r="C6470" s="555" t="s">
        <v>7560</v>
      </c>
      <c r="D6470" s="32" t="s">
        <v>1808</v>
      </c>
      <c r="E6470" s="195">
        <f t="shared" si="421"/>
        <v>1</v>
      </c>
      <c r="F6470" s="187">
        <v>1</v>
      </c>
      <c r="G6470" s="187"/>
      <c r="H6470" s="187"/>
      <c r="I6470" s="48"/>
      <c r="J6470" s="49"/>
      <c r="K6470" s="49"/>
      <c r="L6470" s="49"/>
      <c r="M6470" s="49"/>
      <c r="N6470" s="49"/>
      <c r="O6470" s="49"/>
      <c r="P6470" s="49"/>
      <c r="Q6470" s="49"/>
      <c r="R6470" s="49"/>
      <c r="S6470" s="49"/>
      <c r="T6470" s="49"/>
      <c r="U6470" s="49"/>
      <c r="V6470" s="49"/>
      <c r="W6470" s="49"/>
      <c r="X6470" s="49"/>
      <c r="Y6470" s="49"/>
      <c r="Z6470" s="49"/>
      <c r="AA6470" s="49"/>
      <c r="AB6470" s="49"/>
      <c r="AC6470" s="49"/>
      <c r="AD6470" s="49"/>
      <c r="AE6470" s="49"/>
      <c r="AF6470" s="49"/>
      <c r="AG6470" s="49"/>
      <c r="AH6470" s="49"/>
      <c r="AI6470" s="49"/>
      <c r="AJ6470" s="49"/>
      <c r="AK6470" s="49"/>
      <c r="AL6470" s="49"/>
      <c r="AM6470" s="49"/>
      <c r="AN6470" s="49"/>
      <c r="AO6470" s="49"/>
      <c r="AP6470" s="49"/>
      <c r="AQ6470" s="49"/>
      <c r="AR6470" s="49"/>
      <c r="AS6470" s="49"/>
      <c r="AT6470" s="49"/>
      <c r="AU6470" s="49"/>
      <c r="AV6470" s="49"/>
      <c r="AW6470" s="49"/>
      <c r="AX6470" s="49"/>
      <c r="AY6470" s="49"/>
      <c r="AZ6470" s="49"/>
      <c r="BA6470" s="49"/>
      <c r="BB6470" s="49"/>
      <c r="BC6470" s="49"/>
      <c r="BD6470" s="49"/>
      <c r="BE6470" s="49"/>
      <c r="BF6470" s="49"/>
      <c r="BG6470" s="49"/>
      <c r="BH6470" s="49"/>
      <c r="BI6470" s="49"/>
      <c r="BJ6470" s="49"/>
      <c r="BK6470" s="49"/>
      <c r="BL6470" s="49"/>
      <c r="BM6470" s="49"/>
      <c r="BN6470" s="49"/>
      <c r="BO6470" s="49"/>
      <c r="BP6470" s="49"/>
      <c r="BQ6470" s="49"/>
      <c r="BR6470" s="49"/>
      <c r="BS6470" s="49"/>
      <c r="BT6470" s="49"/>
      <c r="BU6470" s="49"/>
      <c r="BV6470" s="49"/>
      <c r="BW6470" s="49"/>
      <c r="BX6470" s="49"/>
      <c r="BY6470" s="49"/>
      <c r="BZ6470" s="49"/>
      <c r="CA6470" s="49"/>
      <c r="CB6470" s="49"/>
      <c r="CC6470" s="49"/>
      <c r="CD6470" s="49"/>
      <c r="CE6470" s="49"/>
      <c r="CF6470" s="49"/>
      <c r="CG6470" s="49"/>
      <c r="CH6470" s="49"/>
      <c r="CI6470" s="49"/>
      <c r="CJ6470" s="49"/>
      <c r="CK6470" s="49"/>
      <c r="CL6470" s="49"/>
      <c r="CM6470" s="49"/>
      <c r="CN6470" s="49"/>
      <c r="CO6470" s="49"/>
      <c r="CP6470" s="49"/>
      <c r="CQ6470" s="49"/>
      <c r="CR6470" s="49"/>
      <c r="CS6470" s="49"/>
      <c r="CT6470" s="49"/>
      <c r="CU6470" s="49"/>
      <c r="CV6470" s="49"/>
      <c r="CW6470" s="49"/>
      <c r="CX6470" s="49"/>
      <c r="CY6470" s="49"/>
      <c r="CZ6470" s="49"/>
      <c r="DA6470" s="49"/>
      <c r="DB6470" s="49"/>
      <c r="DC6470" s="49"/>
      <c r="DD6470" s="49"/>
      <c r="DE6470" s="49"/>
      <c r="DF6470" s="49"/>
      <c r="DG6470" s="49"/>
      <c r="DH6470" s="49"/>
      <c r="DI6470" s="49"/>
      <c r="DJ6470" s="49"/>
      <c r="DK6470" s="49"/>
      <c r="DL6470" s="49"/>
      <c r="DM6470" s="49"/>
      <c r="DN6470" s="49"/>
      <c r="DO6470" s="49"/>
      <c r="DP6470" s="49"/>
      <c r="DQ6470" s="49"/>
      <c r="DR6470" s="49"/>
      <c r="DS6470" s="49"/>
      <c r="DT6470" s="49"/>
      <c r="DU6470" s="49"/>
      <c r="DV6470" s="49"/>
      <c r="DW6470" s="49"/>
      <c r="DX6470" s="49"/>
      <c r="DY6470" s="49"/>
      <c r="DZ6470" s="49"/>
      <c r="EA6470" s="49"/>
      <c r="EB6470" s="49"/>
      <c r="EC6470" s="49"/>
      <c r="ED6470" s="49"/>
      <c r="EE6470" s="49"/>
      <c r="EF6470" s="49"/>
      <c r="EG6470" s="49"/>
      <c r="EH6470" s="49"/>
      <c r="EI6470" s="49"/>
      <c r="EJ6470" s="49"/>
      <c r="EK6470" s="49"/>
      <c r="EL6470" s="49"/>
      <c r="EM6470" s="49"/>
      <c r="EN6470" s="49"/>
      <c r="EO6470" s="49"/>
      <c r="EP6470" s="49"/>
      <c r="EQ6470" s="49"/>
      <c r="ER6470" s="49"/>
      <c r="ES6470" s="49"/>
      <c r="ET6470" s="49"/>
      <c r="EU6470" s="49"/>
      <c r="EV6470" s="49"/>
      <c r="EW6470" s="49"/>
      <c r="EX6470" s="49"/>
      <c r="EY6470" s="49"/>
      <c r="EZ6470" s="49"/>
      <c r="FA6470" s="49"/>
      <c r="FB6470" s="49"/>
      <c r="FC6470" s="49"/>
      <c r="FD6470" s="49"/>
      <c r="FE6470" s="49"/>
      <c r="FF6470" s="49"/>
      <c r="FG6470" s="49"/>
      <c r="FH6470" s="49"/>
      <c r="FI6470" s="49"/>
      <c r="FJ6470" s="49"/>
      <c r="FK6470" s="49"/>
      <c r="FL6470" s="49"/>
      <c r="FM6470" s="49"/>
      <c r="FN6470" s="49"/>
      <c r="FO6470" s="49"/>
      <c r="FP6470" s="49"/>
      <c r="FQ6470" s="49"/>
      <c r="FR6470" s="49"/>
      <c r="FS6470" s="49"/>
      <c r="FT6470" s="49"/>
      <c r="FU6470" s="49"/>
      <c r="FV6470" s="49"/>
      <c r="FW6470" s="49"/>
      <c r="FX6470" s="49"/>
      <c r="FY6470" s="49"/>
      <c r="FZ6470" s="49"/>
      <c r="GA6470" s="49"/>
      <c r="GB6470" s="49"/>
      <c r="GC6470" s="49"/>
      <c r="GD6470" s="49"/>
      <c r="GE6470" s="49"/>
      <c r="GF6470" s="49"/>
      <c r="GG6470" s="49"/>
      <c r="GH6470" s="49"/>
      <c r="GI6470" s="49"/>
      <c r="GJ6470" s="49"/>
      <c r="GK6470" s="49"/>
      <c r="GL6470" s="49"/>
      <c r="GM6470" s="49"/>
      <c r="GN6470" s="49"/>
      <c r="GO6470" s="49"/>
      <c r="GP6470" s="49"/>
      <c r="GQ6470" s="49"/>
      <c r="GR6470" s="49"/>
      <c r="GS6470" s="49"/>
      <c r="GT6470" s="49"/>
      <c r="GU6470" s="49"/>
      <c r="GV6470" s="49"/>
      <c r="GW6470" s="49"/>
      <c r="GX6470" s="49"/>
      <c r="GY6470" s="49"/>
      <c r="GZ6470" s="49"/>
      <c r="HA6470" s="49"/>
      <c r="HB6470" s="49"/>
      <c r="HC6470" s="49"/>
      <c r="HD6470" s="49"/>
      <c r="HE6470" s="49"/>
      <c r="HF6470" s="49"/>
      <c r="HG6470" s="49"/>
      <c r="HH6470" s="49"/>
      <c r="HI6470" s="49"/>
      <c r="HJ6470" s="49"/>
      <c r="HK6470" s="49"/>
      <c r="HL6470" s="49"/>
      <c r="HM6470" s="49"/>
      <c r="HN6470" s="49"/>
      <c r="HO6470" s="49"/>
      <c r="HP6470" s="49"/>
      <c r="HQ6470" s="49"/>
      <c r="HR6470" s="49"/>
      <c r="HS6470" s="49"/>
      <c r="HT6470" s="49"/>
      <c r="HU6470" s="49"/>
      <c r="HV6470" s="49"/>
      <c r="HW6470" s="49"/>
      <c r="HX6470" s="49"/>
      <c r="HY6470" s="49"/>
      <c r="HZ6470" s="49"/>
      <c r="IA6470" s="49"/>
      <c r="IB6470" s="49"/>
      <c r="IC6470" s="49"/>
      <c r="ID6470" s="49"/>
      <c r="IE6470" s="49"/>
      <c r="IF6470" s="49"/>
      <c r="IG6470" s="49"/>
      <c r="IH6470" s="49"/>
    </row>
    <row r="6471" spans="1:242">
      <c r="A6471" s="32">
        <v>207</v>
      </c>
      <c r="B6471" s="210" t="s">
        <v>4295</v>
      </c>
      <c r="C6471" s="555" t="s">
        <v>7561</v>
      </c>
      <c r="D6471" s="32" t="s">
        <v>1808</v>
      </c>
      <c r="E6471" s="195">
        <f t="shared" si="421"/>
        <v>1</v>
      </c>
      <c r="F6471" s="187"/>
      <c r="G6471" s="187">
        <v>1</v>
      </c>
      <c r="H6471" s="187"/>
      <c r="I6471" s="48"/>
      <c r="J6471" s="49"/>
      <c r="K6471" s="49"/>
      <c r="L6471" s="49"/>
      <c r="M6471" s="49"/>
      <c r="N6471" s="49"/>
      <c r="O6471" s="49"/>
      <c r="P6471" s="49"/>
      <c r="Q6471" s="49"/>
      <c r="R6471" s="49"/>
      <c r="S6471" s="49"/>
      <c r="T6471" s="49"/>
      <c r="U6471" s="49"/>
      <c r="V6471" s="49"/>
      <c r="W6471" s="49"/>
      <c r="X6471" s="49"/>
      <c r="Y6471" s="49"/>
      <c r="Z6471" s="49"/>
      <c r="AA6471" s="49"/>
      <c r="AB6471" s="49"/>
      <c r="AC6471" s="49"/>
      <c r="AD6471" s="49"/>
      <c r="AE6471" s="49"/>
      <c r="AF6471" s="49"/>
      <c r="AG6471" s="49"/>
      <c r="AH6471" s="49"/>
      <c r="AI6471" s="49"/>
      <c r="AJ6471" s="49"/>
      <c r="AK6471" s="49"/>
      <c r="AL6471" s="49"/>
      <c r="AM6471" s="49"/>
      <c r="AN6471" s="49"/>
      <c r="AO6471" s="49"/>
      <c r="AP6471" s="49"/>
      <c r="AQ6471" s="49"/>
      <c r="AR6471" s="49"/>
      <c r="AS6471" s="49"/>
      <c r="AT6471" s="49"/>
      <c r="AU6471" s="49"/>
      <c r="AV6471" s="49"/>
      <c r="AW6471" s="49"/>
      <c r="AX6471" s="49"/>
      <c r="AY6471" s="49"/>
      <c r="AZ6471" s="49"/>
      <c r="BA6471" s="49"/>
      <c r="BB6471" s="49"/>
      <c r="BC6471" s="49"/>
      <c r="BD6471" s="49"/>
      <c r="BE6471" s="49"/>
      <c r="BF6471" s="49"/>
      <c r="BG6471" s="49"/>
      <c r="BH6471" s="49"/>
      <c r="BI6471" s="49"/>
      <c r="BJ6471" s="49"/>
      <c r="BK6471" s="49"/>
      <c r="BL6471" s="49"/>
      <c r="BM6471" s="49"/>
      <c r="BN6471" s="49"/>
      <c r="BO6471" s="49"/>
      <c r="BP6471" s="49"/>
      <c r="BQ6471" s="49"/>
      <c r="BR6471" s="49"/>
      <c r="BS6471" s="49"/>
      <c r="BT6471" s="49"/>
      <c r="BU6471" s="49"/>
      <c r="BV6471" s="49"/>
      <c r="BW6471" s="49"/>
      <c r="BX6471" s="49"/>
      <c r="BY6471" s="49"/>
      <c r="BZ6471" s="49"/>
      <c r="CA6471" s="49"/>
      <c r="CB6471" s="49"/>
      <c r="CC6471" s="49"/>
      <c r="CD6471" s="49"/>
      <c r="CE6471" s="49"/>
      <c r="CF6471" s="49"/>
      <c r="CG6471" s="49"/>
      <c r="CH6471" s="49"/>
      <c r="CI6471" s="49"/>
      <c r="CJ6471" s="49"/>
      <c r="CK6471" s="49"/>
      <c r="CL6471" s="49"/>
      <c r="CM6471" s="49"/>
      <c r="CN6471" s="49"/>
      <c r="CO6471" s="49"/>
      <c r="CP6471" s="49"/>
      <c r="CQ6471" s="49"/>
      <c r="CR6471" s="49"/>
      <c r="CS6471" s="49"/>
      <c r="CT6471" s="49"/>
      <c r="CU6471" s="49"/>
      <c r="CV6471" s="49"/>
      <c r="CW6471" s="49"/>
      <c r="CX6471" s="49"/>
      <c r="CY6471" s="49"/>
      <c r="CZ6471" s="49"/>
      <c r="DA6471" s="49"/>
      <c r="DB6471" s="49"/>
      <c r="DC6471" s="49"/>
      <c r="DD6471" s="49"/>
      <c r="DE6471" s="49"/>
      <c r="DF6471" s="49"/>
      <c r="DG6471" s="49"/>
      <c r="DH6471" s="49"/>
      <c r="DI6471" s="49"/>
      <c r="DJ6471" s="49"/>
      <c r="DK6471" s="49"/>
      <c r="DL6471" s="49"/>
      <c r="DM6471" s="49"/>
      <c r="DN6471" s="49"/>
      <c r="DO6471" s="49"/>
      <c r="DP6471" s="49"/>
      <c r="DQ6471" s="49"/>
      <c r="DR6471" s="49"/>
      <c r="DS6471" s="49"/>
      <c r="DT6471" s="49"/>
      <c r="DU6471" s="49"/>
      <c r="DV6471" s="49"/>
      <c r="DW6471" s="49"/>
      <c r="DX6471" s="49"/>
      <c r="DY6471" s="49"/>
      <c r="DZ6471" s="49"/>
      <c r="EA6471" s="49"/>
      <c r="EB6471" s="49"/>
      <c r="EC6471" s="49"/>
      <c r="ED6471" s="49"/>
      <c r="EE6471" s="49"/>
      <c r="EF6471" s="49"/>
      <c r="EG6471" s="49"/>
      <c r="EH6471" s="49"/>
      <c r="EI6471" s="49"/>
      <c r="EJ6471" s="49"/>
      <c r="EK6471" s="49"/>
      <c r="EL6471" s="49"/>
      <c r="EM6471" s="49"/>
      <c r="EN6471" s="49"/>
      <c r="EO6471" s="49"/>
      <c r="EP6471" s="49"/>
      <c r="EQ6471" s="49"/>
      <c r="ER6471" s="49"/>
      <c r="ES6471" s="49"/>
      <c r="ET6471" s="49"/>
      <c r="EU6471" s="49"/>
      <c r="EV6471" s="49"/>
      <c r="EW6471" s="49"/>
      <c r="EX6471" s="49"/>
      <c r="EY6471" s="49"/>
      <c r="EZ6471" s="49"/>
      <c r="FA6471" s="49"/>
      <c r="FB6471" s="49"/>
      <c r="FC6471" s="49"/>
      <c r="FD6471" s="49"/>
      <c r="FE6471" s="49"/>
      <c r="FF6471" s="49"/>
      <c r="FG6471" s="49"/>
      <c r="FH6471" s="49"/>
      <c r="FI6471" s="49"/>
      <c r="FJ6471" s="49"/>
      <c r="FK6471" s="49"/>
      <c r="FL6471" s="49"/>
      <c r="FM6471" s="49"/>
      <c r="FN6471" s="49"/>
      <c r="FO6471" s="49"/>
      <c r="FP6471" s="49"/>
      <c r="FQ6471" s="49"/>
      <c r="FR6471" s="49"/>
      <c r="FS6471" s="49"/>
      <c r="FT6471" s="49"/>
      <c r="FU6471" s="49"/>
      <c r="FV6471" s="49"/>
      <c r="FW6471" s="49"/>
      <c r="FX6471" s="49"/>
      <c r="FY6471" s="49"/>
      <c r="FZ6471" s="49"/>
      <c r="GA6471" s="49"/>
      <c r="GB6471" s="49"/>
      <c r="GC6471" s="49"/>
      <c r="GD6471" s="49"/>
      <c r="GE6471" s="49"/>
      <c r="GF6471" s="49"/>
      <c r="GG6471" s="49"/>
      <c r="GH6471" s="49"/>
      <c r="GI6471" s="49"/>
      <c r="GJ6471" s="49"/>
      <c r="GK6471" s="49"/>
      <c r="GL6471" s="49"/>
      <c r="GM6471" s="49"/>
      <c r="GN6471" s="49"/>
      <c r="GO6471" s="49"/>
      <c r="GP6471" s="49"/>
      <c r="GQ6471" s="49"/>
      <c r="GR6471" s="49"/>
      <c r="GS6471" s="49"/>
      <c r="GT6471" s="49"/>
      <c r="GU6471" s="49"/>
      <c r="GV6471" s="49"/>
      <c r="GW6471" s="49"/>
      <c r="GX6471" s="49"/>
      <c r="GY6471" s="49"/>
      <c r="GZ6471" s="49"/>
      <c r="HA6471" s="49"/>
      <c r="HB6471" s="49"/>
      <c r="HC6471" s="49"/>
      <c r="HD6471" s="49"/>
      <c r="HE6471" s="49"/>
      <c r="HF6471" s="49"/>
      <c r="HG6471" s="49"/>
      <c r="HH6471" s="49"/>
      <c r="HI6471" s="49"/>
      <c r="HJ6471" s="49"/>
      <c r="HK6471" s="49"/>
      <c r="HL6471" s="49"/>
      <c r="HM6471" s="49"/>
      <c r="HN6471" s="49"/>
      <c r="HO6471" s="49"/>
      <c r="HP6471" s="49"/>
      <c r="HQ6471" s="49"/>
      <c r="HR6471" s="49"/>
      <c r="HS6471" s="49"/>
      <c r="HT6471" s="49"/>
      <c r="HU6471" s="49"/>
      <c r="HV6471" s="49"/>
      <c r="HW6471" s="49"/>
      <c r="HX6471" s="49"/>
      <c r="HY6471" s="49"/>
      <c r="HZ6471" s="49"/>
      <c r="IA6471" s="49"/>
      <c r="IB6471" s="49"/>
      <c r="IC6471" s="49"/>
      <c r="ID6471" s="49"/>
      <c r="IE6471" s="49"/>
      <c r="IF6471" s="49"/>
      <c r="IG6471" s="49"/>
      <c r="IH6471" s="49"/>
    </row>
    <row r="6472" spans="1:242">
      <c r="A6472" s="32">
        <v>208</v>
      </c>
      <c r="B6472" s="210" t="s">
        <v>7335</v>
      </c>
      <c r="C6472" s="555" t="s">
        <v>7336</v>
      </c>
      <c r="D6472" s="32" t="s">
        <v>1808</v>
      </c>
      <c r="E6472" s="195">
        <f t="shared" si="421"/>
        <v>1</v>
      </c>
      <c r="F6472" s="187">
        <v>1</v>
      </c>
      <c r="G6472" s="187"/>
      <c r="H6472" s="187"/>
      <c r="I6472" s="48"/>
      <c r="J6472" s="49"/>
      <c r="K6472" s="49"/>
      <c r="L6472" s="49"/>
      <c r="M6472" s="49"/>
      <c r="N6472" s="49"/>
      <c r="O6472" s="49"/>
      <c r="P6472" s="49"/>
      <c r="Q6472" s="49"/>
      <c r="R6472" s="49"/>
      <c r="S6472" s="49"/>
      <c r="T6472" s="49"/>
      <c r="U6472" s="49"/>
      <c r="V6472" s="49"/>
      <c r="W6472" s="49"/>
      <c r="X6472" s="49"/>
      <c r="Y6472" s="49"/>
      <c r="Z6472" s="49"/>
      <c r="AA6472" s="49"/>
      <c r="AB6472" s="49"/>
      <c r="AC6472" s="49"/>
      <c r="AD6472" s="49"/>
      <c r="AE6472" s="49"/>
      <c r="AF6472" s="49"/>
      <c r="AG6472" s="49"/>
      <c r="AH6472" s="49"/>
      <c r="AI6472" s="49"/>
      <c r="AJ6472" s="49"/>
      <c r="AK6472" s="49"/>
      <c r="AL6472" s="49"/>
      <c r="AM6472" s="49"/>
      <c r="AN6472" s="49"/>
      <c r="AO6472" s="49"/>
      <c r="AP6472" s="49"/>
      <c r="AQ6472" s="49"/>
      <c r="AR6472" s="49"/>
      <c r="AS6472" s="49"/>
      <c r="AT6472" s="49"/>
      <c r="AU6472" s="49"/>
      <c r="AV6472" s="49"/>
      <c r="AW6472" s="49"/>
      <c r="AX6472" s="49"/>
      <c r="AY6472" s="49"/>
      <c r="AZ6472" s="49"/>
      <c r="BA6472" s="49"/>
      <c r="BB6472" s="49"/>
      <c r="BC6472" s="49"/>
      <c r="BD6472" s="49"/>
      <c r="BE6472" s="49"/>
      <c r="BF6472" s="49"/>
      <c r="BG6472" s="49"/>
      <c r="BH6472" s="49"/>
      <c r="BI6472" s="49"/>
      <c r="BJ6472" s="49"/>
      <c r="BK6472" s="49"/>
      <c r="BL6472" s="49"/>
      <c r="BM6472" s="49"/>
      <c r="BN6472" s="49"/>
      <c r="BO6472" s="49"/>
      <c r="BP6472" s="49"/>
      <c r="BQ6472" s="49"/>
      <c r="BR6472" s="49"/>
      <c r="BS6472" s="49"/>
      <c r="BT6472" s="49"/>
      <c r="BU6472" s="49"/>
      <c r="BV6472" s="49"/>
      <c r="BW6472" s="49"/>
      <c r="BX6472" s="49"/>
      <c r="BY6472" s="49"/>
      <c r="BZ6472" s="49"/>
      <c r="CA6472" s="49"/>
      <c r="CB6472" s="49"/>
      <c r="CC6472" s="49"/>
      <c r="CD6472" s="49"/>
      <c r="CE6472" s="49"/>
      <c r="CF6472" s="49"/>
      <c r="CG6472" s="49"/>
      <c r="CH6472" s="49"/>
      <c r="CI6472" s="49"/>
      <c r="CJ6472" s="49"/>
      <c r="CK6472" s="49"/>
      <c r="CL6472" s="49"/>
      <c r="CM6472" s="49"/>
      <c r="CN6472" s="49"/>
      <c r="CO6472" s="49"/>
      <c r="CP6472" s="49"/>
      <c r="CQ6472" s="49"/>
      <c r="CR6472" s="49"/>
      <c r="CS6472" s="49"/>
      <c r="CT6472" s="49"/>
      <c r="CU6472" s="49"/>
      <c r="CV6472" s="49"/>
      <c r="CW6472" s="49"/>
      <c r="CX6472" s="49"/>
      <c r="CY6472" s="49"/>
      <c r="CZ6472" s="49"/>
      <c r="DA6472" s="49"/>
      <c r="DB6472" s="49"/>
      <c r="DC6472" s="49"/>
      <c r="DD6472" s="49"/>
      <c r="DE6472" s="49"/>
      <c r="DF6472" s="49"/>
      <c r="DG6472" s="49"/>
      <c r="DH6472" s="49"/>
      <c r="DI6472" s="49"/>
      <c r="DJ6472" s="49"/>
      <c r="DK6472" s="49"/>
      <c r="DL6472" s="49"/>
      <c r="DM6472" s="49"/>
      <c r="DN6472" s="49"/>
      <c r="DO6472" s="49"/>
      <c r="DP6472" s="49"/>
      <c r="DQ6472" s="49"/>
      <c r="DR6472" s="49"/>
      <c r="DS6472" s="49"/>
      <c r="DT6472" s="49"/>
      <c r="DU6472" s="49"/>
      <c r="DV6472" s="49"/>
      <c r="DW6472" s="49"/>
      <c r="DX6472" s="49"/>
      <c r="DY6472" s="49"/>
      <c r="DZ6472" s="49"/>
      <c r="EA6472" s="49"/>
      <c r="EB6472" s="49"/>
      <c r="EC6472" s="49"/>
      <c r="ED6472" s="49"/>
      <c r="EE6472" s="49"/>
      <c r="EF6472" s="49"/>
      <c r="EG6472" s="49"/>
      <c r="EH6472" s="49"/>
      <c r="EI6472" s="49"/>
      <c r="EJ6472" s="49"/>
      <c r="EK6472" s="49"/>
      <c r="EL6472" s="49"/>
      <c r="EM6472" s="49"/>
      <c r="EN6472" s="49"/>
      <c r="EO6472" s="49"/>
      <c r="EP6472" s="49"/>
      <c r="EQ6472" s="49"/>
      <c r="ER6472" s="49"/>
      <c r="ES6472" s="49"/>
      <c r="ET6472" s="49"/>
      <c r="EU6472" s="49"/>
      <c r="EV6472" s="49"/>
      <c r="EW6472" s="49"/>
      <c r="EX6472" s="49"/>
      <c r="EY6472" s="49"/>
      <c r="EZ6472" s="49"/>
      <c r="FA6472" s="49"/>
      <c r="FB6472" s="49"/>
      <c r="FC6472" s="49"/>
      <c r="FD6472" s="49"/>
      <c r="FE6472" s="49"/>
      <c r="FF6472" s="49"/>
      <c r="FG6472" s="49"/>
      <c r="FH6472" s="49"/>
      <c r="FI6472" s="49"/>
      <c r="FJ6472" s="49"/>
      <c r="FK6472" s="49"/>
      <c r="FL6472" s="49"/>
      <c r="FM6472" s="49"/>
      <c r="FN6472" s="49"/>
      <c r="FO6472" s="49"/>
      <c r="FP6472" s="49"/>
      <c r="FQ6472" s="49"/>
      <c r="FR6472" s="49"/>
      <c r="FS6472" s="49"/>
      <c r="FT6472" s="49"/>
      <c r="FU6472" s="49"/>
      <c r="FV6472" s="49"/>
      <c r="FW6472" s="49"/>
      <c r="FX6472" s="49"/>
      <c r="FY6472" s="49"/>
      <c r="FZ6472" s="49"/>
      <c r="GA6472" s="49"/>
      <c r="GB6472" s="49"/>
      <c r="GC6472" s="49"/>
      <c r="GD6472" s="49"/>
      <c r="GE6472" s="49"/>
      <c r="GF6472" s="49"/>
      <c r="GG6472" s="49"/>
      <c r="GH6472" s="49"/>
      <c r="GI6472" s="49"/>
      <c r="GJ6472" s="49"/>
      <c r="GK6472" s="49"/>
      <c r="GL6472" s="49"/>
      <c r="GM6472" s="49"/>
      <c r="GN6472" s="49"/>
      <c r="GO6472" s="49"/>
      <c r="GP6472" s="49"/>
      <c r="GQ6472" s="49"/>
      <c r="GR6472" s="49"/>
      <c r="GS6472" s="49"/>
      <c r="GT6472" s="49"/>
      <c r="GU6472" s="49"/>
      <c r="GV6472" s="49"/>
      <c r="GW6472" s="49"/>
      <c r="GX6472" s="49"/>
      <c r="GY6472" s="49"/>
      <c r="GZ6472" s="49"/>
      <c r="HA6472" s="49"/>
      <c r="HB6472" s="49"/>
      <c r="HC6472" s="49"/>
      <c r="HD6472" s="49"/>
      <c r="HE6472" s="49"/>
      <c r="HF6472" s="49"/>
      <c r="HG6472" s="49"/>
      <c r="HH6472" s="49"/>
      <c r="HI6472" s="49"/>
      <c r="HJ6472" s="49"/>
      <c r="HK6472" s="49"/>
      <c r="HL6472" s="49"/>
      <c r="HM6472" s="49"/>
      <c r="HN6472" s="49"/>
      <c r="HO6472" s="49"/>
      <c r="HP6472" s="49"/>
      <c r="HQ6472" s="49"/>
      <c r="HR6472" s="49"/>
      <c r="HS6472" s="49"/>
      <c r="HT6472" s="49"/>
      <c r="HU6472" s="49"/>
      <c r="HV6472" s="49"/>
      <c r="HW6472" s="49"/>
      <c r="HX6472" s="49"/>
      <c r="HY6472" s="49"/>
      <c r="HZ6472" s="49"/>
      <c r="IA6472" s="49"/>
      <c r="IB6472" s="49"/>
      <c r="IC6472" s="49"/>
      <c r="ID6472" s="49"/>
      <c r="IE6472" s="49"/>
      <c r="IF6472" s="49"/>
      <c r="IG6472" s="49"/>
      <c r="IH6472" s="49"/>
    </row>
    <row r="6473" spans="1:242">
      <c r="A6473" s="32">
        <v>209</v>
      </c>
      <c r="B6473" s="210" t="s">
        <v>7562</v>
      </c>
      <c r="C6473" s="555" t="s">
        <v>7563</v>
      </c>
      <c r="D6473" s="32" t="s">
        <v>1808</v>
      </c>
      <c r="E6473" s="195">
        <f t="shared" si="421"/>
        <v>0</v>
      </c>
      <c r="F6473" s="187"/>
      <c r="G6473" s="187"/>
      <c r="H6473" s="187"/>
      <c r="I6473" s="48"/>
      <c r="J6473" s="49"/>
      <c r="K6473" s="49"/>
      <c r="L6473" s="49"/>
      <c r="M6473" s="49"/>
      <c r="N6473" s="49"/>
      <c r="O6473" s="49"/>
      <c r="P6473" s="49"/>
      <c r="Q6473" s="49"/>
      <c r="R6473" s="49"/>
      <c r="S6473" s="49"/>
      <c r="T6473" s="49"/>
      <c r="U6473" s="49"/>
      <c r="V6473" s="49"/>
      <c r="W6473" s="49"/>
      <c r="X6473" s="49"/>
      <c r="Y6473" s="49"/>
      <c r="Z6473" s="49"/>
      <c r="AA6473" s="49"/>
      <c r="AB6473" s="49"/>
      <c r="AC6473" s="49"/>
      <c r="AD6473" s="49"/>
      <c r="AE6473" s="49"/>
      <c r="AF6473" s="49"/>
      <c r="AG6473" s="49"/>
      <c r="AH6473" s="49"/>
      <c r="AI6473" s="49"/>
      <c r="AJ6473" s="49"/>
      <c r="AK6473" s="49"/>
      <c r="AL6473" s="49"/>
      <c r="AM6473" s="49"/>
      <c r="AN6473" s="49"/>
      <c r="AO6473" s="49"/>
      <c r="AP6473" s="49"/>
      <c r="AQ6473" s="49"/>
      <c r="AR6473" s="49"/>
      <c r="AS6473" s="49"/>
      <c r="AT6473" s="49"/>
      <c r="AU6473" s="49"/>
      <c r="AV6473" s="49"/>
      <c r="AW6473" s="49"/>
      <c r="AX6473" s="49"/>
      <c r="AY6473" s="49"/>
      <c r="AZ6473" s="49"/>
      <c r="BA6473" s="49"/>
      <c r="BB6473" s="49"/>
      <c r="BC6473" s="49"/>
      <c r="BD6473" s="49"/>
      <c r="BE6473" s="49"/>
      <c r="BF6473" s="49"/>
      <c r="BG6473" s="49"/>
      <c r="BH6473" s="49"/>
      <c r="BI6473" s="49"/>
      <c r="BJ6473" s="49"/>
      <c r="BK6473" s="49"/>
      <c r="BL6473" s="49"/>
      <c r="BM6473" s="49"/>
      <c r="BN6473" s="49"/>
      <c r="BO6473" s="49"/>
      <c r="BP6473" s="49"/>
      <c r="BQ6473" s="49"/>
      <c r="BR6473" s="49"/>
      <c r="BS6473" s="49"/>
      <c r="BT6473" s="49"/>
      <c r="BU6473" s="49"/>
      <c r="BV6473" s="49"/>
      <c r="BW6473" s="49"/>
      <c r="BX6473" s="49"/>
      <c r="BY6473" s="49"/>
      <c r="BZ6473" s="49"/>
      <c r="CA6473" s="49"/>
      <c r="CB6473" s="49"/>
      <c r="CC6473" s="49"/>
      <c r="CD6473" s="49"/>
      <c r="CE6473" s="49"/>
      <c r="CF6473" s="49"/>
      <c r="CG6473" s="49"/>
      <c r="CH6473" s="49"/>
      <c r="CI6473" s="49"/>
      <c r="CJ6473" s="49"/>
      <c r="CK6473" s="49"/>
      <c r="CL6473" s="49"/>
      <c r="CM6473" s="49"/>
      <c r="CN6473" s="49"/>
      <c r="CO6473" s="49"/>
      <c r="CP6473" s="49"/>
      <c r="CQ6473" s="49"/>
      <c r="CR6473" s="49"/>
      <c r="CS6473" s="49"/>
      <c r="CT6473" s="49"/>
      <c r="CU6473" s="49"/>
      <c r="CV6473" s="49"/>
      <c r="CW6473" s="49"/>
      <c r="CX6473" s="49"/>
      <c r="CY6473" s="49"/>
      <c r="CZ6473" s="49"/>
      <c r="DA6473" s="49"/>
      <c r="DB6473" s="49"/>
      <c r="DC6473" s="49"/>
      <c r="DD6473" s="49"/>
      <c r="DE6473" s="49"/>
      <c r="DF6473" s="49"/>
      <c r="DG6473" s="49"/>
      <c r="DH6473" s="49"/>
      <c r="DI6473" s="49"/>
      <c r="DJ6473" s="49"/>
      <c r="DK6473" s="49"/>
      <c r="DL6473" s="49"/>
      <c r="DM6473" s="49"/>
      <c r="DN6473" s="49"/>
      <c r="DO6473" s="49"/>
      <c r="DP6473" s="49"/>
      <c r="DQ6473" s="49"/>
      <c r="DR6473" s="49"/>
      <c r="DS6473" s="49"/>
      <c r="DT6473" s="49"/>
      <c r="DU6473" s="49"/>
      <c r="DV6473" s="49"/>
      <c r="DW6473" s="49"/>
      <c r="DX6473" s="49"/>
      <c r="DY6473" s="49"/>
      <c r="DZ6473" s="49"/>
      <c r="EA6473" s="49"/>
      <c r="EB6473" s="49"/>
      <c r="EC6473" s="49"/>
      <c r="ED6473" s="49"/>
      <c r="EE6473" s="49"/>
      <c r="EF6473" s="49"/>
      <c r="EG6473" s="49"/>
      <c r="EH6473" s="49"/>
      <c r="EI6473" s="49"/>
      <c r="EJ6473" s="49"/>
      <c r="EK6473" s="49"/>
      <c r="EL6473" s="49"/>
      <c r="EM6473" s="49"/>
      <c r="EN6473" s="49"/>
      <c r="EO6473" s="49"/>
      <c r="EP6473" s="49"/>
      <c r="EQ6473" s="49"/>
      <c r="ER6473" s="49"/>
      <c r="ES6473" s="49"/>
      <c r="ET6473" s="49"/>
      <c r="EU6473" s="49"/>
      <c r="EV6473" s="49"/>
      <c r="EW6473" s="49"/>
      <c r="EX6473" s="49"/>
      <c r="EY6473" s="49"/>
      <c r="EZ6473" s="49"/>
      <c r="FA6473" s="49"/>
      <c r="FB6473" s="49"/>
      <c r="FC6473" s="49"/>
      <c r="FD6473" s="49"/>
      <c r="FE6473" s="49"/>
      <c r="FF6473" s="49"/>
      <c r="FG6473" s="49"/>
      <c r="FH6473" s="49"/>
      <c r="FI6473" s="49"/>
      <c r="FJ6473" s="49"/>
      <c r="FK6473" s="49"/>
      <c r="FL6473" s="49"/>
      <c r="FM6473" s="49"/>
      <c r="FN6473" s="49"/>
      <c r="FO6473" s="49"/>
      <c r="FP6473" s="49"/>
      <c r="FQ6473" s="49"/>
      <c r="FR6473" s="49"/>
      <c r="FS6473" s="49"/>
      <c r="FT6473" s="49"/>
      <c r="FU6473" s="49"/>
      <c r="FV6473" s="49"/>
      <c r="FW6473" s="49"/>
      <c r="FX6473" s="49"/>
      <c r="FY6473" s="49"/>
      <c r="FZ6473" s="49"/>
      <c r="GA6473" s="49"/>
      <c r="GB6473" s="49"/>
      <c r="GC6473" s="49"/>
      <c r="GD6473" s="49"/>
      <c r="GE6473" s="49"/>
      <c r="GF6473" s="49"/>
      <c r="GG6473" s="49"/>
      <c r="GH6473" s="49"/>
      <c r="GI6473" s="49"/>
      <c r="GJ6473" s="49"/>
      <c r="GK6473" s="49"/>
      <c r="GL6473" s="49"/>
      <c r="GM6473" s="49"/>
      <c r="GN6473" s="49"/>
      <c r="GO6473" s="49"/>
      <c r="GP6473" s="49"/>
      <c r="GQ6473" s="49"/>
      <c r="GR6473" s="49"/>
      <c r="GS6473" s="49"/>
      <c r="GT6473" s="49"/>
      <c r="GU6473" s="49"/>
      <c r="GV6473" s="49"/>
      <c r="GW6473" s="49"/>
      <c r="GX6473" s="49"/>
      <c r="GY6473" s="49"/>
      <c r="GZ6473" s="49"/>
      <c r="HA6473" s="49"/>
      <c r="HB6473" s="49"/>
      <c r="HC6473" s="49"/>
      <c r="HD6473" s="49"/>
      <c r="HE6473" s="49"/>
      <c r="HF6473" s="49"/>
      <c r="HG6473" s="49"/>
      <c r="HH6473" s="49"/>
      <c r="HI6473" s="49"/>
      <c r="HJ6473" s="49"/>
      <c r="HK6473" s="49"/>
      <c r="HL6473" s="49"/>
      <c r="HM6473" s="49"/>
      <c r="HN6473" s="49"/>
      <c r="HO6473" s="49"/>
      <c r="HP6473" s="49"/>
      <c r="HQ6473" s="49"/>
      <c r="HR6473" s="49"/>
      <c r="HS6473" s="49"/>
      <c r="HT6473" s="49"/>
      <c r="HU6473" s="49"/>
      <c r="HV6473" s="49"/>
      <c r="HW6473" s="49"/>
      <c r="HX6473" s="49"/>
      <c r="HY6473" s="49"/>
      <c r="HZ6473" s="49"/>
      <c r="IA6473" s="49"/>
      <c r="IB6473" s="49"/>
      <c r="IC6473" s="49"/>
      <c r="ID6473" s="49"/>
      <c r="IE6473" s="49"/>
      <c r="IF6473" s="49"/>
      <c r="IG6473" s="49"/>
      <c r="IH6473" s="49"/>
    </row>
    <row r="6474" spans="1:242">
      <c r="A6474" s="32">
        <v>210</v>
      </c>
      <c r="B6474" s="210" t="s">
        <v>7295</v>
      </c>
      <c r="C6474" s="555" t="s">
        <v>7453</v>
      </c>
      <c r="D6474" s="32" t="s">
        <v>1808</v>
      </c>
      <c r="E6474" s="195">
        <f t="shared" si="421"/>
        <v>0</v>
      </c>
      <c r="F6474" s="187"/>
      <c r="G6474" s="187"/>
      <c r="H6474" s="187"/>
      <c r="I6474" s="48"/>
      <c r="J6474" s="49"/>
      <c r="K6474" s="49"/>
      <c r="L6474" s="49"/>
      <c r="M6474" s="49"/>
      <c r="N6474" s="49"/>
      <c r="O6474" s="49"/>
      <c r="P6474" s="49"/>
      <c r="Q6474" s="49"/>
      <c r="R6474" s="49"/>
      <c r="S6474" s="49"/>
      <c r="T6474" s="49"/>
      <c r="U6474" s="49"/>
      <c r="V6474" s="49"/>
      <c r="W6474" s="49"/>
      <c r="X6474" s="49"/>
      <c r="Y6474" s="49"/>
      <c r="Z6474" s="49"/>
      <c r="AA6474" s="49"/>
      <c r="AB6474" s="49"/>
      <c r="AC6474" s="49"/>
      <c r="AD6474" s="49"/>
      <c r="AE6474" s="49"/>
      <c r="AF6474" s="49"/>
      <c r="AG6474" s="49"/>
      <c r="AH6474" s="49"/>
      <c r="AI6474" s="49"/>
      <c r="AJ6474" s="49"/>
      <c r="AK6474" s="49"/>
      <c r="AL6474" s="49"/>
      <c r="AM6474" s="49"/>
      <c r="AN6474" s="49"/>
      <c r="AO6474" s="49"/>
      <c r="AP6474" s="49"/>
      <c r="AQ6474" s="49"/>
      <c r="AR6474" s="49"/>
      <c r="AS6474" s="49"/>
      <c r="AT6474" s="49"/>
      <c r="AU6474" s="49"/>
      <c r="AV6474" s="49"/>
      <c r="AW6474" s="49"/>
      <c r="AX6474" s="49"/>
      <c r="AY6474" s="49"/>
      <c r="AZ6474" s="49"/>
      <c r="BA6474" s="49"/>
      <c r="BB6474" s="49"/>
      <c r="BC6474" s="49"/>
      <c r="BD6474" s="49"/>
      <c r="BE6474" s="49"/>
      <c r="BF6474" s="49"/>
      <c r="BG6474" s="49"/>
      <c r="BH6474" s="49"/>
      <c r="BI6474" s="49"/>
      <c r="BJ6474" s="49"/>
      <c r="BK6474" s="49"/>
      <c r="BL6474" s="49"/>
      <c r="BM6474" s="49"/>
      <c r="BN6474" s="49"/>
      <c r="BO6474" s="49"/>
      <c r="BP6474" s="49"/>
      <c r="BQ6474" s="49"/>
      <c r="BR6474" s="49"/>
      <c r="BS6474" s="49"/>
      <c r="BT6474" s="49"/>
      <c r="BU6474" s="49"/>
      <c r="BV6474" s="49"/>
      <c r="BW6474" s="49"/>
      <c r="BX6474" s="49"/>
      <c r="BY6474" s="49"/>
      <c r="BZ6474" s="49"/>
      <c r="CA6474" s="49"/>
      <c r="CB6474" s="49"/>
      <c r="CC6474" s="49"/>
      <c r="CD6474" s="49"/>
      <c r="CE6474" s="49"/>
      <c r="CF6474" s="49"/>
      <c r="CG6474" s="49"/>
      <c r="CH6474" s="49"/>
      <c r="CI6474" s="49"/>
      <c r="CJ6474" s="49"/>
      <c r="CK6474" s="49"/>
      <c r="CL6474" s="49"/>
      <c r="CM6474" s="49"/>
      <c r="CN6474" s="49"/>
      <c r="CO6474" s="49"/>
      <c r="CP6474" s="49"/>
      <c r="CQ6474" s="49"/>
      <c r="CR6474" s="49"/>
      <c r="CS6474" s="49"/>
      <c r="CT6474" s="49"/>
      <c r="CU6474" s="49"/>
      <c r="CV6474" s="49"/>
      <c r="CW6474" s="49"/>
      <c r="CX6474" s="49"/>
      <c r="CY6474" s="49"/>
      <c r="CZ6474" s="49"/>
      <c r="DA6474" s="49"/>
      <c r="DB6474" s="49"/>
      <c r="DC6474" s="49"/>
      <c r="DD6474" s="49"/>
      <c r="DE6474" s="49"/>
      <c r="DF6474" s="49"/>
      <c r="DG6474" s="49"/>
      <c r="DH6474" s="49"/>
      <c r="DI6474" s="49"/>
      <c r="DJ6474" s="49"/>
      <c r="DK6474" s="49"/>
      <c r="DL6474" s="49"/>
      <c r="DM6474" s="49"/>
      <c r="DN6474" s="49"/>
      <c r="DO6474" s="49"/>
      <c r="DP6474" s="49"/>
      <c r="DQ6474" s="49"/>
      <c r="DR6474" s="49"/>
      <c r="DS6474" s="49"/>
      <c r="DT6474" s="49"/>
      <c r="DU6474" s="49"/>
      <c r="DV6474" s="49"/>
      <c r="DW6474" s="49"/>
      <c r="DX6474" s="49"/>
      <c r="DY6474" s="49"/>
      <c r="DZ6474" s="49"/>
      <c r="EA6474" s="49"/>
      <c r="EB6474" s="49"/>
      <c r="EC6474" s="49"/>
      <c r="ED6474" s="49"/>
      <c r="EE6474" s="49"/>
      <c r="EF6474" s="49"/>
      <c r="EG6474" s="49"/>
      <c r="EH6474" s="49"/>
      <c r="EI6474" s="49"/>
      <c r="EJ6474" s="49"/>
      <c r="EK6474" s="49"/>
      <c r="EL6474" s="49"/>
      <c r="EM6474" s="49"/>
      <c r="EN6474" s="49"/>
      <c r="EO6474" s="49"/>
      <c r="EP6474" s="49"/>
      <c r="EQ6474" s="49"/>
      <c r="ER6474" s="49"/>
      <c r="ES6474" s="49"/>
      <c r="ET6474" s="49"/>
      <c r="EU6474" s="49"/>
      <c r="EV6474" s="49"/>
      <c r="EW6474" s="49"/>
      <c r="EX6474" s="49"/>
      <c r="EY6474" s="49"/>
      <c r="EZ6474" s="49"/>
      <c r="FA6474" s="49"/>
      <c r="FB6474" s="49"/>
      <c r="FC6474" s="49"/>
      <c r="FD6474" s="49"/>
      <c r="FE6474" s="49"/>
      <c r="FF6474" s="49"/>
      <c r="FG6474" s="49"/>
      <c r="FH6474" s="49"/>
      <c r="FI6474" s="49"/>
      <c r="FJ6474" s="49"/>
      <c r="FK6474" s="49"/>
      <c r="FL6474" s="49"/>
      <c r="FM6474" s="49"/>
      <c r="FN6474" s="49"/>
      <c r="FO6474" s="49"/>
      <c r="FP6474" s="49"/>
      <c r="FQ6474" s="49"/>
      <c r="FR6474" s="49"/>
      <c r="FS6474" s="49"/>
      <c r="FT6474" s="49"/>
      <c r="FU6474" s="49"/>
      <c r="FV6474" s="49"/>
      <c r="FW6474" s="49"/>
      <c r="FX6474" s="49"/>
      <c r="FY6474" s="49"/>
      <c r="FZ6474" s="49"/>
      <c r="GA6474" s="49"/>
      <c r="GB6474" s="49"/>
      <c r="GC6474" s="49"/>
      <c r="GD6474" s="49"/>
      <c r="GE6474" s="49"/>
      <c r="GF6474" s="49"/>
      <c r="GG6474" s="49"/>
      <c r="GH6474" s="49"/>
      <c r="GI6474" s="49"/>
      <c r="GJ6474" s="49"/>
      <c r="GK6474" s="49"/>
      <c r="GL6474" s="49"/>
      <c r="GM6474" s="49"/>
      <c r="GN6474" s="49"/>
      <c r="GO6474" s="49"/>
      <c r="GP6474" s="49"/>
      <c r="GQ6474" s="49"/>
      <c r="GR6474" s="49"/>
      <c r="GS6474" s="49"/>
      <c r="GT6474" s="49"/>
      <c r="GU6474" s="49"/>
      <c r="GV6474" s="49"/>
      <c r="GW6474" s="49"/>
      <c r="GX6474" s="49"/>
      <c r="GY6474" s="49"/>
      <c r="GZ6474" s="49"/>
      <c r="HA6474" s="49"/>
      <c r="HB6474" s="49"/>
      <c r="HC6474" s="49"/>
      <c r="HD6474" s="49"/>
      <c r="HE6474" s="49"/>
      <c r="HF6474" s="49"/>
      <c r="HG6474" s="49"/>
      <c r="HH6474" s="49"/>
      <c r="HI6474" s="49"/>
      <c r="HJ6474" s="49"/>
      <c r="HK6474" s="49"/>
      <c r="HL6474" s="49"/>
      <c r="HM6474" s="49"/>
      <c r="HN6474" s="49"/>
      <c r="HO6474" s="49"/>
      <c r="HP6474" s="49"/>
      <c r="HQ6474" s="49"/>
      <c r="HR6474" s="49"/>
      <c r="HS6474" s="49"/>
      <c r="HT6474" s="49"/>
      <c r="HU6474" s="49"/>
      <c r="HV6474" s="49"/>
      <c r="HW6474" s="49"/>
      <c r="HX6474" s="49"/>
      <c r="HY6474" s="49"/>
      <c r="HZ6474" s="49"/>
      <c r="IA6474" s="49"/>
      <c r="IB6474" s="49"/>
      <c r="IC6474" s="49"/>
      <c r="ID6474" s="49"/>
      <c r="IE6474" s="49"/>
      <c r="IF6474" s="49"/>
      <c r="IG6474" s="49"/>
      <c r="IH6474" s="49"/>
    </row>
    <row r="6475" spans="1:242">
      <c r="A6475" s="32">
        <v>211</v>
      </c>
      <c r="B6475" s="210" t="s">
        <v>726</v>
      </c>
      <c r="C6475" s="555" t="s">
        <v>7564</v>
      </c>
      <c r="D6475" s="32" t="s">
        <v>1808</v>
      </c>
      <c r="E6475" s="195">
        <f t="shared" si="421"/>
        <v>0</v>
      </c>
      <c r="F6475" s="187"/>
      <c r="G6475" s="187"/>
      <c r="H6475" s="187"/>
      <c r="I6475" s="48"/>
      <c r="J6475" s="49"/>
      <c r="K6475" s="49"/>
      <c r="L6475" s="49"/>
      <c r="M6475" s="49"/>
      <c r="N6475" s="49"/>
      <c r="O6475" s="49"/>
      <c r="P6475" s="49"/>
      <c r="Q6475" s="49"/>
      <c r="R6475" s="49"/>
      <c r="S6475" s="49"/>
      <c r="T6475" s="49"/>
      <c r="U6475" s="49"/>
      <c r="V6475" s="49"/>
      <c r="W6475" s="49"/>
      <c r="X6475" s="49"/>
      <c r="Y6475" s="49"/>
      <c r="Z6475" s="49"/>
      <c r="AA6475" s="49"/>
      <c r="AB6475" s="49"/>
      <c r="AC6475" s="49"/>
      <c r="AD6475" s="49"/>
      <c r="AE6475" s="49"/>
      <c r="AF6475" s="49"/>
      <c r="AG6475" s="49"/>
      <c r="AH6475" s="49"/>
      <c r="AI6475" s="49"/>
      <c r="AJ6475" s="49"/>
      <c r="AK6475" s="49"/>
      <c r="AL6475" s="49"/>
      <c r="AM6475" s="49"/>
      <c r="AN6475" s="49"/>
      <c r="AO6475" s="49"/>
      <c r="AP6475" s="49"/>
      <c r="AQ6475" s="49"/>
      <c r="AR6475" s="49"/>
      <c r="AS6475" s="49"/>
      <c r="AT6475" s="49"/>
      <c r="AU6475" s="49"/>
      <c r="AV6475" s="49"/>
      <c r="AW6475" s="49"/>
      <c r="AX6475" s="49"/>
      <c r="AY6475" s="49"/>
      <c r="AZ6475" s="49"/>
      <c r="BA6475" s="49"/>
      <c r="BB6475" s="49"/>
      <c r="BC6475" s="49"/>
      <c r="BD6475" s="49"/>
      <c r="BE6475" s="49"/>
      <c r="BF6475" s="49"/>
      <c r="BG6475" s="49"/>
      <c r="BH6475" s="49"/>
      <c r="BI6475" s="49"/>
      <c r="BJ6475" s="49"/>
      <c r="BK6475" s="49"/>
      <c r="BL6475" s="49"/>
      <c r="BM6475" s="49"/>
      <c r="BN6475" s="49"/>
      <c r="BO6475" s="49"/>
      <c r="BP6475" s="49"/>
      <c r="BQ6475" s="49"/>
      <c r="BR6475" s="49"/>
      <c r="BS6475" s="49"/>
      <c r="BT6475" s="49"/>
      <c r="BU6475" s="49"/>
      <c r="BV6475" s="49"/>
      <c r="BW6475" s="49"/>
      <c r="BX6475" s="49"/>
      <c r="BY6475" s="49"/>
      <c r="BZ6475" s="49"/>
      <c r="CA6475" s="49"/>
      <c r="CB6475" s="49"/>
      <c r="CC6475" s="49"/>
      <c r="CD6475" s="49"/>
      <c r="CE6475" s="49"/>
      <c r="CF6475" s="49"/>
      <c r="CG6475" s="49"/>
      <c r="CH6475" s="49"/>
      <c r="CI6475" s="49"/>
      <c r="CJ6475" s="49"/>
      <c r="CK6475" s="49"/>
      <c r="CL6475" s="49"/>
      <c r="CM6475" s="49"/>
      <c r="CN6475" s="49"/>
      <c r="CO6475" s="49"/>
      <c r="CP6475" s="49"/>
      <c r="CQ6475" s="49"/>
      <c r="CR6475" s="49"/>
      <c r="CS6475" s="49"/>
      <c r="CT6475" s="49"/>
      <c r="CU6475" s="49"/>
      <c r="CV6475" s="49"/>
      <c r="CW6475" s="49"/>
      <c r="CX6475" s="49"/>
      <c r="CY6475" s="49"/>
      <c r="CZ6475" s="49"/>
      <c r="DA6475" s="49"/>
      <c r="DB6475" s="49"/>
      <c r="DC6475" s="49"/>
      <c r="DD6475" s="49"/>
      <c r="DE6475" s="49"/>
      <c r="DF6475" s="49"/>
      <c r="DG6475" s="49"/>
      <c r="DH6475" s="49"/>
      <c r="DI6475" s="49"/>
      <c r="DJ6475" s="49"/>
      <c r="DK6475" s="49"/>
      <c r="DL6475" s="49"/>
      <c r="DM6475" s="49"/>
      <c r="DN6475" s="49"/>
      <c r="DO6475" s="49"/>
      <c r="DP6475" s="49"/>
      <c r="DQ6475" s="49"/>
      <c r="DR6475" s="49"/>
      <c r="DS6475" s="49"/>
      <c r="DT6475" s="49"/>
      <c r="DU6475" s="49"/>
      <c r="DV6475" s="49"/>
      <c r="DW6475" s="49"/>
      <c r="DX6475" s="49"/>
      <c r="DY6475" s="49"/>
      <c r="DZ6475" s="49"/>
      <c r="EA6475" s="49"/>
      <c r="EB6475" s="49"/>
      <c r="EC6475" s="49"/>
      <c r="ED6475" s="49"/>
      <c r="EE6475" s="49"/>
      <c r="EF6475" s="49"/>
      <c r="EG6475" s="49"/>
      <c r="EH6475" s="49"/>
      <c r="EI6475" s="49"/>
      <c r="EJ6475" s="49"/>
      <c r="EK6475" s="49"/>
      <c r="EL6475" s="49"/>
      <c r="EM6475" s="49"/>
      <c r="EN6475" s="49"/>
      <c r="EO6475" s="49"/>
      <c r="EP6475" s="49"/>
      <c r="EQ6475" s="49"/>
      <c r="ER6475" s="49"/>
      <c r="ES6475" s="49"/>
      <c r="ET6475" s="49"/>
      <c r="EU6475" s="49"/>
      <c r="EV6475" s="49"/>
      <c r="EW6475" s="49"/>
      <c r="EX6475" s="49"/>
      <c r="EY6475" s="49"/>
      <c r="EZ6475" s="49"/>
      <c r="FA6475" s="49"/>
      <c r="FB6475" s="49"/>
      <c r="FC6475" s="49"/>
      <c r="FD6475" s="49"/>
      <c r="FE6475" s="49"/>
      <c r="FF6475" s="49"/>
      <c r="FG6475" s="49"/>
      <c r="FH6475" s="49"/>
      <c r="FI6475" s="49"/>
      <c r="FJ6475" s="49"/>
      <c r="FK6475" s="49"/>
      <c r="FL6475" s="49"/>
      <c r="FM6475" s="49"/>
      <c r="FN6475" s="49"/>
      <c r="FO6475" s="49"/>
      <c r="FP6475" s="49"/>
      <c r="FQ6475" s="49"/>
      <c r="FR6475" s="49"/>
      <c r="FS6475" s="49"/>
      <c r="FT6475" s="49"/>
      <c r="FU6475" s="49"/>
      <c r="FV6475" s="49"/>
      <c r="FW6475" s="49"/>
      <c r="FX6475" s="49"/>
      <c r="FY6475" s="49"/>
      <c r="FZ6475" s="49"/>
      <c r="GA6475" s="49"/>
      <c r="GB6475" s="49"/>
      <c r="GC6475" s="49"/>
      <c r="GD6475" s="49"/>
      <c r="GE6475" s="49"/>
      <c r="GF6475" s="49"/>
      <c r="GG6475" s="49"/>
      <c r="GH6475" s="49"/>
      <c r="GI6475" s="49"/>
      <c r="GJ6475" s="49"/>
      <c r="GK6475" s="49"/>
      <c r="GL6475" s="49"/>
      <c r="GM6475" s="49"/>
      <c r="GN6475" s="49"/>
      <c r="GO6475" s="49"/>
      <c r="GP6475" s="49"/>
      <c r="GQ6475" s="49"/>
      <c r="GR6475" s="49"/>
      <c r="GS6475" s="49"/>
      <c r="GT6475" s="49"/>
      <c r="GU6475" s="49"/>
      <c r="GV6475" s="49"/>
      <c r="GW6475" s="49"/>
      <c r="GX6475" s="49"/>
      <c r="GY6475" s="49"/>
      <c r="GZ6475" s="49"/>
      <c r="HA6475" s="49"/>
      <c r="HB6475" s="49"/>
      <c r="HC6475" s="49"/>
      <c r="HD6475" s="49"/>
      <c r="HE6475" s="49"/>
      <c r="HF6475" s="49"/>
      <c r="HG6475" s="49"/>
      <c r="HH6475" s="49"/>
      <c r="HI6475" s="49"/>
      <c r="HJ6475" s="49"/>
      <c r="HK6475" s="49"/>
      <c r="HL6475" s="49"/>
      <c r="HM6475" s="49"/>
      <c r="HN6475" s="49"/>
      <c r="HO6475" s="49"/>
      <c r="HP6475" s="49"/>
      <c r="HQ6475" s="49"/>
      <c r="HR6475" s="49"/>
      <c r="HS6475" s="49"/>
      <c r="HT6475" s="49"/>
      <c r="HU6475" s="49"/>
      <c r="HV6475" s="49"/>
      <c r="HW6475" s="49"/>
      <c r="HX6475" s="49"/>
      <c r="HY6475" s="49"/>
      <c r="HZ6475" s="49"/>
      <c r="IA6475" s="49"/>
      <c r="IB6475" s="49"/>
      <c r="IC6475" s="49"/>
      <c r="ID6475" s="49"/>
      <c r="IE6475" s="49"/>
      <c r="IF6475" s="49"/>
      <c r="IG6475" s="49"/>
      <c r="IH6475" s="49"/>
    </row>
    <row r="6476" spans="1:242" ht="30" customHeight="1">
      <c r="A6476" s="512"/>
      <c r="B6476" s="916" t="s">
        <v>7565</v>
      </c>
      <c r="C6476" s="916"/>
      <c r="D6476" s="916"/>
      <c r="E6476" s="916"/>
      <c r="F6476" s="916"/>
      <c r="G6476" s="916"/>
      <c r="H6476" s="916"/>
      <c r="I6476" s="48"/>
      <c r="J6476" s="49"/>
      <c r="K6476" s="49"/>
      <c r="L6476" s="49"/>
      <c r="M6476" s="49"/>
      <c r="N6476" s="49"/>
      <c r="O6476" s="49"/>
      <c r="P6476" s="49"/>
      <c r="Q6476" s="49"/>
      <c r="R6476" s="49"/>
      <c r="S6476" s="49"/>
      <c r="T6476" s="49"/>
      <c r="U6476" s="49"/>
      <c r="V6476" s="49"/>
      <c r="W6476" s="49"/>
      <c r="X6476" s="49"/>
      <c r="Y6476" s="49"/>
      <c r="Z6476" s="49"/>
      <c r="AA6476" s="49"/>
      <c r="AB6476" s="49"/>
      <c r="AC6476" s="49"/>
      <c r="AD6476" s="49"/>
      <c r="AE6476" s="49"/>
      <c r="AF6476" s="49"/>
      <c r="AG6476" s="49"/>
      <c r="AH6476" s="49"/>
      <c r="AI6476" s="49"/>
      <c r="AJ6476" s="49"/>
      <c r="AK6476" s="49"/>
      <c r="AL6476" s="49"/>
      <c r="AM6476" s="49"/>
      <c r="AN6476" s="49"/>
      <c r="AO6476" s="49"/>
      <c r="AP6476" s="49"/>
      <c r="AQ6476" s="49"/>
      <c r="AR6476" s="49"/>
      <c r="AS6476" s="49"/>
      <c r="AT6476" s="49"/>
      <c r="AU6476" s="49"/>
      <c r="AV6476" s="49"/>
      <c r="AW6476" s="49"/>
      <c r="AX6476" s="49"/>
      <c r="AY6476" s="49"/>
      <c r="AZ6476" s="49"/>
      <c r="BA6476" s="49"/>
      <c r="BB6476" s="49"/>
      <c r="BC6476" s="49"/>
      <c r="BD6476" s="49"/>
      <c r="BE6476" s="49"/>
      <c r="BF6476" s="49"/>
      <c r="BG6476" s="49"/>
      <c r="BH6476" s="49"/>
      <c r="BI6476" s="49"/>
      <c r="BJ6476" s="49"/>
      <c r="BK6476" s="49"/>
      <c r="BL6476" s="49"/>
      <c r="BM6476" s="49"/>
      <c r="BN6476" s="49"/>
      <c r="BO6476" s="49"/>
      <c r="BP6476" s="49"/>
      <c r="BQ6476" s="49"/>
      <c r="BR6476" s="49"/>
      <c r="BS6476" s="49"/>
      <c r="BT6476" s="49"/>
      <c r="BU6476" s="49"/>
      <c r="BV6476" s="49"/>
      <c r="BW6476" s="49"/>
      <c r="BX6476" s="49"/>
      <c r="BY6476" s="49"/>
      <c r="BZ6476" s="49"/>
      <c r="CA6476" s="49"/>
      <c r="CB6476" s="49"/>
      <c r="CC6476" s="49"/>
      <c r="CD6476" s="49"/>
      <c r="CE6476" s="49"/>
      <c r="CF6476" s="49"/>
      <c r="CG6476" s="49"/>
      <c r="CH6476" s="49"/>
      <c r="CI6476" s="49"/>
      <c r="CJ6476" s="49"/>
      <c r="CK6476" s="49"/>
      <c r="CL6476" s="49"/>
      <c r="CM6476" s="49"/>
      <c r="CN6476" s="49"/>
      <c r="CO6476" s="49"/>
      <c r="CP6476" s="49"/>
      <c r="CQ6476" s="49"/>
      <c r="CR6476" s="49"/>
      <c r="CS6476" s="49"/>
      <c r="CT6476" s="49"/>
      <c r="CU6476" s="49"/>
      <c r="CV6476" s="49"/>
      <c r="CW6476" s="49"/>
      <c r="CX6476" s="49"/>
      <c r="CY6476" s="49"/>
      <c r="CZ6476" s="49"/>
      <c r="DA6476" s="49"/>
      <c r="DB6476" s="49"/>
      <c r="DC6476" s="49"/>
      <c r="DD6476" s="49"/>
      <c r="DE6476" s="49"/>
      <c r="DF6476" s="49"/>
      <c r="DG6476" s="49"/>
      <c r="DH6476" s="49"/>
      <c r="DI6476" s="49"/>
      <c r="DJ6476" s="49"/>
      <c r="DK6476" s="49"/>
      <c r="DL6476" s="49"/>
      <c r="DM6476" s="49"/>
      <c r="DN6476" s="49"/>
      <c r="DO6476" s="49"/>
      <c r="DP6476" s="49"/>
      <c r="DQ6476" s="49"/>
      <c r="DR6476" s="49"/>
      <c r="DS6476" s="49"/>
      <c r="DT6476" s="49"/>
      <c r="DU6476" s="49"/>
      <c r="DV6476" s="49"/>
      <c r="DW6476" s="49"/>
      <c r="DX6476" s="49"/>
      <c r="DY6476" s="49"/>
      <c r="DZ6476" s="49"/>
      <c r="EA6476" s="49"/>
      <c r="EB6476" s="49"/>
      <c r="EC6476" s="49"/>
      <c r="ED6476" s="49"/>
      <c r="EE6476" s="49"/>
      <c r="EF6476" s="49"/>
      <c r="EG6476" s="49"/>
      <c r="EH6476" s="49"/>
      <c r="EI6476" s="49"/>
      <c r="EJ6476" s="49"/>
      <c r="EK6476" s="49"/>
      <c r="EL6476" s="49"/>
      <c r="EM6476" s="49"/>
      <c r="EN6476" s="49"/>
      <c r="EO6476" s="49"/>
      <c r="EP6476" s="49"/>
      <c r="EQ6476" s="49"/>
      <c r="ER6476" s="49"/>
      <c r="ES6476" s="49"/>
      <c r="ET6476" s="49"/>
      <c r="EU6476" s="49"/>
      <c r="EV6476" s="49"/>
      <c r="EW6476" s="49"/>
      <c r="EX6476" s="49"/>
      <c r="EY6476" s="49"/>
      <c r="EZ6476" s="49"/>
      <c r="FA6476" s="49"/>
      <c r="FB6476" s="49"/>
      <c r="FC6476" s="49"/>
      <c r="FD6476" s="49"/>
      <c r="FE6476" s="49"/>
      <c r="FF6476" s="49"/>
      <c r="FG6476" s="49"/>
      <c r="FH6476" s="49"/>
      <c r="FI6476" s="49"/>
      <c r="FJ6476" s="49"/>
      <c r="FK6476" s="49"/>
      <c r="FL6476" s="49"/>
      <c r="FM6476" s="49"/>
      <c r="FN6476" s="49"/>
      <c r="FO6476" s="49"/>
      <c r="FP6476" s="49"/>
      <c r="FQ6476" s="49"/>
      <c r="FR6476" s="49"/>
      <c r="FS6476" s="49"/>
      <c r="FT6476" s="49"/>
      <c r="FU6476" s="49"/>
      <c r="FV6476" s="49"/>
      <c r="FW6476" s="49"/>
      <c r="FX6476" s="49"/>
      <c r="FY6476" s="49"/>
      <c r="FZ6476" s="49"/>
      <c r="GA6476" s="49"/>
      <c r="GB6476" s="49"/>
      <c r="GC6476" s="49"/>
      <c r="GD6476" s="49"/>
      <c r="GE6476" s="49"/>
      <c r="GF6476" s="49"/>
      <c r="GG6476" s="49"/>
      <c r="GH6476" s="49"/>
      <c r="GI6476" s="49"/>
      <c r="GJ6476" s="49"/>
      <c r="GK6476" s="49"/>
      <c r="GL6476" s="49"/>
      <c r="GM6476" s="49"/>
      <c r="GN6476" s="49"/>
      <c r="GO6476" s="49"/>
      <c r="GP6476" s="49"/>
      <c r="GQ6476" s="49"/>
      <c r="GR6476" s="49"/>
      <c r="GS6476" s="49"/>
      <c r="GT6476" s="49"/>
      <c r="GU6476" s="49"/>
      <c r="GV6476" s="49"/>
      <c r="GW6476" s="49"/>
      <c r="GX6476" s="49"/>
      <c r="GY6476" s="49"/>
      <c r="GZ6476" s="49"/>
      <c r="HA6476" s="49"/>
      <c r="HB6476" s="49"/>
      <c r="HC6476" s="49"/>
      <c r="HD6476" s="49"/>
      <c r="HE6476" s="49"/>
      <c r="HF6476" s="49"/>
      <c r="HG6476" s="49"/>
      <c r="HH6476" s="49"/>
      <c r="HI6476" s="49"/>
      <c r="HJ6476" s="49"/>
      <c r="HK6476" s="49"/>
      <c r="HL6476" s="49"/>
      <c r="HM6476" s="49"/>
      <c r="HN6476" s="49"/>
      <c r="HO6476" s="49"/>
      <c r="HP6476" s="49"/>
      <c r="HQ6476" s="49"/>
      <c r="HR6476" s="49"/>
      <c r="HS6476" s="49"/>
      <c r="HT6476" s="49"/>
      <c r="HU6476" s="49"/>
      <c r="HV6476" s="49"/>
      <c r="HW6476" s="49"/>
      <c r="HX6476" s="49"/>
      <c r="HY6476" s="49"/>
      <c r="HZ6476" s="49"/>
      <c r="IA6476" s="49"/>
      <c r="IB6476" s="49"/>
      <c r="IC6476" s="49"/>
      <c r="ID6476" s="49"/>
      <c r="IE6476" s="49"/>
      <c r="IF6476" s="49"/>
      <c r="IG6476" s="49"/>
      <c r="IH6476" s="49"/>
    </row>
    <row r="6477" spans="1:242">
      <c r="A6477" s="32">
        <v>212</v>
      </c>
      <c r="B6477" s="210" t="s">
        <v>7299</v>
      </c>
      <c r="C6477" s="555" t="s">
        <v>7566</v>
      </c>
      <c r="D6477" s="32" t="s">
        <v>1808</v>
      </c>
      <c r="E6477" s="195">
        <f t="shared" ref="E6477:E6485" si="422">+F6477+G6477+H6477</f>
        <v>2</v>
      </c>
      <c r="F6477" s="187"/>
      <c r="G6477" s="187">
        <v>2</v>
      </c>
      <c r="H6477" s="187"/>
      <c r="I6477" s="48"/>
      <c r="J6477" s="49"/>
      <c r="K6477" s="49"/>
      <c r="L6477" s="49"/>
      <c r="M6477" s="49"/>
      <c r="N6477" s="49"/>
      <c r="O6477" s="49"/>
      <c r="P6477" s="49"/>
      <c r="Q6477" s="49"/>
      <c r="R6477" s="49"/>
      <c r="S6477" s="49"/>
      <c r="T6477" s="49"/>
      <c r="U6477" s="49"/>
      <c r="V6477" s="49"/>
      <c r="W6477" s="49"/>
      <c r="X6477" s="49"/>
      <c r="Y6477" s="49"/>
      <c r="Z6477" s="49"/>
      <c r="AA6477" s="49"/>
      <c r="AB6477" s="49"/>
      <c r="AC6477" s="49"/>
      <c r="AD6477" s="49"/>
      <c r="AE6477" s="49"/>
      <c r="AF6477" s="49"/>
      <c r="AG6477" s="49"/>
      <c r="AH6477" s="49"/>
      <c r="AI6477" s="49"/>
      <c r="AJ6477" s="49"/>
      <c r="AK6477" s="49"/>
      <c r="AL6477" s="49"/>
      <c r="AM6477" s="49"/>
      <c r="AN6477" s="49"/>
      <c r="AO6477" s="49"/>
      <c r="AP6477" s="49"/>
      <c r="AQ6477" s="49"/>
      <c r="AR6477" s="49"/>
      <c r="AS6477" s="49"/>
      <c r="AT6477" s="49"/>
      <c r="AU6477" s="49"/>
      <c r="AV6477" s="49"/>
      <c r="AW6477" s="49"/>
      <c r="AX6477" s="49"/>
      <c r="AY6477" s="49"/>
      <c r="AZ6477" s="49"/>
      <c r="BA6477" s="49"/>
      <c r="BB6477" s="49"/>
      <c r="BC6477" s="49"/>
      <c r="BD6477" s="49"/>
      <c r="BE6477" s="49"/>
      <c r="BF6477" s="49"/>
      <c r="BG6477" s="49"/>
      <c r="BH6477" s="49"/>
      <c r="BI6477" s="49"/>
      <c r="BJ6477" s="49"/>
      <c r="BK6477" s="49"/>
      <c r="BL6477" s="49"/>
      <c r="BM6477" s="49"/>
      <c r="BN6477" s="49"/>
      <c r="BO6477" s="49"/>
      <c r="BP6477" s="49"/>
      <c r="BQ6477" s="49"/>
      <c r="BR6477" s="49"/>
      <c r="BS6477" s="49"/>
      <c r="BT6477" s="49"/>
      <c r="BU6477" s="49"/>
      <c r="BV6477" s="49"/>
      <c r="BW6477" s="49"/>
      <c r="BX6477" s="49"/>
      <c r="BY6477" s="49"/>
      <c r="BZ6477" s="49"/>
      <c r="CA6477" s="49"/>
      <c r="CB6477" s="49"/>
      <c r="CC6477" s="49"/>
      <c r="CD6477" s="49"/>
      <c r="CE6477" s="49"/>
      <c r="CF6477" s="49"/>
      <c r="CG6477" s="49"/>
      <c r="CH6477" s="49"/>
      <c r="CI6477" s="49"/>
      <c r="CJ6477" s="49"/>
      <c r="CK6477" s="49"/>
      <c r="CL6477" s="49"/>
      <c r="CM6477" s="49"/>
      <c r="CN6477" s="49"/>
      <c r="CO6477" s="49"/>
      <c r="CP6477" s="49"/>
      <c r="CQ6477" s="49"/>
      <c r="CR6477" s="49"/>
      <c r="CS6477" s="49"/>
      <c r="CT6477" s="49"/>
      <c r="CU6477" s="49"/>
      <c r="CV6477" s="49"/>
      <c r="CW6477" s="49"/>
      <c r="CX6477" s="49"/>
      <c r="CY6477" s="49"/>
      <c r="CZ6477" s="49"/>
      <c r="DA6477" s="49"/>
      <c r="DB6477" s="49"/>
      <c r="DC6477" s="49"/>
      <c r="DD6477" s="49"/>
      <c r="DE6477" s="49"/>
      <c r="DF6477" s="49"/>
      <c r="DG6477" s="49"/>
      <c r="DH6477" s="49"/>
      <c r="DI6477" s="49"/>
      <c r="DJ6477" s="49"/>
      <c r="DK6477" s="49"/>
      <c r="DL6477" s="49"/>
      <c r="DM6477" s="49"/>
      <c r="DN6477" s="49"/>
      <c r="DO6477" s="49"/>
      <c r="DP6477" s="49"/>
      <c r="DQ6477" s="49"/>
      <c r="DR6477" s="49"/>
      <c r="DS6477" s="49"/>
      <c r="DT6477" s="49"/>
      <c r="DU6477" s="49"/>
      <c r="DV6477" s="49"/>
      <c r="DW6477" s="49"/>
      <c r="DX6477" s="49"/>
      <c r="DY6477" s="49"/>
      <c r="DZ6477" s="49"/>
      <c r="EA6477" s="49"/>
      <c r="EB6477" s="49"/>
      <c r="EC6477" s="49"/>
      <c r="ED6477" s="49"/>
      <c r="EE6477" s="49"/>
      <c r="EF6477" s="49"/>
      <c r="EG6477" s="49"/>
      <c r="EH6477" s="49"/>
      <c r="EI6477" s="49"/>
      <c r="EJ6477" s="49"/>
      <c r="EK6477" s="49"/>
      <c r="EL6477" s="49"/>
      <c r="EM6477" s="49"/>
      <c r="EN6477" s="49"/>
      <c r="EO6477" s="49"/>
      <c r="EP6477" s="49"/>
      <c r="EQ6477" s="49"/>
      <c r="ER6477" s="49"/>
      <c r="ES6477" s="49"/>
      <c r="ET6477" s="49"/>
      <c r="EU6477" s="49"/>
      <c r="EV6477" s="49"/>
      <c r="EW6477" s="49"/>
      <c r="EX6477" s="49"/>
      <c r="EY6477" s="49"/>
      <c r="EZ6477" s="49"/>
      <c r="FA6477" s="49"/>
      <c r="FB6477" s="49"/>
      <c r="FC6477" s="49"/>
      <c r="FD6477" s="49"/>
      <c r="FE6477" s="49"/>
      <c r="FF6477" s="49"/>
      <c r="FG6477" s="49"/>
      <c r="FH6477" s="49"/>
      <c r="FI6477" s="49"/>
      <c r="FJ6477" s="49"/>
      <c r="FK6477" s="49"/>
      <c r="FL6477" s="49"/>
      <c r="FM6477" s="49"/>
      <c r="FN6477" s="49"/>
      <c r="FO6477" s="49"/>
      <c r="FP6477" s="49"/>
      <c r="FQ6477" s="49"/>
      <c r="FR6477" s="49"/>
      <c r="FS6477" s="49"/>
      <c r="FT6477" s="49"/>
      <c r="FU6477" s="49"/>
      <c r="FV6477" s="49"/>
      <c r="FW6477" s="49"/>
      <c r="FX6477" s="49"/>
      <c r="FY6477" s="49"/>
      <c r="FZ6477" s="49"/>
      <c r="GA6477" s="49"/>
      <c r="GB6477" s="49"/>
      <c r="GC6477" s="49"/>
      <c r="GD6477" s="49"/>
      <c r="GE6477" s="49"/>
      <c r="GF6477" s="49"/>
      <c r="GG6477" s="49"/>
      <c r="GH6477" s="49"/>
      <c r="GI6477" s="49"/>
      <c r="GJ6477" s="49"/>
      <c r="GK6477" s="49"/>
      <c r="GL6477" s="49"/>
      <c r="GM6477" s="49"/>
      <c r="GN6477" s="49"/>
      <c r="GO6477" s="49"/>
      <c r="GP6477" s="49"/>
      <c r="GQ6477" s="49"/>
      <c r="GR6477" s="49"/>
      <c r="GS6477" s="49"/>
      <c r="GT6477" s="49"/>
      <c r="GU6477" s="49"/>
      <c r="GV6477" s="49"/>
      <c r="GW6477" s="49"/>
      <c r="GX6477" s="49"/>
      <c r="GY6477" s="49"/>
      <c r="GZ6477" s="49"/>
      <c r="HA6477" s="49"/>
      <c r="HB6477" s="49"/>
      <c r="HC6477" s="49"/>
      <c r="HD6477" s="49"/>
      <c r="HE6477" s="49"/>
      <c r="HF6477" s="49"/>
      <c r="HG6477" s="49"/>
      <c r="HH6477" s="49"/>
      <c r="HI6477" s="49"/>
      <c r="HJ6477" s="49"/>
      <c r="HK6477" s="49"/>
      <c r="HL6477" s="49"/>
      <c r="HM6477" s="49"/>
      <c r="HN6477" s="49"/>
      <c r="HO6477" s="49"/>
      <c r="HP6477" s="49"/>
      <c r="HQ6477" s="49"/>
      <c r="HR6477" s="49"/>
      <c r="HS6477" s="49"/>
      <c r="HT6477" s="49"/>
      <c r="HU6477" s="49"/>
      <c r="HV6477" s="49"/>
      <c r="HW6477" s="49"/>
      <c r="HX6477" s="49"/>
      <c r="HY6477" s="49"/>
      <c r="HZ6477" s="49"/>
      <c r="IA6477" s="49"/>
      <c r="IB6477" s="49"/>
      <c r="IC6477" s="49"/>
      <c r="ID6477" s="49"/>
      <c r="IE6477" s="49"/>
      <c r="IF6477" s="49"/>
      <c r="IG6477" s="49"/>
      <c r="IH6477" s="49"/>
    </row>
    <row r="6478" spans="1:242">
      <c r="A6478" s="32">
        <v>213</v>
      </c>
      <c r="B6478" s="210" t="s">
        <v>7281</v>
      </c>
      <c r="C6478" s="555" t="s">
        <v>7418</v>
      </c>
      <c r="D6478" s="32" t="s">
        <v>1808</v>
      </c>
      <c r="E6478" s="195">
        <f t="shared" si="422"/>
        <v>1</v>
      </c>
      <c r="F6478" s="187"/>
      <c r="G6478" s="187"/>
      <c r="H6478" s="187">
        <v>1</v>
      </c>
      <c r="I6478" s="48"/>
      <c r="J6478" s="49"/>
      <c r="K6478" s="49"/>
      <c r="L6478" s="49"/>
      <c r="M6478" s="49"/>
      <c r="N6478" s="49"/>
      <c r="O6478" s="49"/>
      <c r="P6478" s="49"/>
      <c r="Q6478" s="49"/>
      <c r="R6478" s="49"/>
      <c r="S6478" s="49"/>
      <c r="T6478" s="49"/>
      <c r="U6478" s="49"/>
      <c r="V6478" s="49"/>
      <c r="W6478" s="49"/>
      <c r="X6478" s="49"/>
      <c r="Y6478" s="49"/>
      <c r="Z6478" s="49"/>
      <c r="AA6478" s="49"/>
      <c r="AB6478" s="49"/>
      <c r="AC6478" s="49"/>
      <c r="AD6478" s="49"/>
      <c r="AE6478" s="49"/>
      <c r="AF6478" s="49"/>
      <c r="AG6478" s="49"/>
      <c r="AH6478" s="49"/>
      <c r="AI6478" s="49"/>
      <c r="AJ6478" s="49"/>
      <c r="AK6478" s="49"/>
      <c r="AL6478" s="49"/>
      <c r="AM6478" s="49"/>
      <c r="AN6478" s="49"/>
      <c r="AO6478" s="49"/>
      <c r="AP6478" s="49"/>
      <c r="AQ6478" s="49"/>
      <c r="AR6478" s="49"/>
      <c r="AS6478" s="49"/>
      <c r="AT6478" s="49"/>
      <c r="AU6478" s="49"/>
      <c r="AV6478" s="49"/>
      <c r="AW6478" s="49"/>
      <c r="AX6478" s="49"/>
      <c r="AY6478" s="49"/>
      <c r="AZ6478" s="49"/>
      <c r="BA6478" s="49"/>
      <c r="BB6478" s="49"/>
      <c r="BC6478" s="49"/>
      <c r="BD6478" s="49"/>
      <c r="BE6478" s="49"/>
      <c r="BF6478" s="49"/>
      <c r="BG6478" s="49"/>
      <c r="BH6478" s="49"/>
      <c r="BI6478" s="49"/>
      <c r="BJ6478" s="49"/>
      <c r="BK6478" s="49"/>
      <c r="BL6478" s="49"/>
      <c r="BM6478" s="49"/>
      <c r="BN6478" s="49"/>
      <c r="BO6478" s="49"/>
      <c r="BP6478" s="49"/>
      <c r="BQ6478" s="49"/>
      <c r="BR6478" s="49"/>
      <c r="BS6478" s="49"/>
      <c r="BT6478" s="49"/>
      <c r="BU6478" s="49"/>
      <c r="BV6478" s="49"/>
      <c r="BW6478" s="49"/>
      <c r="BX6478" s="49"/>
      <c r="BY6478" s="49"/>
      <c r="BZ6478" s="49"/>
      <c r="CA6478" s="49"/>
      <c r="CB6478" s="49"/>
      <c r="CC6478" s="49"/>
      <c r="CD6478" s="49"/>
      <c r="CE6478" s="49"/>
      <c r="CF6478" s="49"/>
      <c r="CG6478" s="49"/>
      <c r="CH6478" s="49"/>
      <c r="CI6478" s="49"/>
      <c r="CJ6478" s="49"/>
      <c r="CK6478" s="49"/>
      <c r="CL6478" s="49"/>
      <c r="CM6478" s="49"/>
      <c r="CN6478" s="49"/>
      <c r="CO6478" s="49"/>
      <c r="CP6478" s="49"/>
      <c r="CQ6478" s="49"/>
      <c r="CR6478" s="49"/>
      <c r="CS6478" s="49"/>
      <c r="CT6478" s="49"/>
      <c r="CU6478" s="49"/>
      <c r="CV6478" s="49"/>
      <c r="CW6478" s="49"/>
      <c r="CX6478" s="49"/>
      <c r="CY6478" s="49"/>
      <c r="CZ6478" s="49"/>
      <c r="DA6478" s="49"/>
      <c r="DB6478" s="49"/>
      <c r="DC6478" s="49"/>
      <c r="DD6478" s="49"/>
      <c r="DE6478" s="49"/>
      <c r="DF6478" s="49"/>
      <c r="DG6478" s="49"/>
      <c r="DH6478" s="49"/>
      <c r="DI6478" s="49"/>
      <c r="DJ6478" s="49"/>
      <c r="DK6478" s="49"/>
      <c r="DL6478" s="49"/>
      <c r="DM6478" s="49"/>
      <c r="DN6478" s="49"/>
      <c r="DO6478" s="49"/>
      <c r="DP6478" s="49"/>
      <c r="DQ6478" s="49"/>
      <c r="DR6478" s="49"/>
      <c r="DS6478" s="49"/>
      <c r="DT6478" s="49"/>
      <c r="DU6478" s="49"/>
      <c r="DV6478" s="49"/>
      <c r="DW6478" s="49"/>
      <c r="DX6478" s="49"/>
      <c r="DY6478" s="49"/>
      <c r="DZ6478" s="49"/>
      <c r="EA6478" s="49"/>
      <c r="EB6478" s="49"/>
      <c r="EC6478" s="49"/>
      <c r="ED6478" s="49"/>
      <c r="EE6478" s="49"/>
      <c r="EF6478" s="49"/>
      <c r="EG6478" s="49"/>
      <c r="EH6478" s="49"/>
      <c r="EI6478" s="49"/>
      <c r="EJ6478" s="49"/>
      <c r="EK6478" s="49"/>
      <c r="EL6478" s="49"/>
      <c r="EM6478" s="49"/>
      <c r="EN6478" s="49"/>
      <c r="EO6478" s="49"/>
      <c r="EP6478" s="49"/>
      <c r="EQ6478" s="49"/>
      <c r="ER6478" s="49"/>
      <c r="ES6478" s="49"/>
      <c r="ET6478" s="49"/>
      <c r="EU6478" s="49"/>
      <c r="EV6478" s="49"/>
      <c r="EW6478" s="49"/>
      <c r="EX6478" s="49"/>
      <c r="EY6478" s="49"/>
      <c r="EZ6478" s="49"/>
      <c r="FA6478" s="49"/>
      <c r="FB6478" s="49"/>
      <c r="FC6478" s="49"/>
      <c r="FD6478" s="49"/>
      <c r="FE6478" s="49"/>
      <c r="FF6478" s="49"/>
      <c r="FG6478" s="49"/>
      <c r="FH6478" s="49"/>
      <c r="FI6478" s="49"/>
      <c r="FJ6478" s="49"/>
      <c r="FK6478" s="49"/>
      <c r="FL6478" s="49"/>
      <c r="FM6478" s="49"/>
      <c r="FN6478" s="49"/>
      <c r="FO6478" s="49"/>
      <c r="FP6478" s="49"/>
      <c r="FQ6478" s="49"/>
      <c r="FR6478" s="49"/>
      <c r="FS6478" s="49"/>
      <c r="FT6478" s="49"/>
      <c r="FU6478" s="49"/>
      <c r="FV6478" s="49"/>
      <c r="FW6478" s="49"/>
      <c r="FX6478" s="49"/>
      <c r="FY6478" s="49"/>
      <c r="FZ6478" s="49"/>
      <c r="GA6478" s="49"/>
      <c r="GB6478" s="49"/>
      <c r="GC6478" s="49"/>
      <c r="GD6478" s="49"/>
      <c r="GE6478" s="49"/>
      <c r="GF6478" s="49"/>
      <c r="GG6478" s="49"/>
      <c r="GH6478" s="49"/>
      <c r="GI6478" s="49"/>
      <c r="GJ6478" s="49"/>
      <c r="GK6478" s="49"/>
      <c r="GL6478" s="49"/>
      <c r="GM6478" s="49"/>
      <c r="GN6478" s="49"/>
      <c r="GO6478" s="49"/>
      <c r="GP6478" s="49"/>
      <c r="GQ6478" s="49"/>
      <c r="GR6478" s="49"/>
      <c r="GS6478" s="49"/>
      <c r="GT6478" s="49"/>
      <c r="GU6478" s="49"/>
      <c r="GV6478" s="49"/>
      <c r="GW6478" s="49"/>
      <c r="GX6478" s="49"/>
      <c r="GY6478" s="49"/>
      <c r="GZ6478" s="49"/>
      <c r="HA6478" s="49"/>
      <c r="HB6478" s="49"/>
      <c r="HC6478" s="49"/>
      <c r="HD6478" s="49"/>
      <c r="HE6478" s="49"/>
      <c r="HF6478" s="49"/>
      <c r="HG6478" s="49"/>
      <c r="HH6478" s="49"/>
      <c r="HI6478" s="49"/>
      <c r="HJ6478" s="49"/>
      <c r="HK6478" s="49"/>
      <c r="HL6478" s="49"/>
      <c r="HM6478" s="49"/>
      <c r="HN6478" s="49"/>
      <c r="HO6478" s="49"/>
      <c r="HP6478" s="49"/>
      <c r="HQ6478" s="49"/>
      <c r="HR6478" s="49"/>
      <c r="HS6478" s="49"/>
      <c r="HT6478" s="49"/>
      <c r="HU6478" s="49"/>
      <c r="HV6478" s="49"/>
      <c r="HW6478" s="49"/>
      <c r="HX6478" s="49"/>
      <c r="HY6478" s="49"/>
      <c r="HZ6478" s="49"/>
      <c r="IA6478" s="49"/>
      <c r="IB6478" s="49"/>
      <c r="IC6478" s="49"/>
      <c r="ID6478" s="49"/>
      <c r="IE6478" s="49"/>
      <c r="IF6478" s="49"/>
      <c r="IG6478" s="49"/>
      <c r="IH6478" s="49"/>
    </row>
    <row r="6479" spans="1:242">
      <c r="A6479" s="32">
        <v>214</v>
      </c>
      <c r="B6479" s="210" t="s">
        <v>7315</v>
      </c>
      <c r="C6479" s="555" t="s">
        <v>7567</v>
      </c>
      <c r="D6479" s="32" t="s">
        <v>1808</v>
      </c>
      <c r="E6479" s="195">
        <f t="shared" si="422"/>
        <v>2</v>
      </c>
      <c r="F6479" s="187"/>
      <c r="G6479" s="187">
        <v>2</v>
      </c>
      <c r="H6479" s="187"/>
      <c r="I6479" s="48"/>
      <c r="J6479" s="49"/>
      <c r="K6479" s="49"/>
      <c r="L6479" s="49"/>
      <c r="M6479" s="49"/>
      <c r="N6479" s="49"/>
      <c r="O6479" s="49"/>
      <c r="P6479" s="49"/>
      <c r="Q6479" s="49"/>
      <c r="R6479" s="49"/>
      <c r="S6479" s="49"/>
      <c r="T6479" s="49"/>
      <c r="U6479" s="49"/>
      <c r="V6479" s="49"/>
      <c r="W6479" s="49"/>
      <c r="X6479" s="49"/>
      <c r="Y6479" s="49"/>
      <c r="Z6479" s="49"/>
      <c r="AA6479" s="49"/>
      <c r="AB6479" s="49"/>
      <c r="AC6479" s="49"/>
      <c r="AD6479" s="49"/>
      <c r="AE6479" s="49"/>
      <c r="AF6479" s="49"/>
      <c r="AG6479" s="49"/>
      <c r="AH6479" s="49"/>
      <c r="AI6479" s="49"/>
      <c r="AJ6479" s="49"/>
      <c r="AK6479" s="49"/>
      <c r="AL6479" s="49"/>
      <c r="AM6479" s="49"/>
      <c r="AN6479" s="49"/>
      <c r="AO6479" s="49"/>
      <c r="AP6479" s="49"/>
      <c r="AQ6479" s="49"/>
      <c r="AR6479" s="49"/>
      <c r="AS6479" s="49"/>
      <c r="AT6479" s="49"/>
      <c r="AU6479" s="49"/>
      <c r="AV6479" s="49"/>
      <c r="AW6479" s="49"/>
      <c r="AX6479" s="49"/>
      <c r="AY6479" s="49"/>
      <c r="AZ6479" s="49"/>
      <c r="BA6479" s="49"/>
      <c r="BB6479" s="49"/>
      <c r="BC6479" s="49"/>
      <c r="BD6479" s="49"/>
      <c r="BE6479" s="49"/>
      <c r="BF6479" s="49"/>
      <c r="BG6479" s="49"/>
      <c r="BH6479" s="49"/>
      <c r="BI6479" s="49"/>
      <c r="BJ6479" s="49"/>
      <c r="BK6479" s="49"/>
      <c r="BL6479" s="49"/>
      <c r="BM6479" s="49"/>
      <c r="BN6479" s="49"/>
      <c r="BO6479" s="49"/>
      <c r="BP6479" s="49"/>
      <c r="BQ6479" s="49"/>
      <c r="BR6479" s="49"/>
      <c r="BS6479" s="49"/>
      <c r="BT6479" s="49"/>
      <c r="BU6479" s="49"/>
      <c r="BV6479" s="49"/>
      <c r="BW6479" s="49"/>
      <c r="BX6479" s="49"/>
      <c r="BY6479" s="49"/>
      <c r="BZ6479" s="49"/>
      <c r="CA6479" s="49"/>
      <c r="CB6479" s="49"/>
      <c r="CC6479" s="49"/>
      <c r="CD6479" s="49"/>
      <c r="CE6479" s="49"/>
      <c r="CF6479" s="49"/>
      <c r="CG6479" s="49"/>
      <c r="CH6479" s="49"/>
      <c r="CI6479" s="49"/>
      <c r="CJ6479" s="49"/>
      <c r="CK6479" s="49"/>
      <c r="CL6479" s="49"/>
      <c r="CM6479" s="49"/>
      <c r="CN6479" s="49"/>
      <c r="CO6479" s="49"/>
      <c r="CP6479" s="49"/>
      <c r="CQ6479" s="49"/>
      <c r="CR6479" s="49"/>
      <c r="CS6479" s="49"/>
      <c r="CT6479" s="49"/>
      <c r="CU6479" s="49"/>
      <c r="CV6479" s="49"/>
      <c r="CW6479" s="49"/>
      <c r="CX6479" s="49"/>
      <c r="CY6479" s="49"/>
      <c r="CZ6479" s="49"/>
      <c r="DA6479" s="49"/>
      <c r="DB6479" s="49"/>
      <c r="DC6479" s="49"/>
      <c r="DD6479" s="49"/>
      <c r="DE6479" s="49"/>
      <c r="DF6479" s="49"/>
      <c r="DG6479" s="49"/>
      <c r="DH6479" s="49"/>
      <c r="DI6479" s="49"/>
      <c r="DJ6479" s="49"/>
      <c r="DK6479" s="49"/>
      <c r="DL6479" s="49"/>
      <c r="DM6479" s="49"/>
      <c r="DN6479" s="49"/>
      <c r="DO6479" s="49"/>
      <c r="DP6479" s="49"/>
      <c r="DQ6479" s="49"/>
      <c r="DR6479" s="49"/>
      <c r="DS6479" s="49"/>
      <c r="DT6479" s="49"/>
      <c r="DU6479" s="49"/>
      <c r="DV6479" s="49"/>
      <c r="DW6479" s="49"/>
      <c r="DX6479" s="49"/>
      <c r="DY6479" s="49"/>
      <c r="DZ6479" s="49"/>
      <c r="EA6479" s="49"/>
      <c r="EB6479" s="49"/>
      <c r="EC6479" s="49"/>
      <c r="ED6479" s="49"/>
      <c r="EE6479" s="49"/>
      <c r="EF6479" s="49"/>
      <c r="EG6479" s="49"/>
      <c r="EH6479" s="49"/>
      <c r="EI6479" s="49"/>
      <c r="EJ6479" s="49"/>
      <c r="EK6479" s="49"/>
      <c r="EL6479" s="49"/>
      <c r="EM6479" s="49"/>
      <c r="EN6479" s="49"/>
      <c r="EO6479" s="49"/>
      <c r="EP6479" s="49"/>
      <c r="EQ6479" s="49"/>
      <c r="ER6479" s="49"/>
      <c r="ES6479" s="49"/>
      <c r="ET6479" s="49"/>
      <c r="EU6479" s="49"/>
      <c r="EV6479" s="49"/>
      <c r="EW6479" s="49"/>
      <c r="EX6479" s="49"/>
      <c r="EY6479" s="49"/>
      <c r="EZ6479" s="49"/>
      <c r="FA6479" s="49"/>
      <c r="FB6479" s="49"/>
      <c r="FC6479" s="49"/>
      <c r="FD6479" s="49"/>
      <c r="FE6479" s="49"/>
      <c r="FF6479" s="49"/>
      <c r="FG6479" s="49"/>
      <c r="FH6479" s="49"/>
      <c r="FI6479" s="49"/>
      <c r="FJ6479" s="49"/>
      <c r="FK6479" s="49"/>
      <c r="FL6479" s="49"/>
      <c r="FM6479" s="49"/>
      <c r="FN6479" s="49"/>
      <c r="FO6479" s="49"/>
      <c r="FP6479" s="49"/>
      <c r="FQ6479" s="49"/>
      <c r="FR6479" s="49"/>
      <c r="FS6479" s="49"/>
      <c r="FT6479" s="49"/>
      <c r="FU6479" s="49"/>
      <c r="FV6479" s="49"/>
      <c r="FW6479" s="49"/>
      <c r="FX6479" s="49"/>
      <c r="FY6479" s="49"/>
      <c r="FZ6479" s="49"/>
      <c r="GA6479" s="49"/>
      <c r="GB6479" s="49"/>
      <c r="GC6479" s="49"/>
      <c r="GD6479" s="49"/>
      <c r="GE6479" s="49"/>
      <c r="GF6479" s="49"/>
      <c r="GG6479" s="49"/>
      <c r="GH6479" s="49"/>
      <c r="GI6479" s="49"/>
      <c r="GJ6479" s="49"/>
      <c r="GK6479" s="49"/>
      <c r="GL6479" s="49"/>
      <c r="GM6479" s="49"/>
      <c r="GN6479" s="49"/>
      <c r="GO6479" s="49"/>
      <c r="GP6479" s="49"/>
      <c r="GQ6479" s="49"/>
      <c r="GR6479" s="49"/>
      <c r="GS6479" s="49"/>
      <c r="GT6479" s="49"/>
      <c r="GU6479" s="49"/>
      <c r="GV6479" s="49"/>
      <c r="GW6479" s="49"/>
      <c r="GX6479" s="49"/>
      <c r="GY6479" s="49"/>
      <c r="GZ6479" s="49"/>
      <c r="HA6479" s="49"/>
      <c r="HB6479" s="49"/>
      <c r="HC6479" s="49"/>
      <c r="HD6479" s="49"/>
      <c r="HE6479" s="49"/>
      <c r="HF6479" s="49"/>
      <c r="HG6479" s="49"/>
      <c r="HH6479" s="49"/>
      <c r="HI6479" s="49"/>
      <c r="HJ6479" s="49"/>
      <c r="HK6479" s="49"/>
      <c r="HL6479" s="49"/>
      <c r="HM6479" s="49"/>
      <c r="HN6479" s="49"/>
      <c r="HO6479" s="49"/>
      <c r="HP6479" s="49"/>
      <c r="HQ6479" s="49"/>
      <c r="HR6479" s="49"/>
      <c r="HS6479" s="49"/>
      <c r="HT6479" s="49"/>
      <c r="HU6479" s="49"/>
      <c r="HV6479" s="49"/>
      <c r="HW6479" s="49"/>
      <c r="HX6479" s="49"/>
      <c r="HY6479" s="49"/>
      <c r="HZ6479" s="49"/>
      <c r="IA6479" s="49"/>
      <c r="IB6479" s="49"/>
      <c r="IC6479" s="49"/>
      <c r="ID6479" s="49"/>
      <c r="IE6479" s="49"/>
      <c r="IF6479" s="49"/>
      <c r="IG6479" s="49"/>
      <c r="IH6479" s="49"/>
    </row>
    <row r="6480" spans="1:242">
      <c r="A6480" s="32">
        <v>215</v>
      </c>
      <c r="B6480" s="210" t="s">
        <v>7568</v>
      </c>
      <c r="C6480" s="555" t="s">
        <v>7569</v>
      </c>
      <c r="D6480" s="32" t="s">
        <v>1808</v>
      </c>
      <c r="E6480" s="195">
        <f t="shared" si="422"/>
        <v>4</v>
      </c>
      <c r="F6480" s="187">
        <v>4</v>
      </c>
      <c r="G6480" s="187"/>
      <c r="H6480" s="187"/>
      <c r="I6480" s="48"/>
      <c r="J6480" s="49"/>
      <c r="K6480" s="49"/>
      <c r="L6480" s="49"/>
      <c r="M6480" s="49"/>
      <c r="N6480" s="49"/>
      <c r="O6480" s="49"/>
      <c r="P6480" s="49"/>
      <c r="Q6480" s="49"/>
      <c r="R6480" s="49"/>
      <c r="S6480" s="49"/>
      <c r="T6480" s="49"/>
      <c r="U6480" s="49"/>
      <c r="V6480" s="49"/>
      <c r="W6480" s="49"/>
      <c r="X6480" s="49"/>
      <c r="Y6480" s="49"/>
      <c r="Z6480" s="49"/>
      <c r="AA6480" s="49"/>
      <c r="AB6480" s="49"/>
      <c r="AC6480" s="49"/>
      <c r="AD6480" s="49"/>
      <c r="AE6480" s="49"/>
      <c r="AF6480" s="49"/>
      <c r="AG6480" s="49"/>
      <c r="AH6480" s="49"/>
      <c r="AI6480" s="49"/>
      <c r="AJ6480" s="49"/>
      <c r="AK6480" s="49"/>
      <c r="AL6480" s="49"/>
      <c r="AM6480" s="49"/>
      <c r="AN6480" s="49"/>
      <c r="AO6480" s="49"/>
      <c r="AP6480" s="49"/>
      <c r="AQ6480" s="49"/>
      <c r="AR6480" s="49"/>
      <c r="AS6480" s="49"/>
      <c r="AT6480" s="49"/>
      <c r="AU6480" s="49"/>
      <c r="AV6480" s="49"/>
      <c r="AW6480" s="49"/>
      <c r="AX6480" s="49"/>
      <c r="AY6480" s="49"/>
      <c r="AZ6480" s="49"/>
      <c r="BA6480" s="49"/>
      <c r="BB6480" s="49"/>
      <c r="BC6480" s="49"/>
      <c r="BD6480" s="49"/>
      <c r="BE6480" s="49"/>
      <c r="BF6480" s="49"/>
      <c r="BG6480" s="49"/>
      <c r="BH6480" s="49"/>
      <c r="BI6480" s="49"/>
      <c r="BJ6480" s="49"/>
      <c r="BK6480" s="49"/>
      <c r="BL6480" s="49"/>
      <c r="BM6480" s="49"/>
      <c r="BN6480" s="49"/>
      <c r="BO6480" s="49"/>
      <c r="BP6480" s="49"/>
      <c r="BQ6480" s="49"/>
      <c r="BR6480" s="49"/>
      <c r="BS6480" s="49"/>
      <c r="BT6480" s="49"/>
      <c r="BU6480" s="49"/>
      <c r="BV6480" s="49"/>
      <c r="BW6480" s="49"/>
      <c r="BX6480" s="49"/>
      <c r="BY6480" s="49"/>
      <c r="BZ6480" s="49"/>
      <c r="CA6480" s="49"/>
      <c r="CB6480" s="49"/>
      <c r="CC6480" s="49"/>
      <c r="CD6480" s="49"/>
      <c r="CE6480" s="49"/>
      <c r="CF6480" s="49"/>
      <c r="CG6480" s="49"/>
      <c r="CH6480" s="49"/>
      <c r="CI6480" s="49"/>
      <c r="CJ6480" s="49"/>
      <c r="CK6480" s="49"/>
      <c r="CL6480" s="49"/>
      <c r="CM6480" s="49"/>
      <c r="CN6480" s="49"/>
      <c r="CO6480" s="49"/>
      <c r="CP6480" s="49"/>
      <c r="CQ6480" s="49"/>
      <c r="CR6480" s="49"/>
      <c r="CS6480" s="49"/>
      <c r="CT6480" s="49"/>
      <c r="CU6480" s="49"/>
      <c r="CV6480" s="49"/>
      <c r="CW6480" s="49"/>
      <c r="CX6480" s="49"/>
      <c r="CY6480" s="49"/>
      <c r="CZ6480" s="49"/>
      <c r="DA6480" s="49"/>
      <c r="DB6480" s="49"/>
      <c r="DC6480" s="49"/>
      <c r="DD6480" s="49"/>
      <c r="DE6480" s="49"/>
      <c r="DF6480" s="49"/>
      <c r="DG6480" s="49"/>
      <c r="DH6480" s="49"/>
      <c r="DI6480" s="49"/>
      <c r="DJ6480" s="49"/>
      <c r="DK6480" s="49"/>
      <c r="DL6480" s="49"/>
      <c r="DM6480" s="49"/>
      <c r="DN6480" s="49"/>
      <c r="DO6480" s="49"/>
      <c r="DP6480" s="49"/>
      <c r="DQ6480" s="49"/>
      <c r="DR6480" s="49"/>
      <c r="DS6480" s="49"/>
      <c r="DT6480" s="49"/>
      <c r="DU6480" s="49"/>
      <c r="DV6480" s="49"/>
      <c r="DW6480" s="49"/>
      <c r="DX6480" s="49"/>
      <c r="DY6480" s="49"/>
      <c r="DZ6480" s="49"/>
      <c r="EA6480" s="49"/>
      <c r="EB6480" s="49"/>
      <c r="EC6480" s="49"/>
      <c r="ED6480" s="49"/>
      <c r="EE6480" s="49"/>
      <c r="EF6480" s="49"/>
      <c r="EG6480" s="49"/>
      <c r="EH6480" s="49"/>
      <c r="EI6480" s="49"/>
      <c r="EJ6480" s="49"/>
      <c r="EK6480" s="49"/>
      <c r="EL6480" s="49"/>
      <c r="EM6480" s="49"/>
      <c r="EN6480" s="49"/>
      <c r="EO6480" s="49"/>
      <c r="EP6480" s="49"/>
      <c r="EQ6480" s="49"/>
      <c r="ER6480" s="49"/>
      <c r="ES6480" s="49"/>
      <c r="ET6480" s="49"/>
      <c r="EU6480" s="49"/>
      <c r="EV6480" s="49"/>
      <c r="EW6480" s="49"/>
      <c r="EX6480" s="49"/>
      <c r="EY6480" s="49"/>
      <c r="EZ6480" s="49"/>
      <c r="FA6480" s="49"/>
      <c r="FB6480" s="49"/>
      <c r="FC6480" s="49"/>
      <c r="FD6480" s="49"/>
      <c r="FE6480" s="49"/>
      <c r="FF6480" s="49"/>
      <c r="FG6480" s="49"/>
      <c r="FH6480" s="49"/>
      <c r="FI6480" s="49"/>
      <c r="FJ6480" s="49"/>
      <c r="FK6480" s="49"/>
      <c r="FL6480" s="49"/>
      <c r="FM6480" s="49"/>
      <c r="FN6480" s="49"/>
      <c r="FO6480" s="49"/>
      <c r="FP6480" s="49"/>
      <c r="FQ6480" s="49"/>
      <c r="FR6480" s="49"/>
      <c r="FS6480" s="49"/>
      <c r="FT6480" s="49"/>
      <c r="FU6480" s="49"/>
      <c r="FV6480" s="49"/>
      <c r="FW6480" s="49"/>
      <c r="FX6480" s="49"/>
      <c r="FY6480" s="49"/>
      <c r="FZ6480" s="49"/>
      <c r="GA6480" s="49"/>
      <c r="GB6480" s="49"/>
      <c r="GC6480" s="49"/>
      <c r="GD6480" s="49"/>
      <c r="GE6480" s="49"/>
      <c r="GF6480" s="49"/>
      <c r="GG6480" s="49"/>
      <c r="GH6480" s="49"/>
      <c r="GI6480" s="49"/>
      <c r="GJ6480" s="49"/>
      <c r="GK6480" s="49"/>
      <c r="GL6480" s="49"/>
      <c r="GM6480" s="49"/>
      <c r="GN6480" s="49"/>
      <c r="GO6480" s="49"/>
      <c r="GP6480" s="49"/>
      <c r="GQ6480" s="49"/>
      <c r="GR6480" s="49"/>
      <c r="GS6480" s="49"/>
      <c r="GT6480" s="49"/>
      <c r="GU6480" s="49"/>
      <c r="GV6480" s="49"/>
      <c r="GW6480" s="49"/>
      <c r="GX6480" s="49"/>
      <c r="GY6480" s="49"/>
      <c r="GZ6480" s="49"/>
      <c r="HA6480" s="49"/>
      <c r="HB6480" s="49"/>
      <c r="HC6480" s="49"/>
      <c r="HD6480" s="49"/>
      <c r="HE6480" s="49"/>
      <c r="HF6480" s="49"/>
      <c r="HG6480" s="49"/>
      <c r="HH6480" s="49"/>
      <c r="HI6480" s="49"/>
      <c r="HJ6480" s="49"/>
      <c r="HK6480" s="49"/>
      <c r="HL6480" s="49"/>
      <c r="HM6480" s="49"/>
      <c r="HN6480" s="49"/>
      <c r="HO6480" s="49"/>
      <c r="HP6480" s="49"/>
      <c r="HQ6480" s="49"/>
      <c r="HR6480" s="49"/>
      <c r="HS6480" s="49"/>
      <c r="HT6480" s="49"/>
      <c r="HU6480" s="49"/>
      <c r="HV6480" s="49"/>
      <c r="HW6480" s="49"/>
      <c r="HX6480" s="49"/>
      <c r="HY6480" s="49"/>
      <c r="HZ6480" s="49"/>
      <c r="IA6480" s="49"/>
      <c r="IB6480" s="49"/>
      <c r="IC6480" s="49"/>
      <c r="ID6480" s="49"/>
      <c r="IE6480" s="49"/>
      <c r="IF6480" s="49"/>
      <c r="IG6480" s="49"/>
      <c r="IH6480" s="49"/>
    </row>
    <row r="6481" spans="1:242">
      <c r="A6481" s="32">
        <v>216</v>
      </c>
      <c r="B6481" s="210" t="s">
        <v>7415</v>
      </c>
      <c r="C6481" s="555" t="s">
        <v>7570</v>
      </c>
      <c r="D6481" s="32" t="s">
        <v>7293</v>
      </c>
      <c r="E6481" s="195">
        <f t="shared" si="422"/>
        <v>0</v>
      </c>
      <c r="F6481" s="187"/>
      <c r="G6481" s="187"/>
      <c r="H6481" s="187"/>
      <c r="I6481" s="48"/>
      <c r="J6481" s="49"/>
      <c r="K6481" s="49"/>
      <c r="L6481" s="49"/>
      <c r="M6481" s="49"/>
      <c r="N6481" s="49"/>
      <c r="O6481" s="49"/>
      <c r="P6481" s="49"/>
      <c r="Q6481" s="49"/>
      <c r="R6481" s="49"/>
      <c r="S6481" s="49"/>
      <c r="T6481" s="49"/>
      <c r="U6481" s="49"/>
      <c r="V6481" s="49"/>
      <c r="W6481" s="49"/>
      <c r="X6481" s="49"/>
      <c r="Y6481" s="49"/>
      <c r="Z6481" s="49"/>
      <c r="AA6481" s="49"/>
      <c r="AB6481" s="49"/>
      <c r="AC6481" s="49"/>
      <c r="AD6481" s="49"/>
      <c r="AE6481" s="49"/>
      <c r="AF6481" s="49"/>
      <c r="AG6481" s="49"/>
      <c r="AH6481" s="49"/>
      <c r="AI6481" s="49"/>
      <c r="AJ6481" s="49"/>
      <c r="AK6481" s="49"/>
      <c r="AL6481" s="49"/>
      <c r="AM6481" s="49"/>
      <c r="AN6481" s="49"/>
      <c r="AO6481" s="49"/>
      <c r="AP6481" s="49"/>
      <c r="AQ6481" s="49"/>
      <c r="AR6481" s="49"/>
      <c r="AS6481" s="49"/>
      <c r="AT6481" s="49"/>
      <c r="AU6481" s="49"/>
      <c r="AV6481" s="49"/>
      <c r="AW6481" s="49"/>
      <c r="AX6481" s="49"/>
      <c r="AY6481" s="49"/>
      <c r="AZ6481" s="49"/>
      <c r="BA6481" s="49"/>
      <c r="BB6481" s="49"/>
      <c r="BC6481" s="49"/>
      <c r="BD6481" s="49"/>
      <c r="BE6481" s="49"/>
      <c r="BF6481" s="49"/>
      <c r="BG6481" s="49"/>
      <c r="BH6481" s="49"/>
      <c r="BI6481" s="49"/>
      <c r="BJ6481" s="49"/>
      <c r="BK6481" s="49"/>
      <c r="BL6481" s="49"/>
      <c r="BM6481" s="49"/>
      <c r="BN6481" s="49"/>
      <c r="BO6481" s="49"/>
      <c r="BP6481" s="49"/>
      <c r="BQ6481" s="49"/>
      <c r="BR6481" s="49"/>
      <c r="BS6481" s="49"/>
      <c r="BT6481" s="49"/>
      <c r="BU6481" s="49"/>
      <c r="BV6481" s="49"/>
      <c r="BW6481" s="49"/>
      <c r="BX6481" s="49"/>
      <c r="BY6481" s="49"/>
      <c r="BZ6481" s="49"/>
      <c r="CA6481" s="49"/>
      <c r="CB6481" s="49"/>
      <c r="CC6481" s="49"/>
      <c r="CD6481" s="49"/>
      <c r="CE6481" s="49"/>
      <c r="CF6481" s="49"/>
      <c r="CG6481" s="49"/>
      <c r="CH6481" s="49"/>
      <c r="CI6481" s="49"/>
      <c r="CJ6481" s="49"/>
      <c r="CK6481" s="49"/>
      <c r="CL6481" s="49"/>
      <c r="CM6481" s="49"/>
      <c r="CN6481" s="49"/>
      <c r="CO6481" s="49"/>
      <c r="CP6481" s="49"/>
      <c r="CQ6481" s="49"/>
      <c r="CR6481" s="49"/>
      <c r="CS6481" s="49"/>
      <c r="CT6481" s="49"/>
      <c r="CU6481" s="49"/>
      <c r="CV6481" s="49"/>
      <c r="CW6481" s="49"/>
      <c r="CX6481" s="49"/>
      <c r="CY6481" s="49"/>
      <c r="CZ6481" s="49"/>
      <c r="DA6481" s="49"/>
      <c r="DB6481" s="49"/>
      <c r="DC6481" s="49"/>
      <c r="DD6481" s="49"/>
      <c r="DE6481" s="49"/>
      <c r="DF6481" s="49"/>
      <c r="DG6481" s="49"/>
      <c r="DH6481" s="49"/>
      <c r="DI6481" s="49"/>
      <c r="DJ6481" s="49"/>
      <c r="DK6481" s="49"/>
      <c r="DL6481" s="49"/>
      <c r="DM6481" s="49"/>
      <c r="DN6481" s="49"/>
      <c r="DO6481" s="49"/>
      <c r="DP6481" s="49"/>
      <c r="DQ6481" s="49"/>
      <c r="DR6481" s="49"/>
      <c r="DS6481" s="49"/>
      <c r="DT6481" s="49"/>
      <c r="DU6481" s="49"/>
      <c r="DV6481" s="49"/>
      <c r="DW6481" s="49"/>
      <c r="DX6481" s="49"/>
      <c r="DY6481" s="49"/>
      <c r="DZ6481" s="49"/>
      <c r="EA6481" s="49"/>
      <c r="EB6481" s="49"/>
      <c r="EC6481" s="49"/>
      <c r="ED6481" s="49"/>
      <c r="EE6481" s="49"/>
      <c r="EF6481" s="49"/>
      <c r="EG6481" s="49"/>
      <c r="EH6481" s="49"/>
      <c r="EI6481" s="49"/>
      <c r="EJ6481" s="49"/>
      <c r="EK6481" s="49"/>
      <c r="EL6481" s="49"/>
      <c r="EM6481" s="49"/>
      <c r="EN6481" s="49"/>
      <c r="EO6481" s="49"/>
      <c r="EP6481" s="49"/>
      <c r="EQ6481" s="49"/>
      <c r="ER6481" s="49"/>
      <c r="ES6481" s="49"/>
      <c r="ET6481" s="49"/>
      <c r="EU6481" s="49"/>
      <c r="EV6481" s="49"/>
      <c r="EW6481" s="49"/>
      <c r="EX6481" s="49"/>
      <c r="EY6481" s="49"/>
      <c r="EZ6481" s="49"/>
      <c r="FA6481" s="49"/>
      <c r="FB6481" s="49"/>
      <c r="FC6481" s="49"/>
      <c r="FD6481" s="49"/>
      <c r="FE6481" s="49"/>
      <c r="FF6481" s="49"/>
      <c r="FG6481" s="49"/>
      <c r="FH6481" s="49"/>
      <c r="FI6481" s="49"/>
      <c r="FJ6481" s="49"/>
      <c r="FK6481" s="49"/>
      <c r="FL6481" s="49"/>
      <c r="FM6481" s="49"/>
      <c r="FN6481" s="49"/>
      <c r="FO6481" s="49"/>
      <c r="FP6481" s="49"/>
      <c r="FQ6481" s="49"/>
      <c r="FR6481" s="49"/>
      <c r="FS6481" s="49"/>
      <c r="FT6481" s="49"/>
      <c r="FU6481" s="49"/>
      <c r="FV6481" s="49"/>
      <c r="FW6481" s="49"/>
      <c r="FX6481" s="49"/>
      <c r="FY6481" s="49"/>
      <c r="FZ6481" s="49"/>
      <c r="GA6481" s="49"/>
      <c r="GB6481" s="49"/>
      <c r="GC6481" s="49"/>
      <c r="GD6481" s="49"/>
      <c r="GE6481" s="49"/>
      <c r="GF6481" s="49"/>
      <c r="GG6481" s="49"/>
      <c r="GH6481" s="49"/>
      <c r="GI6481" s="49"/>
      <c r="GJ6481" s="49"/>
      <c r="GK6481" s="49"/>
      <c r="GL6481" s="49"/>
      <c r="GM6481" s="49"/>
      <c r="GN6481" s="49"/>
      <c r="GO6481" s="49"/>
      <c r="GP6481" s="49"/>
      <c r="GQ6481" s="49"/>
      <c r="GR6481" s="49"/>
      <c r="GS6481" s="49"/>
      <c r="GT6481" s="49"/>
      <c r="GU6481" s="49"/>
      <c r="GV6481" s="49"/>
      <c r="GW6481" s="49"/>
      <c r="GX6481" s="49"/>
      <c r="GY6481" s="49"/>
      <c r="GZ6481" s="49"/>
      <c r="HA6481" s="49"/>
      <c r="HB6481" s="49"/>
      <c r="HC6481" s="49"/>
      <c r="HD6481" s="49"/>
      <c r="HE6481" s="49"/>
      <c r="HF6481" s="49"/>
      <c r="HG6481" s="49"/>
      <c r="HH6481" s="49"/>
      <c r="HI6481" s="49"/>
      <c r="HJ6481" s="49"/>
      <c r="HK6481" s="49"/>
      <c r="HL6481" s="49"/>
      <c r="HM6481" s="49"/>
      <c r="HN6481" s="49"/>
      <c r="HO6481" s="49"/>
      <c r="HP6481" s="49"/>
      <c r="HQ6481" s="49"/>
      <c r="HR6481" s="49"/>
      <c r="HS6481" s="49"/>
      <c r="HT6481" s="49"/>
      <c r="HU6481" s="49"/>
      <c r="HV6481" s="49"/>
      <c r="HW6481" s="49"/>
      <c r="HX6481" s="49"/>
      <c r="HY6481" s="49"/>
      <c r="HZ6481" s="49"/>
      <c r="IA6481" s="49"/>
      <c r="IB6481" s="49"/>
      <c r="IC6481" s="49"/>
      <c r="ID6481" s="49"/>
      <c r="IE6481" s="49"/>
      <c r="IF6481" s="49"/>
      <c r="IG6481" s="49"/>
      <c r="IH6481" s="49"/>
    </row>
    <row r="6482" spans="1:242">
      <c r="A6482" s="32">
        <v>217</v>
      </c>
      <c r="B6482" s="210" t="s">
        <v>7571</v>
      </c>
      <c r="C6482" s="555" t="s">
        <v>7572</v>
      </c>
      <c r="D6482" s="32" t="s">
        <v>1808</v>
      </c>
      <c r="E6482" s="195">
        <f t="shared" si="422"/>
        <v>0</v>
      </c>
      <c r="F6482" s="187"/>
      <c r="G6482" s="187"/>
      <c r="H6482" s="187"/>
      <c r="I6482" s="48"/>
      <c r="J6482" s="49"/>
      <c r="K6482" s="49"/>
      <c r="L6482" s="49"/>
      <c r="M6482" s="49"/>
      <c r="N6482" s="49"/>
      <c r="O6482" s="49"/>
      <c r="P6482" s="49"/>
      <c r="Q6482" s="49"/>
      <c r="R6482" s="49"/>
      <c r="S6482" s="49"/>
      <c r="T6482" s="49"/>
      <c r="U6482" s="49"/>
      <c r="V6482" s="49"/>
      <c r="W6482" s="49"/>
      <c r="X6482" s="49"/>
      <c r="Y6482" s="49"/>
      <c r="Z6482" s="49"/>
      <c r="AA6482" s="49"/>
      <c r="AB6482" s="49"/>
      <c r="AC6482" s="49"/>
      <c r="AD6482" s="49"/>
      <c r="AE6482" s="49"/>
      <c r="AF6482" s="49"/>
      <c r="AG6482" s="49"/>
      <c r="AH6482" s="49"/>
      <c r="AI6482" s="49"/>
      <c r="AJ6482" s="49"/>
      <c r="AK6482" s="49"/>
      <c r="AL6482" s="49"/>
      <c r="AM6482" s="49"/>
      <c r="AN6482" s="49"/>
      <c r="AO6482" s="49"/>
      <c r="AP6482" s="49"/>
      <c r="AQ6482" s="49"/>
      <c r="AR6482" s="49"/>
      <c r="AS6482" s="49"/>
      <c r="AT6482" s="49"/>
      <c r="AU6482" s="49"/>
      <c r="AV6482" s="49"/>
      <c r="AW6482" s="49"/>
      <c r="AX6482" s="49"/>
      <c r="AY6482" s="49"/>
      <c r="AZ6482" s="49"/>
      <c r="BA6482" s="49"/>
      <c r="BB6482" s="49"/>
      <c r="BC6482" s="49"/>
      <c r="BD6482" s="49"/>
      <c r="BE6482" s="49"/>
      <c r="BF6482" s="49"/>
      <c r="BG6482" s="49"/>
      <c r="BH6482" s="49"/>
      <c r="BI6482" s="49"/>
      <c r="BJ6482" s="49"/>
      <c r="BK6482" s="49"/>
      <c r="BL6482" s="49"/>
      <c r="BM6482" s="49"/>
      <c r="BN6482" s="49"/>
      <c r="BO6482" s="49"/>
      <c r="BP6482" s="49"/>
      <c r="BQ6482" s="49"/>
      <c r="BR6482" s="49"/>
      <c r="BS6482" s="49"/>
      <c r="BT6482" s="49"/>
      <c r="BU6482" s="49"/>
      <c r="BV6482" s="49"/>
      <c r="BW6482" s="49"/>
      <c r="BX6482" s="49"/>
      <c r="BY6482" s="49"/>
      <c r="BZ6482" s="49"/>
      <c r="CA6482" s="49"/>
      <c r="CB6482" s="49"/>
      <c r="CC6482" s="49"/>
      <c r="CD6482" s="49"/>
      <c r="CE6482" s="49"/>
      <c r="CF6482" s="49"/>
      <c r="CG6482" s="49"/>
      <c r="CH6482" s="49"/>
      <c r="CI6482" s="49"/>
      <c r="CJ6482" s="49"/>
      <c r="CK6482" s="49"/>
      <c r="CL6482" s="49"/>
      <c r="CM6482" s="49"/>
      <c r="CN6482" s="49"/>
      <c r="CO6482" s="49"/>
      <c r="CP6482" s="49"/>
      <c r="CQ6482" s="49"/>
      <c r="CR6482" s="49"/>
      <c r="CS6482" s="49"/>
      <c r="CT6482" s="49"/>
      <c r="CU6482" s="49"/>
      <c r="CV6482" s="49"/>
      <c r="CW6482" s="49"/>
      <c r="CX6482" s="49"/>
      <c r="CY6482" s="49"/>
      <c r="CZ6482" s="49"/>
      <c r="DA6482" s="49"/>
      <c r="DB6482" s="49"/>
      <c r="DC6482" s="49"/>
      <c r="DD6482" s="49"/>
      <c r="DE6482" s="49"/>
      <c r="DF6482" s="49"/>
      <c r="DG6482" s="49"/>
      <c r="DH6482" s="49"/>
      <c r="DI6482" s="49"/>
      <c r="DJ6482" s="49"/>
      <c r="DK6482" s="49"/>
      <c r="DL6482" s="49"/>
      <c r="DM6482" s="49"/>
      <c r="DN6482" s="49"/>
      <c r="DO6482" s="49"/>
      <c r="DP6482" s="49"/>
      <c r="DQ6482" s="49"/>
      <c r="DR6482" s="49"/>
      <c r="DS6482" s="49"/>
      <c r="DT6482" s="49"/>
      <c r="DU6482" s="49"/>
      <c r="DV6482" s="49"/>
      <c r="DW6482" s="49"/>
      <c r="DX6482" s="49"/>
      <c r="DY6482" s="49"/>
      <c r="DZ6482" s="49"/>
      <c r="EA6482" s="49"/>
      <c r="EB6482" s="49"/>
      <c r="EC6482" s="49"/>
      <c r="ED6482" s="49"/>
      <c r="EE6482" s="49"/>
      <c r="EF6482" s="49"/>
      <c r="EG6482" s="49"/>
      <c r="EH6482" s="49"/>
      <c r="EI6482" s="49"/>
      <c r="EJ6482" s="49"/>
      <c r="EK6482" s="49"/>
      <c r="EL6482" s="49"/>
      <c r="EM6482" s="49"/>
      <c r="EN6482" s="49"/>
      <c r="EO6482" s="49"/>
      <c r="EP6482" s="49"/>
      <c r="EQ6482" s="49"/>
      <c r="ER6482" s="49"/>
      <c r="ES6482" s="49"/>
      <c r="ET6482" s="49"/>
      <c r="EU6482" s="49"/>
      <c r="EV6482" s="49"/>
      <c r="EW6482" s="49"/>
      <c r="EX6482" s="49"/>
      <c r="EY6482" s="49"/>
      <c r="EZ6482" s="49"/>
      <c r="FA6482" s="49"/>
      <c r="FB6482" s="49"/>
      <c r="FC6482" s="49"/>
      <c r="FD6482" s="49"/>
      <c r="FE6482" s="49"/>
      <c r="FF6482" s="49"/>
      <c r="FG6482" s="49"/>
      <c r="FH6482" s="49"/>
      <c r="FI6482" s="49"/>
      <c r="FJ6482" s="49"/>
      <c r="FK6482" s="49"/>
      <c r="FL6482" s="49"/>
      <c r="FM6482" s="49"/>
      <c r="FN6482" s="49"/>
      <c r="FO6482" s="49"/>
      <c r="FP6482" s="49"/>
      <c r="FQ6482" s="49"/>
      <c r="FR6482" s="49"/>
      <c r="FS6482" s="49"/>
      <c r="FT6482" s="49"/>
      <c r="FU6482" s="49"/>
      <c r="FV6482" s="49"/>
      <c r="FW6482" s="49"/>
      <c r="FX6482" s="49"/>
      <c r="FY6482" s="49"/>
      <c r="FZ6482" s="49"/>
      <c r="GA6482" s="49"/>
      <c r="GB6482" s="49"/>
      <c r="GC6482" s="49"/>
      <c r="GD6482" s="49"/>
      <c r="GE6482" s="49"/>
      <c r="GF6482" s="49"/>
      <c r="GG6482" s="49"/>
      <c r="GH6482" s="49"/>
      <c r="GI6482" s="49"/>
      <c r="GJ6482" s="49"/>
      <c r="GK6482" s="49"/>
      <c r="GL6482" s="49"/>
      <c r="GM6482" s="49"/>
      <c r="GN6482" s="49"/>
      <c r="GO6482" s="49"/>
      <c r="GP6482" s="49"/>
      <c r="GQ6482" s="49"/>
      <c r="GR6482" s="49"/>
      <c r="GS6482" s="49"/>
      <c r="GT6482" s="49"/>
      <c r="GU6482" s="49"/>
      <c r="GV6482" s="49"/>
      <c r="GW6482" s="49"/>
      <c r="GX6482" s="49"/>
      <c r="GY6482" s="49"/>
      <c r="GZ6482" s="49"/>
      <c r="HA6482" s="49"/>
      <c r="HB6482" s="49"/>
      <c r="HC6482" s="49"/>
      <c r="HD6482" s="49"/>
      <c r="HE6482" s="49"/>
      <c r="HF6482" s="49"/>
      <c r="HG6482" s="49"/>
      <c r="HH6482" s="49"/>
      <c r="HI6482" s="49"/>
      <c r="HJ6482" s="49"/>
      <c r="HK6482" s="49"/>
      <c r="HL6482" s="49"/>
      <c r="HM6482" s="49"/>
      <c r="HN6482" s="49"/>
      <c r="HO6482" s="49"/>
      <c r="HP6482" s="49"/>
      <c r="HQ6482" s="49"/>
      <c r="HR6482" s="49"/>
      <c r="HS6482" s="49"/>
      <c r="HT6482" s="49"/>
      <c r="HU6482" s="49"/>
      <c r="HV6482" s="49"/>
      <c r="HW6482" s="49"/>
      <c r="HX6482" s="49"/>
      <c r="HY6482" s="49"/>
      <c r="HZ6482" s="49"/>
      <c r="IA6482" s="49"/>
      <c r="IB6482" s="49"/>
      <c r="IC6482" s="49"/>
      <c r="ID6482" s="49"/>
      <c r="IE6482" s="49"/>
      <c r="IF6482" s="49"/>
      <c r="IG6482" s="49"/>
      <c r="IH6482" s="49"/>
    </row>
    <row r="6483" spans="1:242" ht="46.5">
      <c r="A6483" s="32">
        <v>218</v>
      </c>
      <c r="B6483" s="210" t="s">
        <v>7573</v>
      </c>
      <c r="C6483" s="559" t="s">
        <v>7574</v>
      </c>
      <c r="D6483" s="32" t="s">
        <v>7293</v>
      </c>
      <c r="E6483" s="195">
        <f t="shared" si="422"/>
        <v>0</v>
      </c>
      <c r="F6483" s="187"/>
      <c r="G6483" s="187"/>
      <c r="H6483" s="187"/>
      <c r="I6483" s="48"/>
      <c r="J6483" s="49"/>
      <c r="K6483" s="49"/>
      <c r="L6483" s="49"/>
      <c r="M6483" s="49"/>
      <c r="N6483" s="49"/>
      <c r="O6483" s="49"/>
      <c r="P6483" s="49"/>
      <c r="Q6483" s="49"/>
      <c r="R6483" s="49"/>
      <c r="S6483" s="49"/>
      <c r="T6483" s="49"/>
      <c r="U6483" s="49"/>
      <c r="V6483" s="49"/>
      <c r="W6483" s="49"/>
      <c r="X6483" s="49"/>
      <c r="Y6483" s="49"/>
      <c r="Z6483" s="49"/>
      <c r="AA6483" s="49"/>
      <c r="AB6483" s="49"/>
      <c r="AC6483" s="49"/>
      <c r="AD6483" s="49"/>
      <c r="AE6483" s="49"/>
      <c r="AF6483" s="49"/>
      <c r="AG6483" s="49"/>
      <c r="AH6483" s="49"/>
      <c r="AI6483" s="49"/>
      <c r="AJ6483" s="49"/>
      <c r="AK6483" s="49"/>
      <c r="AL6483" s="49"/>
      <c r="AM6483" s="49"/>
      <c r="AN6483" s="49"/>
      <c r="AO6483" s="49"/>
      <c r="AP6483" s="49"/>
      <c r="AQ6483" s="49"/>
      <c r="AR6483" s="49"/>
      <c r="AS6483" s="49"/>
      <c r="AT6483" s="49"/>
      <c r="AU6483" s="49"/>
      <c r="AV6483" s="49"/>
      <c r="AW6483" s="49"/>
      <c r="AX6483" s="49"/>
      <c r="AY6483" s="49"/>
      <c r="AZ6483" s="49"/>
      <c r="BA6483" s="49"/>
      <c r="BB6483" s="49"/>
      <c r="BC6483" s="49"/>
      <c r="BD6483" s="49"/>
      <c r="BE6483" s="49"/>
      <c r="BF6483" s="49"/>
      <c r="BG6483" s="49"/>
      <c r="BH6483" s="49"/>
      <c r="BI6483" s="49"/>
      <c r="BJ6483" s="49"/>
      <c r="BK6483" s="49"/>
      <c r="BL6483" s="49"/>
      <c r="BM6483" s="49"/>
      <c r="BN6483" s="49"/>
      <c r="BO6483" s="49"/>
      <c r="BP6483" s="49"/>
      <c r="BQ6483" s="49"/>
      <c r="BR6483" s="49"/>
      <c r="BS6483" s="49"/>
      <c r="BT6483" s="49"/>
      <c r="BU6483" s="49"/>
      <c r="BV6483" s="49"/>
      <c r="BW6483" s="49"/>
      <c r="BX6483" s="49"/>
      <c r="BY6483" s="49"/>
      <c r="BZ6483" s="49"/>
      <c r="CA6483" s="49"/>
      <c r="CB6483" s="49"/>
      <c r="CC6483" s="49"/>
      <c r="CD6483" s="49"/>
      <c r="CE6483" s="49"/>
      <c r="CF6483" s="49"/>
      <c r="CG6483" s="49"/>
      <c r="CH6483" s="49"/>
      <c r="CI6483" s="49"/>
      <c r="CJ6483" s="49"/>
      <c r="CK6483" s="49"/>
      <c r="CL6483" s="49"/>
      <c r="CM6483" s="49"/>
      <c r="CN6483" s="49"/>
      <c r="CO6483" s="49"/>
      <c r="CP6483" s="49"/>
      <c r="CQ6483" s="49"/>
      <c r="CR6483" s="49"/>
      <c r="CS6483" s="49"/>
      <c r="CT6483" s="49"/>
      <c r="CU6483" s="49"/>
      <c r="CV6483" s="49"/>
      <c r="CW6483" s="49"/>
      <c r="CX6483" s="49"/>
      <c r="CY6483" s="49"/>
      <c r="CZ6483" s="49"/>
      <c r="DA6483" s="49"/>
      <c r="DB6483" s="49"/>
      <c r="DC6483" s="49"/>
      <c r="DD6483" s="49"/>
      <c r="DE6483" s="49"/>
      <c r="DF6483" s="49"/>
      <c r="DG6483" s="49"/>
      <c r="DH6483" s="49"/>
      <c r="DI6483" s="49"/>
      <c r="DJ6483" s="49"/>
      <c r="DK6483" s="49"/>
      <c r="DL6483" s="49"/>
      <c r="DM6483" s="49"/>
      <c r="DN6483" s="49"/>
      <c r="DO6483" s="49"/>
      <c r="DP6483" s="49"/>
      <c r="DQ6483" s="49"/>
      <c r="DR6483" s="49"/>
      <c r="DS6483" s="49"/>
      <c r="DT6483" s="49"/>
      <c r="DU6483" s="49"/>
      <c r="DV6483" s="49"/>
      <c r="DW6483" s="49"/>
      <c r="DX6483" s="49"/>
      <c r="DY6483" s="49"/>
      <c r="DZ6483" s="49"/>
      <c r="EA6483" s="49"/>
      <c r="EB6483" s="49"/>
      <c r="EC6483" s="49"/>
      <c r="ED6483" s="49"/>
      <c r="EE6483" s="49"/>
      <c r="EF6483" s="49"/>
      <c r="EG6483" s="49"/>
      <c r="EH6483" s="49"/>
      <c r="EI6483" s="49"/>
      <c r="EJ6483" s="49"/>
      <c r="EK6483" s="49"/>
      <c r="EL6483" s="49"/>
      <c r="EM6483" s="49"/>
      <c r="EN6483" s="49"/>
      <c r="EO6483" s="49"/>
      <c r="EP6483" s="49"/>
      <c r="EQ6483" s="49"/>
      <c r="ER6483" s="49"/>
      <c r="ES6483" s="49"/>
      <c r="ET6483" s="49"/>
      <c r="EU6483" s="49"/>
      <c r="EV6483" s="49"/>
      <c r="EW6483" s="49"/>
      <c r="EX6483" s="49"/>
      <c r="EY6483" s="49"/>
      <c r="EZ6483" s="49"/>
      <c r="FA6483" s="49"/>
      <c r="FB6483" s="49"/>
      <c r="FC6483" s="49"/>
      <c r="FD6483" s="49"/>
      <c r="FE6483" s="49"/>
      <c r="FF6483" s="49"/>
      <c r="FG6483" s="49"/>
      <c r="FH6483" s="49"/>
      <c r="FI6483" s="49"/>
      <c r="FJ6483" s="49"/>
      <c r="FK6483" s="49"/>
      <c r="FL6483" s="49"/>
      <c r="FM6483" s="49"/>
      <c r="FN6483" s="49"/>
      <c r="FO6483" s="49"/>
      <c r="FP6483" s="49"/>
      <c r="FQ6483" s="49"/>
      <c r="FR6483" s="49"/>
      <c r="FS6483" s="49"/>
      <c r="FT6483" s="49"/>
      <c r="FU6483" s="49"/>
      <c r="FV6483" s="49"/>
      <c r="FW6483" s="49"/>
      <c r="FX6483" s="49"/>
      <c r="FY6483" s="49"/>
      <c r="FZ6483" s="49"/>
      <c r="GA6483" s="49"/>
      <c r="GB6483" s="49"/>
      <c r="GC6483" s="49"/>
      <c r="GD6483" s="49"/>
      <c r="GE6483" s="49"/>
      <c r="GF6483" s="49"/>
      <c r="GG6483" s="49"/>
      <c r="GH6483" s="49"/>
      <c r="GI6483" s="49"/>
      <c r="GJ6483" s="49"/>
      <c r="GK6483" s="49"/>
      <c r="GL6483" s="49"/>
      <c r="GM6483" s="49"/>
      <c r="GN6483" s="49"/>
      <c r="GO6483" s="49"/>
      <c r="GP6483" s="49"/>
      <c r="GQ6483" s="49"/>
      <c r="GR6483" s="49"/>
      <c r="GS6483" s="49"/>
      <c r="GT6483" s="49"/>
      <c r="GU6483" s="49"/>
      <c r="GV6483" s="49"/>
      <c r="GW6483" s="49"/>
      <c r="GX6483" s="49"/>
      <c r="GY6483" s="49"/>
      <c r="GZ6483" s="49"/>
      <c r="HA6483" s="49"/>
      <c r="HB6483" s="49"/>
      <c r="HC6483" s="49"/>
      <c r="HD6483" s="49"/>
      <c r="HE6483" s="49"/>
      <c r="HF6483" s="49"/>
      <c r="HG6483" s="49"/>
      <c r="HH6483" s="49"/>
      <c r="HI6483" s="49"/>
      <c r="HJ6483" s="49"/>
      <c r="HK6483" s="49"/>
      <c r="HL6483" s="49"/>
      <c r="HM6483" s="49"/>
      <c r="HN6483" s="49"/>
      <c r="HO6483" s="49"/>
      <c r="HP6483" s="49"/>
      <c r="HQ6483" s="49"/>
      <c r="HR6483" s="49"/>
      <c r="HS6483" s="49"/>
      <c r="HT6483" s="49"/>
      <c r="HU6483" s="49"/>
      <c r="HV6483" s="49"/>
      <c r="HW6483" s="49"/>
      <c r="HX6483" s="49"/>
      <c r="HY6483" s="49"/>
      <c r="HZ6483" s="49"/>
      <c r="IA6483" s="49"/>
      <c r="IB6483" s="49"/>
      <c r="IC6483" s="49"/>
      <c r="ID6483" s="49"/>
      <c r="IE6483" s="49"/>
      <c r="IF6483" s="49"/>
      <c r="IG6483" s="49"/>
      <c r="IH6483" s="49"/>
    </row>
    <row r="6484" spans="1:242">
      <c r="A6484" s="32">
        <v>219</v>
      </c>
      <c r="B6484" s="210" t="s">
        <v>7295</v>
      </c>
      <c r="C6484" s="555" t="s">
        <v>7414</v>
      </c>
      <c r="D6484" s="32" t="s">
        <v>1808</v>
      </c>
      <c r="E6484" s="195">
        <f t="shared" si="422"/>
        <v>0</v>
      </c>
      <c r="F6484" s="187"/>
      <c r="G6484" s="187"/>
      <c r="H6484" s="187"/>
      <c r="I6484" s="48"/>
      <c r="J6484" s="49"/>
      <c r="K6484" s="49"/>
      <c r="L6484" s="49"/>
      <c r="M6484" s="49"/>
      <c r="N6484" s="49"/>
      <c r="O6484" s="49"/>
      <c r="P6484" s="49"/>
      <c r="Q6484" s="49"/>
      <c r="R6484" s="49"/>
      <c r="S6484" s="49"/>
      <c r="T6484" s="49"/>
      <c r="U6484" s="49"/>
      <c r="V6484" s="49"/>
      <c r="W6484" s="49"/>
      <c r="X6484" s="49"/>
      <c r="Y6484" s="49"/>
      <c r="Z6484" s="49"/>
      <c r="AA6484" s="49"/>
      <c r="AB6484" s="49"/>
      <c r="AC6484" s="49"/>
      <c r="AD6484" s="49"/>
      <c r="AE6484" s="49"/>
      <c r="AF6484" s="49"/>
      <c r="AG6484" s="49"/>
      <c r="AH6484" s="49"/>
      <c r="AI6484" s="49"/>
      <c r="AJ6484" s="49"/>
      <c r="AK6484" s="49"/>
      <c r="AL6484" s="49"/>
      <c r="AM6484" s="49"/>
      <c r="AN6484" s="49"/>
      <c r="AO6484" s="49"/>
      <c r="AP6484" s="49"/>
      <c r="AQ6484" s="49"/>
      <c r="AR6484" s="49"/>
      <c r="AS6484" s="49"/>
      <c r="AT6484" s="49"/>
      <c r="AU6484" s="49"/>
      <c r="AV6484" s="49"/>
      <c r="AW6484" s="49"/>
      <c r="AX6484" s="49"/>
      <c r="AY6484" s="49"/>
      <c r="AZ6484" s="49"/>
      <c r="BA6484" s="49"/>
      <c r="BB6484" s="49"/>
      <c r="BC6484" s="49"/>
      <c r="BD6484" s="49"/>
      <c r="BE6484" s="49"/>
      <c r="BF6484" s="49"/>
      <c r="BG6484" s="49"/>
      <c r="BH6484" s="49"/>
      <c r="BI6484" s="49"/>
      <c r="BJ6484" s="49"/>
      <c r="BK6484" s="49"/>
      <c r="BL6484" s="49"/>
      <c r="BM6484" s="49"/>
      <c r="BN6484" s="49"/>
      <c r="BO6484" s="49"/>
      <c r="BP6484" s="49"/>
      <c r="BQ6484" s="49"/>
      <c r="BR6484" s="49"/>
      <c r="BS6484" s="49"/>
      <c r="BT6484" s="49"/>
      <c r="BU6484" s="49"/>
      <c r="BV6484" s="49"/>
      <c r="BW6484" s="49"/>
      <c r="BX6484" s="49"/>
      <c r="BY6484" s="49"/>
      <c r="BZ6484" s="49"/>
      <c r="CA6484" s="49"/>
      <c r="CB6484" s="49"/>
      <c r="CC6484" s="49"/>
      <c r="CD6484" s="49"/>
      <c r="CE6484" s="49"/>
      <c r="CF6484" s="49"/>
      <c r="CG6484" s="49"/>
      <c r="CH6484" s="49"/>
      <c r="CI6484" s="49"/>
      <c r="CJ6484" s="49"/>
      <c r="CK6484" s="49"/>
      <c r="CL6484" s="49"/>
      <c r="CM6484" s="49"/>
      <c r="CN6484" s="49"/>
      <c r="CO6484" s="49"/>
      <c r="CP6484" s="49"/>
      <c r="CQ6484" s="49"/>
      <c r="CR6484" s="49"/>
      <c r="CS6484" s="49"/>
      <c r="CT6484" s="49"/>
      <c r="CU6484" s="49"/>
      <c r="CV6484" s="49"/>
      <c r="CW6484" s="49"/>
      <c r="CX6484" s="49"/>
      <c r="CY6484" s="49"/>
      <c r="CZ6484" s="49"/>
      <c r="DA6484" s="49"/>
      <c r="DB6484" s="49"/>
      <c r="DC6484" s="49"/>
      <c r="DD6484" s="49"/>
      <c r="DE6484" s="49"/>
      <c r="DF6484" s="49"/>
      <c r="DG6484" s="49"/>
      <c r="DH6484" s="49"/>
      <c r="DI6484" s="49"/>
      <c r="DJ6484" s="49"/>
      <c r="DK6484" s="49"/>
      <c r="DL6484" s="49"/>
      <c r="DM6484" s="49"/>
      <c r="DN6484" s="49"/>
      <c r="DO6484" s="49"/>
      <c r="DP6484" s="49"/>
      <c r="DQ6484" s="49"/>
      <c r="DR6484" s="49"/>
      <c r="DS6484" s="49"/>
      <c r="DT6484" s="49"/>
      <c r="DU6484" s="49"/>
      <c r="DV6484" s="49"/>
      <c r="DW6484" s="49"/>
      <c r="DX6484" s="49"/>
      <c r="DY6484" s="49"/>
      <c r="DZ6484" s="49"/>
      <c r="EA6484" s="49"/>
      <c r="EB6484" s="49"/>
      <c r="EC6484" s="49"/>
      <c r="ED6484" s="49"/>
      <c r="EE6484" s="49"/>
      <c r="EF6484" s="49"/>
      <c r="EG6484" s="49"/>
      <c r="EH6484" s="49"/>
      <c r="EI6484" s="49"/>
      <c r="EJ6484" s="49"/>
      <c r="EK6484" s="49"/>
      <c r="EL6484" s="49"/>
      <c r="EM6484" s="49"/>
      <c r="EN6484" s="49"/>
      <c r="EO6484" s="49"/>
      <c r="EP6484" s="49"/>
      <c r="EQ6484" s="49"/>
      <c r="ER6484" s="49"/>
      <c r="ES6484" s="49"/>
      <c r="ET6484" s="49"/>
      <c r="EU6484" s="49"/>
      <c r="EV6484" s="49"/>
      <c r="EW6484" s="49"/>
      <c r="EX6484" s="49"/>
      <c r="EY6484" s="49"/>
      <c r="EZ6484" s="49"/>
      <c r="FA6484" s="49"/>
      <c r="FB6484" s="49"/>
      <c r="FC6484" s="49"/>
      <c r="FD6484" s="49"/>
      <c r="FE6484" s="49"/>
      <c r="FF6484" s="49"/>
      <c r="FG6484" s="49"/>
      <c r="FH6484" s="49"/>
      <c r="FI6484" s="49"/>
      <c r="FJ6484" s="49"/>
      <c r="FK6484" s="49"/>
      <c r="FL6484" s="49"/>
      <c r="FM6484" s="49"/>
      <c r="FN6484" s="49"/>
      <c r="FO6484" s="49"/>
      <c r="FP6484" s="49"/>
      <c r="FQ6484" s="49"/>
      <c r="FR6484" s="49"/>
      <c r="FS6484" s="49"/>
      <c r="FT6484" s="49"/>
      <c r="FU6484" s="49"/>
      <c r="FV6484" s="49"/>
      <c r="FW6484" s="49"/>
      <c r="FX6484" s="49"/>
      <c r="FY6484" s="49"/>
      <c r="FZ6484" s="49"/>
      <c r="GA6484" s="49"/>
      <c r="GB6484" s="49"/>
      <c r="GC6484" s="49"/>
      <c r="GD6484" s="49"/>
      <c r="GE6484" s="49"/>
      <c r="GF6484" s="49"/>
      <c r="GG6484" s="49"/>
      <c r="GH6484" s="49"/>
      <c r="GI6484" s="49"/>
      <c r="GJ6484" s="49"/>
      <c r="GK6484" s="49"/>
      <c r="GL6484" s="49"/>
      <c r="GM6484" s="49"/>
      <c r="GN6484" s="49"/>
      <c r="GO6484" s="49"/>
      <c r="GP6484" s="49"/>
      <c r="GQ6484" s="49"/>
      <c r="GR6484" s="49"/>
      <c r="GS6484" s="49"/>
      <c r="GT6484" s="49"/>
      <c r="GU6484" s="49"/>
      <c r="GV6484" s="49"/>
      <c r="GW6484" s="49"/>
      <c r="GX6484" s="49"/>
      <c r="GY6484" s="49"/>
      <c r="GZ6484" s="49"/>
      <c r="HA6484" s="49"/>
      <c r="HB6484" s="49"/>
      <c r="HC6484" s="49"/>
      <c r="HD6484" s="49"/>
      <c r="HE6484" s="49"/>
      <c r="HF6484" s="49"/>
      <c r="HG6484" s="49"/>
      <c r="HH6484" s="49"/>
      <c r="HI6484" s="49"/>
      <c r="HJ6484" s="49"/>
      <c r="HK6484" s="49"/>
      <c r="HL6484" s="49"/>
      <c r="HM6484" s="49"/>
      <c r="HN6484" s="49"/>
      <c r="HO6484" s="49"/>
      <c r="HP6484" s="49"/>
      <c r="HQ6484" s="49"/>
      <c r="HR6484" s="49"/>
      <c r="HS6484" s="49"/>
      <c r="HT6484" s="49"/>
      <c r="HU6484" s="49"/>
      <c r="HV6484" s="49"/>
      <c r="HW6484" s="49"/>
      <c r="HX6484" s="49"/>
      <c r="HY6484" s="49"/>
      <c r="HZ6484" s="49"/>
      <c r="IA6484" s="49"/>
      <c r="IB6484" s="49"/>
      <c r="IC6484" s="49"/>
      <c r="ID6484" s="49"/>
      <c r="IE6484" s="49"/>
      <c r="IF6484" s="49"/>
      <c r="IG6484" s="49"/>
      <c r="IH6484" s="49"/>
    </row>
    <row r="6485" spans="1:242">
      <c r="A6485" s="32">
        <v>220</v>
      </c>
      <c r="B6485" s="210" t="s">
        <v>726</v>
      </c>
      <c r="C6485" s="555" t="s">
        <v>7575</v>
      </c>
      <c r="D6485" s="32" t="s">
        <v>1808</v>
      </c>
      <c r="E6485" s="195">
        <f t="shared" si="422"/>
        <v>0</v>
      </c>
      <c r="F6485" s="187"/>
      <c r="G6485" s="187"/>
      <c r="H6485" s="187"/>
      <c r="I6485" s="48"/>
      <c r="J6485" s="49"/>
      <c r="K6485" s="49"/>
      <c r="L6485" s="49"/>
      <c r="M6485" s="49"/>
      <c r="N6485" s="49"/>
      <c r="O6485" s="49"/>
      <c r="P6485" s="49"/>
      <c r="Q6485" s="49"/>
      <c r="R6485" s="49"/>
      <c r="S6485" s="49"/>
      <c r="T6485" s="49"/>
      <c r="U6485" s="49"/>
      <c r="V6485" s="49"/>
      <c r="W6485" s="49"/>
      <c r="X6485" s="49"/>
      <c r="Y6485" s="49"/>
      <c r="Z6485" s="49"/>
      <c r="AA6485" s="49"/>
      <c r="AB6485" s="49"/>
      <c r="AC6485" s="49"/>
      <c r="AD6485" s="49"/>
      <c r="AE6485" s="49"/>
      <c r="AF6485" s="49"/>
      <c r="AG6485" s="49"/>
      <c r="AH6485" s="49"/>
      <c r="AI6485" s="49"/>
      <c r="AJ6485" s="49"/>
      <c r="AK6485" s="49"/>
      <c r="AL6485" s="49"/>
      <c r="AM6485" s="49"/>
      <c r="AN6485" s="49"/>
      <c r="AO6485" s="49"/>
      <c r="AP6485" s="49"/>
      <c r="AQ6485" s="49"/>
      <c r="AR6485" s="49"/>
      <c r="AS6485" s="49"/>
      <c r="AT6485" s="49"/>
      <c r="AU6485" s="49"/>
      <c r="AV6485" s="49"/>
      <c r="AW6485" s="49"/>
      <c r="AX6485" s="49"/>
      <c r="AY6485" s="49"/>
      <c r="AZ6485" s="49"/>
      <c r="BA6485" s="49"/>
      <c r="BB6485" s="49"/>
      <c r="BC6485" s="49"/>
      <c r="BD6485" s="49"/>
      <c r="BE6485" s="49"/>
      <c r="BF6485" s="49"/>
      <c r="BG6485" s="49"/>
      <c r="BH6485" s="49"/>
      <c r="BI6485" s="49"/>
      <c r="BJ6485" s="49"/>
      <c r="BK6485" s="49"/>
      <c r="BL6485" s="49"/>
      <c r="BM6485" s="49"/>
      <c r="BN6485" s="49"/>
      <c r="BO6485" s="49"/>
      <c r="BP6485" s="49"/>
      <c r="BQ6485" s="49"/>
      <c r="BR6485" s="49"/>
      <c r="BS6485" s="49"/>
      <c r="BT6485" s="49"/>
      <c r="BU6485" s="49"/>
      <c r="BV6485" s="49"/>
      <c r="BW6485" s="49"/>
      <c r="BX6485" s="49"/>
      <c r="BY6485" s="49"/>
      <c r="BZ6485" s="49"/>
      <c r="CA6485" s="49"/>
      <c r="CB6485" s="49"/>
      <c r="CC6485" s="49"/>
      <c r="CD6485" s="49"/>
      <c r="CE6485" s="49"/>
      <c r="CF6485" s="49"/>
      <c r="CG6485" s="49"/>
      <c r="CH6485" s="49"/>
      <c r="CI6485" s="49"/>
      <c r="CJ6485" s="49"/>
      <c r="CK6485" s="49"/>
      <c r="CL6485" s="49"/>
      <c r="CM6485" s="49"/>
      <c r="CN6485" s="49"/>
      <c r="CO6485" s="49"/>
      <c r="CP6485" s="49"/>
      <c r="CQ6485" s="49"/>
      <c r="CR6485" s="49"/>
      <c r="CS6485" s="49"/>
      <c r="CT6485" s="49"/>
      <c r="CU6485" s="49"/>
      <c r="CV6485" s="49"/>
      <c r="CW6485" s="49"/>
      <c r="CX6485" s="49"/>
      <c r="CY6485" s="49"/>
      <c r="CZ6485" s="49"/>
      <c r="DA6485" s="49"/>
      <c r="DB6485" s="49"/>
      <c r="DC6485" s="49"/>
      <c r="DD6485" s="49"/>
      <c r="DE6485" s="49"/>
      <c r="DF6485" s="49"/>
      <c r="DG6485" s="49"/>
      <c r="DH6485" s="49"/>
      <c r="DI6485" s="49"/>
      <c r="DJ6485" s="49"/>
      <c r="DK6485" s="49"/>
      <c r="DL6485" s="49"/>
      <c r="DM6485" s="49"/>
      <c r="DN6485" s="49"/>
      <c r="DO6485" s="49"/>
      <c r="DP6485" s="49"/>
      <c r="DQ6485" s="49"/>
      <c r="DR6485" s="49"/>
      <c r="DS6485" s="49"/>
      <c r="DT6485" s="49"/>
      <c r="DU6485" s="49"/>
      <c r="DV6485" s="49"/>
      <c r="DW6485" s="49"/>
      <c r="DX6485" s="49"/>
      <c r="DY6485" s="49"/>
      <c r="DZ6485" s="49"/>
      <c r="EA6485" s="49"/>
      <c r="EB6485" s="49"/>
      <c r="EC6485" s="49"/>
      <c r="ED6485" s="49"/>
      <c r="EE6485" s="49"/>
      <c r="EF6485" s="49"/>
      <c r="EG6485" s="49"/>
      <c r="EH6485" s="49"/>
      <c r="EI6485" s="49"/>
      <c r="EJ6485" s="49"/>
      <c r="EK6485" s="49"/>
      <c r="EL6485" s="49"/>
      <c r="EM6485" s="49"/>
      <c r="EN6485" s="49"/>
      <c r="EO6485" s="49"/>
      <c r="EP6485" s="49"/>
      <c r="EQ6485" s="49"/>
      <c r="ER6485" s="49"/>
      <c r="ES6485" s="49"/>
      <c r="ET6485" s="49"/>
      <c r="EU6485" s="49"/>
      <c r="EV6485" s="49"/>
      <c r="EW6485" s="49"/>
      <c r="EX6485" s="49"/>
      <c r="EY6485" s="49"/>
      <c r="EZ6485" s="49"/>
      <c r="FA6485" s="49"/>
      <c r="FB6485" s="49"/>
      <c r="FC6485" s="49"/>
      <c r="FD6485" s="49"/>
      <c r="FE6485" s="49"/>
      <c r="FF6485" s="49"/>
      <c r="FG6485" s="49"/>
      <c r="FH6485" s="49"/>
      <c r="FI6485" s="49"/>
      <c r="FJ6485" s="49"/>
      <c r="FK6485" s="49"/>
      <c r="FL6485" s="49"/>
      <c r="FM6485" s="49"/>
      <c r="FN6485" s="49"/>
      <c r="FO6485" s="49"/>
      <c r="FP6485" s="49"/>
      <c r="FQ6485" s="49"/>
      <c r="FR6485" s="49"/>
      <c r="FS6485" s="49"/>
      <c r="FT6485" s="49"/>
      <c r="FU6485" s="49"/>
      <c r="FV6485" s="49"/>
      <c r="FW6485" s="49"/>
      <c r="FX6485" s="49"/>
      <c r="FY6485" s="49"/>
      <c r="FZ6485" s="49"/>
      <c r="GA6485" s="49"/>
      <c r="GB6485" s="49"/>
      <c r="GC6485" s="49"/>
      <c r="GD6485" s="49"/>
      <c r="GE6485" s="49"/>
      <c r="GF6485" s="49"/>
      <c r="GG6485" s="49"/>
      <c r="GH6485" s="49"/>
      <c r="GI6485" s="49"/>
      <c r="GJ6485" s="49"/>
      <c r="GK6485" s="49"/>
      <c r="GL6485" s="49"/>
      <c r="GM6485" s="49"/>
      <c r="GN6485" s="49"/>
      <c r="GO6485" s="49"/>
      <c r="GP6485" s="49"/>
      <c r="GQ6485" s="49"/>
      <c r="GR6485" s="49"/>
      <c r="GS6485" s="49"/>
      <c r="GT6485" s="49"/>
      <c r="GU6485" s="49"/>
      <c r="GV6485" s="49"/>
      <c r="GW6485" s="49"/>
      <c r="GX6485" s="49"/>
      <c r="GY6485" s="49"/>
      <c r="GZ6485" s="49"/>
      <c r="HA6485" s="49"/>
      <c r="HB6485" s="49"/>
      <c r="HC6485" s="49"/>
      <c r="HD6485" s="49"/>
      <c r="HE6485" s="49"/>
      <c r="HF6485" s="49"/>
      <c r="HG6485" s="49"/>
      <c r="HH6485" s="49"/>
      <c r="HI6485" s="49"/>
      <c r="HJ6485" s="49"/>
      <c r="HK6485" s="49"/>
      <c r="HL6485" s="49"/>
      <c r="HM6485" s="49"/>
      <c r="HN6485" s="49"/>
      <c r="HO6485" s="49"/>
      <c r="HP6485" s="49"/>
      <c r="HQ6485" s="49"/>
      <c r="HR6485" s="49"/>
      <c r="HS6485" s="49"/>
      <c r="HT6485" s="49"/>
      <c r="HU6485" s="49"/>
      <c r="HV6485" s="49"/>
      <c r="HW6485" s="49"/>
      <c r="HX6485" s="49"/>
      <c r="HY6485" s="49"/>
      <c r="HZ6485" s="49"/>
      <c r="IA6485" s="49"/>
      <c r="IB6485" s="49"/>
      <c r="IC6485" s="49"/>
      <c r="ID6485" s="49"/>
      <c r="IE6485" s="49"/>
      <c r="IF6485" s="49"/>
      <c r="IG6485" s="49"/>
      <c r="IH6485" s="49"/>
    </row>
    <row r="6486" spans="1:242" ht="30" customHeight="1">
      <c r="A6486" s="512"/>
      <c r="B6486" s="916" t="s">
        <v>7576</v>
      </c>
      <c r="C6486" s="916"/>
      <c r="D6486" s="916"/>
      <c r="E6486" s="916"/>
      <c r="F6486" s="916"/>
      <c r="G6486" s="916"/>
      <c r="H6486" s="916"/>
      <c r="I6486" s="48"/>
      <c r="J6486" s="49"/>
      <c r="K6486" s="49"/>
      <c r="L6486" s="49"/>
      <c r="M6486" s="49"/>
      <c r="N6486" s="49"/>
      <c r="O6486" s="49"/>
      <c r="P6486" s="49"/>
      <c r="Q6486" s="49"/>
      <c r="R6486" s="49"/>
      <c r="S6486" s="49"/>
      <c r="T6486" s="49"/>
      <c r="U6486" s="49"/>
      <c r="V6486" s="49"/>
      <c r="W6486" s="49"/>
      <c r="X6486" s="49"/>
      <c r="Y6486" s="49"/>
      <c r="Z6486" s="49"/>
      <c r="AA6486" s="49"/>
      <c r="AB6486" s="49"/>
      <c r="AC6486" s="49"/>
      <c r="AD6486" s="49"/>
      <c r="AE6486" s="49"/>
      <c r="AF6486" s="49"/>
      <c r="AG6486" s="49"/>
      <c r="AH6486" s="49"/>
      <c r="AI6486" s="49"/>
      <c r="AJ6486" s="49"/>
      <c r="AK6486" s="49"/>
      <c r="AL6486" s="49"/>
      <c r="AM6486" s="49"/>
      <c r="AN6486" s="49"/>
      <c r="AO6486" s="49"/>
      <c r="AP6486" s="49"/>
      <c r="AQ6486" s="49"/>
      <c r="AR6486" s="49"/>
      <c r="AS6486" s="49"/>
      <c r="AT6486" s="49"/>
      <c r="AU6486" s="49"/>
      <c r="AV6486" s="49"/>
      <c r="AW6486" s="49"/>
      <c r="AX6486" s="49"/>
      <c r="AY6486" s="49"/>
      <c r="AZ6486" s="49"/>
      <c r="BA6486" s="49"/>
      <c r="BB6486" s="49"/>
      <c r="BC6486" s="49"/>
      <c r="BD6486" s="49"/>
      <c r="BE6486" s="49"/>
      <c r="BF6486" s="49"/>
      <c r="BG6486" s="49"/>
      <c r="BH6486" s="49"/>
      <c r="BI6486" s="49"/>
      <c r="BJ6486" s="49"/>
      <c r="BK6486" s="49"/>
      <c r="BL6486" s="49"/>
      <c r="BM6486" s="49"/>
      <c r="BN6486" s="49"/>
      <c r="BO6486" s="49"/>
      <c r="BP6486" s="49"/>
      <c r="BQ6486" s="49"/>
      <c r="BR6486" s="49"/>
      <c r="BS6486" s="49"/>
      <c r="BT6486" s="49"/>
      <c r="BU6486" s="49"/>
      <c r="BV6486" s="49"/>
      <c r="BW6486" s="49"/>
      <c r="BX6486" s="49"/>
      <c r="BY6486" s="49"/>
      <c r="BZ6486" s="49"/>
      <c r="CA6486" s="49"/>
      <c r="CB6486" s="49"/>
      <c r="CC6486" s="49"/>
      <c r="CD6486" s="49"/>
      <c r="CE6486" s="49"/>
      <c r="CF6486" s="49"/>
      <c r="CG6486" s="49"/>
      <c r="CH6486" s="49"/>
      <c r="CI6486" s="49"/>
      <c r="CJ6486" s="49"/>
      <c r="CK6486" s="49"/>
      <c r="CL6486" s="49"/>
      <c r="CM6486" s="49"/>
      <c r="CN6486" s="49"/>
      <c r="CO6486" s="49"/>
      <c r="CP6486" s="49"/>
      <c r="CQ6486" s="49"/>
      <c r="CR6486" s="49"/>
      <c r="CS6486" s="49"/>
      <c r="CT6486" s="49"/>
      <c r="CU6486" s="49"/>
      <c r="CV6486" s="49"/>
      <c r="CW6486" s="49"/>
      <c r="CX6486" s="49"/>
      <c r="CY6486" s="49"/>
      <c r="CZ6486" s="49"/>
      <c r="DA6486" s="49"/>
      <c r="DB6486" s="49"/>
      <c r="DC6486" s="49"/>
      <c r="DD6486" s="49"/>
      <c r="DE6486" s="49"/>
      <c r="DF6486" s="49"/>
      <c r="DG6486" s="49"/>
      <c r="DH6486" s="49"/>
      <c r="DI6486" s="49"/>
      <c r="DJ6486" s="49"/>
      <c r="DK6486" s="49"/>
      <c r="DL6486" s="49"/>
      <c r="DM6486" s="49"/>
      <c r="DN6486" s="49"/>
      <c r="DO6486" s="49"/>
      <c r="DP6486" s="49"/>
      <c r="DQ6486" s="49"/>
      <c r="DR6486" s="49"/>
      <c r="DS6486" s="49"/>
      <c r="DT6486" s="49"/>
      <c r="DU6486" s="49"/>
      <c r="DV6486" s="49"/>
      <c r="DW6486" s="49"/>
      <c r="DX6486" s="49"/>
      <c r="DY6486" s="49"/>
      <c r="DZ6486" s="49"/>
      <c r="EA6486" s="49"/>
      <c r="EB6486" s="49"/>
      <c r="EC6486" s="49"/>
      <c r="ED6486" s="49"/>
      <c r="EE6486" s="49"/>
      <c r="EF6486" s="49"/>
      <c r="EG6486" s="49"/>
      <c r="EH6486" s="49"/>
      <c r="EI6486" s="49"/>
      <c r="EJ6486" s="49"/>
      <c r="EK6486" s="49"/>
      <c r="EL6486" s="49"/>
      <c r="EM6486" s="49"/>
      <c r="EN6486" s="49"/>
      <c r="EO6486" s="49"/>
      <c r="EP6486" s="49"/>
      <c r="EQ6486" s="49"/>
      <c r="ER6486" s="49"/>
      <c r="ES6486" s="49"/>
      <c r="ET6486" s="49"/>
      <c r="EU6486" s="49"/>
      <c r="EV6486" s="49"/>
      <c r="EW6486" s="49"/>
      <c r="EX6486" s="49"/>
      <c r="EY6486" s="49"/>
      <c r="EZ6486" s="49"/>
      <c r="FA6486" s="49"/>
      <c r="FB6486" s="49"/>
      <c r="FC6486" s="49"/>
      <c r="FD6486" s="49"/>
      <c r="FE6486" s="49"/>
      <c r="FF6486" s="49"/>
      <c r="FG6486" s="49"/>
      <c r="FH6486" s="49"/>
      <c r="FI6486" s="49"/>
      <c r="FJ6486" s="49"/>
      <c r="FK6486" s="49"/>
      <c r="FL6486" s="49"/>
      <c r="FM6486" s="49"/>
      <c r="FN6486" s="49"/>
      <c r="FO6486" s="49"/>
      <c r="FP6486" s="49"/>
      <c r="FQ6486" s="49"/>
      <c r="FR6486" s="49"/>
      <c r="FS6486" s="49"/>
      <c r="FT6486" s="49"/>
      <c r="FU6486" s="49"/>
      <c r="FV6486" s="49"/>
      <c r="FW6486" s="49"/>
      <c r="FX6486" s="49"/>
      <c r="FY6486" s="49"/>
      <c r="FZ6486" s="49"/>
      <c r="GA6486" s="49"/>
      <c r="GB6486" s="49"/>
      <c r="GC6486" s="49"/>
      <c r="GD6486" s="49"/>
      <c r="GE6486" s="49"/>
      <c r="GF6486" s="49"/>
      <c r="GG6486" s="49"/>
      <c r="GH6486" s="49"/>
      <c r="GI6486" s="49"/>
      <c r="GJ6486" s="49"/>
      <c r="GK6486" s="49"/>
      <c r="GL6486" s="49"/>
      <c r="GM6486" s="49"/>
      <c r="GN6486" s="49"/>
      <c r="GO6486" s="49"/>
      <c r="GP6486" s="49"/>
      <c r="GQ6486" s="49"/>
      <c r="GR6486" s="49"/>
      <c r="GS6486" s="49"/>
      <c r="GT6486" s="49"/>
      <c r="GU6486" s="49"/>
      <c r="GV6486" s="49"/>
      <c r="GW6486" s="49"/>
      <c r="GX6486" s="49"/>
      <c r="GY6486" s="49"/>
      <c r="GZ6486" s="49"/>
      <c r="HA6486" s="49"/>
      <c r="HB6486" s="49"/>
      <c r="HC6486" s="49"/>
      <c r="HD6486" s="49"/>
      <c r="HE6486" s="49"/>
      <c r="HF6486" s="49"/>
      <c r="HG6486" s="49"/>
      <c r="HH6486" s="49"/>
      <c r="HI6486" s="49"/>
      <c r="HJ6486" s="49"/>
      <c r="HK6486" s="49"/>
      <c r="HL6486" s="49"/>
      <c r="HM6486" s="49"/>
      <c r="HN6486" s="49"/>
      <c r="HO6486" s="49"/>
      <c r="HP6486" s="49"/>
      <c r="HQ6486" s="49"/>
      <c r="HR6486" s="49"/>
      <c r="HS6486" s="49"/>
      <c r="HT6486" s="49"/>
      <c r="HU6486" s="49"/>
      <c r="HV6486" s="49"/>
      <c r="HW6486" s="49"/>
      <c r="HX6486" s="49"/>
      <c r="HY6486" s="49"/>
      <c r="HZ6486" s="49"/>
      <c r="IA6486" s="49"/>
      <c r="IB6486" s="49"/>
      <c r="IC6486" s="49"/>
      <c r="ID6486" s="49"/>
      <c r="IE6486" s="49"/>
      <c r="IF6486" s="49"/>
      <c r="IG6486" s="49"/>
      <c r="IH6486" s="49"/>
    </row>
    <row r="6487" spans="1:242">
      <c r="A6487" s="32">
        <v>221</v>
      </c>
      <c r="B6487" s="210" t="s">
        <v>7279</v>
      </c>
      <c r="C6487" s="555" t="s">
        <v>7577</v>
      </c>
      <c r="D6487" s="32" t="s">
        <v>1808</v>
      </c>
      <c r="E6487" s="195">
        <f t="shared" ref="E6487:E6493" si="423">+F6487+G6487+H6487</f>
        <v>1</v>
      </c>
      <c r="F6487" s="187"/>
      <c r="G6487" s="187">
        <v>1</v>
      </c>
      <c r="H6487" s="187"/>
      <c r="I6487" s="48"/>
      <c r="J6487" s="49"/>
      <c r="K6487" s="49"/>
      <c r="L6487" s="49"/>
      <c r="M6487" s="49"/>
      <c r="N6487" s="49"/>
      <c r="O6487" s="49"/>
      <c r="P6487" s="49"/>
      <c r="Q6487" s="49"/>
      <c r="R6487" s="49"/>
      <c r="S6487" s="49"/>
      <c r="T6487" s="49"/>
      <c r="U6487" s="49"/>
      <c r="V6487" s="49"/>
      <c r="W6487" s="49"/>
      <c r="X6487" s="49"/>
      <c r="Y6487" s="49"/>
      <c r="Z6487" s="49"/>
      <c r="AA6487" s="49"/>
      <c r="AB6487" s="49"/>
      <c r="AC6487" s="49"/>
      <c r="AD6487" s="49"/>
      <c r="AE6487" s="49"/>
      <c r="AF6487" s="49"/>
      <c r="AG6487" s="49"/>
      <c r="AH6487" s="49"/>
      <c r="AI6487" s="49"/>
      <c r="AJ6487" s="49"/>
      <c r="AK6487" s="49"/>
      <c r="AL6487" s="49"/>
      <c r="AM6487" s="49"/>
      <c r="AN6487" s="49"/>
      <c r="AO6487" s="49"/>
      <c r="AP6487" s="49"/>
      <c r="AQ6487" s="49"/>
      <c r="AR6487" s="49"/>
      <c r="AS6487" s="49"/>
      <c r="AT6487" s="49"/>
      <c r="AU6487" s="49"/>
      <c r="AV6487" s="49"/>
      <c r="AW6487" s="49"/>
      <c r="AX6487" s="49"/>
      <c r="AY6487" s="49"/>
      <c r="AZ6487" s="49"/>
      <c r="BA6487" s="49"/>
      <c r="BB6487" s="49"/>
      <c r="BC6487" s="49"/>
      <c r="BD6487" s="49"/>
      <c r="BE6487" s="49"/>
      <c r="BF6487" s="49"/>
      <c r="BG6487" s="49"/>
      <c r="BH6487" s="49"/>
      <c r="BI6487" s="49"/>
      <c r="BJ6487" s="49"/>
      <c r="BK6487" s="49"/>
      <c r="BL6487" s="49"/>
      <c r="BM6487" s="49"/>
      <c r="BN6487" s="49"/>
      <c r="BO6487" s="49"/>
      <c r="BP6487" s="49"/>
      <c r="BQ6487" s="49"/>
      <c r="BR6487" s="49"/>
      <c r="BS6487" s="49"/>
      <c r="BT6487" s="49"/>
      <c r="BU6487" s="49"/>
      <c r="BV6487" s="49"/>
      <c r="BW6487" s="49"/>
      <c r="BX6487" s="49"/>
      <c r="BY6487" s="49"/>
      <c r="BZ6487" s="49"/>
      <c r="CA6487" s="49"/>
      <c r="CB6487" s="49"/>
      <c r="CC6487" s="49"/>
      <c r="CD6487" s="49"/>
      <c r="CE6487" s="49"/>
      <c r="CF6487" s="49"/>
      <c r="CG6487" s="49"/>
      <c r="CH6487" s="49"/>
      <c r="CI6487" s="49"/>
      <c r="CJ6487" s="49"/>
      <c r="CK6487" s="49"/>
      <c r="CL6487" s="49"/>
      <c r="CM6487" s="49"/>
      <c r="CN6487" s="49"/>
      <c r="CO6487" s="49"/>
      <c r="CP6487" s="49"/>
      <c r="CQ6487" s="49"/>
      <c r="CR6487" s="49"/>
      <c r="CS6487" s="49"/>
      <c r="CT6487" s="49"/>
      <c r="CU6487" s="49"/>
      <c r="CV6487" s="49"/>
      <c r="CW6487" s="49"/>
      <c r="CX6487" s="49"/>
      <c r="CY6487" s="49"/>
      <c r="CZ6487" s="49"/>
      <c r="DA6487" s="49"/>
      <c r="DB6487" s="49"/>
      <c r="DC6487" s="49"/>
      <c r="DD6487" s="49"/>
      <c r="DE6487" s="49"/>
      <c r="DF6487" s="49"/>
      <c r="DG6487" s="49"/>
      <c r="DH6487" s="49"/>
      <c r="DI6487" s="49"/>
      <c r="DJ6487" s="49"/>
      <c r="DK6487" s="49"/>
      <c r="DL6487" s="49"/>
      <c r="DM6487" s="49"/>
      <c r="DN6487" s="49"/>
      <c r="DO6487" s="49"/>
      <c r="DP6487" s="49"/>
      <c r="DQ6487" s="49"/>
      <c r="DR6487" s="49"/>
      <c r="DS6487" s="49"/>
      <c r="DT6487" s="49"/>
      <c r="DU6487" s="49"/>
      <c r="DV6487" s="49"/>
      <c r="DW6487" s="49"/>
      <c r="DX6487" s="49"/>
      <c r="DY6487" s="49"/>
      <c r="DZ6487" s="49"/>
      <c r="EA6487" s="49"/>
      <c r="EB6487" s="49"/>
      <c r="EC6487" s="49"/>
      <c r="ED6487" s="49"/>
      <c r="EE6487" s="49"/>
      <c r="EF6487" s="49"/>
      <c r="EG6487" s="49"/>
      <c r="EH6487" s="49"/>
      <c r="EI6487" s="49"/>
      <c r="EJ6487" s="49"/>
      <c r="EK6487" s="49"/>
      <c r="EL6487" s="49"/>
      <c r="EM6487" s="49"/>
      <c r="EN6487" s="49"/>
      <c r="EO6487" s="49"/>
      <c r="EP6487" s="49"/>
      <c r="EQ6487" s="49"/>
      <c r="ER6487" s="49"/>
      <c r="ES6487" s="49"/>
      <c r="ET6487" s="49"/>
      <c r="EU6487" s="49"/>
      <c r="EV6487" s="49"/>
      <c r="EW6487" s="49"/>
      <c r="EX6487" s="49"/>
      <c r="EY6487" s="49"/>
      <c r="EZ6487" s="49"/>
      <c r="FA6487" s="49"/>
      <c r="FB6487" s="49"/>
      <c r="FC6487" s="49"/>
      <c r="FD6487" s="49"/>
      <c r="FE6487" s="49"/>
      <c r="FF6487" s="49"/>
      <c r="FG6487" s="49"/>
      <c r="FH6487" s="49"/>
      <c r="FI6487" s="49"/>
      <c r="FJ6487" s="49"/>
      <c r="FK6487" s="49"/>
      <c r="FL6487" s="49"/>
      <c r="FM6487" s="49"/>
      <c r="FN6487" s="49"/>
      <c r="FO6487" s="49"/>
      <c r="FP6487" s="49"/>
      <c r="FQ6487" s="49"/>
      <c r="FR6487" s="49"/>
      <c r="FS6487" s="49"/>
      <c r="FT6487" s="49"/>
      <c r="FU6487" s="49"/>
      <c r="FV6487" s="49"/>
      <c r="FW6487" s="49"/>
      <c r="FX6487" s="49"/>
      <c r="FY6487" s="49"/>
      <c r="FZ6487" s="49"/>
      <c r="GA6487" s="49"/>
      <c r="GB6487" s="49"/>
      <c r="GC6487" s="49"/>
      <c r="GD6487" s="49"/>
      <c r="GE6487" s="49"/>
      <c r="GF6487" s="49"/>
      <c r="GG6487" s="49"/>
      <c r="GH6487" s="49"/>
      <c r="GI6487" s="49"/>
      <c r="GJ6487" s="49"/>
      <c r="GK6487" s="49"/>
      <c r="GL6487" s="49"/>
      <c r="GM6487" s="49"/>
      <c r="GN6487" s="49"/>
      <c r="GO6487" s="49"/>
      <c r="GP6487" s="49"/>
      <c r="GQ6487" s="49"/>
      <c r="GR6487" s="49"/>
      <c r="GS6487" s="49"/>
      <c r="GT6487" s="49"/>
      <c r="GU6487" s="49"/>
      <c r="GV6487" s="49"/>
      <c r="GW6487" s="49"/>
      <c r="GX6487" s="49"/>
      <c r="GY6487" s="49"/>
      <c r="GZ6487" s="49"/>
      <c r="HA6487" s="49"/>
      <c r="HB6487" s="49"/>
      <c r="HC6487" s="49"/>
      <c r="HD6487" s="49"/>
      <c r="HE6487" s="49"/>
      <c r="HF6487" s="49"/>
      <c r="HG6487" s="49"/>
      <c r="HH6487" s="49"/>
      <c r="HI6487" s="49"/>
      <c r="HJ6487" s="49"/>
      <c r="HK6487" s="49"/>
      <c r="HL6487" s="49"/>
      <c r="HM6487" s="49"/>
      <c r="HN6487" s="49"/>
      <c r="HO6487" s="49"/>
      <c r="HP6487" s="49"/>
      <c r="HQ6487" s="49"/>
      <c r="HR6487" s="49"/>
      <c r="HS6487" s="49"/>
      <c r="HT6487" s="49"/>
      <c r="HU6487" s="49"/>
      <c r="HV6487" s="49"/>
      <c r="HW6487" s="49"/>
      <c r="HX6487" s="49"/>
      <c r="HY6487" s="49"/>
      <c r="HZ6487" s="49"/>
      <c r="IA6487" s="49"/>
      <c r="IB6487" s="49"/>
      <c r="IC6487" s="49"/>
      <c r="ID6487" s="49"/>
      <c r="IE6487" s="49"/>
      <c r="IF6487" s="49"/>
      <c r="IG6487" s="49"/>
      <c r="IH6487" s="49"/>
    </row>
    <row r="6488" spans="1:242">
      <c r="A6488" s="32">
        <v>222</v>
      </c>
      <c r="B6488" s="210" t="s">
        <v>7277</v>
      </c>
      <c r="C6488" s="555" t="s">
        <v>7510</v>
      </c>
      <c r="D6488" s="32" t="s">
        <v>1808</v>
      </c>
      <c r="E6488" s="195">
        <f t="shared" si="423"/>
        <v>1</v>
      </c>
      <c r="F6488" s="187">
        <v>1</v>
      </c>
      <c r="G6488" s="187"/>
      <c r="H6488" s="187"/>
      <c r="I6488" s="48"/>
      <c r="J6488" s="49"/>
      <c r="K6488" s="49"/>
      <c r="L6488" s="49"/>
      <c r="M6488" s="49"/>
      <c r="N6488" s="49"/>
      <c r="O6488" s="49"/>
      <c r="P6488" s="49"/>
      <c r="Q6488" s="49"/>
      <c r="R6488" s="49"/>
      <c r="S6488" s="49"/>
      <c r="T6488" s="49"/>
      <c r="U6488" s="49"/>
      <c r="V6488" s="49"/>
      <c r="W6488" s="49"/>
      <c r="X6488" s="49"/>
      <c r="Y6488" s="49"/>
      <c r="Z6488" s="49"/>
      <c r="AA6488" s="49"/>
      <c r="AB6488" s="49"/>
      <c r="AC6488" s="49"/>
      <c r="AD6488" s="49"/>
      <c r="AE6488" s="49"/>
      <c r="AF6488" s="49"/>
      <c r="AG6488" s="49"/>
      <c r="AH6488" s="49"/>
      <c r="AI6488" s="49"/>
      <c r="AJ6488" s="49"/>
      <c r="AK6488" s="49"/>
      <c r="AL6488" s="49"/>
      <c r="AM6488" s="49"/>
      <c r="AN6488" s="49"/>
      <c r="AO6488" s="49"/>
      <c r="AP6488" s="49"/>
      <c r="AQ6488" s="49"/>
      <c r="AR6488" s="49"/>
      <c r="AS6488" s="49"/>
      <c r="AT6488" s="49"/>
      <c r="AU6488" s="49"/>
      <c r="AV6488" s="49"/>
      <c r="AW6488" s="49"/>
      <c r="AX6488" s="49"/>
      <c r="AY6488" s="49"/>
      <c r="AZ6488" s="49"/>
      <c r="BA6488" s="49"/>
      <c r="BB6488" s="49"/>
      <c r="BC6488" s="49"/>
      <c r="BD6488" s="49"/>
      <c r="BE6488" s="49"/>
      <c r="BF6488" s="49"/>
      <c r="BG6488" s="49"/>
      <c r="BH6488" s="49"/>
      <c r="BI6488" s="49"/>
      <c r="BJ6488" s="49"/>
      <c r="BK6488" s="49"/>
      <c r="BL6488" s="49"/>
      <c r="BM6488" s="49"/>
      <c r="BN6488" s="49"/>
      <c r="BO6488" s="49"/>
      <c r="BP6488" s="49"/>
      <c r="BQ6488" s="49"/>
      <c r="BR6488" s="49"/>
      <c r="BS6488" s="49"/>
      <c r="BT6488" s="49"/>
      <c r="BU6488" s="49"/>
      <c r="BV6488" s="49"/>
      <c r="BW6488" s="49"/>
      <c r="BX6488" s="49"/>
      <c r="BY6488" s="49"/>
      <c r="BZ6488" s="49"/>
      <c r="CA6488" s="49"/>
      <c r="CB6488" s="49"/>
      <c r="CC6488" s="49"/>
      <c r="CD6488" s="49"/>
      <c r="CE6488" s="49"/>
      <c r="CF6488" s="49"/>
      <c r="CG6488" s="49"/>
      <c r="CH6488" s="49"/>
      <c r="CI6488" s="49"/>
      <c r="CJ6488" s="49"/>
      <c r="CK6488" s="49"/>
      <c r="CL6488" s="49"/>
      <c r="CM6488" s="49"/>
      <c r="CN6488" s="49"/>
      <c r="CO6488" s="49"/>
      <c r="CP6488" s="49"/>
      <c r="CQ6488" s="49"/>
      <c r="CR6488" s="49"/>
      <c r="CS6488" s="49"/>
      <c r="CT6488" s="49"/>
      <c r="CU6488" s="49"/>
      <c r="CV6488" s="49"/>
      <c r="CW6488" s="49"/>
      <c r="CX6488" s="49"/>
      <c r="CY6488" s="49"/>
      <c r="CZ6488" s="49"/>
      <c r="DA6488" s="49"/>
      <c r="DB6488" s="49"/>
      <c r="DC6488" s="49"/>
      <c r="DD6488" s="49"/>
      <c r="DE6488" s="49"/>
      <c r="DF6488" s="49"/>
      <c r="DG6488" s="49"/>
      <c r="DH6488" s="49"/>
      <c r="DI6488" s="49"/>
      <c r="DJ6488" s="49"/>
      <c r="DK6488" s="49"/>
      <c r="DL6488" s="49"/>
      <c r="DM6488" s="49"/>
      <c r="DN6488" s="49"/>
      <c r="DO6488" s="49"/>
      <c r="DP6488" s="49"/>
      <c r="DQ6488" s="49"/>
      <c r="DR6488" s="49"/>
      <c r="DS6488" s="49"/>
      <c r="DT6488" s="49"/>
      <c r="DU6488" s="49"/>
      <c r="DV6488" s="49"/>
      <c r="DW6488" s="49"/>
      <c r="DX6488" s="49"/>
      <c r="DY6488" s="49"/>
      <c r="DZ6488" s="49"/>
      <c r="EA6488" s="49"/>
      <c r="EB6488" s="49"/>
      <c r="EC6488" s="49"/>
      <c r="ED6488" s="49"/>
      <c r="EE6488" s="49"/>
      <c r="EF6488" s="49"/>
      <c r="EG6488" s="49"/>
      <c r="EH6488" s="49"/>
      <c r="EI6488" s="49"/>
      <c r="EJ6488" s="49"/>
      <c r="EK6488" s="49"/>
      <c r="EL6488" s="49"/>
      <c r="EM6488" s="49"/>
      <c r="EN6488" s="49"/>
      <c r="EO6488" s="49"/>
      <c r="EP6488" s="49"/>
      <c r="EQ6488" s="49"/>
      <c r="ER6488" s="49"/>
      <c r="ES6488" s="49"/>
      <c r="ET6488" s="49"/>
      <c r="EU6488" s="49"/>
      <c r="EV6488" s="49"/>
      <c r="EW6488" s="49"/>
      <c r="EX6488" s="49"/>
      <c r="EY6488" s="49"/>
      <c r="EZ6488" s="49"/>
      <c r="FA6488" s="49"/>
      <c r="FB6488" s="49"/>
      <c r="FC6488" s="49"/>
      <c r="FD6488" s="49"/>
      <c r="FE6488" s="49"/>
      <c r="FF6488" s="49"/>
      <c r="FG6488" s="49"/>
      <c r="FH6488" s="49"/>
      <c r="FI6488" s="49"/>
      <c r="FJ6488" s="49"/>
      <c r="FK6488" s="49"/>
      <c r="FL6488" s="49"/>
      <c r="FM6488" s="49"/>
      <c r="FN6488" s="49"/>
      <c r="FO6488" s="49"/>
      <c r="FP6488" s="49"/>
      <c r="FQ6488" s="49"/>
      <c r="FR6488" s="49"/>
      <c r="FS6488" s="49"/>
      <c r="FT6488" s="49"/>
      <c r="FU6488" s="49"/>
      <c r="FV6488" s="49"/>
      <c r="FW6488" s="49"/>
      <c r="FX6488" s="49"/>
      <c r="FY6488" s="49"/>
      <c r="FZ6488" s="49"/>
      <c r="GA6488" s="49"/>
      <c r="GB6488" s="49"/>
      <c r="GC6488" s="49"/>
      <c r="GD6488" s="49"/>
      <c r="GE6488" s="49"/>
      <c r="GF6488" s="49"/>
      <c r="GG6488" s="49"/>
      <c r="GH6488" s="49"/>
      <c r="GI6488" s="49"/>
      <c r="GJ6488" s="49"/>
      <c r="GK6488" s="49"/>
      <c r="GL6488" s="49"/>
      <c r="GM6488" s="49"/>
      <c r="GN6488" s="49"/>
      <c r="GO6488" s="49"/>
      <c r="GP6488" s="49"/>
      <c r="GQ6488" s="49"/>
      <c r="GR6488" s="49"/>
      <c r="GS6488" s="49"/>
      <c r="GT6488" s="49"/>
      <c r="GU6488" s="49"/>
      <c r="GV6488" s="49"/>
      <c r="GW6488" s="49"/>
      <c r="GX6488" s="49"/>
      <c r="GY6488" s="49"/>
      <c r="GZ6488" s="49"/>
      <c r="HA6488" s="49"/>
      <c r="HB6488" s="49"/>
      <c r="HC6488" s="49"/>
      <c r="HD6488" s="49"/>
      <c r="HE6488" s="49"/>
      <c r="HF6488" s="49"/>
      <c r="HG6488" s="49"/>
      <c r="HH6488" s="49"/>
      <c r="HI6488" s="49"/>
      <c r="HJ6488" s="49"/>
      <c r="HK6488" s="49"/>
      <c r="HL6488" s="49"/>
      <c r="HM6488" s="49"/>
      <c r="HN6488" s="49"/>
      <c r="HO6488" s="49"/>
      <c r="HP6488" s="49"/>
      <c r="HQ6488" s="49"/>
      <c r="HR6488" s="49"/>
      <c r="HS6488" s="49"/>
      <c r="HT6488" s="49"/>
      <c r="HU6488" s="49"/>
      <c r="HV6488" s="49"/>
      <c r="HW6488" s="49"/>
      <c r="HX6488" s="49"/>
      <c r="HY6488" s="49"/>
      <c r="HZ6488" s="49"/>
      <c r="IA6488" s="49"/>
      <c r="IB6488" s="49"/>
      <c r="IC6488" s="49"/>
      <c r="ID6488" s="49"/>
      <c r="IE6488" s="49"/>
      <c r="IF6488" s="49"/>
      <c r="IG6488" s="49"/>
      <c r="IH6488" s="49"/>
    </row>
    <row r="6489" spans="1:242">
      <c r="A6489" s="32">
        <v>223</v>
      </c>
      <c r="B6489" s="210" t="s">
        <v>7470</v>
      </c>
      <c r="C6489" s="555" t="s">
        <v>7471</v>
      </c>
      <c r="D6489" s="32" t="s">
        <v>1808</v>
      </c>
      <c r="E6489" s="195">
        <f t="shared" si="423"/>
        <v>0</v>
      </c>
      <c r="F6489" s="187"/>
      <c r="G6489" s="187"/>
      <c r="H6489" s="187"/>
      <c r="I6489" s="48"/>
      <c r="J6489" s="49"/>
      <c r="K6489" s="49"/>
      <c r="L6489" s="49"/>
      <c r="M6489" s="49"/>
      <c r="N6489" s="49"/>
      <c r="O6489" s="49"/>
      <c r="P6489" s="49"/>
      <c r="Q6489" s="49"/>
      <c r="R6489" s="49"/>
      <c r="S6489" s="49"/>
      <c r="T6489" s="49"/>
      <c r="U6489" s="49"/>
      <c r="V6489" s="49"/>
      <c r="W6489" s="49"/>
      <c r="X6489" s="49"/>
      <c r="Y6489" s="49"/>
      <c r="Z6489" s="49"/>
      <c r="AA6489" s="49"/>
      <c r="AB6489" s="49"/>
      <c r="AC6489" s="49"/>
      <c r="AD6489" s="49"/>
      <c r="AE6489" s="49"/>
      <c r="AF6489" s="49"/>
      <c r="AG6489" s="49"/>
      <c r="AH6489" s="49"/>
      <c r="AI6489" s="49"/>
      <c r="AJ6489" s="49"/>
      <c r="AK6489" s="49"/>
      <c r="AL6489" s="49"/>
      <c r="AM6489" s="49"/>
      <c r="AN6489" s="49"/>
      <c r="AO6489" s="49"/>
      <c r="AP6489" s="49"/>
      <c r="AQ6489" s="49"/>
      <c r="AR6489" s="49"/>
      <c r="AS6489" s="49"/>
      <c r="AT6489" s="49"/>
      <c r="AU6489" s="49"/>
      <c r="AV6489" s="49"/>
      <c r="AW6489" s="49"/>
      <c r="AX6489" s="49"/>
      <c r="AY6489" s="49"/>
      <c r="AZ6489" s="49"/>
      <c r="BA6489" s="49"/>
      <c r="BB6489" s="49"/>
      <c r="BC6489" s="49"/>
      <c r="BD6489" s="49"/>
      <c r="BE6489" s="49"/>
      <c r="BF6489" s="49"/>
      <c r="BG6489" s="49"/>
      <c r="BH6489" s="49"/>
      <c r="BI6489" s="49"/>
      <c r="BJ6489" s="49"/>
      <c r="BK6489" s="49"/>
      <c r="BL6489" s="49"/>
      <c r="BM6489" s="49"/>
      <c r="BN6489" s="49"/>
      <c r="BO6489" s="49"/>
      <c r="BP6489" s="49"/>
      <c r="BQ6489" s="49"/>
      <c r="BR6489" s="49"/>
      <c r="BS6489" s="49"/>
      <c r="BT6489" s="49"/>
      <c r="BU6489" s="49"/>
      <c r="BV6489" s="49"/>
      <c r="BW6489" s="49"/>
      <c r="BX6489" s="49"/>
      <c r="BY6489" s="49"/>
      <c r="BZ6489" s="49"/>
      <c r="CA6489" s="49"/>
      <c r="CB6489" s="49"/>
      <c r="CC6489" s="49"/>
      <c r="CD6489" s="49"/>
      <c r="CE6489" s="49"/>
      <c r="CF6489" s="49"/>
      <c r="CG6489" s="49"/>
      <c r="CH6489" s="49"/>
      <c r="CI6489" s="49"/>
      <c r="CJ6489" s="49"/>
      <c r="CK6489" s="49"/>
      <c r="CL6489" s="49"/>
      <c r="CM6489" s="49"/>
      <c r="CN6489" s="49"/>
      <c r="CO6489" s="49"/>
      <c r="CP6489" s="49"/>
      <c r="CQ6489" s="49"/>
      <c r="CR6489" s="49"/>
      <c r="CS6489" s="49"/>
      <c r="CT6489" s="49"/>
      <c r="CU6489" s="49"/>
      <c r="CV6489" s="49"/>
      <c r="CW6489" s="49"/>
      <c r="CX6489" s="49"/>
      <c r="CY6489" s="49"/>
      <c r="CZ6489" s="49"/>
      <c r="DA6489" s="49"/>
      <c r="DB6489" s="49"/>
      <c r="DC6489" s="49"/>
      <c r="DD6489" s="49"/>
      <c r="DE6489" s="49"/>
      <c r="DF6489" s="49"/>
      <c r="DG6489" s="49"/>
      <c r="DH6489" s="49"/>
      <c r="DI6489" s="49"/>
      <c r="DJ6489" s="49"/>
      <c r="DK6489" s="49"/>
      <c r="DL6489" s="49"/>
      <c r="DM6489" s="49"/>
      <c r="DN6489" s="49"/>
      <c r="DO6489" s="49"/>
      <c r="DP6489" s="49"/>
      <c r="DQ6489" s="49"/>
      <c r="DR6489" s="49"/>
      <c r="DS6489" s="49"/>
      <c r="DT6489" s="49"/>
      <c r="DU6489" s="49"/>
      <c r="DV6489" s="49"/>
      <c r="DW6489" s="49"/>
      <c r="DX6489" s="49"/>
      <c r="DY6489" s="49"/>
      <c r="DZ6489" s="49"/>
      <c r="EA6489" s="49"/>
      <c r="EB6489" s="49"/>
      <c r="EC6489" s="49"/>
      <c r="ED6489" s="49"/>
      <c r="EE6489" s="49"/>
      <c r="EF6489" s="49"/>
      <c r="EG6489" s="49"/>
      <c r="EH6489" s="49"/>
      <c r="EI6489" s="49"/>
      <c r="EJ6489" s="49"/>
      <c r="EK6489" s="49"/>
      <c r="EL6489" s="49"/>
      <c r="EM6489" s="49"/>
      <c r="EN6489" s="49"/>
      <c r="EO6489" s="49"/>
      <c r="EP6489" s="49"/>
      <c r="EQ6489" s="49"/>
      <c r="ER6489" s="49"/>
      <c r="ES6489" s="49"/>
      <c r="ET6489" s="49"/>
      <c r="EU6489" s="49"/>
      <c r="EV6489" s="49"/>
      <c r="EW6489" s="49"/>
      <c r="EX6489" s="49"/>
      <c r="EY6489" s="49"/>
      <c r="EZ6489" s="49"/>
      <c r="FA6489" s="49"/>
      <c r="FB6489" s="49"/>
      <c r="FC6489" s="49"/>
      <c r="FD6489" s="49"/>
      <c r="FE6489" s="49"/>
      <c r="FF6489" s="49"/>
      <c r="FG6489" s="49"/>
      <c r="FH6489" s="49"/>
      <c r="FI6489" s="49"/>
      <c r="FJ6489" s="49"/>
      <c r="FK6489" s="49"/>
      <c r="FL6489" s="49"/>
      <c r="FM6489" s="49"/>
      <c r="FN6489" s="49"/>
      <c r="FO6489" s="49"/>
      <c r="FP6489" s="49"/>
      <c r="FQ6489" s="49"/>
      <c r="FR6489" s="49"/>
      <c r="FS6489" s="49"/>
      <c r="FT6489" s="49"/>
      <c r="FU6489" s="49"/>
      <c r="FV6489" s="49"/>
      <c r="FW6489" s="49"/>
      <c r="FX6489" s="49"/>
      <c r="FY6489" s="49"/>
      <c r="FZ6489" s="49"/>
      <c r="GA6489" s="49"/>
      <c r="GB6489" s="49"/>
      <c r="GC6489" s="49"/>
      <c r="GD6489" s="49"/>
      <c r="GE6489" s="49"/>
      <c r="GF6489" s="49"/>
      <c r="GG6489" s="49"/>
      <c r="GH6489" s="49"/>
      <c r="GI6489" s="49"/>
      <c r="GJ6489" s="49"/>
      <c r="GK6489" s="49"/>
      <c r="GL6489" s="49"/>
      <c r="GM6489" s="49"/>
      <c r="GN6489" s="49"/>
      <c r="GO6489" s="49"/>
      <c r="GP6489" s="49"/>
      <c r="GQ6489" s="49"/>
      <c r="GR6489" s="49"/>
      <c r="GS6489" s="49"/>
      <c r="GT6489" s="49"/>
      <c r="GU6489" s="49"/>
      <c r="GV6489" s="49"/>
      <c r="GW6489" s="49"/>
      <c r="GX6489" s="49"/>
      <c r="GY6489" s="49"/>
      <c r="GZ6489" s="49"/>
      <c r="HA6489" s="49"/>
      <c r="HB6489" s="49"/>
      <c r="HC6489" s="49"/>
      <c r="HD6489" s="49"/>
      <c r="HE6489" s="49"/>
      <c r="HF6489" s="49"/>
      <c r="HG6489" s="49"/>
      <c r="HH6489" s="49"/>
      <c r="HI6489" s="49"/>
      <c r="HJ6489" s="49"/>
      <c r="HK6489" s="49"/>
      <c r="HL6489" s="49"/>
      <c r="HM6489" s="49"/>
      <c r="HN6489" s="49"/>
      <c r="HO6489" s="49"/>
      <c r="HP6489" s="49"/>
      <c r="HQ6489" s="49"/>
      <c r="HR6489" s="49"/>
      <c r="HS6489" s="49"/>
      <c r="HT6489" s="49"/>
      <c r="HU6489" s="49"/>
      <c r="HV6489" s="49"/>
      <c r="HW6489" s="49"/>
      <c r="HX6489" s="49"/>
      <c r="HY6489" s="49"/>
      <c r="HZ6489" s="49"/>
      <c r="IA6489" s="49"/>
      <c r="IB6489" s="49"/>
      <c r="IC6489" s="49"/>
      <c r="ID6489" s="49"/>
      <c r="IE6489" s="49"/>
      <c r="IF6489" s="49"/>
      <c r="IG6489" s="49"/>
      <c r="IH6489" s="49"/>
    </row>
    <row r="6490" spans="1:242">
      <c r="A6490" s="32">
        <v>224</v>
      </c>
      <c r="B6490" s="210" t="s">
        <v>3493</v>
      </c>
      <c r="C6490" s="555" t="s">
        <v>7516</v>
      </c>
      <c r="D6490" s="32" t="s">
        <v>1808</v>
      </c>
      <c r="E6490" s="195">
        <f t="shared" si="423"/>
        <v>1</v>
      </c>
      <c r="F6490" s="187"/>
      <c r="G6490" s="187"/>
      <c r="H6490" s="187">
        <v>1</v>
      </c>
      <c r="I6490" s="48"/>
      <c r="J6490" s="49"/>
      <c r="K6490" s="49"/>
      <c r="L6490" s="49"/>
      <c r="M6490" s="49"/>
      <c r="N6490" s="49"/>
      <c r="O6490" s="49"/>
      <c r="P6490" s="49"/>
      <c r="Q6490" s="49"/>
      <c r="R6490" s="49"/>
      <c r="S6490" s="49"/>
      <c r="T6490" s="49"/>
      <c r="U6490" s="49"/>
      <c r="V6490" s="49"/>
      <c r="W6490" s="49"/>
      <c r="X6490" s="49"/>
      <c r="Y6490" s="49"/>
      <c r="Z6490" s="49"/>
      <c r="AA6490" s="49"/>
      <c r="AB6490" s="49"/>
      <c r="AC6490" s="49"/>
      <c r="AD6490" s="49"/>
      <c r="AE6490" s="49"/>
      <c r="AF6490" s="49"/>
      <c r="AG6490" s="49"/>
      <c r="AH6490" s="49"/>
      <c r="AI6490" s="49"/>
      <c r="AJ6490" s="49"/>
      <c r="AK6490" s="49"/>
      <c r="AL6490" s="49"/>
      <c r="AM6490" s="49"/>
      <c r="AN6490" s="49"/>
      <c r="AO6490" s="49"/>
      <c r="AP6490" s="49"/>
      <c r="AQ6490" s="49"/>
      <c r="AR6490" s="49"/>
      <c r="AS6490" s="49"/>
      <c r="AT6490" s="49"/>
      <c r="AU6490" s="49"/>
      <c r="AV6490" s="49"/>
      <c r="AW6490" s="49"/>
      <c r="AX6490" s="49"/>
      <c r="AY6490" s="49"/>
      <c r="AZ6490" s="49"/>
      <c r="BA6490" s="49"/>
      <c r="BB6490" s="49"/>
      <c r="BC6490" s="49"/>
      <c r="BD6490" s="49"/>
      <c r="BE6490" s="49"/>
      <c r="BF6490" s="49"/>
      <c r="BG6490" s="49"/>
      <c r="BH6490" s="49"/>
      <c r="BI6490" s="49"/>
      <c r="BJ6490" s="49"/>
      <c r="BK6490" s="49"/>
      <c r="BL6490" s="49"/>
      <c r="BM6490" s="49"/>
      <c r="BN6490" s="49"/>
      <c r="BO6490" s="49"/>
      <c r="BP6490" s="49"/>
      <c r="BQ6490" s="49"/>
      <c r="BR6490" s="49"/>
      <c r="BS6490" s="49"/>
      <c r="BT6490" s="49"/>
      <c r="BU6490" s="49"/>
      <c r="BV6490" s="49"/>
      <c r="BW6490" s="49"/>
      <c r="BX6490" s="49"/>
      <c r="BY6490" s="49"/>
      <c r="BZ6490" s="49"/>
      <c r="CA6490" s="49"/>
      <c r="CB6490" s="49"/>
      <c r="CC6490" s="49"/>
      <c r="CD6490" s="49"/>
      <c r="CE6490" s="49"/>
      <c r="CF6490" s="49"/>
      <c r="CG6490" s="49"/>
      <c r="CH6490" s="49"/>
      <c r="CI6490" s="49"/>
      <c r="CJ6490" s="49"/>
      <c r="CK6490" s="49"/>
      <c r="CL6490" s="49"/>
      <c r="CM6490" s="49"/>
      <c r="CN6490" s="49"/>
      <c r="CO6490" s="49"/>
      <c r="CP6490" s="49"/>
      <c r="CQ6490" s="49"/>
      <c r="CR6490" s="49"/>
      <c r="CS6490" s="49"/>
      <c r="CT6490" s="49"/>
      <c r="CU6490" s="49"/>
      <c r="CV6490" s="49"/>
      <c r="CW6490" s="49"/>
      <c r="CX6490" s="49"/>
      <c r="CY6490" s="49"/>
      <c r="CZ6490" s="49"/>
      <c r="DA6490" s="49"/>
      <c r="DB6490" s="49"/>
      <c r="DC6490" s="49"/>
      <c r="DD6490" s="49"/>
      <c r="DE6490" s="49"/>
      <c r="DF6490" s="49"/>
      <c r="DG6490" s="49"/>
      <c r="DH6490" s="49"/>
      <c r="DI6490" s="49"/>
      <c r="DJ6490" s="49"/>
      <c r="DK6490" s="49"/>
      <c r="DL6490" s="49"/>
      <c r="DM6490" s="49"/>
      <c r="DN6490" s="49"/>
      <c r="DO6490" s="49"/>
      <c r="DP6490" s="49"/>
      <c r="DQ6490" s="49"/>
      <c r="DR6490" s="49"/>
      <c r="DS6490" s="49"/>
      <c r="DT6490" s="49"/>
      <c r="DU6490" s="49"/>
      <c r="DV6490" s="49"/>
      <c r="DW6490" s="49"/>
      <c r="DX6490" s="49"/>
      <c r="DY6490" s="49"/>
      <c r="DZ6490" s="49"/>
      <c r="EA6490" s="49"/>
      <c r="EB6490" s="49"/>
      <c r="EC6490" s="49"/>
      <c r="ED6490" s="49"/>
      <c r="EE6490" s="49"/>
      <c r="EF6490" s="49"/>
      <c r="EG6490" s="49"/>
      <c r="EH6490" s="49"/>
      <c r="EI6490" s="49"/>
      <c r="EJ6490" s="49"/>
      <c r="EK6490" s="49"/>
      <c r="EL6490" s="49"/>
      <c r="EM6490" s="49"/>
      <c r="EN6490" s="49"/>
      <c r="EO6490" s="49"/>
      <c r="EP6490" s="49"/>
      <c r="EQ6490" s="49"/>
      <c r="ER6490" s="49"/>
      <c r="ES6490" s="49"/>
      <c r="ET6490" s="49"/>
      <c r="EU6490" s="49"/>
      <c r="EV6490" s="49"/>
      <c r="EW6490" s="49"/>
      <c r="EX6490" s="49"/>
      <c r="EY6490" s="49"/>
      <c r="EZ6490" s="49"/>
      <c r="FA6490" s="49"/>
      <c r="FB6490" s="49"/>
      <c r="FC6490" s="49"/>
      <c r="FD6490" s="49"/>
      <c r="FE6490" s="49"/>
      <c r="FF6490" s="49"/>
      <c r="FG6490" s="49"/>
      <c r="FH6490" s="49"/>
      <c r="FI6490" s="49"/>
      <c r="FJ6490" s="49"/>
      <c r="FK6490" s="49"/>
      <c r="FL6490" s="49"/>
      <c r="FM6490" s="49"/>
      <c r="FN6490" s="49"/>
      <c r="FO6490" s="49"/>
      <c r="FP6490" s="49"/>
      <c r="FQ6490" s="49"/>
      <c r="FR6490" s="49"/>
      <c r="FS6490" s="49"/>
      <c r="FT6490" s="49"/>
      <c r="FU6490" s="49"/>
      <c r="FV6490" s="49"/>
      <c r="FW6490" s="49"/>
      <c r="FX6490" s="49"/>
      <c r="FY6490" s="49"/>
      <c r="FZ6490" s="49"/>
      <c r="GA6490" s="49"/>
      <c r="GB6490" s="49"/>
      <c r="GC6490" s="49"/>
      <c r="GD6490" s="49"/>
      <c r="GE6490" s="49"/>
      <c r="GF6490" s="49"/>
      <c r="GG6490" s="49"/>
      <c r="GH6490" s="49"/>
      <c r="GI6490" s="49"/>
      <c r="GJ6490" s="49"/>
      <c r="GK6490" s="49"/>
      <c r="GL6490" s="49"/>
      <c r="GM6490" s="49"/>
      <c r="GN6490" s="49"/>
      <c r="GO6490" s="49"/>
      <c r="GP6490" s="49"/>
      <c r="GQ6490" s="49"/>
      <c r="GR6490" s="49"/>
      <c r="GS6490" s="49"/>
      <c r="GT6490" s="49"/>
      <c r="GU6490" s="49"/>
      <c r="GV6490" s="49"/>
      <c r="GW6490" s="49"/>
      <c r="GX6490" s="49"/>
      <c r="GY6490" s="49"/>
      <c r="GZ6490" s="49"/>
      <c r="HA6490" s="49"/>
      <c r="HB6490" s="49"/>
      <c r="HC6490" s="49"/>
      <c r="HD6490" s="49"/>
      <c r="HE6490" s="49"/>
      <c r="HF6490" s="49"/>
      <c r="HG6490" s="49"/>
      <c r="HH6490" s="49"/>
      <c r="HI6490" s="49"/>
      <c r="HJ6490" s="49"/>
      <c r="HK6490" s="49"/>
      <c r="HL6490" s="49"/>
      <c r="HM6490" s="49"/>
      <c r="HN6490" s="49"/>
      <c r="HO6490" s="49"/>
      <c r="HP6490" s="49"/>
      <c r="HQ6490" s="49"/>
      <c r="HR6490" s="49"/>
      <c r="HS6490" s="49"/>
      <c r="HT6490" s="49"/>
      <c r="HU6490" s="49"/>
      <c r="HV6490" s="49"/>
      <c r="HW6490" s="49"/>
      <c r="HX6490" s="49"/>
      <c r="HY6490" s="49"/>
      <c r="HZ6490" s="49"/>
      <c r="IA6490" s="49"/>
      <c r="IB6490" s="49"/>
      <c r="IC6490" s="49"/>
      <c r="ID6490" s="49"/>
      <c r="IE6490" s="49"/>
      <c r="IF6490" s="49"/>
      <c r="IG6490" s="49"/>
      <c r="IH6490" s="49"/>
    </row>
    <row r="6491" spans="1:242">
      <c r="A6491" s="32">
        <v>225</v>
      </c>
      <c r="B6491" s="210" t="s">
        <v>3478</v>
      </c>
      <c r="C6491" s="555" t="s">
        <v>7578</v>
      </c>
      <c r="D6491" s="32" t="s">
        <v>1808</v>
      </c>
      <c r="E6491" s="195">
        <f t="shared" si="423"/>
        <v>0</v>
      </c>
      <c r="F6491" s="187"/>
      <c r="G6491" s="187"/>
      <c r="H6491" s="187"/>
      <c r="I6491" s="48"/>
      <c r="J6491" s="49"/>
      <c r="K6491" s="49"/>
      <c r="L6491" s="49"/>
      <c r="M6491" s="49"/>
      <c r="N6491" s="49"/>
      <c r="O6491" s="49"/>
      <c r="P6491" s="49"/>
      <c r="Q6491" s="49"/>
      <c r="R6491" s="49"/>
      <c r="S6491" s="49"/>
      <c r="T6491" s="49"/>
      <c r="U6491" s="49"/>
      <c r="V6491" s="49"/>
      <c r="W6491" s="49"/>
      <c r="X6491" s="49"/>
      <c r="Y6491" s="49"/>
      <c r="Z6491" s="49"/>
      <c r="AA6491" s="49"/>
      <c r="AB6491" s="49"/>
      <c r="AC6491" s="49"/>
      <c r="AD6491" s="49"/>
      <c r="AE6491" s="49"/>
      <c r="AF6491" s="49"/>
      <c r="AG6491" s="49"/>
      <c r="AH6491" s="49"/>
      <c r="AI6491" s="49"/>
      <c r="AJ6491" s="49"/>
      <c r="AK6491" s="49"/>
      <c r="AL6491" s="49"/>
      <c r="AM6491" s="49"/>
      <c r="AN6491" s="49"/>
      <c r="AO6491" s="49"/>
      <c r="AP6491" s="49"/>
      <c r="AQ6491" s="49"/>
      <c r="AR6491" s="49"/>
      <c r="AS6491" s="49"/>
      <c r="AT6491" s="49"/>
      <c r="AU6491" s="49"/>
      <c r="AV6491" s="49"/>
      <c r="AW6491" s="49"/>
      <c r="AX6491" s="49"/>
      <c r="AY6491" s="49"/>
      <c r="AZ6491" s="49"/>
      <c r="BA6491" s="49"/>
      <c r="BB6491" s="49"/>
      <c r="BC6491" s="49"/>
      <c r="BD6491" s="49"/>
      <c r="BE6491" s="49"/>
      <c r="BF6491" s="49"/>
      <c r="BG6491" s="49"/>
      <c r="BH6491" s="49"/>
      <c r="BI6491" s="49"/>
      <c r="BJ6491" s="49"/>
      <c r="BK6491" s="49"/>
      <c r="BL6491" s="49"/>
      <c r="BM6491" s="49"/>
      <c r="BN6491" s="49"/>
      <c r="BO6491" s="49"/>
      <c r="BP6491" s="49"/>
      <c r="BQ6491" s="49"/>
      <c r="BR6491" s="49"/>
      <c r="BS6491" s="49"/>
      <c r="BT6491" s="49"/>
      <c r="BU6491" s="49"/>
      <c r="BV6491" s="49"/>
      <c r="BW6491" s="49"/>
      <c r="BX6491" s="49"/>
      <c r="BY6491" s="49"/>
      <c r="BZ6491" s="49"/>
      <c r="CA6491" s="49"/>
      <c r="CB6491" s="49"/>
      <c r="CC6491" s="49"/>
      <c r="CD6491" s="49"/>
      <c r="CE6491" s="49"/>
      <c r="CF6491" s="49"/>
      <c r="CG6491" s="49"/>
      <c r="CH6491" s="49"/>
      <c r="CI6491" s="49"/>
      <c r="CJ6491" s="49"/>
      <c r="CK6491" s="49"/>
      <c r="CL6491" s="49"/>
      <c r="CM6491" s="49"/>
      <c r="CN6491" s="49"/>
      <c r="CO6491" s="49"/>
      <c r="CP6491" s="49"/>
      <c r="CQ6491" s="49"/>
      <c r="CR6491" s="49"/>
      <c r="CS6491" s="49"/>
      <c r="CT6491" s="49"/>
      <c r="CU6491" s="49"/>
      <c r="CV6491" s="49"/>
      <c r="CW6491" s="49"/>
      <c r="CX6491" s="49"/>
      <c r="CY6491" s="49"/>
      <c r="CZ6491" s="49"/>
      <c r="DA6491" s="49"/>
      <c r="DB6491" s="49"/>
      <c r="DC6491" s="49"/>
      <c r="DD6491" s="49"/>
      <c r="DE6491" s="49"/>
      <c r="DF6491" s="49"/>
      <c r="DG6491" s="49"/>
      <c r="DH6491" s="49"/>
      <c r="DI6491" s="49"/>
      <c r="DJ6491" s="49"/>
      <c r="DK6491" s="49"/>
      <c r="DL6491" s="49"/>
      <c r="DM6491" s="49"/>
      <c r="DN6491" s="49"/>
      <c r="DO6491" s="49"/>
      <c r="DP6491" s="49"/>
      <c r="DQ6491" s="49"/>
      <c r="DR6491" s="49"/>
      <c r="DS6491" s="49"/>
      <c r="DT6491" s="49"/>
      <c r="DU6491" s="49"/>
      <c r="DV6491" s="49"/>
      <c r="DW6491" s="49"/>
      <c r="DX6491" s="49"/>
      <c r="DY6491" s="49"/>
      <c r="DZ6491" s="49"/>
      <c r="EA6491" s="49"/>
      <c r="EB6491" s="49"/>
      <c r="EC6491" s="49"/>
      <c r="ED6491" s="49"/>
      <c r="EE6491" s="49"/>
      <c r="EF6491" s="49"/>
      <c r="EG6491" s="49"/>
      <c r="EH6491" s="49"/>
      <c r="EI6491" s="49"/>
      <c r="EJ6491" s="49"/>
      <c r="EK6491" s="49"/>
      <c r="EL6491" s="49"/>
      <c r="EM6491" s="49"/>
      <c r="EN6491" s="49"/>
      <c r="EO6491" s="49"/>
      <c r="EP6491" s="49"/>
      <c r="EQ6491" s="49"/>
      <c r="ER6491" s="49"/>
      <c r="ES6491" s="49"/>
      <c r="ET6491" s="49"/>
      <c r="EU6491" s="49"/>
      <c r="EV6491" s="49"/>
      <c r="EW6491" s="49"/>
      <c r="EX6491" s="49"/>
      <c r="EY6491" s="49"/>
      <c r="EZ6491" s="49"/>
      <c r="FA6491" s="49"/>
      <c r="FB6491" s="49"/>
      <c r="FC6491" s="49"/>
      <c r="FD6491" s="49"/>
      <c r="FE6491" s="49"/>
      <c r="FF6491" s="49"/>
      <c r="FG6491" s="49"/>
      <c r="FH6491" s="49"/>
      <c r="FI6491" s="49"/>
      <c r="FJ6491" s="49"/>
      <c r="FK6491" s="49"/>
      <c r="FL6491" s="49"/>
      <c r="FM6491" s="49"/>
      <c r="FN6491" s="49"/>
      <c r="FO6491" s="49"/>
      <c r="FP6491" s="49"/>
      <c r="FQ6491" s="49"/>
      <c r="FR6491" s="49"/>
      <c r="FS6491" s="49"/>
      <c r="FT6491" s="49"/>
      <c r="FU6491" s="49"/>
      <c r="FV6491" s="49"/>
      <c r="FW6491" s="49"/>
      <c r="FX6491" s="49"/>
      <c r="FY6491" s="49"/>
      <c r="FZ6491" s="49"/>
      <c r="GA6491" s="49"/>
      <c r="GB6491" s="49"/>
      <c r="GC6491" s="49"/>
      <c r="GD6491" s="49"/>
      <c r="GE6491" s="49"/>
      <c r="GF6491" s="49"/>
      <c r="GG6491" s="49"/>
      <c r="GH6491" s="49"/>
      <c r="GI6491" s="49"/>
      <c r="GJ6491" s="49"/>
      <c r="GK6491" s="49"/>
      <c r="GL6491" s="49"/>
      <c r="GM6491" s="49"/>
      <c r="GN6491" s="49"/>
      <c r="GO6491" s="49"/>
      <c r="GP6491" s="49"/>
      <c r="GQ6491" s="49"/>
      <c r="GR6491" s="49"/>
      <c r="GS6491" s="49"/>
      <c r="GT6491" s="49"/>
      <c r="GU6491" s="49"/>
      <c r="GV6491" s="49"/>
      <c r="GW6491" s="49"/>
      <c r="GX6491" s="49"/>
      <c r="GY6491" s="49"/>
      <c r="GZ6491" s="49"/>
      <c r="HA6491" s="49"/>
      <c r="HB6491" s="49"/>
      <c r="HC6491" s="49"/>
      <c r="HD6491" s="49"/>
      <c r="HE6491" s="49"/>
      <c r="HF6491" s="49"/>
      <c r="HG6491" s="49"/>
      <c r="HH6491" s="49"/>
      <c r="HI6491" s="49"/>
      <c r="HJ6491" s="49"/>
      <c r="HK6491" s="49"/>
      <c r="HL6491" s="49"/>
      <c r="HM6491" s="49"/>
      <c r="HN6491" s="49"/>
      <c r="HO6491" s="49"/>
      <c r="HP6491" s="49"/>
      <c r="HQ6491" s="49"/>
      <c r="HR6491" s="49"/>
      <c r="HS6491" s="49"/>
      <c r="HT6491" s="49"/>
      <c r="HU6491" s="49"/>
      <c r="HV6491" s="49"/>
      <c r="HW6491" s="49"/>
      <c r="HX6491" s="49"/>
      <c r="HY6491" s="49"/>
      <c r="HZ6491" s="49"/>
      <c r="IA6491" s="49"/>
      <c r="IB6491" s="49"/>
      <c r="IC6491" s="49"/>
      <c r="ID6491" s="49"/>
      <c r="IE6491" s="49"/>
      <c r="IF6491" s="49"/>
      <c r="IG6491" s="49"/>
      <c r="IH6491" s="49"/>
    </row>
    <row r="6492" spans="1:242">
      <c r="A6492" s="32">
        <v>226</v>
      </c>
      <c r="B6492" s="210" t="s">
        <v>7397</v>
      </c>
      <c r="C6492" s="555" t="s">
        <v>7579</v>
      </c>
      <c r="D6492" s="32" t="s">
        <v>1808</v>
      </c>
      <c r="E6492" s="195">
        <f t="shared" si="423"/>
        <v>0</v>
      </c>
      <c r="F6492" s="187"/>
      <c r="G6492" s="187"/>
      <c r="H6492" s="187"/>
      <c r="I6492" s="48"/>
      <c r="J6492" s="49"/>
      <c r="K6492" s="49"/>
      <c r="L6492" s="49"/>
      <c r="M6492" s="49"/>
      <c r="N6492" s="49"/>
      <c r="O6492" s="49"/>
      <c r="P6492" s="49"/>
      <c r="Q6492" s="49"/>
      <c r="R6492" s="49"/>
      <c r="S6492" s="49"/>
      <c r="T6492" s="49"/>
      <c r="U6492" s="49"/>
      <c r="V6492" s="49"/>
      <c r="W6492" s="49"/>
      <c r="X6492" s="49"/>
      <c r="Y6492" s="49"/>
      <c r="Z6492" s="49"/>
      <c r="AA6492" s="49"/>
      <c r="AB6492" s="49"/>
      <c r="AC6492" s="49"/>
      <c r="AD6492" s="49"/>
      <c r="AE6492" s="49"/>
      <c r="AF6492" s="49"/>
      <c r="AG6492" s="49"/>
      <c r="AH6492" s="49"/>
      <c r="AI6492" s="49"/>
      <c r="AJ6492" s="49"/>
      <c r="AK6492" s="49"/>
      <c r="AL6492" s="49"/>
      <c r="AM6492" s="49"/>
      <c r="AN6492" s="49"/>
      <c r="AO6492" s="49"/>
      <c r="AP6492" s="49"/>
      <c r="AQ6492" s="49"/>
      <c r="AR6492" s="49"/>
      <c r="AS6492" s="49"/>
      <c r="AT6492" s="49"/>
      <c r="AU6492" s="49"/>
      <c r="AV6492" s="49"/>
      <c r="AW6492" s="49"/>
      <c r="AX6492" s="49"/>
      <c r="AY6492" s="49"/>
      <c r="AZ6492" s="49"/>
      <c r="BA6492" s="49"/>
      <c r="BB6492" s="49"/>
      <c r="BC6492" s="49"/>
      <c r="BD6492" s="49"/>
      <c r="BE6492" s="49"/>
      <c r="BF6492" s="49"/>
      <c r="BG6492" s="49"/>
      <c r="BH6492" s="49"/>
      <c r="BI6492" s="49"/>
      <c r="BJ6492" s="49"/>
      <c r="BK6492" s="49"/>
      <c r="BL6492" s="49"/>
      <c r="BM6492" s="49"/>
      <c r="BN6492" s="49"/>
      <c r="BO6492" s="49"/>
      <c r="BP6492" s="49"/>
      <c r="BQ6492" s="49"/>
      <c r="BR6492" s="49"/>
      <c r="BS6492" s="49"/>
      <c r="BT6492" s="49"/>
      <c r="BU6492" s="49"/>
      <c r="BV6492" s="49"/>
      <c r="BW6492" s="49"/>
      <c r="BX6492" s="49"/>
      <c r="BY6492" s="49"/>
      <c r="BZ6492" s="49"/>
      <c r="CA6492" s="49"/>
      <c r="CB6492" s="49"/>
      <c r="CC6492" s="49"/>
      <c r="CD6492" s="49"/>
      <c r="CE6492" s="49"/>
      <c r="CF6492" s="49"/>
      <c r="CG6492" s="49"/>
      <c r="CH6492" s="49"/>
      <c r="CI6492" s="49"/>
      <c r="CJ6492" s="49"/>
      <c r="CK6492" s="49"/>
      <c r="CL6492" s="49"/>
      <c r="CM6492" s="49"/>
      <c r="CN6492" s="49"/>
      <c r="CO6492" s="49"/>
      <c r="CP6492" s="49"/>
      <c r="CQ6492" s="49"/>
      <c r="CR6492" s="49"/>
      <c r="CS6492" s="49"/>
      <c r="CT6492" s="49"/>
      <c r="CU6492" s="49"/>
      <c r="CV6492" s="49"/>
      <c r="CW6492" s="49"/>
      <c r="CX6492" s="49"/>
      <c r="CY6492" s="49"/>
      <c r="CZ6492" s="49"/>
      <c r="DA6492" s="49"/>
      <c r="DB6492" s="49"/>
      <c r="DC6492" s="49"/>
      <c r="DD6492" s="49"/>
      <c r="DE6492" s="49"/>
      <c r="DF6492" s="49"/>
      <c r="DG6492" s="49"/>
      <c r="DH6492" s="49"/>
      <c r="DI6492" s="49"/>
      <c r="DJ6492" s="49"/>
      <c r="DK6492" s="49"/>
      <c r="DL6492" s="49"/>
      <c r="DM6492" s="49"/>
      <c r="DN6492" s="49"/>
      <c r="DO6492" s="49"/>
      <c r="DP6492" s="49"/>
      <c r="DQ6492" s="49"/>
      <c r="DR6492" s="49"/>
      <c r="DS6492" s="49"/>
      <c r="DT6492" s="49"/>
      <c r="DU6492" s="49"/>
      <c r="DV6492" s="49"/>
      <c r="DW6492" s="49"/>
      <c r="DX6492" s="49"/>
      <c r="DY6492" s="49"/>
      <c r="DZ6492" s="49"/>
      <c r="EA6492" s="49"/>
      <c r="EB6492" s="49"/>
      <c r="EC6492" s="49"/>
      <c r="ED6492" s="49"/>
      <c r="EE6492" s="49"/>
      <c r="EF6492" s="49"/>
      <c r="EG6492" s="49"/>
      <c r="EH6492" s="49"/>
      <c r="EI6492" s="49"/>
      <c r="EJ6492" s="49"/>
      <c r="EK6492" s="49"/>
      <c r="EL6492" s="49"/>
      <c r="EM6492" s="49"/>
      <c r="EN6492" s="49"/>
      <c r="EO6492" s="49"/>
      <c r="EP6492" s="49"/>
      <c r="EQ6492" s="49"/>
      <c r="ER6492" s="49"/>
      <c r="ES6492" s="49"/>
      <c r="ET6492" s="49"/>
      <c r="EU6492" s="49"/>
      <c r="EV6492" s="49"/>
      <c r="EW6492" s="49"/>
      <c r="EX6492" s="49"/>
      <c r="EY6492" s="49"/>
      <c r="EZ6492" s="49"/>
      <c r="FA6492" s="49"/>
      <c r="FB6492" s="49"/>
      <c r="FC6492" s="49"/>
      <c r="FD6492" s="49"/>
      <c r="FE6492" s="49"/>
      <c r="FF6492" s="49"/>
      <c r="FG6492" s="49"/>
      <c r="FH6492" s="49"/>
      <c r="FI6492" s="49"/>
      <c r="FJ6492" s="49"/>
      <c r="FK6492" s="49"/>
      <c r="FL6492" s="49"/>
      <c r="FM6492" s="49"/>
      <c r="FN6492" s="49"/>
      <c r="FO6492" s="49"/>
      <c r="FP6492" s="49"/>
      <c r="FQ6492" s="49"/>
      <c r="FR6492" s="49"/>
      <c r="FS6492" s="49"/>
      <c r="FT6492" s="49"/>
      <c r="FU6492" s="49"/>
      <c r="FV6492" s="49"/>
      <c r="FW6492" s="49"/>
      <c r="FX6492" s="49"/>
      <c r="FY6492" s="49"/>
      <c r="FZ6492" s="49"/>
      <c r="GA6492" s="49"/>
      <c r="GB6492" s="49"/>
      <c r="GC6492" s="49"/>
      <c r="GD6492" s="49"/>
      <c r="GE6492" s="49"/>
      <c r="GF6492" s="49"/>
      <c r="GG6492" s="49"/>
      <c r="GH6492" s="49"/>
      <c r="GI6492" s="49"/>
      <c r="GJ6492" s="49"/>
      <c r="GK6492" s="49"/>
      <c r="GL6492" s="49"/>
      <c r="GM6492" s="49"/>
      <c r="GN6492" s="49"/>
      <c r="GO6492" s="49"/>
      <c r="GP6492" s="49"/>
      <c r="GQ6492" s="49"/>
      <c r="GR6492" s="49"/>
      <c r="GS6492" s="49"/>
      <c r="GT6492" s="49"/>
      <c r="GU6492" s="49"/>
      <c r="GV6492" s="49"/>
      <c r="GW6492" s="49"/>
      <c r="GX6492" s="49"/>
      <c r="GY6492" s="49"/>
      <c r="GZ6492" s="49"/>
      <c r="HA6492" s="49"/>
      <c r="HB6492" s="49"/>
      <c r="HC6492" s="49"/>
      <c r="HD6492" s="49"/>
      <c r="HE6492" s="49"/>
      <c r="HF6492" s="49"/>
      <c r="HG6492" s="49"/>
      <c r="HH6492" s="49"/>
      <c r="HI6492" s="49"/>
      <c r="HJ6492" s="49"/>
      <c r="HK6492" s="49"/>
      <c r="HL6492" s="49"/>
      <c r="HM6492" s="49"/>
      <c r="HN6492" s="49"/>
      <c r="HO6492" s="49"/>
      <c r="HP6492" s="49"/>
      <c r="HQ6492" s="49"/>
      <c r="HR6492" s="49"/>
      <c r="HS6492" s="49"/>
      <c r="HT6492" s="49"/>
      <c r="HU6492" s="49"/>
      <c r="HV6492" s="49"/>
      <c r="HW6492" s="49"/>
      <c r="HX6492" s="49"/>
      <c r="HY6492" s="49"/>
      <c r="HZ6492" s="49"/>
      <c r="IA6492" s="49"/>
      <c r="IB6492" s="49"/>
      <c r="IC6492" s="49"/>
      <c r="ID6492" s="49"/>
      <c r="IE6492" s="49"/>
      <c r="IF6492" s="49"/>
      <c r="IG6492" s="49"/>
      <c r="IH6492" s="49"/>
    </row>
    <row r="6493" spans="1:242">
      <c r="A6493" s="32">
        <v>227</v>
      </c>
      <c r="B6493" s="210" t="s">
        <v>5543</v>
      </c>
      <c r="C6493" s="555" t="s">
        <v>7580</v>
      </c>
      <c r="D6493" s="32" t="s">
        <v>1808</v>
      </c>
      <c r="E6493" s="195">
        <f t="shared" si="423"/>
        <v>0</v>
      </c>
      <c r="F6493" s="187"/>
      <c r="G6493" s="187"/>
      <c r="H6493" s="187"/>
      <c r="I6493" s="48"/>
      <c r="J6493" s="49"/>
      <c r="K6493" s="49"/>
      <c r="L6493" s="49"/>
      <c r="M6493" s="49"/>
      <c r="N6493" s="49"/>
      <c r="O6493" s="49"/>
      <c r="P6493" s="49"/>
      <c r="Q6493" s="49"/>
      <c r="R6493" s="49"/>
      <c r="S6493" s="49"/>
      <c r="T6493" s="49"/>
      <c r="U6493" s="49"/>
      <c r="V6493" s="49"/>
      <c r="W6493" s="49"/>
      <c r="X6493" s="49"/>
      <c r="Y6493" s="49"/>
      <c r="Z6493" s="49"/>
      <c r="AA6493" s="49"/>
      <c r="AB6493" s="49"/>
      <c r="AC6493" s="49"/>
      <c r="AD6493" s="49"/>
      <c r="AE6493" s="49"/>
      <c r="AF6493" s="49"/>
      <c r="AG6493" s="49"/>
      <c r="AH6493" s="49"/>
      <c r="AI6493" s="49"/>
      <c r="AJ6493" s="49"/>
      <c r="AK6493" s="49"/>
      <c r="AL6493" s="49"/>
      <c r="AM6493" s="49"/>
      <c r="AN6493" s="49"/>
      <c r="AO6493" s="49"/>
      <c r="AP6493" s="49"/>
      <c r="AQ6493" s="49"/>
      <c r="AR6493" s="49"/>
      <c r="AS6493" s="49"/>
      <c r="AT6493" s="49"/>
      <c r="AU6493" s="49"/>
      <c r="AV6493" s="49"/>
      <c r="AW6493" s="49"/>
      <c r="AX6493" s="49"/>
      <c r="AY6493" s="49"/>
      <c r="AZ6493" s="49"/>
      <c r="BA6493" s="49"/>
      <c r="BB6493" s="49"/>
      <c r="BC6493" s="49"/>
      <c r="BD6493" s="49"/>
      <c r="BE6493" s="49"/>
      <c r="BF6493" s="49"/>
      <c r="BG6493" s="49"/>
      <c r="BH6493" s="49"/>
      <c r="BI6493" s="49"/>
      <c r="BJ6493" s="49"/>
      <c r="BK6493" s="49"/>
      <c r="BL6493" s="49"/>
      <c r="BM6493" s="49"/>
      <c r="BN6493" s="49"/>
      <c r="BO6493" s="49"/>
      <c r="BP6493" s="49"/>
      <c r="BQ6493" s="49"/>
      <c r="BR6493" s="49"/>
      <c r="BS6493" s="49"/>
      <c r="BT6493" s="49"/>
      <c r="BU6493" s="49"/>
      <c r="BV6493" s="49"/>
      <c r="BW6493" s="49"/>
      <c r="BX6493" s="49"/>
      <c r="BY6493" s="49"/>
      <c r="BZ6493" s="49"/>
      <c r="CA6493" s="49"/>
      <c r="CB6493" s="49"/>
      <c r="CC6493" s="49"/>
      <c r="CD6493" s="49"/>
      <c r="CE6493" s="49"/>
      <c r="CF6493" s="49"/>
      <c r="CG6493" s="49"/>
      <c r="CH6493" s="49"/>
      <c r="CI6493" s="49"/>
      <c r="CJ6493" s="49"/>
      <c r="CK6493" s="49"/>
      <c r="CL6493" s="49"/>
      <c r="CM6493" s="49"/>
      <c r="CN6493" s="49"/>
      <c r="CO6493" s="49"/>
      <c r="CP6493" s="49"/>
      <c r="CQ6493" s="49"/>
      <c r="CR6493" s="49"/>
      <c r="CS6493" s="49"/>
      <c r="CT6493" s="49"/>
      <c r="CU6493" s="49"/>
      <c r="CV6493" s="49"/>
      <c r="CW6493" s="49"/>
      <c r="CX6493" s="49"/>
      <c r="CY6493" s="49"/>
      <c r="CZ6493" s="49"/>
      <c r="DA6493" s="49"/>
      <c r="DB6493" s="49"/>
      <c r="DC6493" s="49"/>
      <c r="DD6493" s="49"/>
      <c r="DE6493" s="49"/>
      <c r="DF6493" s="49"/>
      <c r="DG6493" s="49"/>
      <c r="DH6493" s="49"/>
      <c r="DI6493" s="49"/>
      <c r="DJ6493" s="49"/>
      <c r="DK6493" s="49"/>
      <c r="DL6493" s="49"/>
      <c r="DM6493" s="49"/>
      <c r="DN6493" s="49"/>
      <c r="DO6493" s="49"/>
      <c r="DP6493" s="49"/>
      <c r="DQ6493" s="49"/>
      <c r="DR6493" s="49"/>
      <c r="DS6493" s="49"/>
      <c r="DT6493" s="49"/>
      <c r="DU6493" s="49"/>
      <c r="DV6493" s="49"/>
      <c r="DW6493" s="49"/>
      <c r="DX6493" s="49"/>
      <c r="DY6493" s="49"/>
      <c r="DZ6493" s="49"/>
      <c r="EA6493" s="49"/>
      <c r="EB6493" s="49"/>
      <c r="EC6493" s="49"/>
      <c r="ED6493" s="49"/>
      <c r="EE6493" s="49"/>
      <c r="EF6493" s="49"/>
      <c r="EG6493" s="49"/>
      <c r="EH6493" s="49"/>
      <c r="EI6493" s="49"/>
      <c r="EJ6493" s="49"/>
      <c r="EK6493" s="49"/>
      <c r="EL6493" s="49"/>
      <c r="EM6493" s="49"/>
      <c r="EN6493" s="49"/>
      <c r="EO6493" s="49"/>
      <c r="EP6493" s="49"/>
      <c r="EQ6493" s="49"/>
      <c r="ER6493" s="49"/>
      <c r="ES6493" s="49"/>
      <c r="ET6493" s="49"/>
      <c r="EU6493" s="49"/>
      <c r="EV6493" s="49"/>
      <c r="EW6493" s="49"/>
      <c r="EX6493" s="49"/>
      <c r="EY6493" s="49"/>
      <c r="EZ6493" s="49"/>
      <c r="FA6493" s="49"/>
      <c r="FB6493" s="49"/>
      <c r="FC6493" s="49"/>
      <c r="FD6493" s="49"/>
      <c r="FE6493" s="49"/>
      <c r="FF6493" s="49"/>
      <c r="FG6493" s="49"/>
      <c r="FH6493" s="49"/>
      <c r="FI6493" s="49"/>
      <c r="FJ6493" s="49"/>
      <c r="FK6493" s="49"/>
      <c r="FL6493" s="49"/>
      <c r="FM6493" s="49"/>
      <c r="FN6493" s="49"/>
      <c r="FO6493" s="49"/>
      <c r="FP6493" s="49"/>
      <c r="FQ6493" s="49"/>
      <c r="FR6493" s="49"/>
      <c r="FS6493" s="49"/>
      <c r="FT6493" s="49"/>
      <c r="FU6493" s="49"/>
      <c r="FV6493" s="49"/>
      <c r="FW6493" s="49"/>
      <c r="FX6493" s="49"/>
      <c r="FY6493" s="49"/>
      <c r="FZ6493" s="49"/>
      <c r="GA6493" s="49"/>
      <c r="GB6493" s="49"/>
      <c r="GC6493" s="49"/>
      <c r="GD6493" s="49"/>
      <c r="GE6493" s="49"/>
      <c r="GF6493" s="49"/>
      <c r="GG6493" s="49"/>
      <c r="GH6493" s="49"/>
      <c r="GI6493" s="49"/>
      <c r="GJ6493" s="49"/>
      <c r="GK6493" s="49"/>
      <c r="GL6493" s="49"/>
      <c r="GM6493" s="49"/>
      <c r="GN6493" s="49"/>
      <c r="GO6493" s="49"/>
      <c r="GP6493" s="49"/>
      <c r="GQ6493" s="49"/>
      <c r="GR6493" s="49"/>
      <c r="GS6493" s="49"/>
      <c r="GT6493" s="49"/>
      <c r="GU6493" s="49"/>
      <c r="GV6493" s="49"/>
      <c r="GW6493" s="49"/>
      <c r="GX6493" s="49"/>
      <c r="GY6493" s="49"/>
      <c r="GZ6493" s="49"/>
      <c r="HA6493" s="49"/>
      <c r="HB6493" s="49"/>
      <c r="HC6493" s="49"/>
      <c r="HD6493" s="49"/>
      <c r="HE6493" s="49"/>
      <c r="HF6493" s="49"/>
      <c r="HG6493" s="49"/>
      <c r="HH6493" s="49"/>
      <c r="HI6493" s="49"/>
      <c r="HJ6493" s="49"/>
      <c r="HK6493" s="49"/>
      <c r="HL6493" s="49"/>
      <c r="HM6493" s="49"/>
      <c r="HN6493" s="49"/>
      <c r="HO6493" s="49"/>
      <c r="HP6493" s="49"/>
      <c r="HQ6493" s="49"/>
      <c r="HR6493" s="49"/>
      <c r="HS6493" s="49"/>
      <c r="HT6493" s="49"/>
      <c r="HU6493" s="49"/>
      <c r="HV6493" s="49"/>
      <c r="HW6493" s="49"/>
      <c r="HX6493" s="49"/>
      <c r="HY6493" s="49"/>
      <c r="HZ6493" s="49"/>
      <c r="IA6493" s="49"/>
      <c r="IB6493" s="49"/>
      <c r="IC6493" s="49"/>
      <c r="ID6493" s="49"/>
      <c r="IE6493" s="49"/>
      <c r="IF6493" s="49"/>
      <c r="IG6493" s="49"/>
      <c r="IH6493" s="49"/>
    </row>
    <row r="6494" spans="1:242" ht="30" customHeight="1">
      <c r="A6494" s="512"/>
      <c r="B6494" s="916" t="s">
        <v>7581</v>
      </c>
      <c r="C6494" s="916"/>
      <c r="D6494" s="916"/>
      <c r="E6494" s="916"/>
      <c r="F6494" s="916"/>
      <c r="G6494" s="916"/>
      <c r="H6494" s="916"/>
      <c r="I6494" s="48"/>
      <c r="J6494" s="49"/>
      <c r="K6494" s="49"/>
      <c r="L6494" s="49"/>
      <c r="M6494" s="49"/>
      <c r="N6494" s="49"/>
      <c r="O6494" s="49"/>
      <c r="P6494" s="49"/>
      <c r="Q6494" s="49"/>
      <c r="R6494" s="49"/>
      <c r="S6494" s="49"/>
      <c r="T6494" s="49"/>
      <c r="U6494" s="49"/>
      <c r="V6494" s="49"/>
      <c r="W6494" s="49"/>
      <c r="X6494" s="49"/>
      <c r="Y6494" s="49"/>
      <c r="Z6494" s="49"/>
      <c r="AA6494" s="49"/>
      <c r="AB6494" s="49"/>
      <c r="AC6494" s="49"/>
      <c r="AD6494" s="49"/>
      <c r="AE6494" s="49"/>
      <c r="AF6494" s="49"/>
      <c r="AG6494" s="49"/>
      <c r="AH6494" s="49"/>
      <c r="AI6494" s="49"/>
      <c r="AJ6494" s="49"/>
      <c r="AK6494" s="49"/>
      <c r="AL6494" s="49"/>
      <c r="AM6494" s="49"/>
      <c r="AN6494" s="49"/>
      <c r="AO6494" s="49"/>
      <c r="AP6494" s="49"/>
      <c r="AQ6494" s="49"/>
      <c r="AR6494" s="49"/>
      <c r="AS6494" s="49"/>
      <c r="AT6494" s="49"/>
      <c r="AU6494" s="49"/>
      <c r="AV6494" s="49"/>
      <c r="AW6494" s="49"/>
      <c r="AX6494" s="49"/>
      <c r="AY6494" s="49"/>
      <c r="AZ6494" s="49"/>
      <c r="BA6494" s="49"/>
      <c r="BB6494" s="49"/>
      <c r="BC6494" s="49"/>
      <c r="BD6494" s="49"/>
      <c r="BE6494" s="49"/>
      <c r="BF6494" s="49"/>
      <c r="BG6494" s="49"/>
      <c r="BH6494" s="49"/>
      <c r="BI6494" s="49"/>
      <c r="BJ6494" s="49"/>
      <c r="BK6494" s="49"/>
      <c r="BL6494" s="49"/>
      <c r="BM6494" s="49"/>
      <c r="BN6494" s="49"/>
      <c r="BO6494" s="49"/>
      <c r="BP6494" s="49"/>
      <c r="BQ6494" s="49"/>
      <c r="BR6494" s="49"/>
      <c r="BS6494" s="49"/>
      <c r="BT6494" s="49"/>
      <c r="BU6494" s="49"/>
      <c r="BV6494" s="49"/>
      <c r="BW6494" s="49"/>
      <c r="BX6494" s="49"/>
      <c r="BY6494" s="49"/>
      <c r="BZ6494" s="49"/>
      <c r="CA6494" s="49"/>
      <c r="CB6494" s="49"/>
      <c r="CC6494" s="49"/>
      <c r="CD6494" s="49"/>
      <c r="CE6494" s="49"/>
      <c r="CF6494" s="49"/>
      <c r="CG6494" s="49"/>
      <c r="CH6494" s="49"/>
      <c r="CI6494" s="49"/>
      <c r="CJ6494" s="49"/>
      <c r="CK6494" s="49"/>
      <c r="CL6494" s="49"/>
      <c r="CM6494" s="49"/>
      <c r="CN6494" s="49"/>
      <c r="CO6494" s="49"/>
      <c r="CP6494" s="49"/>
      <c r="CQ6494" s="49"/>
      <c r="CR6494" s="49"/>
      <c r="CS6494" s="49"/>
      <c r="CT6494" s="49"/>
      <c r="CU6494" s="49"/>
      <c r="CV6494" s="49"/>
      <c r="CW6494" s="49"/>
      <c r="CX6494" s="49"/>
      <c r="CY6494" s="49"/>
      <c r="CZ6494" s="49"/>
      <c r="DA6494" s="49"/>
      <c r="DB6494" s="49"/>
      <c r="DC6494" s="49"/>
      <c r="DD6494" s="49"/>
      <c r="DE6494" s="49"/>
      <c r="DF6494" s="49"/>
      <c r="DG6494" s="49"/>
      <c r="DH6494" s="49"/>
      <c r="DI6494" s="49"/>
      <c r="DJ6494" s="49"/>
      <c r="DK6494" s="49"/>
      <c r="DL6494" s="49"/>
      <c r="DM6494" s="49"/>
      <c r="DN6494" s="49"/>
      <c r="DO6494" s="49"/>
      <c r="DP6494" s="49"/>
      <c r="DQ6494" s="49"/>
      <c r="DR6494" s="49"/>
      <c r="DS6494" s="49"/>
      <c r="DT6494" s="49"/>
      <c r="DU6494" s="49"/>
      <c r="DV6494" s="49"/>
      <c r="DW6494" s="49"/>
      <c r="DX6494" s="49"/>
      <c r="DY6494" s="49"/>
      <c r="DZ6494" s="49"/>
      <c r="EA6494" s="49"/>
      <c r="EB6494" s="49"/>
      <c r="EC6494" s="49"/>
      <c r="ED6494" s="49"/>
      <c r="EE6494" s="49"/>
      <c r="EF6494" s="49"/>
      <c r="EG6494" s="49"/>
      <c r="EH6494" s="49"/>
      <c r="EI6494" s="49"/>
      <c r="EJ6494" s="49"/>
      <c r="EK6494" s="49"/>
      <c r="EL6494" s="49"/>
      <c r="EM6494" s="49"/>
      <c r="EN6494" s="49"/>
      <c r="EO6494" s="49"/>
      <c r="EP6494" s="49"/>
      <c r="EQ6494" s="49"/>
      <c r="ER6494" s="49"/>
      <c r="ES6494" s="49"/>
      <c r="ET6494" s="49"/>
      <c r="EU6494" s="49"/>
      <c r="EV6494" s="49"/>
      <c r="EW6494" s="49"/>
      <c r="EX6494" s="49"/>
      <c r="EY6494" s="49"/>
      <c r="EZ6494" s="49"/>
      <c r="FA6494" s="49"/>
      <c r="FB6494" s="49"/>
      <c r="FC6494" s="49"/>
      <c r="FD6494" s="49"/>
      <c r="FE6494" s="49"/>
      <c r="FF6494" s="49"/>
      <c r="FG6494" s="49"/>
      <c r="FH6494" s="49"/>
      <c r="FI6494" s="49"/>
      <c r="FJ6494" s="49"/>
      <c r="FK6494" s="49"/>
      <c r="FL6494" s="49"/>
      <c r="FM6494" s="49"/>
      <c r="FN6494" s="49"/>
      <c r="FO6494" s="49"/>
      <c r="FP6494" s="49"/>
      <c r="FQ6494" s="49"/>
      <c r="FR6494" s="49"/>
      <c r="FS6494" s="49"/>
      <c r="FT6494" s="49"/>
      <c r="FU6494" s="49"/>
      <c r="FV6494" s="49"/>
      <c r="FW6494" s="49"/>
      <c r="FX6494" s="49"/>
      <c r="FY6494" s="49"/>
      <c r="FZ6494" s="49"/>
      <c r="GA6494" s="49"/>
      <c r="GB6494" s="49"/>
      <c r="GC6494" s="49"/>
      <c r="GD6494" s="49"/>
      <c r="GE6494" s="49"/>
      <c r="GF6494" s="49"/>
      <c r="GG6494" s="49"/>
      <c r="GH6494" s="49"/>
      <c r="GI6494" s="49"/>
      <c r="GJ6494" s="49"/>
      <c r="GK6494" s="49"/>
      <c r="GL6494" s="49"/>
      <c r="GM6494" s="49"/>
      <c r="GN6494" s="49"/>
      <c r="GO6494" s="49"/>
      <c r="GP6494" s="49"/>
      <c r="GQ6494" s="49"/>
      <c r="GR6494" s="49"/>
      <c r="GS6494" s="49"/>
      <c r="GT6494" s="49"/>
      <c r="GU6494" s="49"/>
      <c r="GV6494" s="49"/>
      <c r="GW6494" s="49"/>
      <c r="GX6494" s="49"/>
      <c r="GY6494" s="49"/>
      <c r="GZ6494" s="49"/>
      <c r="HA6494" s="49"/>
      <c r="HB6494" s="49"/>
      <c r="HC6494" s="49"/>
      <c r="HD6494" s="49"/>
      <c r="HE6494" s="49"/>
      <c r="HF6494" s="49"/>
      <c r="HG6494" s="49"/>
      <c r="HH6494" s="49"/>
      <c r="HI6494" s="49"/>
      <c r="HJ6494" s="49"/>
      <c r="HK6494" s="49"/>
      <c r="HL6494" s="49"/>
      <c r="HM6494" s="49"/>
      <c r="HN6494" s="49"/>
      <c r="HO6494" s="49"/>
      <c r="HP6494" s="49"/>
      <c r="HQ6494" s="49"/>
      <c r="HR6494" s="49"/>
      <c r="HS6494" s="49"/>
      <c r="HT6494" s="49"/>
      <c r="HU6494" s="49"/>
      <c r="HV6494" s="49"/>
      <c r="HW6494" s="49"/>
      <c r="HX6494" s="49"/>
      <c r="HY6494" s="49"/>
      <c r="HZ6494" s="49"/>
      <c r="IA6494" s="49"/>
      <c r="IB6494" s="49"/>
      <c r="IC6494" s="49"/>
      <c r="ID6494" s="49"/>
      <c r="IE6494" s="49"/>
      <c r="IF6494" s="49"/>
      <c r="IG6494" s="49"/>
      <c r="IH6494" s="49"/>
    </row>
    <row r="6495" spans="1:242" ht="30" customHeight="1">
      <c r="A6495" s="32">
        <v>228</v>
      </c>
      <c r="B6495" s="210" t="s">
        <v>5543</v>
      </c>
      <c r="C6495" s="555" t="s">
        <v>7582</v>
      </c>
      <c r="D6495" s="32" t="s">
        <v>1808</v>
      </c>
      <c r="E6495" s="155">
        <f>+F6495+G6495+H6495</f>
        <v>0</v>
      </c>
      <c r="F6495" s="187"/>
      <c r="G6495" s="187"/>
      <c r="H6495" s="187"/>
      <c r="I6495" s="48"/>
      <c r="J6495" s="49"/>
      <c r="K6495" s="49"/>
      <c r="L6495" s="49"/>
      <c r="M6495" s="49"/>
      <c r="N6495" s="49"/>
      <c r="O6495" s="49"/>
      <c r="P6495" s="49"/>
      <c r="Q6495" s="49"/>
      <c r="R6495" s="49"/>
      <c r="S6495" s="49"/>
      <c r="T6495" s="49"/>
      <c r="U6495" s="49"/>
      <c r="V6495" s="49"/>
      <c r="W6495" s="49"/>
      <c r="X6495" s="49"/>
      <c r="Y6495" s="49"/>
      <c r="Z6495" s="49"/>
      <c r="AA6495" s="49"/>
      <c r="AB6495" s="49"/>
      <c r="AC6495" s="49"/>
      <c r="AD6495" s="49"/>
      <c r="AE6495" s="49"/>
      <c r="AF6495" s="49"/>
      <c r="AG6495" s="49"/>
      <c r="AH6495" s="49"/>
      <c r="AI6495" s="49"/>
      <c r="AJ6495" s="49"/>
      <c r="AK6495" s="49"/>
      <c r="AL6495" s="49"/>
      <c r="AM6495" s="49"/>
      <c r="AN6495" s="49"/>
      <c r="AO6495" s="49"/>
      <c r="AP6495" s="49"/>
      <c r="AQ6495" s="49"/>
      <c r="AR6495" s="49"/>
      <c r="AS6495" s="49"/>
      <c r="AT6495" s="49"/>
      <c r="AU6495" s="49"/>
      <c r="AV6495" s="49"/>
      <c r="AW6495" s="49"/>
      <c r="AX6495" s="49"/>
      <c r="AY6495" s="49"/>
      <c r="AZ6495" s="49"/>
      <c r="BA6495" s="49"/>
      <c r="BB6495" s="49"/>
      <c r="BC6495" s="49"/>
      <c r="BD6495" s="49"/>
      <c r="BE6495" s="49"/>
      <c r="BF6495" s="49"/>
      <c r="BG6495" s="49"/>
      <c r="BH6495" s="49"/>
      <c r="BI6495" s="49"/>
      <c r="BJ6495" s="49"/>
      <c r="BK6495" s="49"/>
      <c r="BL6495" s="49"/>
      <c r="BM6495" s="49"/>
      <c r="BN6495" s="49"/>
      <c r="BO6495" s="49"/>
      <c r="BP6495" s="49"/>
      <c r="BQ6495" s="49"/>
      <c r="BR6495" s="49"/>
      <c r="BS6495" s="49"/>
      <c r="BT6495" s="49"/>
      <c r="BU6495" s="49"/>
      <c r="BV6495" s="49"/>
      <c r="BW6495" s="49"/>
      <c r="BX6495" s="49"/>
      <c r="BY6495" s="49"/>
      <c r="BZ6495" s="49"/>
      <c r="CA6495" s="49"/>
      <c r="CB6495" s="49"/>
      <c r="CC6495" s="49"/>
      <c r="CD6495" s="49"/>
      <c r="CE6495" s="49"/>
      <c r="CF6495" s="49"/>
      <c r="CG6495" s="49"/>
      <c r="CH6495" s="49"/>
      <c r="CI6495" s="49"/>
      <c r="CJ6495" s="49"/>
      <c r="CK6495" s="49"/>
      <c r="CL6495" s="49"/>
      <c r="CM6495" s="49"/>
      <c r="CN6495" s="49"/>
      <c r="CO6495" s="49"/>
      <c r="CP6495" s="49"/>
      <c r="CQ6495" s="49"/>
      <c r="CR6495" s="49"/>
      <c r="CS6495" s="49"/>
      <c r="CT6495" s="49"/>
      <c r="CU6495" s="49"/>
      <c r="CV6495" s="49"/>
      <c r="CW6495" s="49"/>
      <c r="CX6495" s="49"/>
      <c r="CY6495" s="49"/>
      <c r="CZ6495" s="49"/>
      <c r="DA6495" s="49"/>
      <c r="DB6495" s="49"/>
      <c r="DC6495" s="49"/>
      <c r="DD6495" s="49"/>
      <c r="DE6495" s="49"/>
      <c r="DF6495" s="49"/>
      <c r="DG6495" s="49"/>
      <c r="DH6495" s="49"/>
      <c r="DI6495" s="49"/>
      <c r="DJ6495" s="49"/>
      <c r="DK6495" s="49"/>
      <c r="DL6495" s="49"/>
      <c r="DM6495" s="49"/>
      <c r="DN6495" s="49"/>
      <c r="DO6495" s="49"/>
      <c r="DP6495" s="49"/>
      <c r="DQ6495" s="49"/>
      <c r="DR6495" s="49"/>
      <c r="DS6495" s="49"/>
      <c r="DT6495" s="49"/>
      <c r="DU6495" s="49"/>
      <c r="DV6495" s="49"/>
      <c r="DW6495" s="49"/>
      <c r="DX6495" s="49"/>
      <c r="DY6495" s="49"/>
      <c r="DZ6495" s="49"/>
      <c r="EA6495" s="49"/>
      <c r="EB6495" s="49"/>
      <c r="EC6495" s="49"/>
      <c r="ED6495" s="49"/>
      <c r="EE6495" s="49"/>
      <c r="EF6495" s="49"/>
      <c r="EG6495" s="49"/>
      <c r="EH6495" s="49"/>
      <c r="EI6495" s="49"/>
      <c r="EJ6495" s="49"/>
      <c r="EK6495" s="49"/>
      <c r="EL6495" s="49"/>
      <c r="EM6495" s="49"/>
      <c r="EN6495" s="49"/>
      <c r="EO6495" s="49"/>
      <c r="EP6495" s="49"/>
      <c r="EQ6495" s="49"/>
      <c r="ER6495" s="49"/>
      <c r="ES6495" s="49"/>
      <c r="ET6495" s="49"/>
      <c r="EU6495" s="49"/>
      <c r="EV6495" s="49"/>
      <c r="EW6495" s="49"/>
      <c r="EX6495" s="49"/>
      <c r="EY6495" s="49"/>
      <c r="EZ6495" s="49"/>
      <c r="FA6495" s="49"/>
      <c r="FB6495" s="49"/>
      <c r="FC6495" s="49"/>
      <c r="FD6495" s="49"/>
      <c r="FE6495" s="49"/>
      <c r="FF6495" s="49"/>
      <c r="FG6495" s="49"/>
      <c r="FH6495" s="49"/>
      <c r="FI6495" s="49"/>
      <c r="FJ6495" s="49"/>
      <c r="FK6495" s="49"/>
      <c r="FL6495" s="49"/>
      <c r="FM6495" s="49"/>
      <c r="FN6495" s="49"/>
      <c r="FO6495" s="49"/>
      <c r="FP6495" s="49"/>
      <c r="FQ6495" s="49"/>
      <c r="FR6495" s="49"/>
      <c r="FS6495" s="49"/>
      <c r="FT6495" s="49"/>
      <c r="FU6495" s="49"/>
      <c r="FV6495" s="49"/>
      <c r="FW6495" s="49"/>
      <c r="FX6495" s="49"/>
      <c r="FY6495" s="49"/>
      <c r="FZ6495" s="49"/>
      <c r="GA6495" s="49"/>
      <c r="GB6495" s="49"/>
      <c r="GC6495" s="49"/>
      <c r="GD6495" s="49"/>
      <c r="GE6495" s="49"/>
      <c r="GF6495" s="49"/>
      <c r="GG6495" s="49"/>
      <c r="GH6495" s="49"/>
      <c r="GI6495" s="49"/>
      <c r="GJ6495" s="49"/>
      <c r="GK6495" s="49"/>
      <c r="GL6495" s="49"/>
      <c r="GM6495" s="49"/>
      <c r="GN6495" s="49"/>
      <c r="GO6495" s="49"/>
      <c r="GP6495" s="49"/>
      <c r="GQ6495" s="49"/>
      <c r="GR6495" s="49"/>
      <c r="GS6495" s="49"/>
      <c r="GT6495" s="49"/>
      <c r="GU6495" s="49"/>
      <c r="GV6495" s="49"/>
      <c r="GW6495" s="49"/>
      <c r="GX6495" s="49"/>
      <c r="GY6495" s="49"/>
      <c r="GZ6495" s="49"/>
      <c r="HA6495" s="49"/>
      <c r="HB6495" s="49"/>
      <c r="HC6495" s="49"/>
      <c r="HD6495" s="49"/>
      <c r="HE6495" s="49"/>
      <c r="HF6495" s="49"/>
      <c r="HG6495" s="49"/>
      <c r="HH6495" s="49"/>
      <c r="HI6495" s="49"/>
      <c r="HJ6495" s="49"/>
      <c r="HK6495" s="49"/>
      <c r="HL6495" s="49"/>
      <c r="HM6495" s="49"/>
      <c r="HN6495" s="49"/>
      <c r="HO6495" s="49"/>
      <c r="HP6495" s="49"/>
      <c r="HQ6495" s="49"/>
      <c r="HR6495" s="49"/>
      <c r="HS6495" s="49"/>
      <c r="HT6495" s="49"/>
      <c r="HU6495" s="49"/>
      <c r="HV6495" s="49"/>
      <c r="HW6495" s="49"/>
      <c r="HX6495" s="49"/>
      <c r="HY6495" s="49"/>
      <c r="HZ6495" s="49"/>
      <c r="IA6495" s="49"/>
      <c r="IB6495" s="49"/>
      <c r="IC6495" s="49"/>
      <c r="ID6495" s="49"/>
      <c r="IE6495" s="49"/>
      <c r="IF6495" s="49"/>
      <c r="IG6495" s="49"/>
      <c r="IH6495" s="49"/>
    </row>
    <row r="6496" spans="1:242" ht="30" customHeight="1">
      <c r="A6496" s="512"/>
      <c r="B6496" s="916" t="s">
        <v>7583</v>
      </c>
      <c r="C6496" s="916"/>
      <c r="D6496" s="916"/>
      <c r="E6496" s="916"/>
      <c r="F6496" s="916"/>
      <c r="G6496" s="916"/>
      <c r="H6496" s="916"/>
      <c r="I6496" s="48"/>
      <c r="J6496" s="49"/>
      <c r="K6496" s="49"/>
      <c r="L6496" s="49"/>
      <c r="M6496" s="49"/>
      <c r="N6496" s="49"/>
      <c r="O6496" s="49"/>
      <c r="P6496" s="49"/>
      <c r="Q6496" s="49"/>
      <c r="R6496" s="49"/>
      <c r="S6496" s="49"/>
      <c r="T6496" s="49"/>
      <c r="U6496" s="49"/>
      <c r="V6496" s="49"/>
      <c r="W6496" s="49"/>
      <c r="X6496" s="49"/>
      <c r="Y6496" s="49"/>
      <c r="Z6496" s="49"/>
      <c r="AA6496" s="49"/>
      <c r="AB6496" s="49"/>
      <c r="AC6496" s="49"/>
      <c r="AD6496" s="49"/>
      <c r="AE6496" s="49"/>
      <c r="AF6496" s="49"/>
      <c r="AG6496" s="49"/>
      <c r="AH6496" s="49"/>
      <c r="AI6496" s="49"/>
      <c r="AJ6496" s="49"/>
      <c r="AK6496" s="49"/>
      <c r="AL6496" s="49"/>
      <c r="AM6496" s="49"/>
      <c r="AN6496" s="49"/>
      <c r="AO6496" s="49"/>
      <c r="AP6496" s="49"/>
      <c r="AQ6496" s="49"/>
      <c r="AR6496" s="49"/>
      <c r="AS6496" s="49"/>
      <c r="AT6496" s="49"/>
      <c r="AU6496" s="49"/>
      <c r="AV6496" s="49"/>
      <c r="AW6496" s="49"/>
      <c r="AX6496" s="49"/>
      <c r="AY6496" s="49"/>
      <c r="AZ6496" s="49"/>
      <c r="BA6496" s="49"/>
      <c r="BB6496" s="49"/>
      <c r="BC6496" s="49"/>
      <c r="BD6496" s="49"/>
      <c r="BE6496" s="49"/>
      <c r="BF6496" s="49"/>
      <c r="BG6496" s="49"/>
      <c r="BH6496" s="49"/>
      <c r="BI6496" s="49"/>
      <c r="BJ6496" s="49"/>
      <c r="BK6496" s="49"/>
      <c r="BL6496" s="49"/>
      <c r="BM6496" s="49"/>
      <c r="BN6496" s="49"/>
      <c r="BO6496" s="49"/>
      <c r="BP6496" s="49"/>
      <c r="BQ6496" s="49"/>
      <c r="BR6496" s="49"/>
      <c r="BS6496" s="49"/>
      <c r="BT6496" s="49"/>
      <c r="BU6496" s="49"/>
      <c r="BV6496" s="49"/>
      <c r="BW6496" s="49"/>
      <c r="BX6496" s="49"/>
      <c r="BY6496" s="49"/>
      <c r="BZ6496" s="49"/>
      <c r="CA6496" s="49"/>
      <c r="CB6496" s="49"/>
      <c r="CC6496" s="49"/>
      <c r="CD6496" s="49"/>
      <c r="CE6496" s="49"/>
      <c r="CF6496" s="49"/>
      <c r="CG6496" s="49"/>
      <c r="CH6496" s="49"/>
      <c r="CI6496" s="49"/>
      <c r="CJ6496" s="49"/>
      <c r="CK6496" s="49"/>
      <c r="CL6496" s="49"/>
      <c r="CM6496" s="49"/>
      <c r="CN6496" s="49"/>
      <c r="CO6496" s="49"/>
      <c r="CP6496" s="49"/>
      <c r="CQ6496" s="49"/>
      <c r="CR6496" s="49"/>
      <c r="CS6496" s="49"/>
      <c r="CT6496" s="49"/>
      <c r="CU6496" s="49"/>
      <c r="CV6496" s="49"/>
      <c r="CW6496" s="49"/>
      <c r="CX6496" s="49"/>
      <c r="CY6496" s="49"/>
      <c r="CZ6496" s="49"/>
      <c r="DA6496" s="49"/>
      <c r="DB6496" s="49"/>
      <c r="DC6496" s="49"/>
      <c r="DD6496" s="49"/>
      <c r="DE6496" s="49"/>
      <c r="DF6496" s="49"/>
      <c r="DG6496" s="49"/>
      <c r="DH6496" s="49"/>
      <c r="DI6496" s="49"/>
      <c r="DJ6496" s="49"/>
      <c r="DK6496" s="49"/>
      <c r="DL6496" s="49"/>
      <c r="DM6496" s="49"/>
      <c r="DN6496" s="49"/>
      <c r="DO6496" s="49"/>
      <c r="DP6496" s="49"/>
      <c r="DQ6496" s="49"/>
      <c r="DR6496" s="49"/>
      <c r="DS6496" s="49"/>
      <c r="DT6496" s="49"/>
      <c r="DU6496" s="49"/>
      <c r="DV6496" s="49"/>
      <c r="DW6496" s="49"/>
      <c r="DX6496" s="49"/>
      <c r="DY6496" s="49"/>
      <c r="DZ6496" s="49"/>
      <c r="EA6496" s="49"/>
      <c r="EB6496" s="49"/>
      <c r="EC6496" s="49"/>
      <c r="ED6496" s="49"/>
      <c r="EE6496" s="49"/>
      <c r="EF6496" s="49"/>
      <c r="EG6496" s="49"/>
      <c r="EH6496" s="49"/>
      <c r="EI6496" s="49"/>
      <c r="EJ6496" s="49"/>
      <c r="EK6496" s="49"/>
      <c r="EL6496" s="49"/>
      <c r="EM6496" s="49"/>
      <c r="EN6496" s="49"/>
      <c r="EO6496" s="49"/>
      <c r="EP6496" s="49"/>
      <c r="EQ6496" s="49"/>
      <c r="ER6496" s="49"/>
      <c r="ES6496" s="49"/>
      <c r="ET6496" s="49"/>
      <c r="EU6496" s="49"/>
      <c r="EV6496" s="49"/>
      <c r="EW6496" s="49"/>
      <c r="EX6496" s="49"/>
      <c r="EY6496" s="49"/>
      <c r="EZ6496" s="49"/>
      <c r="FA6496" s="49"/>
      <c r="FB6496" s="49"/>
      <c r="FC6496" s="49"/>
      <c r="FD6496" s="49"/>
      <c r="FE6496" s="49"/>
      <c r="FF6496" s="49"/>
      <c r="FG6496" s="49"/>
      <c r="FH6496" s="49"/>
      <c r="FI6496" s="49"/>
      <c r="FJ6496" s="49"/>
      <c r="FK6496" s="49"/>
      <c r="FL6496" s="49"/>
      <c r="FM6496" s="49"/>
      <c r="FN6496" s="49"/>
      <c r="FO6496" s="49"/>
      <c r="FP6496" s="49"/>
      <c r="FQ6496" s="49"/>
      <c r="FR6496" s="49"/>
      <c r="FS6496" s="49"/>
      <c r="FT6496" s="49"/>
      <c r="FU6496" s="49"/>
      <c r="FV6496" s="49"/>
      <c r="FW6496" s="49"/>
      <c r="FX6496" s="49"/>
      <c r="FY6496" s="49"/>
      <c r="FZ6496" s="49"/>
      <c r="GA6496" s="49"/>
      <c r="GB6496" s="49"/>
      <c r="GC6496" s="49"/>
      <c r="GD6496" s="49"/>
      <c r="GE6496" s="49"/>
      <c r="GF6496" s="49"/>
      <c r="GG6496" s="49"/>
      <c r="GH6496" s="49"/>
      <c r="GI6496" s="49"/>
      <c r="GJ6496" s="49"/>
      <c r="GK6496" s="49"/>
      <c r="GL6496" s="49"/>
      <c r="GM6496" s="49"/>
      <c r="GN6496" s="49"/>
      <c r="GO6496" s="49"/>
      <c r="GP6496" s="49"/>
      <c r="GQ6496" s="49"/>
      <c r="GR6496" s="49"/>
      <c r="GS6496" s="49"/>
      <c r="GT6496" s="49"/>
      <c r="GU6496" s="49"/>
      <c r="GV6496" s="49"/>
      <c r="GW6496" s="49"/>
      <c r="GX6496" s="49"/>
      <c r="GY6496" s="49"/>
      <c r="GZ6496" s="49"/>
      <c r="HA6496" s="49"/>
      <c r="HB6496" s="49"/>
      <c r="HC6496" s="49"/>
      <c r="HD6496" s="49"/>
      <c r="HE6496" s="49"/>
      <c r="HF6496" s="49"/>
      <c r="HG6496" s="49"/>
      <c r="HH6496" s="49"/>
      <c r="HI6496" s="49"/>
      <c r="HJ6496" s="49"/>
      <c r="HK6496" s="49"/>
      <c r="HL6496" s="49"/>
      <c r="HM6496" s="49"/>
      <c r="HN6496" s="49"/>
      <c r="HO6496" s="49"/>
      <c r="HP6496" s="49"/>
      <c r="HQ6496" s="49"/>
      <c r="HR6496" s="49"/>
      <c r="HS6496" s="49"/>
      <c r="HT6496" s="49"/>
      <c r="HU6496" s="49"/>
      <c r="HV6496" s="49"/>
      <c r="HW6496" s="49"/>
      <c r="HX6496" s="49"/>
      <c r="HY6496" s="49"/>
      <c r="HZ6496" s="49"/>
      <c r="IA6496" s="49"/>
      <c r="IB6496" s="49"/>
      <c r="IC6496" s="49"/>
      <c r="ID6496" s="49"/>
      <c r="IE6496" s="49"/>
      <c r="IF6496" s="49"/>
      <c r="IG6496" s="49"/>
      <c r="IH6496" s="49"/>
    </row>
    <row r="6497" spans="1:242" ht="30" customHeight="1">
      <c r="A6497" s="32">
        <v>229</v>
      </c>
      <c r="B6497" s="210" t="s">
        <v>726</v>
      </c>
      <c r="C6497" s="555" t="s">
        <v>7584</v>
      </c>
      <c r="D6497" s="32" t="s">
        <v>1808</v>
      </c>
      <c r="E6497" s="195">
        <f>+F6497+G6497+H6497</f>
        <v>0</v>
      </c>
      <c r="F6497" s="187"/>
      <c r="G6497" s="187"/>
      <c r="H6497" s="187"/>
      <c r="I6497" s="48"/>
      <c r="J6497" s="49"/>
      <c r="K6497" s="49"/>
      <c r="L6497" s="49"/>
      <c r="M6497" s="49"/>
      <c r="N6497" s="49"/>
      <c r="O6497" s="49"/>
      <c r="P6497" s="49"/>
      <c r="Q6497" s="49"/>
      <c r="R6497" s="49"/>
      <c r="S6497" s="49"/>
      <c r="T6497" s="49"/>
      <c r="U6497" s="49"/>
      <c r="V6497" s="49"/>
      <c r="W6497" s="49"/>
      <c r="X6497" s="49"/>
      <c r="Y6497" s="49"/>
      <c r="Z6497" s="49"/>
      <c r="AA6497" s="49"/>
      <c r="AB6497" s="49"/>
      <c r="AC6497" s="49"/>
      <c r="AD6497" s="49"/>
      <c r="AE6497" s="49"/>
      <c r="AF6497" s="49"/>
      <c r="AG6497" s="49"/>
      <c r="AH6497" s="49"/>
      <c r="AI6497" s="49"/>
      <c r="AJ6497" s="49"/>
      <c r="AK6497" s="49"/>
      <c r="AL6497" s="49"/>
      <c r="AM6497" s="49"/>
      <c r="AN6497" s="49"/>
      <c r="AO6497" s="49"/>
      <c r="AP6497" s="49"/>
      <c r="AQ6497" s="49"/>
      <c r="AR6497" s="49"/>
      <c r="AS6497" s="49"/>
      <c r="AT6497" s="49"/>
      <c r="AU6497" s="49"/>
      <c r="AV6497" s="49"/>
      <c r="AW6497" s="49"/>
      <c r="AX6497" s="49"/>
      <c r="AY6497" s="49"/>
      <c r="AZ6497" s="49"/>
      <c r="BA6497" s="49"/>
      <c r="BB6497" s="49"/>
      <c r="BC6497" s="49"/>
      <c r="BD6497" s="49"/>
      <c r="BE6497" s="49"/>
      <c r="BF6497" s="49"/>
      <c r="BG6497" s="49"/>
      <c r="BH6497" s="49"/>
      <c r="BI6497" s="49"/>
      <c r="BJ6497" s="49"/>
      <c r="BK6497" s="49"/>
      <c r="BL6497" s="49"/>
      <c r="BM6497" s="49"/>
      <c r="BN6497" s="49"/>
      <c r="BO6497" s="49"/>
      <c r="BP6497" s="49"/>
      <c r="BQ6497" s="49"/>
      <c r="BR6497" s="49"/>
      <c r="BS6497" s="49"/>
      <c r="BT6497" s="49"/>
      <c r="BU6497" s="49"/>
      <c r="BV6497" s="49"/>
      <c r="BW6497" s="49"/>
      <c r="BX6497" s="49"/>
      <c r="BY6497" s="49"/>
      <c r="BZ6497" s="49"/>
      <c r="CA6497" s="49"/>
      <c r="CB6497" s="49"/>
      <c r="CC6497" s="49"/>
      <c r="CD6497" s="49"/>
      <c r="CE6497" s="49"/>
      <c r="CF6497" s="49"/>
      <c r="CG6497" s="49"/>
      <c r="CH6497" s="49"/>
      <c r="CI6497" s="49"/>
      <c r="CJ6497" s="49"/>
      <c r="CK6497" s="49"/>
      <c r="CL6497" s="49"/>
      <c r="CM6497" s="49"/>
      <c r="CN6497" s="49"/>
      <c r="CO6497" s="49"/>
      <c r="CP6497" s="49"/>
      <c r="CQ6497" s="49"/>
      <c r="CR6497" s="49"/>
      <c r="CS6497" s="49"/>
      <c r="CT6497" s="49"/>
      <c r="CU6497" s="49"/>
      <c r="CV6497" s="49"/>
      <c r="CW6497" s="49"/>
      <c r="CX6497" s="49"/>
      <c r="CY6497" s="49"/>
      <c r="CZ6497" s="49"/>
      <c r="DA6497" s="49"/>
      <c r="DB6497" s="49"/>
      <c r="DC6497" s="49"/>
      <c r="DD6497" s="49"/>
      <c r="DE6497" s="49"/>
      <c r="DF6497" s="49"/>
      <c r="DG6497" s="49"/>
      <c r="DH6497" s="49"/>
      <c r="DI6497" s="49"/>
      <c r="DJ6497" s="49"/>
      <c r="DK6497" s="49"/>
      <c r="DL6497" s="49"/>
      <c r="DM6497" s="49"/>
      <c r="DN6497" s="49"/>
      <c r="DO6497" s="49"/>
      <c r="DP6497" s="49"/>
      <c r="DQ6497" s="49"/>
      <c r="DR6497" s="49"/>
      <c r="DS6497" s="49"/>
      <c r="DT6497" s="49"/>
      <c r="DU6497" s="49"/>
      <c r="DV6497" s="49"/>
      <c r="DW6497" s="49"/>
      <c r="DX6497" s="49"/>
      <c r="DY6497" s="49"/>
      <c r="DZ6497" s="49"/>
      <c r="EA6497" s="49"/>
      <c r="EB6497" s="49"/>
      <c r="EC6497" s="49"/>
      <c r="ED6497" s="49"/>
      <c r="EE6497" s="49"/>
      <c r="EF6497" s="49"/>
      <c r="EG6497" s="49"/>
      <c r="EH6497" s="49"/>
      <c r="EI6497" s="49"/>
      <c r="EJ6497" s="49"/>
      <c r="EK6497" s="49"/>
      <c r="EL6497" s="49"/>
      <c r="EM6497" s="49"/>
      <c r="EN6497" s="49"/>
      <c r="EO6497" s="49"/>
      <c r="EP6497" s="49"/>
      <c r="EQ6497" s="49"/>
      <c r="ER6497" s="49"/>
      <c r="ES6497" s="49"/>
      <c r="ET6497" s="49"/>
      <c r="EU6497" s="49"/>
      <c r="EV6497" s="49"/>
      <c r="EW6497" s="49"/>
      <c r="EX6497" s="49"/>
      <c r="EY6497" s="49"/>
      <c r="EZ6497" s="49"/>
      <c r="FA6497" s="49"/>
      <c r="FB6497" s="49"/>
      <c r="FC6497" s="49"/>
      <c r="FD6497" s="49"/>
      <c r="FE6497" s="49"/>
      <c r="FF6497" s="49"/>
      <c r="FG6497" s="49"/>
      <c r="FH6497" s="49"/>
      <c r="FI6497" s="49"/>
      <c r="FJ6497" s="49"/>
      <c r="FK6497" s="49"/>
      <c r="FL6497" s="49"/>
      <c r="FM6497" s="49"/>
      <c r="FN6497" s="49"/>
      <c r="FO6497" s="49"/>
      <c r="FP6497" s="49"/>
      <c r="FQ6497" s="49"/>
      <c r="FR6497" s="49"/>
      <c r="FS6497" s="49"/>
      <c r="FT6497" s="49"/>
      <c r="FU6497" s="49"/>
      <c r="FV6497" s="49"/>
      <c r="FW6497" s="49"/>
      <c r="FX6497" s="49"/>
      <c r="FY6497" s="49"/>
      <c r="FZ6497" s="49"/>
      <c r="GA6497" s="49"/>
      <c r="GB6497" s="49"/>
      <c r="GC6497" s="49"/>
      <c r="GD6497" s="49"/>
      <c r="GE6497" s="49"/>
      <c r="GF6497" s="49"/>
      <c r="GG6497" s="49"/>
      <c r="GH6497" s="49"/>
      <c r="GI6497" s="49"/>
      <c r="GJ6497" s="49"/>
      <c r="GK6497" s="49"/>
      <c r="GL6497" s="49"/>
      <c r="GM6497" s="49"/>
      <c r="GN6497" s="49"/>
      <c r="GO6497" s="49"/>
      <c r="GP6497" s="49"/>
      <c r="GQ6497" s="49"/>
      <c r="GR6497" s="49"/>
      <c r="GS6497" s="49"/>
      <c r="GT6497" s="49"/>
      <c r="GU6497" s="49"/>
      <c r="GV6497" s="49"/>
      <c r="GW6497" s="49"/>
      <c r="GX6497" s="49"/>
      <c r="GY6497" s="49"/>
      <c r="GZ6497" s="49"/>
      <c r="HA6497" s="49"/>
      <c r="HB6497" s="49"/>
      <c r="HC6497" s="49"/>
      <c r="HD6497" s="49"/>
      <c r="HE6497" s="49"/>
      <c r="HF6497" s="49"/>
      <c r="HG6497" s="49"/>
      <c r="HH6497" s="49"/>
      <c r="HI6497" s="49"/>
      <c r="HJ6497" s="49"/>
      <c r="HK6497" s="49"/>
      <c r="HL6497" s="49"/>
      <c r="HM6497" s="49"/>
      <c r="HN6497" s="49"/>
      <c r="HO6497" s="49"/>
      <c r="HP6497" s="49"/>
      <c r="HQ6497" s="49"/>
      <c r="HR6497" s="49"/>
      <c r="HS6497" s="49"/>
      <c r="HT6497" s="49"/>
      <c r="HU6497" s="49"/>
      <c r="HV6497" s="49"/>
      <c r="HW6497" s="49"/>
      <c r="HX6497" s="49"/>
      <c r="HY6497" s="49"/>
      <c r="HZ6497" s="49"/>
      <c r="IA6497" s="49"/>
      <c r="IB6497" s="49"/>
      <c r="IC6497" s="49"/>
      <c r="ID6497" s="49"/>
      <c r="IE6497" s="49"/>
      <c r="IF6497" s="49"/>
      <c r="IG6497" s="49"/>
      <c r="IH6497" s="49"/>
    </row>
    <row r="6498" spans="1:242" ht="30" customHeight="1">
      <c r="A6498" s="512"/>
      <c r="B6498" s="916" t="s">
        <v>7585</v>
      </c>
      <c r="C6498" s="916"/>
      <c r="D6498" s="916"/>
      <c r="E6498" s="916"/>
      <c r="F6498" s="916"/>
      <c r="G6498" s="916"/>
      <c r="H6498" s="916"/>
      <c r="I6498" s="48"/>
      <c r="J6498" s="49"/>
      <c r="K6498" s="49"/>
      <c r="L6498" s="49"/>
      <c r="M6498" s="49"/>
      <c r="N6498" s="49"/>
      <c r="O6498" s="49"/>
      <c r="P6498" s="49"/>
      <c r="Q6498" s="49"/>
      <c r="R6498" s="49"/>
      <c r="S6498" s="49"/>
      <c r="T6498" s="49"/>
      <c r="U6498" s="49"/>
      <c r="V6498" s="49"/>
      <c r="W6498" s="49"/>
      <c r="X6498" s="49"/>
      <c r="Y6498" s="49"/>
      <c r="Z6498" s="49"/>
      <c r="AA6498" s="49"/>
      <c r="AB6498" s="49"/>
      <c r="AC6498" s="49"/>
      <c r="AD6498" s="49"/>
      <c r="AE6498" s="49"/>
      <c r="AF6498" s="49"/>
      <c r="AG6498" s="49"/>
      <c r="AH6498" s="49"/>
      <c r="AI6498" s="49"/>
      <c r="AJ6498" s="49"/>
      <c r="AK6498" s="49"/>
      <c r="AL6498" s="49"/>
      <c r="AM6498" s="49"/>
      <c r="AN6498" s="49"/>
      <c r="AO6498" s="49"/>
      <c r="AP6498" s="49"/>
      <c r="AQ6498" s="49"/>
      <c r="AR6498" s="49"/>
      <c r="AS6498" s="49"/>
      <c r="AT6498" s="49"/>
      <c r="AU6498" s="49"/>
      <c r="AV6498" s="49"/>
      <c r="AW6498" s="49"/>
      <c r="AX6498" s="49"/>
      <c r="AY6498" s="49"/>
      <c r="AZ6498" s="49"/>
      <c r="BA6498" s="49"/>
      <c r="BB6498" s="49"/>
      <c r="BC6498" s="49"/>
      <c r="BD6498" s="49"/>
      <c r="BE6498" s="49"/>
      <c r="BF6498" s="49"/>
      <c r="BG6498" s="49"/>
      <c r="BH6498" s="49"/>
      <c r="BI6498" s="49"/>
      <c r="BJ6498" s="49"/>
      <c r="BK6498" s="49"/>
      <c r="BL6498" s="49"/>
      <c r="BM6498" s="49"/>
      <c r="BN6498" s="49"/>
      <c r="BO6498" s="49"/>
      <c r="BP6498" s="49"/>
      <c r="BQ6498" s="49"/>
      <c r="BR6498" s="49"/>
      <c r="BS6498" s="49"/>
      <c r="BT6498" s="49"/>
      <c r="BU6498" s="49"/>
      <c r="BV6498" s="49"/>
      <c r="BW6498" s="49"/>
      <c r="BX6498" s="49"/>
      <c r="BY6498" s="49"/>
      <c r="BZ6498" s="49"/>
      <c r="CA6498" s="49"/>
      <c r="CB6498" s="49"/>
      <c r="CC6498" s="49"/>
      <c r="CD6498" s="49"/>
      <c r="CE6498" s="49"/>
      <c r="CF6498" s="49"/>
      <c r="CG6498" s="49"/>
      <c r="CH6498" s="49"/>
      <c r="CI6498" s="49"/>
      <c r="CJ6498" s="49"/>
      <c r="CK6498" s="49"/>
      <c r="CL6498" s="49"/>
      <c r="CM6498" s="49"/>
      <c r="CN6498" s="49"/>
      <c r="CO6498" s="49"/>
      <c r="CP6498" s="49"/>
      <c r="CQ6498" s="49"/>
      <c r="CR6498" s="49"/>
      <c r="CS6498" s="49"/>
      <c r="CT6498" s="49"/>
      <c r="CU6498" s="49"/>
      <c r="CV6498" s="49"/>
      <c r="CW6498" s="49"/>
      <c r="CX6498" s="49"/>
      <c r="CY6498" s="49"/>
      <c r="CZ6498" s="49"/>
      <c r="DA6498" s="49"/>
      <c r="DB6498" s="49"/>
      <c r="DC6498" s="49"/>
      <c r="DD6498" s="49"/>
      <c r="DE6498" s="49"/>
      <c r="DF6498" s="49"/>
      <c r="DG6498" s="49"/>
      <c r="DH6498" s="49"/>
      <c r="DI6498" s="49"/>
      <c r="DJ6498" s="49"/>
      <c r="DK6498" s="49"/>
      <c r="DL6498" s="49"/>
      <c r="DM6498" s="49"/>
      <c r="DN6498" s="49"/>
      <c r="DO6498" s="49"/>
      <c r="DP6498" s="49"/>
      <c r="DQ6498" s="49"/>
      <c r="DR6498" s="49"/>
      <c r="DS6498" s="49"/>
      <c r="DT6498" s="49"/>
      <c r="DU6498" s="49"/>
      <c r="DV6498" s="49"/>
      <c r="DW6498" s="49"/>
      <c r="DX6498" s="49"/>
      <c r="DY6498" s="49"/>
      <c r="DZ6498" s="49"/>
      <c r="EA6498" s="49"/>
      <c r="EB6498" s="49"/>
      <c r="EC6498" s="49"/>
      <c r="ED6498" s="49"/>
      <c r="EE6498" s="49"/>
      <c r="EF6498" s="49"/>
      <c r="EG6498" s="49"/>
      <c r="EH6498" s="49"/>
      <c r="EI6498" s="49"/>
      <c r="EJ6498" s="49"/>
      <c r="EK6498" s="49"/>
      <c r="EL6498" s="49"/>
      <c r="EM6498" s="49"/>
      <c r="EN6498" s="49"/>
      <c r="EO6498" s="49"/>
      <c r="EP6498" s="49"/>
      <c r="EQ6498" s="49"/>
      <c r="ER6498" s="49"/>
      <c r="ES6498" s="49"/>
      <c r="ET6498" s="49"/>
      <c r="EU6498" s="49"/>
      <c r="EV6498" s="49"/>
      <c r="EW6498" s="49"/>
      <c r="EX6498" s="49"/>
      <c r="EY6498" s="49"/>
      <c r="EZ6498" s="49"/>
      <c r="FA6498" s="49"/>
      <c r="FB6498" s="49"/>
      <c r="FC6498" s="49"/>
      <c r="FD6498" s="49"/>
      <c r="FE6498" s="49"/>
      <c r="FF6498" s="49"/>
      <c r="FG6498" s="49"/>
      <c r="FH6498" s="49"/>
      <c r="FI6498" s="49"/>
      <c r="FJ6498" s="49"/>
      <c r="FK6498" s="49"/>
      <c r="FL6498" s="49"/>
      <c r="FM6498" s="49"/>
      <c r="FN6498" s="49"/>
      <c r="FO6498" s="49"/>
      <c r="FP6498" s="49"/>
      <c r="FQ6498" s="49"/>
      <c r="FR6498" s="49"/>
      <c r="FS6498" s="49"/>
      <c r="FT6498" s="49"/>
      <c r="FU6498" s="49"/>
      <c r="FV6498" s="49"/>
      <c r="FW6498" s="49"/>
      <c r="FX6498" s="49"/>
      <c r="FY6498" s="49"/>
      <c r="FZ6498" s="49"/>
      <c r="GA6498" s="49"/>
      <c r="GB6498" s="49"/>
      <c r="GC6498" s="49"/>
      <c r="GD6498" s="49"/>
      <c r="GE6498" s="49"/>
      <c r="GF6498" s="49"/>
      <c r="GG6498" s="49"/>
      <c r="GH6498" s="49"/>
      <c r="GI6498" s="49"/>
      <c r="GJ6498" s="49"/>
      <c r="GK6498" s="49"/>
      <c r="GL6498" s="49"/>
      <c r="GM6498" s="49"/>
      <c r="GN6498" s="49"/>
      <c r="GO6498" s="49"/>
      <c r="GP6498" s="49"/>
      <c r="GQ6498" s="49"/>
      <c r="GR6498" s="49"/>
      <c r="GS6498" s="49"/>
      <c r="GT6498" s="49"/>
      <c r="GU6498" s="49"/>
      <c r="GV6498" s="49"/>
      <c r="GW6498" s="49"/>
      <c r="GX6498" s="49"/>
      <c r="GY6498" s="49"/>
      <c r="GZ6498" s="49"/>
      <c r="HA6498" s="49"/>
      <c r="HB6498" s="49"/>
      <c r="HC6498" s="49"/>
      <c r="HD6498" s="49"/>
      <c r="HE6498" s="49"/>
      <c r="HF6498" s="49"/>
      <c r="HG6498" s="49"/>
      <c r="HH6498" s="49"/>
      <c r="HI6498" s="49"/>
      <c r="HJ6498" s="49"/>
      <c r="HK6498" s="49"/>
      <c r="HL6498" s="49"/>
      <c r="HM6498" s="49"/>
      <c r="HN6498" s="49"/>
      <c r="HO6498" s="49"/>
      <c r="HP6498" s="49"/>
      <c r="HQ6498" s="49"/>
      <c r="HR6498" s="49"/>
      <c r="HS6498" s="49"/>
      <c r="HT6498" s="49"/>
      <c r="HU6498" s="49"/>
      <c r="HV6498" s="49"/>
      <c r="HW6498" s="49"/>
      <c r="HX6498" s="49"/>
      <c r="HY6498" s="49"/>
      <c r="HZ6498" s="49"/>
      <c r="IA6498" s="49"/>
      <c r="IB6498" s="49"/>
      <c r="IC6498" s="49"/>
      <c r="ID6498" s="49"/>
      <c r="IE6498" s="49"/>
      <c r="IF6498" s="49"/>
      <c r="IG6498" s="49"/>
      <c r="IH6498" s="49"/>
    </row>
    <row r="6499" spans="1:242">
      <c r="A6499" s="32">
        <v>230</v>
      </c>
      <c r="B6499" s="210" t="s">
        <v>7511</v>
      </c>
      <c r="C6499" s="555" t="s">
        <v>7541</v>
      </c>
      <c r="D6499" s="32" t="s">
        <v>1808</v>
      </c>
      <c r="E6499" s="195">
        <f t="shared" ref="E6499:E6504" si="424">+F6499+G6499+H6499</f>
        <v>0</v>
      </c>
      <c r="F6499" s="187"/>
      <c r="G6499" s="187"/>
      <c r="H6499" s="187"/>
      <c r="I6499" s="48"/>
      <c r="J6499" s="49"/>
      <c r="K6499" s="49"/>
      <c r="L6499" s="49"/>
      <c r="M6499" s="49"/>
      <c r="N6499" s="49"/>
      <c r="O6499" s="49"/>
      <c r="P6499" s="49"/>
      <c r="Q6499" s="49"/>
      <c r="R6499" s="49"/>
      <c r="S6499" s="49"/>
      <c r="T6499" s="49"/>
      <c r="U6499" s="49"/>
      <c r="V6499" s="49"/>
      <c r="W6499" s="49"/>
      <c r="X6499" s="49"/>
      <c r="Y6499" s="49"/>
      <c r="Z6499" s="49"/>
      <c r="AA6499" s="49"/>
      <c r="AB6499" s="49"/>
      <c r="AC6499" s="49"/>
      <c r="AD6499" s="49"/>
      <c r="AE6499" s="49"/>
      <c r="AF6499" s="49"/>
      <c r="AG6499" s="49"/>
      <c r="AH6499" s="49"/>
      <c r="AI6499" s="49"/>
      <c r="AJ6499" s="49"/>
      <c r="AK6499" s="49"/>
      <c r="AL6499" s="49"/>
      <c r="AM6499" s="49"/>
      <c r="AN6499" s="49"/>
      <c r="AO6499" s="49"/>
      <c r="AP6499" s="49"/>
      <c r="AQ6499" s="49"/>
      <c r="AR6499" s="49"/>
      <c r="AS6499" s="49"/>
      <c r="AT6499" s="49"/>
      <c r="AU6499" s="49"/>
      <c r="AV6499" s="49"/>
      <c r="AW6499" s="49"/>
      <c r="AX6499" s="49"/>
      <c r="AY6499" s="49"/>
      <c r="AZ6499" s="49"/>
      <c r="BA6499" s="49"/>
      <c r="BB6499" s="49"/>
      <c r="BC6499" s="49"/>
      <c r="BD6499" s="49"/>
      <c r="BE6499" s="49"/>
      <c r="BF6499" s="49"/>
      <c r="BG6499" s="49"/>
      <c r="BH6499" s="49"/>
      <c r="BI6499" s="49"/>
      <c r="BJ6499" s="49"/>
      <c r="BK6499" s="49"/>
      <c r="BL6499" s="49"/>
      <c r="BM6499" s="49"/>
      <c r="BN6499" s="49"/>
      <c r="BO6499" s="49"/>
      <c r="BP6499" s="49"/>
      <c r="BQ6499" s="49"/>
      <c r="BR6499" s="49"/>
      <c r="BS6499" s="49"/>
      <c r="BT6499" s="49"/>
      <c r="BU6499" s="49"/>
      <c r="BV6499" s="49"/>
      <c r="BW6499" s="49"/>
      <c r="BX6499" s="49"/>
      <c r="BY6499" s="49"/>
      <c r="BZ6499" s="49"/>
      <c r="CA6499" s="49"/>
      <c r="CB6499" s="49"/>
      <c r="CC6499" s="49"/>
      <c r="CD6499" s="49"/>
      <c r="CE6499" s="49"/>
      <c r="CF6499" s="49"/>
      <c r="CG6499" s="49"/>
      <c r="CH6499" s="49"/>
      <c r="CI6499" s="49"/>
      <c r="CJ6499" s="49"/>
      <c r="CK6499" s="49"/>
      <c r="CL6499" s="49"/>
      <c r="CM6499" s="49"/>
      <c r="CN6499" s="49"/>
      <c r="CO6499" s="49"/>
      <c r="CP6499" s="49"/>
      <c r="CQ6499" s="49"/>
      <c r="CR6499" s="49"/>
      <c r="CS6499" s="49"/>
      <c r="CT6499" s="49"/>
      <c r="CU6499" s="49"/>
      <c r="CV6499" s="49"/>
      <c r="CW6499" s="49"/>
      <c r="CX6499" s="49"/>
      <c r="CY6499" s="49"/>
      <c r="CZ6499" s="49"/>
      <c r="DA6499" s="49"/>
      <c r="DB6499" s="49"/>
      <c r="DC6499" s="49"/>
      <c r="DD6499" s="49"/>
      <c r="DE6499" s="49"/>
      <c r="DF6499" s="49"/>
      <c r="DG6499" s="49"/>
      <c r="DH6499" s="49"/>
      <c r="DI6499" s="49"/>
      <c r="DJ6499" s="49"/>
      <c r="DK6499" s="49"/>
      <c r="DL6499" s="49"/>
      <c r="DM6499" s="49"/>
      <c r="DN6499" s="49"/>
      <c r="DO6499" s="49"/>
      <c r="DP6499" s="49"/>
      <c r="DQ6499" s="49"/>
      <c r="DR6499" s="49"/>
      <c r="DS6499" s="49"/>
      <c r="DT6499" s="49"/>
      <c r="DU6499" s="49"/>
      <c r="DV6499" s="49"/>
      <c r="DW6499" s="49"/>
      <c r="DX6499" s="49"/>
      <c r="DY6499" s="49"/>
      <c r="DZ6499" s="49"/>
      <c r="EA6499" s="49"/>
      <c r="EB6499" s="49"/>
      <c r="EC6499" s="49"/>
      <c r="ED6499" s="49"/>
      <c r="EE6499" s="49"/>
      <c r="EF6499" s="49"/>
      <c r="EG6499" s="49"/>
      <c r="EH6499" s="49"/>
      <c r="EI6499" s="49"/>
      <c r="EJ6499" s="49"/>
      <c r="EK6499" s="49"/>
      <c r="EL6499" s="49"/>
      <c r="EM6499" s="49"/>
      <c r="EN6499" s="49"/>
      <c r="EO6499" s="49"/>
      <c r="EP6499" s="49"/>
      <c r="EQ6499" s="49"/>
      <c r="ER6499" s="49"/>
      <c r="ES6499" s="49"/>
      <c r="ET6499" s="49"/>
      <c r="EU6499" s="49"/>
      <c r="EV6499" s="49"/>
      <c r="EW6499" s="49"/>
      <c r="EX6499" s="49"/>
      <c r="EY6499" s="49"/>
      <c r="EZ6499" s="49"/>
      <c r="FA6499" s="49"/>
      <c r="FB6499" s="49"/>
      <c r="FC6499" s="49"/>
      <c r="FD6499" s="49"/>
      <c r="FE6499" s="49"/>
      <c r="FF6499" s="49"/>
      <c r="FG6499" s="49"/>
      <c r="FH6499" s="49"/>
      <c r="FI6499" s="49"/>
      <c r="FJ6499" s="49"/>
      <c r="FK6499" s="49"/>
      <c r="FL6499" s="49"/>
      <c r="FM6499" s="49"/>
      <c r="FN6499" s="49"/>
      <c r="FO6499" s="49"/>
      <c r="FP6499" s="49"/>
      <c r="FQ6499" s="49"/>
      <c r="FR6499" s="49"/>
      <c r="FS6499" s="49"/>
      <c r="FT6499" s="49"/>
      <c r="FU6499" s="49"/>
      <c r="FV6499" s="49"/>
      <c r="FW6499" s="49"/>
      <c r="FX6499" s="49"/>
      <c r="FY6499" s="49"/>
      <c r="FZ6499" s="49"/>
      <c r="GA6499" s="49"/>
      <c r="GB6499" s="49"/>
      <c r="GC6499" s="49"/>
      <c r="GD6499" s="49"/>
      <c r="GE6499" s="49"/>
      <c r="GF6499" s="49"/>
      <c r="GG6499" s="49"/>
      <c r="GH6499" s="49"/>
      <c r="GI6499" s="49"/>
      <c r="GJ6499" s="49"/>
      <c r="GK6499" s="49"/>
      <c r="GL6499" s="49"/>
      <c r="GM6499" s="49"/>
      <c r="GN6499" s="49"/>
      <c r="GO6499" s="49"/>
      <c r="GP6499" s="49"/>
      <c r="GQ6499" s="49"/>
      <c r="GR6499" s="49"/>
      <c r="GS6499" s="49"/>
      <c r="GT6499" s="49"/>
      <c r="GU6499" s="49"/>
      <c r="GV6499" s="49"/>
      <c r="GW6499" s="49"/>
      <c r="GX6499" s="49"/>
      <c r="GY6499" s="49"/>
      <c r="GZ6499" s="49"/>
      <c r="HA6499" s="49"/>
      <c r="HB6499" s="49"/>
      <c r="HC6499" s="49"/>
      <c r="HD6499" s="49"/>
      <c r="HE6499" s="49"/>
      <c r="HF6499" s="49"/>
      <c r="HG6499" s="49"/>
      <c r="HH6499" s="49"/>
      <c r="HI6499" s="49"/>
      <c r="HJ6499" s="49"/>
      <c r="HK6499" s="49"/>
      <c r="HL6499" s="49"/>
      <c r="HM6499" s="49"/>
      <c r="HN6499" s="49"/>
      <c r="HO6499" s="49"/>
      <c r="HP6499" s="49"/>
      <c r="HQ6499" s="49"/>
      <c r="HR6499" s="49"/>
      <c r="HS6499" s="49"/>
      <c r="HT6499" s="49"/>
      <c r="HU6499" s="49"/>
      <c r="HV6499" s="49"/>
      <c r="HW6499" s="49"/>
      <c r="HX6499" s="49"/>
      <c r="HY6499" s="49"/>
      <c r="HZ6499" s="49"/>
      <c r="IA6499" s="49"/>
      <c r="IB6499" s="49"/>
      <c r="IC6499" s="49"/>
      <c r="ID6499" s="49"/>
      <c r="IE6499" s="49"/>
      <c r="IF6499" s="49"/>
      <c r="IG6499" s="49"/>
      <c r="IH6499" s="49"/>
    </row>
    <row r="6500" spans="1:242">
      <c r="A6500" s="32">
        <v>231</v>
      </c>
      <c r="B6500" s="210" t="s">
        <v>7586</v>
      </c>
      <c r="C6500" s="555" t="s">
        <v>7587</v>
      </c>
      <c r="D6500" s="32" t="s">
        <v>1808</v>
      </c>
      <c r="E6500" s="195">
        <f t="shared" si="424"/>
        <v>2</v>
      </c>
      <c r="F6500" s="187"/>
      <c r="G6500" s="187">
        <v>2</v>
      </c>
      <c r="H6500" s="187"/>
      <c r="I6500" s="48"/>
      <c r="J6500" s="49"/>
      <c r="K6500" s="49"/>
      <c r="L6500" s="49"/>
      <c r="M6500" s="49"/>
      <c r="N6500" s="49"/>
      <c r="O6500" s="49"/>
      <c r="P6500" s="49"/>
      <c r="Q6500" s="49"/>
      <c r="R6500" s="49"/>
      <c r="S6500" s="49"/>
      <c r="T6500" s="49"/>
      <c r="U6500" s="49"/>
      <c r="V6500" s="49"/>
      <c r="W6500" s="49"/>
      <c r="X6500" s="49"/>
      <c r="Y6500" s="49"/>
      <c r="Z6500" s="49"/>
      <c r="AA6500" s="49"/>
      <c r="AB6500" s="49"/>
      <c r="AC6500" s="49"/>
      <c r="AD6500" s="49"/>
      <c r="AE6500" s="49"/>
      <c r="AF6500" s="49"/>
      <c r="AG6500" s="49"/>
      <c r="AH6500" s="49"/>
      <c r="AI6500" s="49"/>
      <c r="AJ6500" s="49"/>
      <c r="AK6500" s="49"/>
      <c r="AL6500" s="49"/>
      <c r="AM6500" s="49"/>
      <c r="AN6500" s="49"/>
      <c r="AO6500" s="49"/>
      <c r="AP6500" s="49"/>
      <c r="AQ6500" s="49"/>
      <c r="AR6500" s="49"/>
      <c r="AS6500" s="49"/>
      <c r="AT6500" s="49"/>
      <c r="AU6500" s="49"/>
      <c r="AV6500" s="49"/>
      <c r="AW6500" s="49"/>
      <c r="AX6500" s="49"/>
      <c r="AY6500" s="49"/>
      <c r="AZ6500" s="49"/>
      <c r="BA6500" s="49"/>
      <c r="BB6500" s="49"/>
      <c r="BC6500" s="49"/>
      <c r="BD6500" s="49"/>
      <c r="BE6500" s="49"/>
      <c r="BF6500" s="49"/>
      <c r="BG6500" s="49"/>
      <c r="BH6500" s="49"/>
      <c r="BI6500" s="49"/>
      <c r="BJ6500" s="49"/>
      <c r="BK6500" s="49"/>
      <c r="BL6500" s="49"/>
      <c r="BM6500" s="49"/>
      <c r="BN6500" s="49"/>
      <c r="BO6500" s="49"/>
      <c r="BP6500" s="49"/>
      <c r="BQ6500" s="49"/>
      <c r="BR6500" s="49"/>
      <c r="BS6500" s="49"/>
      <c r="BT6500" s="49"/>
      <c r="BU6500" s="49"/>
      <c r="BV6500" s="49"/>
      <c r="BW6500" s="49"/>
      <c r="BX6500" s="49"/>
      <c r="BY6500" s="49"/>
      <c r="BZ6500" s="49"/>
      <c r="CA6500" s="49"/>
      <c r="CB6500" s="49"/>
      <c r="CC6500" s="49"/>
      <c r="CD6500" s="49"/>
      <c r="CE6500" s="49"/>
      <c r="CF6500" s="49"/>
      <c r="CG6500" s="49"/>
      <c r="CH6500" s="49"/>
      <c r="CI6500" s="49"/>
      <c r="CJ6500" s="49"/>
      <c r="CK6500" s="49"/>
      <c r="CL6500" s="49"/>
      <c r="CM6500" s="49"/>
      <c r="CN6500" s="49"/>
      <c r="CO6500" s="49"/>
      <c r="CP6500" s="49"/>
      <c r="CQ6500" s="49"/>
      <c r="CR6500" s="49"/>
      <c r="CS6500" s="49"/>
      <c r="CT6500" s="49"/>
      <c r="CU6500" s="49"/>
      <c r="CV6500" s="49"/>
      <c r="CW6500" s="49"/>
      <c r="CX6500" s="49"/>
      <c r="CY6500" s="49"/>
      <c r="CZ6500" s="49"/>
      <c r="DA6500" s="49"/>
      <c r="DB6500" s="49"/>
      <c r="DC6500" s="49"/>
      <c r="DD6500" s="49"/>
      <c r="DE6500" s="49"/>
      <c r="DF6500" s="49"/>
      <c r="DG6500" s="49"/>
      <c r="DH6500" s="49"/>
      <c r="DI6500" s="49"/>
      <c r="DJ6500" s="49"/>
      <c r="DK6500" s="49"/>
      <c r="DL6500" s="49"/>
      <c r="DM6500" s="49"/>
      <c r="DN6500" s="49"/>
      <c r="DO6500" s="49"/>
      <c r="DP6500" s="49"/>
      <c r="DQ6500" s="49"/>
      <c r="DR6500" s="49"/>
      <c r="DS6500" s="49"/>
      <c r="DT6500" s="49"/>
      <c r="DU6500" s="49"/>
      <c r="DV6500" s="49"/>
      <c r="DW6500" s="49"/>
      <c r="DX6500" s="49"/>
      <c r="DY6500" s="49"/>
      <c r="DZ6500" s="49"/>
      <c r="EA6500" s="49"/>
      <c r="EB6500" s="49"/>
      <c r="EC6500" s="49"/>
      <c r="ED6500" s="49"/>
      <c r="EE6500" s="49"/>
      <c r="EF6500" s="49"/>
      <c r="EG6500" s="49"/>
      <c r="EH6500" s="49"/>
      <c r="EI6500" s="49"/>
      <c r="EJ6500" s="49"/>
      <c r="EK6500" s="49"/>
      <c r="EL6500" s="49"/>
      <c r="EM6500" s="49"/>
      <c r="EN6500" s="49"/>
      <c r="EO6500" s="49"/>
      <c r="EP6500" s="49"/>
      <c r="EQ6500" s="49"/>
      <c r="ER6500" s="49"/>
      <c r="ES6500" s="49"/>
      <c r="ET6500" s="49"/>
      <c r="EU6500" s="49"/>
      <c r="EV6500" s="49"/>
      <c r="EW6500" s="49"/>
      <c r="EX6500" s="49"/>
      <c r="EY6500" s="49"/>
      <c r="EZ6500" s="49"/>
      <c r="FA6500" s="49"/>
      <c r="FB6500" s="49"/>
      <c r="FC6500" s="49"/>
      <c r="FD6500" s="49"/>
      <c r="FE6500" s="49"/>
      <c r="FF6500" s="49"/>
      <c r="FG6500" s="49"/>
      <c r="FH6500" s="49"/>
      <c r="FI6500" s="49"/>
      <c r="FJ6500" s="49"/>
      <c r="FK6500" s="49"/>
      <c r="FL6500" s="49"/>
      <c r="FM6500" s="49"/>
      <c r="FN6500" s="49"/>
      <c r="FO6500" s="49"/>
      <c r="FP6500" s="49"/>
      <c r="FQ6500" s="49"/>
      <c r="FR6500" s="49"/>
      <c r="FS6500" s="49"/>
      <c r="FT6500" s="49"/>
      <c r="FU6500" s="49"/>
      <c r="FV6500" s="49"/>
      <c r="FW6500" s="49"/>
      <c r="FX6500" s="49"/>
      <c r="FY6500" s="49"/>
      <c r="FZ6500" s="49"/>
      <c r="GA6500" s="49"/>
      <c r="GB6500" s="49"/>
      <c r="GC6500" s="49"/>
      <c r="GD6500" s="49"/>
      <c r="GE6500" s="49"/>
      <c r="GF6500" s="49"/>
      <c r="GG6500" s="49"/>
      <c r="GH6500" s="49"/>
      <c r="GI6500" s="49"/>
      <c r="GJ6500" s="49"/>
      <c r="GK6500" s="49"/>
      <c r="GL6500" s="49"/>
      <c r="GM6500" s="49"/>
      <c r="GN6500" s="49"/>
      <c r="GO6500" s="49"/>
      <c r="GP6500" s="49"/>
      <c r="GQ6500" s="49"/>
      <c r="GR6500" s="49"/>
      <c r="GS6500" s="49"/>
      <c r="GT6500" s="49"/>
      <c r="GU6500" s="49"/>
      <c r="GV6500" s="49"/>
      <c r="GW6500" s="49"/>
      <c r="GX6500" s="49"/>
      <c r="GY6500" s="49"/>
      <c r="GZ6500" s="49"/>
      <c r="HA6500" s="49"/>
      <c r="HB6500" s="49"/>
      <c r="HC6500" s="49"/>
      <c r="HD6500" s="49"/>
      <c r="HE6500" s="49"/>
      <c r="HF6500" s="49"/>
      <c r="HG6500" s="49"/>
      <c r="HH6500" s="49"/>
      <c r="HI6500" s="49"/>
      <c r="HJ6500" s="49"/>
      <c r="HK6500" s="49"/>
      <c r="HL6500" s="49"/>
      <c r="HM6500" s="49"/>
      <c r="HN6500" s="49"/>
      <c r="HO6500" s="49"/>
      <c r="HP6500" s="49"/>
      <c r="HQ6500" s="49"/>
      <c r="HR6500" s="49"/>
      <c r="HS6500" s="49"/>
      <c r="HT6500" s="49"/>
      <c r="HU6500" s="49"/>
      <c r="HV6500" s="49"/>
      <c r="HW6500" s="49"/>
      <c r="HX6500" s="49"/>
      <c r="HY6500" s="49"/>
      <c r="HZ6500" s="49"/>
      <c r="IA6500" s="49"/>
      <c r="IB6500" s="49"/>
      <c r="IC6500" s="49"/>
      <c r="ID6500" s="49"/>
      <c r="IE6500" s="49"/>
      <c r="IF6500" s="49"/>
      <c r="IG6500" s="49"/>
      <c r="IH6500" s="49"/>
    </row>
    <row r="6501" spans="1:242">
      <c r="A6501" s="32">
        <v>232</v>
      </c>
      <c r="B6501" s="210" t="s">
        <v>7588</v>
      </c>
      <c r="C6501" s="555" t="s">
        <v>7589</v>
      </c>
      <c r="D6501" s="32" t="s">
        <v>1808</v>
      </c>
      <c r="E6501" s="195">
        <f t="shared" si="424"/>
        <v>2</v>
      </c>
      <c r="F6501" s="187"/>
      <c r="G6501" s="187"/>
      <c r="H6501" s="187">
        <v>2</v>
      </c>
      <c r="I6501" s="48"/>
      <c r="J6501" s="49"/>
      <c r="K6501" s="49"/>
      <c r="L6501" s="49"/>
      <c r="M6501" s="49"/>
      <c r="N6501" s="49"/>
      <c r="O6501" s="49"/>
      <c r="P6501" s="49"/>
      <c r="Q6501" s="49"/>
      <c r="R6501" s="49"/>
      <c r="S6501" s="49"/>
      <c r="T6501" s="49"/>
      <c r="U6501" s="49"/>
      <c r="V6501" s="49"/>
      <c r="W6501" s="49"/>
      <c r="X6501" s="49"/>
      <c r="Y6501" s="49"/>
      <c r="Z6501" s="49"/>
      <c r="AA6501" s="49"/>
      <c r="AB6501" s="49"/>
      <c r="AC6501" s="49"/>
      <c r="AD6501" s="49"/>
      <c r="AE6501" s="49"/>
      <c r="AF6501" s="49"/>
      <c r="AG6501" s="49"/>
      <c r="AH6501" s="49"/>
      <c r="AI6501" s="49"/>
      <c r="AJ6501" s="49"/>
      <c r="AK6501" s="49"/>
      <c r="AL6501" s="49"/>
      <c r="AM6501" s="49"/>
      <c r="AN6501" s="49"/>
      <c r="AO6501" s="49"/>
      <c r="AP6501" s="49"/>
      <c r="AQ6501" s="49"/>
      <c r="AR6501" s="49"/>
      <c r="AS6501" s="49"/>
      <c r="AT6501" s="49"/>
      <c r="AU6501" s="49"/>
      <c r="AV6501" s="49"/>
      <c r="AW6501" s="49"/>
      <c r="AX6501" s="49"/>
      <c r="AY6501" s="49"/>
      <c r="AZ6501" s="49"/>
      <c r="BA6501" s="49"/>
      <c r="BB6501" s="49"/>
      <c r="BC6501" s="49"/>
      <c r="BD6501" s="49"/>
      <c r="BE6501" s="49"/>
      <c r="BF6501" s="49"/>
      <c r="BG6501" s="49"/>
      <c r="BH6501" s="49"/>
      <c r="BI6501" s="49"/>
      <c r="BJ6501" s="49"/>
      <c r="BK6501" s="49"/>
      <c r="BL6501" s="49"/>
      <c r="BM6501" s="49"/>
      <c r="BN6501" s="49"/>
      <c r="BO6501" s="49"/>
      <c r="BP6501" s="49"/>
      <c r="BQ6501" s="49"/>
      <c r="BR6501" s="49"/>
      <c r="BS6501" s="49"/>
      <c r="BT6501" s="49"/>
      <c r="BU6501" s="49"/>
      <c r="BV6501" s="49"/>
      <c r="BW6501" s="49"/>
      <c r="BX6501" s="49"/>
      <c r="BY6501" s="49"/>
      <c r="BZ6501" s="49"/>
      <c r="CA6501" s="49"/>
      <c r="CB6501" s="49"/>
      <c r="CC6501" s="49"/>
      <c r="CD6501" s="49"/>
      <c r="CE6501" s="49"/>
      <c r="CF6501" s="49"/>
      <c r="CG6501" s="49"/>
      <c r="CH6501" s="49"/>
      <c r="CI6501" s="49"/>
      <c r="CJ6501" s="49"/>
      <c r="CK6501" s="49"/>
      <c r="CL6501" s="49"/>
      <c r="CM6501" s="49"/>
      <c r="CN6501" s="49"/>
      <c r="CO6501" s="49"/>
      <c r="CP6501" s="49"/>
      <c r="CQ6501" s="49"/>
      <c r="CR6501" s="49"/>
      <c r="CS6501" s="49"/>
      <c r="CT6501" s="49"/>
      <c r="CU6501" s="49"/>
      <c r="CV6501" s="49"/>
      <c r="CW6501" s="49"/>
      <c r="CX6501" s="49"/>
      <c r="CY6501" s="49"/>
      <c r="CZ6501" s="49"/>
      <c r="DA6501" s="49"/>
      <c r="DB6501" s="49"/>
      <c r="DC6501" s="49"/>
      <c r="DD6501" s="49"/>
      <c r="DE6501" s="49"/>
      <c r="DF6501" s="49"/>
      <c r="DG6501" s="49"/>
      <c r="DH6501" s="49"/>
      <c r="DI6501" s="49"/>
      <c r="DJ6501" s="49"/>
      <c r="DK6501" s="49"/>
      <c r="DL6501" s="49"/>
      <c r="DM6501" s="49"/>
      <c r="DN6501" s="49"/>
      <c r="DO6501" s="49"/>
      <c r="DP6501" s="49"/>
      <c r="DQ6501" s="49"/>
      <c r="DR6501" s="49"/>
      <c r="DS6501" s="49"/>
      <c r="DT6501" s="49"/>
      <c r="DU6501" s="49"/>
      <c r="DV6501" s="49"/>
      <c r="DW6501" s="49"/>
      <c r="DX6501" s="49"/>
      <c r="DY6501" s="49"/>
      <c r="DZ6501" s="49"/>
      <c r="EA6501" s="49"/>
      <c r="EB6501" s="49"/>
      <c r="EC6501" s="49"/>
      <c r="ED6501" s="49"/>
      <c r="EE6501" s="49"/>
      <c r="EF6501" s="49"/>
      <c r="EG6501" s="49"/>
      <c r="EH6501" s="49"/>
      <c r="EI6501" s="49"/>
      <c r="EJ6501" s="49"/>
      <c r="EK6501" s="49"/>
      <c r="EL6501" s="49"/>
      <c r="EM6501" s="49"/>
      <c r="EN6501" s="49"/>
      <c r="EO6501" s="49"/>
      <c r="EP6501" s="49"/>
      <c r="EQ6501" s="49"/>
      <c r="ER6501" s="49"/>
      <c r="ES6501" s="49"/>
      <c r="ET6501" s="49"/>
      <c r="EU6501" s="49"/>
      <c r="EV6501" s="49"/>
      <c r="EW6501" s="49"/>
      <c r="EX6501" s="49"/>
      <c r="EY6501" s="49"/>
      <c r="EZ6501" s="49"/>
      <c r="FA6501" s="49"/>
      <c r="FB6501" s="49"/>
      <c r="FC6501" s="49"/>
      <c r="FD6501" s="49"/>
      <c r="FE6501" s="49"/>
      <c r="FF6501" s="49"/>
      <c r="FG6501" s="49"/>
      <c r="FH6501" s="49"/>
      <c r="FI6501" s="49"/>
      <c r="FJ6501" s="49"/>
      <c r="FK6501" s="49"/>
      <c r="FL6501" s="49"/>
      <c r="FM6501" s="49"/>
      <c r="FN6501" s="49"/>
      <c r="FO6501" s="49"/>
      <c r="FP6501" s="49"/>
      <c r="FQ6501" s="49"/>
      <c r="FR6501" s="49"/>
      <c r="FS6501" s="49"/>
      <c r="FT6501" s="49"/>
      <c r="FU6501" s="49"/>
      <c r="FV6501" s="49"/>
      <c r="FW6501" s="49"/>
      <c r="FX6501" s="49"/>
      <c r="FY6501" s="49"/>
      <c r="FZ6501" s="49"/>
      <c r="GA6501" s="49"/>
      <c r="GB6501" s="49"/>
      <c r="GC6501" s="49"/>
      <c r="GD6501" s="49"/>
      <c r="GE6501" s="49"/>
      <c r="GF6501" s="49"/>
      <c r="GG6501" s="49"/>
      <c r="GH6501" s="49"/>
      <c r="GI6501" s="49"/>
      <c r="GJ6501" s="49"/>
      <c r="GK6501" s="49"/>
      <c r="GL6501" s="49"/>
      <c r="GM6501" s="49"/>
      <c r="GN6501" s="49"/>
      <c r="GO6501" s="49"/>
      <c r="GP6501" s="49"/>
      <c r="GQ6501" s="49"/>
      <c r="GR6501" s="49"/>
      <c r="GS6501" s="49"/>
      <c r="GT6501" s="49"/>
      <c r="GU6501" s="49"/>
      <c r="GV6501" s="49"/>
      <c r="GW6501" s="49"/>
      <c r="GX6501" s="49"/>
      <c r="GY6501" s="49"/>
      <c r="GZ6501" s="49"/>
      <c r="HA6501" s="49"/>
      <c r="HB6501" s="49"/>
      <c r="HC6501" s="49"/>
      <c r="HD6501" s="49"/>
      <c r="HE6501" s="49"/>
      <c r="HF6501" s="49"/>
      <c r="HG6501" s="49"/>
      <c r="HH6501" s="49"/>
      <c r="HI6501" s="49"/>
      <c r="HJ6501" s="49"/>
      <c r="HK6501" s="49"/>
      <c r="HL6501" s="49"/>
      <c r="HM6501" s="49"/>
      <c r="HN6501" s="49"/>
      <c r="HO6501" s="49"/>
      <c r="HP6501" s="49"/>
      <c r="HQ6501" s="49"/>
      <c r="HR6501" s="49"/>
      <c r="HS6501" s="49"/>
      <c r="HT6501" s="49"/>
      <c r="HU6501" s="49"/>
      <c r="HV6501" s="49"/>
      <c r="HW6501" s="49"/>
      <c r="HX6501" s="49"/>
      <c r="HY6501" s="49"/>
      <c r="HZ6501" s="49"/>
      <c r="IA6501" s="49"/>
      <c r="IB6501" s="49"/>
      <c r="IC6501" s="49"/>
      <c r="ID6501" s="49"/>
      <c r="IE6501" s="49"/>
      <c r="IF6501" s="49"/>
      <c r="IG6501" s="49"/>
      <c r="IH6501" s="49"/>
    </row>
    <row r="6502" spans="1:242">
      <c r="A6502" s="32">
        <v>233</v>
      </c>
      <c r="B6502" s="210" t="s">
        <v>7588</v>
      </c>
      <c r="C6502" s="555" t="s">
        <v>7590</v>
      </c>
      <c r="D6502" s="32" t="s">
        <v>1808</v>
      </c>
      <c r="E6502" s="195">
        <f t="shared" si="424"/>
        <v>0</v>
      </c>
      <c r="F6502" s="187"/>
      <c r="G6502" s="187"/>
      <c r="H6502" s="187"/>
      <c r="I6502" s="48"/>
      <c r="J6502" s="49"/>
      <c r="K6502" s="49"/>
      <c r="L6502" s="49"/>
      <c r="M6502" s="49"/>
      <c r="N6502" s="49"/>
      <c r="O6502" s="49"/>
      <c r="P6502" s="49"/>
      <c r="Q6502" s="49"/>
      <c r="R6502" s="49"/>
      <c r="S6502" s="49"/>
      <c r="T6502" s="49"/>
      <c r="U6502" s="49"/>
      <c r="V6502" s="49"/>
      <c r="W6502" s="49"/>
      <c r="X6502" s="49"/>
      <c r="Y6502" s="49"/>
      <c r="Z6502" s="49"/>
      <c r="AA6502" s="49"/>
      <c r="AB6502" s="49"/>
      <c r="AC6502" s="49"/>
      <c r="AD6502" s="49"/>
      <c r="AE6502" s="49"/>
      <c r="AF6502" s="49"/>
      <c r="AG6502" s="49"/>
      <c r="AH6502" s="49"/>
      <c r="AI6502" s="49"/>
      <c r="AJ6502" s="49"/>
      <c r="AK6502" s="49"/>
      <c r="AL6502" s="49"/>
      <c r="AM6502" s="49"/>
      <c r="AN6502" s="49"/>
      <c r="AO6502" s="49"/>
      <c r="AP6502" s="49"/>
      <c r="AQ6502" s="49"/>
      <c r="AR6502" s="49"/>
      <c r="AS6502" s="49"/>
      <c r="AT6502" s="49"/>
      <c r="AU6502" s="49"/>
      <c r="AV6502" s="49"/>
      <c r="AW6502" s="49"/>
      <c r="AX6502" s="49"/>
      <c r="AY6502" s="49"/>
      <c r="AZ6502" s="49"/>
      <c r="BA6502" s="49"/>
      <c r="BB6502" s="49"/>
      <c r="BC6502" s="49"/>
      <c r="BD6502" s="49"/>
      <c r="BE6502" s="49"/>
      <c r="BF6502" s="49"/>
      <c r="BG6502" s="49"/>
      <c r="BH6502" s="49"/>
      <c r="BI6502" s="49"/>
      <c r="BJ6502" s="49"/>
      <c r="BK6502" s="49"/>
      <c r="BL6502" s="49"/>
      <c r="BM6502" s="49"/>
      <c r="BN6502" s="49"/>
      <c r="BO6502" s="49"/>
      <c r="BP6502" s="49"/>
      <c r="BQ6502" s="49"/>
      <c r="BR6502" s="49"/>
      <c r="BS6502" s="49"/>
      <c r="BT6502" s="49"/>
      <c r="BU6502" s="49"/>
      <c r="BV6502" s="49"/>
      <c r="BW6502" s="49"/>
      <c r="BX6502" s="49"/>
      <c r="BY6502" s="49"/>
      <c r="BZ6502" s="49"/>
      <c r="CA6502" s="49"/>
      <c r="CB6502" s="49"/>
      <c r="CC6502" s="49"/>
      <c r="CD6502" s="49"/>
      <c r="CE6502" s="49"/>
      <c r="CF6502" s="49"/>
      <c r="CG6502" s="49"/>
      <c r="CH6502" s="49"/>
      <c r="CI6502" s="49"/>
      <c r="CJ6502" s="49"/>
      <c r="CK6502" s="49"/>
      <c r="CL6502" s="49"/>
      <c r="CM6502" s="49"/>
      <c r="CN6502" s="49"/>
      <c r="CO6502" s="49"/>
      <c r="CP6502" s="49"/>
      <c r="CQ6502" s="49"/>
      <c r="CR6502" s="49"/>
      <c r="CS6502" s="49"/>
      <c r="CT6502" s="49"/>
      <c r="CU6502" s="49"/>
      <c r="CV6502" s="49"/>
      <c r="CW6502" s="49"/>
      <c r="CX6502" s="49"/>
      <c r="CY6502" s="49"/>
      <c r="CZ6502" s="49"/>
      <c r="DA6502" s="49"/>
      <c r="DB6502" s="49"/>
      <c r="DC6502" s="49"/>
      <c r="DD6502" s="49"/>
      <c r="DE6502" s="49"/>
      <c r="DF6502" s="49"/>
      <c r="DG6502" s="49"/>
      <c r="DH6502" s="49"/>
      <c r="DI6502" s="49"/>
      <c r="DJ6502" s="49"/>
      <c r="DK6502" s="49"/>
      <c r="DL6502" s="49"/>
      <c r="DM6502" s="49"/>
      <c r="DN6502" s="49"/>
      <c r="DO6502" s="49"/>
      <c r="DP6502" s="49"/>
      <c r="DQ6502" s="49"/>
      <c r="DR6502" s="49"/>
      <c r="DS6502" s="49"/>
      <c r="DT6502" s="49"/>
      <c r="DU6502" s="49"/>
      <c r="DV6502" s="49"/>
      <c r="DW6502" s="49"/>
      <c r="DX6502" s="49"/>
      <c r="DY6502" s="49"/>
      <c r="DZ6502" s="49"/>
      <c r="EA6502" s="49"/>
      <c r="EB6502" s="49"/>
      <c r="EC6502" s="49"/>
      <c r="ED6502" s="49"/>
      <c r="EE6502" s="49"/>
      <c r="EF6502" s="49"/>
      <c r="EG6502" s="49"/>
      <c r="EH6502" s="49"/>
      <c r="EI6502" s="49"/>
      <c r="EJ6502" s="49"/>
      <c r="EK6502" s="49"/>
      <c r="EL6502" s="49"/>
      <c r="EM6502" s="49"/>
      <c r="EN6502" s="49"/>
      <c r="EO6502" s="49"/>
      <c r="EP6502" s="49"/>
      <c r="EQ6502" s="49"/>
      <c r="ER6502" s="49"/>
      <c r="ES6502" s="49"/>
      <c r="ET6502" s="49"/>
      <c r="EU6502" s="49"/>
      <c r="EV6502" s="49"/>
      <c r="EW6502" s="49"/>
      <c r="EX6502" s="49"/>
      <c r="EY6502" s="49"/>
      <c r="EZ6502" s="49"/>
      <c r="FA6502" s="49"/>
      <c r="FB6502" s="49"/>
      <c r="FC6502" s="49"/>
      <c r="FD6502" s="49"/>
      <c r="FE6502" s="49"/>
      <c r="FF6502" s="49"/>
      <c r="FG6502" s="49"/>
      <c r="FH6502" s="49"/>
      <c r="FI6502" s="49"/>
      <c r="FJ6502" s="49"/>
      <c r="FK6502" s="49"/>
      <c r="FL6502" s="49"/>
      <c r="FM6502" s="49"/>
      <c r="FN6502" s="49"/>
      <c r="FO6502" s="49"/>
      <c r="FP6502" s="49"/>
      <c r="FQ6502" s="49"/>
      <c r="FR6502" s="49"/>
      <c r="FS6502" s="49"/>
      <c r="FT6502" s="49"/>
      <c r="FU6502" s="49"/>
      <c r="FV6502" s="49"/>
      <c r="FW6502" s="49"/>
      <c r="FX6502" s="49"/>
      <c r="FY6502" s="49"/>
      <c r="FZ6502" s="49"/>
      <c r="GA6502" s="49"/>
      <c r="GB6502" s="49"/>
      <c r="GC6502" s="49"/>
      <c r="GD6502" s="49"/>
      <c r="GE6502" s="49"/>
      <c r="GF6502" s="49"/>
      <c r="GG6502" s="49"/>
      <c r="GH6502" s="49"/>
      <c r="GI6502" s="49"/>
      <c r="GJ6502" s="49"/>
      <c r="GK6502" s="49"/>
      <c r="GL6502" s="49"/>
      <c r="GM6502" s="49"/>
      <c r="GN6502" s="49"/>
      <c r="GO6502" s="49"/>
      <c r="GP6502" s="49"/>
      <c r="GQ6502" s="49"/>
      <c r="GR6502" s="49"/>
      <c r="GS6502" s="49"/>
      <c r="GT6502" s="49"/>
      <c r="GU6502" s="49"/>
      <c r="GV6502" s="49"/>
      <c r="GW6502" s="49"/>
      <c r="GX6502" s="49"/>
      <c r="GY6502" s="49"/>
      <c r="GZ6502" s="49"/>
      <c r="HA6502" s="49"/>
      <c r="HB6502" s="49"/>
      <c r="HC6502" s="49"/>
      <c r="HD6502" s="49"/>
      <c r="HE6502" s="49"/>
      <c r="HF6502" s="49"/>
      <c r="HG6502" s="49"/>
      <c r="HH6502" s="49"/>
      <c r="HI6502" s="49"/>
      <c r="HJ6502" s="49"/>
      <c r="HK6502" s="49"/>
      <c r="HL6502" s="49"/>
      <c r="HM6502" s="49"/>
      <c r="HN6502" s="49"/>
      <c r="HO6502" s="49"/>
      <c r="HP6502" s="49"/>
      <c r="HQ6502" s="49"/>
      <c r="HR6502" s="49"/>
      <c r="HS6502" s="49"/>
      <c r="HT6502" s="49"/>
      <c r="HU6502" s="49"/>
      <c r="HV6502" s="49"/>
      <c r="HW6502" s="49"/>
      <c r="HX6502" s="49"/>
      <c r="HY6502" s="49"/>
      <c r="HZ6502" s="49"/>
      <c r="IA6502" s="49"/>
      <c r="IB6502" s="49"/>
      <c r="IC6502" s="49"/>
      <c r="ID6502" s="49"/>
      <c r="IE6502" s="49"/>
      <c r="IF6502" s="49"/>
      <c r="IG6502" s="49"/>
      <c r="IH6502" s="49"/>
    </row>
    <row r="6503" spans="1:242">
      <c r="A6503" s="32">
        <v>234</v>
      </c>
      <c r="B6503" s="210" t="s">
        <v>7591</v>
      </c>
      <c r="C6503" s="555" t="s">
        <v>7592</v>
      </c>
      <c r="D6503" s="32" t="s">
        <v>1808</v>
      </c>
      <c r="E6503" s="195">
        <f t="shared" si="424"/>
        <v>2</v>
      </c>
      <c r="F6503" s="187">
        <v>2</v>
      </c>
      <c r="G6503" s="187"/>
      <c r="H6503" s="187"/>
      <c r="I6503" s="48"/>
      <c r="J6503" s="49"/>
      <c r="K6503" s="49"/>
      <c r="L6503" s="49"/>
      <c r="M6503" s="49"/>
      <c r="N6503" s="49"/>
      <c r="O6503" s="49"/>
      <c r="P6503" s="49"/>
      <c r="Q6503" s="49"/>
      <c r="R6503" s="49"/>
      <c r="S6503" s="49"/>
      <c r="T6503" s="49"/>
      <c r="U6503" s="49"/>
      <c r="V6503" s="49"/>
      <c r="W6503" s="49"/>
      <c r="X6503" s="49"/>
      <c r="Y6503" s="49"/>
      <c r="Z6503" s="49"/>
      <c r="AA6503" s="49"/>
      <c r="AB6503" s="49"/>
      <c r="AC6503" s="49"/>
      <c r="AD6503" s="49"/>
      <c r="AE6503" s="49"/>
      <c r="AF6503" s="49"/>
      <c r="AG6503" s="49"/>
      <c r="AH6503" s="49"/>
      <c r="AI6503" s="49"/>
      <c r="AJ6503" s="49"/>
      <c r="AK6503" s="49"/>
      <c r="AL6503" s="49"/>
      <c r="AM6503" s="49"/>
      <c r="AN6503" s="49"/>
      <c r="AO6503" s="49"/>
      <c r="AP6503" s="49"/>
      <c r="AQ6503" s="49"/>
      <c r="AR6503" s="49"/>
      <c r="AS6503" s="49"/>
      <c r="AT6503" s="49"/>
      <c r="AU6503" s="49"/>
      <c r="AV6503" s="49"/>
      <c r="AW6503" s="49"/>
      <c r="AX6503" s="49"/>
      <c r="AY6503" s="49"/>
      <c r="AZ6503" s="49"/>
      <c r="BA6503" s="49"/>
      <c r="BB6503" s="49"/>
      <c r="BC6503" s="49"/>
      <c r="BD6503" s="49"/>
      <c r="BE6503" s="49"/>
      <c r="BF6503" s="49"/>
      <c r="BG6503" s="49"/>
      <c r="BH6503" s="49"/>
      <c r="BI6503" s="49"/>
      <c r="BJ6503" s="49"/>
      <c r="BK6503" s="49"/>
      <c r="BL6503" s="49"/>
      <c r="BM6503" s="49"/>
      <c r="BN6503" s="49"/>
      <c r="BO6503" s="49"/>
      <c r="BP6503" s="49"/>
      <c r="BQ6503" s="49"/>
      <c r="BR6503" s="49"/>
      <c r="BS6503" s="49"/>
      <c r="BT6503" s="49"/>
      <c r="BU6503" s="49"/>
      <c r="BV6503" s="49"/>
      <c r="BW6503" s="49"/>
      <c r="BX6503" s="49"/>
      <c r="BY6503" s="49"/>
      <c r="BZ6503" s="49"/>
      <c r="CA6503" s="49"/>
      <c r="CB6503" s="49"/>
      <c r="CC6503" s="49"/>
      <c r="CD6503" s="49"/>
      <c r="CE6503" s="49"/>
      <c r="CF6503" s="49"/>
      <c r="CG6503" s="49"/>
      <c r="CH6503" s="49"/>
      <c r="CI6503" s="49"/>
      <c r="CJ6503" s="49"/>
      <c r="CK6503" s="49"/>
      <c r="CL6503" s="49"/>
      <c r="CM6503" s="49"/>
      <c r="CN6503" s="49"/>
      <c r="CO6503" s="49"/>
      <c r="CP6503" s="49"/>
      <c r="CQ6503" s="49"/>
      <c r="CR6503" s="49"/>
      <c r="CS6503" s="49"/>
      <c r="CT6503" s="49"/>
      <c r="CU6503" s="49"/>
      <c r="CV6503" s="49"/>
      <c r="CW6503" s="49"/>
      <c r="CX6503" s="49"/>
      <c r="CY6503" s="49"/>
      <c r="CZ6503" s="49"/>
      <c r="DA6503" s="49"/>
      <c r="DB6503" s="49"/>
      <c r="DC6503" s="49"/>
      <c r="DD6503" s="49"/>
      <c r="DE6503" s="49"/>
      <c r="DF6503" s="49"/>
      <c r="DG6503" s="49"/>
      <c r="DH6503" s="49"/>
      <c r="DI6503" s="49"/>
      <c r="DJ6503" s="49"/>
      <c r="DK6503" s="49"/>
      <c r="DL6503" s="49"/>
      <c r="DM6503" s="49"/>
      <c r="DN6503" s="49"/>
      <c r="DO6503" s="49"/>
      <c r="DP6503" s="49"/>
      <c r="DQ6503" s="49"/>
      <c r="DR6503" s="49"/>
      <c r="DS6503" s="49"/>
      <c r="DT6503" s="49"/>
      <c r="DU6503" s="49"/>
      <c r="DV6503" s="49"/>
      <c r="DW6503" s="49"/>
      <c r="DX6503" s="49"/>
      <c r="DY6503" s="49"/>
      <c r="DZ6503" s="49"/>
      <c r="EA6503" s="49"/>
      <c r="EB6503" s="49"/>
      <c r="EC6503" s="49"/>
      <c r="ED6503" s="49"/>
      <c r="EE6503" s="49"/>
      <c r="EF6503" s="49"/>
      <c r="EG6503" s="49"/>
      <c r="EH6503" s="49"/>
      <c r="EI6503" s="49"/>
      <c r="EJ6503" s="49"/>
      <c r="EK6503" s="49"/>
      <c r="EL6503" s="49"/>
      <c r="EM6503" s="49"/>
      <c r="EN6503" s="49"/>
      <c r="EO6503" s="49"/>
      <c r="EP6503" s="49"/>
      <c r="EQ6503" s="49"/>
      <c r="ER6503" s="49"/>
      <c r="ES6503" s="49"/>
      <c r="ET6503" s="49"/>
      <c r="EU6503" s="49"/>
      <c r="EV6503" s="49"/>
      <c r="EW6503" s="49"/>
      <c r="EX6503" s="49"/>
      <c r="EY6503" s="49"/>
      <c r="EZ6503" s="49"/>
      <c r="FA6503" s="49"/>
      <c r="FB6503" s="49"/>
      <c r="FC6503" s="49"/>
      <c r="FD6503" s="49"/>
      <c r="FE6503" s="49"/>
      <c r="FF6503" s="49"/>
      <c r="FG6503" s="49"/>
      <c r="FH6503" s="49"/>
      <c r="FI6503" s="49"/>
      <c r="FJ6503" s="49"/>
      <c r="FK6503" s="49"/>
      <c r="FL6503" s="49"/>
      <c r="FM6503" s="49"/>
      <c r="FN6503" s="49"/>
      <c r="FO6503" s="49"/>
      <c r="FP6503" s="49"/>
      <c r="FQ6503" s="49"/>
      <c r="FR6503" s="49"/>
      <c r="FS6503" s="49"/>
      <c r="FT6503" s="49"/>
      <c r="FU6503" s="49"/>
      <c r="FV6503" s="49"/>
      <c r="FW6503" s="49"/>
      <c r="FX6503" s="49"/>
      <c r="FY6503" s="49"/>
      <c r="FZ6503" s="49"/>
      <c r="GA6503" s="49"/>
      <c r="GB6503" s="49"/>
      <c r="GC6503" s="49"/>
      <c r="GD6503" s="49"/>
      <c r="GE6503" s="49"/>
      <c r="GF6503" s="49"/>
      <c r="GG6503" s="49"/>
      <c r="GH6503" s="49"/>
      <c r="GI6503" s="49"/>
      <c r="GJ6503" s="49"/>
      <c r="GK6503" s="49"/>
      <c r="GL6503" s="49"/>
      <c r="GM6503" s="49"/>
      <c r="GN6503" s="49"/>
      <c r="GO6503" s="49"/>
      <c r="GP6503" s="49"/>
      <c r="GQ6503" s="49"/>
      <c r="GR6503" s="49"/>
      <c r="GS6503" s="49"/>
      <c r="GT6503" s="49"/>
      <c r="GU6503" s="49"/>
      <c r="GV6503" s="49"/>
      <c r="GW6503" s="49"/>
      <c r="GX6503" s="49"/>
      <c r="GY6503" s="49"/>
      <c r="GZ6503" s="49"/>
      <c r="HA6503" s="49"/>
      <c r="HB6503" s="49"/>
      <c r="HC6503" s="49"/>
      <c r="HD6503" s="49"/>
      <c r="HE6503" s="49"/>
      <c r="HF6503" s="49"/>
      <c r="HG6503" s="49"/>
      <c r="HH6503" s="49"/>
      <c r="HI6503" s="49"/>
      <c r="HJ6503" s="49"/>
      <c r="HK6503" s="49"/>
      <c r="HL6503" s="49"/>
      <c r="HM6503" s="49"/>
      <c r="HN6503" s="49"/>
      <c r="HO6503" s="49"/>
      <c r="HP6503" s="49"/>
      <c r="HQ6503" s="49"/>
      <c r="HR6503" s="49"/>
      <c r="HS6503" s="49"/>
      <c r="HT6503" s="49"/>
      <c r="HU6503" s="49"/>
      <c r="HV6503" s="49"/>
      <c r="HW6503" s="49"/>
      <c r="HX6503" s="49"/>
      <c r="HY6503" s="49"/>
      <c r="HZ6503" s="49"/>
      <c r="IA6503" s="49"/>
      <c r="IB6503" s="49"/>
      <c r="IC6503" s="49"/>
      <c r="ID6503" s="49"/>
      <c r="IE6503" s="49"/>
      <c r="IF6503" s="49"/>
      <c r="IG6503" s="49"/>
      <c r="IH6503" s="49"/>
    </row>
    <row r="6504" spans="1:242">
      <c r="A6504" s="32">
        <v>235</v>
      </c>
      <c r="B6504" s="210" t="s">
        <v>7593</v>
      </c>
      <c r="C6504" s="555" t="s">
        <v>7594</v>
      </c>
      <c r="D6504" s="32" t="s">
        <v>1808</v>
      </c>
      <c r="E6504" s="195">
        <f t="shared" si="424"/>
        <v>0</v>
      </c>
      <c r="F6504" s="187"/>
      <c r="G6504" s="187"/>
      <c r="H6504" s="187"/>
      <c r="I6504" s="48"/>
      <c r="J6504" s="49"/>
      <c r="K6504" s="49"/>
      <c r="L6504" s="49"/>
      <c r="M6504" s="49"/>
      <c r="N6504" s="49"/>
      <c r="O6504" s="49"/>
      <c r="P6504" s="49"/>
      <c r="Q6504" s="49"/>
      <c r="R6504" s="49"/>
      <c r="S6504" s="49"/>
      <c r="T6504" s="49"/>
      <c r="U6504" s="49"/>
      <c r="V6504" s="49"/>
      <c r="W6504" s="49"/>
      <c r="X6504" s="49"/>
      <c r="Y6504" s="49"/>
      <c r="Z6504" s="49"/>
      <c r="AA6504" s="49"/>
      <c r="AB6504" s="49"/>
      <c r="AC6504" s="49"/>
      <c r="AD6504" s="49"/>
      <c r="AE6504" s="49"/>
      <c r="AF6504" s="49"/>
      <c r="AG6504" s="49"/>
      <c r="AH6504" s="49"/>
      <c r="AI6504" s="49"/>
      <c r="AJ6504" s="49"/>
      <c r="AK6504" s="49"/>
      <c r="AL6504" s="49"/>
      <c r="AM6504" s="49"/>
      <c r="AN6504" s="49"/>
      <c r="AO6504" s="49"/>
      <c r="AP6504" s="49"/>
      <c r="AQ6504" s="49"/>
      <c r="AR6504" s="49"/>
      <c r="AS6504" s="49"/>
      <c r="AT6504" s="49"/>
      <c r="AU6504" s="49"/>
      <c r="AV6504" s="49"/>
      <c r="AW6504" s="49"/>
      <c r="AX6504" s="49"/>
      <c r="AY6504" s="49"/>
      <c r="AZ6504" s="49"/>
      <c r="BA6504" s="49"/>
      <c r="BB6504" s="49"/>
      <c r="BC6504" s="49"/>
      <c r="BD6504" s="49"/>
      <c r="BE6504" s="49"/>
      <c r="BF6504" s="49"/>
      <c r="BG6504" s="49"/>
      <c r="BH6504" s="49"/>
      <c r="BI6504" s="49"/>
      <c r="BJ6504" s="49"/>
      <c r="BK6504" s="49"/>
      <c r="BL6504" s="49"/>
      <c r="BM6504" s="49"/>
      <c r="BN6504" s="49"/>
      <c r="BO6504" s="49"/>
      <c r="BP6504" s="49"/>
      <c r="BQ6504" s="49"/>
      <c r="BR6504" s="49"/>
      <c r="BS6504" s="49"/>
      <c r="BT6504" s="49"/>
      <c r="BU6504" s="49"/>
      <c r="BV6504" s="49"/>
      <c r="BW6504" s="49"/>
      <c r="BX6504" s="49"/>
      <c r="BY6504" s="49"/>
      <c r="BZ6504" s="49"/>
      <c r="CA6504" s="49"/>
      <c r="CB6504" s="49"/>
      <c r="CC6504" s="49"/>
      <c r="CD6504" s="49"/>
      <c r="CE6504" s="49"/>
      <c r="CF6504" s="49"/>
      <c r="CG6504" s="49"/>
      <c r="CH6504" s="49"/>
      <c r="CI6504" s="49"/>
      <c r="CJ6504" s="49"/>
      <c r="CK6504" s="49"/>
      <c r="CL6504" s="49"/>
      <c r="CM6504" s="49"/>
      <c r="CN6504" s="49"/>
      <c r="CO6504" s="49"/>
      <c r="CP6504" s="49"/>
      <c r="CQ6504" s="49"/>
      <c r="CR6504" s="49"/>
      <c r="CS6504" s="49"/>
      <c r="CT6504" s="49"/>
      <c r="CU6504" s="49"/>
      <c r="CV6504" s="49"/>
      <c r="CW6504" s="49"/>
      <c r="CX6504" s="49"/>
      <c r="CY6504" s="49"/>
      <c r="CZ6504" s="49"/>
      <c r="DA6504" s="49"/>
      <c r="DB6504" s="49"/>
      <c r="DC6504" s="49"/>
      <c r="DD6504" s="49"/>
      <c r="DE6504" s="49"/>
      <c r="DF6504" s="49"/>
      <c r="DG6504" s="49"/>
      <c r="DH6504" s="49"/>
      <c r="DI6504" s="49"/>
      <c r="DJ6504" s="49"/>
      <c r="DK6504" s="49"/>
      <c r="DL6504" s="49"/>
      <c r="DM6504" s="49"/>
      <c r="DN6504" s="49"/>
      <c r="DO6504" s="49"/>
      <c r="DP6504" s="49"/>
      <c r="DQ6504" s="49"/>
      <c r="DR6504" s="49"/>
      <c r="DS6504" s="49"/>
      <c r="DT6504" s="49"/>
      <c r="DU6504" s="49"/>
      <c r="DV6504" s="49"/>
      <c r="DW6504" s="49"/>
      <c r="DX6504" s="49"/>
      <c r="DY6504" s="49"/>
      <c r="DZ6504" s="49"/>
      <c r="EA6504" s="49"/>
      <c r="EB6504" s="49"/>
      <c r="EC6504" s="49"/>
      <c r="ED6504" s="49"/>
      <c r="EE6504" s="49"/>
      <c r="EF6504" s="49"/>
      <c r="EG6504" s="49"/>
      <c r="EH6504" s="49"/>
      <c r="EI6504" s="49"/>
      <c r="EJ6504" s="49"/>
      <c r="EK6504" s="49"/>
      <c r="EL6504" s="49"/>
      <c r="EM6504" s="49"/>
      <c r="EN6504" s="49"/>
      <c r="EO6504" s="49"/>
      <c r="EP6504" s="49"/>
      <c r="EQ6504" s="49"/>
      <c r="ER6504" s="49"/>
      <c r="ES6504" s="49"/>
      <c r="ET6504" s="49"/>
      <c r="EU6504" s="49"/>
      <c r="EV6504" s="49"/>
      <c r="EW6504" s="49"/>
      <c r="EX6504" s="49"/>
      <c r="EY6504" s="49"/>
      <c r="EZ6504" s="49"/>
      <c r="FA6504" s="49"/>
      <c r="FB6504" s="49"/>
      <c r="FC6504" s="49"/>
      <c r="FD6504" s="49"/>
      <c r="FE6504" s="49"/>
      <c r="FF6504" s="49"/>
      <c r="FG6504" s="49"/>
      <c r="FH6504" s="49"/>
      <c r="FI6504" s="49"/>
      <c r="FJ6504" s="49"/>
      <c r="FK6504" s="49"/>
      <c r="FL6504" s="49"/>
      <c r="FM6504" s="49"/>
      <c r="FN6504" s="49"/>
      <c r="FO6504" s="49"/>
      <c r="FP6504" s="49"/>
      <c r="FQ6504" s="49"/>
      <c r="FR6504" s="49"/>
      <c r="FS6504" s="49"/>
      <c r="FT6504" s="49"/>
      <c r="FU6504" s="49"/>
      <c r="FV6504" s="49"/>
      <c r="FW6504" s="49"/>
      <c r="FX6504" s="49"/>
      <c r="FY6504" s="49"/>
      <c r="FZ6504" s="49"/>
      <c r="GA6504" s="49"/>
      <c r="GB6504" s="49"/>
      <c r="GC6504" s="49"/>
      <c r="GD6504" s="49"/>
      <c r="GE6504" s="49"/>
      <c r="GF6504" s="49"/>
      <c r="GG6504" s="49"/>
      <c r="GH6504" s="49"/>
      <c r="GI6504" s="49"/>
      <c r="GJ6504" s="49"/>
      <c r="GK6504" s="49"/>
      <c r="GL6504" s="49"/>
      <c r="GM6504" s="49"/>
      <c r="GN6504" s="49"/>
      <c r="GO6504" s="49"/>
      <c r="GP6504" s="49"/>
      <c r="GQ6504" s="49"/>
      <c r="GR6504" s="49"/>
      <c r="GS6504" s="49"/>
      <c r="GT6504" s="49"/>
      <c r="GU6504" s="49"/>
      <c r="GV6504" s="49"/>
      <c r="GW6504" s="49"/>
      <c r="GX6504" s="49"/>
      <c r="GY6504" s="49"/>
      <c r="GZ6504" s="49"/>
      <c r="HA6504" s="49"/>
      <c r="HB6504" s="49"/>
      <c r="HC6504" s="49"/>
      <c r="HD6504" s="49"/>
      <c r="HE6504" s="49"/>
      <c r="HF6504" s="49"/>
      <c r="HG6504" s="49"/>
      <c r="HH6504" s="49"/>
      <c r="HI6504" s="49"/>
      <c r="HJ6504" s="49"/>
      <c r="HK6504" s="49"/>
      <c r="HL6504" s="49"/>
      <c r="HM6504" s="49"/>
      <c r="HN6504" s="49"/>
      <c r="HO6504" s="49"/>
      <c r="HP6504" s="49"/>
      <c r="HQ6504" s="49"/>
      <c r="HR6504" s="49"/>
      <c r="HS6504" s="49"/>
      <c r="HT6504" s="49"/>
      <c r="HU6504" s="49"/>
      <c r="HV6504" s="49"/>
      <c r="HW6504" s="49"/>
      <c r="HX6504" s="49"/>
      <c r="HY6504" s="49"/>
      <c r="HZ6504" s="49"/>
      <c r="IA6504" s="49"/>
      <c r="IB6504" s="49"/>
      <c r="IC6504" s="49"/>
      <c r="ID6504" s="49"/>
      <c r="IE6504" s="49"/>
      <c r="IF6504" s="49"/>
      <c r="IG6504" s="49"/>
      <c r="IH6504" s="49"/>
    </row>
    <row r="6505" spans="1:242" ht="30" customHeight="1">
      <c r="A6505" s="547"/>
      <c r="B6505" s="1016" t="s">
        <v>7595</v>
      </c>
      <c r="C6505" s="1016"/>
      <c r="D6505" s="1016"/>
      <c r="E6505" s="1016"/>
      <c r="F6505" s="1016"/>
      <c r="G6505" s="1016"/>
      <c r="H6505" s="1016"/>
      <c r="I6505" s="48"/>
      <c r="J6505" s="49"/>
      <c r="K6505" s="49"/>
      <c r="L6505" s="49"/>
      <c r="M6505" s="49"/>
      <c r="N6505" s="49"/>
      <c r="O6505" s="49"/>
      <c r="P6505" s="49"/>
      <c r="Q6505" s="49"/>
      <c r="R6505" s="49"/>
      <c r="S6505" s="49"/>
      <c r="T6505" s="49"/>
      <c r="U6505" s="49"/>
      <c r="V6505" s="49"/>
      <c r="W6505" s="49"/>
      <c r="X6505" s="49"/>
      <c r="Y6505" s="49"/>
      <c r="Z6505" s="49"/>
      <c r="AA6505" s="49"/>
      <c r="AB6505" s="49"/>
      <c r="AC6505" s="49"/>
      <c r="AD6505" s="49"/>
      <c r="AE6505" s="49"/>
      <c r="AF6505" s="49"/>
      <c r="AG6505" s="49"/>
      <c r="AH6505" s="49"/>
      <c r="AI6505" s="49"/>
      <c r="AJ6505" s="49"/>
      <c r="AK6505" s="49"/>
      <c r="AL6505" s="49"/>
      <c r="AM6505" s="49"/>
      <c r="AN6505" s="49"/>
      <c r="AO6505" s="49"/>
      <c r="AP6505" s="49"/>
      <c r="AQ6505" s="49"/>
      <c r="AR6505" s="49"/>
      <c r="AS6505" s="49"/>
      <c r="AT6505" s="49"/>
      <c r="AU6505" s="49"/>
      <c r="AV6505" s="49"/>
      <c r="AW6505" s="49"/>
      <c r="AX6505" s="49"/>
      <c r="AY6505" s="49"/>
      <c r="AZ6505" s="49"/>
      <c r="BA6505" s="49"/>
      <c r="BB6505" s="49"/>
      <c r="BC6505" s="49"/>
      <c r="BD6505" s="49"/>
      <c r="BE6505" s="49"/>
      <c r="BF6505" s="49"/>
      <c r="BG6505" s="49"/>
      <c r="BH6505" s="49"/>
      <c r="BI6505" s="49"/>
      <c r="BJ6505" s="49"/>
      <c r="BK6505" s="49"/>
      <c r="BL6505" s="49"/>
      <c r="BM6505" s="49"/>
      <c r="BN6505" s="49"/>
      <c r="BO6505" s="49"/>
      <c r="BP6505" s="49"/>
      <c r="BQ6505" s="49"/>
      <c r="BR6505" s="49"/>
      <c r="BS6505" s="49"/>
      <c r="BT6505" s="49"/>
      <c r="BU6505" s="49"/>
      <c r="BV6505" s="49"/>
      <c r="BW6505" s="49"/>
      <c r="BX6505" s="49"/>
      <c r="BY6505" s="49"/>
      <c r="BZ6505" s="49"/>
      <c r="CA6505" s="49"/>
      <c r="CB6505" s="49"/>
      <c r="CC6505" s="49"/>
      <c r="CD6505" s="49"/>
      <c r="CE6505" s="49"/>
      <c r="CF6505" s="49"/>
      <c r="CG6505" s="49"/>
      <c r="CH6505" s="49"/>
      <c r="CI6505" s="49"/>
      <c r="CJ6505" s="49"/>
      <c r="CK6505" s="49"/>
      <c r="CL6505" s="49"/>
      <c r="CM6505" s="49"/>
      <c r="CN6505" s="49"/>
      <c r="CO6505" s="49"/>
      <c r="CP6505" s="49"/>
      <c r="CQ6505" s="49"/>
      <c r="CR6505" s="49"/>
      <c r="CS6505" s="49"/>
      <c r="CT6505" s="49"/>
      <c r="CU6505" s="49"/>
      <c r="CV6505" s="49"/>
      <c r="CW6505" s="49"/>
      <c r="CX6505" s="49"/>
      <c r="CY6505" s="49"/>
      <c r="CZ6505" s="49"/>
      <c r="DA6505" s="49"/>
      <c r="DB6505" s="49"/>
      <c r="DC6505" s="49"/>
      <c r="DD6505" s="49"/>
      <c r="DE6505" s="49"/>
      <c r="DF6505" s="49"/>
      <c r="DG6505" s="49"/>
      <c r="DH6505" s="49"/>
      <c r="DI6505" s="49"/>
      <c r="DJ6505" s="49"/>
      <c r="DK6505" s="49"/>
      <c r="DL6505" s="49"/>
      <c r="DM6505" s="49"/>
      <c r="DN6505" s="49"/>
      <c r="DO6505" s="49"/>
      <c r="DP6505" s="49"/>
      <c r="DQ6505" s="49"/>
      <c r="DR6505" s="49"/>
      <c r="DS6505" s="49"/>
      <c r="DT6505" s="49"/>
      <c r="DU6505" s="49"/>
      <c r="DV6505" s="49"/>
      <c r="DW6505" s="49"/>
      <c r="DX6505" s="49"/>
      <c r="DY6505" s="49"/>
      <c r="DZ6505" s="49"/>
      <c r="EA6505" s="49"/>
      <c r="EB6505" s="49"/>
      <c r="EC6505" s="49"/>
      <c r="ED6505" s="49"/>
      <c r="EE6505" s="49"/>
      <c r="EF6505" s="49"/>
      <c r="EG6505" s="49"/>
      <c r="EH6505" s="49"/>
      <c r="EI6505" s="49"/>
      <c r="EJ6505" s="49"/>
      <c r="EK6505" s="49"/>
      <c r="EL6505" s="49"/>
      <c r="EM6505" s="49"/>
      <c r="EN6505" s="49"/>
      <c r="EO6505" s="49"/>
      <c r="EP6505" s="49"/>
      <c r="EQ6505" s="49"/>
      <c r="ER6505" s="49"/>
      <c r="ES6505" s="49"/>
      <c r="ET6505" s="49"/>
      <c r="EU6505" s="49"/>
      <c r="EV6505" s="49"/>
      <c r="EW6505" s="49"/>
      <c r="EX6505" s="49"/>
      <c r="EY6505" s="49"/>
      <c r="EZ6505" s="49"/>
      <c r="FA6505" s="49"/>
      <c r="FB6505" s="49"/>
      <c r="FC6505" s="49"/>
      <c r="FD6505" s="49"/>
      <c r="FE6505" s="49"/>
      <c r="FF6505" s="49"/>
      <c r="FG6505" s="49"/>
      <c r="FH6505" s="49"/>
      <c r="FI6505" s="49"/>
      <c r="FJ6505" s="49"/>
      <c r="FK6505" s="49"/>
      <c r="FL6505" s="49"/>
      <c r="FM6505" s="49"/>
      <c r="FN6505" s="49"/>
      <c r="FO6505" s="49"/>
      <c r="FP6505" s="49"/>
      <c r="FQ6505" s="49"/>
      <c r="FR6505" s="49"/>
      <c r="FS6505" s="49"/>
      <c r="FT6505" s="49"/>
      <c r="FU6505" s="49"/>
      <c r="FV6505" s="49"/>
      <c r="FW6505" s="49"/>
      <c r="FX6505" s="49"/>
      <c r="FY6505" s="49"/>
      <c r="FZ6505" s="49"/>
      <c r="GA6505" s="49"/>
      <c r="GB6505" s="49"/>
      <c r="GC6505" s="49"/>
      <c r="GD6505" s="49"/>
      <c r="GE6505" s="49"/>
      <c r="GF6505" s="49"/>
      <c r="GG6505" s="49"/>
      <c r="GH6505" s="49"/>
      <c r="GI6505" s="49"/>
      <c r="GJ6505" s="49"/>
      <c r="GK6505" s="49"/>
      <c r="GL6505" s="49"/>
      <c r="GM6505" s="49"/>
      <c r="GN6505" s="49"/>
      <c r="GO6505" s="49"/>
      <c r="GP6505" s="49"/>
      <c r="GQ6505" s="49"/>
      <c r="GR6505" s="49"/>
      <c r="GS6505" s="49"/>
      <c r="GT6505" s="49"/>
      <c r="GU6505" s="49"/>
      <c r="GV6505" s="49"/>
      <c r="GW6505" s="49"/>
      <c r="GX6505" s="49"/>
      <c r="GY6505" s="49"/>
      <c r="GZ6505" s="49"/>
      <c r="HA6505" s="49"/>
      <c r="HB6505" s="49"/>
      <c r="HC6505" s="49"/>
      <c r="HD6505" s="49"/>
      <c r="HE6505" s="49"/>
      <c r="HF6505" s="49"/>
      <c r="HG6505" s="49"/>
      <c r="HH6505" s="49"/>
      <c r="HI6505" s="49"/>
      <c r="HJ6505" s="49"/>
      <c r="HK6505" s="49"/>
      <c r="HL6505" s="49"/>
      <c r="HM6505" s="49"/>
      <c r="HN6505" s="49"/>
      <c r="HO6505" s="49"/>
      <c r="HP6505" s="49"/>
      <c r="HQ6505" s="49"/>
      <c r="HR6505" s="49"/>
      <c r="HS6505" s="49"/>
      <c r="HT6505" s="49"/>
      <c r="HU6505" s="49"/>
      <c r="HV6505" s="49"/>
      <c r="HW6505" s="49"/>
      <c r="HX6505" s="49"/>
      <c r="HY6505" s="49"/>
      <c r="HZ6505" s="49"/>
      <c r="IA6505" s="49"/>
      <c r="IB6505" s="49"/>
      <c r="IC6505" s="49"/>
      <c r="ID6505" s="49"/>
      <c r="IE6505" s="49"/>
      <c r="IF6505" s="49"/>
      <c r="IG6505" s="49"/>
      <c r="IH6505" s="49"/>
    </row>
    <row r="6506" spans="1:242">
      <c r="A6506" s="32">
        <v>236</v>
      </c>
      <c r="B6506" s="210" t="s">
        <v>7596</v>
      </c>
      <c r="C6506" s="555"/>
      <c r="D6506" s="32" t="s">
        <v>7597</v>
      </c>
      <c r="E6506" s="195">
        <f t="shared" ref="E6506:E6537" si="425">+F6506+G6506+H6506</f>
        <v>50</v>
      </c>
      <c r="F6506" s="187">
        <v>17</v>
      </c>
      <c r="G6506" s="187">
        <v>17</v>
      </c>
      <c r="H6506" s="187">
        <v>16</v>
      </c>
      <c r="I6506" s="48"/>
      <c r="J6506" s="49"/>
      <c r="K6506" s="49"/>
      <c r="L6506" s="49"/>
      <c r="M6506" s="49"/>
      <c r="N6506" s="49"/>
      <c r="O6506" s="49"/>
      <c r="P6506" s="49"/>
      <c r="Q6506" s="49"/>
      <c r="R6506" s="49"/>
      <c r="S6506" s="49"/>
      <c r="T6506" s="49"/>
      <c r="U6506" s="49"/>
      <c r="V6506" s="49"/>
      <c r="W6506" s="49"/>
      <c r="X6506" s="49"/>
      <c r="Y6506" s="49"/>
      <c r="Z6506" s="49"/>
      <c r="AA6506" s="49"/>
      <c r="AB6506" s="49"/>
      <c r="AC6506" s="49"/>
      <c r="AD6506" s="49"/>
      <c r="AE6506" s="49"/>
      <c r="AF6506" s="49"/>
      <c r="AG6506" s="49"/>
      <c r="AH6506" s="49"/>
      <c r="AI6506" s="49"/>
      <c r="AJ6506" s="49"/>
      <c r="AK6506" s="49"/>
      <c r="AL6506" s="49"/>
      <c r="AM6506" s="49"/>
      <c r="AN6506" s="49"/>
      <c r="AO6506" s="49"/>
      <c r="AP6506" s="49"/>
      <c r="AQ6506" s="49"/>
      <c r="AR6506" s="49"/>
      <c r="AS6506" s="49"/>
      <c r="AT6506" s="49"/>
      <c r="AU6506" s="49"/>
      <c r="AV6506" s="49"/>
      <c r="AW6506" s="49"/>
      <c r="AX6506" s="49"/>
      <c r="AY6506" s="49"/>
      <c r="AZ6506" s="49"/>
      <c r="BA6506" s="49"/>
      <c r="BB6506" s="49"/>
      <c r="BC6506" s="49"/>
      <c r="BD6506" s="49"/>
      <c r="BE6506" s="49"/>
      <c r="BF6506" s="49"/>
      <c r="BG6506" s="49"/>
      <c r="BH6506" s="49"/>
      <c r="BI6506" s="49"/>
      <c r="BJ6506" s="49"/>
      <c r="BK6506" s="49"/>
      <c r="BL6506" s="49"/>
      <c r="BM6506" s="49"/>
      <c r="BN6506" s="49"/>
      <c r="BO6506" s="49"/>
      <c r="BP6506" s="49"/>
      <c r="BQ6506" s="49"/>
      <c r="BR6506" s="49"/>
      <c r="BS6506" s="49"/>
      <c r="BT6506" s="49"/>
      <c r="BU6506" s="49"/>
      <c r="BV6506" s="49"/>
      <c r="BW6506" s="49"/>
      <c r="BX6506" s="49"/>
      <c r="BY6506" s="49"/>
      <c r="BZ6506" s="49"/>
      <c r="CA6506" s="49"/>
      <c r="CB6506" s="49"/>
      <c r="CC6506" s="49"/>
      <c r="CD6506" s="49"/>
      <c r="CE6506" s="49"/>
      <c r="CF6506" s="49"/>
      <c r="CG6506" s="49"/>
      <c r="CH6506" s="49"/>
      <c r="CI6506" s="49"/>
      <c r="CJ6506" s="49"/>
      <c r="CK6506" s="49"/>
      <c r="CL6506" s="49"/>
      <c r="CM6506" s="49"/>
      <c r="CN6506" s="49"/>
      <c r="CO6506" s="49"/>
      <c r="CP6506" s="49"/>
      <c r="CQ6506" s="49"/>
      <c r="CR6506" s="49"/>
      <c r="CS6506" s="49"/>
      <c r="CT6506" s="49"/>
      <c r="CU6506" s="49"/>
      <c r="CV6506" s="49"/>
      <c r="CW6506" s="49"/>
      <c r="CX6506" s="49"/>
      <c r="CY6506" s="49"/>
      <c r="CZ6506" s="49"/>
      <c r="DA6506" s="49"/>
      <c r="DB6506" s="49"/>
      <c r="DC6506" s="49"/>
      <c r="DD6506" s="49"/>
      <c r="DE6506" s="49"/>
      <c r="DF6506" s="49"/>
      <c r="DG6506" s="49"/>
      <c r="DH6506" s="49"/>
      <c r="DI6506" s="49"/>
      <c r="DJ6506" s="49"/>
      <c r="DK6506" s="49"/>
      <c r="DL6506" s="49"/>
      <c r="DM6506" s="49"/>
      <c r="DN6506" s="49"/>
      <c r="DO6506" s="49"/>
      <c r="DP6506" s="49"/>
      <c r="DQ6506" s="49"/>
      <c r="DR6506" s="49"/>
      <c r="DS6506" s="49"/>
      <c r="DT6506" s="49"/>
      <c r="DU6506" s="49"/>
      <c r="DV6506" s="49"/>
      <c r="DW6506" s="49"/>
      <c r="DX6506" s="49"/>
      <c r="DY6506" s="49"/>
      <c r="DZ6506" s="49"/>
      <c r="EA6506" s="49"/>
      <c r="EB6506" s="49"/>
      <c r="EC6506" s="49"/>
      <c r="ED6506" s="49"/>
      <c r="EE6506" s="49"/>
      <c r="EF6506" s="49"/>
      <c r="EG6506" s="49"/>
      <c r="EH6506" s="49"/>
      <c r="EI6506" s="49"/>
      <c r="EJ6506" s="49"/>
      <c r="EK6506" s="49"/>
      <c r="EL6506" s="49"/>
      <c r="EM6506" s="49"/>
      <c r="EN6506" s="49"/>
      <c r="EO6506" s="49"/>
      <c r="EP6506" s="49"/>
      <c r="EQ6506" s="49"/>
      <c r="ER6506" s="49"/>
      <c r="ES6506" s="49"/>
      <c r="ET6506" s="49"/>
      <c r="EU6506" s="49"/>
      <c r="EV6506" s="49"/>
      <c r="EW6506" s="49"/>
      <c r="EX6506" s="49"/>
      <c r="EY6506" s="49"/>
      <c r="EZ6506" s="49"/>
      <c r="FA6506" s="49"/>
      <c r="FB6506" s="49"/>
      <c r="FC6506" s="49"/>
      <c r="FD6506" s="49"/>
      <c r="FE6506" s="49"/>
      <c r="FF6506" s="49"/>
      <c r="FG6506" s="49"/>
      <c r="FH6506" s="49"/>
      <c r="FI6506" s="49"/>
      <c r="FJ6506" s="49"/>
      <c r="FK6506" s="49"/>
      <c r="FL6506" s="49"/>
      <c r="FM6506" s="49"/>
      <c r="FN6506" s="49"/>
      <c r="FO6506" s="49"/>
      <c r="FP6506" s="49"/>
      <c r="FQ6506" s="49"/>
      <c r="FR6506" s="49"/>
      <c r="FS6506" s="49"/>
      <c r="FT6506" s="49"/>
      <c r="FU6506" s="49"/>
      <c r="FV6506" s="49"/>
      <c r="FW6506" s="49"/>
      <c r="FX6506" s="49"/>
      <c r="FY6506" s="49"/>
      <c r="FZ6506" s="49"/>
      <c r="GA6506" s="49"/>
      <c r="GB6506" s="49"/>
      <c r="GC6506" s="49"/>
      <c r="GD6506" s="49"/>
      <c r="GE6506" s="49"/>
      <c r="GF6506" s="49"/>
      <c r="GG6506" s="49"/>
      <c r="GH6506" s="49"/>
      <c r="GI6506" s="49"/>
      <c r="GJ6506" s="49"/>
      <c r="GK6506" s="49"/>
      <c r="GL6506" s="49"/>
      <c r="GM6506" s="49"/>
      <c r="GN6506" s="49"/>
      <c r="GO6506" s="49"/>
      <c r="GP6506" s="49"/>
      <c r="GQ6506" s="49"/>
      <c r="GR6506" s="49"/>
      <c r="GS6506" s="49"/>
      <c r="GT6506" s="49"/>
      <c r="GU6506" s="49"/>
      <c r="GV6506" s="49"/>
      <c r="GW6506" s="49"/>
      <c r="GX6506" s="49"/>
      <c r="GY6506" s="49"/>
      <c r="GZ6506" s="49"/>
      <c r="HA6506" s="49"/>
      <c r="HB6506" s="49"/>
      <c r="HC6506" s="49"/>
      <c r="HD6506" s="49"/>
      <c r="HE6506" s="49"/>
      <c r="HF6506" s="49"/>
      <c r="HG6506" s="49"/>
      <c r="HH6506" s="49"/>
      <c r="HI6506" s="49"/>
      <c r="HJ6506" s="49"/>
      <c r="HK6506" s="49"/>
      <c r="HL6506" s="49"/>
      <c r="HM6506" s="49"/>
      <c r="HN6506" s="49"/>
      <c r="HO6506" s="49"/>
      <c r="HP6506" s="49"/>
      <c r="HQ6506" s="49"/>
      <c r="HR6506" s="49"/>
      <c r="HS6506" s="49"/>
      <c r="HT6506" s="49"/>
      <c r="HU6506" s="49"/>
      <c r="HV6506" s="49"/>
      <c r="HW6506" s="49"/>
      <c r="HX6506" s="49"/>
      <c r="HY6506" s="49"/>
      <c r="HZ6506" s="49"/>
      <c r="IA6506" s="49"/>
      <c r="IB6506" s="49"/>
      <c r="IC6506" s="49"/>
      <c r="ID6506" s="49"/>
      <c r="IE6506" s="49"/>
      <c r="IF6506" s="49"/>
      <c r="IG6506" s="49"/>
      <c r="IH6506" s="49"/>
    </row>
    <row r="6507" spans="1:242">
      <c r="A6507" s="32">
        <v>237</v>
      </c>
      <c r="B6507" s="210" t="s">
        <v>7598</v>
      </c>
      <c r="C6507" s="555"/>
      <c r="D6507" s="32" t="s">
        <v>1816</v>
      </c>
      <c r="E6507" s="195">
        <f t="shared" si="425"/>
        <v>250</v>
      </c>
      <c r="F6507" s="187">
        <v>83</v>
      </c>
      <c r="G6507" s="187">
        <v>83</v>
      </c>
      <c r="H6507" s="187">
        <v>84</v>
      </c>
      <c r="I6507" s="48"/>
      <c r="J6507" s="49"/>
      <c r="K6507" s="49"/>
      <c r="L6507" s="49"/>
      <c r="M6507" s="49"/>
      <c r="N6507" s="49"/>
      <c r="O6507" s="49"/>
      <c r="P6507" s="49"/>
      <c r="Q6507" s="49"/>
      <c r="R6507" s="49"/>
      <c r="S6507" s="49"/>
      <c r="T6507" s="49"/>
      <c r="U6507" s="49"/>
      <c r="V6507" s="49"/>
      <c r="W6507" s="49"/>
      <c r="X6507" s="49"/>
      <c r="Y6507" s="49"/>
      <c r="Z6507" s="49"/>
      <c r="AA6507" s="49"/>
      <c r="AB6507" s="49"/>
      <c r="AC6507" s="49"/>
      <c r="AD6507" s="49"/>
      <c r="AE6507" s="49"/>
      <c r="AF6507" s="49"/>
      <c r="AG6507" s="49"/>
      <c r="AH6507" s="49"/>
      <c r="AI6507" s="49"/>
      <c r="AJ6507" s="49"/>
      <c r="AK6507" s="49"/>
      <c r="AL6507" s="49"/>
      <c r="AM6507" s="49"/>
      <c r="AN6507" s="49"/>
      <c r="AO6507" s="49"/>
      <c r="AP6507" s="49"/>
      <c r="AQ6507" s="49"/>
      <c r="AR6507" s="49"/>
      <c r="AS6507" s="49"/>
      <c r="AT6507" s="49"/>
      <c r="AU6507" s="49"/>
      <c r="AV6507" s="49"/>
      <c r="AW6507" s="49"/>
      <c r="AX6507" s="49"/>
      <c r="AY6507" s="49"/>
      <c r="AZ6507" s="49"/>
      <c r="BA6507" s="49"/>
      <c r="BB6507" s="49"/>
      <c r="BC6507" s="49"/>
      <c r="BD6507" s="49"/>
      <c r="BE6507" s="49"/>
      <c r="BF6507" s="49"/>
      <c r="BG6507" s="49"/>
      <c r="BH6507" s="49"/>
      <c r="BI6507" s="49"/>
      <c r="BJ6507" s="49"/>
      <c r="BK6507" s="49"/>
      <c r="BL6507" s="49"/>
      <c r="BM6507" s="49"/>
      <c r="BN6507" s="49"/>
      <c r="BO6507" s="49"/>
      <c r="BP6507" s="49"/>
      <c r="BQ6507" s="49"/>
      <c r="BR6507" s="49"/>
      <c r="BS6507" s="49"/>
      <c r="BT6507" s="49"/>
      <c r="BU6507" s="49"/>
      <c r="BV6507" s="49"/>
      <c r="BW6507" s="49"/>
      <c r="BX6507" s="49"/>
      <c r="BY6507" s="49"/>
      <c r="BZ6507" s="49"/>
      <c r="CA6507" s="49"/>
      <c r="CB6507" s="49"/>
      <c r="CC6507" s="49"/>
      <c r="CD6507" s="49"/>
      <c r="CE6507" s="49"/>
      <c r="CF6507" s="49"/>
      <c r="CG6507" s="49"/>
      <c r="CH6507" s="49"/>
      <c r="CI6507" s="49"/>
      <c r="CJ6507" s="49"/>
      <c r="CK6507" s="49"/>
      <c r="CL6507" s="49"/>
      <c r="CM6507" s="49"/>
      <c r="CN6507" s="49"/>
      <c r="CO6507" s="49"/>
      <c r="CP6507" s="49"/>
      <c r="CQ6507" s="49"/>
      <c r="CR6507" s="49"/>
      <c r="CS6507" s="49"/>
      <c r="CT6507" s="49"/>
      <c r="CU6507" s="49"/>
      <c r="CV6507" s="49"/>
      <c r="CW6507" s="49"/>
      <c r="CX6507" s="49"/>
      <c r="CY6507" s="49"/>
      <c r="CZ6507" s="49"/>
      <c r="DA6507" s="49"/>
      <c r="DB6507" s="49"/>
      <c r="DC6507" s="49"/>
      <c r="DD6507" s="49"/>
      <c r="DE6507" s="49"/>
      <c r="DF6507" s="49"/>
      <c r="DG6507" s="49"/>
      <c r="DH6507" s="49"/>
      <c r="DI6507" s="49"/>
      <c r="DJ6507" s="49"/>
      <c r="DK6507" s="49"/>
      <c r="DL6507" s="49"/>
      <c r="DM6507" s="49"/>
      <c r="DN6507" s="49"/>
      <c r="DO6507" s="49"/>
      <c r="DP6507" s="49"/>
      <c r="DQ6507" s="49"/>
      <c r="DR6507" s="49"/>
      <c r="DS6507" s="49"/>
      <c r="DT6507" s="49"/>
      <c r="DU6507" s="49"/>
      <c r="DV6507" s="49"/>
      <c r="DW6507" s="49"/>
      <c r="DX6507" s="49"/>
      <c r="DY6507" s="49"/>
      <c r="DZ6507" s="49"/>
      <c r="EA6507" s="49"/>
      <c r="EB6507" s="49"/>
      <c r="EC6507" s="49"/>
      <c r="ED6507" s="49"/>
      <c r="EE6507" s="49"/>
      <c r="EF6507" s="49"/>
      <c r="EG6507" s="49"/>
      <c r="EH6507" s="49"/>
      <c r="EI6507" s="49"/>
      <c r="EJ6507" s="49"/>
      <c r="EK6507" s="49"/>
      <c r="EL6507" s="49"/>
      <c r="EM6507" s="49"/>
      <c r="EN6507" s="49"/>
      <c r="EO6507" s="49"/>
      <c r="EP6507" s="49"/>
      <c r="EQ6507" s="49"/>
      <c r="ER6507" s="49"/>
      <c r="ES6507" s="49"/>
      <c r="ET6507" s="49"/>
      <c r="EU6507" s="49"/>
      <c r="EV6507" s="49"/>
      <c r="EW6507" s="49"/>
      <c r="EX6507" s="49"/>
      <c r="EY6507" s="49"/>
      <c r="EZ6507" s="49"/>
      <c r="FA6507" s="49"/>
      <c r="FB6507" s="49"/>
      <c r="FC6507" s="49"/>
      <c r="FD6507" s="49"/>
      <c r="FE6507" s="49"/>
      <c r="FF6507" s="49"/>
      <c r="FG6507" s="49"/>
      <c r="FH6507" s="49"/>
      <c r="FI6507" s="49"/>
      <c r="FJ6507" s="49"/>
      <c r="FK6507" s="49"/>
      <c r="FL6507" s="49"/>
      <c r="FM6507" s="49"/>
      <c r="FN6507" s="49"/>
      <c r="FO6507" s="49"/>
      <c r="FP6507" s="49"/>
      <c r="FQ6507" s="49"/>
      <c r="FR6507" s="49"/>
      <c r="FS6507" s="49"/>
      <c r="FT6507" s="49"/>
      <c r="FU6507" s="49"/>
      <c r="FV6507" s="49"/>
      <c r="FW6507" s="49"/>
      <c r="FX6507" s="49"/>
      <c r="FY6507" s="49"/>
      <c r="FZ6507" s="49"/>
      <c r="GA6507" s="49"/>
      <c r="GB6507" s="49"/>
      <c r="GC6507" s="49"/>
      <c r="GD6507" s="49"/>
      <c r="GE6507" s="49"/>
      <c r="GF6507" s="49"/>
      <c r="GG6507" s="49"/>
      <c r="GH6507" s="49"/>
      <c r="GI6507" s="49"/>
      <c r="GJ6507" s="49"/>
      <c r="GK6507" s="49"/>
      <c r="GL6507" s="49"/>
      <c r="GM6507" s="49"/>
      <c r="GN6507" s="49"/>
      <c r="GO6507" s="49"/>
      <c r="GP6507" s="49"/>
      <c r="GQ6507" s="49"/>
      <c r="GR6507" s="49"/>
      <c r="GS6507" s="49"/>
      <c r="GT6507" s="49"/>
      <c r="GU6507" s="49"/>
      <c r="GV6507" s="49"/>
      <c r="GW6507" s="49"/>
      <c r="GX6507" s="49"/>
      <c r="GY6507" s="49"/>
      <c r="GZ6507" s="49"/>
      <c r="HA6507" s="49"/>
      <c r="HB6507" s="49"/>
      <c r="HC6507" s="49"/>
      <c r="HD6507" s="49"/>
      <c r="HE6507" s="49"/>
      <c r="HF6507" s="49"/>
      <c r="HG6507" s="49"/>
      <c r="HH6507" s="49"/>
      <c r="HI6507" s="49"/>
      <c r="HJ6507" s="49"/>
      <c r="HK6507" s="49"/>
      <c r="HL6507" s="49"/>
      <c r="HM6507" s="49"/>
      <c r="HN6507" s="49"/>
      <c r="HO6507" s="49"/>
      <c r="HP6507" s="49"/>
      <c r="HQ6507" s="49"/>
      <c r="HR6507" s="49"/>
      <c r="HS6507" s="49"/>
      <c r="HT6507" s="49"/>
      <c r="HU6507" s="49"/>
      <c r="HV6507" s="49"/>
      <c r="HW6507" s="49"/>
      <c r="HX6507" s="49"/>
      <c r="HY6507" s="49"/>
      <c r="HZ6507" s="49"/>
      <c r="IA6507" s="49"/>
      <c r="IB6507" s="49"/>
      <c r="IC6507" s="49"/>
      <c r="ID6507" s="49"/>
      <c r="IE6507" s="49"/>
      <c r="IF6507" s="49"/>
      <c r="IG6507" s="49"/>
      <c r="IH6507" s="49"/>
    </row>
    <row r="6508" spans="1:242">
      <c r="A6508" s="32">
        <v>238</v>
      </c>
      <c r="B6508" s="210" t="s">
        <v>7599</v>
      </c>
      <c r="C6508" s="555"/>
      <c r="D6508" s="32" t="s">
        <v>1816</v>
      </c>
      <c r="E6508" s="195">
        <f t="shared" si="425"/>
        <v>450</v>
      </c>
      <c r="F6508" s="187">
        <v>150</v>
      </c>
      <c r="G6508" s="187">
        <v>150</v>
      </c>
      <c r="H6508" s="187">
        <v>150</v>
      </c>
      <c r="I6508" s="48"/>
      <c r="J6508" s="49"/>
      <c r="K6508" s="49"/>
      <c r="L6508" s="49"/>
      <c r="M6508" s="49"/>
      <c r="N6508" s="49"/>
      <c r="O6508" s="49"/>
      <c r="P6508" s="49"/>
      <c r="Q6508" s="49"/>
      <c r="R6508" s="49"/>
      <c r="S6508" s="49"/>
      <c r="T6508" s="49"/>
      <c r="U6508" s="49"/>
      <c r="V6508" s="49"/>
      <c r="W6508" s="49"/>
      <c r="X6508" s="49"/>
      <c r="Y6508" s="49"/>
      <c r="Z6508" s="49"/>
      <c r="AA6508" s="49"/>
      <c r="AB6508" s="49"/>
      <c r="AC6508" s="49"/>
      <c r="AD6508" s="49"/>
      <c r="AE6508" s="49"/>
      <c r="AF6508" s="49"/>
      <c r="AG6508" s="49"/>
      <c r="AH6508" s="49"/>
      <c r="AI6508" s="49"/>
      <c r="AJ6508" s="49"/>
      <c r="AK6508" s="49"/>
      <c r="AL6508" s="49"/>
      <c r="AM6508" s="49"/>
      <c r="AN6508" s="49"/>
      <c r="AO6508" s="49"/>
      <c r="AP6508" s="49"/>
      <c r="AQ6508" s="49"/>
      <c r="AR6508" s="49"/>
      <c r="AS6508" s="49"/>
      <c r="AT6508" s="49"/>
      <c r="AU6508" s="49"/>
      <c r="AV6508" s="49"/>
      <c r="AW6508" s="49"/>
      <c r="AX6508" s="49"/>
      <c r="AY6508" s="49"/>
      <c r="AZ6508" s="49"/>
      <c r="BA6508" s="49"/>
      <c r="BB6508" s="49"/>
      <c r="BC6508" s="49"/>
      <c r="BD6508" s="49"/>
      <c r="BE6508" s="49"/>
      <c r="BF6508" s="49"/>
      <c r="BG6508" s="49"/>
      <c r="BH6508" s="49"/>
      <c r="BI6508" s="49"/>
      <c r="BJ6508" s="49"/>
      <c r="BK6508" s="49"/>
      <c r="BL6508" s="49"/>
      <c r="BM6508" s="49"/>
      <c r="BN6508" s="49"/>
      <c r="BO6508" s="49"/>
      <c r="BP6508" s="49"/>
      <c r="BQ6508" s="49"/>
      <c r="BR6508" s="49"/>
      <c r="BS6508" s="49"/>
      <c r="BT6508" s="49"/>
      <c r="BU6508" s="49"/>
      <c r="BV6508" s="49"/>
      <c r="BW6508" s="49"/>
      <c r="BX6508" s="49"/>
      <c r="BY6508" s="49"/>
      <c r="BZ6508" s="49"/>
      <c r="CA6508" s="49"/>
      <c r="CB6508" s="49"/>
      <c r="CC6508" s="49"/>
      <c r="CD6508" s="49"/>
      <c r="CE6508" s="49"/>
      <c r="CF6508" s="49"/>
      <c r="CG6508" s="49"/>
      <c r="CH6508" s="49"/>
      <c r="CI6508" s="49"/>
      <c r="CJ6508" s="49"/>
      <c r="CK6508" s="49"/>
      <c r="CL6508" s="49"/>
      <c r="CM6508" s="49"/>
      <c r="CN6508" s="49"/>
      <c r="CO6508" s="49"/>
      <c r="CP6508" s="49"/>
      <c r="CQ6508" s="49"/>
      <c r="CR6508" s="49"/>
      <c r="CS6508" s="49"/>
      <c r="CT6508" s="49"/>
      <c r="CU6508" s="49"/>
      <c r="CV6508" s="49"/>
      <c r="CW6508" s="49"/>
      <c r="CX6508" s="49"/>
      <c r="CY6508" s="49"/>
      <c r="CZ6508" s="49"/>
      <c r="DA6508" s="49"/>
      <c r="DB6508" s="49"/>
      <c r="DC6508" s="49"/>
      <c r="DD6508" s="49"/>
      <c r="DE6508" s="49"/>
      <c r="DF6508" s="49"/>
      <c r="DG6508" s="49"/>
      <c r="DH6508" s="49"/>
      <c r="DI6508" s="49"/>
      <c r="DJ6508" s="49"/>
      <c r="DK6508" s="49"/>
      <c r="DL6508" s="49"/>
      <c r="DM6508" s="49"/>
      <c r="DN6508" s="49"/>
      <c r="DO6508" s="49"/>
      <c r="DP6508" s="49"/>
      <c r="DQ6508" s="49"/>
      <c r="DR6508" s="49"/>
      <c r="DS6508" s="49"/>
      <c r="DT6508" s="49"/>
      <c r="DU6508" s="49"/>
      <c r="DV6508" s="49"/>
      <c r="DW6508" s="49"/>
      <c r="DX6508" s="49"/>
      <c r="DY6508" s="49"/>
      <c r="DZ6508" s="49"/>
      <c r="EA6508" s="49"/>
      <c r="EB6508" s="49"/>
      <c r="EC6508" s="49"/>
      <c r="ED6508" s="49"/>
      <c r="EE6508" s="49"/>
      <c r="EF6508" s="49"/>
      <c r="EG6508" s="49"/>
      <c r="EH6508" s="49"/>
      <c r="EI6508" s="49"/>
      <c r="EJ6508" s="49"/>
      <c r="EK6508" s="49"/>
      <c r="EL6508" s="49"/>
      <c r="EM6508" s="49"/>
      <c r="EN6508" s="49"/>
      <c r="EO6508" s="49"/>
      <c r="EP6508" s="49"/>
      <c r="EQ6508" s="49"/>
      <c r="ER6508" s="49"/>
      <c r="ES6508" s="49"/>
      <c r="ET6508" s="49"/>
      <c r="EU6508" s="49"/>
      <c r="EV6508" s="49"/>
      <c r="EW6508" s="49"/>
      <c r="EX6508" s="49"/>
      <c r="EY6508" s="49"/>
      <c r="EZ6508" s="49"/>
      <c r="FA6508" s="49"/>
      <c r="FB6508" s="49"/>
      <c r="FC6508" s="49"/>
      <c r="FD6508" s="49"/>
      <c r="FE6508" s="49"/>
      <c r="FF6508" s="49"/>
      <c r="FG6508" s="49"/>
      <c r="FH6508" s="49"/>
      <c r="FI6508" s="49"/>
      <c r="FJ6508" s="49"/>
      <c r="FK6508" s="49"/>
      <c r="FL6508" s="49"/>
      <c r="FM6508" s="49"/>
      <c r="FN6508" s="49"/>
      <c r="FO6508" s="49"/>
      <c r="FP6508" s="49"/>
      <c r="FQ6508" s="49"/>
      <c r="FR6508" s="49"/>
      <c r="FS6508" s="49"/>
      <c r="FT6508" s="49"/>
      <c r="FU6508" s="49"/>
      <c r="FV6508" s="49"/>
      <c r="FW6508" s="49"/>
      <c r="FX6508" s="49"/>
      <c r="FY6508" s="49"/>
      <c r="FZ6508" s="49"/>
      <c r="GA6508" s="49"/>
      <c r="GB6508" s="49"/>
      <c r="GC6508" s="49"/>
      <c r="GD6508" s="49"/>
      <c r="GE6508" s="49"/>
      <c r="GF6508" s="49"/>
      <c r="GG6508" s="49"/>
      <c r="GH6508" s="49"/>
      <c r="GI6508" s="49"/>
      <c r="GJ6508" s="49"/>
      <c r="GK6508" s="49"/>
      <c r="GL6508" s="49"/>
      <c r="GM6508" s="49"/>
      <c r="GN6508" s="49"/>
      <c r="GO6508" s="49"/>
      <c r="GP6508" s="49"/>
      <c r="GQ6508" s="49"/>
      <c r="GR6508" s="49"/>
      <c r="GS6508" s="49"/>
      <c r="GT6508" s="49"/>
      <c r="GU6508" s="49"/>
      <c r="GV6508" s="49"/>
      <c r="GW6508" s="49"/>
      <c r="GX6508" s="49"/>
      <c r="GY6508" s="49"/>
      <c r="GZ6508" s="49"/>
      <c r="HA6508" s="49"/>
      <c r="HB6508" s="49"/>
      <c r="HC6508" s="49"/>
      <c r="HD6508" s="49"/>
      <c r="HE6508" s="49"/>
      <c r="HF6508" s="49"/>
      <c r="HG6508" s="49"/>
      <c r="HH6508" s="49"/>
      <c r="HI6508" s="49"/>
      <c r="HJ6508" s="49"/>
      <c r="HK6508" s="49"/>
      <c r="HL6508" s="49"/>
      <c r="HM6508" s="49"/>
      <c r="HN6508" s="49"/>
      <c r="HO6508" s="49"/>
      <c r="HP6508" s="49"/>
      <c r="HQ6508" s="49"/>
      <c r="HR6508" s="49"/>
      <c r="HS6508" s="49"/>
      <c r="HT6508" s="49"/>
      <c r="HU6508" s="49"/>
      <c r="HV6508" s="49"/>
      <c r="HW6508" s="49"/>
      <c r="HX6508" s="49"/>
      <c r="HY6508" s="49"/>
      <c r="HZ6508" s="49"/>
      <c r="IA6508" s="49"/>
      <c r="IB6508" s="49"/>
      <c r="IC6508" s="49"/>
      <c r="ID6508" s="49"/>
      <c r="IE6508" s="49"/>
      <c r="IF6508" s="49"/>
      <c r="IG6508" s="49"/>
      <c r="IH6508" s="49"/>
    </row>
    <row r="6509" spans="1:242">
      <c r="A6509" s="32">
        <v>239</v>
      </c>
      <c r="B6509" s="210" t="s">
        <v>7600</v>
      </c>
      <c r="C6509" s="555"/>
      <c r="D6509" s="32" t="s">
        <v>1818</v>
      </c>
      <c r="E6509" s="195">
        <f t="shared" si="425"/>
        <v>4000</v>
      </c>
      <c r="F6509" s="187">
        <v>1333</v>
      </c>
      <c r="G6509" s="187">
        <v>1333</v>
      </c>
      <c r="H6509" s="187">
        <v>1334</v>
      </c>
      <c r="I6509" s="48"/>
      <c r="J6509" s="49"/>
      <c r="K6509" s="49"/>
      <c r="L6509" s="49"/>
      <c r="M6509" s="49"/>
      <c r="N6509" s="49"/>
      <c r="O6509" s="49"/>
      <c r="P6509" s="49"/>
      <c r="Q6509" s="49"/>
      <c r="R6509" s="49"/>
      <c r="S6509" s="49"/>
      <c r="T6509" s="49"/>
      <c r="U6509" s="49"/>
      <c r="V6509" s="49"/>
      <c r="W6509" s="49"/>
      <c r="X6509" s="49"/>
      <c r="Y6509" s="49"/>
      <c r="Z6509" s="49"/>
      <c r="AA6509" s="49"/>
      <c r="AB6509" s="49"/>
      <c r="AC6509" s="49"/>
      <c r="AD6509" s="49"/>
      <c r="AE6509" s="49"/>
      <c r="AF6509" s="49"/>
      <c r="AG6509" s="49"/>
      <c r="AH6509" s="49"/>
      <c r="AI6509" s="49"/>
      <c r="AJ6509" s="49"/>
      <c r="AK6509" s="49"/>
      <c r="AL6509" s="49"/>
      <c r="AM6509" s="49"/>
      <c r="AN6509" s="49"/>
      <c r="AO6509" s="49"/>
      <c r="AP6509" s="49"/>
      <c r="AQ6509" s="49"/>
      <c r="AR6509" s="49"/>
      <c r="AS6509" s="49"/>
      <c r="AT6509" s="49"/>
      <c r="AU6509" s="49"/>
      <c r="AV6509" s="49"/>
      <c r="AW6509" s="49"/>
      <c r="AX6509" s="49"/>
      <c r="AY6509" s="49"/>
      <c r="AZ6509" s="49"/>
      <c r="BA6509" s="49"/>
      <c r="BB6509" s="49"/>
      <c r="BC6509" s="49"/>
      <c r="BD6509" s="49"/>
      <c r="BE6509" s="49"/>
      <c r="BF6509" s="49"/>
      <c r="BG6509" s="49"/>
      <c r="BH6509" s="49"/>
      <c r="BI6509" s="49"/>
      <c r="BJ6509" s="49"/>
      <c r="BK6509" s="49"/>
      <c r="BL6509" s="49"/>
      <c r="BM6509" s="49"/>
      <c r="BN6509" s="49"/>
      <c r="BO6509" s="49"/>
      <c r="BP6509" s="49"/>
      <c r="BQ6509" s="49"/>
      <c r="BR6509" s="49"/>
      <c r="BS6509" s="49"/>
      <c r="BT6509" s="49"/>
      <c r="BU6509" s="49"/>
      <c r="BV6509" s="49"/>
      <c r="BW6509" s="49"/>
      <c r="BX6509" s="49"/>
      <c r="BY6509" s="49"/>
      <c r="BZ6509" s="49"/>
      <c r="CA6509" s="49"/>
      <c r="CB6509" s="49"/>
      <c r="CC6509" s="49"/>
      <c r="CD6509" s="49"/>
      <c r="CE6509" s="49"/>
      <c r="CF6509" s="49"/>
      <c r="CG6509" s="49"/>
      <c r="CH6509" s="49"/>
      <c r="CI6509" s="49"/>
      <c r="CJ6509" s="49"/>
      <c r="CK6509" s="49"/>
      <c r="CL6509" s="49"/>
      <c r="CM6509" s="49"/>
      <c r="CN6509" s="49"/>
      <c r="CO6509" s="49"/>
      <c r="CP6509" s="49"/>
      <c r="CQ6509" s="49"/>
      <c r="CR6509" s="49"/>
      <c r="CS6509" s="49"/>
      <c r="CT6509" s="49"/>
      <c r="CU6509" s="49"/>
      <c r="CV6509" s="49"/>
      <c r="CW6509" s="49"/>
      <c r="CX6509" s="49"/>
      <c r="CY6509" s="49"/>
      <c r="CZ6509" s="49"/>
      <c r="DA6509" s="49"/>
      <c r="DB6509" s="49"/>
      <c r="DC6509" s="49"/>
      <c r="DD6509" s="49"/>
      <c r="DE6509" s="49"/>
      <c r="DF6509" s="49"/>
      <c r="DG6509" s="49"/>
      <c r="DH6509" s="49"/>
      <c r="DI6509" s="49"/>
      <c r="DJ6509" s="49"/>
      <c r="DK6509" s="49"/>
      <c r="DL6509" s="49"/>
      <c r="DM6509" s="49"/>
      <c r="DN6509" s="49"/>
      <c r="DO6509" s="49"/>
      <c r="DP6509" s="49"/>
      <c r="DQ6509" s="49"/>
      <c r="DR6509" s="49"/>
      <c r="DS6509" s="49"/>
      <c r="DT6509" s="49"/>
      <c r="DU6509" s="49"/>
      <c r="DV6509" s="49"/>
      <c r="DW6509" s="49"/>
      <c r="DX6509" s="49"/>
      <c r="DY6509" s="49"/>
      <c r="DZ6509" s="49"/>
      <c r="EA6509" s="49"/>
      <c r="EB6509" s="49"/>
      <c r="EC6509" s="49"/>
      <c r="ED6509" s="49"/>
      <c r="EE6509" s="49"/>
      <c r="EF6509" s="49"/>
      <c r="EG6509" s="49"/>
      <c r="EH6509" s="49"/>
      <c r="EI6509" s="49"/>
      <c r="EJ6509" s="49"/>
      <c r="EK6509" s="49"/>
      <c r="EL6509" s="49"/>
      <c r="EM6509" s="49"/>
      <c r="EN6509" s="49"/>
      <c r="EO6509" s="49"/>
      <c r="EP6509" s="49"/>
      <c r="EQ6509" s="49"/>
      <c r="ER6509" s="49"/>
      <c r="ES6509" s="49"/>
      <c r="ET6509" s="49"/>
      <c r="EU6509" s="49"/>
      <c r="EV6509" s="49"/>
      <c r="EW6509" s="49"/>
      <c r="EX6509" s="49"/>
      <c r="EY6509" s="49"/>
      <c r="EZ6509" s="49"/>
      <c r="FA6509" s="49"/>
      <c r="FB6509" s="49"/>
      <c r="FC6509" s="49"/>
      <c r="FD6509" s="49"/>
      <c r="FE6509" s="49"/>
      <c r="FF6509" s="49"/>
      <c r="FG6509" s="49"/>
      <c r="FH6509" s="49"/>
      <c r="FI6509" s="49"/>
      <c r="FJ6509" s="49"/>
      <c r="FK6509" s="49"/>
      <c r="FL6509" s="49"/>
      <c r="FM6509" s="49"/>
      <c r="FN6509" s="49"/>
      <c r="FO6509" s="49"/>
      <c r="FP6509" s="49"/>
      <c r="FQ6509" s="49"/>
      <c r="FR6509" s="49"/>
      <c r="FS6509" s="49"/>
      <c r="FT6509" s="49"/>
      <c r="FU6509" s="49"/>
      <c r="FV6509" s="49"/>
      <c r="FW6509" s="49"/>
      <c r="FX6509" s="49"/>
      <c r="FY6509" s="49"/>
      <c r="FZ6509" s="49"/>
      <c r="GA6509" s="49"/>
      <c r="GB6509" s="49"/>
      <c r="GC6509" s="49"/>
      <c r="GD6509" s="49"/>
      <c r="GE6509" s="49"/>
      <c r="GF6509" s="49"/>
      <c r="GG6509" s="49"/>
      <c r="GH6509" s="49"/>
      <c r="GI6509" s="49"/>
      <c r="GJ6509" s="49"/>
      <c r="GK6509" s="49"/>
      <c r="GL6509" s="49"/>
      <c r="GM6509" s="49"/>
      <c r="GN6509" s="49"/>
      <c r="GO6509" s="49"/>
      <c r="GP6509" s="49"/>
      <c r="GQ6509" s="49"/>
      <c r="GR6509" s="49"/>
      <c r="GS6509" s="49"/>
      <c r="GT6509" s="49"/>
      <c r="GU6509" s="49"/>
      <c r="GV6509" s="49"/>
      <c r="GW6509" s="49"/>
      <c r="GX6509" s="49"/>
      <c r="GY6509" s="49"/>
      <c r="GZ6509" s="49"/>
      <c r="HA6509" s="49"/>
      <c r="HB6509" s="49"/>
      <c r="HC6509" s="49"/>
      <c r="HD6509" s="49"/>
      <c r="HE6509" s="49"/>
      <c r="HF6509" s="49"/>
      <c r="HG6509" s="49"/>
      <c r="HH6509" s="49"/>
      <c r="HI6509" s="49"/>
      <c r="HJ6509" s="49"/>
      <c r="HK6509" s="49"/>
      <c r="HL6509" s="49"/>
      <c r="HM6509" s="49"/>
      <c r="HN6509" s="49"/>
      <c r="HO6509" s="49"/>
      <c r="HP6509" s="49"/>
      <c r="HQ6509" s="49"/>
      <c r="HR6509" s="49"/>
      <c r="HS6509" s="49"/>
      <c r="HT6509" s="49"/>
      <c r="HU6509" s="49"/>
      <c r="HV6509" s="49"/>
      <c r="HW6509" s="49"/>
      <c r="HX6509" s="49"/>
      <c r="HY6509" s="49"/>
      <c r="HZ6509" s="49"/>
      <c r="IA6509" s="49"/>
      <c r="IB6509" s="49"/>
      <c r="IC6509" s="49"/>
      <c r="ID6509" s="49"/>
      <c r="IE6509" s="49"/>
      <c r="IF6509" s="49"/>
      <c r="IG6509" s="49"/>
      <c r="IH6509" s="49"/>
    </row>
    <row r="6510" spans="1:242">
      <c r="A6510" s="32">
        <v>240</v>
      </c>
      <c r="B6510" s="210" t="s">
        <v>7601</v>
      </c>
      <c r="C6510" s="555"/>
      <c r="D6510" s="32" t="s">
        <v>1818</v>
      </c>
      <c r="E6510" s="195">
        <f t="shared" si="425"/>
        <v>6249</v>
      </c>
      <c r="F6510" s="187">
        <v>2083</v>
      </c>
      <c r="G6510" s="187">
        <v>2083</v>
      </c>
      <c r="H6510" s="187">
        <v>2083</v>
      </c>
      <c r="I6510" s="48"/>
      <c r="J6510" s="49"/>
      <c r="K6510" s="49"/>
      <c r="L6510" s="49"/>
      <c r="M6510" s="49"/>
      <c r="N6510" s="49"/>
      <c r="O6510" s="49"/>
      <c r="P6510" s="49"/>
      <c r="Q6510" s="49"/>
      <c r="R6510" s="49"/>
      <c r="S6510" s="49"/>
      <c r="T6510" s="49"/>
      <c r="U6510" s="49"/>
      <c r="V6510" s="49"/>
      <c r="W6510" s="49"/>
      <c r="X6510" s="49"/>
      <c r="Y6510" s="49"/>
      <c r="Z6510" s="49"/>
      <c r="AA6510" s="49"/>
      <c r="AB6510" s="49"/>
      <c r="AC6510" s="49"/>
      <c r="AD6510" s="49"/>
      <c r="AE6510" s="49"/>
      <c r="AF6510" s="49"/>
      <c r="AG6510" s="49"/>
      <c r="AH6510" s="49"/>
      <c r="AI6510" s="49"/>
      <c r="AJ6510" s="49"/>
      <c r="AK6510" s="49"/>
      <c r="AL6510" s="49"/>
      <c r="AM6510" s="49"/>
      <c r="AN6510" s="49"/>
      <c r="AO6510" s="49"/>
      <c r="AP6510" s="49"/>
      <c r="AQ6510" s="49"/>
      <c r="AR6510" s="49"/>
      <c r="AS6510" s="49"/>
      <c r="AT6510" s="49"/>
      <c r="AU6510" s="49"/>
      <c r="AV6510" s="49"/>
      <c r="AW6510" s="49"/>
      <c r="AX6510" s="49"/>
      <c r="AY6510" s="49"/>
      <c r="AZ6510" s="49"/>
      <c r="BA6510" s="49"/>
      <c r="BB6510" s="49"/>
      <c r="BC6510" s="49"/>
      <c r="BD6510" s="49"/>
      <c r="BE6510" s="49"/>
      <c r="BF6510" s="49"/>
      <c r="BG6510" s="49"/>
      <c r="BH6510" s="49"/>
      <c r="BI6510" s="49"/>
      <c r="BJ6510" s="49"/>
      <c r="BK6510" s="49"/>
      <c r="BL6510" s="49"/>
      <c r="BM6510" s="49"/>
      <c r="BN6510" s="49"/>
      <c r="BO6510" s="49"/>
      <c r="BP6510" s="49"/>
      <c r="BQ6510" s="49"/>
      <c r="BR6510" s="49"/>
      <c r="BS6510" s="49"/>
      <c r="BT6510" s="49"/>
      <c r="BU6510" s="49"/>
      <c r="BV6510" s="49"/>
      <c r="BW6510" s="49"/>
      <c r="BX6510" s="49"/>
      <c r="BY6510" s="49"/>
      <c r="BZ6510" s="49"/>
      <c r="CA6510" s="49"/>
      <c r="CB6510" s="49"/>
      <c r="CC6510" s="49"/>
      <c r="CD6510" s="49"/>
      <c r="CE6510" s="49"/>
      <c r="CF6510" s="49"/>
      <c r="CG6510" s="49"/>
      <c r="CH6510" s="49"/>
      <c r="CI6510" s="49"/>
      <c r="CJ6510" s="49"/>
      <c r="CK6510" s="49"/>
      <c r="CL6510" s="49"/>
      <c r="CM6510" s="49"/>
      <c r="CN6510" s="49"/>
      <c r="CO6510" s="49"/>
      <c r="CP6510" s="49"/>
      <c r="CQ6510" s="49"/>
      <c r="CR6510" s="49"/>
      <c r="CS6510" s="49"/>
      <c r="CT6510" s="49"/>
      <c r="CU6510" s="49"/>
      <c r="CV6510" s="49"/>
      <c r="CW6510" s="49"/>
      <c r="CX6510" s="49"/>
      <c r="CY6510" s="49"/>
      <c r="CZ6510" s="49"/>
      <c r="DA6510" s="49"/>
      <c r="DB6510" s="49"/>
      <c r="DC6510" s="49"/>
      <c r="DD6510" s="49"/>
      <c r="DE6510" s="49"/>
      <c r="DF6510" s="49"/>
      <c r="DG6510" s="49"/>
      <c r="DH6510" s="49"/>
      <c r="DI6510" s="49"/>
      <c r="DJ6510" s="49"/>
      <c r="DK6510" s="49"/>
      <c r="DL6510" s="49"/>
      <c r="DM6510" s="49"/>
      <c r="DN6510" s="49"/>
      <c r="DO6510" s="49"/>
      <c r="DP6510" s="49"/>
      <c r="DQ6510" s="49"/>
      <c r="DR6510" s="49"/>
      <c r="DS6510" s="49"/>
      <c r="DT6510" s="49"/>
      <c r="DU6510" s="49"/>
      <c r="DV6510" s="49"/>
      <c r="DW6510" s="49"/>
      <c r="DX6510" s="49"/>
      <c r="DY6510" s="49"/>
      <c r="DZ6510" s="49"/>
      <c r="EA6510" s="49"/>
      <c r="EB6510" s="49"/>
      <c r="EC6510" s="49"/>
      <c r="ED6510" s="49"/>
      <c r="EE6510" s="49"/>
      <c r="EF6510" s="49"/>
      <c r="EG6510" s="49"/>
      <c r="EH6510" s="49"/>
      <c r="EI6510" s="49"/>
      <c r="EJ6510" s="49"/>
      <c r="EK6510" s="49"/>
      <c r="EL6510" s="49"/>
      <c r="EM6510" s="49"/>
      <c r="EN6510" s="49"/>
      <c r="EO6510" s="49"/>
      <c r="EP6510" s="49"/>
      <c r="EQ6510" s="49"/>
      <c r="ER6510" s="49"/>
      <c r="ES6510" s="49"/>
      <c r="ET6510" s="49"/>
      <c r="EU6510" s="49"/>
      <c r="EV6510" s="49"/>
      <c r="EW6510" s="49"/>
      <c r="EX6510" s="49"/>
      <c r="EY6510" s="49"/>
      <c r="EZ6510" s="49"/>
      <c r="FA6510" s="49"/>
      <c r="FB6510" s="49"/>
      <c r="FC6510" s="49"/>
      <c r="FD6510" s="49"/>
      <c r="FE6510" s="49"/>
      <c r="FF6510" s="49"/>
      <c r="FG6510" s="49"/>
      <c r="FH6510" s="49"/>
      <c r="FI6510" s="49"/>
      <c r="FJ6510" s="49"/>
      <c r="FK6510" s="49"/>
      <c r="FL6510" s="49"/>
      <c r="FM6510" s="49"/>
      <c r="FN6510" s="49"/>
      <c r="FO6510" s="49"/>
      <c r="FP6510" s="49"/>
      <c r="FQ6510" s="49"/>
      <c r="FR6510" s="49"/>
      <c r="FS6510" s="49"/>
      <c r="FT6510" s="49"/>
      <c r="FU6510" s="49"/>
      <c r="FV6510" s="49"/>
      <c r="FW6510" s="49"/>
      <c r="FX6510" s="49"/>
      <c r="FY6510" s="49"/>
      <c r="FZ6510" s="49"/>
      <c r="GA6510" s="49"/>
      <c r="GB6510" s="49"/>
      <c r="GC6510" s="49"/>
      <c r="GD6510" s="49"/>
      <c r="GE6510" s="49"/>
      <c r="GF6510" s="49"/>
      <c r="GG6510" s="49"/>
      <c r="GH6510" s="49"/>
      <c r="GI6510" s="49"/>
      <c r="GJ6510" s="49"/>
      <c r="GK6510" s="49"/>
      <c r="GL6510" s="49"/>
      <c r="GM6510" s="49"/>
      <c r="GN6510" s="49"/>
      <c r="GO6510" s="49"/>
      <c r="GP6510" s="49"/>
      <c r="GQ6510" s="49"/>
      <c r="GR6510" s="49"/>
      <c r="GS6510" s="49"/>
      <c r="GT6510" s="49"/>
      <c r="GU6510" s="49"/>
      <c r="GV6510" s="49"/>
      <c r="GW6510" s="49"/>
      <c r="GX6510" s="49"/>
      <c r="GY6510" s="49"/>
      <c r="GZ6510" s="49"/>
      <c r="HA6510" s="49"/>
      <c r="HB6510" s="49"/>
      <c r="HC6510" s="49"/>
      <c r="HD6510" s="49"/>
      <c r="HE6510" s="49"/>
      <c r="HF6510" s="49"/>
      <c r="HG6510" s="49"/>
      <c r="HH6510" s="49"/>
      <c r="HI6510" s="49"/>
      <c r="HJ6510" s="49"/>
      <c r="HK6510" s="49"/>
      <c r="HL6510" s="49"/>
      <c r="HM6510" s="49"/>
      <c r="HN6510" s="49"/>
      <c r="HO6510" s="49"/>
      <c r="HP6510" s="49"/>
      <c r="HQ6510" s="49"/>
      <c r="HR6510" s="49"/>
      <c r="HS6510" s="49"/>
      <c r="HT6510" s="49"/>
      <c r="HU6510" s="49"/>
      <c r="HV6510" s="49"/>
      <c r="HW6510" s="49"/>
      <c r="HX6510" s="49"/>
      <c r="HY6510" s="49"/>
      <c r="HZ6510" s="49"/>
      <c r="IA6510" s="49"/>
      <c r="IB6510" s="49"/>
      <c r="IC6510" s="49"/>
      <c r="ID6510" s="49"/>
      <c r="IE6510" s="49"/>
      <c r="IF6510" s="49"/>
      <c r="IG6510" s="49"/>
      <c r="IH6510" s="49"/>
    </row>
    <row r="6511" spans="1:242">
      <c r="A6511" s="32">
        <v>241</v>
      </c>
      <c r="B6511" s="210" t="s">
        <v>7602</v>
      </c>
      <c r="C6511" s="555"/>
      <c r="D6511" s="32" t="s">
        <v>7597</v>
      </c>
      <c r="E6511" s="195">
        <f t="shared" si="425"/>
        <v>0.5</v>
      </c>
      <c r="F6511" s="187">
        <v>0.17</v>
      </c>
      <c r="G6511" s="187">
        <v>0.17</v>
      </c>
      <c r="H6511" s="187">
        <v>0.16</v>
      </c>
      <c r="I6511" s="48"/>
      <c r="J6511" s="49"/>
      <c r="K6511" s="49"/>
      <c r="L6511" s="49"/>
      <c r="M6511" s="49"/>
      <c r="N6511" s="49"/>
      <c r="O6511" s="49"/>
      <c r="P6511" s="49"/>
      <c r="Q6511" s="49"/>
      <c r="R6511" s="49"/>
      <c r="S6511" s="49"/>
      <c r="T6511" s="49"/>
      <c r="U6511" s="49"/>
      <c r="V6511" s="49"/>
      <c r="W6511" s="49"/>
      <c r="X6511" s="49"/>
      <c r="Y6511" s="49"/>
      <c r="Z6511" s="49"/>
      <c r="AA6511" s="49"/>
      <c r="AB6511" s="49"/>
      <c r="AC6511" s="49"/>
      <c r="AD6511" s="49"/>
      <c r="AE6511" s="49"/>
      <c r="AF6511" s="49"/>
      <c r="AG6511" s="49"/>
      <c r="AH6511" s="49"/>
      <c r="AI6511" s="49"/>
      <c r="AJ6511" s="49"/>
      <c r="AK6511" s="49"/>
      <c r="AL6511" s="49"/>
      <c r="AM6511" s="49"/>
      <c r="AN6511" s="49"/>
      <c r="AO6511" s="49"/>
      <c r="AP6511" s="49"/>
      <c r="AQ6511" s="49"/>
      <c r="AR6511" s="49"/>
      <c r="AS6511" s="49"/>
      <c r="AT6511" s="49"/>
      <c r="AU6511" s="49"/>
      <c r="AV6511" s="49"/>
      <c r="AW6511" s="49"/>
      <c r="AX6511" s="49"/>
      <c r="AY6511" s="49"/>
      <c r="AZ6511" s="49"/>
      <c r="BA6511" s="49"/>
      <c r="BB6511" s="49"/>
      <c r="BC6511" s="49"/>
      <c r="BD6511" s="49"/>
      <c r="BE6511" s="49"/>
      <c r="BF6511" s="49"/>
      <c r="BG6511" s="49"/>
      <c r="BH6511" s="49"/>
      <c r="BI6511" s="49"/>
      <c r="BJ6511" s="49"/>
      <c r="BK6511" s="49"/>
      <c r="BL6511" s="49"/>
      <c r="BM6511" s="49"/>
      <c r="BN6511" s="49"/>
      <c r="BO6511" s="49"/>
      <c r="BP6511" s="49"/>
      <c r="BQ6511" s="49"/>
      <c r="BR6511" s="49"/>
      <c r="BS6511" s="49"/>
      <c r="BT6511" s="49"/>
      <c r="BU6511" s="49"/>
      <c r="BV6511" s="49"/>
      <c r="BW6511" s="49"/>
      <c r="BX6511" s="49"/>
      <c r="BY6511" s="49"/>
      <c r="BZ6511" s="49"/>
      <c r="CA6511" s="49"/>
      <c r="CB6511" s="49"/>
      <c r="CC6511" s="49"/>
      <c r="CD6511" s="49"/>
      <c r="CE6511" s="49"/>
      <c r="CF6511" s="49"/>
      <c r="CG6511" s="49"/>
      <c r="CH6511" s="49"/>
      <c r="CI6511" s="49"/>
      <c r="CJ6511" s="49"/>
      <c r="CK6511" s="49"/>
      <c r="CL6511" s="49"/>
      <c r="CM6511" s="49"/>
      <c r="CN6511" s="49"/>
      <c r="CO6511" s="49"/>
      <c r="CP6511" s="49"/>
      <c r="CQ6511" s="49"/>
      <c r="CR6511" s="49"/>
      <c r="CS6511" s="49"/>
      <c r="CT6511" s="49"/>
      <c r="CU6511" s="49"/>
      <c r="CV6511" s="49"/>
      <c r="CW6511" s="49"/>
      <c r="CX6511" s="49"/>
      <c r="CY6511" s="49"/>
      <c r="CZ6511" s="49"/>
      <c r="DA6511" s="49"/>
      <c r="DB6511" s="49"/>
      <c r="DC6511" s="49"/>
      <c r="DD6511" s="49"/>
      <c r="DE6511" s="49"/>
      <c r="DF6511" s="49"/>
      <c r="DG6511" s="49"/>
      <c r="DH6511" s="49"/>
      <c r="DI6511" s="49"/>
      <c r="DJ6511" s="49"/>
      <c r="DK6511" s="49"/>
      <c r="DL6511" s="49"/>
      <c r="DM6511" s="49"/>
      <c r="DN6511" s="49"/>
      <c r="DO6511" s="49"/>
      <c r="DP6511" s="49"/>
      <c r="DQ6511" s="49"/>
      <c r="DR6511" s="49"/>
      <c r="DS6511" s="49"/>
      <c r="DT6511" s="49"/>
      <c r="DU6511" s="49"/>
      <c r="DV6511" s="49"/>
      <c r="DW6511" s="49"/>
      <c r="DX6511" s="49"/>
      <c r="DY6511" s="49"/>
      <c r="DZ6511" s="49"/>
      <c r="EA6511" s="49"/>
      <c r="EB6511" s="49"/>
      <c r="EC6511" s="49"/>
      <c r="ED6511" s="49"/>
      <c r="EE6511" s="49"/>
      <c r="EF6511" s="49"/>
      <c r="EG6511" s="49"/>
      <c r="EH6511" s="49"/>
      <c r="EI6511" s="49"/>
      <c r="EJ6511" s="49"/>
      <c r="EK6511" s="49"/>
      <c r="EL6511" s="49"/>
      <c r="EM6511" s="49"/>
      <c r="EN6511" s="49"/>
      <c r="EO6511" s="49"/>
      <c r="EP6511" s="49"/>
      <c r="EQ6511" s="49"/>
      <c r="ER6511" s="49"/>
      <c r="ES6511" s="49"/>
      <c r="ET6511" s="49"/>
      <c r="EU6511" s="49"/>
      <c r="EV6511" s="49"/>
      <c r="EW6511" s="49"/>
      <c r="EX6511" s="49"/>
      <c r="EY6511" s="49"/>
      <c r="EZ6511" s="49"/>
      <c r="FA6511" s="49"/>
      <c r="FB6511" s="49"/>
      <c r="FC6511" s="49"/>
      <c r="FD6511" s="49"/>
      <c r="FE6511" s="49"/>
      <c r="FF6511" s="49"/>
      <c r="FG6511" s="49"/>
      <c r="FH6511" s="49"/>
      <c r="FI6511" s="49"/>
      <c r="FJ6511" s="49"/>
      <c r="FK6511" s="49"/>
      <c r="FL6511" s="49"/>
      <c r="FM6511" s="49"/>
      <c r="FN6511" s="49"/>
      <c r="FO6511" s="49"/>
      <c r="FP6511" s="49"/>
      <c r="FQ6511" s="49"/>
      <c r="FR6511" s="49"/>
      <c r="FS6511" s="49"/>
      <c r="FT6511" s="49"/>
      <c r="FU6511" s="49"/>
      <c r="FV6511" s="49"/>
      <c r="FW6511" s="49"/>
      <c r="FX6511" s="49"/>
      <c r="FY6511" s="49"/>
      <c r="FZ6511" s="49"/>
      <c r="GA6511" s="49"/>
      <c r="GB6511" s="49"/>
      <c r="GC6511" s="49"/>
      <c r="GD6511" s="49"/>
      <c r="GE6511" s="49"/>
      <c r="GF6511" s="49"/>
      <c r="GG6511" s="49"/>
      <c r="GH6511" s="49"/>
      <c r="GI6511" s="49"/>
      <c r="GJ6511" s="49"/>
      <c r="GK6511" s="49"/>
      <c r="GL6511" s="49"/>
      <c r="GM6511" s="49"/>
      <c r="GN6511" s="49"/>
      <c r="GO6511" s="49"/>
      <c r="GP6511" s="49"/>
      <c r="GQ6511" s="49"/>
      <c r="GR6511" s="49"/>
      <c r="GS6511" s="49"/>
      <c r="GT6511" s="49"/>
      <c r="GU6511" s="49"/>
      <c r="GV6511" s="49"/>
      <c r="GW6511" s="49"/>
      <c r="GX6511" s="49"/>
      <c r="GY6511" s="49"/>
      <c r="GZ6511" s="49"/>
      <c r="HA6511" s="49"/>
      <c r="HB6511" s="49"/>
      <c r="HC6511" s="49"/>
      <c r="HD6511" s="49"/>
      <c r="HE6511" s="49"/>
      <c r="HF6511" s="49"/>
      <c r="HG6511" s="49"/>
      <c r="HH6511" s="49"/>
      <c r="HI6511" s="49"/>
      <c r="HJ6511" s="49"/>
      <c r="HK6511" s="49"/>
      <c r="HL6511" s="49"/>
      <c r="HM6511" s="49"/>
      <c r="HN6511" s="49"/>
      <c r="HO6511" s="49"/>
      <c r="HP6511" s="49"/>
      <c r="HQ6511" s="49"/>
      <c r="HR6511" s="49"/>
      <c r="HS6511" s="49"/>
      <c r="HT6511" s="49"/>
      <c r="HU6511" s="49"/>
      <c r="HV6511" s="49"/>
      <c r="HW6511" s="49"/>
      <c r="HX6511" s="49"/>
      <c r="HY6511" s="49"/>
      <c r="HZ6511" s="49"/>
      <c r="IA6511" s="49"/>
      <c r="IB6511" s="49"/>
      <c r="IC6511" s="49"/>
      <c r="ID6511" s="49"/>
      <c r="IE6511" s="49"/>
      <c r="IF6511" s="49"/>
      <c r="IG6511" s="49"/>
      <c r="IH6511" s="49"/>
    </row>
    <row r="6512" spans="1:242">
      <c r="A6512" s="32">
        <v>242</v>
      </c>
      <c r="B6512" s="210" t="s">
        <v>7603</v>
      </c>
      <c r="C6512" s="555"/>
      <c r="D6512" s="32" t="s">
        <v>7597</v>
      </c>
      <c r="E6512" s="195">
        <f t="shared" si="425"/>
        <v>4</v>
      </c>
      <c r="F6512" s="187">
        <v>1.3</v>
      </c>
      <c r="G6512" s="187">
        <v>1.3</v>
      </c>
      <c r="H6512" s="187">
        <v>1.4</v>
      </c>
      <c r="I6512" s="48"/>
      <c r="J6512" s="49"/>
      <c r="K6512" s="49"/>
      <c r="L6512" s="49"/>
      <c r="M6512" s="49"/>
      <c r="N6512" s="49"/>
      <c r="O6512" s="49"/>
      <c r="P6512" s="49"/>
      <c r="Q6512" s="49"/>
      <c r="R6512" s="49"/>
      <c r="S6512" s="49"/>
      <c r="T6512" s="49"/>
      <c r="U6512" s="49"/>
      <c r="V6512" s="49"/>
      <c r="W6512" s="49"/>
      <c r="X6512" s="49"/>
      <c r="Y6512" s="49"/>
      <c r="Z6512" s="49"/>
      <c r="AA6512" s="49"/>
      <c r="AB6512" s="49"/>
      <c r="AC6512" s="49"/>
      <c r="AD6512" s="49"/>
      <c r="AE6512" s="49"/>
      <c r="AF6512" s="49"/>
      <c r="AG6512" s="49"/>
      <c r="AH6512" s="49"/>
      <c r="AI6512" s="49"/>
      <c r="AJ6512" s="49"/>
      <c r="AK6512" s="49"/>
      <c r="AL6512" s="49"/>
      <c r="AM6512" s="49"/>
      <c r="AN6512" s="49"/>
      <c r="AO6512" s="49"/>
      <c r="AP6512" s="49"/>
      <c r="AQ6512" s="49"/>
      <c r="AR6512" s="49"/>
      <c r="AS6512" s="49"/>
      <c r="AT6512" s="49"/>
      <c r="AU6512" s="49"/>
      <c r="AV6512" s="49"/>
      <c r="AW6512" s="49"/>
      <c r="AX6512" s="49"/>
      <c r="AY6512" s="49"/>
      <c r="AZ6512" s="49"/>
      <c r="BA6512" s="49"/>
      <c r="BB6512" s="49"/>
      <c r="BC6512" s="49"/>
      <c r="BD6512" s="49"/>
      <c r="BE6512" s="49"/>
      <c r="BF6512" s="49"/>
      <c r="BG6512" s="49"/>
      <c r="BH6512" s="49"/>
      <c r="BI6512" s="49"/>
      <c r="BJ6512" s="49"/>
      <c r="BK6512" s="49"/>
      <c r="BL6512" s="49"/>
      <c r="BM6512" s="49"/>
      <c r="BN6512" s="49"/>
      <c r="BO6512" s="49"/>
      <c r="BP6512" s="49"/>
      <c r="BQ6512" s="49"/>
      <c r="BR6512" s="49"/>
      <c r="BS6512" s="49"/>
      <c r="BT6512" s="49"/>
      <c r="BU6512" s="49"/>
      <c r="BV6512" s="49"/>
      <c r="BW6512" s="49"/>
      <c r="BX6512" s="49"/>
      <c r="BY6512" s="49"/>
      <c r="BZ6512" s="49"/>
      <c r="CA6512" s="49"/>
      <c r="CB6512" s="49"/>
      <c r="CC6512" s="49"/>
      <c r="CD6512" s="49"/>
      <c r="CE6512" s="49"/>
      <c r="CF6512" s="49"/>
      <c r="CG6512" s="49"/>
      <c r="CH6512" s="49"/>
      <c r="CI6512" s="49"/>
      <c r="CJ6512" s="49"/>
      <c r="CK6512" s="49"/>
      <c r="CL6512" s="49"/>
      <c r="CM6512" s="49"/>
      <c r="CN6512" s="49"/>
      <c r="CO6512" s="49"/>
      <c r="CP6512" s="49"/>
      <c r="CQ6512" s="49"/>
      <c r="CR6512" s="49"/>
      <c r="CS6512" s="49"/>
      <c r="CT6512" s="49"/>
      <c r="CU6512" s="49"/>
      <c r="CV6512" s="49"/>
      <c r="CW6512" s="49"/>
      <c r="CX6512" s="49"/>
      <c r="CY6512" s="49"/>
      <c r="CZ6512" s="49"/>
      <c r="DA6512" s="49"/>
      <c r="DB6512" s="49"/>
      <c r="DC6512" s="49"/>
      <c r="DD6512" s="49"/>
      <c r="DE6512" s="49"/>
      <c r="DF6512" s="49"/>
      <c r="DG6512" s="49"/>
      <c r="DH6512" s="49"/>
      <c r="DI6512" s="49"/>
      <c r="DJ6512" s="49"/>
      <c r="DK6512" s="49"/>
      <c r="DL6512" s="49"/>
      <c r="DM6512" s="49"/>
      <c r="DN6512" s="49"/>
      <c r="DO6512" s="49"/>
      <c r="DP6512" s="49"/>
      <c r="DQ6512" s="49"/>
      <c r="DR6512" s="49"/>
      <c r="DS6512" s="49"/>
      <c r="DT6512" s="49"/>
      <c r="DU6512" s="49"/>
      <c r="DV6512" s="49"/>
      <c r="DW6512" s="49"/>
      <c r="DX6512" s="49"/>
      <c r="DY6512" s="49"/>
      <c r="DZ6512" s="49"/>
      <c r="EA6512" s="49"/>
      <c r="EB6512" s="49"/>
      <c r="EC6512" s="49"/>
      <c r="ED6512" s="49"/>
      <c r="EE6512" s="49"/>
      <c r="EF6512" s="49"/>
      <c r="EG6512" s="49"/>
      <c r="EH6512" s="49"/>
      <c r="EI6512" s="49"/>
      <c r="EJ6512" s="49"/>
      <c r="EK6512" s="49"/>
      <c r="EL6512" s="49"/>
      <c r="EM6512" s="49"/>
      <c r="EN6512" s="49"/>
      <c r="EO6512" s="49"/>
      <c r="EP6512" s="49"/>
      <c r="EQ6512" s="49"/>
      <c r="ER6512" s="49"/>
      <c r="ES6512" s="49"/>
      <c r="ET6512" s="49"/>
      <c r="EU6512" s="49"/>
      <c r="EV6512" s="49"/>
      <c r="EW6512" s="49"/>
      <c r="EX6512" s="49"/>
      <c r="EY6512" s="49"/>
      <c r="EZ6512" s="49"/>
      <c r="FA6512" s="49"/>
      <c r="FB6512" s="49"/>
      <c r="FC6512" s="49"/>
      <c r="FD6512" s="49"/>
      <c r="FE6512" s="49"/>
      <c r="FF6512" s="49"/>
      <c r="FG6512" s="49"/>
      <c r="FH6512" s="49"/>
      <c r="FI6512" s="49"/>
      <c r="FJ6512" s="49"/>
      <c r="FK6512" s="49"/>
      <c r="FL6512" s="49"/>
      <c r="FM6512" s="49"/>
      <c r="FN6512" s="49"/>
      <c r="FO6512" s="49"/>
      <c r="FP6512" s="49"/>
      <c r="FQ6512" s="49"/>
      <c r="FR6512" s="49"/>
      <c r="FS6512" s="49"/>
      <c r="FT6512" s="49"/>
      <c r="FU6512" s="49"/>
      <c r="FV6512" s="49"/>
      <c r="FW6512" s="49"/>
      <c r="FX6512" s="49"/>
      <c r="FY6512" s="49"/>
      <c r="FZ6512" s="49"/>
      <c r="GA6512" s="49"/>
      <c r="GB6512" s="49"/>
      <c r="GC6512" s="49"/>
      <c r="GD6512" s="49"/>
      <c r="GE6512" s="49"/>
      <c r="GF6512" s="49"/>
      <c r="GG6512" s="49"/>
      <c r="GH6512" s="49"/>
      <c r="GI6512" s="49"/>
      <c r="GJ6512" s="49"/>
      <c r="GK6512" s="49"/>
      <c r="GL6512" s="49"/>
      <c r="GM6512" s="49"/>
      <c r="GN6512" s="49"/>
      <c r="GO6512" s="49"/>
      <c r="GP6512" s="49"/>
      <c r="GQ6512" s="49"/>
      <c r="GR6512" s="49"/>
      <c r="GS6512" s="49"/>
      <c r="GT6512" s="49"/>
      <c r="GU6512" s="49"/>
      <c r="GV6512" s="49"/>
      <c r="GW6512" s="49"/>
      <c r="GX6512" s="49"/>
      <c r="GY6512" s="49"/>
      <c r="GZ6512" s="49"/>
      <c r="HA6512" s="49"/>
      <c r="HB6512" s="49"/>
      <c r="HC6512" s="49"/>
      <c r="HD6512" s="49"/>
      <c r="HE6512" s="49"/>
      <c r="HF6512" s="49"/>
      <c r="HG6512" s="49"/>
      <c r="HH6512" s="49"/>
      <c r="HI6512" s="49"/>
      <c r="HJ6512" s="49"/>
      <c r="HK6512" s="49"/>
      <c r="HL6512" s="49"/>
      <c r="HM6512" s="49"/>
      <c r="HN6512" s="49"/>
      <c r="HO6512" s="49"/>
      <c r="HP6512" s="49"/>
      <c r="HQ6512" s="49"/>
      <c r="HR6512" s="49"/>
      <c r="HS6512" s="49"/>
      <c r="HT6512" s="49"/>
      <c r="HU6512" s="49"/>
      <c r="HV6512" s="49"/>
      <c r="HW6512" s="49"/>
      <c r="HX6512" s="49"/>
      <c r="HY6512" s="49"/>
      <c r="HZ6512" s="49"/>
      <c r="IA6512" s="49"/>
      <c r="IB6512" s="49"/>
      <c r="IC6512" s="49"/>
      <c r="ID6512" s="49"/>
      <c r="IE6512" s="49"/>
      <c r="IF6512" s="49"/>
      <c r="IG6512" s="49"/>
      <c r="IH6512" s="49"/>
    </row>
    <row r="6513" spans="1:242">
      <c r="A6513" s="32">
        <v>243</v>
      </c>
      <c r="B6513" s="210" t="s">
        <v>7604</v>
      </c>
      <c r="C6513" s="555"/>
      <c r="D6513" s="32" t="s">
        <v>7597</v>
      </c>
      <c r="E6513" s="195">
        <f t="shared" si="425"/>
        <v>1.5</v>
      </c>
      <c r="F6513" s="187">
        <v>0.5</v>
      </c>
      <c r="G6513" s="187">
        <v>0.5</v>
      </c>
      <c r="H6513" s="187">
        <v>0.5</v>
      </c>
      <c r="I6513" s="48"/>
      <c r="J6513" s="49"/>
      <c r="K6513" s="49"/>
      <c r="L6513" s="49"/>
      <c r="M6513" s="49"/>
      <c r="N6513" s="49"/>
      <c r="O6513" s="49"/>
      <c r="P6513" s="49"/>
      <c r="Q6513" s="49"/>
      <c r="R6513" s="49"/>
      <c r="S6513" s="49"/>
      <c r="T6513" s="49"/>
      <c r="U6513" s="49"/>
      <c r="V6513" s="49"/>
      <c r="W6513" s="49"/>
      <c r="X6513" s="49"/>
      <c r="Y6513" s="49"/>
      <c r="Z6513" s="49"/>
      <c r="AA6513" s="49"/>
      <c r="AB6513" s="49"/>
      <c r="AC6513" s="49"/>
      <c r="AD6513" s="49"/>
      <c r="AE6513" s="49"/>
      <c r="AF6513" s="49"/>
      <c r="AG6513" s="49"/>
      <c r="AH6513" s="49"/>
      <c r="AI6513" s="49"/>
      <c r="AJ6513" s="49"/>
      <c r="AK6513" s="49"/>
      <c r="AL6513" s="49"/>
      <c r="AM6513" s="49"/>
      <c r="AN6513" s="49"/>
      <c r="AO6513" s="49"/>
      <c r="AP6513" s="49"/>
      <c r="AQ6513" s="49"/>
      <c r="AR6513" s="49"/>
      <c r="AS6513" s="49"/>
      <c r="AT6513" s="49"/>
      <c r="AU6513" s="49"/>
      <c r="AV6513" s="49"/>
      <c r="AW6513" s="49"/>
      <c r="AX6513" s="49"/>
      <c r="AY6513" s="49"/>
      <c r="AZ6513" s="49"/>
      <c r="BA6513" s="49"/>
      <c r="BB6513" s="49"/>
      <c r="BC6513" s="49"/>
      <c r="BD6513" s="49"/>
      <c r="BE6513" s="49"/>
      <c r="BF6513" s="49"/>
      <c r="BG6513" s="49"/>
      <c r="BH6513" s="49"/>
      <c r="BI6513" s="49"/>
      <c r="BJ6513" s="49"/>
      <c r="BK6513" s="49"/>
      <c r="BL6513" s="49"/>
      <c r="BM6513" s="49"/>
      <c r="BN6513" s="49"/>
      <c r="BO6513" s="49"/>
      <c r="BP6513" s="49"/>
      <c r="BQ6513" s="49"/>
      <c r="BR6513" s="49"/>
      <c r="BS6513" s="49"/>
      <c r="BT6513" s="49"/>
      <c r="BU6513" s="49"/>
      <c r="BV6513" s="49"/>
      <c r="BW6513" s="49"/>
      <c r="BX6513" s="49"/>
      <c r="BY6513" s="49"/>
      <c r="BZ6513" s="49"/>
      <c r="CA6513" s="49"/>
      <c r="CB6513" s="49"/>
      <c r="CC6513" s="49"/>
      <c r="CD6513" s="49"/>
      <c r="CE6513" s="49"/>
      <c r="CF6513" s="49"/>
      <c r="CG6513" s="49"/>
      <c r="CH6513" s="49"/>
      <c r="CI6513" s="49"/>
      <c r="CJ6513" s="49"/>
      <c r="CK6513" s="49"/>
      <c r="CL6513" s="49"/>
      <c r="CM6513" s="49"/>
      <c r="CN6513" s="49"/>
      <c r="CO6513" s="49"/>
      <c r="CP6513" s="49"/>
      <c r="CQ6513" s="49"/>
      <c r="CR6513" s="49"/>
      <c r="CS6513" s="49"/>
      <c r="CT6513" s="49"/>
      <c r="CU6513" s="49"/>
      <c r="CV6513" s="49"/>
      <c r="CW6513" s="49"/>
      <c r="CX6513" s="49"/>
      <c r="CY6513" s="49"/>
      <c r="CZ6513" s="49"/>
      <c r="DA6513" s="49"/>
      <c r="DB6513" s="49"/>
      <c r="DC6513" s="49"/>
      <c r="DD6513" s="49"/>
      <c r="DE6513" s="49"/>
      <c r="DF6513" s="49"/>
      <c r="DG6513" s="49"/>
      <c r="DH6513" s="49"/>
      <c r="DI6513" s="49"/>
      <c r="DJ6513" s="49"/>
      <c r="DK6513" s="49"/>
      <c r="DL6513" s="49"/>
      <c r="DM6513" s="49"/>
      <c r="DN6513" s="49"/>
      <c r="DO6513" s="49"/>
      <c r="DP6513" s="49"/>
      <c r="DQ6513" s="49"/>
      <c r="DR6513" s="49"/>
      <c r="DS6513" s="49"/>
      <c r="DT6513" s="49"/>
      <c r="DU6513" s="49"/>
      <c r="DV6513" s="49"/>
      <c r="DW6513" s="49"/>
      <c r="DX6513" s="49"/>
      <c r="DY6513" s="49"/>
      <c r="DZ6513" s="49"/>
      <c r="EA6513" s="49"/>
      <c r="EB6513" s="49"/>
      <c r="EC6513" s="49"/>
      <c r="ED6513" s="49"/>
      <c r="EE6513" s="49"/>
      <c r="EF6513" s="49"/>
      <c r="EG6513" s="49"/>
      <c r="EH6513" s="49"/>
      <c r="EI6513" s="49"/>
      <c r="EJ6513" s="49"/>
      <c r="EK6513" s="49"/>
      <c r="EL6513" s="49"/>
      <c r="EM6513" s="49"/>
      <c r="EN6513" s="49"/>
      <c r="EO6513" s="49"/>
      <c r="EP6513" s="49"/>
      <c r="EQ6513" s="49"/>
      <c r="ER6513" s="49"/>
      <c r="ES6513" s="49"/>
      <c r="ET6513" s="49"/>
      <c r="EU6513" s="49"/>
      <c r="EV6513" s="49"/>
      <c r="EW6513" s="49"/>
      <c r="EX6513" s="49"/>
      <c r="EY6513" s="49"/>
      <c r="EZ6513" s="49"/>
      <c r="FA6513" s="49"/>
      <c r="FB6513" s="49"/>
      <c r="FC6513" s="49"/>
      <c r="FD6513" s="49"/>
      <c r="FE6513" s="49"/>
      <c r="FF6513" s="49"/>
      <c r="FG6513" s="49"/>
      <c r="FH6513" s="49"/>
      <c r="FI6513" s="49"/>
      <c r="FJ6513" s="49"/>
      <c r="FK6513" s="49"/>
      <c r="FL6513" s="49"/>
      <c r="FM6513" s="49"/>
      <c r="FN6513" s="49"/>
      <c r="FO6513" s="49"/>
      <c r="FP6513" s="49"/>
      <c r="FQ6513" s="49"/>
      <c r="FR6513" s="49"/>
      <c r="FS6513" s="49"/>
      <c r="FT6513" s="49"/>
      <c r="FU6513" s="49"/>
      <c r="FV6513" s="49"/>
      <c r="FW6513" s="49"/>
      <c r="FX6513" s="49"/>
      <c r="FY6513" s="49"/>
      <c r="FZ6513" s="49"/>
      <c r="GA6513" s="49"/>
      <c r="GB6513" s="49"/>
      <c r="GC6513" s="49"/>
      <c r="GD6513" s="49"/>
      <c r="GE6513" s="49"/>
      <c r="GF6513" s="49"/>
      <c r="GG6513" s="49"/>
      <c r="GH6513" s="49"/>
      <c r="GI6513" s="49"/>
      <c r="GJ6513" s="49"/>
      <c r="GK6513" s="49"/>
      <c r="GL6513" s="49"/>
      <c r="GM6513" s="49"/>
      <c r="GN6513" s="49"/>
      <c r="GO6513" s="49"/>
      <c r="GP6513" s="49"/>
      <c r="GQ6513" s="49"/>
      <c r="GR6513" s="49"/>
      <c r="GS6513" s="49"/>
      <c r="GT6513" s="49"/>
      <c r="GU6513" s="49"/>
      <c r="GV6513" s="49"/>
      <c r="GW6513" s="49"/>
      <c r="GX6513" s="49"/>
      <c r="GY6513" s="49"/>
      <c r="GZ6513" s="49"/>
      <c r="HA6513" s="49"/>
      <c r="HB6513" s="49"/>
      <c r="HC6513" s="49"/>
      <c r="HD6513" s="49"/>
      <c r="HE6513" s="49"/>
      <c r="HF6513" s="49"/>
      <c r="HG6513" s="49"/>
      <c r="HH6513" s="49"/>
      <c r="HI6513" s="49"/>
      <c r="HJ6513" s="49"/>
      <c r="HK6513" s="49"/>
      <c r="HL6513" s="49"/>
      <c r="HM6513" s="49"/>
      <c r="HN6513" s="49"/>
      <c r="HO6513" s="49"/>
      <c r="HP6513" s="49"/>
      <c r="HQ6513" s="49"/>
      <c r="HR6513" s="49"/>
      <c r="HS6513" s="49"/>
      <c r="HT6513" s="49"/>
      <c r="HU6513" s="49"/>
      <c r="HV6513" s="49"/>
      <c r="HW6513" s="49"/>
      <c r="HX6513" s="49"/>
      <c r="HY6513" s="49"/>
      <c r="HZ6513" s="49"/>
      <c r="IA6513" s="49"/>
      <c r="IB6513" s="49"/>
      <c r="IC6513" s="49"/>
      <c r="ID6513" s="49"/>
      <c r="IE6513" s="49"/>
      <c r="IF6513" s="49"/>
      <c r="IG6513" s="49"/>
      <c r="IH6513" s="49"/>
    </row>
    <row r="6514" spans="1:242">
      <c r="A6514" s="32">
        <v>244</v>
      </c>
      <c r="B6514" s="210" t="s">
        <v>4870</v>
      </c>
      <c r="C6514" s="555"/>
      <c r="D6514" s="32" t="s">
        <v>7597</v>
      </c>
      <c r="E6514" s="195">
        <f t="shared" si="425"/>
        <v>0.624</v>
      </c>
      <c r="F6514" s="187">
        <v>0.20799999999999999</v>
      </c>
      <c r="G6514" s="187">
        <v>0.20799999999999999</v>
      </c>
      <c r="H6514" s="187">
        <v>0.20799999999999999</v>
      </c>
      <c r="I6514" s="48"/>
      <c r="J6514" s="49"/>
      <c r="K6514" s="49"/>
      <c r="L6514" s="49"/>
      <c r="M6514" s="49"/>
      <c r="N6514" s="49"/>
      <c r="O6514" s="49"/>
      <c r="P6514" s="49"/>
      <c r="Q6514" s="49"/>
      <c r="R6514" s="49"/>
      <c r="S6514" s="49"/>
      <c r="T6514" s="49"/>
      <c r="U6514" s="49"/>
      <c r="V6514" s="49"/>
      <c r="W6514" s="49"/>
      <c r="X6514" s="49"/>
      <c r="Y6514" s="49"/>
      <c r="Z6514" s="49"/>
      <c r="AA6514" s="49"/>
      <c r="AB6514" s="49"/>
      <c r="AC6514" s="49"/>
      <c r="AD6514" s="49"/>
      <c r="AE6514" s="49"/>
      <c r="AF6514" s="49"/>
      <c r="AG6514" s="49"/>
      <c r="AH6514" s="49"/>
      <c r="AI6514" s="49"/>
      <c r="AJ6514" s="49"/>
      <c r="AK6514" s="49"/>
      <c r="AL6514" s="49"/>
      <c r="AM6514" s="49"/>
      <c r="AN6514" s="49"/>
      <c r="AO6514" s="49"/>
      <c r="AP6514" s="49"/>
      <c r="AQ6514" s="49"/>
      <c r="AR6514" s="49"/>
      <c r="AS6514" s="49"/>
      <c r="AT6514" s="49"/>
      <c r="AU6514" s="49"/>
      <c r="AV6514" s="49"/>
      <c r="AW6514" s="49"/>
      <c r="AX6514" s="49"/>
      <c r="AY6514" s="49"/>
      <c r="AZ6514" s="49"/>
      <c r="BA6514" s="49"/>
      <c r="BB6514" s="49"/>
      <c r="BC6514" s="49"/>
      <c r="BD6514" s="49"/>
      <c r="BE6514" s="49"/>
      <c r="BF6514" s="49"/>
      <c r="BG6514" s="49"/>
      <c r="BH6514" s="49"/>
      <c r="BI6514" s="49"/>
      <c r="BJ6514" s="49"/>
      <c r="BK6514" s="49"/>
      <c r="BL6514" s="49"/>
      <c r="BM6514" s="49"/>
      <c r="BN6514" s="49"/>
      <c r="BO6514" s="49"/>
      <c r="BP6514" s="49"/>
      <c r="BQ6514" s="49"/>
      <c r="BR6514" s="49"/>
      <c r="BS6514" s="49"/>
      <c r="BT6514" s="49"/>
      <c r="BU6514" s="49"/>
      <c r="BV6514" s="49"/>
      <c r="BW6514" s="49"/>
      <c r="BX6514" s="49"/>
      <c r="BY6514" s="49"/>
      <c r="BZ6514" s="49"/>
      <c r="CA6514" s="49"/>
      <c r="CB6514" s="49"/>
      <c r="CC6514" s="49"/>
      <c r="CD6514" s="49"/>
      <c r="CE6514" s="49"/>
      <c r="CF6514" s="49"/>
      <c r="CG6514" s="49"/>
      <c r="CH6514" s="49"/>
      <c r="CI6514" s="49"/>
      <c r="CJ6514" s="49"/>
      <c r="CK6514" s="49"/>
      <c r="CL6514" s="49"/>
      <c r="CM6514" s="49"/>
      <c r="CN6514" s="49"/>
      <c r="CO6514" s="49"/>
      <c r="CP6514" s="49"/>
      <c r="CQ6514" s="49"/>
      <c r="CR6514" s="49"/>
      <c r="CS6514" s="49"/>
      <c r="CT6514" s="49"/>
      <c r="CU6514" s="49"/>
      <c r="CV6514" s="49"/>
      <c r="CW6514" s="49"/>
      <c r="CX6514" s="49"/>
      <c r="CY6514" s="49"/>
      <c r="CZ6514" s="49"/>
      <c r="DA6514" s="49"/>
      <c r="DB6514" s="49"/>
      <c r="DC6514" s="49"/>
      <c r="DD6514" s="49"/>
      <c r="DE6514" s="49"/>
      <c r="DF6514" s="49"/>
      <c r="DG6514" s="49"/>
      <c r="DH6514" s="49"/>
      <c r="DI6514" s="49"/>
      <c r="DJ6514" s="49"/>
      <c r="DK6514" s="49"/>
      <c r="DL6514" s="49"/>
      <c r="DM6514" s="49"/>
      <c r="DN6514" s="49"/>
      <c r="DO6514" s="49"/>
      <c r="DP6514" s="49"/>
      <c r="DQ6514" s="49"/>
      <c r="DR6514" s="49"/>
      <c r="DS6514" s="49"/>
      <c r="DT6514" s="49"/>
      <c r="DU6514" s="49"/>
      <c r="DV6514" s="49"/>
      <c r="DW6514" s="49"/>
      <c r="DX6514" s="49"/>
      <c r="DY6514" s="49"/>
      <c r="DZ6514" s="49"/>
      <c r="EA6514" s="49"/>
      <c r="EB6514" s="49"/>
      <c r="EC6514" s="49"/>
      <c r="ED6514" s="49"/>
      <c r="EE6514" s="49"/>
      <c r="EF6514" s="49"/>
      <c r="EG6514" s="49"/>
      <c r="EH6514" s="49"/>
      <c r="EI6514" s="49"/>
      <c r="EJ6514" s="49"/>
      <c r="EK6514" s="49"/>
      <c r="EL6514" s="49"/>
      <c r="EM6514" s="49"/>
      <c r="EN6514" s="49"/>
      <c r="EO6514" s="49"/>
      <c r="EP6514" s="49"/>
      <c r="EQ6514" s="49"/>
      <c r="ER6514" s="49"/>
      <c r="ES6514" s="49"/>
      <c r="ET6514" s="49"/>
      <c r="EU6514" s="49"/>
      <c r="EV6514" s="49"/>
      <c r="EW6514" s="49"/>
      <c r="EX6514" s="49"/>
      <c r="EY6514" s="49"/>
      <c r="EZ6514" s="49"/>
      <c r="FA6514" s="49"/>
      <c r="FB6514" s="49"/>
      <c r="FC6514" s="49"/>
      <c r="FD6514" s="49"/>
      <c r="FE6514" s="49"/>
      <c r="FF6514" s="49"/>
      <c r="FG6514" s="49"/>
      <c r="FH6514" s="49"/>
      <c r="FI6514" s="49"/>
      <c r="FJ6514" s="49"/>
      <c r="FK6514" s="49"/>
      <c r="FL6514" s="49"/>
      <c r="FM6514" s="49"/>
      <c r="FN6514" s="49"/>
      <c r="FO6514" s="49"/>
      <c r="FP6514" s="49"/>
      <c r="FQ6514" s="49"/>
      <c r="FR6514" s="49"/>
      <c r="FS6514" s="49"/>
      <c r="FT6514" s="49"/>
      <c r="FU6514" s="49"/>
      <c r="FV6514" s="49"/>
      <c r="FW6514" s="49"/>
      <c r="FX6514" s="49"/>
      <c r="FY6514" s="49"/>
      <c r="FZ6514" s="49"/>
      <c r="GA6514" s="49"/>
      <c r="GB6514" s="49"/>
      <c r="GC6514" s="49"/>
      <c r="GD6514" s="49"/>
      <c r="GE6514" s="49"/>
      <c r="GF6514" s="49"/>
      <c r="GG6514" s="49"/>
      <c r="GH6514" s="49"/>
      <c r="GI6514" s="49"/>
      <c r="GJ6514" s="49"/>
      <c r="GK6514" s="49"/>
      <c r="GL6514" s="49"/>
      <c r="GM6514" s="49"/>
      <c r="GN6514" s="49"/>
      <c r="GO6514" s="49"/>
      <c r="GP6514" s="49"/>
      <c r="GQ6514" s="49"/>
      <c r="GR6514" s="49"/>
      <c r="GS6514" s="49"/>
      <c r="GT6514" s="49"/>
      <c r="GU6514" s="49"/>
      <c r="GV6514" s="49"/>
      <c r="GW6514" s="49"/>
      <c r="GX6514" s="49"/>
      <c r="GY6514" s="49"/>
      <c r="GZ6514" s="49"/>
      <c r="HA6514" s="49"/>
      <c r="HB6514" s="49"/>
      <c r="HC6514" s="49"/>
      <c r="HD6514" s="49"/>
      <c r="HE6514" s="49"/>
      <c r="HF6514" s="49"/>
      <c r="HG6514" s="49"/>
      <c r="HH6514" s="49"/>
      <c r="HI6514" s="49"/>
      <c r="HJ6514" s="49"/>
      <c r="HK6514" s="49"/>
      <c r="HL6514" s="49"/>
      <c r="HM6514" s="49"/>
      <c r="HN6514" s="49"/>
      <c r="HO6514" s="49"/>
      <c r="HP6514" s="49"/>
      <c r="HQ6514" s="49"/>
      <c r="HR6514" s="49"/>
      <c r="HS6514" s="49"/>
      <c r="HT6514" s="49"/>
      <c r="HU6514" s="49"/>
      <c r="HV6514" s="49"/>
      <c r="HW6514" s="49"/>
      <c r="HX6514" s="49"/>
      <c r="HY6514" s="49"/>
      <c r="HZ6514" s="49"/>
      <c r="IA6514" s="49"/>
      <c r="IB6514" s="49"/>
      <c r="IC6514" s="49"/>
      <c r="ID6514" s="49"/>
      <c r="IE6514" s="49"/>
      <c r="IF6514" s="49"/>
      <c r="IG6514" s="49"/>
      <c r="IH6514" s="49"/>
    </row>
    <row r="6515" spans="1:242">
      <c r="A6515" s="32">
        <v>245</v>
      </c>
      <c r="B6515" s="210" t="s">
        <v>4913</v>
      </c>
      <c r="C6515" s="555"/>
      <c r="D6515" s="32" t="s">
        <v>1811</v>
      </c>
      <c r="E6515" s="195">
        <f t="shared" si="425"/>
        <v>500</v>
      </c>
      <c r="F6515" s="187">
        <v>166</v>
      </c>
      <c r="G6515" s="187">
        <v>166</v>
      </c>
      <c r="H6515" s="187">
        <v>168</v>
      </c>
      <c r="I6515" s="48"/>
      <c r="J6515" s="49"/>
      <c r="K6515" s="49"/>
      <c r="L6515" s="49"/>
      <c r="M6515" s="49"/>
      <c r="N6515" s="49"/>
      <c r="O6515" s="49"/>
      <c r="P6515" s="49"/>
      <c r="Q6515" s="49"/>
      <c r="R6515" s="49"/>
      <c r="S6515" s="49"/>
      <c r="T6515" s="49"/>
      <c r="U6515" s="49"/>
      <c r="V6515" s="49"/>
      <c r="W6515" s="49"/>
      <c r="X6515" s="49"/>
      <c r="Y6515" s="49"/>
      <c r="Z6515" s="49"/>
      <c r="AA6515" s="49"/>
      <c r="AB6515" s="49"/>
      <c r="AC6515" s="49"/>
      <c r="AD6515" s="49"/>
      <c r="AE6515" s="49"/>
      <c r="AF6515" s="49"/>
      <c r="AG6515" s="49"/>
      <c r="AH6515" s="49"/>
      <c r="AI6515" s="49"/>
      <c r="AJ6515" s="49"/>
      <c r="AK6515" s="49"/>
      <c r="AL6515" s="49"/>
      <c r="AM6515" s="49"/>
      <c r="AN6515" s="49"/>
      <c r="AO6515" s="49"/>
      <c r="AP6515" s="49"/>
      <c r="AQ6515" s="49"/>
      <c r="AR6515" s="49"/>
      <c r="AS6515" s="49"/>
      <c r="AT6515" s="49"/>
      <c r="AU6515" s="49"/>
      <c r="AV6515" s="49"/>
      <c r="AW6515" s="49"/>
      <c r="AX6515" s="49"/>
      <c r="AY6515" s="49"/>
      <c r="AZ6515" s="49"/>
      <c r="BA6515" s="49"/>
      <c r="BB6515" s="49"/>
      <c r="BC6515" s="49"/>
      <c r="BD6515" s="49"/>
      <c r="BE6515" s="49"/>
      <c r="BF6515" s="49"/>
      <c r="BG6515" s="49"/>
      <c r="BH6515" s="49"/>
      <c r="BI6515" s="49"/>
      <c r="BJ6515" s="49"/>
      <c r="BK6515" s="49"/>
      <c r="BL6515" s="49"/>
      <c r="BM6515" s="49"/>
      <c r="BN6515" s="49"/>
      <c r="BO6515" s="49"/>
      <c r="BP6515" s="49"/>
      <c r="BQ6515" s="49"/>
      <c r="BR6515" s="49"/>
      <c r="BS6515" s="49"/>
      <c r="BT6515" s="49"/>
      <c r="BU6515" s="49"/>
      <c r="BV6515" s="49"/>
      <c r="BW6515" s="49"/>
      <c r="BX6515" s="49"/>
      <c r="BY6515" s="49"/>
      <c r="BZ6515" s="49"/>
      <c r="CA6515" s="49"/>
      <c r="CB6515" s="49"/>
      <c r="CC6515" s="49"/>
      <c r="CD6515" s="49"/>
      <c r="CE6515" s="49"/>
      <c r="CF6515" s="49"/>
      <c r="CG6515" s="49"/>
      <c r="CH6515" s="49"/>
      <c r="CI6515" s="49"/>
      <c r="CJ6515" s="49"/>
      <c r="CK6515" s="49"/>
      <c r="CL6515" s="49"/>
      <c r="CM6515" s="49"/>
      <c r="CN6515" s="49"/>
      <c r="CO6515" s="49"/>
      <c r="CP6515" s="49"/>
      <c r="CQ6515" s="49"/>
      <c r="CR6515" s="49"/>
      <c r="CS6515" s="49"/>
      <c r="CT6515" s="49"/>
      <c r="CU6515" s="49"/>
      <c r="CV6515" s="49"/>
      <c r="CW6515" s="49"/>
      <c r="CX6515" s="49"/>
      <c r="CY6515" s="49"/>
      <c r="CZ6515" s="49"/>
      <c r="DA6515" s="49"/>
      <c r="DB6515" s="49"/>
      <c r="DC6515" s="49"/>
      <c r="DD6515" s="49"/>
      <c r="DE6515" s="49"/>
      <c r="DF6515" s="49"/>
      <c r="DG6515" s="49"/>
      <c r="DH6515" s="49"/>
      <c r="DI6515" s="49"/>
      <c r="DJ6515" s="49"/>
      <c r="DK6515" s="49"/>
      <c r="DL6515" s="49"/>
      <c r="DM6515" s="49"/>
      <c r="DN6515" s="49"/>
      <c r="DO6515" s="49"/>
      <c r="DP6515" s="49"/>
      <c r="DQ6515" s="49"/>
      <c r="DR6515" s="49"/>
      <c r="DS6515" s="49"/>
      <c r="DT6515" s="49"/>
      <c r="DU6515" s="49"/>
      <c r="DV6515" s="49"/>
      <c r="DW6515" s="49"/>
      <c r="DX6515" s="49"/>
      <c r="DY6515" s="49"/>
      <c r="DZ6515" s="49"/>
      <c r="EA6515" s="49"/>
      <c r="EB6515" s="49"/>
      <c r="EC6515" s="49"/>
      <c r="ED6515" s="49"/>
      <c r="EE6515" s="49"/>
      <c r="EF6515" s="49"/>
      <c r="EG6515" s="49"/>
      <c r="EH6515" s="49"/>
      <c r="EI6515" s="49"/>
      <c r="EJ6515" s="49"/>
      <c r="EK6515" s="49"/>
      <c r="EL6515" s="49"/>
      <c r="EM6515" s="49"/>
      <c r="EN6515" s="49"/>
      <c r="EO6515" s="49"/>
      <c r="EP6515" s="49"/>
      <c r="EQ6515" s="49"/>
      <c r="ER6515" s="49"/>
      <c r="ES6515" s="49"/>
      <c r="ET6515" s="49"/>
      <c r="EU6515" s="49"/>
      <c r="EV6515" s="49"/>
      <c r="EW6515" s="49"/>
      <c r="EX6515" s="49"/>
      <c r="EY6515" s="49"/>
      <c r="EZ6515" s="49"/>
      <c r="FA6515" s="49"/>
      <c r="FB6515" s="49"/>
      <c r="FC6515" s="49"/>
      <c r="FD6515" s="49"/>
      <c r="FE6515" s="49"/>
      <c r="FF6515" s="49"/>
      <c r="FG6515" s="49"/>
      <c r="FH6515" s="49"/>
      <c r="FI6515" s="49"/>
      <c r="FJ6515" s="49"/>
      <c r="FK6515" s="49"/>
      <c r="FL6515" s="49"/>
      <c r="FM6515" s="49"/>
      <c r="FN6515" s="49"/>
      <c r="FO6515" s="49"/>
      <c r="FP6515" s="49"/>
      <c r="FQ6515" s="49"/>
      <c r="FR6515" s="49"/>
      <c r="FS6515" s="49"/>
      <c r="FT6515" s="49"/>
      <c r="FU6515" s="49"/>
      <c r="FV6515" s="49"/>
      <c r="FW6515" s="49"/>
      <c r="FX6515" s="49"/>
      <c r="FY6515" s="49"/>
      <c r="FZ6515" s="49"/>
      <c r="GA6515" s="49"/>
      <c r="GB6515" s="49"/>
      <c r="GC6515" s="49"/>
      <c r="GD6515" s="49"/>
      <c r="GE6515" s="49"/>
      <c r="GF6515" s="49"/>
      <c r="GG6515" s="49"/>
      <c r="GH6515" s="49"/>
      <c r="GI6515" s="49"/>
      <c r="GJ6515" s="49"/>
      <c r="GK6515" s="49"/>
      <c r="GL6515" s="49"/>
      <c r="GM6515" s="49"/>
      <c r="GN6515" s="49"/>
      <c r="GO6515" s="49"/>
      <c r="GP6515" s="49"/>
      <c r="GQ6515" s="49"/>
      <c r="GR6515" s="49"/>
      <c r="GS6515" s="49"/>
      <c r="GT6515" s="49"/>
      <c r="GU6515" s="49"/>
      <c r="GV6515" s="49"/>
      <c r="GW6515" s="49"/>
      <c r="GX6515" s="49"/>
      <c r="GY6515" s="49"/>
      <c r="GZ6515" s="49"/>
      <c r="HA6515" s="49"/>
      <c r="HB6515" s="49"/>
      <c r="HC6515" s="49"/>
      <c r="HD6515" s="49"/>
      <c r="HE6515" s="49"/>
      <c r="HF6515" s="49"/>
      <c r="HG6515" s="49"/>
      <c r="HH6515" s="49"/>
      <c r="HI6515" s="49"/>
      <c r="HJ6515" s="49"/>
      <c r="HK6515" s="49"/>
      <c r="HL6515" s="49"/>
      <c r="HM6515" s="49"/>
      <c r="HN6515" s="49"/>
      <c r="HO6515" s="49"/>
      <c r="HP6515" s="49"/>
      <c r="HQ6515" s="49"/>
      <c r="HR6515" s="49"/>
      <c r="HS6515" s="49"/>
      <c r="HT6515" s="49"/>
      <c r="HU6515" s="49"/>
      <c r="HV6515" s="49"/>
      <c r="HW6515" s="49"/>
      <c r="HX6515" s="49"/>
      <c r="HY6515" s="49"/>
      <c r="HZ6515" s="49"/>
      <c r="IA6515" s="49"/>
      <c r="IB6515" s="49"/>
      <c r="IC6515" s="49"/>
      <c r="ID6515" s="49"/>
      <c r="IE6515" s="49"/>
      <c r="IF6515" s="49"/>
      <c r="IG6515" s="49"/>
      <c r="IH6515" s="49"/>
    </row>
    <row r="6516" spans="1:242">
      <c r="A6516" s="32">
        <v>246</v>
      </c>
      <c r="B6516" s="210" t="s">
        <v>7605</v>
      </c>
      <c r="C6516" s="555"/>
      <c r="D6516" s="32" t="s">
        <v>7597</v>
      </c>
      <c r="E6516" s="195">
        <f t="shared" si="425"/>
        <v>4</v>
      </c>
      <c r="F6516" s="187">
        <v>1.3</v>
      </c>
      <c r="G6516" s="187">
        <v>1.3</v>
      </c>
      <c r="H6516" s="187">
        <v>1.4</v>
      </c>
      <c r="I6516" s="48"/>
      <c r="J6516" s="49"/>
      <c r="K6516" s="49"/>
      <c r="L6516" s="49"/>
      <c r="M6516" s="49"/>
      <c r="N6516" s="49"/>
      <c r="O6516" s="49"/>
      <c r="P6516" s="49"/>
      <c r="Q6516" s="49"/>
      <c r="R6516" s="49"/>
      <c r="S6516" s="49"/>
      <c r="T6516" s="49"/>
      <c r="U6516" s="49"/>
      <c r="V6516" s="49"/>
      <c r="W6516" s="49"/>
      <c r="X6516" s="49"/>
      <c r="Y6516" s="49"/>
      <c r="Z6516" s="49"/>
      <c r="AA6516" s="49"/>
      <c r="AB6516" s="49"/>
      <c r="AC6516" s="49"/>
      <c r="AD6516" s="49"/>
      <c r="AE6516" s="49"/>
      <c r="AF6516" s="49"/>
      <c r="AG6516" s="49"/>
      <c r="AH6516" s="49"/>
      <c r="AI6516" s="49"/>
      <c r="AJ6516" s="49"/>
      <c r="AK6516" s="49"/>
      <c r="AL6516" s="49"/>
      <c r="AM6516" s="49"/>
      <c r="AN6516" s="49"/>
      <c r="AO6516" s="49"/>
      <c r="AP6516" s="49"/>
      <c r="AQ6516" s="49"/>
      <c r="AR6516" s="49"/>
      <c r="AS6516" s="49"/>
      <c r="AT6516" s="49"/>
      <c r="AU6516" s="49"/>
      <c r="AV6516" s="49"/>
      <c r="AW6516" s="49"/>
      <c r="AX6516" s="49"/>
      <c r="AY6516" s="49"/>
      <c r="AZ6516" s="49"/>
      <c r="BA6516" s="49"/>
      <c r="BB6516" s="49"/>
      <c r="BC6516" s="49"/>
      <c r="BD6516" s="49"/>
      <c r="BE6516" s="49"/>
      <c r="BF6516" s="49"/>
      <c r="BG6516" s="49"/>
      <c r="BH6516" s="49"/>
      <c r="BI6516" s="49"/>
      <c r="BJ6516" s="49"/>
      <c r="BK6516" s="49"/>
      <c r="BL6516" s="49"/>
      <c r="BM6516" s="49"/>
      <c r="BN6516" s="49"/>
      <c r="BO6516" s="49"/>
      <c r="BP6516" s="49"/>
      <c r="BQ6516" s="49"/>
      <c r="BR6516" s="49"/>
      <c r="BS6516" s="49"/>
      <c r="BT6516" s="49"/>
      <c r="BU6516" s="49"/>
      <c r="BV6516" s="49"/>
      <c r="BW6516" s="49"/>
      <c r="BX6516" s="49"/>
      <c r="BY6516" s="49"/>
      <c r="BZ6516" s="49"/>
      <c r="CA6516" s="49"/>
      <c r="CB6516" s="49"/>
      <c r="CC6516" s="49"/>
      <c r="CD6516" s="49"/>
      <c r="CE6516" s="49"/>
      <c r="CF6516" s="49"/>
      <c r="CG6516" s="49"/>
      <c r="CH6516" s="49"/>
      <c r="CI6516" s="49"/>
      <c r="CJ6516" s="49"/>
      <c r="CK6516" s="49"/>
      <c r="CL6516" s="49"/>
      <c r="CM6516" s="49"/>
      <c r="CN6516" s="49"/>
      <c r="CO6516" s="49"/>
      <c r="CP6516" s="49"/>
      <c r="CQ6516" s="49"/>
      <c r="CR6516" s="49"/>
      <c r="CS6516" s="49"/>
      <c r="CT6516" s="49"/>
      <c r="CU6516" s="49"/>
      <c r="CV6516" s="49"/>
      <c r="CW6516" s="49"/>
      <c r="CX6516" s="49"/>
      <c r="CY6516" s="49"/>
      <c r="CZ6516" s="49"/>
      <c r="DA6516" s="49"/>
      <c r="DB6516" s="49"/>
      <c r="DC6516" s="49"/>
      <c r="DD6516" s="49"/>
      <c r="DE6516" s="49"/>
      <c r="DF6516" s="49"/>
      <c r="DG6516" s="49"/>
      <c r="DH6516" s="49"/>
      <c r="DI6516" s="49"/>
      <c r="DJ6516" s="49"/>
      <c r="DK6516" s="49"/>
      <c r="DL6516" s="49"/>
      <c r="DM6516" s="49"/>
      <c r="DN6516" s="49"/>
      <c r="DO6516" s="49"/>
      <c r="DP6516" s="49"/>
      <c r="DQ6516" s="49"/>
      <c r="DR6516" s="49"/>
      <c r="DS6516" s="49"/>
      <c r="DT6516" s="49"/>
      <c r="DU6516" s="49"/>
      <c r="DV6516" s="49"/>
      <c r="DW6516" s="49"/>
      <c r="DX6516" s="49"/>
      <c r="DY6516" s="49"/>
      <c r="DZ6516" s="49"/>
      <c r="EA6516" s="49"/>
      <c r="EB6516" s="49"/>
      <c r="EC6516" s="49"/>
      <c r="ED6516" s="49"/>
      <c r="EE6516" s="49"/>
      <c r="EF6516" s="49"/>
      <c r="EG6516" s="49"/>
      <c r="EH6516" s="49"/>
      <c r="EI6516" s="49"/>
      <c r="EJ6516" s="49"/>
      <c r="EK6516" s="49"/>
      <c r="EL6516" s="49"/>
      <c r="EM6516" s="49"/>
      <c r="EN6516" s="49"/>
      <c r="EO6516" s="49"/>
      <c r="EP6516" s="49"/>
      <c r="EQ6516" s="49"/>
      <c r="ER6516" s="49"/>
      <c r="ES6516" s="49"/>
      <c r="ET6516" s="49"/>
      <c r="EU6516" s="49"/>
      <c r="EV6516" s="49"/>
      <c r="EW6516" s="49"/>
      <c r="EX6516" s="49"/>
      <c r="EY6516" s="49"/>
      <c r="EZ6516" s="49"/>
      <c r="FA6516" s="49"/>
      <c r="FB6516" s="49"/>
      <c r="FC6516" s="49"/>
      <c r="FD6516" s="49"/>
      <c r="FE6516" s="49"/>
      <c r="FF6516" s="49"/>
      <c r="FG6516" s="49"/>
      <c r="FH6516" s="49"/>
      <c r="FI6516" s="49"/>
      <c r="FJ6516" s="49"/>
      <c r="FK6516" s="49"/>
      <c r="FL6516" s="49"/>
      <c r="FM6516" s="49"/>
      <c r="FN6516" s="49"/>
      <c r="FO6516" s="49"/>
      <c r="FP6516" s="49"/>
      <c r="FQ6516" s="49"/>
      <c r="FR6516" s="49"/>
      <c r="FS6516" s="49"/>
      <c r="FT6516" s="49"/>
      <c r="FU6516" s="49"/>
      <c r="FV6516" s="49"/>
      <c r="FW6516" s="49"/>
      <c r="FX6516" s="49"/>
      <c r="FY6516" s="49"/>
      <c r="FZ6516" s="49"/>
      <c r="GA6516" s="49"/>
      <c r="GB6516" s="49"/>
      <c r="GC6516" s="49"/>
      <c r="GD6516" s="49"/>
      <c r="GE6516" s="49"/>
      <c r="GF6516" s="49"/>
      <c r="GG6516" s="49"/>
      <c r="GH6516" s="49"/>
      <c r="GI6516" s="49"/>
      <c r="GJ6516" s="49"/>
      <c r="GK6516" s="49"/>
      <c r="GL6516" s="49"/>
      <c r="GM6516" s="49"/>
      <c r="GN6516" s="49"/>
      <c r="GO6516" s="49"/>
      <c r="GP6516" s="49"/>
      <c r="GQ6516" s="49"/>
      <c r="GR6516" s="49"/>
      <c r="GS6516" s="49"/>
      <c r="GT6516" s="49"/>
      <c r="GU6516" s="49"/>
      <c r="GV6516" s="49"/>
      <c r="GW6516" s="49"/>
      <c r="GX6516" s="49"/>
      <c r="GY6516" s="49"/>
      <c r="GZ6516" s="49"/>
      <c r="HA6516" s="49"/>
      <c r="HB6516" s="49"/>
      <c r="HC6516" s="49"/>
      <c r="HD6516" s="49"/>
      <c r="HE6516" s="49"/>
      <c r="HF6516" s="49"/>
      <c r="HG6516" s="49"/>
      <c r="HH6516" s="49"/>
      <c r="HI6516" s="49"/>
      <c r="HJ6516" s="49"/>
      <c r="HK6516" s="49"/>
      <c r="HL6516" s="49"/>
      <c r="HM6516" s="49"/>
      <c r="HN6516" s="49"/>
      <c r="HO6516" s="49"/>
      <c r="HP6516" s="49"/>
      <c r="HQ6516" s="49"/>
      <c r="HR6516" s="49"/>
      <c r="HS6516" s="49"/>
      <c r="HT6516" s="49"/>
      <c r="HU6516" s="49"/>
      <c r="HV6516" s="49"/>
      <c r="HW6516" s="49"/>
      <c r="HX6516" s="49"/>
      <c r="HY6516" s="49"/>
      <c r="HZ6516" s="49"/>
      <c r="IA6516" s="49"/>
      <c r="IB6516" s="49"/>
      <c r="IC6516" s="49"/>
      <c r="ID6516" s="49"/>
      <c r="IE6516" s="49"/>
      <c r="IF6516" s="49"/>
      <c r="IG6516" s="49"/>
      <c r="IH6516" s="49"/>
    </row>
    <row r="6517" spans="1:242">
      <c r="A6517" s="32">
        <v>247</v>
      </c>
      <c r="B6517" s="210" t="s">
        <v>7606</v>
      </c>
      <c r="C6517" s="555"/>
      <c r="D6517" s="32" t="s">
        <v>1811</v>
      </c>
      <c r="E6517" s="195">
        <f t="shared" si="425"/>
        <v>50</v>
      </c>
      <c r="F6517" s="187">
        <v>17</v>
      </c>
      <c r="G6517" s="187">
        <v>17</v>
      </c>
      <c r="H6517" s="187">
        <v>16</v>
      </c>
      <c r="I6517" s="48"/>
      <c r="J6517" s="49"/>
      <c r="K6517" s="49"/>
      <c r="L6517" s="49"/>
      <c r="M6517" s="49"/>
      <c r="N6517" s="49"/>
      <c r="O6517" s="49"/>
      <c r="P6517" s="49"/>
      <c r="Q6517" s="49"/>
      <c r="R6517" s="49"/>
      <c r="S6517" s="49"/>
      <c r="T6517" s="49"/>
      <c r="U6517" s="49"/>
      <c r="V6517" s="49"/>
      <c r="W6517" s="49"/>
      <c r="X6517" s="49"/>
      <c r="Y6517" s="49"/>
      <c r="Z6517" s="49"/>
      <c r="AA6517" s="49"/>
      <c r="AB6517" s="49"/>
      <c r="AC6517" s="49"/>
      <c r="AD6517" s="49"/>
      <c r="AE6517" s="49"/>
      <c r="AF6517" s="49"/>
      <c r="AG6517" s="49"/>
      <c r="AH6517" s="49"/>
      <c r="AI6517" s="49"/>
      <c r="AJ6517" s="49"/>
      <c r="AK6517" s="49"/>
      <c r="AL6517" s="49"/>
      <c r="AM6517" s="49"/>
      <c r="AN6517" s="49"/>
      <c r="AO6517" s="49"/>
      <c r="AP6517" s="49"/>
      <c r="AQ6517" s="49"/>
      <c r="AR6517" s="49"/>
      <c r="AS6517" s="49"/>
      <c r="AT6517" s="49"/>
      <c r="AU6517" s="49"/>
      <c r="AV6517" s="49"/>
      <c r="AW6517" s="49"/>
      <c r="AX6517" s="49"/>
      <c r="AY6517" s="49"/>
      <c r="AZ6517" s="49"/>
      <c r="BA6517" s="49"/>
      <c r="BB6517" s="49"/>
      <c r="BC6517" s="49"/>
      <c r="BD6517" s="49"/>
      <c r="BE6517" s="49"/>
      <c r="BF6517" s="49"/>
      <c r="BG6517" s="49"/>
      <c r="BH6517" s="49"/>
      <c r="BI6517" s="49"/>
      <c r="BJ6517" s="49"/>
      <c r="BK6517" s="49"/>
      <c r="BL6517" s="49"/>
      <c r="BM6517" s="49"/>
      <c r="BN6517" s="49"/>
      <c r="BO6517" s="49"/>
      <c r="BP6517" s="49"/>
      <c r="BQ6517" s="49"/>
      <c r="BR6517" s="49"/>
      <c r="BS6517" s="49"/>
      <c r="BT6517" s="49"/>
      <c r="BU6517" s="49"/>
      <c r="BV6517" s="49"/>
      <c r="BW6517" s="49"/>
      <c r="BX6517" s="49"/>
      <c r="BY6517" s="49"/>
      <c r="BZ6517" s="49"/>
      <c r="CA6517" s="49"/>
      <c r="CB6517" s="49"/>
      <c r="CC6517" s="49"/>
      <c r="CD6517" s="49"/>
      <c r="CE6517" s="49"/>
      <c r="CF6517" s="49"/>
      <c r="CG6517" s="49"/>
      <c r="CH6517" s="49"/>
      <c r="CI6517" s="49"/>
      <c r="CJ6517" s="49"/>
      <c r="CK6517" s="49"/>
      <c r="CL6517" s="49"/>
      <c r="CM6517" s="49"/>
      <c r="CN6517" s="49"/>
      <c r="CO6517" s="49"/>
      <c r="CP6517" s="49"/>
      <c r="CQ6517" s="49"/>
      <c r="CR6517" s="49"/>
      <c r="CS6517" s="49"/>
      <c r="CT6517" s="49"/>
      <c r="CU6517" s="49"/>
      <c r="CV6517" s="49"/>
      <c r="CW6517" s="49"/>
      <c r="CX6517" s="49"/>
      <c r="CY6517" s="49"/>
      <c r="CZ6517" s="49"/>
      <c r="DA6517" s="49"/>
      <c r="DB6517" s="49"/>
      <c r="DC6517" s="49"/>
      <c r="DD6517" s="49"/>
      <c r="DE6517" s="49"/>
      <c r="DF6517" s="49"/>
      <c r="DG6517" s="49"/>
      <c r="DH6517" s="49"/>
      <c r="DI6517" s="49"/>
      <c r="DJ6517" s="49"/>
      <c r="DK6517" s="49"/>
      <c r="DL6517" s="49"/>
      <c r="DM6517" s="49"/>
      <c r="DN6517" s="49"/>
      <c r="DO6517" s="49"/>
      <c r="DP6517" s="49"/>
      <c r="DQ6517" s="49"/>
      <c r="DR6517" s="49"/>
      <c r="DS6517" s="49"/>
      <c r="DT6517" s="49"/>
      <c r="DU6517" s="49"/>
      <c r="DV6517" s="49"/>
      <c r="DW6517" s="49"/>
      <c r="DX6517" s="49"/>
      <c r="DY6517" s="49"/>
      <c r="DZ6517" s="49"/>
      <c r="EA6517" s="49"/>
      <c r="EB6517" s="49"/>
      <c r="EC6517" s="49"/>
      <c r="ED6517" s="49"/>
      <c r="EE6517" s="49"/>
      <c r="EF6517" s="49"/>
      <c r="EG6517" s="49"/>
      <c r="EH6517" s="49"/>
      <c r="EI6517" s="49"/>
      <c r="EJ6517" s="49"/>
      <c r="EK6517" s="49"/>
      <c r="EL6517" s="49"/>
      <c r="EM6517" s="49"/>
      <c r="EN6517" s="49"/>
      <c r="EO6517" s="49"/>
      <c r="EP6517" s="49"/>
      <c r="EQ6517" s="49"/>
      <c r="ER6517" s="49"/>
      <c r="ES6517" s="49"/>
      <c r="ET6517" s="49"/>
      <c r="EU6517" s="49"/>
      <c r="EV6517" s="49"/>
      <c r="EW6517" s="49"/>
      <c r="EX6517" s="49"/>
      <c r="EY6517" s="49"/>
      <c r="EZ6517" s="49"/>
      <c r="FA6517" s="49"/>
      <c r="FB6517" s="49"/>
      <c r="FC6517" s="49"/>
      <c r="FD6517" s="49"/>
      <c r="FE6517" s="49"/>
      <c r="FF6517" s="49"/>
      <c r="FG6517" s="49"/>
      <c r="FH6517" s="49"/>
      <c r="FI6517" s="49"/>
      <c r="FJ6517" s="49"/>
      <c r="FK6517" s="49"/>
      <c r="FL6517" s="49"/>
      <c r="FM6517" s="49"/>
      <c r="FN6517" s="49"/>
      <c r="FO6517" s="49"/>
      <c r="FP6517" s="49"/>
      <c r="FQ6517" s="49"/>
      <c r="FR6517" s="49"/>
      <c r="FS6517" s="49"/>
      <c r="FT6517" s="49"/>
      <c r="FU6517" s="49"/>
      <c r="FV6517" s="49"/>
      <c r="FW6517" s="49"/>
      <c r="FX6517" s="49"/>
      <c r="FY6517" s="49"/>
      <c r="FZ6517" s="49"/>
      <c r="GA6517" s="49"/>
      <c r="GB6517" s="49"/>
      <c r="GC6517" s="49"/>
      <c r="GD6517" s="49"/>
      <c r="GE6517" s="49"/>
      <c r="GF6517" s="49"/>
      <c r="GG6517" s="49"/>
      <c r="GH6517" s="49"/>
      <c r="GI6517" s="49"/>
      <c r="GJ6517" s="49"/>
      <c r="GK6517" s="49"/>
      <c r="GL6517" s="49"/>
      <c r="GM6517" s="49"/>
      <c r="GN6517" s="49"/>
      <c r="GO6517" s="49"/>
      <c r="GP6517" s="49"/>
      <c r="GQ6517" s="49"/>
      <c r="GR6517" s="49"/>
      <c r="GS6517" s="49"/>
      <c r="GT6517" s="49"/>
      <c r="GU6517" s="49"/>
      <c r="GV6517" s="49"/>
      <c r="GW6517" s="49"/>
      <c r="GX6517" s="49"/>
      <c r="GY6517" s="49"/>
      <c r="GZ6517" s="49"/>
      <c r="HA6517" s="49"/>
      <c r="HB6517" s="49"/>
      <c r="HC6517" s="49"/>
      <c r="HD6517" s="49"/>
      <c r="HE6517" s="49"/>
      <c r="HF6517" s="49"/>
      <c r="HG6517" s="49"/>
      <c r="HH6517" s="49"/>
      <c r="HI6517" s="49"/>
      <c r="HJ6517" s="49"/>
      <c r="HK6517" s="49"/>
      <c r="HL6517" s="49"/>
      <c r="HM6517" s="49"/>
      <c r="HN6517" s="49"/>
      <c r="HO6517" s="49"/>
      <c r="HP6517" s="49"/>
      <c r="HQ6517" s="49"/>
      <c r="HR6517" s="49"/>
      <c r="HS6517" s="49"/>
      <c r="HT6517" s="49"/>
      <c r="HU6517" s="49"/>
      <c r="HV6517" s="49"/>
      <c r="HW6517" s="49"/>
      <c r="HX6517" s="49"/>
      <c r="HY6517" s="49"/>
      <c r="HZ6517" s="49"/>
      <c r="IA6517" s="49"/>
      <c r="IB6517" s="49"/>
      <c r="IC6517" s="49"/>
      <c r="ID6517" s="49"/>
      <c r="IE6517" s="49"/>
      <c r="IF6517" s="49"/>
      <c r="IG6517" s="49"/>
      <c r="IH6517" s="49"/>
    </row>
    <row r="6518" spans="1:242">
      <c r="A6518" s="32">
        <v>248</v>
      </c>
      <c r="B6518" s="210" t="s">
        <v>7607</v>
      </c>
      <c r="C6518" s="555"/>
      <c r="D6518" s="32" t="s">
        <v>1811</v>
      </c>
      <c r="E6518" s="195">
        <f t="shared" si="425"/>
        <v>50</v>
      </c>
      <c r="F6518" s="187">
        <v>17</v>
      </c>
      <c r="G6518" s="187">
        <v>17</v>
      </c>
      <c r="H6518" s="187">
        <v>16</v>
      </c>
      <c r="I6518" s="48"/>
      <c r="J6518" s="49"/>
      <c r="K6518" s="49"/>
      <c r="L6518" s="49"/>
      <c r="M6518" s="49"/>
      <c r="N6518" s="49"/>
      <c r="O6518" s="49"/>
      <c r="P6518" s="49"/>
      <c r="Q6518" s="49"/>
      <c r="R6518" s="49"/>
      <c r="S6518" s="49"/>
      <c r="T6518" s="49"/>
      <c r="U6518" s="49"/>
      <c r="V6518" s="49"/>
      <c r="W6518" s="49"/>
      <c r="X6518" s="49"/>
      <c r="Y6518" s="49"/>
      <c r="Z6518" s="49"/>
      <c r="AA6518" s="49"/>
      <c r="AB6518" s="49"/>
      <c r="AC6518" s="49"/>
      <c r="AD6518" s="49"/>
      <c r="AE6518" s="49"/>
      <c r="AF6518" s="49"/>
      <c r="AG6518" s="49"/>
      <c r="AH6518" s="49"/>
      <c r="AI6518" s="49"/>
      <c r="AJ6518" s="49"/>
      <c r="AK6518" s="49"/>
      <c r="AL6518" s="49"/>
      <c r="AM6518" s="49"/>
      <c r="AN6518" s="49"/>
      <c r="AO6518" s="49"/>
      <c r="AP6518" s="49"/>
      <c r="AQ6518" s="49"/>
      <c r="AR6518" s="49"/>
      <c r="AS6518" s="49"/>
      <c r="AT6518" s="49"/>
      <c r="AU6518" s="49"/>
      <c r="AV6518" s="49"/>
      <c r="AW6518" s="49"/>
      <c r="AX6518" s="49"/>
      <c r="AY6518" s="49"/>
      <c r="AZ6518" s="49"/>
      <c r="BA6518" s="49"/>
      <c r="BB6518" s="49"/>
      <c r="BC6518" s="49"/>
      <c r="BD6518" s="49"/>
      <c r="BE6518" s="49"/>
      <c r="BF6518" s="49"/>
      <c r="BG6518" s="49"/>
      <c r="BH6518" s="49"/>
      <c r="BI6518" s="49"/>
      <c r="BJ6518" s="49"/>
      <c r="BK6518" s="49"/>
      <c r="BL6518" s="49"/>
      <c r="BM6518" s="49"/>
      <c r="BN6518" s="49"/>
      <c r="BO6518" s="49"/>
      <c r="BP6518" s="49"/>
      <c r="BQ6518" s="49"/>
      <c r="BR6518" s="49"/>
      <c r="BS6518" s="49"/>
      <c r="BT6518" s="49"/>
      <c r="BU6518" s="49"/>
      <c r="BV6518" s="49"/>
      <c r="BW6518" s="49"/>
      <c r="BX6518" s="49"/>
      <c r="BY6518" s="49"/>
      <c r="BZ6518" s="49"/>
      <c r="CA6518" s="49"/>
      <c r="CB6518" s="49"/>
      <c r="CC6518" s="49"/>
      <c r="CD6518" s="49"/>
      <c r="CE6518" s="49"/>
      <c r="CF6518" s="49"/>
      <c r="CG6518" s="49"/>
      <c r="CH6518" s="49"/>
      <c r="CI6518" s="49"/>
      <c r="CJ6518" s="49"/>
      <c r="CK6518" s="49"/>
      <c r="CL6518" s="49"/>
      <c r="CM6518" s="49"/>
      <c r="CN6518" s="49"/>
      <c r="CO6518" s="49"/>
      <c r="CP6518" s="49"/>
      <c r="CQ6518" s="49"/>
      <c r="CR6518" s="49"/>
      <c r="CS6518" s="49"/>
      <c r="CT6518" s="49"/>
      <c r="CU6518" s="49"/>
      <c r="CV6518" s="49"/>
      <c r="CW6518" s="49"/>
      <c r="CX6518" s="49"/>
      <c r="CY6518" s="49"/>
      <c r="CZ6518" s="49"/>
      <c r="DA6518" s="49"/>
      <c r="DB6518" s="49"/>
      <c r="DC6518" s="49"/>
      <c r="DD6518" s="49"/>
      <c r="DE6518" s="49"/>
      <c r="DF6518" s="49"/>
      <c r="DG6518" s="49"/>
      <c r="DH6518" s="49"/>
      <c r="DI6518" s="49"/>
      <c r="DJ6518" s="49"/>
      <c r="DK6518" s="49"/>
      <c r="DL6518" s="49"/>
      <c r="DM6518" s="49"/>
      <c r="DN6518" s="49"/>
      <c r="DO6518" s="49"/>
      <c r="DP6518" s="49"/>
      <c r="DQ6518" s="49"/>
      <c r="DR6518" s="49"/>
      <c r="DS6518" s="49"/>
      <c r="DT6518" s="49"/>
      <c r="DU6518" s="49"/>
      <c r="DV6518" s="49"/>
      <c r="DW6518" s="49"/>
      <c r="DX6518" s="49"/>
      <c r="DY6518" s="49"/>
      <c r="DZ6518" s="49"/>
      <c r="EA6518" s="49"/>
      <c r="EB6518" s="49"/>
      <c r="EC6518" s="49"/>
      <c r="ED6518" s="49"/>
      <c r="EE6518" s="49"/>
      <c r="EF6518" s="49"/>
      <c r="EG6518" s="49"/>
      <c r="EH6518" s="49"/>
      <c r="EI6518" s="49"/>
      <c r="EJ6518" s="49"/>
      <c r="EK6518" s="49"/>
      <c r="EL6518" s="49"/>
      <c r="EM6518" s="49"/>
      <c r="EN6518" s="49"/>
      <c r="EO6518" s="49"/>
      <c r="EP6518" s="49"/>
      <c r="EQ6518" s="49"/>
      <c r="ER6518" s="49"/>
      <c r="ES6518" s="49"/>
      <c r="ET6518" s="49"/>
      <c r="EU6518" s="49"/>
      <c r="EV6518" s="49"/>
      <c r="EW6518" s="49"/>
      <c r="EX6518" s="49"/>
      <c r="EY6518" s="49"/>
      <c r="EZ6518" s="49"/>
      <c r="FA6518" s="49"/>
      <c r="FB6518" s="49"/>
      <c r="FC6518" s="49"/>
      <c r="FD6518" s="49"/>
      <c r="FE6518" s="49"/>
      <c r="FF6518" s="49"/>
      <c r="FG6518" s="49"/>
      <c r="FH6518" s="49"/>
      <c r="FI6518" s="49"/>
      <c r="FJ6518" s="49"/>
      <c r="FK6518" s="49"/>
      <c r="FL6518" s="49"/>
      <c r="FM6518" s="49"/>
      <c r="FN6518" s="49"/>
      <c r="FO6518" s="49"/>
      <c r="FP6518" s="49"/>
      <c r="FQ6518" s="49"/>
      <c r="FR6518" s="49"/>
      <c r="FS6518" s="49"/>
      <c r="FT6518" s="49"/>
      <c r="FU6518" s="49"/>
      <c r="FV6518" s="49"/>
      <c r="FW6518" s="49"/>
      <c r="FX6518" s="49"/>
      <c r="FY6518" s="49"/>
      <c r="FZ6518" s="49"/>
      <c r="GA6518" s="49"/>
      <c r="GB6518" s="49"/>
      <c r="GC6518" s="49"/>
      <c r="GD6518" s="49"/>
      <c r="GE6518" s="49"/>
      <c r="GF6518" s="49"/>
      <c r="GG6518" s="49"/>
      <c r="GH6518" s="49"/>
      <c r="GI6518" s="49"/>
      <c r="GJ6518" s="49"/>
      <c r="GK6518" s="49"/>
      <c r="GL6518" s="49"/>
      <c r="GM6518" s="49"/>
      <c r="GN6518" s="49"/>
      <c r="GO6518" s="49"/>
      <c r="GP6518" s="49"/>
      <c r="GQ6518" s="49"/>
      <c r="GR6518" s="49"/>
      <c r="GS6518" s="49"/>
      <c r="GT6518" s="49"/>
      <c r="GU6518" s="49"/>
      <c r="GV6518" s="49"/>
      <c r="GW6518" s="49"/>
      <c r="GX6518" s="49"/>
      <c r="GY6518" s="49"/>
      <c r="GZ6518" s="49"/>
      <c r="HA6518" s="49"/>
      <c r="HB6518" s="49"/>
      <c r="HC6518" s="49"/>
      <c r="HD6518" s="49"/>
      <c r="HE6518" s="49"/>
      <c r="HF6518" s="49"/>
      <c r="HG6518" s="49"/>
      <c r="HH6518" s="49"/>
      <c r="HI6518" s="49"/>
      <c r="HJ6518" s="49"/>
      <c r="HK6518" s="49"/>
      <c r="HL6518" s="49"/>
      <c r="HM6518" s="49"/>
      <c r="HN6518" s="49"/>
      <c r="HO6518" s="49"/>
      <c r="HP6518" s="49"/>
      <c r="HQ6518" s="49"/>
      <c r="HR6518" s="49"/>
      <c r="HS6518" s="49"/>
      <c r="HT6518" s="49"/>
      <c r="HU6518" s="49"/>
      <c r="HV6518" s="49"/>
      <c r="HW6518" s="49"/>
      <c r="HX6518" s="49"/>
      <c r="HY6518" s="49"/>
      <c r="HZ6518" s="49"/>
      <c r="IA6518" s="49"/>
      <c r="IB6518" s="49"/>
      <c r="IC6518" s="49"/>
      <c r="ID6518" s="49"/>
      <c r="IE6518" s="49"/>
      <c r="IF6518" s="49"/>
      <c r="IG6518" s="49"/>
      <c r="IH6518" s="49"/>
    </row>
    <row r="6519" spans="1:242">
      <c r="A6519" s="32">
        <v>249</v>
      </c>
      <c r="B6519" s="210" t="s">
        <v>7608</v>
      </c>
      <c r="C6519" s="555"/>
      <c r="D6519" s="32" t="s">
        <v>7597</v>
      </c>
      <c r="E6519" s="195">
        <f t="shared" si="425"/>
        <v>0.5</v>
      </c>
      <c r="F6519" s="194">
        <v>0.2</v>
      </c>
      <c r="G6519" s="194">
        <v>0.2</v>
      </c>
      <c r="H6519" s="194">
        <v>0.1</v>
      </c>
      <c r="I6519" s="48"/>
      <c r="J6519" s="49"/>
      <c r="K6519" s="49"/>
      <c r="L6519" s="49"/>
      <c r="M6519" s="49"/>
      <c r="N6519" s="49"/>
      <c r="O6519" s="49"/>
      <c r="P6519" s="49"/>
      <c r="Q6519" s="49"/>
      <c r="R6519" s="49"/>
      <c r="S6519" s="49"/>
      <c r="T6519" s="49"/>
      <c r="U6519" s="49"/>
      <c r="V6519" s="49"/>
      <c r="W6519" s="49"/>
      <c r="X6519" s="49"/>
      <c r="Y6519" s="49"/>
      <c r="Z6519" s="49"/>
      <c r="AA6519" s="49"/>
      <c r="AB6519" s="49"/>
      <c r="AC6519" s="49"/>
      <c r="AD6519" s="49"/>
      <c r="AE6519" s="49"/>
      <c r="AF6519" s="49"/>
      <c r="AG6519" s="49"/>
      <c r="AH6519" s="49"/>
      <c r="AI6519" s="49"/>
      <c r="AJ6519" s="49"/>
      <c r="AK6519" s="49"/>
      <c r="AL6519" s="49"/>
      <c r="AM6519" s="49"/>
      <c r="AN6519" s="49"/>
      <c r="AO6519" s="49"/>
      <c r="AP6519" s="49"/>
      <c r="AQ6519" s="49"/>
      <c r="AR6519" s="49"/>
      <c r="AS6519" s="49"/>
      <c r="AT6519" s="49"/>
      <c r="AU6519" s="49"/>
      <c r="AV6519" s="49"/>
      <c r="AW6519" s="49"/>
      <c r="AX6519" s="49"/>
      <c r="AY6519" s="49"/>
      <c r="AZ6519" s="49"/>
      <c r="BA6519" s="49"/>
      <c r="BB6519" s="49"/>
      <c r="BC6519" s="49"/>
      <c r="BD6519" s="49"/>
      <c r="BE6519" s="49"/>
      <c r="BF6519" s="49"/>
      <c r="BG6519" s="49"/>
      <c r="BH6519" s="49"/>
      <c r="BI6519" s="49"/>
      <c r="BJ6519" s="49"/>
      <c r="BK6519" s="49"/>
      <c r="BL6519" s="49"/>
      <c r="BM6519" s="49"/>
      <c r="BN6519" s="49"/>
      <c r="BO6519" s="49"/>
      <c r="BP6519" s="49"/>
      <c r="BQ6519" s="49"/>
      <c r="BR6519" s="49"/>
      <c r="BS6519" s="49"/>
      <c r="BT6519" s="49"/>
      <c r="BU6519" s="49"/>
      <c r="BV6519" s="49"/>
      <c r="BW6519" s="49"/>
      <c r="BX6519" s="49"/>
      <c r="BY6519" s="49"/>
      <c r="BZ6519" s="49"/>
      <c r="CA6519" s="49"/>
      <c r="CB6519" s="49"/>
      <c r="CC6519" s="49"/>
      <c r="CD6519" s="49"/>
      <c r="CE6519" s="49"/>
      <c r="CF6519" s="49"/>
      <c r="CG6519" s="49"/>
      <c r="CH6519" s="49"/>
      <c r="CI6519" s="49"/>
      <c r="CJ6519" s="49"/>
      <c r="CK6519" s="49"/>
      <c r="CL6519" s="49"/>
      <c r="CM6519" s="49"/>
      <c r="CN6519" s="49"/>
      <c r="CO6519" s="49"/>
      <c r="CP6519" s="49"/>
      <c r="CQ6519" s="49"/>
      <c r="CR6519" s="49"/>
      <c r="CS6519" s="49"/>
      <c r="CT6519" s="49"/>
      <c r="CU6519" s="49"/>
      <c r="CV6519" s="49"/>
      <c r="CW6519" s="49"/>
      <c r="CX6519" s="49"/>
      <c r="CY6519" s="49"/>
      <c r="CZ6519" s="49"/>
      <c r="DA6519" s="49"/>
      <c r="DB6519" s="49"/>
      <c r="DC6519" s="49"/>
      <c r="DD6519" s="49"/>
      <c r="DE6519" s="49"/>
      <c r="DF6519" s="49"/>
      <c r="DG6519" s="49"/>
      <c r="DH6519" s="49"/>
      <c r="DI6519" s="49"/>
      <c r="DJ6519" s="49"/>
      <c r="DK6519" s="49"/>
      <c r="DL6519" s="49"/>
      <c r="DM6519" s="49"/>
      <c r="DN6519" s="49"/>
      <c r="DO6519" s="49"/>
      <c r="DP6519" s="49"/>
      <c r="DQ6519" s="49"/>
      <c r="DR6519" s="49"/>
      <c r="DS6519" s="49"/>
      <c r="DT6519" s="49"/>
      <c r="DU6519" s="49"/>
      <c r="DV6519" s="49"/>
      <c r="DW6519" s="49"/>
      <c r="DX6519" s="49"/>
      <c r="DY6519" s="49"/>
      <c r="DZ6519" s="49"/>
      <c r="EA6519" s="49"/>
      <c r="EB6519" s="49"/>
      <c r="EC6519" s="49"/>
      <c r="ED6519" s="49"/>
      <c r="EE6519" s="49"/>
      <c r="EF6519" s="49"/>
      <c r="EG6519" s="49"/>
      <c r="EH6519" s="49"/>
      <c r="EI6519" s="49"/>
      <c r="EJ6519" s="49"/>
      <c r="EK6519" s="49"/>
      <c r="EL6519" s="49"/>
      <c r="EM6519" s="49"/>
      <c r="EN6519" s="49"/>
      <c r="EO6519" s="49"/>
      <c r="EP6519" s="49"/>
      <c r="EQ6519" s="49"/>
      <c r="ER6519" s="49"/>
      <c r="ES6519" s="49"/>
      <c r="ET6519" s="49"/>
      <c r="EU6519" s="49"/>
      <c r="EV6519" s="49"/>
      <c r="EW6519" s="49"/>
      <c r="EX6519" s="49"/>
      <c r="EY6519" s="49"/>
      <c r="EZ6519" s="49"/>
      <c r="FA6519" s="49"/>
      <c r="FB6519" s="49"/>
      <c r="FC6519" s="49"/>
      <c r="FD6519" s="49"/>
      <c r="FE6519" s="49"/>
      <c r="FF6519" s="49"/>
      <c r="FG6519" s="49"/>
      <c r="FH6519" s="49"/>
      <c r="FI6519" s="49"/>
      <c r="FJ6519" s="49"/>
      <c r="FK6519" s="49"/>
      <c r="FL6519" s="49"/>
      <c r="FM6519" s="49"/>
      <c r="FN6519" s="49"/>
      <c r="FO6519" s="49"/>
      <c r="FP6519" s="49"/>
      <c r="FQ6519" s="49"/>
      <c r="FR6519" s="49"/>
      <c r="FS6519" s="49"/>
      <c r="FT6519" s="49"/>
      <c r="FU6519" s="49"/>
      <c r="FV6519" s="49"/>
      <c r="FW6519" s="49"/>
      <c r="FX6519" s="49"/>
      <c r="FY6519" s="49"/>
      <c r="FZ6519" s="49"/>
      <c r="GA6519" s="49"/>
      <c r="GB6519" s="49"/>
      <c r="GC6519" s="49"/>
      <c r="GD6519" s="49"/>
      <c r="GE6519" s="49"/>
      <c r="GF6519" s="49"/>
      <c r="GG6519" s="49"/>
      <c r="GH6519" s="49"/>
      <c r="GI6519" s="49"/>
      <c r="GJ6519" s="49"/>
      <c r="GK6519" s="49"/>
      <c r="GL6519" s="49"/>
      <c r="GM6519" s="49"/>
      <c r="GN6519" s="49"/>
      <c r="GO6519" s="49"/>
      <c r="GP6519" s="49"/>
      <c r="GQ6519" s="49"/>
      <c r="GR6519" s="49"/>
      <c r="GS6519" s="49"/>
      <c r="GT6519" s="49"/>
      <c r="GU6519" s="49"/>
      <c r="GV6519" s="49"/>
      <c r="GW6519" s="49"/>
      <c r="GX6519" s="49"/>
      <c r="GY6519" s="49"/>
      <c r="GZ6519" s="49"/>
      <c r="HA6519" s="49"/>
      <c r="HB6519" s="49"/>
      <c r="HC6519" s="49"/>
      <c r="HD6519" s="49"/>
      <c r="HE6519" s="49"/>
      <c r="HF6519" s="49"/>
      <c r="HG6519" s="49"/>
      <c r="HH6519" s="49"/>
      <c r="HI6519" s="49"/>
      <c r="HJ6519" s="49"/>
      <c r="HK6519" s="49"/>
      <c r="HL6519" s="49"/>
      <c r="HM6519" s="49"/>
      <c r="HN6519" s="49"/>
      <c r="HO6519" s="49"/>
      <c r="HP6519" s="49"/>
      <c r="HQ6519" s="49"/>
      <c r="HR6519" s="49"/>
      <c r="HS6519" s="49"/>
      <c r="HT6519" s="49"/>
      <c r="HU6519" s="49"/>
      <c r="HV6519" s="49"/>
      <c r="HW6519" s="49"/>
      <c r="HX6519" s="49"/>
      <c r="HY6519" s="49"/>
      <c r="HZ6519" s="49"/>
      <c r="IA6519" s="49"/>
      <c r="IB6519" s="49"/>
      <c r="IC6519" s="49"/>
      <c r="ID6519" s="49"/>
      <c r="IE6519" s="49"/>
      <c r="IF6519" s="49"/>
      <c r="IG6519" s="49"/>
      <c r="IH6519" s="49"/>
    </row>
    <row r="6520" spans="1:242">
      <c r="A6520" s="32">
        <v>250</v>
      </c>
      <c r="B6520" s="210" t="s">
        <v>7609</v>
      </c>
      <c r="C6520" s="555"/>
      <c r="D6520" s="32" t="s">
        <v>7597</v>
      </c>
      <c r="E6520" s="195">
        <f t="shared" si="425"/>
        <v>0.5</v>
      </c>
      <c r="F6520" s="194">
        <v>0.2</v>
      </c>
      <c r="G6520" s="194">
        <v>0.2</v>
      </c>
      <c r="H6520" s="194">
        <v>0.1</v>
      </c>
      <c r="I6520" s="48"/>
      <c r="J6520" s="49"/>
      <c r="K6520" s="49"/>
      <c r="L6520" s="49"/>
      <c r="M6520" s="49"/>
      <c r="N6520" s="49"/>
      <c r="O6520" s="49"/>
      <c r="P6520" s="49"/>
      <c r="Q6520" s="49"/>
      <c r="R6520" s="49"/>
      <c r="S6520" s="49"/>
      <c r="T6520" s="49"/>
      <c r="U6520" s="49"/>
      <c r="V6520" s="49"/>
      <c r="W6520" s="49"/>
      <c r="X6520" s="49"/>
      <c r="Y6520" s="49"/>
      <c r="Z6520" s="49"/>
      <c r="AA6520" s="49"/>
      <c r="AB6520" s="49"/>
      <c r="AC6520" s="49"/>
      <c r="AD6520" s="49"/>
      <c r="AE6520" s="49"/>
      <c r="AF6520" s="49"/>
      <c r="AG6520" s="49"/>
      <c r="AH6520" s="49"/>
      <c r="AI6520" s="49"/>
      <c r="AJ6520" s="49"/>
      <c r="AK6520" s="49"/>
      <c r="AL6520" s="49"/>
      <c r="AM6520" s="49"/>
      <c r="AN6520" s="49"/>
      <c r="AO6520" s="49"/>
      <c r="AP6520" s="49"/>
      <c r="AQ6520" s="49"/>
      <c r="AR6520" s="49"/>
      <c r="AS6520" s="49"/>
      <c r="AT6520" s="49"/>
      <c r="AU6520" s="49"/>
      <c r="AV6520" s="49"/>
      <c r="AW6520" s="49"/>
      <c r="AX6520" s="49"/>
      <c r="AY6520" s="49"/>
      <c r="AZ6520" s="49"/>
      <c r="BA6520" s="49"/>
      <c r="BB6520" s="49"/>
      <c r="BC6520" s="49"/>
      <c r="BD6520" s="49"/>
      <c r="BE6520" s="49"/>
      <c r="BF6520" s="49"/>
      <c r="BG6520" s="49"/>
      <c r="BH6520" s="49"/>
      <c r="BI6520" s="49"/>
      <c r="BJ6520" s="49"/>
      <c r="BK6520" s="49"/>
      <c r="BL6520" s="49"/>
      <c r="BM6520" s="49"/>
      <c r="BN6520" s="49"/>
      <c r="BO6520" s="49"/>
      <c r="BP6520" s="49"/>
      <c r="BQ6520" s="49"/>
      <c r="BR6520" s="49"/>
      <c r="BS6520" s="49"/>
      <c r="BT6520" s="49"/>
      <c r="BU6520" s="49"/>
      <c r="BV6520" s="49"/>
      <c r="BW6520" s="49"/>
      <c r="BX6520" s="49"/>
      <c r="BY6520" s="49"/>
      <c r="BZ6520" s="49"/>
      <c r="CA6520" s="49"/>
      <c r="CB6520" s="49"/>
      <c r="CC6520" s="49"/>
      <c r="CD6520" s="49"/>
      <c r="CE6520" s="49"/>
      <c r="CF6520" s="49"/>
      <c r="CG6520" s="49"/>
      <c r="CH6520" s="49"/>
      <c r="CI6520" s="49"/>
      <c r="CJ6520" s="49"/>
      <c r="CK6520" s="49"/>
      <c r="CL6520" s="49"/>
      <c r="CM6520" s="49"/>
      <c r="CN6520" s="49"/>
      <c r="CO6520" s="49"/>
      <c r="CP6520" s="49"/>
      <c r="CQ6520" s="49"/>
      <c r="CR6520" s="49"/>
      <c r="CS6520" s="49"/>
      <c r="CT6520" s="49"/>
      <c r="CU6520" s="49"/>
      <c r="CV6520" s="49"/>
      <c r="CW6520" s="49"/>
      <c r="CX6520" s="49"/>
      <c r="CY6520" s="49"/>
      <c r="CZ6520" s="49"/>
      <c r="DA6520" s="49"/>
      <c r="DB6520" s="49"/>
      <c r="DC6520" s="49"/>
      <c r="DD6520" s="49"/>
      <c r="DE6520" s="49"/>
      <c r="DF6520" s="49"/>
      <c r="DG6520" s="49"/>
      <c r="DH6520" s="49"/>
      <c r="DI6520" s="49"/>
      <c r="DJ6520" s="49"/>
      <c r="DK6520" s="49"/>
      <c r="DL6520" s="49"/>
      <c r="DM6520" s="49"/>
      <c r="DN6520" s="49"/>
      <c r="DO6520" s="49"/>
      <c r="DP6520" s="49"/>
      <c r="DQ6520" s="49"/>
      <c r="DR6520" s="49"/>
      <c r="DS6520" s="49"/>
      <c r="DT6520" s="49"/>
      <c r="DU6520" s="49"/>
      <c r="DV6520" s="49"/>
      <c r="DW6520" s="49"/>
      <c r="DX6520" s="49"/>
      <c r="DY6520" s="49"/>
      <c r="DZ6520" s="49"/>
      <c r="EA6520" s="49"/>
      <c r="EB6520" s="49"/>
      <c r="EC6520" s="49"/>
      <c r="ED6520" s="49"/>
      <c r="EE6520" s="49"/>
      <c r="EF6520" s="49"/>
      <c r="EG6520" s="49"/>
      <c r="EH6520" s="49"/>
      <c r="EI6520" s="49"/>
      <c r="EJ6520" s="49"/>
      <c r="EK6520" s="49"/>
      <c r="EL6520" s="49"/>
      <c r="EM6520" s="49"/>
      <c r="EN6520" s="49"/>
      <c r="EO6520" s="49"/>
      <c r="EP6520" s="49"/>
      <c r="EQ6520" s="49"/>
      <c r="ER6520" s="49"/>
      <c r="ES6520" s="49"/>
      <c r="ET6520" s="49"/>
      <c r="EU6520" s="49"/>
      <c r="EV6520" s="49"/>
      <c r="EW6520" s="49"/>
      <c r="EX6520" s="49"/>
      <c r="EY6520" s="49"/>
      <c r="EZ6520" s="49"/>
      <c r="FA6520" s="49"/>
      <c r="FB6520" s="49"/>
      <c r="FC6520" s="49"/>
      <c r="FD6520" s="49"/>
      <c r="FE6520" s="49"/>
      <c r="FF6520" s="49"/>
      <c r="FG6520" s="49"/>
      <c r="FH6520" s="49"/>
      <c r="FI6520" s="49"/>
      <c r="FJ6520" s="49"/>
      <c r="FK6520" s="49"/>
      <c r="FL6520" s="49"/>
      <c r="FM6520" s="49"/>
      <c r="FN6520" s="49"/>
      <c r="FO6520" s="49"/>
      <c r="FP6520" s="49"/>
      <c r="FQ6520" s="49"/>
      <c r="FR6520" s="49"/>
      <c r="FS6520" s="49"/>
      <c r="FT6520" s="49"/>
      <c r="FU6520" s="49"/>
      <c r="FV6520" s="49"/>
      <c r="FW6520" s="49"/>
      <c r="FX6520" s="49"/>
      <c r="FY6520" s="49"/>
      <c r="FZ6520" s="49"/>
      <c r="GA6520" s="49"/>
      <c r="GB6520" s="49"/>
      <c r="GC6520" s="49"/>
      <c r="GD6520" s="49"/>
      <c r="GE6520" s="49"/>
      <c r="GF6520" s="49"/>
      <c r="GG6520" s="49"/>
      <c r="GH6520" s="49"/>
      <c r="GI6520" s="49"/>
      <c r="GJ6520" s="49"/>
      <c r="GK6520" s="49"/>
      <c r="GL6520" s="49"/>
      <c r="GM6520" s="49"/>
      <c r="GN6520" s="49"/>
      <c r="GO6520" s="49"/>
      <c r="GP6520" s="49"/>
      <c r="GQ6520" s="49"/>
      <c r="GR6520" s="49"/>
      <c r="GS6520" s="49"/>
      <c r="GT6520" s="49"/>
      <c r="GU6520" s="49"/>
      <c r="GV6520" s="49"/>
      <c r="GW6520" s="49"/>
      <c r="GX6520" s="49"/>
      <c r="GY6520" s="49"/>
      <c r="GZ6520" s="49"/>
      <c r="HA6520" s="49"/>
      <c r="HB6520" s="49"/>
      <c r="HC6520" s="49"/>
      <c r="HD6520" s="49"/>
      <c r="HE6520" s="49"/>
      <c r="HF6520" s="49"/>
      <c r="HG6520" s="49"/>
      <c r="HH6520" s="49"/>
      <c r="HI6520" s="49"/>
      <c r="HJ6520" s="49"/>
      <c r="HK6520" s="49"/>
      <c r="HL6520" s="49"/>
      <c r="HM6520" s="49"/>
      <c r="HN6520" s="49"/>
      <c r="HO6520" s="49"/>
      <c r="HP6520" s="49"/>
      <c r="HQ6520" s="49"/>
      <c r="HR6520" s="49"/>
      <c r="HS6520" s="49"/>
      <c r="HT6520" s="49"/>
      <c r="HU6520" s="49"/>
      <c r="HV6520" s="49"/>
      <c r="HW6520" s="49"/>
      <c r="HX6520" s="49"/>
      <c r="HY6520" s="49"/>
      <c r="HZ6520" s="49"/>
      <c r="IA6520" s="49"/>
      <c r="IB6520" s="49"/>
      <c r="IC6520" s="49"/>
      <c r="ID6520" s="49"/>
      <c r="IE6520" s="49"/>
      <c r="IF6520" s="49"/>
      <c r="IG6520" s="49"/>
      <c r="IH6520" s="49"/>
    </row>
    <row r="6521" spans="1:242">
      <c r="A6521" s="32">
        <v>251</v>
      </c>
      <c r="B6521" s="210" t="s">
        <v>7610</v>
      </c>
      <c r="C6521" s="555"/>
      <c r="D6521" s="32" t="s">
        <v>7597</v>
      </c>
      <c r="E6521" s="195">
        <f t="shared" si="425"/>
        <v>2.5</v>
      </c>
      <c r="F6521" s="187">
        <v>0.8</v>
      </c>
      <c r="G6521" s="187">
        <v>0.8</v>
      </c>
      <c r="H6521" s="187">
        <v>0.9</v>
      </c>
      <c r="I6521" s="48"/>
      <c r="J6521" s="49"/>
      <c r="K6521" s="49"/>
      <c r="L6521" s="49"/>
      <c r="M6521" s="49"/>
      <c r="N6521" s="49"/>
      <c r="O6521" s="49"/>
      <c r="P6521" s="49"/>
      <c r="Q6521" s="49"/>
      <c r="R6521" s="49"/>
      <c r="S6521" s="49"/>
      <c r="T6521" s="49"/>
      <c r="U6521" s="49"/>
      <c r="V6521" s="49"/>
      <c r="W6521" s="49"/>
      <c r="X6521" s="49"/>
      <c r="Y6521" s="49"/>
      <c r="Z6521" s="49"/>
      <c r="AA6521" s="49"/>
      <c r="AB6521" s="49"/>
      <c r="AC6521" s="49"/>
      <c r="AD6521" s="49"/>
      <c r="AE6521" s="49"/>
      <c r="AF6521" s="49"/>
      <c r="AG6521" s="49"/>
      <c r="AH6521" s="49"/>
      <c r="AI6521" s="49"/>
      <c r="AJ6521" s="49"/>
      <c r="AK6521" s="49"/>
      <c r="AL6521" s="49"/>
      <c r="AM6521" s="49"/>
      <c r="AN6521" s="49"/>
      <c r="AO6521" s="49"/>
      <c r="AP6521" s="49"/>
      <c r="AQ6521" s="49"/>
      <c r="AR6521" s="49"/>
      <c r="AS6521" s="49"/>
      <c r="AT6521" s="49"/>
      <c r="AU6521" s="49"/>
      <c r="AV6521" s="49"/>
      <c r="AW6521" s="49"/>
      <c r="AX6521" s="49"/>
      <c r="AY6521" s="49"/>
      <c r="AZ6521" s="49"/>
      <c r="BA6521" s="49"/>
      <c r="BB6521" s="49"/>
      <c r="BC6521" s="49"/>
      <c r="BD6521" s="49"/>
      <c r="BE6521" s="49"/>
      <c r="BF6521" s="49"/>
      <c r="BG6521" s="49"/>
      <c r="BH6521" s="49"/>
      <c r="BI6521" s="49"/>
      <c r="BJ6521" s="49"/>
      <c r="BK6521" s="49"/>
      <c r="BL6521" s="49"/>
      <c r="BM6521" s="49"/>
      <c r="BN6521" s="49"/>
      <c r="BO6521" s="49"/>
      <c r="BP6521" s="49"/>
      <c r="BQ6521" s="49"/>
      <c r="BR6521" s="49"/>
      <c r="BS6521" s="49"/>
      <c r="BT6521" s="49"/>
      <c r="BU6521" s="49"/>
      <c r="BV6521" s="49"/>
      <c r="BW6521" s="49"/>
      <c r="BX6521" s="49"/>
      <c r="BY6521" s="49"/>
      <c r="BZ6521" s="49"/>
      <c r="CA6521" s="49"/>
      <c r="CB6521" s="49"/>
      <c r="CC6521" s="49"/>
      <c r="CD6521" s="49"/>
      <c r="CE6521" s="49"/>
      <c r="CF6521" s="49"/>
      <c r="CG6521" s="49"/>
      <c r="CH6521" s="49"/>
      <c r="CI6521" s="49"/>
      <c r="CJ6521" s="49"/>
      <c r="CK6521" s="49"/>
      <c r="CL6521" s="49"/>
      <c r="CM6521" s="49"/>
      <c r="CN6521" s="49"/>
      <c r="CO6521" s="49"/>
      <c r="CP6521" s="49"/>
      <c r="CQ6521" s="49"/>
      <c r="CR6521" s="49"/>
      <c r="CS6521" s="49"/>
      <c r="CT6521" s="49"/>
      <c r="CU6521" s="49"/>
      <c r="CV6521" s="49"/>
      <c r="CW6521" s="49"/>
      <c r="CX6521" s="49"/>
      <c r="CY6521" s="49"/>
      <c r="CZ6521" s="49"/>
      <c r="DA6521" s="49"/>
      <c r="DB6521" s="49"/>
      <c r="DC6521" s="49"/>
      <c r="DD6521" s="49"/>
      <c r="DE6521" s="49"/>
      <c r="DF6521" s="49"/>
      <c r="DG6521" s="49"/>
      <c r="DH6521" s="49"/>
      <c r="DI6521" s="49"/>
      <c r="DJ6521" s="49"/>
      <c r="DK6521" s="49"/>
      <c r="DL6521" s="49"/>
      <c r="DM6521" s="49"/>
      <c r="DN6521" s="49"/>
      <c r="DO6521" s="49"/>
      <c r="DP6521" s="49"/>
      <c r="DQ6521" s="49"/>
      <c r="DR6521" s="49"/>
      <c r="DS6521" s="49"/>
      <c r="DT6521" s="49"/>
      <c r="DU6521" s="49"/>
      <c r="DV6521" s="49"/>
      <c r="DW6521" s="49"/>
      <c r="DX6521" s="49"/>
      <c r="DY6521" s="49"/>
      <c r="DZ6521" s="49"/>
      <c r="EA6521" s="49"/>
      <c r="EB6521" s="49"/>
      <c r="EC6521" s="49"/>
      <c r="ED6521" s="49"/>
      <c r="EE6521" s="49"/>
      <c r="EF6521" s="49"/>
      <c r="EG6521" s="49"/>
      <c r="EH6521" s="49"/>
      <c r="EI6521" s="49"/>
      <c r="EJ6521" s="49"/>
      <c r="EK6521" s="49"/>
      <c r="EL6521" s="49"/>
      <c r="EM6521" s="49"/>
      <c r="EN6521" s="49"/>
      <c r="EO6521" s="49"/>
      <c r="EP6521" s="49"/>
      <c r="EQ6521" s="49"/>
      <c r="ER6521" s="49"/>
      <c r="ES6521" s="49"/>
      <c r="ET6521" s="49"/>
      <c r="EU6521" s="49"/>
      <c r="EV6521" s="49"/>
      <c r="EW6521" s="49"/>
      <c r="EX6521" s="49"/>
      <c r="EY6521" s="49"/>
      <c r="EZ6521" s="49"/>
      <c r="FA6521" s="49"/>
      <c r="FB6521" s="49"/>
      <c r="FC6521" s="49"/>
      <c r="FD6521" s="49"/>
      <c r="FE6521" s="49"/>
      <c r="FF6521" s="49"/>
      <c r="FG6521" s="49"/>
      <c r="FH6521" s="49"/>
      <c r="FI6521" s="49"/>
      <c r="FJ6521" s="49"/>
      <c r="FK6521" s="49"/>
      <c r="FL6521" s="49"/>
      <c r="FM6521" s="49"/>
      <c r="FN6521" s="49"/>
      <c r="FO6521" s="49"/>
      <c r="FP6521" s="49"/>
      <c r="FQ6521" s="49"/>
      <c r="FR6521" s="49"/>
      <c r="FS6521" s="49"/>
      <c r="FT6521" s="49"/>
      <c r="FU6521" s="49"/>
      <c r="FV6521" s="49"/>
      <c r="FW6521" s="49"/>
      <c r="FX6521" s="49"/>
      <c r="FY6521" s="49"/>
      <c r="FZ6521" s="49"/>
      <c r="GA6521" s="49"/>
      <c r="GB6521" s="49"/>
      <c r="GC6521" s="49"/>
      <c r="GD6521" s="49"/>
      <c r="GE6521" s="49"/>
      <c r="GF6521" s="49"/>
      <c r="GG6521" s="49"/>
      <c r="GH6521" s="49"/>
      <c r="GI6521" s="49"/>
      <c r="GJ6521" s="49"/>
      <c r="GK6521" s="49"/>
      <c r="GL6521" s="49"/>
      <c r="GM6521" s="49"/>
      <c r="GN6521" s="49"/>
      <c r="GO6521" s="49"/>
      <c r="GP6521" s="49"/>
      <c r="GQ6521" s="49"/>
      <c r="GR6521" s="49"/>
      <c r="GS6521" s="49"/>
      <c r="GT6521" s="49"/>
      <c r="GU6521" s="49"/>
      <c r="GV6521" s="49"/>
      <c r="GW6521" s="49"/>
      <c r="GX6521" s="49"/>
      <c r="GY6521" s="49"/>
      <c r="GZ6521" s="49"/>
      <c r="HA6521" s="49"/>
      <c r="HB6521" s="49"/>
      <c r="HC6521" s="49"/>
      <c r="HD6521" s="49"/>
      <c r="HE6521" s="49"/>
      <c r="HF6521" s="49"/>
      <c r="HG6521" s="49"/>
      <c r="HH6521" s="49"/>
      <c r="HI6521" s="49"/>
      <c r="HJ6521" s="49"/>
      <c r="HK6521" s="49"/>
      <c r="HL6521" s="49"/>
      <c r="HM6521" s="49"/>
      <c r="HN6521" s="49"/>
      <c r="HO6521" s="49"/>
      <c r="HP6521" s="49"/>
      <c r="HQ6521" s="49"/>
      <c r="HR6521" s="49"/>
      <c r="HS6521" s="49"/>
      <c r="HT6521" s="49"/>
      <c r="HU6521" s="49"/>
      <c r="HV6521" s="49"/>
      <c r="HW6521" s="49"/>
      <c r="HX6521" s="49"/>
      <c r="HY6521" s="49"/>
      <c r="HZ6521" s="49"/>
      <c r="IA6521" s="49"/>
      <c r="IB6521" s="49"/>
      <c r="IC6521" s="49"/>
      <c r="ID6521" s="49"/>
      <c r="IE6521" s="49"/>
      <c r="IF6521" s="49"/>
      <c r="IG6521" s="49"/>
      <c r="IH6521" s="49"/>
    </row>
    <row r="6522" spans="1:242">
      <c r="A6522" s="32">
        <v>252</v>
      </c>
      <c r="B6522" s="210" t="s">
        <v>7611</v>
      </c>
      <c r="C6522" s="555"/>
      <c r="D6522" s="32" t="s">
        <v>7597</v>
      </c>
      <c r="E6522" s="195">
        <f t="shared" si="425"/>
        <v>2.5</v>
      </c>
      <c r="F6522" s="187">
        <v>0.8</v>
      </c>
      <c r="G6522" s="187">
        <v>0.8</v>
      </c>
      <c r="H6522" s="187">
        <v>0.9</v>
      </c>
      <c r="I6522" s="48"/>
      <c r="J6522" s="49"/>
      <c r="K6522" s="49"/>
      <c r="L6522" s="49"/>
      <c r="M6522" s="49"/>
      <c r="N6522" s="49"/>
      <c r="O6522" s="49"/>
      <c r="P6522" s="49"/>
      <c r="Q6522" s="49"/>
      <c r="R6522" s="49"/>
      <c r="S6522" s="49"/>
      <c r="T6522" s="49"/>
      <c r="U6522" s="49"/>
      <c r="V6522" s="49"/>
      <c r="W6522" s="49"/>
      <c r="X6522" s="49"/>
      <c r="Y6522" s="49"/>
      <c r="Z6522" s="49"/>
      <c r="AA6522" s="49"/>
      <c r="AB6522" s="49"/>
      <c r="AC6522" s="49"/>
      <c r="AD6522" s="49"/>
      <c r="AE6522" s="49"/>
      <c r="AF6522" s="49"/>
      <c r="AG6522" s="49"/>
      <c r="AH6522" s="49"/>
      <c r="AI6522" s="49"/>
      <c r="AJ6522" s="49"/>
      <c r="AK6522" s="49"/>
      <c r="AL6522" s="49"/>
      <c r="AM6522" s="49"/>
      <c r="AN6522" s="49"/>
      <c r="AO6522" s="49"/>
      <c r="AP6522" s="49"/>
      <c r="AQ6522" s="49"/>
      <c r="AR6522" s="49"/>
      <c r="AS6522" s="49"/>
      <c r="AT6522" s="49"/>
      <c r="AU6522" s="49"/>
      <c r="AV6522" s="49"/>
      <c r="AW6522" s="49"/>
      <c r="AX6522" s="49"/>
      <c r="AY6522" s="49"/>
      <c r="AZ6522" s="49"/>
      <c r="BA6522" s="49"/>
      <c r="BB6522" s="49"/>
      <c r="BC6522" s="49"/>
      <c r="BD6522" s="49"/>
      <c r="BE6522" s="49"/>
      <c r="BF6522" s="49"/>
      <c r="BG6522" s="49"/>
      <c r="BH6522" s="49"/>
      <c r="BI6522" s="49"/>
      <c r="BJ6522" s="49"/>
      <c r="BK6522" s="49"/>
      <c r="BL6522" s="49"/>
      <c r="BM6522" s="49"/>
      <c r="BN6522" s="49"/>
      <c r="BO6522" s="49"/>
      <c r="BP6522" s="49"/>
      <c r="BQ6522" s="49"/>
      <c r="BR6522" s="49"/>
      <c r="BS6522" s="49"/>
      <c r="BT6522" s="49"/>
      <c r="BU6522" s="49"/>
      <c r="BV6522" s="49"/>
      <c r="BW6522" s="49"/>
      <c r="BX6522" s="49"/>
      <c r="BY6522" s="49"/>
      <c r="BZ6522" s="49"/>
      <c r="CA6522" s="49"/>
      <c r="CB6522" s="49"/>
      <c r="CC6522" s="49"/>
      <c r="CD6522" s="49"/>
      <c r="CE6522" s="49"/>
      <c r="CF6522" s="49"/>
      <c r="CG6522" s="49"/>
      <c r="CH6522" s="49"/>
      <c r="CI6522" s="49"/>
      <c r="CJ6522" s="49"/>
      <c r="CK6522" s="49"/>
      <c r="CL6522" s="49"/>
      <c r="CM6522" s="49"/>
      <c r="CN6522" s="49"/>
      <c r="CO6522" s="49"/>
      <c r="CP6522" s="49"/>
      <c r="CQ6522" s="49"/>
      <c r="CR6522" s="49"/>
      <c r="CS6522" s="49"/>
      <c r="CT6522" s="49"/>
      <c r="CU6522" s="49"/>
      <c r="CV6522" s="49"/>
      <c r="CW6522" s="49"/>
      <c r="CX6522" s="49"/>
      <c r="CY6522" s="49"/>
      <c r="CZ6522" s="49"/>
      <c r="DA6522" s="49"/>
      <c r="DB6522" s="49"/>
      <c r="DC6522" s="49"/>
      <c r="DD6522" s="49"/>
      <c r="DE6522" s="49"/>
      <c r="DF6522" s="49"/>
      <c r="DG6522" s="49"/>
      <c r="DH6522" s="49"/>
      <c r="DI6522" s="49"/>
      <c r="DJ6522" s="49"/>
      <c r="DK6522" s="49"/>
      <c r="DL6522" s="49"/>
      <c r="DM6522" s="49"/>
      <c r="DN6522" s="49"/>
      <c r="DO6522" s="49"/>
      <c r="DP6522" s="49"/>
      <c r="DQ6522" s="49"/>
      <c r="DR6522" s="49"/>
      <c r="DS6522" s="49"/>
      <c r="DT6522" s="49"/>
      <c r="DU6522" s="49"/>
      <c r="DV6522" s="49"/>
      <c r="DW6522" s="49"/>
      <c r="DX6522" s="49"/>
      <c r="DY6522" s="49"/>
      <c r="DZ6522" s="49"/>
      <c r="EA6522" s="49"/>
      <c r="EB6522" s="49"/>
      <c r="EC6522" s="49"/>
      <c r="ED6522" s="49"/>
      <c r="EE6522" s="49"/>
      <c r="EF6522" s="49"/>
      <c r="EG6522" s="49"/>
      <c r="EH6522" s="49"/>
      <c r="EI6522" s="49"/>
      <c r="EJ6522" s="49"/>
      <c r="EK6522" s="49"/>
      <c r="EL6522" s="49"/>
      <c r="EM6522" s="49"/>
      <c r="EN6522" s="49"/>
      <c r="EO6522" s="49"/>
      <c r="EP6522" s="49"/>
      <c r="EQ6522" s="49"/>
      <c r="ER6522" s="49"/>
      <c r="ES6522" s="49"/>
      <c r="ET6522" s="49"/>
      <c r="EU6522" s="49"/>
      <c r="EV6522" s="49"/>
      <c r="EW6522" s="49"/>
      <c r="EX6522" s="49"/>
      <c r="EY6522" s="49"/>
      <c r="EZ6522" s="49"/>
      <c r="FA6522" s="49"/>
      <c r="FB6522" s="49"/>
      <c r="FC6522" s="49"/>
      <c r="FD6522" s="49"/>
      <c r="FE6522" s="49"/>
      <c r="FF6522" s="49"/>
      <c r="FG6522" s="49"/>
      <c r="FH6522" s="49"/>
      <c r="FI6522" s="49"/>
      <c r="FJ6522" s="49"/>
      <c r="FK6522" s="49"/>
      <c r="FL6522" s="49"/>
      <c r="FM6522" s="49"/>
      <c r="FN6522" s="49"/>
      <c r="FO6522" s="49"/>
      <c r="FP6522" s="49"/>
      <c r="FQ6522" s="49"/>
      <c r="FR6522" s="49"/>
      <c r="FS6522" s="49"/>
      <c r="FT6522" s="49"/>
      <c r="FU6522" s="49"/>
      <c r="FV6522" s="49"/>
      <c r="FW6522" s="49"/>
      <c r="FX6522" s="49"/>
      <c r="FY6522" s="49"/>
      <c r="FZ6522" s="49"/>
      <c r="GA6522" s="49"/>
      <c r="GB6522" s="49"/>
      <c r="GC6522" s="49"/>
      <c r="GD6522" s="49"/>
      <c r="GE6522" s="49"/>
      <c r="GF6522" s="49"/>
      <c r="GG6522" s="49"/>
      <c r="GH6522" s="49"/>
      <c r="GI6522" s="49"/>
      <c r="GJ6522" s="49"/>
      <c r="GK6522" s="49"/>
      <c r="GL6522" s="49"/>
      <c r="GM6522" s="49"/>
      <c r="GN6522" s="49"/>
      <c r="GO6522" s="49"/>
      <c r="GP6522" s="49"/>
      <c r="GQ6522" s="49"/>
      <c r="GR6522" s="49"/>
      <c r="GS6522" s="49"/>
      <c r="GT6522" s="49"/>
      <c r="GU6522" s="49"/>
      <c r="GV6522" s="49"/>
      <c r="GW6522" s="49"/>
      <c r="GX6522" s="49"/>
      <c r="GY6522" s="49"/>
      <c r="GZ6522" s="49"/>
      <c r="HA6522" s="49"/>
      <c r="HB6522" s="49"/>
      <c r="HC6522" s="49"/>
      <c r="HD6522" s="49"/>
      <c r="HE6522" s="49"/>
      <c r="HF6522" s="49"/>
      <c r="HG6522" s="49"/>
      <c r="HH6522" s="49"/>
      <c r="HI6522" s="49"/>
      <c r="HJ6522" s="49"/>
      <c r="HK6522" s="49"/>
      <c r="HL6522" s="49"/>
      <c r="HM6522" s="49"/>
      <c r="HN6522" s="49"/>
      <c r="HO6522" s="49"/>
      <c r="HP6522" s="49"/>
      <c r="HQ6522" s="49"/>
      <c r="HR6522" s="49"/>
      <c r="HS6522" s="49"/>
      <c r="HT6522" s="49"/>
      <c r="HU6522" s="49"/>
      <c r="HV6522" s="49"/>
      <c r="HW6522" s="49"/>
      <c r="HX6522" s="49"/>
      <c r="HY6522" s="49"/>
      <c r="HZ6522" s="49"/>
      <c r="IA6522" s="49"/>
      <c r="IB6522" s="49"/>
      <c r="IC6522" s="49"/>
      <c r="ID6522" s="49"/>
      <c r="IE6522" s="49"/>
      <c r="IF6522" s="49"/>
      <c r="IG6522" s="49"/>
      <c r="IH6522" s="49"/>
    </row>
    <row r="6523" spans="1:242">
      <c r="A6523" s="32">
        <v>253</v>
      </c>
      <c r="B6523" s="210" t="s">
        <v>7612</v>
      </c>
      <c r="C6523" s="555"/>
      <c r="D6523" s="32" t="s">
        <v>7597</v>
      </c>
      <c r="E6523" s="195">
        <f t="shared" si="425"/>
        <v>1</v>
      </c>
      <c r="F6523" s="194">
        <v>0.3</v>
      </c>
      <c r="G6523" s="194">
        <v>0.3</v>
      </c>
      <c r="H6523" s="194">
        <v>0.4</v>
      </c>
      <c r="I6523" s="48"/>
      <c r="J6523" s="49"/>
      <c r="K6523" s="49"/>
      <c r="L6523" s="49"/>
      <c r="M6523" s="49"/>
      <c r="N6523" s="49"/>
      <c r="O6523" s="49"/>
      <c r="P6523" s="49"/>
      <c r="Q6523" s="49"/>
      <c r="R6523" s="49"/>
      <c r="S6523" s="49"/>
      <c r="T6523" s="49"/>
      <c r="U6523" s="49"/>
      <c r="V6523" s="49"/>
      <c r="W6523" s="49"/>
      <c r="X6523" s="49"/>
      <c r="Y6523" s="49"/>
      <c r="Z6523" s="49"/>
      <c r="AA6523" s="49"/>
      <c r="AB6523" s="49"/>
      <c r="AC6523" s="49"/>
      <c r="AD6523" s="49"/>
      <c r="AE6523" s="49"/>
      <c r="AF6523" s="49"/>
      <c r="AG6523" s="49"/>
      <c r="AH6523" s="49"/>
      <c r="AI6523" s="49"/>
      <c r="AJ6523" s="49"/>
      <c r="AK6523" s="49"/>
      <c r="AL6523" s="49"/>
      <c r="AM6523" s="49"/>
      <c r="AN6523" s="49"/>
      <c r="AO6523" s="49"/>
      <c r="AP6523" s="49"/>
      <c r="AQ6523" s="49"/>
      <c r="AR6523" s="49"/>
      <c r="AS6523" s="49"/>
      <c r="AT6523" s="49"/>
      <c r="AU6523" s="49"/>
      <c r="AV6523" s="49"/>
      <c r="AW6523" s="49"/>
      <c r="AX6523" s="49"/>
      <c r="AY6523" s="49"/>
      <c r="AZ6523" s="49"/>
      <c r="BA6523" s="49"/>
      <c r="BB6523" s="49"/>
      <c r="BC6523" s="49"/>
      <c r="BD6523" s="49"/>
      <c r="BE6523" s="49"/>
      <c r="BF6523" s="49"/>
      <c r="BG6523" s="49"/>
      <c r="BH6523" s="49"/>
      <c r="BI6523" s="49"/>
      <c r="BJ6523" s="49"/>
      <c r="BK6523" s="49"/>
      <c r="BL6523" s="49"/>
      <c r="BM6523" s="49"/>
      <c r="BN6523" s="49"/>
      <c r="BO6523" s="49"/>
      <c r="BP6523" s="49"/>
      <c r="BQ6523" s="49"/>
      <c r="BR6523" s="49"/>
      <c r="BS6523" s="49"/>
      <c r="BT6523" s="49"/>
      <c r="BU6523" s="49"/>
      <c r="BV6523" s="49"/>
      <c r="BW6523" s="49"/>
      <c r="BX6523" s="49"/>
      <c r="BY6523" s="49"/>
      <c r="BZ6523" s="49"/>
      <c r="CA6523" s="49"/>
      <c r="CB6523" s="49"/>
      <c r="CC6523" s="49"/>
      <c r="CD6523" s="49"/>
      <c r="CE6523" s="49"/>
      <c r="CF6523" s="49"/>
      <c r="CG6523" s="49"/>
      <c r="CH6523" s="49"/>
      <c r="CI6523" s="49"/>
      <c r="CJ6523" s="49"/>
      <c r="CK6523" s="49"/>
      <c r="CL6523" s="49"/>
      <c r="CM6523" s="49"/>
      <c r="CN6523" s="49"/>
      <c r="CO6523" s="49"/>
      <c r="CP6523" s="49"/>
      <c r="CQ6523" s="49"/>
      <c r="CR6523" s="49"/>
      <c r="CS6523" s="49"/>
      <c r="CT6523" s="49"/>
      <c r="CU6523" s="49"/>
      <c r="CV6523" s="49"/>
      <c r="CW6523" s="49"/>
      <c r="CX6523" s="49"/>
      <c r="CY6523" s="49"/>
      <c r="CZ6523" s="49"/>
      <c r="DA6523" s="49"/>
      <c r="DB6523" s="49"/>
      <c r="DC6523" s="49"/>
      <c r="DD6523" s="49"/>
      <c r="DE6523" s="49"/>
      <c r="DF6523" s="49"/>
      <c r="DG6523" s="49"/>
      <c r="DH6523" s="49"/>
      <c r="DI6523" s="49"/>
      <c r="DJ6523" s="49"/>
      <c r="DK6523" s="49"/>
      <c r="DL6523" s="49"/>
      <c r="DM6523" s="49"/>
      <c r="DN6523" s="49"/>
      <c r="DO6523" s="49"/>
      <c r="DP6523" s="49"/>
      <c r="DQ6523" s="49"/>
      <c r="DR6523" s="49"/>
      <c r="DS6523" s="49"/>
      <c r="DT6523" s="49"/>
      <c r="DU6523" s="49"/>
      <c r="DV6523" s="49"/>
      <c r="DW6523" s="49"/>
      <c r="DX6523" s="49"/>
      <c r="DY6523" s="49"/>
      <c r="DZ6523" s="49"/>
      <c r="EA6523" s="49"/>
      <c r="EB6523" s="49"/>
      <c r="EC6523" s="49"/>
      <c r="ED6523" s="49"/>
      <c r="EE6523" s="49"/>
      <c r="EF6523" s="49"/>
      <c r="EG6523" s="49"/>
      <c r="EH6523" s="49"/>
      <c r="EI6523" s="49"/>
      <c r="EJ6523" s="49"/>
      <c r="EK6523" s="49"/>
      <c r="EL6523" s="49"/>
      <c r="EM6523" s="49"/>
      <c r="EN6523" s="49"/>
      <c r="EO6523" s="49"/>
      <c r="EP6523" s="49"/>
      <c r="EQ6523" s="49"/>
      <c r="ER6523" s="49"/>
      <c r="ES6523" s="49"/>
      <c r="ET6523" s="49"/>
      <c r="EU6523" s="49"/>
      <c r="EV6523" s="49"/>
      <c r="EW6523" s="49"/>
      <c r="EX6523" s="49"/>
      <c r="EY6523" s="49"/>
      <c r="EZ6523" s="49"/>
      <c r="FA6523" s="49"/>
      <c r="FB6523" s="49"/>
      <c r="FC6523" s="49"/>
      <c r="FD6523" s="49"/>
      <c r="FE6523" s="49"/>
      <c r="FF6523" s="49"/>
      <c r="FG6523" s="49"/>
      <c r="FH6523" s="49"/>
      <c r="FI6523" s="49"/>
      <c r="FJ6523" s="49"/>
      <c r="FK6523" s="49"/>
      <c r="FL6523" s="49"/>
      <c r="FM6523" s="49"/>
      <c r="FN6523" s="49"/>
      <c r="FO6523" s="49"/>
      <c r="FP6523" s="49"/>
      <c r="FQ6523" s="49"/>
      <c r="FR6523" s="49"/>
      <c r="FS6523" s="49"/>
      <c r="FT6523" s="49"/>
      <c r="FU6523" s="49"/>
      <c r="FV6523" s="49"/>
      <c r="FW6523" s="49"/>
      <c r="FX6523" s="49"/>
      <c r="FY6523" s="49"/>
      <c r="FZ6523" s="49"/>
      <c r="GA6523" s="49"/>
      <c r="GB6523" s="49"/>
      <c r="GC6523" s="49"/>
      <c r="GD6523" s="49"/>
      <c r="GE6523" s="49"/>
      <c r="GF6523" s="49"/>
      <c r="GG6523" s="49"/>
      <c r="GH6523" s="49"/>
      <c r="GI6523" s="49"/>
      <c r="GJ6523" s="49"/>
      <c r="GK6523" s="49"/>
      <c r="GL6523" s="49"/>
      <c r="GM6523" s="49"/>
      <c r="GN6523" s="49"/>
      <c r="GO6523" s="49"/>
      <c r="GP6523" s="49"/>
      <c r="GQ6523" s="49"/>
      <c r="GR6523" s="49"/>
      <c r="GS6523" s="49"/>
      <c r="GT6523" s="49"/>
      <c r="GU6523" s="49"/>
      <c r="GV6523" s="49"/>
      <c r="GW6523" s="49"/>
      <c r="GX6523" s="49"/>
      <c r="GY6523" s="49"/>
      <c r="GZ6523" s="49"/>
      <c r="HA6523" s="49"/>
      <c r="HB6523" s="49"/>
      <c r="HC6523" s="49"/>
      <c r="HD6523" s="49"/>
      <c r="HE6523" s="49"/>
      <c r="HF6523" s="49"/>
      <c r="HG6523" s="49"/>
      <c r="HH6523" s="49"/>
      <c r="HI6523" s="49"/>
      <c r="HJ6523" s="49"/>
      <c r="HK6523" s="49"/>
      <c r="HL6523" s="49"/>
      <c r="HM6523" s="49"/>
      <c r="HN6523" s="49"/>
      <c r="HO6523" s="49"/>
      <c r="HP6523" s="49"/>
      <c r="HQ6523" s="49"/>
      <c r="HR6523" s="49"/>
      <c r="HS6523" s="49"/>
      <c r="HT6523" s="49"/>
      <c r="HU6523" s="49"/>
      <c r="HV6523" s="49"/>
      <c r="HW6523" s="49"/>
      <c r="HX6523" s="49"/>
      <c r="HY6523" s="49"/>
      <c r="HZ6523" s="49"/>
      <c r="IA6523" s="49"/>
      <c r="IB6523" s="49"/>
      <c r="IC6523" s="49"/>
      <c r="ID6523" s="49"/>
      <c r="IE6523" s="49"/>
      <c r="IF6523" s="49"/>
      <c r="IG6523" s="49"/>
      <c r="IH6523" s="49"/>
    </row>
    <row r="6524" spans="1:242">
      <c r="A6524" s="32">
        <v>254</v>
      </c>
      <c r="B6524" s="210" t="s">
        <v>7613</v>
      </c>
      <c r="C6524" s="555"/>
      <c r="D6524" s="32" t="s">
        <v>7597</v>
      </c>
      <c r="E6524" s="195">
        <f t="shared" si="425"/>
        <v>0.55000000000000004</v>
      </c>
      <c r="F6524" s="194">
        <v>0.18</v>
      </c>
      <c r="G6524" s="194">
        <v>0.18</v>
      </c>
      <c r="H6524" s="194">
        <v>0.19</v>
      </c>
      <c r="I6524" s="48"/>
      <c r="J6524" s="49"/>
      <c r="K6524" s="49"/>
      <c r="L6524" s="49"/>
      <c r="M6524" s="49"/>
      <c r="N6524" s="49"/>
      <c r="O6524" s="49"/>
      <c r="P6524" s="49"/>
      <c r="Q6524" s="49"/>
      <c r="R6524" s="49"/>
      <c r="S6524" s="49"/>
      <c r="T6524" s="49"/>
      <c r="U6524" s="49"/>
      <c r="V6524" s="49"/>
      <c r="W6524" s="49"/>
      <c r="X6524" s="49"/>
      <c r="Y6524" s="49"/>
      <c r="Z6524" s="49"/>
      <c r="AA6524" s="49"/>
      <c r="AB6524" s="49"/>
      <c r="AC6524" s="49"/>
      <c r="AD6524" s="49"/>
      <c r="AE6524" s="49"/>
      <c r="AF6524" s="49"/>
      <c r="AG6524" s="49"/>
      <c r="AH6524" s="49"/>
      <c r="AI6524" s="49"/>
      <c r="AJ6524" s="49"/>
      <c r="AK6524" s="49"/>
      <c r="AL6524" s="49"/>
      <c r="AM6524" s="49"/>
      <c r="AN6524" s="49"/>
      <c r="AO6524" s="49"/>
      <c r="AP6524" s="49"/>
      <c r="AQ6524" s="49"/>
      <c r="AR6524" s="49"/>
      <c r="AS6524" s="49"/>
      <c r="AT6524" s="49"/>
      <c r="AU6524" s="49"/>
      <c r="AV6524" s="49"/>
      <c r="AW6524" s="49"/>
      <c r="AX6524" s="49"/>
      <c r="AY6524" s="49"/>
      <c r="AZ6524" s="49"/>
      <c r="BA6524" s="49"/>
      <c r="BB6524" s="49"/>
      <c r="BC6524" s="49"/>
      <c r="BD6524" s="49"/>
      <c r="BE6524" s="49"/>
      <c r="BF6524" s="49"/>
      <c r="BG6524" s="49"/>
      <c r="BH6524" s="49"/>
      <c r="BI6524" s="49"/>
      <c r="BJ6524" s="49"/>
      <c r="BK6524" s="49"/>
      <c r="BL6524" s="49"/>
      <c r="BM6524" s="49"/>
      <c r="BN6524" s="49"/>
      <c r="BO6524" s="49"/>
      <c r="BP6524" s="49"/>
      <c r="BQ6524" s="49"/>
      <c r="BR6524" s="49"/>
      <c r="BS6524" s="49"/>
      <c r="BT6524" s="49"/>
      <c r="BU6524" s="49"/>
      <c r="BV6524" s="49"/>
      <c r="BW6524" s="49"/>
      <c r="BX6524" s="49"/>
      <c r="BY6524" s="49"/>
      <c r="BZ6524" s="49"/>
      <c r="CA6524" s="49"/>
      <c r="CB6524" s="49"/>
      <c r="CC6524" s="49"/>
      <c r="CD6524" s="49"/>
      <c r="CE6524" s="49"/>
      <c r="CF6524" s="49"/>
      <c r="CG6524" s="49"/>
      <c r="CH6524" s="49"/>
      <c r="CI6524" s="49"/>
      <c r="CJ6524" s="49"/>
      <c r="CK6524" s="49"/>
      <c r="CL6524" s="49"/>
      <c r="CM6524" s="49"/>
      <c r="CN6524" s="49"/>
      <c r="CO6524" s="49"/>
      <c r="CP6524" s="49"/>
      <c r="CQ6524" s="49"/>
      <c r="CR6524" s="49"/>
      <c r="CS6524" s="49"/>
      <c r="CT6524" s="49"/>
      <c r="CU6524" s="49"/>
      <c r="CV6524" s="49"/>
      <c r="CW6524" s="49"/>
      <c r="CX6524" s="49"/>
      <c r="CY6524" s="49"/>
      <c r="CZ6524" s="49"/>
      <c r="DA6524" s="49"/>
      <c r="DB6524" s="49"/>
      <c r="DC6524" s="49"/>
      <c r="DD6524" s="49"/>
      <c r="DE6524" s="49"/>
      <c r="DF6524" s="49"/>
      <c r="DG6524" s="49"/>
      <c r="DH6524" s="49"/>
      <c r="DI6524" s="49"/>
      <c r="DJ6524" s="49"/>
      <c r="DK6524" s="49"/>
      <c r="DL6524" s="49"/>
      <c r="DM6524" s="49"/>
      <c r="DN6524" s="49"/>
      <c r="DO6524" s="49"/>
      <c r="DP6524" s="49"/>
      <c r="DQ6524" s="49"/>
      <c r="DR6524" s="49"/>
      <c r="DS6524" s="49"/>
      <c r="DT6524" s="49"/>
      <c r="DU6524" s="49"/>
      <c r="DV6524" s="49"/>
      <c r="DW6524" s="49"/>
      <c r="DX6524" s="49"/>
      <c r="DY6524" s="49"/>
      <c r="DZ6524" s="49"/>
      <c r="EA6524" s="49"/>
      <c r="EB6524" s="49"/>
      <c r="EC6524" s="49"/>
      <c r="ED6524" s="49"/>
      <c r="EE6524" s="49"/>
      <c r="EF6524" s="49"/>
      <c r="EG6524" s="49"/>
      <c r="EH6524" s="49"/>
      <c r="EI6524" s="49"/>
      <c r="EJ6524" s="49"/>
      <c r="EK6524" s="49"/>
      <c r="EL6524" s="49"/>
      <c r="EM6524" s="49"/>
      <c r="EN6524" s="49"/>
      <c r="EO6524" s="49"/>
      <c r="EP6524" s="49"/>
      <c r="EQ6524" s="49"/>
      <c r="ER6524" s="49"/>
      <c r="ES6524" s="49"/>
      <c r="ET6524" s="49"/>
      <c r="EU6524" s="49"/>
      <c r="EV6524" s="49"/>
      <c r="EW6524" s="49"/>
      <c r="EX6524" s="49"/>
      <c r="EY6524" s="49"/>
      <c r="EZ6524" s="49"/>
      <c r="FA6524" s="49"/>
      <c r="FB6524" s="49"/>
      <c r="FC6524" s="49"/>
      <c r="FD6524" s="49"/>
      <c r="FE6524" s="49"/>
      <c r="FF6524" s="49"/>
      <c r="FG6524" s="49"/>
      <c r="FH6524" s="49"/>
      <c r="FI6524" s="49"/>
      <c r="FJ6524" s="49"/>
      <c r="FK6524" s="49"/>
      <c r="FL6524" s="49"/>
      <c r="FM6524" s="49"/>
      <c r="FN6524" s="49"/>
      <c r="FO6524" s="49"/>
      <c r="FP6524" s="49"/>
      <c r="FQ6524" s="49"/>
      <c r="FR6524" s="49"/>
      <c r="FS6524" s="49"/>
      <c r="FT6524" s="49"/>
      <c r="FU6524" s="49"/>
      <c r="FV6524" s="49"/>
      <c r="FW6524" s="49"/>
      <c r="FX6524" s="49"/>
      <c r="FY6524" s="49"/>
      <c r="FZ6524" s="49"/>
      <c r="GA6524" s="49"/>
      <c r="GB6524" s="49"/>
      <c r="GC6524" s="49"/>
      <c r="GD6524" s="49"/>
      <c r="GE6524" s="49"/>
      <c r="GF6524" s="49"/>
      <c r="GG6524" s="49"/>
      <c r="GH6524" s="49"/>
      <c r="GI6524" s="49"/>
      <c r="GJ6524" s="49"/>
      <c r="GK6524" s="49"/>
      <c r="GL6524" s="49"/>
      <c r="GM6524" s="49"/>
      <c r="GN6524" s="49"/>
      <c r="GO6524" s="49"/>
      <c r="GP6524" s="49"/>
      <c r="GQ6524" s="49"/>
      <c r="GR6524" s="49"/>
      <c r="GS6524" s="49"/>
      <c r="GT6524" s="49"/>
      <c r="GU6524" s="49"/>
      <c r="GV6524" s="49"/>
      <c r="GW6524" s="49"/>
      <c r="GX6524" s="49"/>
      <c r="GY6524" s="49"/>
      <c r="GZ6524" s="49"/>
      <c r="HA6524" s="49"/>
      <c r="HB6524" s="49"/>
      <c r="HC6524" s="49"/>
      <c r="HD6524" s="49"/>
      <c r="HE6524" s="49"/>
      <c r="HF6524" s="49"/>
      <c r="HG6524" s="49"/>
      <c r="HH6524" s="49"/>
      <c r="HI6524" s="49"/>
      <c r="HJ6524" s="49"/>
      <c r="HK6524" s="49"/>
      <c r="HL6524" s="49"/>
      <c r="HM6524" s="49"/>
      <c r="HN6524" s="49"/>
      <c r="HO6524" s="49"/>
      <c r="HP6524" s="49"/>
      <c r="HQ6524" s="49"/>
      <c r="HR6524" s="49"/>
      <c r="HS6524" s="49"/>
      <c r="HT6524" s="49"/>
      <c r="HU6524" s="49"/>
      <c r="HV6524" s="49"/>
      <c r="HW6524" s="49"/>
      <c r="HX6524" s="49"/>
      <c r="HY6524" s="49"/>
      <c r="HZ6524" s="49"/>
      <c r="IA6524" s="49"/>
      <c r="IB6524" s="49"/>
      <c r="IC6524" s="49"/>
      <c r="ID6524" s="49"/>
      <c r="IE6524" s="49"/>
      <c r="IF6524" s="49"/>
      <c r="IG6524" s="49"/>
      <c r="IH6524" s="49"/>
    </row>
    <row r="6525" spans="1:242">
      <c r="A6525" s="32">
        <v>255</v>
      </c>
      <c r="B6525" s="210" t="s">
        <v>7614</v>
      </c>
      <c r="C6525" s="555"/>
      <c r="D6525" s="32" t="s">
        <v>7597</v>
      </c>
      <c r="E6525" s="195">
        <f t="shared" si="425"/>
        <v>1</v>
      </c>
      <c r="F6525" s="194">
        <v>0.3</v>
      </c>
      <c r="G6525" s="194">
        <v>0.3</v>
      </c>
      <c r="H6525" s="194">
        <v>0.4</v>
      </c>
      <c r="I6525" s="48"/>
      <c r="J6525" s="49"/>
      <c r="K6525" s="49"/>
      <c r="L6525" s="49"/>
      <c r="M6525" s="49"/>
      <c r="N6525" s="49"/>
      <c r="O6525" s="49"/>
      <c r="P6525" s="49"/>
      <c r="Q6525" s="49"/>
      <c r="R6525" s="49"/>
      <c r="S6525" s="49"/>
      <c r="T6525" s="49"/>
      <c r="U6525" s="49"/>
      <c r="V6525" s="49"/>
      <c r="W6525" s="49"/>
      <c r="X6525" s="49"/>
      <c r="Y6525" s="49"/>
      <c r="Z6525" s="49"/>
      <c r="AA6525" s="49"/>
      <c r="AB6525" s="49"/>
      <c r="AC6525" s="49"/>
      <c r="AD6525" s="49"/>
      <c r="AE6525" s="49"/>
      <c r="AF6525" s="49"/>
      <c r="AG6525" s="49"/>
      <c r="AH6525" s="49"/>
      <c r="AI6525" s="49"/>
      <c r="AJ6525" s="49"/>
      <c r="AK6525" s="49"/>
      <c r="AL6525" s="49"/>
      <c r="AM6525" s="49"/>
      <c r="AN6525" s="49"/>
      <c r="AO6525" s="49"/>
      <c r="AP6525" s="49"/>
      <c r="AQ6525" s="49"/>
      <c r="AR6525" s="49"/>
      <c r="AS6525" s="49"/>
      <c r="AT6525" s="49"/>
      <c r="AU6525" s="49"/>
      <c r="AV6525" s="49"/>
      <c r="AW6525" s="49"/>
      <c r="AX6525" s="49"/>
      <c r="AY6525" s="49"/>
      <c r="AZ6525" s="49"/>
      <c r="BA6525" s="49"/>
      <c r="BB6525" s="49"/>
      <c r="BC6525" s="49"/>
      <c r="BD6525" s="49"/>
      <c r="BE6525" s="49"/>
      <c r="BF6525" s="49"/>
      <c r="BG6525" s="49"/>
      <c r="BH6525" s="49"/>
      <c r="BI6525" s="49"/>
      <c r="BJ6525" s="49"/>
      <c r="BK6525" s="49"/>
      <c r="BL6525" s="49"/>
      <c r="BM6525" s="49"/>
      <c r="BN6525" s="49"/>
      <c r="BO6525" s="49"/>
      <c r="BP6525" s="49"/>
      <c r="BQ6525" s="49"/>
      <c r="BR6525" s="49"/>
      <c r="BS6525" s="49"/>
      <c r="BT6525" s="49"/>
      <c r="BU6525" s="49"/>
      <c r="BV6525" s="49"/>
      <c r="BW6525" s="49"/>
      <c r="BX6525" s="49"/>
      <c r="BY6525" s="49"/>
      <c r="BZ6525" s="49"/>
      <c r="CA6525" s="49"/>
      <c r="CB6525" s="49"/>
      <c r="CC6525" s="49"/>
      <c r="CD6525" s="49"/>
      <c r="CE6525" s="49"/>
      <c r="CF6525" s="49"/>
      <c r="CG6525" s="49"/>
      <c r="CH6525" s="49"/>
      <c r="CI6525" s="49"/>
      <c r="CJ6525" s="49"/>
      <c r="CK6525" s="49"/>
      <c r="CL6525" s="49"/>
      <c r="CM6525" s="49"/>
      <c r="CN6525" s="49"/>
      <c r="CO6525" s="49"/>
      <c r="CP6525" s="49"/>
      <c r="CQ6525" s="49"/>
      <c r="CR6525" s="49"/>
      <c r="CS6525" s="49"/>
      <c r="CT6525" s="49"/>
      <c r="CU6525" s="49"/>
      <c r="CV6525" s="49"/>
      <c r="CW6525" s="49"/>
      <c r="CX6525" s="49"/>
      <c r="CY6525" s="49"/>
      <c r="CZ6525" s="49"/>
      <c r="DA6525" s="49"/>
      <c r="DB6525" s="49"/>
      <c r="DC6525" s="49"/>
      <c r="DD6525" s="49"/>
      <c r="DE6525" s="49"/>
      <c r="DF6525" s="49"/>
      <c r="DG6525" s="49"/>
      <c r="DH6525" s="49"/>
      <c r="DI6525" s="49"/>
      <c r="DJ6525" s="49"/>
      <c r="DK6525" s="49"/>
      <c r="DL6525" s="49"/>
      <c r="DM6525" s="49"/>
      <c r="DN6525" s="49"/>
      <c r="DO6525" s="49"/>
      <c r="DP6525" s="49"/>
      <c r="DQ6525" s="49"/>
      <c r="DR6525" s="49"/>
      <c r="DS6525" s="49"/>
      <c r="DT6525" s="49"/>
      <c r="DU6525" s="49"/>
      <c r="DV6525" s="49"/>
      <c r="DW6525" s="49"/>
      <c r="DX6525" s="49"/>
      <c r="DY6525" s="49"/>
      <c r="DZ6525" s="49"/>
      <c r="EA6525" s="49"/>
      <c r="EB6525" s="49"/>
      <c r="EC6525" s="49"/>
      <c r="ED6525" s="49"/>
      <c r="EE6525" s="49"/>
      <c r="EF6525" s="49"/>
      <c r="EG6525" s="49"/>
      <c r="EH6525" s="49"/>
      <c r="EI6525" s="49"/>
      <c r="EJ6525" s="49"/>
      <c r="EK6525" s="49"/>
      <c r="EL6525" s="49"/>
      <c r="EM6525" s="49"/>
      <c r="EN6525" s="49"/>
      <c r="EO6525" s="49"/>
      <c r="EP6525" s="49"/>
      <c r="EQ6525" s="49"/>
      <c r="ER6525" s="49"/>
      <c r="ES6525" s="49"/>
      <c r="ET6525" s="49"/>
      <c r="EU6525" s="49"/>
      <c r="EV6525" s="49"/>
      <c r="EW6525" s="49"/>
      <c r="EX6525" s="49"/>
      <c r="EY6525" s="49"/>
      <c r="EZ6525" s="49"/>
      <c r="FA6525" s="49"/>
      <c r="FB6525" s="49"/>
      <c r="FC6525" s="49"/>
      <c r="FD6525" s="49"/>
      <c r="FE6525" s="49"/>
      <c r="FF6525" s="49"/>
      <c r="FG6525" s="49"/>
      <c r="FH6525" s="49"/>
      <c r="FI6525" s="49"/>
      <c r="FJ6525" s="49"/>
      <c r="FK6525" s="49"/>
      <c r="FL6525" s="49"/>
      <c r="FM6525" s="49"/>
      <c r="FN6525" s="49"/>
      <c r="FO6525" s="49"/>
      <c r="FP6525" s="49"/>
      <c r="FQ6525" s="49"/>
      <c r="FR6525" s="49"/>
      <c r="FS6525" s="49"/>
      <c r="FT6525" s="49"/>
      <c r="FU6525" s="49"/>
      <c r="FV6525" s="49"/>
      <c r="FW6525" s="49"/>
      <c r="FX6525" s="49"/>
      <c r="FY6525" s="49"/>
      <c r="FZ6525" s="49"/>
      <c r="GA6525" s="49"/>
      <c r="GB6525" s="49"/>
      <c r="GC6525" s="49"/>
      <c r="GD6525" s="49"/>
      <c r="GE6525" s="49"/>
      <c r="GF6525" s="49"/>
      <c r="GG6525" s="49"/>
      <c r="GH6525" s="49"/>
      <c r="GI6525" s="49"/>
      <c r="GJ6525" s="49"/>
      <c r="GK6525" s="49"/>
      <c r="GL6525" s="49"/>
      <c r="GM6525" s="49"/>
      <c r="GN6525" s="49"/>
      <c r="GO6525" s="49"/>
      <c r="GP6525" s="49"/>
      <c r="GQ6525" s="49"/>
      <c r="GR6525" s="49"/>
      <c r="GS6525" s="49"/>
      <c r="GT6525" s="49"/>
      <c r="GU6525" s="49"/>
      <c r="GV6525" s="49"/>
      <c r="GW6525" s="49"/>
      <c r="GX6525" s="49"/>
      <c r="GY6525" s="49"/>
      <c r="GZ6525" s="49"/>
      <c r="HA6525" s="49"/>
      <c r="HB6525" s="49"/>
      <c r="HC6525" s="49"/>
      <c r="HD6525" s="49"/>
      <c r="HE6525" s="49"/>
      <c r="HF6525" s="49"/>
      <c r="HG6525" s="49"/>
      <c r="HH6525" s="49"/>
      <c r="HI6525" s="49"/>
      <c r="HJ6525" s="49"/>
      <c r="HK6525" s="49"/>
      <c r="HL6525" s="49"/>
      <c r="HM6525" s="49"/>
      <c r="HN6525" s="49"/>
      <c r="HO6525" s="49"/>
      <c r="HP6525" s="49"/>
      <c r="HQ6525" s="49"/>
      <c r="HR6525" s="49"/>
      <c r="HS6525" s="49"/>
      <c r="HT6525" s="49"/>
      <c r="HU6525" s="49"/>
      <c r="HV6525" s="49"/>
      <c r="HW6525" s="49"/>
      <c r="HX6525" s="49"/>
      <c r="HY6525" s="49"/>
      <c r="HZ6525" s="49"/>
      <c r="IA6525" s="49"/>
      <c r="IB6525" s="49"/>
      <c r="IC6525" s="49"/>
      <c r="ID6525" s="49"/>
      <c r="IE6525" s="49"/>
      <c r="IF6525" s="49"/>
      <c r="IG6525" s="49"/>
      <c r="IH6525" s="49"/>
    </row>
    <row r="6526" spans="1:242">
      <c r="A6526" s="32">
        <v>256</v>
      </c>
      <c r="B6526" s="210" t="s">
        <v>7615</v>
      </c>
      <c r="C6526" s="555"/>
      <c r="D6526" s="32" t="s">
        <v>7597</v>
      </c>
      <c r="E6526" s="461">
        <f t="shared" si="425"/>
        <v>0.16999999999999998</v>
      </c>
      <c r="F6526" s="194">
        <v>0.06</v>
      </c>
      <c r="G6526" s="194">
        <v>0.06</v>
      </c>
      <c r="H6526" s="194">
        <v>0.05</v>
      </c>
      <c r="I6526" s="48"/>
      <c r="J6526" s="49"/>
      <c r="K6526" s="49"/>
      <c r="L6526" s="49"/>
      <c r="M6526" s="49"/>
      <c r="N6526" s="49"/>
      <c r="O6526" s="49"/>
      <c r="P6526" s="49"/>
      <c r="Q6526" s="49"/>
      <c r="R6526" s="49"/>
      <c r="S6526" s="49"/>
      <c r="T6526" s="49"/>
      <c r="U6526" s="49"/>
      <c r="V6526" s="49"/>
      <c r="W6526" s="49"/>
      <c r="X6526" s="49"/>
      <c r="Y6526" s="49"/>
      <c r="Z6526" s="49"/>
      <c r="AA6526" s="49"/>
      <c r="AB6526" s="49"/>
      <c r="AC6526" s="49"/>
      <c r="AD6526" s="49"/>
      <c r="AE6526" s="49"/>
      <c r="AF6526" s="49"/>
      <c r="AG6526" s="49"/>
      <c r="AH6526" s="49"/>
      <c r="AI6526" s="49"/>
      <c r="AJ6526" s="49"/>
      <c r="AK6526" s="49"/>
      <c r="AL6526" s="49"/>
      <c r="AM6526" s="49"/>
      <c r="AN6526" s="49"/>
      <c r="AO6526" s="49"/>
      <c r="AP6526" s="49"/>
      <c r="AQ6526" s="49"/>
      <c r="AR6526" s="49"/>
      <c r="AS6526" s="49"/>
      <c r="AT6526" s="49"/>
      <c r="AU6526" s="49"/>
      <c r="AV6526" s="49"/>
      <c r="AW6526" s="49"/>
      <c r="AX6526" s="49"/>
      <c r="AY6526" s="49"/>
      <c r="AZ6526" s="49"/>
      <c r="BA6526" s="49"/>
      <c r="BB6526" s="49"/>
      <c r="BC6526" s="49"/>
      <c r="BD6526" s="49"/>
      <c r="BE6526" s="49"/>
      <c r="BF6526" s="49"/>
      <c r="BG6526" s="49"/>
      <c r="BH6526" s="49"/>
      <c r="BI6526" s="49"/>
      <c r="BJ6526" s="49"/>
      <c r="BK6526" s="49"/>
      <c r="BL6526" s="49"/>
      <c r="BM6526" s="49"/>
      <c r="BN6526" s="49"/>
      <c r="BO6526" s="49"/>
      <c r="BP6526" s="49"/>
      <c r="BQ6526" s="49"/>
      <c r="BR6526" s="49"/>
      <c r="BS6526" s="49"/>
      <c r="BT6526" s="49"/>
      <c r="BU6526" s="49"/>
      <c r="BV6526" s="49"/>
      <c r="BW6526" s="49"/>
      <c r="BX6526" s="49"/>
      <c r="BY6526" s="49"/>
      <c r="BZ6526" s="49"/>
      <c r="CA6526" s="49"/>
      <c r="CB6526" s="49"/>
      <c r="CC6526" s="49"/>
      <c r="CD6526" s="49"/>
      <c r="CE6526" s="49"/>
      <c r="CF6526" s="49"/>
      <c r="CG6526" s="49"/>
      <c r="CH6526" s="49"/>
      <c r="CI6526" s="49"/>
      <c r="CJ6526" s="49"/>
      <c r="CK6526" s="49"/>
      <c r="CL6526" s="49"/>
      <c r="CM6526" s="49"/>
      <c r="CN6526" s="49"/>
      <c r="CO6526" s="49"/>
      <c r="CP6526" s="49"/>
      <c r="CQ6526" s="49"/>
      <c r="CR6526" s="49"/>
      <c r="CS6526" s="49"/>
      <c r="CT6526" s="49"/>
      <c r="CU6526" s="49"/>
      <c r="CV6526" s="49"/>
      <c r="CW6526" s="49"/>
      <c r="CX6526" s="49"/>
      <c r="CY6526" s="49"/>
      <c r="CZ6526" s="49"/>
      <c r="DA6526" s="49"/>
      <c r="DB6526" s="49"/>
      <c r="DC6526" s="49"/>
      <c r="DD6526" s="49"/>
      <c r="DE6526" s="49"/>
      <c r="DF6526" s="49"/>
      <c r="DG6526" s="49"/>
      <c r="DH6526" s="49"/>
      <c r="DI6526" s="49"/>
      <c r="DJ6526" s="49"/>
      <c r="DK6526" s="49"/>
      <c r="DL6526" s="49"/>
      <c r="DM6526" s="49"/>
      <c r="DN6526" s="49"/>
      <c r="DO6526" s="49"/>
      <c r="DP6526" s="49"/>
      <c r="DQ6526" s="49"/>
      <c r="DR6526" s="49"/>
      <c r="DS6526" s="49"/>
      <c r="DT6526" s="49"/>
      <c r="DU6526" s="49"/>
      <c r="DV6526" s="49"/>
      <c r="DW6526" s="49"/>
      <c r="DX6526" s="49"/>
      <c r="DY6526" s="49"/>
      <c r="DZ6526" s="49"/>
      <c r="EA6526" s="49"/>
      <c r="EB6526" s="49"/>
      <c r="EC6526" s="49"/>
      <c r="ED6526" s="49"/>
      <c r="EE6526" s="49"/>
      <c r="EF6526" s="49"/>
      <c r="EG6526" s="49"/>
      <c r="EH6526" s="49"/>
      <c r="EI6526" s="49"/>
      <c r="EJ6526" s="49"/>
      <c r="EK6526" s="49"/>
      <c r="EL6526" s="49"/>
      <c r="EM6526" s="49"/>
      <c r="EN6526" s="49"/>
      <c r="EO6526" s="49"/>
      <c r="EP6526" s="49"/>
      <c r="EQ6526" s="49"/>
      <c r="ER6526" s="49"/>
      <c r="ES6526" s="49"/>
      <c r="ET6526" s="49"/>
      <c r="EU6526" s="49"/>
      <c r="EV6526" s="49"/>
      <c r="EW6526" s="49"/>
      <c r="EX6526" s="49"/>
      <c r="EY6526" s="49"/>
      <c r="EZ6526" s="49"/>
      <c r="FA6526" s="49"/>
      <c r="FB6526" s="49"/>
      <c r="FC6526" s="49"/>
      <c r="FD6526" s="49"/>
      <c r="FE6526" s="49"/>
      <c r="FF6526" s="49"/>
      <c r="FG6526" s="49"/>
      <c r="FH6526" s="49"/>
      <c r="FI6526" s="49"/>
      <c r="FJ6526" s="49"/>
      <c r="FK6526" s="49"/>
      <c r="FL6526" s="49"/>
      <c r="FM6526" s="49"/>
      <c r="FN6526" s="49"/>
      <c r="FO6526" s="49"/>
      <c r="FP6526" s="49"/>
      <c r="FQ6526" s="49"/>
      <c r="FR6526" s="49"/>
      <c r="FS6526" s="49"/>
      <c r="FT6526" s="49"/>
      <c r="FU6526" s="49"/>
      <c r="FV6526" s="49"/>
      <c r="FW6526" s="49"/>
      <c r="FX6526" s="49"/>
      <c r="FY6526" s="49"/>
      <c r="FZ6526" s="49"/>
      <c r="GA6526" s="49"/>
      <c r="GB6526" s="49"/>
      <c r="GC6526" s="49"/>
      <c r="GD6526" s="49"/>
      <c r="GE6526" s="49"/>
      <c r="GF6526" s="49"/>
      <c r="GG6526" s="49"/>
      <c r="GH6526" s="49"/>
      <c r="GI6526" s="49"/>
      <c r="GJ6526" s="49"/>
      <c r="GK6526" s="49"/>
      <c r="GL6526" s="49"/>
      <c r="GM6526" s="49"/>
      <c r="GN6526" s="49"/>
      <c r="GO6526" s="49"/>
      <c r="GP6526" s="49"/>
      <c r="GQ6526" s="49"/>
      <c r="GR6526" s="49"/>
      <c r="GS6526" s="49"/>
      <c r="GT6526" s="49"/>
      <c r="GU6526" s="49"/>
      <c r="GV6526" s="49"/>
      <c r="GW6526" s="49"/>
      <c r="GX6526" s="49"/>
      <c r="GY6526" s="49"/>
      <c r="GZ6526" s="49"/>
      <c r="HA6526" s="49"/>
      <c r="HB6526" s="49"/>
      <c r="HC6526" s="49"/>
      <c r="HD6526" s="49"/>
      <c r="HE6526" s="49"/>
      <c r="HF6526" s="49"/>
      <c r="HG6526" s="49"/>
      <c r="HH6526" s="49"/>
      <c r="HI6526" s="49"/>
      <c r="HJ6526" s="49"/>
      <c r="HK6526" s="49"/>
      <c r="HL6526" s="49"/>
      <c r="HM6526" s="49"/>
      <c r="HN6526" s="49"/>
      <c r="HO6526" s="49"/>
      <c r="HP6526" s="49"/>
      <c r="HQ6526" s="49"/>
      <c r="HR6526" s="49"/>
      <c r="HS6526" s="49"/>
      <c r="HT6526" s="49"/>
      <c r="HU6526" s="49"/>
      <c r="HV6526" s="49"/>
      <c r="HW6526" s="49"/>
      <c r="HX6526" s="49"/>
      <c r="HY6526" s="49"/>
      <c r="HZ6526" s="49"/>
      <c r="IA6526" s="49"/>
      <c r="IB6526" s="49"/>
      <c r="IC6526" s="49"/>
      <c r="ID6526" s="49"/>
      <c r="IE6526" s="49"/>
      <c r="IF6526" s="49"/>
      <c r="IG6526" s="49"/>
      <c r="IH6526" s="49"/>
    </row>
    <row r="6527" spans="1:242">
      <c r="A6527" s="32">
        <v>257</v>
      </c>
      <c r="B6527" s="210" t="s">
        <v>7616</v>
      </c>
      <c r="C6527" s="555"/>
      <c r="D6527" s="32" t="s">
        <v>7597</v>
      </c>
      <c r="E6527" s="195">
        <f t="shared" si="425"/>
        <v>1</v>
      </c>
      <c r="F6527" s="194">
        <v>0.3</v>
      </c>
      <c r="G6527" s="194">
        <v>0.3</v>
      </c>
      <c r="H6527" s="194">
        <v>0.4</v>
      </c>
      <c r="I6527" s="48"/>
      <c r="J6527" s="49"/>
      <c r="K6527" s="49"/>
      <c r="L6527" s="49"/>
      <c r="M6527" s="49"/>
      <c r="N6527" s="49"/>
      <c r="O6527" s="49"/>
      <c r="P6527" s="49"/>
      <c r="Q6527" s="49"/>
      <c r="R6527" s="49"/>
      <c r="S6527" s="49"/>
      <c r="T6527" s="49"/>
      <c r="U6527" s="49"/>
      <c r="V6527" s="49"/>
      <c r="W6527" s="49"/>
      <c r="X6527" s="49"/>
      <c r="Y6527" s="49"/>
      <c r="Z6527" s="49"/>
      <c r="AA6527" s="49"/>
      <c r="AB6527" s="49"/>
      <c r="AC6527" s="49"/>
      <c r="AD6527" s="49"/>
      <c r="AE6527" s="49"/>
      <c r="AF6527" s="49"/>
      <c r="AG6527" s="49"/>
      <c r="AH6527" s="49"/>
      <c r="AI6527" s="49"/>
      <c r="AJ6527" s="49"/>
      <c r="AK6527" s="49"/>
      <c r="AL6527" s="49"/>
      <c r="AM6527" s="49"/>
      <c r="AN6527" s="49"/>
      <c r="AO6527" s="49"/>
      <c r="AP6527" s="49"/>
      <c r="AQ6527" s="49"/>
      <c r="AR6527" s="49"/>
      <c r="AS6527" s="49"/>
      <c r="AT6527" s="49"/>
      <c r="AU6527" s="49"/>
      <c r="AV6527" s="49"/>
      <c r="AW6527" s="49"/>
      <c r="AX6527" s="49"/>
      <c r="AY6527" s="49"/>
      <c r="AZ6527" s="49"/>
      <c r="BA6527" s="49"/>
      <c r="BB6527" s="49"/>
      <c r="BC6527" s="49"/>
      <c r="BD6527" s="49"/>
      <c r="BE6527" s="49"/>
      <c r="BF6527" s="49"/>
      <c r="BG6527" s="49"/>
      <c r="BH6527" s="49"/>
      <c r="BI6527" s="49"/>
      <c r="BJ6527" s="49"/>
      <c r="BK6527" s="49"/>
      <c r="BL6527" s="49"/>
      <c r="BM6527" s="49"/>
      <c r="BN6527" s="49"/>
      <c r="BO6527" s="49"/>
      <c r="BP6527" s="49"/>
      <c r="BQ6527" s="49"/>
      <c r="BR6527" s="49"/>
      <c r="BS6527" s="49"/>
      <c r="BT6527" s="49"/>
      <c r="BU6527" s="49"/>
      <c r="BV6527" s="49"/>
      <c r="BW6527" s="49"/>
      <c r="BX6527" s="49"/>
      <c r="BY6527" s="49"/>
      <c r="BZ6527" s="49"/>
      <c r="CA6527" s="49"/>
      <c r="CB6527" s="49"/>
      <c r="CC6527" s="49"/>
      <c r="CD6527" s="49"/>
      <c r="CE6527" s="49"/>
      <c r="CF6527" s="49"/>
      <c r="CG6527" s="49"/>
      <c r="CH6527" s="49"/>
      <c r="CI6527" s="49"/>
      <c r="CJ6527" s="49"/>
      <c r="CK6527" s="49"/>
      <c r="CL6527" s="49"/>
      <c r="CM6527" s="49"/>
      <c r="CN6527" s="49"/>
      <c r="CO6527" s="49"/>
      <c r="CP6527" s="49"/>
      <c r="CQ6527" s="49"/>
      <c r="CR6527" s="49"/>
      <c r="CS6527" s="49"/>
      <c r="CT6527" s="49"/>
      <c r="CU6527" s="49"/>
      <c r="CV6527" s="49"/>
      <c r="CW6527" s="49"/>
      <c r="CX6527" s="49"/>
      <c r="CY6527" s="49"/>
      <c r="CZ6527" s="49"/>
      <c r="DA6527" s="49"/>
      <c r="DB6527" s="49"/>
      <c r="DC6527" s="49"/>
      <c r="DD6527" s="49"/>
      <c r="DE6527" s="49"/>
      <c r="DF6527" s="49"/>
      <c r="DG6527" s="49"/>
      <c r="DH6527" s="49"/>
      <c r="DI6527" s="49"/>
      <c r="DJ6527" s="49"/>
      <c r="DK6527" s="49"/>
      <c r="DL6527" s="49"/>
      <c r="DM6527" s="49"/>
      <c r="DN6527" s="49"/>
      <c r="DO6527" s="49"/>
      <c r="DP6527" s="49"/>
      <c r="DQ6527" s="49"/>
      <c r="DR6527" s="49"/>
      <c r="DS6527" s="49"/>
      <c r="DT6527" s="49"/>
      <c r="DU6527" s="49"/>
      <c r="DV6527" s="49"/>
      <c r="DW6527" s="49"/>
      <c r="DX6527" s="49"/>
      <c r="DY6527" s="49"/>
      <c r="DZ6527" s="49"/>
      <c r="EA6527" s="49"/>
      <c r="EB6527" s="49"/>
      <c r="EC6527" s="49"/>
      <c r="ED6527" s="49"/>
      <c r="EE6527" s="49"/>
      <c r="EF6527" s="49"/>
      <c r="EG6527" s="49"/>
      <c r="EH6527" s="49"/>
      <c r="EI6527" s="49"/>
      <c r="EJ6527" s="49"/>
      <c r="EK6527" s="49"/>
      <c r="EL6527" s="49"/>
      <c r="EM6527" s="49"/>
      <c r="EN6527" s="49"/>
      <c r="EO6527" s="49"/>
      <c r="EP6527" s="49"/>
      <c r="EQ6527" s="49"/>
      <c r="ER6527" s="49"/>
      <c r="ES6527" s="49"/>
      <c r="ET6527" s="49"/>
      <c r="EU6527" s="49"/>
      <c r="EV6527" s="49"/>
      <c r="EW6527" s="49"/>
      <c r="EX6527" s="49"/>
      <c r="EY6527" s="49"/>
      <c r="EZ6527" s="49"/>
      <c r="FA6527" s="49"/>
      <c r="FB6527" s="49"/>
      <c r="FC6527" s="49"/>
      <c r="FD6527" s="49"/>
      <c r="FE6527" s="49"/>
      <c r="FF6527" s="49"/>
      <c r="FG6527" s="49"/>
      <c r="FH6527" s="49"/>
      <c r="FI6527" s="49"/>
      <c r="FJ6527" s="49"/>
      <c r="FK6527" s="49"/>
      <c r="FL6527" s="49"/>
      <c r="FM6527" s="49"/>
      <c r="FN6527" s="49"/>
      <c r="FO6527" s="49"/>
      <c r="FP6527" s="49"/>
      <c r="FQ6527" s="49"/>
      <c r="FR6527" s="49"/>
      <c r="FS6527" s="49"/>
      <c r="FT6527" s="49"/>
      <c r="FU6527" s="49"/>
      <c r="FV6527" s="49"/>
      <c r="FW6527" s="49"/>
      <c r="FX6527" s="49"/>
      <c r="FY6527" s="49"/>
      <c r="FZ6527" s="49"/>
      <c r="GA6527" s="49"/>
      <c r="GB6527" s="49"/>
      <c r="GC6527" s="49"/>
      <c r="GD6527" s="49"/>
      <c r="GE6527" s="49"/>
      <c r="GF6527" s="49"/>
      <c r="GG6527" s="49"/>
      <c r="GH6527" s="49"/>
      <c r="GI6527" s="49"/>
      <c r="GJ6527" s="49"/>
      <c r="GK6527" s="49"/>
      <c r="GL6527" s="49"/>
      <c r="GM6527" s="49"/>
      <c r="GN6527" s="49"/>
      <c r="GO6527" s="49"/>
      <c r="GP6527" s="49"/>
      <c r="GQ6527" s="49"/>
      <c r="GR6527" s="49"/>
      <c r="GS6527" s="49"/>
      <c r="GT6527" s="49"/>
      <c r="GU6527" s="49"/>
      <c r="GV6527" s="49"/>
      <c r="GW6527" s="49"/>
      <c r="GX6527" s="49"/>
      <c r="GY6527" s="49"/>
      <c r="GZ6527" s="49"/>
      <c r="HA6527" s="49"/>
      <c r="HB6527" s="49"/>
      <c r="HC6527" s="49"/>
      <c r="HD6527" s="49"/>
      <c r="HE6527" s="49"/>
      <c r="HF6527" s="49"/>
      <c r="HG6527" s="49"/>
      <c r="HH6527" s="49"/>
      <c r="HI6527" s="49"/>
      <c r="HJ6527" s="49"/>
      <c r="HK6527" s="49"/>
      <c r="HL6527" s="49"/>
      <c r="HM6527" s="49"/>
      <c r="HN6527" s="49"/>
      <c r="HO6527" s="49"/>
      <c r="HP6527" s="49"/>
      <c r="HQ6527" s="49"/>
      <c r="HR6527" s="49"/>
      <c r="HS6527" s="49"/>
      <c r="HT6527" s="49"/>
      <c r="HU6527" s="49"/>
      <c r="HV6527" s="49"/>
      <c r="HW6527" s="49"/>
      <c r="HX6527" s="49"/>
      <c r="HY6527" s="49"/>
      <c r="HZ6527" s="49"/>
      <c r="IA6527" s="49"/>
      <c r="IB6527" s="49"/>
      <c r="IC6527" s="49"/>
      <c r="ID6527" s="49"/>
      <c r="IE6527" s="49"/>
      <c r="IF6527" s="49"/>
      <c r="IG6527" s="49"/>
      <c r="IH6527" s="49"/>
    </row>
    <row r="6528" spans="1:242">
      <c r="A6528" s="32">
        <v>258</v>
      </c>
      <c r="B6528" s="210" t="s">
        <v>7617</v>
      </c>
      <c r="C6528" s="555"/>
      <c r="D6528" s="32" t="s">
        <v>7597</v>
      </c>
      <c r="E6528" s="195">
        <f t="shared" si="425"/>
        <v>1</v>
      </c>
      <c r="F6528" s="194">
        <v>0.3</v>
      </c>
      <c r="G6528" s="194">
        <v>0.3</v>
      </c>
      <c r="H6528" s="194">
        <v>0.4</v>
      </c>
      <c r="I6528" s="48"/>
      <c r="J6528" s="49"/>
      <c r="K6528" s="49"/>
      <c r="L6528" s="49"/>
      <c r="M6528" s="49"/>
      <c r="N6528" s="49"/>
      <c r="O6528" s="49"/>
      <c r="P6528" s="49"/>
      <c r="Q6528" s="49"/>
      <c r="R6528" s="49"/>
      <c r="S6528" s="49"/>
      <c r="T6528" s="49"/>
      <c r="U6528" s="49"/>
      <c r="V6528" s="49"/>
      <c r="W6528" s="49"/>
      <c r="X6528" s="49"/>
      <c r="Y6528" s="49"/>
      <c r="Z6528" s="49"/>
      <c r="AA6528" s="49"/>
      <c r="AB6528" s="49"/>
      <c r="AC6528" s="49"/>
      <c r="AD6528" s="49"/>
      <c r="AE6528" s="49"/>
      <c r="AF6528" s="49"/>
      <c r="AG6528" s="49"/>
      <c r="AH6528" s="49"/>
      <c r="AI6528" s="49"/>
      <c r="AJ6528" s="49"/>
      <c r="AK6528" s="49"/>
      <c r="AL6528" s="49"/>
      <c r="AM6528" s="49"/>
      <c r="AN6528" s="49"/>
      <c r="AO6528" s="49"/>
      <c r="AP6528" s="49"/>
      <c r="AQ6528" s="49"/>
      <c r="AR6528" s="49"/>
      <c r="AS6528" s="49"/>
      <c r="AT6528" s="49"/>
      <c r="AU6528" s="49"/>
      <c r="AV6528" s="49"/>
      <c r="AW6528" s="49"/>
      <c r="AX6528" s="49"/>
      <c r="AY6528" s="49"/>
      <c r="AZ6528" s="49"/>
      <c r="BA6528" s="49"/>
      <c r="BB6528" s="49"/>
      <c r="BC6528" s="49"/>
      <c r="BD6528" s="49"/>
      <c r="BE6528" s="49"/>
      <c r="BF6528" s="49"/>
      <c r="BG6528" s="49"/>
      <c r="BH6528" s="49"/>
      <c r="BI6528" s="49"/>
      <c r="BJ6528" s="49"/>
      <c r="BK6528" s="49"/>
      <c r="BL6528" s="49"/>
      <c r="BM6528" s="49"/>
      <c r="BN6528" s="49"/>
      <c r="BO6528" s="49"/>
      <c r="BP6528" s="49"/>
      <c r="BQ6528" s="49"/>
      <c r="BR6528" s="49"/>
      <c r="BS6528" s="49"/>
      <c r="BT6528" s="49"/>
      <c r="BU6528" s="49"/>
      <c r="BV6528" s="49"/>
      <c r="BW6528" s="49"/>
      <c r="BX6528" s="49"/>
      <c r="BY6528" s="49"/>
      <c r="BZ6528" s="49"/>
      <c r="CA6528" s="49"/>
      <c r="CB6528" s="49"/>
      <c r="CC6528" s="49"/>
      <c r="CD6528" s="49"/>
      <c r="CE6528" s="49"/>
      <c r="CF6528" s="49"/>
      <c r="CG6528" s="49"/>
      <c r="CH6528" s="49"/>
      <c r="CI6528" s="49"/>
      <c r="CJ6528" s="49"/>
      <c r="CK6528" s="49"/>
      <c r="CL6528" s="49"/>
      <c r="CM6528" s="49"/>
      <c r="CN6528" s="49"/>
      <c r="CO6528" s="49"/>
      <c r="CP6528" s="49"/>
      <c r="CQ6528" s="49"/>
      <c r="CR6528" s="49"/>
      <c r="CS6528" s="49"/>
      <c r="CT6528" s="49"/>
      <c r="CU6528" s="49"/>
      <c r="CV6528" s="49"/>
      <c r="CW6528" s="49"/>
      <c r="CX6528" s="49"/>
      <c r="CY6528" s="49"/>
      <c r="CZ6528" s="49"/>
      <c r="DA6528" s="49"/>
      <c r="DB6528" s="49"/>
      <c r="DC6528" s="49"/>
      <c r="DD6528" s="49"/>
      <c r="DE6528" s="49"/>
      <c r="DF6528" s="49"/>
      <c r="DG6528" s="49"/>
      <c r="DH6528" s="49"/>
      <c r="DI6528" s="49"/>
      <c r="DJ6528" s="49"/>
      <c r="DK6528" s="49"/>
      <c r="DL6528" s="49"/>
      <c r="DM6528" s="49"/>
      <c r="DN6528" s="49"/>
      <c r="DO6528" s="49"/>
      <c r="DP6528" s="49"/>
      <c r="DQ6528" s="49"/>
      <c r="DR6528" s="49"/>
      <c r="DS6528" s="49"/>
      <c r="DT6528" s="49"/>
      <c r="DU6528" s="49"/>
      <c r="DV6528" s="49"/>
      <c r="DW6528" s="49"/>
      <c r="DX6528" s="49"/>
      <c r="DY6528" s="49"/>
      <c r="DZ6528" s="49"/>
      <c r="EA6528" s="49"/>
      <c r="EB6528" s="49"/>
      <c r="EC6528" s="49"/>
      <c r="ED6528" s="49"/>
      <c r="EE6528" s="49"/>
      <c r="EF6528" s="49"/>
      <c r="EG6528" s="49"/>
      <c r="EH6528" s="49"/>
      <c r="EI6528" s="49"/>
      <c r="EJ6528" s="49"/>
      <c r="EK6528" s="49"/>
      <c r="EL6528" s="49"/>
      <c r="EM6528" s="49"/>
      <c r="EN6528" s="49"/>
      <c r="EO6528" s="49"/>
      <c r="EP6528" s="49"/>
      <c r="EQ6528" s="49"/>
      <c r="ER6528" s="49"/>
      <c r="ES6528" s="49"/>
      <c r="ET6528" s="49"/>
      <c r="EU6528" s="49"/>
      <c r="EV6528" s="49"/>
      <c r="EW6528" s="49"/>
      <c r="EX6528" s="49"/>
      <c r="EY6528" s="49"/>
      <c r="EZ6528" s="49"/>
      <c r="FA6528" s="49"/>
      <c r="FB6528" s="49"/>
      <c r="FC6528" s="49"/>
      <c r="FD6528" s="49"/>
      <c r="FE6528" s="49"/>
      <c r="FF6528" s="49"/>
      <c r="FG6528" s="49"/>
      <c r="FH6528" s="49"/>
      <c r="FI6528" s="49"/>
      <c r="FJ6528" s="49"/>
      <c r="FK6528" s="49"/>
      <c r="FL6528" s="49"/>
      <c r="FM6528" s="49"/>
      <c r="FN6528" s="49"/>
      <c r="FO6528" s="49"/>
      <c r="FP6528" s="49"/>
      <c r="FQ6528" s="49"/>
      <c r="FR6528" s="49"/>
      <c r="FS6528" s="49"/>
      <c r="FT6528" s="49"/>
      <c r="FU6528" s="49"/>
      <c r="FV6528" s="49"/>
      <c r="FW6528" s="49"/>
      <c r="FX6528" s="49"/>
      <c r="FY6528" s="49"/>
      <c r="FZ6528" s="49"/>
      <c r="GA6528" s="49"/>
      <c r="GB6528" s="49"/>
      <c r="GC6528" s="49"/>
      <c r="GD6528" s="49"/>
      <c r="GE6528" s="49"/>
      <c r="GF6528" s="49"/>
      <c r="GG6528" s="49"/>
      <c r="GH6528" s="49"/>
      <c r="GI6528" s="49"/>
      <c r="GJ6528" s="49"/>
      <c r="GK6528" s="49"/>
      <c r="GL6528" s="49"/>
      <c r="GM6528" s="49"/>
      <c r="GN6528" s="49"/>
      <c r="GO6528" s="49"/>
      <c r="GP6528" s="49"/>
      <c r="GQ6528" s="49"/>
      <c r="GR6528" s="49"/>
      <c r="GS6528" s="49"/>
      <c r="GT6528" s="49"/>
      <c r="GU6528" s="49"/>
      <c r="GV6528" s="49"/>
      <c r="GW6528" s="49"/>
      <c r="GX6528" s="49"/>
      <c r="GY6528" s="49"/>
      <c r="GZ6528" s="49"/>
      <c r="HA6528" s="49"/>
      <c r="HB6528" s="49"/>
      <c r="HC6528" s="49"/>
      <c r="HD6528" s="49"/>
      <c r="HE6528" s="49"/>
      <c r="HF6528" s="49"/>
      <c r="HG6528" s="49"/>
      <c r="HH6528" s="49"/>
      <c r="HI6528" s="49"/>
      <c r="HJ6528" s="49"/>
      <c r="HK6528" s="49"/>
      <c r="HL6528" s="49"/>
      <c r="HM6528" s="49"/>
      <c r="HN6528" s="49"/>
      <c r="HO6528" s="49"/>
      <c r="HP6528" s="49"/>
      <c r="HQ6528" s="49"/>
      <c r="HR6528" s="49"/>
      <c r="HS6528" s="49"/>
      <c r="HT6528" s="49"/>
      <c r="HU6528" s="49"/>
      <c r="HV6528" s="49"/>
      <c r="HW6528" s="49"/>
      <c r="HX6528" s="49"/>
      <c r="HY6528" s="49"/>
      <c r="HZ6528" s="49"/>
      <c r="IA6528" s="49"/>
      <c r="IB6528" s="49"/>
      <c r="IC6528" s="49"/>
      <c r="ID6528" s="49"/>
      <c r="IE6528" s="49"/>
      <c r="IF6528" s="49"/>
      <c r="IG6528" s="49"/>
      <c r="IH6528" s="49"/>
    </row>
    <row r="6529" spans="1:242">
      <c r="A6529" s="32">
        <v>259</v>
      </c>
      <c r="B6529" s="210" t="s">
        <v>7618</v>
      </c>
      <c r="C6529" s="555"/>
      <c r="D6529" s="32" t="s">
        <v>7597</v>
      </c>
      <c r="E6529" s="195">
        <f t="shared" si="425"/>
        <v>1</v>
      </c>
      <c r="F6529" s="194">
        <v>0.3</v>
      </c>
      <c r="G6529" s="194">
        <v>0.3</v>
      </c>
      <c r="H6529" s="194">
        <v>0.4</v>
      </c>
      <c r="I6529" s="48"/>
      <c r="J6529" s="49"/>
      <c r="K6529" s="49"/>
      <c r="L6529" s="49"/>
      <c r="M6529" s="49"/>
      <c r="N6529" s="49"/>
      <c r="O6529" s="49"/>
      <c r="P6529" s="49"/>
      <c r="Q6529" s="49"/>
      <c r="R6529" s="49"/>
      <c r="S6529" s="49"/>
      <c r="T6529" s="49"/>
      <c r="U6529" s="49"/>
      <c r="V6529" s="49"/>
      <c r="W6529" s="49"/>
      <c r="X6529" s="49"/>
      <c r="Y6529" s="49"/>
      <c r="Z6529" s="49"/>
      <c r="AA6529" s="49"/>
      <c r="AB6529" s="49"/>
      <c r="AC6529" s="49"/>
      <c r="AD6529" s="49"/>
      <c r="AE6529" s="49"/>
      <c r="AF6529" s="49"/>
      <c r="AG6529" s="49"/>
      <c r="AH6529" s="49"/>
      <c r="AI6529" s="49"/>
      <c r="AJ6529" s="49"/>
      <c r="AK6529" s="49"/>
      <c r="AL6529" s="49"/>
      <c r="AM6529" s="49"/>
      <c r="AN6529" s="49"/>
      <c r="AO6529" s="49"/>
      <c r="AP6529" s="49"/>
      <c r="AQ6529" s="49"/>
      <c r="AR6529" s="49"/>
      <c r="AS6529" s="49"/>
      <c r="AT6529" s="49"/>
      <c r="AU6529" s="49"/>
      <c r="AV6529" s="49"/>
      <c r="AW6529" s="49"/>
      <c r="AX6529" s="49"/>
      <c r="AY6529" s="49"/>
      <c r="AZ6529" s="49"/>
      <c r="BA6529" s="49"/>
      <c r="BB6529" s="49"/>
      <c r="BC6529" s="49"/>
      <c r="BD6529" s="49"/>
      <c r="BE6529" s="49"/>
      <c r="BF6529" s="49"/>
      <c r="BG6529" s="49"/>
      <c r="BH6529" s="49"/>
      <c r="BI6529" s="49"/>
      <c r="BJ6529" s="49"/>
      <c r="BK6529" s="49"/>
      <c r="BL6529" s="49"/>
      <c r="BM6529" s="49"/>
      <c r="BN6529" s="49"/>
      <c r="BO6529" s="49"/>
      <c r="BP6529" s="49"/>
      <c r="BQ6529" s="49"/>
      <c r="BR6529" s="49"/>
      <c r="BS6529" s="49"/>
      <c r="BT6529" s="49"/>
      <c r="BU6529" s="49"/>
      <c r="BV6529" s="49"/>
      <c r="BW6529" s="49"/>
      <c r="BX6529" s="49"/>
      <c r="BY6529" s="49"/>
      <c r="BZ6529" s="49"/>
      <c r="CA6529" s="49"/>
      <c r="CB6529" s="49"/>
      <c r="CC6529" s="49"/>
      <c r="CD6529" s="49"/>
      <c r="CE6529" s="49"/>
      <c r="CF6529" s="49"/>
      <c r="CG6529" s="49"/>
      <c r="CH6529" s="49"/>
      <c r="CI6529" s="49"/>
      <c r="CJ6529" s="49"/>
      <c r="CK6529" s="49"/>
      <c r="CL6529" s="49"/>
      <c r="CM6529" s="49"/>
      <c r="CN6529" s="49"/>
      <c r="CO6529" s="49"/>
      <c r="CP6529" s="49"/>
      <c r="CQ6529" s="49"/>
      <c r="CR6529" s="49"/>
      <c r="CS6529" s="49"/>
      <c r="CT6529" s="49"/>
      <c r="CU6529" s="49"/>
      <c r="CV6529" s="49"/>
      <c r="CW6529" s="49"/>
      <c r="CX6529" s="49"/>
      <c r="CY6529" s="49"/>
      <c r="CZ6529" s="49"/>
      <c r="DA6529" s="49"/>
      <c r="DB6529" s="49"/>
      <c r="DC6529" s="49"/>
      <c r="DD6529" s="49"/>
      <c r="DE6529" s="49"/>
      <c r="DF6529" s="49"/>
      <c r="DG6529" s="49"/>
      <c r="DH6529" s="49"/>
      <c r="DI6529" s="49"/>
      <c r="DJ6529" s="49"/>
      <c r="DK6529" s="49"/>
      <c r="DL6529" s="49"/>
      <c r="DM6529" s="49"/>
      <c r="DN6529" s="49"/>
      <c r="DO6529" s="49"/>
      <c r="DP6529" s="49"/>
      <c r="DQ6529" s="49"/>
      <c r="DR6529" s="49"/>
      <c r="DS6529" s="49"/>
      <c r="DT6529" s="49"/>
      <c r="DU6529" s="49"/>
      <c r="DV6529" s="49"/>
      <c r="DW6529" s="49"/>
      <c r="DX6529" s="49"/>
      <c r="DY6529" s="49"/>
      <c r="DZ6529" s="49"/>
      <c r="EA6529" s="49"/>
      <c r="EB6529" s="49"/>
      <c r="EC6529" s="49"/>
      <c r="ED6529" s="49"/>
      <c r="EE6529" s="49"/>
      <c r="EF6529" s="49"/>
      <c r="EG6529" s="49"/>
      <c r="EH6529" s="49"/>
      <c r="EI6529" s="49"/>
      <c r="EJ6529" s="49"/>
      <c r="EK6529" s="49"/>
      <c r="EL6529" s="49"/>
      <c r="EM6529" s="49"/>
      <c r="EN6529" s="49"/>
      <c r="EO6529" s="49"/>
      <c r="EP6529" s="49"/>
      <c r="EQ6529" s="49"/>
      <c r="ER6529" s="49"/>
      <c r="ES6529" s="49"/>
      <c r="ET6529" s="49"/>
      <c r="EU6529" s="49"/>
      <c r="EV6529" s="49"/>
      <c r="EW6529" s="49"/>
      <c r="EX6529" s="49"/>
      <c r="EY6529" s="49"/>
      <c r="EZ6529" s="49"/>
      <c r="FA6529" s="49"/>
      <c r="FB6529" s="49"/>
      <c r="FC6529" s="49"/>
      <c r="FD6529" s="49"/>
      <c r="FE6529" s="49"/>
      <c r="FF6529" s="49"/>
      <c r="FG6529" s="49"/>
      <c r="FH6529" s="49"/>
      <c r="FI6529" s="49"/>
      <c r="FJ6529" s="49"/>
      <c r="FK6529" s="49"/>
      <c r="FL6529" s="49"/>
      <c r="FM6529" s="49"/>
      <c r="FN6529" s="49"/>
      <c r="FO6529" s="49"/>
      <c r="FP6529" s="49"/>
      <c r="FQ6529" s="49"/>
      <c r="FR6529" s="49"/>
      <c r="FS6529" s="49"/>
      <c r="FT6529" s="49"/>
      <c r="FU6529" s="49"/>
      <c r="FV6529" s="49"/>
      <c r="FW6529" s="49"/>
      <c r="FX6529" s="49"/>
      <c r="FY6529" s="49"/>
      <c r="FZ6529" s="49"/>
      <c r="GA6529" s="49"/>
      <c r="GB6529" s="49"/>
      <c r="GC6529" s="49"/>
      <c r="GD6529" s="49"/>
      <c r="GE6529" s="49"/>
      <c r="GF6529" s="49"/>
      <c r="GG6529" s="49"/>
      <c r="GH6529" s="49"/>
      <c r="GI6529" s="49"/>
      <c r="GJ6529" s="49"/>
      <c r="GK6529" s="49"/>
      <c r="GL6529" s="49"/>
      <c r="GM6529" s="49"/>
      <c r="GN6529" s="49"/>
      <c r="GO6529" s="49"/>
      <c r="GP6529" s="49"/>
      <c r="GQ6529" s="49"/>
      <c r="GR6529" s="49"/>
      <c r="GS6529" s="49"/>
      <c r="GT6529" s="49"/>
      <c r="GU6529" s="49"/>
      <c r="GV6529" s="49"/>
      <c r="GW6529" s="49"/>
      <c r="GX6529" s="49"/>
      <c r="GY6529" s="49"/>
      <c r="GZ6529" s="49"/>
      <c r="HA6529" s="49"/>
      <c r="HB6529" s="49"/>
      <c r="HC6529" s="49"/>
      <c r="HD6529" s="49"/>
      <c r="HE6529" s="49"/>
      <c r="HF6529" s="49"/>
      <c r="HG6529" s="49"/>
      <c r="HH6529" s="49"/>
      <c r="HI6529" s="49"/>
      <c r="HJ6529" s="49"/>
      <c r="HK6529" s="49"/>
      <c r="HL6529" s="49"/>
      <c r="HM6529" s="49"/>
      <c r="HN6529" s="49"/>
      <c r="HO6529" s="49"/>
      <c r="HP6529" s="49"/>
      <c r="HQ6529" s="49"/>
      <c r="HR6529" s="49"/>
      <c r="HS6529" s="49"/>
      <c r="HT6529" s="49"/>
      <c r="HU6529" s="49"/>
      <c r="HV6529" s="49"/>
      <c r="HW6529" s="49"/>
      <c r="HX6529" s="49"/>
      <c r="HY6529" s="49"/>
      <c r="HZ6529" s="49"/>
      <c r="IA6529" s="49"/>
      <c r="IB6529" s="49"/>
      <c r="IC6529" s="49"/>
      <c r="ID6529" s="49"/>
      <c r="IE6529" s="49"/>
      <c r="IF6529" s="49"/>
      <c r="IG6529" s="49"/>
      <c r="IH6529" s="49"/>
    </row>
    <row r="6530" spans="1:242">
      <c r="A6530" s="32">
        <v>260</v>
      </c>
      <c r="B6530" s="210" t="s">
        <v>7619</v>
      </c>
      <c r="C6530" s="555"/>
      <c r="D6530" s="32" t="s">
        <v>7597</v>
      </c>
      <c r="E6530" s="195">
        <f t="shared" si="425"/>
        <v>1</v>
      </c>
      <c r="F6530" s="194">
        <v>0.3</v>
      </c>
      <c r="G6530" s="194">
        <v>0.3</v>
      </c>
      <c r="H6530" s="194">
        <v>0.4</v>
      </c>
      <c r="I6530" s="48"/>
      <c r="J6530" s="49"/>
      <c r="K6530" s="49"/>
      <c r="L6530" s="49"/>
      <c r="M6530" s="49"/>
      <c r="N6530" s="49"/>
      <c r="O6530" s="49"/>
      <c r="P6530" s="49"/>
      <c r="Q6530" s="49"/>
      <c r="R6530" s="49"/>
      <c r="S6530" s="49"/>
      <c r="T6530" s="49"/>
      <c r="U6530" s="49"/>
      <c r="V6530" s="49"/>
      <c r="W6530" s="49"/>
      <c r="X6530" s="49"/>
      <c r="Y6530" s="49"/>
      <c r="Z6530" s="49"/>
      <c r="AA6530" s="49"/>
      <c r="AB6530" s="49"/>
      <c r="AC6530" s="49"/>
      <c r="AD6530" s="49"/>
      <c r="AE6530" s="49"/>
      <c r="AF6530" s="49"/>
      <c r="AG6530" s="49"/>
      <c r="AH6530" s="49"/>
      <c r="AI6530" s="49"/>
      <c r="AJ6530" s="49"/>
      <c r="AK6530" s="49"/>
      <c r="AL6530" s="49"/>
      <c r="AM6530" s="49"/>
      <c r="AN6530" s="49"/>
      <c r="AO6530" s="49"/>
      <c r="AP6530" s="49"/>
      <c r="AQ6530" s="49"/>
      <c r="AR6530" s="49"/>
      <c r="AS6530" s="49"/>
      <c r="AT6530" s="49"/>
      <c r="AU6530" s="49"/>
      <c r="AV6530" s="49"/>
      <c r="AW6530" s="49"/>
      <c r="AX6530" s="49"/>
      <c r="AY6530" s="49"/>
      <c r="AZ6530" s="49"/>
      <c r="BA6530" s="49"/>
      <c r="BB6530" s="49"/>
      <c r="BC6530" s="49"/>
      <c r="BD6530" s="49"/>
      <c r="BE6530" s="49"/>
      <c r="BF6530" s="49"/>
      <c r="BG6530" s="49"/>
      <c r="BH6530" s="49"/>
      <c r="BI6530" s="49"/>
      <c r="BJ6530" s="49"/>
      <c r="BK6530" s="49"/>
      <c r="BL6530" s="49"/>
      <c r="BM6530" s="49"/>
      <c r="BN6530" s="49"/>
      <c r="BO6530" s="49"/>
      <c r="BP6530" s="49"/>
      <c r="BQ6530" s="49"/>
      <c r="BR6530" s="49"/>
      <c r="BS6530" s="49"/>
      <c r="BT6530" s="49"/>
      <c r="BU6530" s="49"/>
      <c r="BV6530" s="49"/>
      <c r="BW6530" s="49"/>
      <c r="BX6530" s="49"/>
      <c r="BY6530" s="49"/>
      <c r="BZ6530" s="49"/>
      <c r="CA6530" s="49"/>
      <c r="CB6530" s="49"/>
      <c r="CC6530" s="49"/>
      <c r="CD6530" s="49"/>
      <c r="CE6530" s="49"/>
      <c r="CF6530" s="49"/>
      <c r="CG6530" s="49"/>
      <c r="CH6530" s="49"/>
      <c r="CI6530" s="49"/>
      <c r="CJ6530" s="49"/>
      <c r="CK6530" s="49"/>
      <c r="CL6530" s="49"/>
      <c r="CM6530" s="49"/>
      <c r="CN6530" s="49"/>
      <c r="CO6530" s="49"/>
      <c r="CP6530" s="49"/>
      <c r="CQ6530" s="49"/>
      <c r="CR6530" s="49"/>
      <c r="CS6530" s="49"/>
      <c r="CT6530" s="49"/>
      <c r="CU6530" s="49"/>
      <c r="CV6530" s="49"/>
      <c r="CW6530" s="49"/>
      <c r="CX6530" s="49"/>
      <c r="CY6530" s="49"/>
      <c r="CZ6530" s="49"/>
      <c r="DA6530" s="49"/>
      <c r="DB6530" s="49"/>
      <c r="DC6530" s="49"/>
      <c r="DD6530" s="49"/>
      <c r="DE6530" s="49"/>
      <c r="DF6530" s="49"/>
      <c r="DG6530" s="49"/>
      <c r="DH6530" s="49"/>
      <c r="DI6530" s="49"/>
      <c r="DJ6530" s="49"/>
      <c r="DK6530" s="49"/>
      <c r="DL6530" s="49"/>
      <c r="DM6530" s="49"/>
      <c r="DN6530" s="49"/>
      <c r="DO6530" s="49"/>
      <c r="DP6530" s="49"/>
      <c r="DQ6530" s="49"/>
      <c r="DR6530" s="49"/>
      <c r="DS6530" s="49"/>
      <c r="DT6530" s="49"/>
      <c r="DU6530" s="49"/>
      <c r="DV6530" s="49"/>
      <c r="DW6530" s="49"/>
      <c r="DX6530" s="49"/>
      <c r="DY6530" s="49"/>
      <c r="DZ6530" s="49"/>
      <c r="EA6530" s="49"/>
      <c r="EB6530" s="49"/>
      <c r="EC6530" s="49"/>
      <c r="ED6530" s="49"/>
      <c r="EE6530" s="49"/>
      <c r="EF6530" s="49"/>
      <c r="EG6530" s="49"/>
      <c r="EH6530" s="49"/>
      <c r="EI6530" s="49"/>
      <c r="EJ6530" s="49"/>
      <c r="EK6530" s="49"/>
      <c r="EL6530" s="49"/>
      <c r="EM6530" s="49"/>
      <c r="EN6530" s="49"/>
      <c r="EO6530" s="49"/>
      <c r="EP6530" s="49"/>
      <c r="EQ6530" s="49"/>
      <c r="ER6530" s="49"/>
      <c r="ES6530" s="49"/>
      <c r="ET6530" s="49"/>
      <c r="EU6530" s="49"/>
      <c r="EV6530" s="49"/>
      <c r="EW6530" s="49"/>
      <c r="EX6530" s="49"/>
      <c r="EY6530" s="49"/>
      <c r="EZ6530" s="49"/>
      <c r="FA6530" s="49"/>
      <c r="FB6530" s="49"/>
      <c r="FC6530" s="49"/>
      <c r="FD6530" s="49"/>
      <c r="FE6530" s="49"/>
      <c r="FF6530" s="49"/>
      <c r="FG6530" s="49"/>
      <c r="FH6530" s="49"/>
      <c r="FI6530" s="49"/>
      <c r="FJ6530" s="49"/>
      <c r="FK6530" s="49"/>
      <c r="FL6530" s="49"/>
      <c r="FM6530" s="49"/>
      <c r="FN6530" s="49"/>
      <c r="FO6530" s="49"/>
      <c r="FP6530" s="49"/>
      <c r="FQ6530" s="49"/>
      <c r="FR6530" s="49"/>
      <c r="FS6530" s="49"/>
      <c r="FT6530" s="49"/>
      <c r="FU6530" s="49"/>
      <c r="FV6530" s="49"/>
      <c r="FW6530" s="49"/>
      <c r="FX6530" s="49"/>
      <c r="FY6530" s="49"/>
      <c r="FZ6530" s="49"/>
      <c r="GA6530" s="49"/>
      <c r="GB6530" s="49"/>
      <c r="GC6530" s="49"/>
      <c r="GD6530" s="49"/>
      <c r="GE6530" s="49"/>
      <c r="GF6530" s="49"/>
      <c r="GG6530" s="49"/>
      <c r="GH6530" s="49"/>
      <c r="GI6530" s="49"/>
      <c r="GJ6530" s="49"/>
      <c r="GK6530" s="49"/>
      <c r="GL6530" s="49"/>
      <c r="GM6530" s="49"/>
      <c r="GN6530" s="49"/>
      <c r="GO6530" s="49"/>
      <c r="GP6530" s="49"/>
      <c r="GQ6530" s="49"/>
      <c r="GR6530" s="49"/>
      <c r="GS6530" s="49"/>
      <c r="GT6530" s="49"/>
      <c r="GU6530" s="49"/>
      <c r="GV6530" s="49"/>
      <c r="GW6530" s="49"/>
      <c r="GX6530" s="49"/>
      <c r="GY6530" s="49"/>
      <c r="GZ6530" s="49"/>
      <c r="HA6530" s="49"/>
      <c r="HB6530" s="49"/>
      <c r="HC6530" s="49"/>
      <c r="HD6530" s="49"/>
      <c r="HE6530" s="49"/>
      <c r="HF6530" s="49"/>
      <c r="HG6530" s="49"/>
      <c r="HH6530" s="49"/>
      <c r="HI6530" s="49"/>
      <c r="HJ6530" s="49"/>
      <c r="HK6530" s="49"/>
      <c r="HL6530" s="49"/>
      <c r="HM6530" s="49"/>
      <c r="HN6530" s="49"/>
      <c r="HO6530" s="49"/>
      <c r="HP6530" s="49"/>
      <c r="HQ6530" s="49"/>
      <c r="HR6530" s="49"/>
      <c r="HS6530" s="49"/>
      <c r="HT6530" s="49"/>
      <c r="HU6530" s="49"/>
      <c r="HV6530" s="49"/>
      <c r="HW6530" s="49"/>
      <c r="HX6530" s="49"/>
      <c r="HY6530" s="49"/>
      <c r="HZ6530" s="49"/>
      <c r="IA6530" s="49"/>
      <c r="IB6530" s="49"/>
      <c r="IC6530" s="49"/>
      <c r="ID6530" s="49"/>
      <c r="IE6530" s="49"/>
      <c r="IF6530" s="49"/>
      <c r="IG6530" s="49"/>
      <c r="IH6530" s="49"/>
    </row>
    <row r="6531" spans="1:242">
      <c r="A6531" s="32">
        <v>261</v>
      </c>
      <c r="B6531" s="210" t="s">
        <v>7620</v>
      </c>
      <c r="C6531" s="555"/>
      <c r="D6531" s="32" t="s">
        <v>7597</v>
      </c>
      <c r="E6531" s="195">
        <f t="shared" si="425"/>
        <v>2</v>
      </c>
      <c r="F6531" s="187">
        <v>0.6</v>
      </c>
      <c r="G6531" s="187">
        <v>0.6</v>
      </c>
      <c r="H6531" s="187">
        <v>0.8</v>
      </c>
      <c r="I6531" s="48"/>
      <c r="J6531" s="49"/>
      <c r="K6531" s="49"/>
      <c r="L6531" s="49"/>
      <c r="M6531" s="49"/>
      <c r="N6531" s="49"/>
      <c r="O6531" s="49"/>
      <c r="P6531" s="49"/>
      <c r="Q6531" s="49"/>
      <c r="R6531" s="49"/>
      <c r="S6531" s="49"/>
      <c r="T6531" s="49"/>
      <c r="U6531" s="49"/>
      <c r="V6531" s="49"/>
      <c r="W6531" s="49"/>
      <c r="X6531" s="49"/>
      <c r="Y6531" s="49"/>
      <c r="Z6531" s="49"/>
      <c r="AA6531" s="49"/>
      <c r="AB6531" s="49"/>
      <c r="AC6531" s="49"/>
      <c r="AD6531" s="49"/>
      <c r="AE6531" s="49"/>
      <c r="AF6531" s="49"/>
      <c r="AG6531" s="49"/>
      <c r="AH6531" s="49"/>
      <c r="AI6531" s="49"/>
      <c r="AJ6531" s="49"/>
      <c r="AK6531" s="49"/>
      <c r="AL6531" s="49"/>
      <c r="AM6531" s="49"/>
      <c r="AN6531" s="49"/>
      <c r="AO6531" s="49"/>
      <c r="AP6531" s="49"/>
      <c r="AQ6531" s="49"/>
      <c r="AR6531" s="49"/>
      <c r="AS6531" s="49"/>
      <c r="AT6531" s="49"/>
      <c r="AU6531" s="49"/>
      <c r="AV6531" s="49"/>
      <c r="AW6531" s="49"/>
      <c r="AX6531" s="49"/>
      <c r="AY6531" s="49"/>
      <c r="AZ6531" s="49"/>
      <c r="BA6531" s="49"/>
      <c r="BB6531" s="49"/>
      <c r="BC6531" s="49"/>
      <c r="BD6531" s="49"/>
      <c r="BE6531" s="49"/>
      <c r="BF6531" s="49"/>
      <c r="BG6531" s="49"/>
      <c r="BH6531" s="49"/>
      <c r="BI6531" s="49"/>
      <c r="BJ6531" s="49"/>
      <c r="BK6531" s="49"/>
      <c r="BL6531" s="49"/>
      <c r="BM6531" s="49"/>
      <c r="BN6531" s="49"/>
      <c r="BO6531" s="49"/>
      <c r="BP6531" s="49"/>
      <c r="BQ6531" s="49"/>
      <c r="BR6531" s="49"/>
      <c r="BS6531" s="49"/>
      <c r="BT6531" s="49"/>
      <c r="BU6531" s="49"/>
      <c r="BV6531" s="49"/>
      <c r="BW6531" s="49"/>
      <c r="BX6531" s="49"/>
      <c r="BY6531" s="49"/>
      <c r="BZ6531" s="49"/>
      <c r="CA6531" s="49"/>
      <c r="CB6531" s="49"/>
      <c r="CC6531" s="49"/>
      <c r="CD6531" s="49"/>
      <c r="CE6531" s="49"/>
      <c r="CF6531" s="49"/>
      <c r="CG6531" s="49"/>
      <c r="CH6531" s="49"/>
      <c r="CI6531" s="49"/>
      <c r="CJ6531" s="49"/>
      <c r="CK6531" s="49"/>
      <c r="CL6531" s="49"/>
      <c r="CM6531" s="49"/>
      <c r="CN6531" s="49"/>
      <c r="CO6531" s="49"/>
      <c r="CP6531" s="49"/>
      <c r="CQ6531" s="49"/>
      <c r="CR6531" s="49"/>
      <c r="CS6531" s="49"/>
      <c r="CT6531" s="49"/>
      <c r="CU6531" s="49"/>
      <c r="CV6531" s="49"/>
      <c r="CW6531" s="49"/>
      <c r="CX6531" s="49"/>
      <c r="CY6531" s="49"/>
      <c r="CZ6531" s="49"/>
      <c r="DA6531" s="49"/>
      <c r="DB6531" s="49"/>
      <c r="DC6531" s="49"/>
      <c r="DD6531" s="49"/>
      <c r="DE6531" s="49"/>
      <c r="DF6531" s="49"/>
      <c r="DG6531" s="49"/>
      <c r="DH6531" s="49"/>
      <c r="DI6531" s="49"/>
      <c r="DJ6531" s="49"/>
      <c r="DK6531" s="49"/>
      <c r="DL6531" s="49"/>
      <c r="DM6531" s="49"/>
      <c r="DN6531" s="49"/>
      <c r="DO6531" s="49"/>
      <c r="DP6531" s="49"/>
      <c r="DQ6531" s="49"/>
      <c r="DR6531" s="49"/>
      <c r="DS6531" s="49"/>
      <c r="DT6531" s="49"/>
      <c r="DU6531" s="49"/>
      <c r="DV6531" s="49"/>
      <c r="DW6531" s="49"/>
      <c r="DX6531" s="49"/>
      <c r="DY6531" s="49"/>
      <c r="DZ6531" s="49"/>
      <c r="EA6531" s="49"/>
      <c r="EB6531" s="49"/>
      <c r="EC6531" s="49"/>
      <c r="ED6531" s="49"/>
      <c r="EE6531" s="49"/>
      <c r="EF6531" s="49"/>
      <c r="EG6531" s="49"/>
      <c r="EH6531" s="49"/>
      <c r="EI6531" s="49"/>
      <c r="EJ6531" s="49"/>
      <c r="EK6531" s="49"/>
      <c r="EL6531" s="49"/>
      <c r="EM6531" s="49"/>
      <c r="EN6531" s="49"/>
      <c r="EO6531" s="49"/>
      <c r="EP6531" s="49"/>
      <c r="EQ6531" s="49"/>
      <c r="ER6531" s="49"/>
      <c r="ES6531" s="49"/>
      <c r="ET6531" s="49"/>
      <c r="EU6531" s="49"/>
      <c r="EV6531" s="49"/>
      <c r="EW6531" s="49"/>
      <c r="EX6531" s="49"/>
      <c r="EY6531" s="49"/>
      <c r="EZ6531" s="49"/>
      <c r="FA6531" s="49"/>
      <c r="FB6531" s="49"/>
      <c r="FC6531" s="49"/>
      <c r="FD6531" s="49"/>
      <c r="FE6531" s="49"/>
      <c r="FF6531" s="49"/>
      <c r="FG6531" s="49"/>
      <c r="FH6531" s="49"/>
      <c r="FI6531" s="49"/>
      <c r="FJ6531" s="49"/>
      <c r="FK6531" s="49"/>
      <c r="FL6531" s="49"/>
      <c r="FM6531" s="49"/>
      <c r="FN6531" s="49"/>
      <c r="FO6531" s="49"/>
      <c r="FP6531" s="49"/>
      <c r="FQ6531" s="49"/>
      <c r="FR6531" s="49"/>
      <c r="FS6531" s="49"/>
      <c r="FT6531" s="49"/>
      <c r="FU6531" s="49"/>
      <c r="FV6531" s="49"/>
      <c r="FW6531" s="49"/>
      <c r="FX6531" s="49"/>
      <c r="FY6531" s="49"/>
      <c r="FZ6531" s="49"/>
      <c r="GA6531" s="49"/>
      <c r="GB6531" s="49"/>
      <c r="GC6531" s="49"/>
      <c r="GD6531" s="49"/>
      <c r="GE6531" s="49"/>
      <c r="GF6531" s="49"/>
      <c r="GG6531" s="49"/>
      <c r="GH6531" s="49"/>
      <c r="GI6531" s="49"/>
      <c r="GJ6531" s="49"/>
      <c r="GK6531" s="49"/>
      <c r="GL6531" s="49"/>
      <c r="GM6531" s="49"/>
      <c r="GN6531" s="49"/>
      <c r="GO6531" s="49"/>
      <c r="GP6531" s="49"/>
      <c r="GQ6531" s="49"/>
      <c r="GR6531" s="49"/>
      <c r="GS6531" s="49"/>
      <c r="GT6531" s="49"/>
      <c r="GU6531" s="49"/>
      <c r="GV6531" s="49"/>
      <c r="GW6531" s="49"/>
      <c r="GX6531" s="49"/>
      <c r="GY6531" s="49"/>
      <c r="GZ6531" s="49"/>
      <c r="HA6531" s="49"/>
      <c r="HB6531" s="49"/>
      <c r="HC6531" s="49"/>
      <c r="HD6531" s="49"/>
      <c r="HE6531" s="49"/>
      <c r="HF6531" s="49"/>
      <c r="HG6531" s="49"/>
      <c r="HH6531" s="49"/>
      <c r="HI6531" s="49"/>
      <c r="HJ6531" s="49"/>
      <c r="HK6531" s="49"/>
      <c r="HL6531" s="49"/>
      <c r="HM6531" s="49"/>
      <c r="HN6531" s="49"/>
      <c r="HO6531" s="49"/>
      <c r="HP6531" s="49"/>
      <c r="HQ6531" s="49"/>
      <c r="HR6531" s="49"/>
      <c r="HS6531" s="49"/>
      <c r="HT6531" s="49"/>
      <c r="HU6531" s="49"/>
      <c r="HV6531" s="49"/>
      <c r="HW6531" s="49"/>
      <c r="HX6531" s="49"/>
      <c r="HY6531" s="49"/>
      <c r="HZ6531" s="49"/>
      <c r="IA6531" s="49"/>
      <c r="IB6531" s="49"/>
      <c r="IC6531" s="49"/>
      <c r="ID6531" s="49"/>
      <c r="IE6531" s="49"/>
      <c r="IF6531" s="49"/>
      <c r="IG6531" s="49"/>
      <c r="IH6531" s="49"/>
    </row>
    <row r="6532" spans="1:242">
      <c r="A6532" s="32">
        <v>262</v>
      </c>
      <c r="B6532" s="210" t="s">
        <v>7621</v>
      </c>
      <c r="C6532" s="555"/>
      <c r="D6532" s="32" t="s">
        <v>7597</v>
      </c>
      <c r="E6532" s="195">
        <f t="shared" si="425"/>
        <v>1.9999999999999998</v>
      </c>
      <c r="F6532" s="187">
        <v>0.6</v>
      </c>
      <c r="G6532" s="187">
        <v>0.7</v>
      </c>
      <c r="H6532" s="187">
        <v>0.7</v>
      </c>
      <c r="I6532" s="48"/>
      <c r="J6532" s="49"/>
      <c r="K6532" s="49"/>
      <c r="L6532" s="49"/>
      <c r="M6532" s="49"/>
      <c r="N6532" s="49"/>
      <c r="O6532" s="49"/>
      <c r="P6532" s="49"/>
      <c r="Q6532" s="49"/>
      <c r="R6532" s="49"/>
      <c r="S6532" s="49"/>
      <c r="T6532" s="49"/>
      <c r="U6532" s="49"/>
      <c r="V6532" s="49"/>
      <c r="W6532" s="49"/>
      <c r="X6532" s="49"/>
      <c r="Y6532" s="49"/>
      <c r="Z6532" s="49"/>
      <c r="AA6532" s="49"/>
      <c r="AB6532" s="49"/>
      <c r="AC6532" s="49"/>
      <c r="AD6532" s="49"/>
      <c r="AE6532" s="49"/>
      <c r="AF6532" s="49"/>
      <c r="AG6532" s="49"/>
      <c r="AH6532" s="49"/>
      <c r="AI6532" s="49"/>
      <c r="AJ6532" s="49"/>
      <c r="AK6532" s="49"/>
      <c r="AL6532" s="49"/>
      <c r="AM6532" s="49"/>
      <c r="AN6532" s="49"/>
      <c r="AO6532" s="49"/>
      <c r="AP6532" s="49"/>
      <c r="AQ6532" s="49"/>
      <c r="AR6532" s="49"/>
      <c r="AS6532" s="49"/>
      <c r="AT6532" s="49"/>
      <c r="AU6532" s="49"/>
      <c r="AV6532" s="49"/>
      <c r="AW6532" s="49"/>
      <c r="AX6532" s="49"/>
      <c r="AY6532" s="49"/>
      <c r="AZ6532" s="49"/>
      <c r="BA6532" s="49"/>
      <c r="BB6532" s="49"/>
      <c r="BC6532" s="49"/>
      <c r="BD6532" s="49"/>
      <c r="BE6532" s="49"/>
      <c r="BF6532" s="49"/>
      <c r="BG6532" s="49"/>
      <c r="BH6532" s="49"/>
      <c r="BI6532" s="49"/>
      <c r="BJ6532" s="49"/>
      <c r="BK6532" s="49"/>
      <c r="BL6532" s="49"/>
      <c r="BM6532" s="49"/>
      <c r="BN6532" s="49"/>
      <c r="BO6532" s="49"/>
      <c r="BP6532" s="49"/>
      <c r="BQ6532" s="49"/>
      <c r="BR6532" s="49"/>
      <c r="BS6532" s="49"/>
      <c r="BT6532" s="49"/>
      <c r="BU6532" s="49"/>
      <c r="BV6532" s="49"/>
      <c r="BW6532" s="49"/>
      <c r="BX6532" s="49"/>
      <c r="BY6532" s="49"/>
      <c r="BZ6532" s="49"/>
      <c r="CA6532" s="49"/>
      <c r="CB6532" s="49"/>
      <c r="CC6532" s="49"/>
      <c r="CD6532" s="49"/>
      <c r="CE6532" s="49"/>
      <c r="CF6532" s="49"/>
      <c r="CG6532" s="49"/>
      <c r="CH6532" s="49"/>
      <c r="CI6532" s="49"/>
      <c r="CJ6532" s="49"/>
      <c r="CK6532" s="49"/>
      <c r="CL6532" s="49"/>
      <c r="CM6532" s="49"/>
      <c r="CN6532" s="49"/>
      <c r="CO6532" s="49"/>
      <c r="CP6532" s="49"/>
      <c r="CQ6532" s="49"/>
      <c r="CR6532" s="49"/>
      <c r="CS6532" s="49"/>
      <c r="CT6532" s="49"/>
      <c r="CU6532" s="49"/>
      <c r="CV6532" s="49"/>
      <c r="CW6532" s="49"/>
      <c r="CX6532" s="49"/>
      <c r="CY6532" s="49"/>
      <c r="CZ6532" s="49"/>
      <c r="DA6532" s="49"/>
      <c r="DB6532" s="49"/>
      <c r="DC6532" s="49"/>
      <c r="DD6532" s="49"/>
      <c r="DE6532" s="49"/>
      <c r="DF6532" s="49"/>
      <c r="DG6532" s="49"/>
      <c r="DH6532" s="49"/>
      <c r="DI6532" s="49"/>
      <c r="DJ6532" s="49"/>
      <c r="DK6532" s="49"/>
      <c r="DL6532" s="49"/>
      <c r="DM6532" s="49"/>
      <c r="DN6532" s="49"/>
      <c r="DO6532" s="49"/>
      <c r="DP6532" s="49"/>
      <c r="DQ6532" s="49"/>
      <c r="DR6532" s="49"/>
      <c r="DS6532" s="49"/>
      <c r="DT6532" s="49"/>
      <c r="DU6532" s="49"/>
      <c r="DV6532" s="49"/>
      <c r="DW6532" s="49"/>
      <c r="DX6532" s="49"/>
      <c r="DY6532" s="49"/>
      <c r="DZ6532" s="49"/>
      <c r="EA6532" s="49"/>
      <c r="EB6532" s="49"/>
      <c r="EC6532" s="49"/>
      <c r="ED6532" s="49"/>
      <c r="EE6532" s="49"/>
      <c r="EF6532" s="49"/>
      <c r="EG6532" s="49"/>
      <c r="EH6532" s="49"/>
      <c r="EI6532" s="49"/>
      <c r="EJ6532" s="49"/>
      <c r="EK6532" s="49"/>
      <c r="EL6532" s="49"/>
      <c r="EM6532" s="49"/>
      <c r="EN6532" s="49"/>
      <c r="EO6532" s="49"/>
      <c r="EP6532" s="49"/>
      <c r="EQ6532" s="49"/>
      <c r="ER6532" s="49"/>
      <c r="ES6532" s="49"/>
      <c r="ET6532" s="49"/>
      <c r="EU6532" s="49"/>
      <c r="EV6532" s="49"/>
      <c r="EW6532" s="49"/>
      <c r="EX6532" s="49"/>
      <c r="EY6532" s="49"/>
      <c r="EZ6532" s="49"/>
      <c r="FA6532" s="49"/>
      <c r="FB6532" s="49"/>
      <c r="FC6532" s="49"/>
      <c r="FD6532" s="49"/>
      <c r="FE6532" s="49"/>
      <c r="FF6532" s="49"/>
      <c r="FG6532" s="49"/>
      <c r="FH6532" s="49"/>
      <c r="FI6532" s="49"/>
      <c r="FJ6532" s="49"/>
      <c r="FK6532" s="49"/>
      <c r="FL6532" s="49"/>
      <c r="FM6532" s="49"/>
      <c r="FN6532" s="49"/>
      <c r="FO6532" s="49"/>
      <c r="FP6532" s="49"/>
      <c r="FQ6532" s="49"/>
      <c r="FR6532" s="49"/>
      <c r="FS6532" s="49"/>
      <c r="FT6532" s="49"/>
      <c r="FU6532" s="49"/>
      <c r="FV6532" s="49"/>
      <c r="FW6532" s="49"/>
      <c r="FX6532" s="49"/>
      <c r="FY6532" s="49"/>
      <c r="FZ6532" s="49"/>
      <c r="GA6532" s="49"/>
      <c r="GB6532" s="49"/>
      <c r="GC6532" s="49"/>
      <c r="GD6532" s="49"/>
      <c r="GE6532" s="49"/>
      <c r="GF6532" s="49"/>
      <c r="GG6532" s="49"/>
      <c r="GH6532" s="49"/>
      <c r="GI6532" s="49"/>
      <c r="GJ6532" s="49"/>
      <c r="GK6532" s="49"/>
      <c r="GL6532" s="49"/>
      <c r="GM6532" s="49"/>
      <c r="GN6532" s="49"/>
      <c r="GO6532" s="49"/>
      <c r="GP6532" s="49"/>
      <c r="GQ6532" s="49"/>
      <c r="GR6532" s="49"/>
      <c r="GS6532" s="49"/>
      <c r="GT6532" s="49"/>
      <c r="GU6532" s="49"/>
      <c r="GV6532" s="49"/>
      <c r="GW6532" s="49"/>
      <c r="GX6532" s="49"/>
      <c r="GY6532" s="49"/>
      <c r="GZ6532" s="49"/>
      <c r="HA6532" s="49"/>
      <c r="HB6532" s="49"/>
      <c r="HC6532" s="49"/>
      <c r="HD6532" s="49"/>
      <c r="HE6532" s="49"/>
      <c r="HF6532" s="49"/>
      <c r="HG6532" s="49"/>
      <c r="HH6532" s="49"/>
      <c r="HI6532" s="49"/>
      <c r="HJ6532" s="49"/>
      <c r="HK6532" s="49"/>
      <c r="HL6532" s="49"/>
      <c r="HM6532" s="49"/>
      <c r="HN6532" s="49"/>
      <c r="HO6532" s="49"/>
      <c r="HP6532" s="49"/>
      <c r="HQ6532" s="49"/>
      <c r="HR6532" s="49"/>
      <c r="HS6532" s="49"/>
      <c r="HT6532" s="49"/>
      <c r="HU6532" s="49"/>
      <c r="HV6532" s="49"/>
      <c r="HW6532" s="49"/>
      <c r="HX6532" s="49"/>
      <c r="HY6532" s="49"/>
      <c r="HZ6532" s="49"/>
      <c r="IA6532" s="49"/>
      <c r="IB6532" s="49"/>
      <c r="IC6532" s="49"/>
      <c r="ID6532" s="49"/>
      <c r="IE6532" s="49"/>
      <c r="IF6532" s="49"/>
      <c r="IG6532" s="49"/>
      <c r="IH6532" s="49"/>
    </row>
    <row r="6533" spans="1:242">
      <c r="A6533" s="32">
        <v>263</v>
      </c>
      <c r="B6533" s="210" t="s">
        <v>7622</v>
      </c>
      <c r="C6533" s="555"/>
      <c r="D6533" s="32" t="s">
        <v>7597</v>
      </c>
      <c r="E6533" s="195">
        <f t="shared" si="425"/>
        <v>0.5</v>
      </c>
      <c r="F6533" s="187">
        <v>0.2</v>
      </c>
      <c r="G6533" s="187">
        <v>0.2</v>
      </c>
      <c r="H6533" s="187">
        <v>0.1</v>
      </c>
      <c r="I6533" s="48"/>
      <c r="J6533" s="49"/>
      <c r="K6533" s="49"/>
      <c r="L6533" s="49"/>
      <c r="M6533" s="49"/>
      <c r="N6533" s="49"/>
      <c r="O6533" s="49"/>
      <c r="P6533" s="49"/>
      <c r="Q6533" s="49"/>
      <c r="R6533" s="49"/>
      <c r="S6533" s="49"/>
      <c r="T6533" s="49"/>
      <c r="U6533" s="49"/>
      <c r="V6533" s="49"/>
      <c r="W6533" s="49"/>
      <c r="X6533" s="49"/>
      <c r="Y6533" s="49"/>
      <c r="Z6533" s="49"/>
      <c r="AA6533" s="49"/>
      <c r="AB6533" s="49"/>
      <c r="AC6533" s="49"/>
      <c r="AD6533" s="49"/>
      <c r="AE6533" s="49"/>
      <c r="AF6533" s="49"/>
      <c r="AG6533" s="49"/>
      <c r="AH6533" s="49"/>
      <c r="AI6533" s="49"/>
      <c r="AJ6533" s="49"/>
      <c r="AK6533" s="49"/>
      <c r="AL6533" s="49"/>
      <c r="AM6533" s="49"/>
      <c r="AN6533" s="49"/>
      <c r="AO6533" s="49"/>
      <c r="AP6533" s="49"/>
      <c r="AQ6533" s="49"/>
      <c r="AR6533" s="49"/>
      <c r="AS6533" s="49"/>
      <c r="AT6533" s="49"/>
      <c r="AU6533" s="49"/>
      <c r="AV6533" s="49"/>
      <c r="AW6533" s="49"/>
      <c r="AX6533" s="49"/>
      <c r="AY6533" s="49"/>
      <c r="AZ6533" s="49"/>
      <c r="BA6533" s="49"/>
      <c r="BB6533" s="49"/>
      <c r="BC6533" s="49"/>
      <c r="BD6533" s="49"/>
      <c r="BE6533" s="49"/>
      <c r="BF6533" s="49"/>
      <c r="BG6533" s="49"/>
      <c r="BH6533" s="49"/>
      <c r="BI6533" s="49"/>
      <c r="BJ6533" s="49"/>
      <c r="BK6533" s="49"/>
      <c r="BL6533" s="49"/>
      <c r="BM6533" s="49"/>
      <c r="BN6533" s="49"/>
      <c r="BO6533" s="49"/>
      <c r="BP6533" s="49"/>
      <c r="BQ6533" s="49"/>
      <c r="BR6533" s="49"/>
      <c r="BS6533" s="49"/>
      <c r="BT6533" s="49"/>
      <c r="BU6533" s="49"/>
      <c r="BV6533" s="49"/>
      <c r="BW6533" s="49"/>
      <c r="BX6533" s="49"/>
      <c r="BY6533" s="49"/>
      <c r="BZ6533" s="49"/>
      <c r="CA6533" s="49"/>
      <c r="CB6533" s="49"/>
      <c r="CC6533" s="49"/>
      <c r="CD6533" s="49"/>
      <c r="CE6533" s="49"/>
      <c r="CF6533" s="49"/>
      <c r="CG6533" s="49"/>
      <c r="CH6533" s="49"/>
      <c r="CI6533" s="49"/>
      <c r="CJ6533" s="49"/>
      <c r="CK6533" s="49"/>
      <c r="CL6533" s="49"/>
      <c r="CM6533" s="49"/>
      <c r="CN6533" s="49"/>
      <c r="CO6533" s="49"/>
      <c r="CP6533" s="49"/>
      <c r="CQ6533" s="49"/>
      <c r="CR6533" s="49"/>
      <c r="CS6533" s="49"/>
      <c r="CT6533" s="49"/>
      <c r="CU6533" s="49"/>
      <c r="CV6533" s="49"/>
      <c r="CW6533" s="49"/>
      <c r="CX6533" s="49"/>
      <c r="CY6533" s="49"/>
      <c r="CZ6533" s="49"/>
      <c r="DA6533" s="49"/>
      <c r="DB6533" s="49"/>
      <c r="DC6533" s="49"/>
      <c r="DD6533" s="49"/>
      <c r="DE6533" s="49"/>
      <c r="DF6533" s="49"/>
      <c r="DG6533" s="49"/>
      <c r="DH6533" s="49"/>
      <c r="DI6533" s="49"/>
      <c r="DJ6533" s="49"/>
      <c r="DK6533" s="49"/>
      <c r="DL6533" s="49"/>
      <c r="DM6533" s="49"/>
      <c r="DN6533" s="49"/>
      <c r="DO6533" s="49"/>
      <c r="DP6533" s="49"/>
      <c r="DQ6533" s="49"/>
      <c r="DR6533" s="49"/>
      <c r="DS6533" s="49"/>
      <c r="DT6533" s="49"/>
      <c r="DU6533" s="49"/>
      <c r="DV6533" s="49"/>
      <c r="DW6533" s="49"/>
      <c r="DX6533" s="49"/>
      <c r="DY6533" s="49"/>
      <c r="DZ6533" s="49"/>
      <c r="EA6533" s="49"/>
      <c r="EB6533" s="49"/>
      <c r="EC6533" s="49"/>
      <c r="ED6533" s="49"/>
      <c r="EE6533" s="49"/>
      <c r="EF6533" s="49"/>
      <c r="EG6533" s="49"/>
      <c r="EH6533" s="49"/>
      <c r="EI6533" s="49"/>
      <c r="EJ6533" s="49"/>
      <c r="EK6533" s="49"/>
      <c r="EL6533" s="49"/>
      <c r="EM6533" s="49"/>
      <c r="EN6533" s="49"/>
      <c r="EO6533" s="49"/>
      <c r="EP6533" s="49"/>
      <c r="EQ6533" s="49"/>
      <c r="ER6533" s="49"/>
      <c r="ES6533" s="49"/>
      <c r="ET6533" s="49"/>
      <c r="EU6533" s="49"/>
      <c r="EV6533" s="49"/>
      <c r="EW6533" s="49"/>
      <c r="EX6533" s="49"/>
      <c r="EY6533" s="49"/>
      <c r="EZ6533" s="49"/>
      <c r="FA6533" s="49"/>
      <c r="FB6533" s="49"/>
      <c r="FC6533" s="49"/>
      <c r="FD6533" s="49"/>
      <c r="FE6533" s="49"/>
      <c r="FF6533" s="49"/>
      <c r="FG6533" s="49"/>
      <c r="FH6533" s="49"/>
      <c r="FI6533" s="49"/>
      <c r="FJ6533" s="49"/>
      <c r="FK6533" s="49"/>
      <c r="FL6533" s="49"/>
      <c r="FM6533" s="49"/>
      <c r="FN6533" s="49"/>
      <c r="FO6533" s="49"/>
      <c r="FP6533" s="49"/>
      <c r="FQ6533" s="49"/>
      <c r="FR6533" s="49"/>
      <c r="FS6533" s="49"/>
      <c r="FT6533" s="49"/>
      <c r="FU6533" s="49"/>
      <c r="FV6533" s="49"/>
      <c r="FW6533" s="49"/>
      <c r="FX6533" s="49"/>
      <c r="FY6533" s="49"/>
      <c r="FZ6533" s="49"/>
      <c r="GA6533" s="49"/>
      <c r="GB6533" s="49"/>
      <c r="GC6533" s="49"/>
      <c r="GD6533" s="49"/>
      <c r="GE6533" s="49"/>
      <c r="GF6533" s="49"/>
      <c r="GG6533" s="49"/>
      <c r="GH6533" s="49"/>
      <c r="GI6533" s="49"/>
      <c r="GJ6533" s="49"/>
      <c r="GK6533" s="49"/>
      <c r="GL6533" s="49"/>
      <c r="GM6533" s="49"/>
      <c r="GN6533" s="49"/>
      <c r="GO6533" s="49"/>
      <c r="GP6533" s="49"/>
      <c r="GQ6533" s="49"/>
      <c r="GR6533" s="49"/>
      <c r="GS6533" s="49"/>
      <c r="GT6533" s="49"/>
      <c r="GU6533" s="49"/>
      <c r="GV6533" s="49"/>
      <c r="GW6533" s="49"/>
      <c r="GX6533" s="49"/>
      <c r="GY6533" s="49"/>
      <c r="GZ6533" s="49"/>
      <c r="HA6533" s="49"/>
      <c r="HB6533" s="49"/>
      <c r="HC6533" s="49"/>
      <c r="HD6533" s="49"/>
      <c r="HE6533" s="49"/>
      <c r="HF6533" s="49"/>
      <c r="HG6533" s="49"/>
      <c r="HH6533" s="49"/>
      <c r="HI6533" s="49"/>
      <c r="HJ6533" s="49"/>
      <c r="HK6533" s="49"/>
      <c r="HL6533" s="49"/>
      <c r="HM6533" s="49"/>
      <c r="HN6533" s="49"/>
      <c r="HO6533" s="49"/>
      <c r="HP6533" s="49"/>
      <c r="HQ6533" s="49"/>
      <c r="HR6533" s="49"/>
      <c r="HS6533" s="49"/>
      <c r="HT6533" s="49"/>
      <c r="HU6533" s="49"/>
      <c r="HV6533" s="49"/>
      <c r="HW6533" s="49"/>
      <c r="HX6533" s="49"/>
      <c r="HY6533" s="49"/>
      <c r="HZ6533" s="49"/>
      <c r="IA6533" s="49"/>
      <c r="IB6533" s="49"/>
      <c r="IC6533" s="49"/>
      <c r="ID6533" s="49"/>
      <c r="IE6533" s="49"/>
      <c r="IF6533" s="49"/>
      <c r="IG6533" s="49"/>
      <c r="IH6533" s="49"/>
    </row>
    <row r="6534" spans="1:242">
      <c r="A6534" s="32">
        <v>264</v>
      </c>
      <c r="B6534" s="210" t="s">
        <v>7623</v>
      </c>
      <c r="C6534" s="555"/>
      <c r="D6534" s="32" t="s">
        <v>7597</v>
      </c>
      <c r="E6534" s="195">
        <f t="shared" si="425"/>
        <v>0</v>
      </c>
      <c r="F6534" s="187"/>
      <c r="G6534" s="187"/>
      <c r="H6534" s="187"/>
      <c r="I6534" s="48"/>
      <c r="J6534" s="49"/>
      <c r="K6534" s="49"/>
      <c r="L6534" s="49"/>
      <c r="M6534" s="49"/>
      <c r="N6534" s="49"/>
      <c r="O6534" s="49"/>
      <c r="P6534" s="49"/>
      <c r="Q6534" s="49"/>
      <c r="R6534" s="49"/>
      <c r="S6534" s="49"/>
      <c r="T6534" s="49"/>
      <c r="U6534" s="49"/>
      <c r="V6534" s="49"/>
      <c r="W6534" s="49"/>
      <c r="X6534" s="49"/>
      <c r="Y6534" s="49"/>
      <c r="Z6534" s="49"/>
      <c r="AA6534" s="49"/>
      <c r="AB6534" s="49"/>
      <c r="AC6534" s="49"/>
      <c r="AD6534" s="49"/>
      <c r="AE6534" s="49"/>
      <c r="AF6534" s="49"/>
      <c r="AG6534" s="49"/>
      <c r="AH6534" s="49"/>
      <c r="AI6534" s="49"/>
      <c r="AJ6534" s="49"/>
      <c r="AK6534" s="49"/>
      <c r="AL6534" s="49"/>
      <c r="AM6534" s="49"/>
      <c r="AN6534" s="49"/>
      <c r="AO6534" s="49"/>
      <c r="AP6534" s="49"/>
      <c r="AQ6534" s="49"/>
      <c r="AR6534" s="49"/>
      <c r="AS6534" s="49"/>
      <c r="AT6534" s="49"/>
      <c r="AU6534" s="49"/>
      <c r="AV6534" s="49"/>
      <c r="AW6534" s="49"/>
      <c r="AX6534" s="49"/>
      <c r="AY6534" s="49"/>
      <c r="AZ6534" s="49"/>
      <c r="BA6534" s="49"/>
      <c r="BB6534" s="49"/>
      <c r="BC6534" s="49"/>
      <c r="BD6534" s="49"/>
      <c r="BE6534" s="49"/>
      <c r="BF6534" s="49"/>
      <c r="BG6534" s="49"/>
      <c r="BH6534" s="49"/>
      <c r="BI6534" s="49"/>
      <c r="BJ6534" s="49"/>
      <c r="BK6534" s="49"/>
      <c r="BL6534" s="49"/>
      <c r="BM6534" s="49"/>
      <c r="BN6534" s="49"/>
      <c r="BO6534" s="49"/>
      <c r="BP6534" s="49"/>
      <c r="BQ6534" s="49"/>
      <c r="BR6534" s="49"/>
      <c r="BS6534" s="49"/>
      <c r="BT6534" s="49"/>
      <c r="BU6534" s="49"/>
      <c r="BV6534" s="49"/>
      <c r="BW6534" s="49"/>
      <c r="BX6534" s="49"/>
      <c r="BY6534" s="49"/>
      <c r="BZ6534" s="49"/>
      <c r="CA6534" s="49"/>
      <c r="CB6534" s="49"/>
      <c r="CC6534" s="49"/>
      <c r="CD6534" s="49"/>
      <c r="CE6534" s="49"/>
      <c r="CF6534" s="49"/>
      <c r="CG6534" s="49"/>
      <c r="CH6534" s="49"/>
      <c r="CI6534" s="49"/>
      <c r="CJ6534" s="49"/>
      <c r="CK6534" s="49"/>
      <c r="CL6534" s="49"/>
      <c r="CM6534" s="49"/>
      <c r="CN6534" s="49"/>
      <c r="CO6534" s="49"/>
      <c r="CP6534" s="49"/>
      <c r="CQ6534" s="49"/>
      <c r="CR6534" s="49"/>
      <c r="CS6534" s="49"/>
      <c r="CT6534" s="49"/>
      <c r="CU6534" s="49"/>
      <c r="CV6534" s="49"/>
      <c r="CW6534" s="49"/>
      <c r="CX6534" s="49"/>
      <c r="CY6534" s="49"/>
      <c r="CZ6534" s="49"/>
      <c r="DA6534" s="49"/>
      <c r="DB6534" s="49"/>
      <c r="DC6534" s="49"/>
      <c r="DD6534" s="49"/>
      <c r="DE6534" s="49"/>
      <c r="DF6534" s="49"/>
      <c r="DG6534" s="49"/>
      <c r="DH6534" s="49"/>
      <c r="DI6534" s="49"/>
      <c r="DJ6534" s="49"/>
      <c r="DK6534" s="49"/>
      <c r="DL6534" s="49"/>
      <c r="DM6534" s="49"/>
      <c r="DN6534" s="49"/>
      <c r="DO6534" s="49"/>
      <c r="DP6534" s="49"/>
      <c r="DQ6534" s="49"/>
      <c r="DR6534" s="49"/>
      <c r="DS6534" s="49"/>
      <c r="DT6534" s="49"/>
      <c r="DU6534" s="49"/>
      <c r="DV6534" s="49"/>
      <c r="DW6534" s="49"/>
      <c r="DX6534" s="49"/>
      <c r="DY6534" s="49"/>
      <c r="DZ6534" s="49"/>
      <c r="EA6534" s="49"/>
      <c r="EB6534" s="49"/>
      <c r="EC6534" s="49"/>
      <c r="ED6534" s="49"/>
      <c r="EE6534" s="49"/>
      <c r="EF6534" s="49"/>
      <c r="EG6534" s="49"/>
      <c r="EH6534" s="49"/>
      <c r="EI6534" s="49"/>
      <c r="EJ6534" s="49"/>
      <c r="EK6534" s="49"/>
      <c r="EL6534" s="49"/>
      <c r="EM6534" s="49"/>
      <c r="EN6534" s="49"/>
      <c r="EO6534" s="49"/>
      <c r="EP6534" s="49"/>
      <c r="EQ6534" s="49"/>
      <c r="ER6534" s="49"/>
      <c r="ES6534" s="49"/>
      <c r="ET6534" s="49"/>
      <c r="EU6534" s="49"/>
      <c r="EV6534" s="49"/>
      <c r="EW6534" s="49"/>
      <c r="EX6534" s="49"/>
      <c r="EY6534" s="49"/>
      <c r="EZ6534" s="49"/>
      <c r="FA6534" s="49"/>
      <c r="FB6534" s="49"/>
      <c r="FC6534" s="49"/>
      <c r="FD6534" s="49"/>
      <c r="FE6534" s="49"/>
      <c r="FF6534" s="49"/>
      <c r="FG6534" s="49"/>
      <c r="FH6534" s="49"/>
      <c r="FI6534" s="49"/>
      <c r="FJ6534" s="49"/>
      <c r="FK6534" s="49"/>
      <c r="FL6534" s="49"/>
      <c r="FM6534" s="49"/>
      <c r="FN6534" s="49"/>
      <c r="FO6534" s="49"/>
      <c r="FP6534" s="49"/>
      <c r="FQ6534" s="49"/>
      <c r="FR6534" s="49"/>
      <c r="FS6534" s="49"/>
      <c r="FT6534" s="49"/>
      <c r="FU6534" s="49"/>
      <c r="FV6534" s="49"/>
      <c r="FW6534" s="49"/>
      <c r="FX6534" s="49"/>
      <c r="FY6534" s="49"/>
      <c r="FZ6534" s="49"/>
      <c r="GA6534" s="49"/>
      <c r="GB6534" s="49"/>
      <c r="GC6534" s="49"/>
      <c r="GD6534" s="49"/>
      <c r="GE6534" s="49"/>
      <c r="GF6534" s="49"/>
      <c r="GG6534" s="49"/>
      <c r="GH6534" s="49"/>
      <c r="GI6534" s="49"/>
      <c r="GJ6534" s="49"/>
      <c r="GK6534" s="49"/>
      <c r="GL6534" s="49"/>
      <c r="GM6534" s="49"/>
      <c r="GN6534" s="49"/>
      <c r="GO6534" s="49"/>
      <c r="GP6534" s="49"/>
      <c r="GQ6534" s="49"/>
      <c r="GR6534" s="49"/>
      <c r="GS6534" s="49"/>
      <c r="GT6534" s="49"/>
      <c r="GU6534" s="49"/>
      <c r="GV6534" s="49"/>
      <c r="GW6534" s="49"/>
      <c r="GX6534" s="49"/>
      <c r="GY6534" s="49"/>
      <c r="GZ6534" s="49"/>
      <c r="HA6534" s="49"/>
      <c r="HB6534" s="49"/>
      <c r="HC6534" s="49"/>
      <c r="HD6534" s="49"/>
      <c r="HE6534" s="49"/>
      <c r="HF6534" s="49"/>
      <c r="HG6534" s="49"/>
      <c r="HH6534" s="49"/>
      <c r="HI6534" s="49"/>
      <c r="HJ6534" s="49"/>
      <c r="HK6534" s="49"/>
      <c r="HL6534" s="49"/>
      <c r="HM6534" s="49"/>
      <c r="HN6534" s="49"/>
      <c r="HO6534" s="49"/>
      <c r="HP6534" s="49"/>
      <c r="HQ6534" s="49"/>
      <c r="HR6534" s="49"/>
      <c r="HS6534" s="49"/>
      <c r="HT6534" s="49"/>
      <c r="HU6534" s="49"/>
      <c r="HV6534" s="49"/>
      <c r="HW6534" s="49"/>
      <c r="HX6534" s="49"/>
      <c r="HY6534" s="49"/>
      <c r="HZ6534" s="49"/>
      <c r="IA6534" s="49"/>
      <c r="IB6534" s="49"/>
      <c r="IC6534" s="49"/>
      <c r="ID6534" s="49"/>
      <c r="IE6534" s="49"/>
      <c r="IF6534" s="49"/>
      <c r="IG6534" s="49"/>
      <c r="IH6534" s="49"/>
    </row>
    <row r="6535" spans="1:242">
      <c r="A6535" s="32">
        <v>265</v>
      </c>
      <c r="B6535" s="210" t="s">
        <v>7624</v>
      </c>
      <c r="C6535" s="555"/>
      <c r="D6535" s="32" t="s">
        <v>1818</v>
      </c>
      <c r="E6535" s="195">
        <f t="shared" si="425"/>
        <v>400</v>
      </c>
      <c r="F6535" s="187">
        <v>150</v>
      </c>
      <c r="G6535" s="187">
        <v>150</v>
      </c>
      <c r="H6535" s="187">
        <v>100</v>
      </c>
      <c r="I6535" s="48"/>
      <c r="J6535" s="49"/>
      <c r="K6535" s="49"/>
      <c r="L6535" s="49"/>
      <c r="M6535" s="49"/>
      <c r="N6535" s="49"/>
      <c r="O6535" s="49"/>
      <c r="P6535" s="49"/>
      <c r="Q6535" s="49"/>
      <c r="R6535" s="49"/>
      <c r="S6535" s="49"/>
      <c r="T6535" s="49"/>
      <c r="U6535" s="49"/>
      <c r="V6535" s="49"/>
      <c r="W6535" s="49"/>
      <c r="X6535" s="49"/>
      <c r="Y6535" s="49"/>
      <c r="Z6535" s="49"/>
      <c r="AA6535" s="49"/>
      <c r="AB6535" s="49"/>
      <c r="AC6535" s="49"/>
      <c r="AD6535" s="49"/>
      <c r="AE6535" s="49"/>
      <c r="AF6535" s="49"/>
      <c r="AG6535" s="49"/>
      <c r="AH6535" s="49"/>
      <c r="AI6535" s="49"/>
      <c r="AJ6535" s="49"/>
      <c r="AK6535" s="49"/>
      <c r="AL6535" s="49"/>
      <c r="AM6535" s="49"/>
      <c r="AN6535" s="49"/>
      <c r="AO6535" s="49"/>
      <c r="AP6535" s="49"/>
      <c r="AQ6535" s="49"/>
      <c r="AR6535" s="49"/>
      <c r="AS6535" s="49"/>
      <c r="AT6535" s="49"/>
      <c r="AU6535" s="49"/>
      <c r="AV6535" s="49"/>
      <c r="AW6535" s="49"/>
      <c r="AX6535" s="49"/>
      <c r="AY6535" s="49"/>
      <c r="AZ6535" s="49"/>
      <c r="BA6535" s="49"/>
      <c r="BB6535" s="49"/>
      <c r="BC6535" s="49"/>
      <c r="BD6535" s="49"/>
      <c r="BE6535" s="49"/>
      <c r="BF6535" s="49"/>
      <c r="BG6535" s="49"/>
      <c r="BH6535" s="49"/>
      <c r="BI6535" s="49"/>
      <c r="BJ6535" s="49"/>
      <c r="BK6535" s="49"/>
      <c r="BL6535" s="49"/>
      <c r="BM6535" s="49"/>
      <c r="BN6535" s="49"/>
      <c r="BO6535" s="49"/>
      <c r="BP6535" s="49"/>
      <c r="BQ6535" s="49"/>
      <c r="BR6535" s="49"/>
      <c r="BS6535" s="49"/>
      <c r="BT6535" s="49"/>
      <c r="BU6535" s="49"/>
      <c r="BV6535" s="49"/>
      <c r="BW6535" s="49"/>
      <c r="BX6535" s="49"/>
      <c r="BY6535" s="49"/>
      <c r="BZ6535" s="49"/>
      <c r="CA6535" s="49"/>
      <c r="CB6535" s="49"/>
      <c r="CC6535" s="49"/>
      <c r="CD6535" s="49"/>
      <c r="CE6535" s="49"/>
      <c r="CF6535" s="49"/>
      <c r="CG6535" s="49"/>
      <c r="CH6535" s="49"/>
      <c r="CI6535" s="49"/>
      <c r="CJ6535" s="49"/>
      <c r="CK6535" s="49"/>
      <c r="CL6535" s="49"/>
      <c r="CM6535" s="49"/>
      <c r="CN6535" s="49"/>
      <c r="CO6535" s="49"/>
      <c r="CP6535" s="49"/>
      <c r="CQ6535" s="49"/>
      <c r="CR6535" s="49"/>
      <c r="CS6535" s="49"/>
      <c r="CT6535" s="49"/>
      <c r="CU6535" s="49"/>
      <c r="CV6535" s="49"/>
      <c r="CW6535" s="49"/>
      <c r="CX6535" s="49"/>
      <c r="CY6535" s="49"/>
      <c r="CZ6535" s="49"/>
      <c r="DA6535" s="49"/>
      <c r="DB6535" s="49"/>
      <c r="DC6535" s="49"/>
      <c r="DD6535" s="49"/>
      <c r="DE6535" s="49"/>
      <c r="DF6535" s="49"/>
      <c r="DG6535" s="49"/>
      <c r="DH6535" s="49"/>
      <c r="DI6535" s="49"/>
      <c r="DJ6535" s="49"/>
      <c r="DK6535" s="49"/>
      <c r="DL6535" s="49"/>
      <c r="DM6535" s="49"/>
      <c r="DN6535" s="49"/>
      <c r="DO6535" s="49"/>
      <c r="DP6535" s="49"/>
      <c r="DQ6535" s="49"/>
      <c r="DR6535" s="49"/>
      <c r="DS6535" s="49"/>
      <c r="DT6535" s="49"/>
      <c r="DU6535" s="49"/>
      <c r="DV6535" s="49"/>
      <c r="DW6535" s="49"/>
      <c r="DX6535" s="49"/>
      <c r="DY6535" s="49"/>
      <c r="DZ6535" s="49"/>
      <c r="EA6535" s="49"/>
      <c r="EB6535" s="49"/>
      <c r="EC6535" s="49"/>
      <c r="ED6535" s="49"/>
      <c r="EE6535" s="49"/>
      <c r="EF6535" s="49"/>
      <c r="EG6535" s="49"/>
      <c r="EH6535" s="49"/>
      <c r="EI6535" s="49"/>
      <c r="EJ6535" s="49"/>
      <c r="EK6535" s="49"/>
      <c r="EL6535" s="49"/>
      <c r="EM6535" s="49"/>
      <c r="EN6535" s="49"/>
      <c r="EO6535" s="49"/>
      <c r="EP6535" s="49"/>
      <c r="EQ6535" s="49"/>
      <c r="ER6535" s="49"/>
      <c r="ES6535" s="49"/>
      <c r="ET6535" s="49"/>
      <c r="EU6535" s="49"/>
      <c r="EV6535" s="49"/>
      <c r="EW6535" s="49"/>
      <c r="EX6535" s="49"/>
      <c r="EY6535" s="49"/>
      <c r="EZ6535" s="49"/>
      <c r="FA6535" s="49"/>
      <c r="FB6535" s="49"/>
      <c r="FC6535" s="49"/>
      <c r="FD6535" s="49"/>
      <c r="FE6535" s="49"/>
      <c r="FF6535" s="49"/>
      <c r="FG6535" s="49"/>
      <c r="FH6535" s="49"/>
      <c r="FI6535" s="49"/>
      <c r="FJ6535" s="49"/>
      <c r="FK6535" s="49"/>
      <c r="FL6535" s="49"/>
      <c r="FM6535" s="49"/>
      <c r="FN6535" s="49"/>
      <c r="FO6535" s="49"/>
      <c r="FP6535" s="49"/>
      <c r="FQ6535" s="49"/>
      <c r="FR6535" s="49"/>
      <c r="FS6535" s="49"/>
      <c r="FT6535" s="49"/>
      <c r="FU6535" s="49"/>
      <c r="FV6535" s="49"/>
      <c r="FW6535" s="49"/>
      <c r="FX6535" s="49"/>
      <c r="FY6535" s="49"/>
      <c r="FZ6535" s="49"/>
      <c r="GA6535" s="49"/>
      <c r="GB6535" s="49"/>
      <c r="GC6535" s="49"/>
      <c r="GD6535" s="49"/>
      <c r="GE6535" s="49"/>
      <c r="GF6535" s="49"/>
      <c r="GG6535" s="49"/>
      <c r="GH6535" s="49"/>
      <c r="GI6535" s="49"/>
      <c r="GJ6535" s="49"/>
      <c r="GK6535" s="49"/>
      <c r="GL6535" s="49"/>
      <c r="GM6535" s="49"/>
      <c r="GN6535" s="49"/>
      <c r="GO6535" s="49"/>
      <c r="GP6535" s="49"/>
      <c r="GQ6535" s="49"/>
      <c r="GR6535" s="49"/>
      <c r="GS6535" s="49"/>
      <c r="GT6535" s="49"/>
      <c r="GU6535" s="49"/>
      <c r="GV6535" s="49"/>
      <c r="GW6535" s="49"/>
      <c r="GX6535" s="49"/>
      <c r="GY6535" s="49"/>
      <c r="GZ6535" s="49"/>
      <c r="HA6535" s="49"/>
      <c r="HB6535" s="49"/>
      <c r="HC6535" s="49"/>
      <c r="HD6535" s="49"/>
      <c r="HE6535" s="49"/>
      <c r="HF6535" s="49"/>
      <c r="HG6535" s="49"/>
      <c r="HH6535" s="49"/>
      <c r="HI6535" s="49"/>
      <c r="HJ6535" s="49"/>
      <c r="HK6535" s="49"/>
      <c r="HL6535" s="49"/>
      <c r="HM6535" s="49"/>
      <c r="HN6535" s="49"/>
      <c r="HO6535" s="49"/>
      <c r="HP6535" s="49"/>
      <c r="HQ6535" s="49"/>
      <c r="HR6535" s="49"/>
      <c r="HS6535" s="49"/>
      <c r="HT6535" s="49"/>
      <c r="HU6535" s="49"/>
      <c r="HV6535" s="49"/>
      <c r="HW6535" s="49"/>
      <c r="HX6535" s="49"/>
      <c r="HY6535" s="49"/>
      <c r="HZ6535" s="49"/>
      <c r="IA6535" s="49"/>
      <c r="IB6535" s="49"/>
      <c r="IC6535" s="49"/>
      <c r="ID6535" s="49"/>
      <c r="IE6535" s="49"/>
      <c r="IF6535" s="49"/>
      <c r="IG6535" s="49"/>
      <c r="IH6535" s="49"/>
    </row>
    <row r="6536" spans="1:242">
      <c r="A6536" s="32">
        <v>266</v>
      </c>
      <c r="B6536" s="210" t="s">
        <v>7625</v>
      </c>
      <c r="C6536" s="555"/>
      <c r="D6536" s="32" t="s">
        <v>1818</v>
      </c>
      <c r="E6536" s="195">
        <f t="shared" si="425"/>
        <v>350</v>
      </c>
      <c r="F6536" s="187">
        <v>117</v>
      </c>
      <c r="G6536" s="187">
        <v>117</v>
      </c>
      <c r="H6536" s="187">
        <v>116</v>
      </c>
      <c r="I6536" s="48"/>
      <c r="J6536" s="49"/>
      <c r="K6536" s="49"/>
      <c r="L6536" s="49"/>
      <c r="M6536" s="49"/>
      <c r="N6536" s="49"/>
      <c r="O6536" s="49"/>
      <c r="P6536" s="49"/>
      <c r="Q6536" s="49"/>
      <c r="R6536" s="49"/>
      <c r="S6536" s="49"/>
      <c r="T6536" s="49"/>
      <c r="U6536" s="49"/>
      <c r="V6536" s="49"/>
      <c r="W6536" s="49"/>
      <c r="X6536" s="49"/>
      <c r="Y6536" s="49"/>
      <c r="Z6536" s="49"/>
      <c r="AA6536" s="49"/>
      <c r="AB6536" s="49"/>
      <c r="AC6536" s="49"/>
      <c r="AD6536" s="49"/>
      <c r="AE6536" s="49"/>
      <c r="AF6536" s="49"/>
      <c r="AG6536" s="49"/>
      <c r="AH6536" s="49"/>
      <c r="AI6536" s="49"/>
      <c r="AJ6536" s="49"/>
      <c r="AK6536" s="49"/>
      <c r="AL6536" s="49"/>
      <c r="AM6536" s="49"/>
      <c r="AN6536" s="49"/>
      <c r="AO6536" s="49"/>
      <c r="AP6536" s="49"/>
      <c r="AQ6536" s="49"/>
      <c r="AR6536" s="49"/>
      <c r="AS6536" s="49"/>
      <c r="AT6536" s="49"/>
      <c r="AU6536" s="49"/>
      <c r="AV6536" s="49"/>
      <c r="AW6536" s="49"/>
      <c r="AX6536" s="49"/>
      <c r="AY6536" s="49"/>
      <c r="AZ6536" s="49"/>
      <c r="BA6536" s="49"/>
      <c r="BB6536" s="49"/>
      <c r="BC6536" s="49"/>
      <c r="BD6536" s="49"/>
      <c r="BE6536" s="49"/>
      <c r="BF6536" s="49"/>
      <c r="BG6536" s="49"/>
      <c r="BH6536" s="49"/>
      <c r="BI6536" s="49"/>
      <c r="BJ6536" s="49"/>
      <c r="BK6536" s="49"/>
      <c r="BL6536" s="49"/>
      <c r="BM6536" s="49"/>
      <c r="BN6536" s="49"/>
      <c r="BO6536" s="49"/>
      <c r="BP6536" s="49"/>
      <c r="BQ6536" s="49"/>
      <c r="BR6536" s="49"/>
      <c r="BS6536" s="49"/>
      <c r="BT6536" s="49"/>
      <c r="BU6536" s="49"/>
      <c r="BV6536" s="49"/>
      <c r="BW6536" s="49"/>
      <c r="BX6536" s="49"/>
      <c r="BY6536" s="49"/>
      <c r="BZ6536" s="49"/>
      <c r="CA6536" s="49"/>
      <c r="CB6536" s="49"/>
      <c r="CC6536" s="49"/>
      <c r="CD6536" s="49"/>
      <c r="CE6536" s="49"/>
      <c r="CF6536" s="49"/>
      <c r="CG6536" s="49"/>
      <c r="CH6536" s="49"/>
      <c r="CI6536" s="49"/>
      <c r="CJ6536" s="49"/>
      <c r="CK6536" s="49"/>
      <c r="CL6536" s="49"/>
      <c r="CM6536" s="49"/>
      <c r="CN6536" s="49"/>
      <c r="CO6536" s="49"/>
      <c r="CP6536" s="49"/>
      <c r="CQ6536" s="49"/>
      <c r="CR6536" s="49"/>
      <c r="CS6536" s="49"/>
      <c r="CT6536" s="49"/>
      <c r="CU6536" s="49"/>
      <c r="CV6536" s="49"/>
      <c r="CW6536" s="49"/>
      <c r="CX6536" s="49"/>
      <c r="CY6536" s="49"/>
      <c r="CZ6536" s="49"/>
      <c r="DA6536" s="49"/>
      <c r="DB6536" s="49"/>
      <c r="DC6536" s="49"/>
      <c r="DD6536" s="49"/>
      <c r="DE6536" s="49"/>
      <c r="DF6536" s="49"/>
      <c r="DG6536" s="49"/>
      <c r="DH6536" s="49"/>
      <c r="DI6536" s="49"/>
      <c r="DJ6536" s="49"/>
      <c r="DK6536" s="49"/>
      <c r="DL6536" s="49"/>
      <c r="DM6536" s="49"/>
      <c r="DN6536" s="49"/>
      <c r="DO6536" s="49"/>
      <c r="DP6536" s="49"/>
      <c r="DQ6536" s="49"/>
      <c r="DR6536" s="49"/>
      <c r="DS6536" s="49"/>
      <c r="DT6536" s="49"/>
      <c r="DU6536" s="49"/>
      <c r="DV6536" s="49"/>
      <c r="DW6536" s="49"/>
      <c r="DX6536" s="49"/>
      <c r="DY6536" s="49"/>
      <c r="DZ6536" s="49"/>
      <c r="EA6536" s="49"/>
      <c r="EB6536" s="49"/>
      <c r="EC6536" s="49"/>
      <c r="ED6536" s="49"/>
      <c r="EE6536" s="49"/>
      <c r="EF6536" s="49"/>
      <c r="EG6536" s="49"/>
      <c r="EH6536" s="49"/>
      <c r="EI6536" s="49"/>
      <c r="EJ6536" s="49"/>
      <c r="EK6536" s="49"/>
      <c r="EL6536" s="49"/>
      <c r="EM6536" s="49"/>
      <c r="EN6536" s="49"/>
      <c r="EO6536" s="49"/>
      <c r="EP6536" s="49"/>
      <c r="EQ6536" s="49"/>
      <c r="ER6536" s="49"/>
      <c r="ES6536" s="49"/>
      <c r="ET6536" s="49"/>
      <c r="EU6536" s="49"/>
      <c r="EV6536" s="49"/>
      <c r="EW6536" s="49"/>
      <c r="EX6536" s="49"/>
      <c r="EY6536" s="49"/>
      <c r="EZ6536" s="49"/>
      <c r="FA6536" s="49"/>
      <c r="FB6536" s="49"/>
      <c r="FC6536" s="49"/>
      <c r="FD6536" s="49"/>
      <c r="FE6536" s="49"/>
      <c r="FF6536" s="49"/>
      <c r="FG6536" s="49"/>
      <c r="FH6536" s="49"/>
      <c r="FI6536" s="49"/>
      <c r="FJ6536" s="49"/>
      <c r="FK6536" s="49"/>
      <c r="FL6536" s="49"/>
      <c r="FM6536" s="49"/>
      <c r="FN6536" s="49"/>
      <c r="FO6536" s="49"/>
      <c r="FP6536" s="49"/>
      <c r="FQ6536" s="49"/>
      <c r="FR6536" s="49"/>
      <c r="FS6536" s="49"/>
      <c r="FT6536" s="49"/>
      <c r="FU6536" s="49"/>
      <c r="FV6536" s="49"/>
      <c r="FW6536" s="49"/>
      <c r="FX6536" s="49"/>
      <c r="FY6536" s="49"/>
      <c r="FZ6536" s="49"/>
      <c r="GA6536" s="49"/>
      <c r="GB6536" s="49"/>
      <c r="GC6536" s="49"/>
      <c r="GD6536" s="49"/>
      <c r="GE6536" s="49"/>
      <c r="GF6536" s="49"/>
      <c r="GG6536" s="49"/>
      <c r="GH6536" s="49"/>
      <c r="GI6536" s="49"/>
      <c r="GJ6536" s="49"/>
      <c r="GK6536" s="49"/>
      <c r="GL6536" s="49"/>
      <c r="GM6536" s="49"/>
      <c r="GN6536" s="49"/>
      <c r="GO6536" s="49"/>
      <c r="GP6536" s="49"/>
      <c r="GQ6536" s="49"/>
      <c r="GR6536" s="49"/>
      <c r="GS6536" s="49"/>
      <c r="GT6536" s="49"/>
      <c r="GU6536" s="49"/>
      <c r="GV6536" s="49"/>
      <c r="GW6536" s="49"/>
      <c r="GX6536" s="49"/>
      <c r="GY6536" s="49"/>
      <c r="GZ6536" s="49"/>
      <c r="HA6536" s="49"/>
      <c r="HB6536" s="49"/>
      <c r="HC6536" s="49"/>
      <c r="HD6536" s="49"/>
      <c r="HE6536" s="49"/>
      <c r="HF6536" s="49"/>
      <c r="HG6536" s="49"/>
      <c r="HH6536" s="49"/>
      <c r="HI6536" s="49"/>
      <c r="HJ6536" s="49"/>
      <c r="HK6536" s="49"/>
      <c r="HL6536" s="49"/>
      <c r="HM6536" s="49"/>
      <c r="HN6536" s="49"/>
      <c r="HO6536" s="49"/>
      <c r="HP6536" s="49"/>
      <c r="HQ6536" s="49"/>
      <c r="HR6536" s="49"/>
      <c r="HS6536" s="49"/>
      <c r="HT6536" s="49"/>
      <c r="HU6536" s="49"/>
      <c r="HV6536" s="49"/>
      <c r="HW6536" s="49"/>
      <c r="HX6536" s="49"/>
      <c r="HY6536" s="49"/>
      <c r="HZ6536" s="49"/>
      <c r="IA6536" s="49"/>
      <c r="IB6536" s="49"/>
      <c r="IC6536" s="49"/>
      <c r="ID6536" s="49"/>
      <c r="IE6536" s="49"/>
      <c r="IF6536" s="49"/>
      <c r="IG6536" s="49"/>
      <c r="IH6536" s="49"/>
    </row>
    <row r="6537" spans="1:242">
      <c r="A6537" s="32">
        <v>267</v>
      </c>
      <c r="B6537" s="210" t="s">
        <v>7626</v>
      </c>
      <c r="C6537" s="555"/>
      <c r="D6537" s="32" t="s">
        <v>2034</v>
      </c>
      <c r="E6537" s="195">
        <f t="shared" si="425"/>
        <v>625</v>
      </c>
      <c r="F6537" s="187">
        <v>208</v>
      </c>
      <c r="G6537" s="187">
        <v>208</v>
      </c>
      <c r="H6537" s="187">
        <v>209</v>
      </c>
      <c r="I6537" s="48"/>
      <c r="J6537" s="49"/>
      <c r="K6537" s="49"/>
      <c r="L6537" s="49"/>
      <c r="M6537" s="49"/>
      <c r="N6537" s="49"/>
      <c r="O6537" s="49"/>
      <c r="P6537" s="49"/>
      <c r="Q6537" s="49"/>
      <c r="R6537" s="49"/>
      <c r="S6537" s="49"/>
      <c r="T6537" s="49"/>
      <c r="U6537" s="49"/>
      <c r="V6537" s="49"/>
      <c r="W6537" s="49"/>
      <c r="X6537" s="49"/>
      <c r="Y6537" s="49"/>
      <c r="Z6537" s="49"/>
      <c r="AA6537" s="49"/>
      <c r="AB6537" s="49"/>
      <c r="AC6537" s="49"/>
      <c r="AD6537" s="49"/>
      <c r="AE6537" s="49"/>
      <c r="AF6537" s="49"/>
      <c r="AG6537" s="49"/>
      <c r="AH6537" s="49"/>
      <c r="AI6537" s="49"/>
      <c r="AJ6537" s="49"/>
      <c r="AK6537" s="49"/>
      <c r="AL6537" s="49"/>
      <c r="AM6537" s="49"/>
      <c r="AN6537" s="49"/>
      <c r="AO6537" s="49"/>
      <c r="AP6537" s="49"/>
      <c r="AQ6537" s="49"/>
      <c r="AR6537" s="49"/>
      <c r="AS6537" s="49"/>
      <c r="AT6537" s="49"/>
      <c r="AU6537" s="49"/>
      <c r="AV6537" s="49"/>
      <c r="AW6537" s="49"/>
      <c r="AX6537" s="49"/>
      <c r="AY6537" s="49"/>
      <c r="AZ6537" s="49"/>
      <c r="BA6537" s="49"/>
      <c r="BB6537" s="49"/>
      <c r="BC6537" s="49"/>
      <c r="BD6537" s="49"/>
      <c r="BE6537" s="49"/>
      <c r="BF6537" s="49"/>
      <c r="BG6537" s="49"/>
      <c r="BH6537" s="49"/>
      <c r="BI6537" s="49"/>
      <c r="BJ6537" s="49"/>
      <c r="BK6537" s="49"/>
      <c r="BL6537" s="49"/>
      <c r="BM6537" s="49"/>
      <c r="BN6537" s="49"/>
      <c r="BO6537" s="49"/>
      <c r="BP6537" s="49"/>
      <c r="BQ6537" s="49"/>
      <c r="BR6537" s="49"/>
      <c r="BS6537" s="49"/>
      <c r="BT6537" s="49"/>
      <c r="BU6537" s="49"/>
      <c r="BV6537" s="49"/>
      <c r="BW6537" s="49"/>
      <c r="BX6537" s="49"/>
      <c r="BY6537" s="49"/>
      <c r="BZ6537" s="49"/>
      <c r="CA6537" s="49"/>
      <c r="CB6537" s="49"/>
      <c r="CC6537" s="49"/>
      <c r="CD6537" s="49"/>
      <c r="CE6537" s="49"/>
      <c r="CF6537" s="49"/>
      <c r="CG6537" s="49"/>
      <c r="CH6537" s="49"/>
      <c r="CI6537" s="49"/>
      <c r="CJ6537" s="49"/>
      <c r="CK6537" s="49"/>
      <c r="CL6537" s="49"/>
      <c r="CM6537" s="49"/>
      <c r="CN6537" s="49"/>
      <c r="CO6537" s="49"/>
      <c r="CP6537" s="49"/>
      <c r="CQ6537" s="49"/>
      <c r="CR6537" s="49"/>
      <c r="CS6537" s="49"/>
      <c r="CT6537" s="49"/>
      <c r="CU6537" s="49"/>
      <c r="CV6537" s="49"/>
      <c r="CW6537" s="49"/>
      <c r="CX6537" s="49"/>
      <c r="CY6537" s="49"/>
      <c r="CZ6537" s="49"/>
      <c r="DA6537" s="49"/>
      <c r="DB6537" s="49"/>
      <c r="DC6537" s="49"/>
      <c r="DD6537" s="49"/>
      <c r="DE6537" s="49"/>
      <c r="DF6537" s="49"/>
      <c r="DG6537" s="49"/>
      <c r="DH6537" s="49"/>
      <c r="DI6537" s="49"/>
      <c r="DJ6537" s="49"/>
      <c r="DK6537" s="49"/>
      <c r="DL6537" s="49"/>
      <c r="DM6537" s="49"/>
      <c r="DN6537" s="49"/>
      <c r="DO6537" s="49"/>
      <c r="DP6537" s="49"/>
      <c r="DQ6537" s="49"/>
      <c r="DR6537" s="49"/>
      <c r="DS6537" s="49"/>
      <c r="DT6537" s="49"/>
      <c r="DU6537" s="49"/>
      <c r="DV6537" s="49"/>
      <c r="DW6537" s="49"/>
      <c r="DX6537" s="49"/>
      <c r="DY6537" s="49"/>
      <c r="DZ6537" s="49"/>
      <c r="EA6537" s="49"/>
      <c r="EB6537" s="49"/>
      <c r="EC6537" s="49"/>
      <c r="ED6537" s="49"/>
      <c r="EE6537" s="49"/>
      <c r="EF6537" s="49"/>
      <c r="EG6537" s="49"/>
      <c r="EH6537" s="49"/>
      <c r="EI6537" s="49"/>
      <c r="EJ6537" s="49"/>
      <c r="EK6537" s="49"/>
      <c r="EL6537" s="49"/>
      <c r="EM6537" s="49"/>
      <c r="EN6537" s="49"/>
      <c r="EO6537" s="49"/>
      <c r="EP6537" s="49"/>
      <c r="EQ6537" s="49"/>
      <c r="ER6537" s="49"/>
      <c r="ES6537" s="49"/>
      <c r="ET6537" s="49"/>
      <c r="EU6537" s="49"/>
      <c r="EV6537" s="49"/>
      <c r="EW6537" s="49"/>
      <c r="EX6537" s="49"/>
      <c r="EY6537" s="49"/>
      <c r="EZ6537" s="49"/>
      <c r="FA6537" s="49"/>
      <c r="FB6537" s="49"/>
      <c r="FC6537" s="49"/>
      <c r="FD6537" s="49"/>
      <c r="FE6537" s="49"/>
      <c r="FF6537" s="49"/>
      <c r="FG6537" s="49"/>
      <c r="FH6537" s="49"/>
      <c r="FI6537" s="49"/>
      <c r="FJ6537" s="49"/>
      <c r="FK6537" s="49"/>
      <c r="FL6537" s="49"/>
      <c r="FM6537" s="49"/>
      <c r="FN6537" s="49"/>
      <c r="FO6537" s="49"/>
      <c r="FP6537" s="49"/>
      <c r="FQ6537" s="49"/>
      <c r="FR6537" s="49"/>
      <c r="FS6537" s="49"/>
      <c r="FT6537" s="49"/>
      <c r="FU6537" s="49"/>
      <c r="FV6537" s="49"/>
      <c r="FW6537" s="49"/>
      <c r="FX6537" s="49"/>
      <c r="FY6537" s="49"/>
      <c r="FZ6537" s="49"/>
      <c r="GA6537" s="49"/>
      <c r="GB6537" s="49"/>
      <c r="GC6537" s="49"/>
      <c r="GD6537" s="49"/>
      <c r="GE6537" s="49"/>
      <c r="GF6537" s="49"/>
      <c r="GG6537" s="49"/>
      <c r="GH6537" s="49"/>
      <c r="GI6537" s="49"/>
      <c r="GJ6537" s="49"/>
      <c r="GK6537" s="49"/>
      <c r="GL6537" s="49"/>
      <c r="GM6537" s="49"/>
      <c r="GN6537" s="49"/>
      <c r="GO6537" s="49"/>
      <c r="GP6537" s="49"/>
      <c r="GQ6537" s="49"/>
      <c r="GR6537" s="49"/>
      <c r="GS6537" s="49"/>
      <c r="GT6537" s="49"/>
      <c r="GU6537" s="49"/>
      <c r="GV6537" s="49"/>
      <c r="GW6537" s="49"/>
      <c r="GX6537" s="49"/>
      <c r="GY6537" s="49"/>
      <c r="GZ6537" s="49"/>
      <c r="HA6537" s="49"/>
      <c r="HB6537" s="49"/>
      <c r="HC6537" s="49"/>
      <c r="HD6537" s="49"/>
      <c r="HE6537" s="49"/>
      <c r="HF6537" s="49"/>
      <c r="HG6537" s="49"/>
      <c r="HH6537" s="49"/>
      <c r="HI6537" s="49"/>
      <c r="HJ6537" s="49"/>
      <c r="HK6537" s="49"/>
      <c r="HL6537" s="49"/>
      <c r="HM6537" s="49"/>
      <c r="HN6537" s="49"/>
      <c r="HO6537" s="49"/>
      <c r="HP6537" s="49"/>
      <c r="HQ6537" s="49"/>
      <c r="HR6537" s="49"/>
      <c r="HS6537" s="49"/>
      <c r="HT6537" s="49"/>
      <c r="HU6537" s="49"/>
      <c r="HV6537" s="49"/>
      <c r="HW6537" s="49"/>
      <c r="HX6537" s="49"/>
      <c r="HY6537" s="49"/>
      <c r="HZ6537" s="49"/>
      <c r="IA6537" s="49"/>
      <c r="IB6537" s="49"/>
      <c r="IC6537" s="49"/>
      <c r="ID6537" s="49"/>
      <c r="IE6537" s="49"/>
      <c r="IF6537" s="49"/>
      <c r="IG6537" s="49"/>
      <c r="IH6537" s="49"/>
    </row>
    <row r="6538" spans="1:242">
      <c r="A6538" s="32">
        <v>268</v>
      </c>
      <c r="B6538" s="210" t="s">
        <v>7627</v>
      </c>
      <c r="C6538" s="555"/>
      <c r="D6538" s="32" t="s">
        <v>1811</v>
      </c>
      <c r="E6538" s="195">
        <f t="shared" ref="E6538:E6569" si="426">+F6538+G6538+H6538</f>
        <v>275</v>
      </c>
      <c r="F6538" s="187">
        <v>92</v>
      </c>
      <c r="G6538" s="187">
        <v>91</v>
      </c>
      <c r="H6538" s="187">
        <v>92</v>
      </c>
      <c r="I6538" s="48"/>
      <c r="J6538" s="49"/>
      <c r="K6538" s="49"/>
      <c r="L6538" s="49"/>
      <c r="M6538" s="49"/>
      <c r="N6538" s="49"/>
      <c r="O6538" s="49"/>
      <c r="P6538" s="49"/>
      <c r="Q6538" s="49"/>
      <c r="R6538" s="49"/>
      <c r="S6538" s="49"/>
      <c r="T6538" s="49"/>
      <c r="U6538" s="49"/>
      <c r="V6538" s="49"/>
      <c r="W6538" s="49"/>
      <c r="X6538" s="49"/>
      <c r="Y6538" s="49"/>
      <c r="Z6538" s="49"/>
      <c r="AA6538" s="49"/>
      <c r="AB6538" s="49"/>
      <c r="AC6538" s="49"/>
      <c r="AD6538" s="49"/>
      <c r="AE6538" s="49"/>
      <c r="AF6538" s="49"/>
      <c r="AG6538" s="49"/>
      <c r="AH6538" s="49"/>
      <c r="AI6538" s="49"/>
      <c r="AJ6538" s="49"/>
      <c r="AK6538" s="49"/>
      <c r="AL6538" s="49"/>
      <c r="AM6538" s="49"/>
      <c r="AN6538" s="49"/>
      <c r="AO6538" s="49"/>
      <c r="AP6538" s="49"/>
      <c r="AQ6538" s="49"/>
      <c r="AR6538" s="49"/>
      <c r="AS6538" s="49"/>
      <c r="AT6538" s="49"/>
      <c r="AU6538" s="49"/>
      <c r="AV6538" s="49"/>
      <c r="AW6538" s="49"/>
      <c r="AX6538" s="49"/>
      <c r="AY6538" s="49"/>
      <c r="AZ6538" s="49"/>
      <c r="BA6538" s="49"/>
      <c r="BB6538" s="49"/>
      <c r="BC6538" s="49"/>
      <c r="BD6538" s="49"/>
      <c r="BE6538" s="49"/>
      <c r="BF6538" s="49"/>
      <c r="BG6538" s="49"/>
      <c r="BH6538" s="49"/>
      <c r="BI6538" s="49"/>
      <c r="BJ6538" s="49"/>
      <c r="BK6538" s="49"/>
      <c r="BL6538" s="49"/>
      <c r="BM6538" s="49"/>
      <c r="BN6538" s="49"/>
      <c r="BO6538" s="49"/>
      <c r="BP6538" s="49"/>
      <c r="BQ6538" s="49"/>
      <c r="BR6538" s="49"/>
      <c r="BS6538" s="49"/>
      <c r="BT6538" s="49"/>
      <c r="BU6538" s="49"/>
      <c r="BV6538" s="49"/>
      <c r="BW6538" s="49"/>
      <c r="BX6538" s="49"/>
      <c r="BY6538" s="49"/>
      <c r="BZ6538" s="49"/>
      <c r="CA6538" s="49"/>
      <c r="CB6538" s="49"/>
      <c r="CC6538" s="49"/>
      <c r="CD6538" s="49"/>
      <c r="CE6538" s="49"/>
      <c r="CF6538" s="49"/>
      <c r="CG6538" s="49"/>
      <c r="CH6538" s="49"/>
      <c r="CI6538" s="49"/>
      <c r="CJ6538" s="49"/>
      <c r="CK6538" s="49"/>
      <c r="CL6538" s="49"/>
      <c r="CM6538" s="49"/>
      <c r="CN6538" s="49"/>
      <c r="CO6538" s="49"/>
      <c r="CP6538" s="49"/>
      <c r="CQ6538" s="49"/>
      <c r="CR6538" s="49"/>
      <c r="CS6538" s="49"/>
      <c r="CT6538" s="49"/>
      <c r="CU6538" s="49"/>
      <c r="CV6538" s="49"/>
      <c r="CW6538" s="49"/>
      <c r="CX6538" s="49"/>
      <c r="CY6538" s="49"/>
      <c r="CZ6538" s="49"/>
      <c r="DA6538" s="49"/>
      <c r="DB6538" s="49"/>
      <c r="DC6538" s="49"/>
      <c r="DD6538" s="49"/>
      <c r="DE6538" s="49"/>
      <c r="DF6538" s="49"/>
      <c r="DG6538" s="49"/>
      <c r="DH6538" s="49"/>
      <c r="DI6538" s="49"/>
      <c r="DJ6538" s="49"/>
      <c r="DK6538" s="49"/>
      <c r="DL6538" s="49"/>
      <c r="DM6538" s="49"/>
      <c r="DN6538" s="49"/>
      <c r="DO6538" s="49"/>
      <c r="DP6538" s="49"/>
      <c r="DQ6538" s="49"/>
      <c r="DR6538" s="49"/>
      <c r="DS6538" s="49"/>
      <c r="DT6538" s="49"/>
      <c r="DU6538" s="49"/>
      <c r="DV6538" s="49"/>
      <c r="DW6538" s="49"/>
      <c r="DX6538" s="49"/>
      <c r="DY6538" s="49"/>
      <c r="DZ6538" s="49"/>
      <c r="EA6538" s="49"/>
      <c r="EB6538" s="49"/>
      <c r="EC6538" s="49"/>
      <c r="ED6538" s="49"/>
      <c r="EE6538" s="49"/>
      <c r="EF6538" s="49"/>
      <c r="EG6538" s="49"/>
      <c r="EH6538" s="49"/>
      <c r="EI6538" s="49"/>
      <c r="EJ6538" s="49"/>
      <c r="EK6538" s="49"/>
      <c r="EL6538" s="49"/>
      <c r="EM6538" s="49"/>
      <c r="EN6538" s="49"/>
      <c r="EO6538" s="49"/>
      <c r="EP6538" s="49"/>
      <c r="EQ6538" s="49"/>
      <c r="ER6538" s="49"/>
      <c r="ES6538" s="49"/>
      <c r="ET6538" s="49"/>
      <c r="EU6538" s="49"/>
      <c r="EV6538" s="49"/>
      <c r="EW6538" s="49"/>
      <c r="EX6538" s="49"/>
      <c r="EY6538" s="49"/>
      <c r="EZ6538" s="49"/>
      <c r="FA6538" s="49"/>
      <c r="FB6538" s="49"/>
      <c r="FC6538" s="49"/>
      <c r="FD6538" s="49"/>
      <c r="FE6538" s="49"/>
      <c r="FF6538" s="49"/>
      <c r="FG6538" s="49"/>
      <c r="FH6538" s="49"/>
      <c r="FI6538" s="49"/>
      <c r="FJ6538" s="49"/>
      <c r="FK6538" s="49"/>
      <c r="FL6538" s="49"/>
      <c r="FM6538" s="49"/>
      <c r="FN6538" s="49"/>
      <c r="FO6538" s="49"/>
      <c r="FP6538" s="49"/>
      <c r="FQ6538" s="49"/>
      <c r="FR6538" s="49"/>
      <c r="FS6538" s="49"/>
      <c r="FT6538" s="49"/>
      <c r="FU6538" s="49"/>
      <c r="FV6538" s="49"/>
      <c r="FW6538" s="49"/>
      <c r="FX6538" s="49"/>
      <c r="FY6538" s="49"/>
      <c r="FZ6538" s="49"/>
      <c r="GA6538" s="49"/>
      <c r="GB6538" s="49"/>
      <c r="GC6538" s="49"/>
      <c r="GD6538" s="49"/>
      <c r="GE6538" s="49"/>
      <c r="GF6538" s="49"/>
      <c r="GG6538" s="49"/>
      <c r="GH6538" s="49"/>
      <c r="GI6538" s="49"/>
      <c r="GJ6538" s="49"/>
      <c r="GK6538" s="49"/>
      <c r="GL6538" s="49"/>
      <c r="GM6538" s="49"/>
      <c r="GN6538" s="49"/>
      <c r="GO6538" s="49"/>
      <c r="GP6538" s="49"/>
      <c r="GQ6538" s="49"/>
      <c r="GR6538" s="49"/>
      <c r="GS6538" s="49"/>
      <c r="GT6538" s="49"/>
      <c r="GU6538" s="49"/>
      <c r="GV6538" s="49"/>
      <c r="GW6538" s="49"/>
      <c r="GX6538" s="49"/>
      <c r="GY6538" s="49"/>
      <c r="GZ6538" s="49"/>
      <c r="HA6538" s="49"/>
      <c r="HB6538" s="49"/>
      <c r="HC6538" s="49"/>
      <c r="HD6538" s="49"/>
      <c r="HE6538" s="49"/>
      <c r="HF6538" s="49"/>
      <c r="HG6538" s="49"/>
      <c r="HH6538" s="49"/>
      <c r="HI6538" s="49"/>
      <c r="HJ6538" s="49"/>
      <c r="HK6538" s="49"/>
      <c r="HL6538" s="49"/>
      <c r="HM6538" s="49"/>
      <c r="HN6538" s="49"/>
      <c r="HO6538" s="49"/>
      <c r="HP6538" s="49"/>
      <c r="HQ6538" s="49"/>
      <c r="HR6538" s="49"/>
      <c r="HS6538" s="49"/>
      <c r="HT6538" s="49"/>
      <c r="HU6538" s="49"/>
      <c r="HV6538" s="49"/>
      <c r="HW6538" s="49"/>
      <c r="HX6538" s="49"/>
      <c r="HY6538" s="49"/>
      <c r="HZ6538" s="49"/>
      <c r="IA6538" s="49"/>
      <c r="IB6538" s="49"/>
      <c r="IC6538" s="49"/>
      <c r="ID6538" s="49"/>
      <c r="IE6538" s="49"/>
      <c r="IF6538" s="49"/>
      <c r="IG6538" s="49"/>
      <c r="IH6538" s="49"/>
    </row>
    <row r="6539" spans="1:242">
      <c r="A6539" s="32">
        <v>269</v>
      </c>
      <c r="B6539" s="210" t="s">
        <v>7628</v>
      </c>
      <c r="C6539" s="555"/>
      <c r="D6539" s="32" t="s">
        <v>1818</v>
      </c>
      <c r="E6539" s="195">
        <f t="shared" si="426"/>
        <v>1500</v>
      </c>
      <c r="F6539" s="187">
        <v>500</v>
      </c>
      <c r="G6539" s="187">
        <v>500</v>
      </c>
      <c r="H6539" s="187">
        <v>500</v>
      </c>
      <c r="I6539" s="48"/>
      <c r="J6539" s="49"/>
      <c r="K6539" s="49"/>
      <c r="L6539" s="49"/>
      <c r="M6539" s="49"/>
      <c r="N6539" s="49"/>
      <c r="O6539" s="49"/>
      <c r="P6539" s="49"/>
      <c r="Q6539" s="49"/>
      <c r="R6539" s="49"/>
      <c r="S6539" s="49"/>
      <c r="T6539" s="49"/>
      <c r="U6539" s="49"/>
      <c r="V6539" s="49"/>
      <c r="W6539" s="49"/>
      <c r="X6539" s="49"/>
      <c r="Y6539" s="49"/>
      <c r="Z6539" s="49"/>
      <c r="AA6539" s="49"/>
      <c r="AB6539" s="49"/>
      <c r="AC6539" s="49"/>
      <c r="AD6539" s="49"/>
      <c r="AE6539" s="49"/>
      <c r="AF6539" s="49"/>
      <c r="AG6539" s="49"/>
      <c r="AH6539" s="49"/>
      <c r="AI6539" s="49"/>
      <c r="AJ6539" s="49"/>
      <c r="AK6539" s="49"/>
      <c r="AL6539" s="49"/>
      <c r="AM6539" s="49"/>
      <c r="AN6539" s="49"/>
      <c r="AO6539" s="49"/>
      <c r="AP6539" s="49"/>
      <c r="AQ6539" s="49"/>
      <c r="AR6539" s="49"/>
      <c r="AS6539" s="49"/>
      <c r="AT6539" s="49"/>
      <c r="AU6539" s="49"/>
      <c r="AV6539" s="49"/>
      <c r="AW6539" s="49"/>
      <c r="AX6539" s="49"/>
      <c r="AY6539" s="49"/>
      <c r="AZ6539" s="49"/>
      <c r="BA6539" s="49"/>
      <c r="BB6539" s="49"/>
      <c r="BC6539" s="49"/>
      <c r="BD6539" s="49"/>
      <c r="BE6539" s="49"/>
      <c r="BF6539" s="49"/>
      <c r="BG6539" s="49"/>
      <c r="BH6539" s="49"/>
      <c r="BI6539" s="49"/>
      <c r="BJ6539" s="49"/>
      <c r="BK6539" s="49"/>
      <c r="BL6539" s="49"/>
      <c r="BM6539" s="49"/>
      <c r="BN6539" s="49"/>
      <c r="BO6539" s="49"/>
      <c r="BP6539" s="49"/>
      <c r="BQ6539" s="49"/>
      <c r="BR6539" s="49"/>
      <c r="BS6539" s="49"/>
      <c r="BT6539" s="49"/>
      <c r="BU6539" s="49"/>
      <c r="BV6539" s="49"/>
      <c r="BW6539" s="49"/>
      <c r="BX6539" s="49"/>
      <c r="BY6539" s="49"/>
      <c r="BZ6539" s="49"/>
      <c r="CA6539" s="49"/>
      <c r="CB6539" s="49"/>
      <c r="CC6539" s="49"/>
      <c r="CD6539" s="49"/>
      <c r="CE6539" s="49"/>
      <c r="CF6539" s="49"/>
      <c r="CG6539" s="49"/>
      <c r="CH6539" s="49"/>
      <c r="CI6539" s="49"/>
      <c r="CJ6539" s="49"/>
      <c r="CK6539" s="49"/>
      <c r="CL6539" s="49"/>
      <c r="CM6539" s="49"/>
      <c r="CN6539" s="49"/>
      <c r="CO6539" s="49"/>
      <c r="CP6539" s="49"/>
      <c r="CQ6539" s="49"/>
      <c r="CR6539" s="49"/>
      <c r="CS6539" s="49"/>
      <c r="CT6539" s="49"/>
      <c r="CU6539" s="49"/>
      <c r="CV6539" s="49"/>
      <c r="CW6539" s="49"/>
      <c r="CX6539" s="49"/>
      <c r="CY6539" s="49"/>
      <c r="CZ6539" s="49"/>
      <c r="DA6539" s="49"/>
      <c r="DB6539" s="49"/>
      <c r="DC6539" s="49"/>
      <c r="DD6539" s="49"/>
      <c r="DE6539" s="49"/>
      <c r="DF6539" s="49"/>
      <c r="DG6539" s="49"/>
      <c r="DH6539" s="49"/>
      <c r="DI6539" s="49"/>
      <c r="DJ6539" s="49"/>
      <c r="DK6539" s="49"/>
      <c r="DL6539" s="49"/>
      <c r="DM6539" s="49"/>
      <c r="DN6539" s="49"/>
      <c r="DO6539" s="49"/>
      <c r="DP6539" s="49"/>
      <c r="DQ6539" s="49"/>
      <c r="DR6539" s="49"/>
      <c r="DS6539" s="49"/>
      <c r="DT6539" s="49"/>
      <c r="DU6539" s="49"/>
      <c r="DV6539" s="49"/>
      <c r="DW6539" s="49"/>
      <c r="DX6539" s="49"/>
      <c r="DY6539" s="49"/>
      <c r="DZ6539" s="49"/>
      <c r="EA6539" s="49"/>
      <c r="EB6539" s="49"/>
      <c r="EC6539" s="49"/>
      <c r="ED6539" s="49"/>
      <c r="EE6539" s="49"/>
      <c r="EF6539" s="49"/>
      <c r="EG6539" s="49"/>
      <c r="EH6539" s="49"/>
      <c r="EI6539" s="49"/>
      <c r="EJ6539" s="49"/>
      <c r="EK6539" s="49"/>
      <c r="EL6539" s="49"/>
      <c r="EM6539" s="49"/>
      <c r="EN6539" s="49"/>
      <c r="EO6539" s="49"/>
      <c r="EP6539" s="49"/>
      <c r="EQ6539" s="49"/>
      <c r="ER6539" s="49"/>
      <c r="ES6539" s="49"/>
      <c r="ET6539" s="49"/>
      <c r="EU6539" s="49"/>
      <c r="EV6539" s="49"/>
      <c r="EW6539" s="49"/>
      <c r="EX6539" s="49"/>
      <c r="EY6539" s="49"/>
      <c r="EZ6539" s="49"/>
      <c r="FA6539" s="49"/>
      <c r="FB6539" s="49"/>
      <c r="FC6539" s="49"/>
      <c r="FD6539" s="49"/>
      <c r="FE6539" s="49"/>
      <c r="FF6539" s="49"/>
      <c r="FG6539" s="49"/>
      <c r="FH6539" s="49"/>
      <c r="FI6539" s="49"/>
      <c r="FJ6539" s="49"/>
      <c r="FK6539" s="49"/>
      <c r="FL6539" s="49"/>
      <c r="FM6539" s="49"/>
      <c r="FN6539" s="49"/>
      <c r="FO6539" s="49"/>
      <c r="FP6539" s="49"/>
      <c r="FQ6539" s="49"/>
      <c r="FR6539" s="49"/>
      <c r="FS6539" s="49"/>
      <c r="FT6539" s="49"/>
      <c r="FU6539" s="49"/>
      <c r="FV6539" s="49"/>
      <c r="FW6539" s="49"/>
      <c r="FX6539" s="49"/>
      <c r="FY6539" s="49"/>
      <c r="FZ6539" s="49"/>
      <c r="GA6539" s="49"/>
      <c r="GB6539" s="49"/>
      <c r="GC6539" s="49"/>
      <c r="GD6539" s="49"/>
      <c r="GE6539" s="49"/>
      <c r="GF6539" s="49"/>
      <c r="GG6539" s="49"/>
      <c r="GH6539" s="49"/>
      <c r="GI6539" s="49"/>
      <c r="GJ6539" s="49"/>
      <c r="GK6539" s="49"/>
      <c r="GL6539" s="49"/>
      <c r="GM6539" s="49"/>
      <c r="GN6539" s="49"/>
      <c r="GO6539" s="49"/>
      <c r="GP6539" s="49"/>
      <c r="GQ6539" s="49"/>
      <c r="GR6539" s="49"/>
      <c r="GS6539" s="49"/>
      <c r="GT6539" s="49"/>
      <c r="GU6539" s="49"/>
      <c r="GV6539" s="49"/>
      <c r="GW6539" s="49"/>
      <c r="GX6539" s="49"/>
      <c r="GY6539" s="49"/>
      <c r="GZ6539" s="49"/>
      <c r="HA6539" s="49"/>
      <c r="HB6539" s="49"/>
      <c r="HC6539" s="49"/>
      <c r="HD6539" s="49"/>
      <c r="HE6539" s="49"/>
      <c r="HF6539" s="49"/>
      <c r="HG6539" s="49"/>
      <c r="HH6539" s="49"/>
      <c r="HI6539" s="49"/>
      <c r="HJ6539" s="49"/>
      <c r="HK6539" s="49"/>
      <c r="HL6539" s="49"/>
      <c r="HM6539" s="49"/>
      <c r="HN6539" s="49"/>
      <c r="HO6539" s="49"/>
      <c r="HP6539" s="49"/>
      <c r="HQ6539" s="49"/>
      <c r="HR6539" s="49"/>
      <c r="HS6539" s="49"/>
      <c r="HT6539" s="49"/>
      <c r="HU6539" s="49"/>
      <c r="HV6539" s="49"/>
      <c r="HW6539" s="49"/>
      <c r="HX6539" s="49"/>
      <c r="HY6539" s="49"/>
      <c r="HZ6539" s="49"/>
      <c r="IA6539" s="49"/>
      <c r="IB6539" s="49"/>
      <c r="IC6539" s="49"/>
      <c r="ID6539" s="49"/>
      <c r="IE6539" s="49"/>
      <c r="IF6539" s="49"/>
      <c r="IG6539" s="49"/>
      <c r="IH6539" s="49"/>
    </row>
    <row r="6540" spans="1:242">
      <c r="A6540" s="32">
        <v>270</v>
      </c>
      <c r="B6540" s="210" t="s">
        <v>7629</v>
      </c>
      <c r="C6540" s="555"/>
      <c r="D6540" s="32" t="s">
        <v>7597</v>
      </c>
      <c r="E6540" s="195">
        <f t="shared" si="426"/>
        <v>2</v>
      </c>
      <c r="F6540" s="187">
        <v>0.6</v>
      </c>
      <c r="G6540" s="187">
        <v>0.6</v>
      </c>
      <c r="H6540" s="187">
        <v>0.8</v>
      </c>
      <c r="I6540" s="48"/>
      <c r="J6540" s="49"/>
      <c r="K6540" s="49"/>
      <c r="L6540" s="49"/>
      <c r="M6540" s="49"/>
      <c r="N6540" s="49"/>
      <c r="O6540" s="49"/>
      <c r="P6540" s="49"/>
      <c r="Q6540" s="49"/>
      <c r="R6540" s="49"/>
      <c r="S6540" s="49"/>
      <c r="T6540" s="49"/>
      <c r="U6540" s="49"/>
      <c r="V6540" s="49"/>
      <c r="W6540" s="49"/>
      <c r="X6540" s="49"/>
      <c r="Y6540" s="49"/>
      <c r="Z6540" s="49"/>
      <c r="AA6540" s="49"/>
      <c r="AB6540" s="49"/>
      <c r="AC6540" s="49"/>
      <c r="AD6540" s="49"/>
      <c r="AE6540" s="49"/>
      <c r="AF6540" s="49"/>
      <c r="AG6540" s="49"/>
      <c r="AH6540" s="49"/>
      <c r="AI6540" s="49"/>
      <c r="AJ6540" s="49"/>
      <c r="AK6540" s="49"/>
      <c r="AL6540" s="49"/>
      <c r="AM6540" s="49"/>
      <c r="AN6540" s="49"/>
      <c r="AO6540" s="49"/>
      <c r="AP6540" s="49"/>
      <c r="AQ6540" s="49"/>
      <c r="AR6540" s="49"/>
      <c r="AS6540" s="49"/>
      <c r="AT6540" s="49"/>
      <c r="AU6540" s="49"/>
      <c r="AV6540" s="49"/>
      <c r="AW6540" s="49"/>
      <c r="AX6540" s="49"/>
      <c r="AY6540" s="49"/>
      <c r="AZ6540" s="49"/>
      <c r="BA6540" s="49"/>
      <c r="BB6540" s="49"/>
      <c r="BC6540" s="49"/>
      <c r="BD6540" s="49"/>
      <c r="BE6540" s="49"/>
      <c r="BF6540" s="49"/>
      <c r="BG6540" s="49"/>
      <c r="BH6540" s="49"/>
      <c r="BI6540" s="49"/>
      <c r="BJ6540" s="49"/>
      <c r="BK6540" s="49"/>
      <c r="BL6540" s="49"/>
      <c r="BM6540" s="49"/>
      <c r="BN6540" s="49"/>
      <c r="BO6540" s="49"/>
      <c r="BP6540" s="49"/>
      <c r="BQ6540" s="49"/>
      <c r="BR6540" s="49"/>
      <c r="BS6540" s="49"/>
      <c r="BT6540" s="49"/>
      <c r="BU6540" s="49"/>
      <c r="BV6540" s="49"/>
      <c r="BW6540" s="49"/>
      <c r="BX6540" s="49"/>
      <c r="BY6540" s="49"/>
      <c r="BZ6540" s="49"/>
      <c r="CA6540" s="49"/>
      <c r="CB6540" s="49"/>
      <c r="CC6540" s="49"/>
      <c r="CD6540" s="49"/>
      <c r="CE6540" s="49"/>
      <c r="CF6540" s="49"/>
      <c r="CG6540" s="49"/>
      <c r="CH6540" s="49"/>
      <c r="CI6540" s="49"/>
      <c r="CJ6540" s="49"/>
      <c r="CK6540" s="49"/>
      <c r="CL6540" s="49"/>
      <c r="CM6540" s="49"/>
      <c r="CN6540" s="49"/>
      <c r="CO6540" s="49"/>
      <c r="CP6540" s="49"/>
      <c r="CQ6540" s="49"/>
      <c r="CR6540" s="49"/>
      <c r="CS6540" s="49"/>
      <c r="CT6540" s="49"/>
      <c r="CU6540" s="49"/>
      <c r="CV6540" s="49"/>
      <c r="CW6540" s="49"/>
      <c r="CX6540" s="49"/>
      <c r="CY6540" s="49"/>
      <c r="CZ6540" s="49"/>
      <c r="DA6540" s="49"/>
      <c r="DB6540" s="49"/>
      <c r="DC6540" s="49"/>
      <c r="DD6540" s="49"/>
      <c r="DE6540" s="49"/>
      <c r="DF6540" s="49"/>
      <c r="DG6540" s="49"/>
      <c r="DH6540" s="49"/>
      <c r="DI6540" s="49"/>
      <c r="DJ6540" s="49"/>
      <c r="DK6540" s="49"/>
      <c r="DL6540" s="49"/>
      <c r="DM6540" s="49"/>
      <c r="DN6540" s="49"/>
      <c r="DO6540" s="49"/>
      <c r="DP6540" s="49"/>
      <c r="DQ6540" s="49"/>
      <c r="DR6540" s="49"/>
      <c r="DS6540" s="49"/>
      <c r="DT6540" s="49"/>
      <c r="DU6540" s="49"/>
      <c r="DV6540" s="49"/>
      <c r="DW6540" s="49"/>
      <c r="DX6540" s="49"/>
      <c r="DY6540" s="49"/>
      <c r="DZ6540" s="49"/>
      <c r="EA6540" s="49"/>
      <c r="EB6540" s="49"/>
      <c r="EC6540" s="49"/>
      <c r="ED6540" s="49"/>
      <c r="EE6540" s="49"/>
      <c r="EF6540" s="49"/>
      <c r="EG6540" s="49"/>
      <c r="EH6540" s="49"/>
      <c r="EI6540" s="49"/>
      <c r="EJ6540" s="49"/>
      <c r="EK6540" s="49"/>
      <c r="EL6540" s="49"/>
      <c r="EM6540" s="49"/>
      <c r="EN6540" s="49"/>
      <c r="EO6540" s="49"/>
      <c r="EP6540" s="49"/>
      <c r="EQ6540" s="49"/>
      <c r="ER6540" s="49"/>
      <c r="ES6540" s="49"/>
      <c r="ET6540" s="49"/>
      <c r="EU6540" s="49"/>
      <c r="EV6540" s="49"/>
      <c r="EW6540" s="49"/>
      <c r="EX6540" s="49"/>
      <c r="EY6540" s="49"/>
      <c r="EZ6540" s="49"/>
      <c r="FA6540" s="49"/>
      <c r="FB6540" s="49"/>
      <c r="FC6540" s="49"/>
      <c r="FD6540" s="49"/>
      <c r="FE6540" s="49"/>
      <c r="FF6540" s="49"/>
      <c r="FG6540" s="49"/>
      <c r="FH6540" s="49"/>
      <c r="FI6540" s="49"/>
      <c r="FJ6540" s="49"/>
      <c r="FK6540" s="49"/>
      <c r="FL6540" s="49"/>
      <c r="FM6540" s="49"/>
      <c r="FN6540" s="49"/>
      <c r="FO6540" s="49"/>
      <c r="FP6540" s="49"/>
      <c r="FQ6540" s="49"/>
      <c r="FR6540" s="49"/>
      <c r="FS6540" s="49"/>
      <c r="FT6540" s="49"/>
      <c r="FU6540" s="49"/>
      <c r="FV6540" s="49"/>
      <c r="FW6540" s="49"/>
      <c r="FX6540" s="49"/>
      <c r="FY6540" s="49"/>
      <c r="FZ6540" s="49"/>
      <c r="GA6540" s="49"/>
      <c r="GB6540" s="49"/>
      <c r="GC6540" s="49"/>
      <c r="GD6540" s="49"/>
      <c r="GE6540" s="49"/>
      <c r="GF6540" s="49"/>
      <c r="GG6540" s="49"/>
      <c r="GH6540" s="49"/>
      <c r="GI6540" s="49"/>
      <c r="GJ6540" s="49"/>
      <c r="GK6540" s="49"/>
      <c r="GL6540" s="49"/>
      <c r="GM6540" s="49"/>
      <c r="GN6540" s="49"/>
      <c r="GO6540" s="49"/>
      <c r="GP6540" s="49"/>
      <c r="GQ6540" s="49"/>
      <c r="GR6540" s="49"/>
      <c r="GS6540" s="49"/>
      <c r="GT6540" s="49"/>
      <c r="GU6540" s="49"/>
      <c r="GV6540" s="49"/>
      <c r="GW6540" s="49"/>
      <c r="GX6540" s="49"/>
      <c r="GY6540" s="49"/>
      <c r="GZ6540" s="49"/>
      <c r="HA6540" s="49"/>
      <c r="HB6540" s="49"/>
      <c r="HC6540" s="49"/>
      <c r="HD6540" s="49"/>
      <c r="HE6540" s="49"/>
      <c r="HF6540" s="49"/>
      <c r="HG6540" s="49"/>
      <c r="HH6540" s="49"/>
      <c r="HI6540" s="49"/>
      <c r="HJ6540" s="49"/>
      <c r="HK6540" s="49"/>
      <c r="HL6540" s="49"/>
      <c r="HM6540" s="49"/>
      <c r="HN6540" s="49"/>
      <c r="HO6540" s="49"/>
      <c r="HP6540" s="49"/>
      <c r="HQ6540" s="49"/>
      <c r="HR6540" s="49"/>
      <c r="HS6540" s="49"/>
      <c r="HT6540" s="49"/>
      <c r="HU6540" s="49"/>
      <c r="HV6540" s="49"/>
      <c r="HW6540" s="49"/>
      <c r="HX6540" s="49"/>
      <c r="HY6540" s="49"/>
      <c r="HZ6540" s="49"/>
      <c r="IA6540" s="49"/>
      <c r="IB6540" s="49"/>
      <c r="IC6540" s="49"/>
      <c r="ID6540" s="49"/>
      <c r="IE6540" s="49"/>
      <c r="IF6540" s="49"/>
      <c r="IG6540" s="49"/>
      <c r="IH6540" s="49"/>
    </row>
    <row r="6541" spans="1:242">
      <c r="A6541" s="32">
        <v>271</v>
      </c>
      <c r="B6541" s="210" t="s">
        <v>7630</v>
      </c>
      <c r="C6541" s="555"/>
      <c r="D6541" s="32" t="s">
        <v>1816</v>
      </c>
      <c r="E6541" s="195">
        <f t="shared" si="426"/>
        <v>3</v>
      </c>
      <c r="F6541" s="187">
        <v>1</v>
      </c>
      <c r="G6541" s="187">
        <v>1</v>
      </c>
      <c r="H6541" s="187">
        <v>1</v>
      </c>
      <c r="I6541" s="48"/>
      <c r="J6541" s="49"/>
      <c r="K6541" s="49"/>
      <c r="L6541" s="49"/>
      <c r="M6541" s="49"/>
      <c r="N6541" s="49"/>
      <c r="O6541" s="49"/>
      <c r="P6541" s="49"/>
      <c r="Q6541" s="49"/>
      <c r="R6541" s="49"/>
      <c r="S6541" s="49"/>
      <c r="T6541" s="49"/>
      <c r="U6541" s="49"/>
      <c r="V6541" s="49"/>
      <c r="W6541" s="49"/>
      <c r="X6541" s="49"/>
      <c r="Y6541" s="49"/>
      <c r="Z6541" s="49"/>
      <c r="AA6541" s="49"/>
      <c r="AB6541" s="49"/>
      <c r="AC6541" s="49"/>
      <c r="AD6541" s="49"/>
      <c r="AE6541" s="49"/>
      <c r="AF6541" s="49"/>
      <c r="AG6541" s="49"/>
      <c r="AH6541" s="49"/>
      <c r="AI6541" s="49"/>
      <c r="AJ6541" s="49"/>
      <c r="AK6541" s="49"/>
      <c r="AL6541" s="49"/>
      <c r="AM6541" s="49"/>
      <c r="AN6541" s="49"/>
      <c r="AO6541" s="49"/>
      <c r="AP6541" s="49"/>
      <c r="AQ6541" s="49"/>
      <c r="AR6541" s="49"/>
      <c r="AS6541" s="49"/>
      <c r="AT6541" s="49"/>
      <c r="AU6541" s="49"/>
      <c r="AV6541" s="49"/>
      <c r="AW6541" s="49"/>
      <c r="AX6541" s="49"/>
      <c r="AY6541" s="49"/>
      <c r="AZ6541" s="49"/>
      <c r="BA6541" s="49"/>
      <c r="BB6541" s="49"/>
      <c r="BC6541" s="49"/>
      <c r="BD6541" s="49"/>
      <c r="BE6541" s="49"/>
      <c r="BF6541" s="49"/>
      <c r="BG6541" s="49"/>
      <c r="BH6541" s="49"/>
      <c r="BI6541" s="49"/>
      <c r="BJ6541" s="49"/>
      <c r="BK6541" s="49"/>
      <c r="BL6541" s="49"/>
      <c r="BM6541" s="49"/>
      <c r="BN6541" s="49"/>
      <c r="BO6541" s="49"/>
      <c r="BP6541" s="49"/>
      <c r="BQ6541" s="49"/>
      <c r="BR6541" s="49"/>
      <c r="BS6541" s="49"/>
      <c r="BT6541" s="49"/>
      <c r="BU6541" s="49"/>
      <c r="BV6541" s="49"/>
      <c r="BW6541" s="49"/>
      <c r="BX6541" s="49"/>
      <c r="BY6541" s="49"/>
      <c r="BZ6541" s="49"/>
      <c r="CA6541" s="49"/>
      <c r="CB6541" s="49"/>
      <c r="CC6541" s="49"/>
      <c r="CD6541" s="49"/>
      <c r="CE6541" s="49"/>
      <c r="CF6541" s="49"/>
      <c r="CG6541" s="49"/>
      <c r="CH6541" s="49"/>
      <c r="CI6541" s="49"/>
      <c r="CJ6541" s="49"/>
      <c r="CK6541" s="49"/>
      <c r="CL6541" s="49"/>
      <c r="CM6541" s="49"/>
      <c r="CN6541" s="49"/>
      <c r="CO6541" s="49"/>
      <c r="CP6541" s="49"/>
      <c r="CQ6541" s="49"/>
      <c r="CR6541" s="49"/>
      <c r="CS6541" s="49"/>
      <c r="CT6541" s="49"/>
      <c r="CU6541" s="49"/>
      <c r="CV6541" s="49"/>
      <c r="CW6541" s="49"/>
      <c r="CX6541" s="49"/>
      <c r="CY6541" s="49"/>
      <c r="CZ6541" s="49"/>
      <c r="DA6541" s="49"/>
      <c r="DB6541" s="49"/>
      <c r="DC6541" s="49"/>
      <c r="DD6541" s="49"/>
      <c r="DE6541" s="49"/>
      <c r="DF6541" s="49"/>
      <c r="DG6541" s="49"/>
      <c r="DH6541" s="49"/>
      <c r="DI6541" s="49"/>
      <c r="DJ6541" s="49"/>
      <c r="DK6541" s="49"/>
      <c r="DL6541" s="49"/>
      <c r="DM6541" s="49"/>
      <c r="DN6541" s="49"/>
      <c r="DO6541" s="49"/>
      <c r="DP6541" s="49"/>
      <c r="DQ6541" s="49"/>
      <c r="DR6541" s="49"/>
      <c r="DS6541" s="49"/>
      <c r="DT6541" s="49"/>
      <c r="DU6541" s="49"/>
      <c r="DV6541" s="49"/>
      <c r="DW6541" s="49"/>
      <c r="DX6541" s="49"/>
      <c r="DY6541" s="49"/>
      <c r="DZ6541" s="49"/>
      <c r="EA6541" s="49"/>
      <c r="EB6541" s="49"/>
      <c r="EC6541" s="49"/>
      <c r="ED6541" s="49"/>
      <c r="EE6541" s="49"/>
      <c r="EF6541" s="49"/>
      <c r="EG6541" s="49"/>
      <c r="EH6541" s="49"/>
      <c r="EI6541" s="49"/>
      <c r="EJ6541" s="49"/>
      <c r="EK6541" s="49"/>
      <c r="EL6541" s="49"/>
      <c r="EM6541" s="49"/>
      <c r="EN6541" s="49"/>
      <c r="EO6541" s="49"/>
      <c r="EP6541" s="49"/>
      <c r="EQ6541" s="49"/>
      <c r="ER6541" s="49"/>
      <c r="ES6541" s="49"/>
      <c r="ET6541" s="49"/>
      <c r="EU6541" s="49"/>
      <c r="EV6541" s="49"/>
      <c r="EW6541" s="49"/>
      <c r="EX6541" s="49"/>
      <c r="EY6541" s="49"/>
      <c r="EZ6541" s="49"/>
      <c r="FA6541" s="49"/>
      <c r="FB6541" s="49"/>
      <c r="FC6541" s="49"/>
      <c r="FD6541" s="49"/>
      <c r="FE6541" s="49"/>
      <c r="FF6541" s="49"/>
      <c r="FG6541" s="49"/>
      <c r="FH6541" s="49"/>
      <c r="FI6541" s="49"/>
      <c r="FJ6541" s="49"/>
      <c r="FK6541" s="49"/>
      <c r="FL6541" s="49"/>
      <c r="FM6541" s="49"/>
      <c r="FN6541" s="49"/>
      <c r="FO6541" s="49"/>
      <c r="FP6541" s="49"/>
      <c r="FQ6541" s="49"/>
      <c r="FR6541" s="49"/>
      <c r="FS6541" s="49"/>
      <c r="FT6541" s="49"/>
      <c r="FU6541" s="49"/>
      <c r="FV6541" s="49"/>
      <c r="FW6541" s="49"/>
      <c r="FX6541" s="49"/>
      <c r="FY6541" s="49"/>
      <c r="FZ6541" s="49"/>
      <c r="GA6541" s="49"/>
      <c r="GB6541" s="49"/>
      <c r="GC6541" s="49"/>
      <c r="GD6541" s="49"/>
      <c r="GE6541" s="49"/>
      <c r="GF6541" s="49"/>
      <c r="GG6541" s="49"/>
      <c r="GH6541" s="49"/>
      <c r="GI6541" s="49"/>
      <c r="GJ6541" s="49"/>
      <c r="GK6541" s="49"/>
      <c r="GL6541" s="49"/>
      <c r="GM6541" s="49"/>
      <c r="GN6541" s="49"/>
      <c r="GO6541" s="49"/>
      <c r="GP6541" s="49"/>
      <c r="GQ6541" s="49"/>
      <c r="GR6541" s="49"/>
      <c r="GS6541" s="49"/>
      <c r="GT6541" s="49"/>
      <c r="GU6541" s="49"/>
      <c r="GV6541" s="49"/>
      <c r="GW6541" s="49"/>
      <c r="GX6541" s="49"/>
      <c r="GY6541" s="49"/>
      <c r="GZ6541" s="49"/>
      <c r="HA6541" s="49"/>
      <c r="HB6541" s="49"/>
      <c r="HC6541" s="49"/>
      <c r="HD6541" s="49"/>
      <c r="HE6541" s="49"/>
      <c r="HF6541" s="49"/>
      <c r="HG6541" s="49"/>
      <c r="HH6541" s="49"/>
      <c r="HI6541" s="49"/>
      <c r="HJ6541" s="49"/>
      <c r="HK6541" s="49"/>
      <c r="HL6541" s="49"/>
      <c r="HM6541" s="49"/>
      <c r="HN6541" s="49"/>
      <c r="HO6541" s="49"/>
      <c r="HP6541" s="49"/>
      <c r="HQ6541" s="49"/>
      <c r="HR6541" s="49"/>
      <c r="HS6541" s="49"/>
      <c r="HT6541" s="49"/>
      <c r="HU6541" s="49"/>
      <c r="HV6541" s="49"/>
      <c r="HW6541" s="49"/>
      <c r="HX6541" s="49"/>
      <c r="HY6541" s="49"/>
      <c r="HZ6541" s="49"/>
      <c r="IA6541" s="49"/>
      <c r="IB6541" s="49"/>
      <c r="IC6541" s="49"/>
      <c r="ID6541" s="49"/>
      <c r="IE6541" s="49"/>
      <c r="IF6541" s="49"/>
      <c r="IG6541" s="49"/>
      <c r="IH6541" s="49"/>
    </row>
    <row r="6542" spans="1:242">
      <c r="A6542" s="32">
        <v>272</v>
      </c>
      <c r="B6542" s="210" t="s">
        <v>7631</v>
      </c>
      <c r="C6542" s="555"/>
      <c r="D6542" s="32" t="s">
        <v>7632</v>
      </c>
      <c r="E6542" s="195">
        <f t="shared" si="426"/>
        <v>0</v>
      </c>
      <c r="F6542" s="567"/>
      <c r="G6542" s="567"/>
      <c r="H6542" s="567"/>
      <c r="I6542" s="48"/>
      <c r="J6542" s="49"/>
      <c r="K6542" s="49"/>
      <c r="L6542" s="49"/>
      <c r="M6542" s="49"/>
      <c r="N6542" s="49"/>
      <c r="O6542" s="49"/>
      <c r="P6542" s="49"/>
      <c r="Q6542" s="49"/>
      <c r="R6542" s="49"/>
      <c r="S6542" s="49"/>
      <c r="T6542" s="49"/>
      <c r="U6542" s="49"/>
      <c r="V6542" s="49"/>
      <c r="W6542" s="49"/>
      <c r="X6542" s="49"/>
      <c r="Y6542" s="49"/>
      <c r="Z6542" s="49"/>
      <c r="AA6542" s="49"/>
      <c r="AB6542" s="49"/>
      <c r="AC6542" s="49"/>
      <c r="AD6542" s="49"/>
      <c r="AE6542" s="49"/>
      <c r="AF6542" s="49"/>
      <c r="AG6542" s="49"/>
      <c r="AH6542" s="49"/>
      <c r="AI6542" s="49"/>
      <c r="AJ6542" s="49"/>
      <c r="AK6542" s="49"/>
      <c r="AL6542" s="49"/>
      <c r="AM6542" s="49"/>
      <c r="AN6542" s="49"/>
      <c r="AO6542" s="49"/>
      <c r="AP6542" s="49"/>
      <c r="AQ6542" s="49"/>
      <c r="AR6542" s="49"/>
      <c r="AS6542" s="49"/>
      <c r="AT6542" s="49"/>
      <c r="AU6542" s="49"/>
      <c r="AV6542" s="49"/>
      <c r="AW6542" s="49"/>
      <c r="AX6542" s="49"/>
      <c r="AY6542" s="49"/>
      <c r="AZ6542" s="49"/>
      <c r="BA6542" s="49"/>
      <c r="BB6542" s="49"/>
      <c r="BC6542" s="49"/>
      <c r="BD6542" s="49"/>
      <c r="BE6542" s="49"/>
      <c r="BF6542" s="49"/>
      <c r="BG6542" s="49"/>
      <c r="BH6542" s="49"/>
      <c r="BI6542" s="49"/>
      <c r="BJ6542" s="49"/>
      <c r="BK6542" s="49"/>
      <c r="BL6542" s="49"/>
      <c r="BM6542" s="49"/>
      <c r="BN6542" s="49"/>
      <c r="BO6542" s="49"/>
      <c r="BP6542" s="49"/>
      <c r="BQ6542" s="49"/>
      <c r="BR6542" s="49"/>
      <c r="BS6542" s="49"/>
      <c r="BT6542" s="49"/>
      <c r="BU6542" s="49"/>
      <c r="BV6542" s="49"/>
      <c r="BW6542" s="49"/>
      <c r="BX6542" s="49"/>
      <c r="BY6542" s="49"/>
      <c r="BZ6542" s="49"/>
      <c r="CA6542" s="49"/>
      <c r="CB6542" s="49"/>
      <c r="CC6542" s="49"/>
      <c r="CD6542" s="49"/>
      <c r="CE6542" s="49"/>
      <c r="CF6542" s="49"/>
      <c r="CG6542" s="49"/>
      <c r="CH6542" s="49"/>
      <c r="CI6542" s="49"/>
      <c r="CJ6542" s="49"/>
      <c r="CK6542" s="49"/>
      <c r="CL6542" s="49"/>
      <c r="CM6542" s="49"/>
      <c r="CN6542" s="49"/>
      <c r="CO6542" s="49"/>
      <c r="CP6542" s="49"/>
      <c r="CQ6542" s="49"/>
      <c r="CR6542" s="49"/>
      <c r="CS6542" s="49"/>
      <c r="CT6542" s="49"/>
      <c r="CU6542" s="49"/>
      <c r="CV6542" s="49"/>
      <c r="CW6542" s="49"/>
      <c r="CX6542" s="49"/>
      <c r="CY6542" s="49"/>
      <c r="CZ6542" s="49"/>
      <c r="DA6542" s="49"/>
      <c r="DB6542" s="49"/>
      <c r="DC6542" s="49"/>
      <c r="DD6542" s="49"/>
      <c r="DE6542" s="49"/>
      <c r="DF6542" s="49"/>
      <c r="DG6542" s="49"/>
      <c r="DH6542" s="49"/>
      <c r="DI6542" s="49"/>
      <c r="DJ6542" s="49"/>
      <c r="DK6542" s="49"/>
      <c r="DL6542" s="49"/>
      <c r="DM6542" s="49"/>
      <c r="DN6542" s="49"/>
      <c r="DO6542" s="49"/>
      <c r="DP6542" s="49"/>
      <c r="DQ6542" s="49"/>
      <c r="DR6542" s="49"/>
      <c r="DS6542" s="49"/>
      <c r="DT6542" s="49"/>
      <c r="DU6542" s="49"/>
      <c r="DV6542" s="49"/>
      <c r="DW6542" s="49"/>
      <c r="DX6542" s="49"/>
      <c r="DY6542" s="49"/>
      <c r="DZ6542" s="49"/>
      <c r="EA6542" s="49"/>
      <c r="EB6542" s="49"/>
      <c r="EC6542" s="49"/>
      <c r="ED6542" s="49"/>
      <c r="EE6542" s="49"/>
      <c r="EF6542" s="49"/>
      <c r="EG6542" s="49"/>
      <c r="EH6542" s="49"/>
      <c r="EI6542" s="49"/>
      <c r="EJ6542" s="49"/>
      <c r="EK6542" s="49"/>
      <c r="EL6542" s="49"/>
      <c r="EM6542" s="49"/>
      <c r="EN6542" s="49"/>
      <c r="EO6542" s="49"/>
      <c r="EP6542" s="49"/>
      <c r="EQ6542" s="49"/>
      <c r="ER6542" s="49"/>
      <c r="ES6542" s="49"/>
      <c r="ET6542" s="49"/>
      <c r="EU6542" s="49"/>
      <c r="EV6542" s="49"/>
      <c r="EW6542" s="49"/>
      <c r="EX6542" s="49"/>
      <c r="EY6542" s="49"/>
      <c r="EZ6542" s="49"/>
      <c r="FA6542" s="49"/>
      <c r="FB6542" s="49"/>
      <c r="FC6542" s="49"/>
      <c r="FD6542" s="49"/>
      <c r="FE6542" s="49"/>
      <c r="FF6542" s="49"/>
      <c r="FG6542" s="49"/>
      <c r="FH6542" s="49"/>
      <c r="FI6542" s="49"/>
      <c r="FJ6542" s="49"/>
      <c r="FK6542" s="49"/>
      <c r="FL6542" s="49"/>
      <c r="FM6542" s="49"/>
      <c r="FN6542" s="49"/>
      <c r="FO6542" s="49"/>
      <c r="FP6542" s="49"/>
      <c r="FQ6542" s="49"/>
      <c r="FR6542" s="49"/>
      <c r="FS6542" s="49"/>
      <c r="FT6542" s="49"/>
      <c r="FU6542" s="49"/>
      <c r="FV6542" s="49"/>
      <c r="FW6542" s="49"/>
      <c r="FX6542" s="49"/>
      <c r="FY6542" s="49"/>
      <c r="FZ6542" s="49"/>
      <c r="GA6542" s="49"/>
      <c r="GB6542" s="49"/>
      <c r="GC6542" s="49"/>
      <c r="GD6542" s="49"/>
      <c r="GE6542" s="49"/>
      <c r="GF6542" s="49"/>
      <c r="GG6542" s="49"/>
      <c r="GH6542" s="49"/>
      <c r="GI6542" s="49"/>
      <c r="GJ6542" s="49"/>
      <c r="GK6542" s="49"/>
      <c r="GL6542" s="49"/>
      <c r="GM6542" s="49"/>
      <c r="GN6542" s="49"/>
      <c r="GO6542" s="49"/>
      <c r="GP6542" s="49"/>
      <c r="GQ6542" s="49"/>
      <c r="GR6542" s="49"/>
      <c r="GS6542" s="49"/>
      <c r="GT6542" s="49"/>
      <c r="GU6542" s="49"/>
      <c r="GV6542" s="49"/>
      <c r="GW6542" s="49"/>
      <c r="GX6542" s="49"/>
      <c r="GY6542" s="49"/>
      <c r="GZ6542" s="49"/>
      <c r="HA6542" s="49"/>
      <c r="HB6542" s="49"/>
      <c r="HC6542" s="49"/>
      <c r="HD6542" s="49"/>
      <c r="HE6542" s="49"/>
      <c r="HF6542" s="49"/>
      <c r="HG6542" s="49"/>
      <c r="HH6542" s="49"/>
      <c r="HI6542" s="49"/>
      <c r="HJ6542" s="49"/>
      <c r="HK6542" s="49"/>
      <c r="HL6542" s="49"/>
      <c r="HM6542" s="49"/>
      <c r="HN6542" s="49"/>
      <c r="HO6542" s="49"/>
      <c r="HP6542" s="49"/>
      <c r="HQ6542" s="49"/>
      <c r="HR6542" s="49"/>
      <c r="HS6542" s="49"/>
      <c r="HT6542" s="49"/>
      <c r="HU6542" s="49"/>
      <c r="HV6542" s="49"/>
      <c r="HW6542" s="49"/>
      <c r="HX6542" s="49"/>
      <c r="HY6542" s="49"/>
      <c r="HZ6542" s="49"/>
      <c r="IA6542" s="49"/>
      <c r="IB6542" s="49"/>
      <c r="IC6542" s="49"/>
      <c r="ID6542" s="49"/>
      <c r="IE6542" s="49"/>
      <c r="IF6542" s="49"/>
      <c r="IG6542" s="49"/>
      <c r="IH6542" s="49"/>
    </row>
    <row r="6543" spans="1:242">
      <c r="A6543" s="32">
        <v>273</v>
      </c>
      <c r="B6543" s="210" t="s">
        <v>7633</v>
      </c>
      <c r="C6543" s="555"/>
      <c r="D6543" s="32" t="s">
        <v>7632</v>
      </c>
      <c r="E6543" s="195">
        <f t="shared" si="426"/>
        <v>0</v>
      </c>
      <c r="F6543" s="187"/>
      <c r="G6543" s="187"/>
      <c r="H6543" s="187"/>
      <c r="I6543" s="48"/>
      <c r="J6543" s="49"/>
      <c r="K6543" s="49"/>
      <c r="L6543" s="49"/>
      <c r="M6543" s="49"/>
      <c r="N6543" s="49"/>
      <c r="O6543" s="49"/>
      <c r="P6543" s="49"/>
      <c r="Q6543" s="49"/>
      <c r="R6543" s="49"/>
      <c r="S6543" s="49"/>
      <c r="T6543" s="49"/>
      <c r="U6543" s="49"/>
      <c r="V6543" s="49"/>
      <c r="W6543" s="49"/>
      <c r="X6543" s="49"/>
      <c r="Y6543" s="49"/>
      <c r="Z6543" s="49"/>
      <c r="AA6543" s="49"/>
      <c r="AB6543" s="49"/>
      <c r="AC6543" s="49"/>
      <c r="AD6543" s="49"/>
      <c r="AE6543" s="49"/>
      <c r="AF6543" s="49"/>
      <c r="AG6543" s="49"/>
      <c r="AH6543" s="49"/>
      <c r="AI6543" s="49"/>
      <c r="AJ6543" s="49"/>
      <c r="AK6543" s="49"/>
      <c r="AL6543" s="49"/>
      <c r="AM6543" s="49"/>
      <c r="AN6543" s="49"/>
      <c r="AO6543" s="49"/>
      <c r="AP6543" s="49"/>
      <c r="AQ6543" s="49"/>
      <c r="AR6543" s="49"/>
      <c r="AS6543" s="49"/>
      <c r="AT6543" s="49"/>
      <c r="AU6543" s="49"/>
      <c r="AV6543" s="49"/>
      <c r="AW6543" s="49"/>
      <c r="AX6543" s="49"/>
      <c r="AY6543" s="49"/>
      <c r="AZ6543" s="49"/>
      <c r="BA6543" s="49"/>
      <c r="BB6543" s="49"/>
      <c r="BC6543" s="49"/>
      <c r="BD6543" s="49"/>
      <c r="BE6543" s="49"/>
      <c r="BF6543" s="49"/>
      <c r="BG6543" s="49"/>
      <c r="BH6543" s="49"/>
      <c r="BI6543" s="49"/>
      <c r="BJ6543" s="49"/>
      <c r="BK6543" s="49"/>
      <c r="BL6543" s="49"/>
      <c r="BM6543" s="49"/>
      <c r="BN6543" s="49"/>
      <c r="BO6543" s="49"/>
      <c r="BP6543" s="49"/>
      <c r="BQ6543" s="49"/>
      <c r="BR6543" s="49"/>
      <c r="BS6543" s="49"/>
      <c r="BT6543" s="49"/>
      <c r="BU6543" s="49"/>
      <c r="BV6543" s="49"/>
      <c r="BW6543" s="49"/>
      <c r="BX6543" s="49"/>
      <c r="BY6543" s="49"/>
      <c r="BZ6543" s="49"/>
      <c r="CA6543" s="49"/>
      <c r="CB6543" s="49"/>
      <c r="CC6543" s="49"/>
      <c r="CD6543" s="49"/>
      <c r="CE6543" s="49"/>
      <c r="CF6543" s="49"/>
      <c r="CG6543" s="49"/>
      <c r="CH6543" s="49"/>
      <c r="CI6543" s="49"/>
      <c r="CJ6543" s="49"/>
      <c r="CK6543" s="49"/>
      <c r="CL6543" s="49"/>
      <c r="CM6543" s="49"/>
      <c r="CN6543" s="49"/>
      <c r="CO6543" s="49"/>
      <c r="CP6543" s="49"/>
      <c r="CQ6543" s="49"/>
      <c r="CR6543" s="49"/>
      <c r="CS6543" s="49"/>
      <c r="CT6543" s="49"/>
      <c r="CU6543" s="49"/>
      <c r="CV6543" s="49"/>
      <c r="CW6543" s="49"/>
      <c r="CX6543" s="49"/>
      <c r="CY6543" s="49"/>
      <c r="CZ6543" s="49"/>
      <c r="DA6543" s="49"/>
      <c r="DB6543" s="49"/>
      <c r="DC6543" s="49"/>
      <c r="DD6543" s="49"/>
      <c r="DE6543" s="49"/>
      <c r="DF6543" s="49"/>
      <c r="DG6543" s="49"/>
      <c r="DH6543" s="49"/>
      <c r="DI6543" s="49"/>
      <c r="DJ6543" s="49"/>
      <c r="DK6543" s="49"/>
      <c r="DL6543" s="49"/>
      <c r="DM6543" s="49"/>
      <c r="DN6543" s="49"/>
      <c r="DO6543" s="49"/>
      <c r="DP6543" s="49"/>
      <c r="DQ6543" s="49"/>
      <c r="DR6543" s="49"/>
      <c r="DS6543" s="49"/>
      <c r="DT6543" s="49"/>
      <c r="DU6543" s="49"/>
      <c r="DV6543" s="49"/>
      <c r="DW6543" s="49"/>
      <c r="DX6543" s="49"/>
      <c r="DY6543" s="49"/>
      <c r="DZ6543" s="49"/>
      <c r="EA6543" s="49"/>
      <c r="EB6543" s="49"/>
      <c r="EC6543" s="49"/>
      <c r="ED6543" s="49"/>
      <c r="EE6543" s="49"/>
      <c r="EF6543" s="49"/>
      <c r="EG6543" s="49"/>
      <c r="EH6543" s="49"/>
      <c r="EI6543" s="49"/>
      <c r="EJ6543" s="49"/>
      <c r="EK6543" s="49"/>
      <c r="EL6543" s="49"/>
      <c r="EM6543" s="49"/>
      <c r="EN6543" s="49"/>
      <c r="EO6543" s="49"/>
      <c r="EP6543" s="49"/>
      <c r="EQ6543" s="49"/>
      <c r="ER6543" s="49"/>
      <c r="ES6543" s="49"/>
      <c r="ET6543" s="49"/>
      <c r="EU6543" s="49"/>
      <c r="EV6543" s="49"/>
      <c r="EW6543" s="49"/>
      <c r="EX6543" s="49"/>
      <c r="EY6543" s="49"/>
      <c r="EZ6543" s="49"/>
      <c r="FA6543" s="49"/>
      <c r="FB6543" s="49"/>
      <c r="FC6543" s="49"/>
      <c r="FD6543" s="49"/>
      <c r="FE6543" s="49"/>
      <c r="FF6543" s="49"/>
      <c r="FG6543" s="49"/>
      <c r="FH6543" s="49"/>
      <c r="FI6543" s="49"/>
      <c r="FJ6543" s="49"/>
      <c r="FK6543" s="49"/>
      <c r="FL6543" s="49"/>
      <c r="FM6543" s="49"/>
      <c r="FN6543" s="49"/>
      <c r="FO6543" s="49"/>
      <c r="FP6543" s="49"/>
      <c r="FQ6543" s="49"/>
      <c r="FR6543" s="49"/>
      <c r="FS6543" s="49"/>
      <c r="FT6543" s="49"/>
      <c r="FU6543" s="49"/>
      <c r="FV6543" s="49"/>
      <c r="FW6543" s="49"/>
      <c r="FX6543" s="49"/>
      <c r="FY6543" s="49"/>
      <c r="FZ6543" s="49"/>
      <c r="GA6543" s="49"/>
      <c r="GB6543" s="49"/>
      <c r="GC6543" s="49"/>
      <c r="GD6543" s="49"/>
      <c r="GE6543" s="49"/>
      <c r="GF6543" s="49"/>
      <c r="GG6543" s="49"/>
      <c r="GH6543" s="49"/>
      <c r="GI6543" s="49"/>
      <c r="GJ6543" s="49"/>
      <c r="GK6543" s="49"/>
      <c r="GL6543" s="49"/>
      <c r="GM6543" s="49"/>
      <c r="GN6543" s="49"/>
      <c r="GO6543" s="49"/>
      <c r="GP6543" s="49"/>
      <c r="GQ6543" s="49"/>
      <c r="GR6543" s="49"/>
      <c r="GS6543" s="49"/>
      <c r="GT6543" s="49"/>
      <c r="GU6543" s="49"/>
      <c r="GV6543" s="49"/>
      <c r="GW6543" s="49"/>
      <c r="GX6543" s="49"/>
      <c r="GY6543" s="49"/>
      <c r="GZ6543" s="49"/>
      <c r="HA6543" s="49"/>
      <c r="HB6543" s="49"/>
      <c r="HC6543" s="49"/>
      <c r="HD6543" s="49"/>
      <c r="HE6543" s="49"/>
      <c r="HF6543" s="49"/>
      <c r="HG6543" s="49"/>
      <c r="HH6543" s="49"/>
      <c r="HI6543" s="49"/>
      <c r="HJ6543" s="49"/>
      <c r="HK6543" s="49"/>
      <c r="HL6543" s="49"/>
      <c r="HM6543" s="49"/>
      <c r="HN6543" s="49"/>
      <c r="HO6543" s="49"/>
      <c r="HP6543" s="49"/>
      <c r="HQ6543" s="49"/>
      <c r="HR6543" s="49"/>
      <c r="HS6543" s="49"/>
      <c r="HT6543" s="49"/>
      <c r="HU6543" s="49"/>
      <c r="HV6543" s="49"/>
      <c r="HW6543" s="49"/>
      <c r="HX6543" s="49"/>
      <c r="HY6543" s="49"/>
      <c r="HZ6543" s="49"/>
      <c r="IA6543" s="49"/>
      <c r="IB6543" s="49"/>
      <c r="IC6543" s="49"/>
      <c r="ID6543" s="49"/>
      <c r="IE6543" s="49"/>
      <c r="IF6543" s="49"/>
      <c r="IG6543" s="49"/>
      <c r="IH6543" s="49"/>
    </row>
    <row r="6544" spans="1:242">
      <c r="A6544" s="32">
        <v>274</v>
      </c>
      <c r="B6544" s="210" t="s">
        <v>7634</v>
      </c>
      <c r="C6544" s="555"/>
      <c r="D6544" s="32" t="s">
        <v>7635</v>
      </c>
      <c r="E6544" s="195">
        <f t="shared" si="426"/>
        <v>1</v>
      </c>
      <c r="F6544" s="194">
        <v>0.3</v>
      </c>
      <c r="G6544" s="194">
        <v>0.4</v>
      </c>
      <c r="H6544" s="194">
        <v>0.3</v>
      </c>
      <c r="I6544" s="48"/>
      <c r="J6544" s="49"/>
      <c r="K6544" s="49"/>
      <c r="L6544" s="49"/>
      <c r="M6544" s="49"/>
      <c r="N6544" s="49"/>
      <c r="O6544" s="49"/>
      <c r="P6544" s="49"/>
      <c r="Q6544" s="49"/>
      <c r="R6544" s="49"/>
      <c r="S6544" s="49"/>
      <c r="T6544" s="49"/>
      <c r="U6544" s="49"/>
      <c r="V6544" s="49"/>
      <c r="W6544" s="49"/>
      <c r="X6544" s="49"/>
      <c r="Y6544" s="49"/>
      <c r="Z6544" s="49"/>
      <c r="AA6544" s="49"/>
      <c r="AB6544" s="49"/>
      <c r="AC6544" s="49"/>
      <c r="AD6544" s="49"/>
      <c r="AE6544" s="49"/>
      <c r="AF6544" s="49"/>
      <c r="AG6544" s="49"/>
      <c r="AH6544" s="49"/>
      <c r="AI6544" s="49"/>
      <c r="AJ6544" s="49"/>
      <c r="AK6544" s="49"/>
      <c r="AL6544" s="49"/>
      <c r="AM6544" s="49"/>
      <c r="AN6544" s="49"/>
      <c r="AO6544" s="49"/>
      <c r="AP6544" s="49"/>
      <c r="AQ6544" s="49"/>
      <c r="AR6544" s="49"/>
      <c r="AS6544" s="49"/>
      <c r="AT6544" s="49"/>
      <c r="AU6544" s="49"/>
      <c r="AV6544" s="49"/>
      <c r="AW6544" s="49"/>
      <c r="AX6544" s="49"/>
      <c r="AY6544" s="49"/>
      <c r="AZ6544" s="49"/>
      <c r="BA6544" s="49"/>
      <c r="BB6544" s="49"/>
      <c r="BC6544" s="49"/>
      <c r="BD6544" s="49"/>
      <c r="BE6544" s="49"/>
      <c r="BF6544" s="49"/>
      <c r="BG6544" s="49"/>
      <c r="BH6544" s="49"/>
      <c r="BI6544" s="49"/>
      <c r="BJ6544" s="49"/>
      <c r="BK6544" s="49"/>
      <c r="BL6544" s="49"/>
      <c r="BM6544" s="49"/>
      <c r="BN6544" s="49"/>
      <c r="BO6544" s="49"/>
      <c r="BP6544" s="49"/>
      <c r="BQ6544" s="49"/>
      <c r="BR6544" s="49"/>
      <c r="BS6544" s="49"/>
      <c r="BT6544" s="49"/>
      <c r="BU6544" s="49"/>
      <c r="BV6544" s="49"/>
      <c r="BW6544" s="49"/>
      <c r="BX6544" s="49"/>
      <c r="BY6544" s="49"/>
      <c r="BZ6544" s="49"/>
      <c r="CA6544" s="49"/>
      <c r="CB6544" s="49"/>
      <c r="CC6544" s="49"/>
      <c r="CD6544" s="49"/>
      <c r="CE6544" s="49"/>
      <c r="CF6544" s="49"/>
      <c r="CG6544" s="49"/>
      <c r="CH6544" s="49"/>
      <c r="CI6544" s="49"/>
      <c r="CJ6544" s="49"/>
      <c r="CK6544" s="49"/>
      <c r="CL6544" s="49"/>
      <c r="CM6544" s="49"/>
      <c r="CN6544" s="49"/>
      <c r="CO6544" s="49"/>
      <c r="CP6544" s="49"/>
      <c r="CQ6544" s="49"/>
      <c r="CR6544" s="49"/>
      <c r="CS6544" s="49"/>
      <c r="CT6544" s="49"/>
      <c r="CU6544" s="49"/>
      <c r="CV6544" s="49"/>
      <c r="CW6544" s="49"/>
      <c r="CX6544" s="49"/>
      <c r="CY6544" s="49"/>
      <c r="CZ6544" s="49"/>
      <c r="DA6544" s="49"/>
      <c r="DB6544" s="49"/>
      <c r="DC6544" s="49"/>
      <c r="DD6544" s="49"/>
      <c r="DE6544" s="49"/>
      <c r="DF6544" s="49"/>
      <c r="DG6544" s="49"/>
      <c r="DH6544" s="49"/>
      <c r="DI6544" s="49"/>
      <c r="DJ6544" s="49"/>
      <c r="DK6544" s="49"/>
      <c r="DL6544" s="49"/>
      <c r="DM6544" s="49"/>
      <c r="DN6544" s="49"/>
      <c r="DO6544" s="49"/>
      <c r="DP6544" s="49"/>
      <c r="DQ6544" s="49"/>
      <c r="DR6544" s="49"/>
      <c r="DS6544" s="49"/>
      <c r="DT6544" s="49"/>
      <c r="DU6544" s="49"/>
      <c r="DV6544" s="49"/>
      <c r="DW6544" s="49"/>
      <c r="DX6544" s="49"/>
      <c r="DY6544" s="49"/>
      <c r="DZ6544" s="49"/>
      <c r="EA6544" s="49"/>
      <c r="EB6544" s="49"/>
      <c r="EC6544" s="49"/>
      <c r="ED6544" s="49"/>
      <c r="EE6544" s="49"/>
      <c r="EF6544" s="49"/>
      <c r="EG6544" s="49"/>
      <c r="EH6544" s="49"/>
      <c r="EI6544" s="49"/>
      <c r="EJ6544" s="49"/>
      <c r="EK6544" s="49"/>
      <c r="EL6544" s="49"/>
      <c r="EM6544" s="49"/>
      <c r="EN6544" s="49"/>
      <c r="EO6544" s="49"/>
      <c r="EP6544" s="49"/>
      <c r="EQ6544" s="49"/>
      <c r="ER6544" s="49"/>
      <c r="ES6544" s="49"/>
      <c r="ET6544" s="49"/>
      <c r="EU6544" s="49"/>
      <c r="EV6544" s="49"/>
      <c r="EW6544" s="49"/>
      <c r="EX6544" s="49"/>
      <c r="EY6544" s="49"/>
      <c r="EZ6544" s="49"/>
      <c r="FA6544" s="49"/>
      <c r="FB6544" s="49"/>
      <c r="FC6544" s="49"/>
      <c r="FD6544" s="49"/>
      <c r="FE6544" s="49"/>
      <c r="FF6544" s="49"/>
      <c r="FG6544" s="49"/>
      <c r="FH6544" s="49"/>
      <c r="FI6544" s="49"/>
      <c r="FJ6544" s="49"/>
      <c r="FK6544" s="49"/>
      <c r="FL6544" s="49"/>
      <c r="FM6544" s="49"/>
      <c r="FN6544" s="49"/>
      <c r="FO6544" s="49"/>
      <c r="FP6544" s="49"/>
      <c r="FQ6544" s="49"/>
      <c r="FR6544" s="49"/>
      <c r="FS6544" s="49"/>
      <c r="FT6544" s="49"/>
      <c r="FU6544" s="49"/>
      <c r="FV6544" s="49"/>
      <c r="FW6544" s="49"/>
      <c r="FX6544" s="49"/>
      <c r="FY6544" s="49"/>
      <c r="FZ6544" s="49"/>
      <c r="GA6544" s="49"/>
      <c r="GB6544" s="49"/>
      <c r="GC6544" s="49"/>
      <c r="GD6544" s="49"/>
      <c r="GE6544" s="49"/>
      <c r="GF6544" s="49"/>
      <c r="GG6544" s="49"/>
      <c r="GH6544" s="49"/>
      <c r="GI6544" s="49"/>
      <c r="GJ6544" s="49"/>
      <c r="GK6544" s="49"/>
      <c r="GL6544" s="49"/>
      <c r="GM6544" s="49"/>
      <c r="GN6544" s="49"/>
      <c r="GO6544" s="49"/>
      <c r="GP6544" s="49"/>
      <c r="GQ6544" s="49"/>
      <c r="GR6544" s="49"/>
      <c r="GS6544" s="49"/>
      <c r="GT6544" s="49"/>
      <c r="GU6544" s="49"/>
      <c r="GV6544" s="49"/>
      <c r="GW6544" s="49"/>
      <c r="GX6544" s="49"/>
      <c r="GY6544" s="49"/>
      <c r="GZ6544" s="49"/>
      <c r="HA6544" s="49"/>
      <c r="HB6544" s="49"/>
      <c r="HC6544" s="49"/>
      <c r="HD6544" s="49"/>
      <c r="HE6544" s="49"/>
      <c r="HF6544" s="49"/>
      <c r="HG6544" s="49"/>
      <c r="HH6544" s="49"/>
      <c r="HI6544" s="49"/>
      <c r="HJ6544" s="49"/>
      <c r="HK6544" s="49"/>
      <c r="HL6544" s="49"/>
      <c r="HM6544" s="49"/>
      <c r="HN6544" s="49"/>
      <c r="HO6544" s="49"/>
      <c r="HP6544" s="49"/>
      <c r="HQ6544" s="49"/>
      <c r="HR6544" s="49"/>
      <c r="HS6544" s="49"/>
      <c r="HT6544" s="49"/>
      <c r="HU6544" s="49"/>
      <c r="HV6544" s="49"/>
      <c r="HW6544" s="49"/>
      <c r="HX6544" s="49"/>
      <c r="HY6544" s="49"/>
      <c r="HZ6544" s="49"/>
      <c r="IA6544" s="49"/>
      <c r="IB6544" s="49"/>
      <c r="IC6544" s="49"/>
      <c r="ID6544" s="49"/>
      <c r="IE6544" s="49"/>
      <c r="IF6544" s="49"/>
      <c r="IG6544" s="49"/>
      <c r="IH6544" s="49"/>
    </row>
    <row r="6545" spans="1:242">
      <c r="A6545" s="32">
        <v>275</v>
      </c>
      <c r="B6545" s="210" t="s">
        <v>7636</v>
      </c>
      <c r="C6545" s="555"/>
      <c r="D6545" s="32" t="s">
        <v>1818</v>
      </c>
      <c r="E6545" s="195">
        <f t="shared" si="426"/>
        <v>750</v>
      </c>
      <c r="F6545" s="187">
        <v>250</v>
      </c>
      <c r="G6545" s="187">
        <v>250</v>
      </c>
      <c r="H6545" s="187">
        <v>250</v>
      </c>
      <c r="I6545" s="48"/>
      <c r="J6545" s="49"/>
      <c r="K6545" s="49"/>
      <c r="L6545" s="49"/>
      <c r="M6545" s="49"/>
      <c r="N6545" s="49"/>
      <c r="O6545" s="49"/>
      <c r="P6545" s="49"/>
      <c r="Q6545" s="49"/>
      <c r="R6545" s="49"/>
      <c r="S6545" s="49"/>
      <c r="T6545" s="49"/>
      <c r="U6545" s="49"/>
      <c r="V6545" s="49"/>
      <c r="W6545" s="49"/>
      <c r="X6545" s="49"/>
      <c r="Y6545" s="49"/>
      <c r="Z6545" s="49"/>
      <c r="AA6545" s="49"/>
      <c r="AB6545" s="49"/>
      <c r="AC6545" s="49"/>
      <c r="AD6545" s="49"/>
      <c r="AE6545" s="49"/>
      <c r="AF6545" s="49"/>
      <c r="AG6545" s="49"/>
      <c r="AH6545" s="49"/>
      <c r="AI6545" s="49"/>
      <c r="AJ6545" s="49"/>
      <c r="AK6545" s="49"/>
      <c r="AL6545" s="49"/>
      <c r="AM6545" s="49"/>
      <c r="AN6545" s="49"/>
      <c r="AO6545" s="49"/>
      <c r="AP6545" s="49"/>
      <c r="AQ6545" s="49"/>
      <c r="AR6545" s="49"/>
      <c r="AS6545" s="49"/>
      <c r="AT6545" s="49"/>
      <c r="AU6545" s="49"/>
      <c r="AV6545" s="49"/>
      <c r="AW6545" s="49"/>
      <c r="AX6545" s="49"/>
      <c r="AY6545" s="49"/>
      <c r="AZ6545" s="49"/>
      <c r="BA6545" s="49"/>
      <c r="BB6545" s="49"/>
      <c r="BC6545" s="49"/>
      <c r="BD6545" s="49"/>
      <c r="BE6545" s="49"/>
      <c r="BF6545" s="49"/>
      <c r="BG6545" s="49"/>
      <c r="BH6545" s="49"/>
      <c r="BI6545" s="49"/>
      <c r="BJ6545" s="49"/>
      <c r="BK6545" s="49"/>
      <c r="BL6545" s="49"/>
      <c r="BM6545" s="49"/>
      <c r="BN6545" s="49"/>
      <c r="BO6545" s="49"/>
      <c r="BP6545" s="49"/>
      <c r="BQ6545" s="49"/>
      <c r="BR6545" s="49"/>
      <c r="BS6545" s="49"/>
      <c r="BT6545" s="49"/>
      <c r="BU6545" s="49"/>
      <c r="BV6545" s="49"/>
      <c r="BW6545" s="49"/>
      <c r="BX6545" s="49"/>
      <c r="BY6545" s="49"/>
      <c r="BZ6545" s="49"/>
      <c r="CA6545" s="49"/>
      <c r="CB6545" s="49"/>
      <c r="CC6545" s="49"/>
      <c r="CD6545" s="49"/>
      <c r="CE6545" s="49"/>
      <c r="CF6545" s="49"/>
      <c r="CG6545" s="49"/>
      <c r="CH6545" s="49"/>
      <c r="CI6545" s="49"/>
      <c r="CJ6545" s="49"/>
      <c r="CK6545" s="49"/>
      <c r="CL6545" s="49"/>
      <c r="CM6545" s="49"/>
      <c r="CN6545" s="49"/>
      <c r="CO6545" s="49"/>
      <c r="CP6545" s="49"/>
      <c r="CQ6545" s="49"/>
      <c r="CR6545" s="49"/>
      <c r="CS6545" s="49"/>
      <c r="CT6545" s="49"/>
      <c r="CU6545" s="49"/>
      <c r="CV6545" s="49"/>
      <c r="CW6545" s="49"/>
      <c r="CX6545" s="49"/>
      <c r="CY6545" s="49"/>
      <c r="CZ6545" s="49"/>
      <c r="DA6545" s="49"/>
      <c r="DB6545" s="49"/>
      <c r="DC6545" s="49"/>
      <c r="DD6545" s="49"/>
      <c r="DE6545" s="49"/>
      <c r="DF6545" s="49"/>
      <c r="DG6545" s="49"/>
      <c r="DH6545" s="49"/>
      <c r="DI6545" s="49"/>
      <c r="DJ6545" s="49"/>
      <c r="DK6545" s="49"/>
      <c r="DL6545" s="49"/>
      <c r="DM6545" s="49"/>
      <c r="DN6545" s="49"/>
      <c r="DO6545" s="49"/>
      <c r="DP6545" s="49"/>
      <c r="DQ6545" s="49"/>
      <c r="DR6545" s="49"/>
      <c r="DS6545" s="49"/>
      <c r="DT6545" s="49"/>
      <c r="DU6545" s="49"/>
      <c r="DV6545" s="49"/>
      <c r="DW6545" s="49"/>
      <c r="DX6545" s="49"/>
      <c r="DY6545" s="49"/>
      <c r="DZ6545" s="49"/>
      <c r="EA6545" s="49"/>
      <c r="EB6545" s="49"/>
      <c r="EC6545" s="49"/>
      <c r="ED6545" s="49"/>
      <c r="EE6545" s="49"/>
      <c r="EF6545" s="49"/>
      <c r="EG6545" s="49"/>
      <c r="EH6545" s="49"/>
      <c r="EI6545" s="49"/>
      <c r="EJ6545" s="49"/>
      <c r="EK6545" s="49"/>
      <c r="EL6545" s="49"/>
      <c r="EM6545" s="49"/>
      <c r="EN6545" s="49"/>
      <c r="EO6545" s="49"/>
      <c r="EP6545" s="49"/>
      <c r="EQ6545" s="49"/>
      <c r="ER6545" s="49"/>
      <c r="ES6545" s="49"/>
      <c r="ET6545" s="49"/>
      <c r="EU6545" s="49"/>
      <c r="EV6545" s="49"/>
      <c r="EW6545" s="49"/>
      <c r="EX6545" s="49"/>
      <c r="EY6545" s="49"/>
      <c r="EZ6545" s="49"/>
      <c r="FA6545" s="49"/>
      <c r="FB6545" s="49"/>
      <c r="FC6545" s="49"/>
      <c r="FD6545" s="49"/>
      <c r="FE6545" s="49"/>
      <c r="FF6545" s="49"/>
      <c r="FG6545" s="49"/>
      <c r="FH6545" s="49"/>
      <c r="FI6545" s="49"/>
      <c r="FJ6545" s="49"/>
      <c r="FK6545" s="49"/>
      <c r="FL6545" s="49"/>
      <c r="FM6545" s="49"/>
      <c r="FN6545" s="49"/>
      <c r="FO6545" s="49"/>
      <c r="FP6545" s="49"/>
      <c r="FQ6545" s="49"/>
      <c r="FR6545" s="49"/>
      <c r="FS6545" s="49"/>
      <c r="FT6545" s="49"/>
      <c r="FU6545" s="49"/>
      <c r="FV6545" s="49"/>
      <c r="FW6545" s="49"/>
      <c r="FX6545" s="49"/>
      <c r="FY6545" s="49"/>
      <c r="FZ6545" s="49"/>
      <c r="GA6545" s="49"/>
      <c r="GB6545" s="49"/>
      <c r="GC6545" s="49"/>
      <c r="GD6545" s="49"/>
      <c r="GE6545" s="49"/>
      <c r="GF6545" s="49"/>
      <c r="GG6545" s="49"/>
      <c r="GH6545" s="49"/>
      <c r="GI6545" s="49"/>
      <c r="GJ6545" s="49"/>
      <c r="GK6545" s="49"/>
      <c r="GL6545" s="49"/>
      <c r="GM6545" s="49"/>
      <c r="GN6545" s="49"/>
      <c r="GO6545" s="49"/>
      <c r="GP6545" s="49"/>
      <c r="GQ6545" s="49"/>
      <c r="GR6545" s="49"/>
      <c r="GS6545" s="49"/>
      <c r="GT6545" s="49"/>
      <c r="GU6545" s="49"/>
      <c r="GV6545" s="49"/>
      <c r="GW6545" s="49"/>
      <c r="GX6545" s="49"/>
      <c r="GY6545" s="49"/>
      <c r="GZ6545" s="49"/>
      <c r="HA6545" s="49"/>
      <c r="HB6545" s="49"/>
      <c r="HC6545" s="49"/>
      <c r="HD6545" s="49"/>
      <c r="HE6545" s="49"/>
      <c r="HF6545" s="49"/>
      <c r="HG6545" s="49"/>
      <c r="HH6545" s="49"/>
      <c r="HI6545" s="49"/>
      <c r="HJ6545" s="49"/>
      <c r="HK6545" s="49"/>
      <c r="HL6545" s="49"/>
      <c r="HM6545" s="49"/>
      <c r="HN6545" s="49"/>
      <c r="HO6545" s="49"/>
      <c r="HP6545" s="49"/>
      <c r="HQ6545" s="49"/>
      <c r="HR6545" s="49"/>
      <c r="HS6545" s="49"/>
      <c r="HT6545" s="49"/>
      <c r="HU6545" s="49"/>
      <c r="HV6545" s="49"/>
      <c r="HW6545" s="49"/>
      <c r="HX6545" s="49"/>
      <c r="HY6545" s="49"/>
      <c r="HZ6545" s="49"/>
      <c r="IA6545" s="49"/>
      <c r="IB6545" s="49"/>
      <c r="IC6545" s="49"/>
      <c r="ID6545" s="49"/>
      <c r="IE6545" s="49"/>
      <c r="IF6545" s="49"/>
      <c r="IG6545" s="49"/>
      <c r="IH6545" s="49"/>
    </row>
    <row r="6546" spans="1:242">
      <c r="A6546" s="32">
        <v>276</v>
      </c>
      <c r="B6546" s="210" t="s">
        <v>7637</v>
      </c>
      <c r="C6546" s="555"/>
      <c r="D6546" s="32" t="s">
        <v>1818</v>
      </c>
      <c r="E6546" s="195">
        <f t="shared" si="426"/>
        <v>10</v>
      </c>
      <c r="F6546" s="187">
        <v>3</v>
      </c>
      <c r="G6546" s="187">
        <v>3</v>
      </c>
      <c r="H6546" s="187">
        <v>4</v>
      </c>
      <c r="I6546" s="48"/>
      <c r="J6546" s="49"/>
      <c r="K6546" s="49"/>
      <c r="L6546" s="49"/>
      <c r="M6546" s="49"/>
      <c r="N6546" s="49"/>
      <c r="O6546" s="49"/>
      <c r="P6546" s="49"/>
      <c r="Q6546" s="49"/>
      <c r="R6546" s="49"/>
      <c r="S6546" s="49"/>
      <c r="T6546" s="49"/>
      <c r="U6546" s="49"/>
      <c r="V6546" s="49"/>
      <c r="W6546" s="49"/>
      <c r="X6546" s="49"/>
      <c r="Y6546" s="49"/>
      <c r="Z6546" s="49"/>
      <c r="AA6546" s="49"/>
      <c r="AB6546" s="49"/>
      <c r="AC6546" s="49"/>
      <c r="AD6546" s="49"/>
      <c r="AE6546" s="49"/>
      <c r="AF6546" s="49"/>
      <c r="AG6546" s="49"/>
      <c r="AH6546" s="49"/>
      <c r="AI6546" s="49"/>
      <c r="AJ6546" s="49"/>
      <c r="AK6546" s="49"/>
      <c r="AL6546" s="49"/>
      <c r="AM6546" s="49"/>
      <c r="AN6546" s="49"/>
      <c r="AO6546" s="49"/>
      <c r="AP6546" s="49"/>
      <c r="AQ6546" s="49"/>
      <c r="AR6546" s="49"/>
      <c r="AS6546" s="49"/>
      <c r="AT6546" s="49"/>
      <c r="AU6546" s="49"/>
      <c r="AV6546" s="49"/>
      <c r="AW6546" s="49"/>
      <c r="AX6546" s="49"/>
      <c r="AY6546" s="49"/>
      <c r="AZ6546" s="49"/>
      <c r="BA6546" s="49"/>
      <c r="BB6546" s="49"/>
      <c r="BC6546" s="49"/>
      <c r="BD6546" s="49"/>
      <c r="BE6546" s="49"/>
      <c r="BF6546" s="49"/>
      <c r="BG6546" s="49"/>
      <c r="BH6546" s="49"/>
      <c r="BI6546" s="49"/>
      <c r="BJ6546" s="49"/>
      <c r="BK6546" s="49"/>
      <c r="BL6546" s="49"/>
      <c r="BM6546" s="49"/>
      <c r="BN6546" s="49"/>
      <c r="BO6546" s="49"/>
      <c r="BP6546" s="49"/>
      <c r="BQ6546" s="49"/>
      <c r="BR6546" s="49"/>
      <c r="BS6546" s="49"/>
      <c r="BT6546" s="49"/>
      <c r="BU6546" s="49"/>
      <c r="BV6546" s="49"/>
      <c r="BW6546" s="49"/>
      <c r="BX6546" s="49"/>
      <c r="BY6546" s="49"/>
      <c r="BZ6546" s="49"/>
      <c r="CA6546" s="49"/>
      <c r="CB6546" s="49"/>
      <c r="CC6546" s="49"/>
      <c r="CD6546" s="49"/>
      <c r="CE6546" s="49"/>
      <c r="CF6546" s="49"/>
      <c r="CG6546" s="49"/>
      <c r="CH6546" s="49"/>
      <c r="CI6546" s="49"/>
      <c r="CJ6546" s="49"/>
      <c r="CK6546" s="49"/>
      <c r="CL6546" s="49"/>
      <c r="CM6546" s="49"/>
      <c r="CN6546" s="49"/>
      <c r="CO6546" s="49"/>
      <c r="CP6546" s="49"/>
      <c r="CQ6546" s="49"/>
      <c r="CR6546" s="49"/>
      <c r="CS6546" s="49"/>
      <c r="CT6546" s="49"/>
      <c r="CU6546" s="49"/>
      <c r="CV6546" s="49"/>
      <c r="CW6546" s="49"/>
      <c r="CX6546" s="49"/>
      <c r="CY6546" s="49"/>
      <c r="CZ6546" s="49"/>
      <c r="DA6546" s="49"/>
      <c r="DB6546" s="49"/>
      <c r="DC6546" s="49"/>
      <c r="DD6546" s="49"/>
      <c r="DE6546" s="49"/>
      <c r="DF6546" s="49"/>
      <c r="DG6546" s="49"/>
      <c r="DH6546" s="49"/>
      <c r="DI6546" s="49"/>
      <c r="DJ6546" s="49"/>
      <c r="DK6546" s="49"/>
      <c r="DL6546" s="49"/>
      <c r="DM6546" s="49"/>
      <c r="DN6546" s="49"/>
      <c r="DO6546" s="49"/>
      <c r="DP6546" s="49"/>
      <c r="DQ6546" s="49"/>
      <c r="DR6546" s="49"/>
      <c r="DS6546" s="49"/>
      <c r="DT6546" s="49"/>
      <c r="DU6546" s="49"/>
      <c r="DV6546" s="49"/>
      <c r="DW6546" s="49"/>
      <c r="DX6546" s="49"/>
      <c r="DY6546" s="49"/>
      <c r="DZ6546" s="49"/>
      <c r="EA6546" s="49"/>
      <c r="EB6546" s="49"/>
      <c r="EC6546" s="49"/>
      <c r="ED6546" s="49"/>
      <c r="EE6546" s="49"/>
      <c r="EF6546" s="49"/>
      <c r="EG6546" s="49"/>
      <c r="EH6546" s="49"/>
      <c r="EI6546" s="49"/>
      <c r="EJ6546" s="49"/>
      <c r="EK6546" s="49"/>
      <c r="EL6546" s="49"/>
      <c r="EM6546" s="49"/>
      <c r="EN6546" s="49"/>
      <c r="EO6546" s="49"/>
      <c r="EP6546" s="49"/>
      <c r="EQ6546" s="49"/>
      <c r="ER6546" s="49"/>
      <c r="ES6546" s="49"/>
      <c r="ET6546" s="49"/>
      <c r="EU6546" s="49"/>
      <c r="EV6546" s="49"/>
      <c r="EW6546" s="49"/>
      <c r="EX6546" s="49"/>
      <c r="EY6546" s="49"/>
      <c r="EZ6546" s="49"/>
      <c r="FA6546" s="49"/>
      <c r="FB6546" s="49"/>
      <c r="FC6546" s="49"/>
      <c r="FD6546" s="49"/>
      <c r="FE6546" s="49"/>
      <c r="FF6546" s="49"/>
      <c r="FG6546" s="49"/>
      <c r="FH6546" s="49"/>
      <c r="FI6546" s="49"/>
      <c r="FJ6546" s="49"/>
      <c r="FK6546" s="49"/>
      <c r="FL6546" s="49"/>
      <c r="FM6546" s="49"/>
      <c r="FN6546" s="49"/>
      <c r="FO6546" s="49"/>
      <c r="FP6546" s="49"/>
      <c r="FQ6546" s="49"/>
      <c r="FR6546" s="49"/>
      <c r="FS6546" s="49"/>
      <c r="FT6546" s="49"/>
      <c r="FU6546" s="49"/>
      <c r="FV6546" s="49"/>
      <c r="FW6546" s="49"/>
      <c r="FX6546" s="49"/>
      <c r="FY6546" s="49"/>
      <c r="FZ6546" s="49"/>
      <c r="GA6546" s="49"/>
      <c r="GB6546" s="49"/>
      <c r="GC6546" s="49"/>
      <c r="GD6546" s="49"/>
      <c r="GE6546" s="49"/>
      <c r="GF6546" s="49"/>
      <c r="GG6546" s="49"/>
      <c r="GH6546" s="49"/>
      <c r="GI6546" s="49"/>
      <c r="GJ6546" s="49"/>
      <c r="GK6546" s="49"/>
      <c r="GL6546" s="49"/>
      <c r="GM6546" s="49"/>
      <c r="GN6546" s="49"/>
      <c r="GO6546" s="49"/>
      <c r="GP6546" s="49"/>
      <c r="GQ6546" s="49"/>
      <c r="GR6546" s="49"/>
      <c r="GS6546" s="49"/>
      <c r="GT6546" s="49"/>
      <c r="GU6546" s="49"/>
      <c r="GV6546" s="49"/>
      <c r="GW6546" s="49"/>
      <c r="GX6546" s="49"/>
      <c r="GY6546" s="49"/>
      <c r="GZ6546" s="49"/>
      <c r="HA6546" s="49"/>
      <c r="HB6546" s="49"/>
      <c r="HC6546" s="49"/>
      <c r="HD6546" s="49"/>
      <c r="HE6546" s="49"/>
      <c r="HF6546" s="49"/>
      <c r="HG6546" s="49"/>
      <c r="HH6546" s="49"/>
      <c r="HI6546" s="49"/>
      <c r="HJ6546" s="49"/>
      <c r="HK6546" s="49"/>
      <c r="HL6546" s="49"/>
      <c r="HM6546" s="49"/>
      <c r="HN6546" s="49"/>
      <c r="HO6546" s="49"/>
      <c r="HP6546" s="49"/>
      <c r="HQ6546" s="49"/>
      <c r="HR6546" s="49"/>
      <c r="HS6546" s="49"/>
      <c r="HT6546" s="49"/>
      <c r="HU6546" s="49"/>
      <c r="HV6546" s="49"/>
      <c r="HW6546" s="49"/>
      <c r="HX6546" s="49"/>
      <c r="HY6546" s="49"/>
      <c r="HZ6546" s="49"/>
      <c r="IA6546" s="49"/>
      <c r="IB6546" s="49"/>
      <c r="IC6546" s="49"/>
      <c r="ID6546" s="49"/>
      <c r="IE6546" s="49"/>
      <c r="IF6546" s="49"/>
      <c r="IG6546" s="49"/>
      <c r="IH6546" s="49"/>
    </row>
    <row r="6547" spans="1:242">
      <c r="A6547" s="32">
        <v>277</v>
      </c>
      <c r="B6547" s="210" t="s">
        <v>7638</v>
      </c>
      <c r="C6547" s="555"/>
      <c r="D6547" s="32" t="s">
        <v>1812</v>
      </c>
      <c r="E6547" s="195">
        <f t="shared" si="426"/>
        <v>410</v>
      </c>
      <c r="F6547" s="187">
        <v>137</v>
      </c>
      <c r="G6547" s="187">
        <v>136</v>
      </c>
      <c r="H6547" s="187">
        <v>137</v>
      </c>
      <c r="I6547" s="48"/>
      <c r="J6547" s="49"/>
      <c r="K6547" s="49"/>
      <c r="L6547" s="49"/>
      <c r="M6547" s="49"/>
      <c r="N6547" s="49"/>
      <c r="O6547" s="49"/>
      <c r="P6547" s="49"/>
      <c r="Q6547" s="49"/>
      <c r="R6547" s="49"/>
      <c r="S6547" s="49"/>
      <c r="T6547" s="49"/>
      <c r="U6547" s="49"/>
      <c r="V6547" s="49"/>
      <c r="W6547" s="49"/>
      <c r="X6547" s="49"/>
      <c r="Y6547" s="49"/>
      <c r="Z6547" s="49"/>
      <c r="AA6547" s="49"/>
      <c r="AB6547" s="49"/>
      <c r="AC6547" s="49"/>
      <c r="AD6547" s="49"/>
      <c r="AE6547" s="49"/>
      <c r="AF6547" s="49"/>
      <c r="AG6547" s="49"/>
      <c r="AH6547" s="49"/>
      <c r="AI6547" s="49"/>
      <c r="AJ6547" s="49"/>
      <c r="AK6547" s="49"/>
      <c r="AL6547" s="49"/>
      <c r="AM6547" s="49"/>
      <c r="AN6547" s="49"/>
      <c r="AO6547" s="49"/>
      <c r="AP6547" s="49"/>
      <c r="AQ6547" s="49"/>
      <c r="AR6547" s="49"/>
      <c r="AS6547" s="49"/>
      <c r="AT6547" s="49"/>
      <c r="AU6547" s="49"/>
      <c r="AV6547" s="49"/>
      <c r="AW6547" s="49"/>
      <c r="AX6547" s="49"/>
      <c r="AY6547" s="49"/>
      <c r="AZ6547" s="49"/>
      <c r="BA6547" s="49"/>
      <c r="BB6547" s="49"/>
      <c r="BC6547" s="49"/>
      <c r="BD6547" s="49"/>
      <c r="BE6547" s="49"/>
      <c r="BF6547" s="49"/>
      <c r="BG6547" s="49"/>
      <c r="BH6547" s="49"/>
      <c r="BI6547" s="49"/>
      <c r="BJ6547" s="49"/>
      <c r="BK6547" s="49"/>
      <c r="BL6547" s="49"/>
      <c r="BM6547" s="49"/>
      <c r="BN6547" s="49"/>
      <c r="BO6547" s="49"/>
      <c r="BP6547" s="49"/>
      <c r="BQ6547" s="49"/>
      <c r="BR6547" s="49"/>
      <c r="BS6547" s="49"/>
      <c r="BT6547" s="49"/>
      <c r="BU6547" s="49"/>
      <c r="BV6547" s="49"/>
      <c r="BW6547" s="49"/>
      <c r="BX6547" s="49"/>
      <c r="BY6547" s="49"/>
      <c r="BZ6547" s="49"/>
      <c r="CA6547" s="49"/>
      <c r="CB6547" s="49"/>
      <c r="CC6547" s="49"/>
      <c r="CD6547" s="49"/>
      <c r="CE6547" s="49"/>
      <c r="CF6547" s="49"/>
      <c r="CG6547" s="49"/>
      <c r="CH6547" s="49"/>
      <c r="CI6547" s="49"/>
      <c r="CJ6547" s="49"/>
      <c r="CK6547" s="49"/>
      <c r="CL6547" s="49"/>
      <c r="CM6547" s="49"/>
      <c r="CN6547" s="49"/>
      <c r="CO6547" s="49"/>
      <c r="CP6547" s="49"/>
      <c r="CQ6547" s="49"/>
      <c r="CR6547" s="49"/>
      <c r="CS6547" s="49"/>
      <c r="CT6547" s="49"/>
      <c r="CU6547" s="49"/>
      <c r="CV6547" s="49"/>
      <c r="CW6547" s="49"/>
      <c r="CX6547" s="49"/>
      <c r="CY6547" s="49"/>
      <c r="CZ6547" s="49"/>
      <c r="DA6547" s="49"/>
      <c r="DB6547" s="49"/>
      <c r="DC6547" s="49"/>
      <c r="DD6547" s="49"/>
      <c r="DE6547" s="49"/>
      <c r="DF6547" s="49"/>
      <c r="DG6547" s="49"/>
      <c r="DH6547" s="49"/>
      <c r="DI6547" s="49"/>
      <c r="DJ6547" s="49"/>
      <c r="DK6547" s="49"/>
      <c r="DL6547" s="49"/>
      <c r="DM6547" s="49"/>
      <c r="DN6547" s="49"/>
      <c r="DO6547" s="49"/>
      <c r="DP6547" s="49"/>
      <c r="DQ6547" s="49"/>
      <c r="DR6547" s="49"/>
      <c r="DS6547" s="49"/>
      <c r="DT6547" s="49"/>
      <c r="DU6547" s="49"/>
      <c r="DV6547" s="49"/>
      <c r="DW6547" s="49"/>
      <c r="DX6547" s="49"/>
      <c r="DY6547" s="49"/>
      <c r="DZ6547" s="49"/>
      <c r="EA6547" s="49"/>
      <c r="EB6547" s="49"/>
      <c r="EC6547" s="49"/>
      <c r="ED6547" s="49"/>
      <c r="EE6547" s="49"/>
      <c r="EF6547" s="49"/>
      <c r="EG6547" s="49"/>
      <c r="EH6547" s="49"/>
      <c r="EI6547" s="49"/>
      <c r="EJ6547" s="49"/>
      <c r="EK6547" s="49"/>
      <c r="EL6547" s="49"/>
      <c r="EM6547" s="49"/>
      <c r="EN6547" s="49"/>
      <c r="EO6547" s="49"/>
      <c r="EP6547" s="49"/>
      <c r="EQ6547" s="49"/>
      <c r="ER6547" s="49"/>
      <c r="ES6547" s="49"/>
      <c r="ET6547" s="49"/>
      <c r="EU6547" s="49"/>
      <c r="EV6547" s="49"/>
      <c r="EW6547" s="49"/>
      <c r="EX6547" s="49"/>
      <c r="EY6547" s="49"/>
      <c r="EZ6547" s="49"/>
      <c r="FA6547" s="49"/>
      <c r="FB6547" s="49"/>
      <c r="FC6547" s="49"/>
      <c r="FD6547" s="49"/>
      <c r="FE6547" s="49"/>
      <c r="FF6547" s="49"/>
      <c r="FG6547" s="49"/>
      <c r="FH6547" s="49"/>
      <c r="FI6547" s="49"/>
      <c r="FJ6547" s="49"/>
      <c r="FK6547" s="49"/>
      <c r="FL6547" s="49"/>
      <c r="FM6547" s="49"/>
      <c r="FN6547" s="49"/>
      <c r="FO6547" s="49"/>
      <c r="FP6547" s="49"/>
      <c r="FQ6547" s="49"/>
      <c r="FR6547" s="49"/>
      <c r="FS6547" s="49"/>
      <c r="FT6547" s="49"/>
      <c r="FU6547" s="49"/>
      <c r="FV6547" s="49"/>
      <c r="FW6547" s="49"/>
      <c r="FX6547" s="49"/>
      <c r="FY6547" s="49"/>
      <c r="FZ6547" s="49"/>
      <c r="GA6547" s="49"/>
      <c r="GB6547" s="49"/>
      <c r="GC6547" s="49"/>
      <c r="GD6547" s="49"/>
      <c r="GE6547" s="49"/>
      <c r="GF6547" s="49"/>
      <c r="GG6547" s="49"/>
      <c r="GH6547" s="49"/>
      <c r="GI6547" s="49"/>
      <c r="GJ6547" s="49"/>
      <c r="GK6547" s="49"/>
      <c r="GL6547" s="49"/>
      <c r="GM6547" s="49"/>
      <c r="GN6547" s="49"/>
      <c r="GO6547" s="49"/>
      <c r="GP6547" s="49"/>
      <c r="GQ6547" s="49"/>
      <c r="GR6547" s="49"/>
      <c r="GS6547" s="49"/>
      <c r="GT6547" s="49"/>
      <c r="GU6547" s="49"/>
      <c r="GV6547" s="49"/>
      <c r="GW6547" s="49"/>
      <c r="GX6547" s="49"/>
      <c r="GY6547" s="49"/>
      <c r="GZ6547" s="49"/>
      <c r="HA6547" s="49"/>
      <c r="HB6547" s="49"/>
      <c r="HC6547" s="49"/>
      <c r="HD6547" s="49"/>
      <c r="HE6547" s="49"/>
      <c r="HF6547" s="49"/>
      <c r="HG6547" s="49"/>
      <c r="HH6547" s="49"/>
      <c r="HI6547" s="49"/>
      <c r="HJ6547" s="49"/>
      <c r="HK6547" s="49"/>
      <c r="HL6547" s="49"/>
      <c r="HM6547" s="49"/>
      <c r="HN6547" s="49"/>
      <c r="HO6547" s="49"/>
      <c r="HP6547" s="49"/>
      <c r="HQ6547" s="49"/>
      <c r="HR6547" s="49"/>
      <c r="HS6547" s="49"/>
      <c r="HT6547" s="49"/>
      <c r="HU6547" s="49"/>
      <c r="HV6547" s="49"/>
      <c r="HW6547" s="49"/>
      <c r="HX6547" s="49"/>
      <c r="HY6547" s="49"/>
      <c r="HZ6547" s="49"/>
      <c r="IA6547" s="49"/>
      <c r="IB6547" s="49"/>
      <c r="IC6547" s="49"/>
      <c r="ID6547" s="49"/>
      <c r="IE6547" s="49"/>
      <c r="IF6547" s="49"/>
      <c r="IG6547" s="49"/>
      <c r="IH6547" s="49"/>
    </row>
    <row r="6548" spans="1:242">
      <c r="A6548" s="32">
        <v>278</v>
      </c>
      <c r="B6548" s="210" t="s">
        <v>7639</v>
      </c>
      <c r="C6548" s="555"/>
      <c r="D6548" s="32" t="s">
        <v>1818</v>
      </c>
      <c r="E6548" s="195">
        <f t="shared" si="426"/>
        <v>200</v>
      </c>
      <c r="F6548" s="187">
        <v>65</v>
      </c>
      <c r="G6548" s="187">
        <v>70</v>
      </c>
      <c r="H6548" s="187">
        <v>65</v>
      </c>
      <c r="I6548" s="48"/>
      <c r="J6548" s="49"/>
      <c r="K6548" s="49"/>
      <c r="L6548" s="49"/>
      <c r="M6548" s="49"/>
      <c r="N6548" s="49"/>
      <c r="O6548" s="49"/>
      <c r="P6548" s="49"/>
      <c r="Q6548" s="49"/>
      <c r="R6548" s="49"/>
      <c r="S6548" s="49"/>
      <c r="T6548" s="49"/>
      <c r="U6548" s="49"/>
      <c r="V6548" s="49"/>
      <c r="W6548" s="49"/>
      <c r="X6548" s="49"/>
      <c r="Y6548" s="49"/>
      <c r="Z6548" s="49"/>
      <c r="AA6548" s="49"/>
      <c r="AB6548" s="49"/>
      <c r="AC6548" s="49"/>
      <c r="AD6548" s="49"/>
      <c r="AE6548" s="49"/>
      <c r="AF6548" s="49"/>
      <c r="AG6548" s="49"/>
      <c r="AH6548" s="49"/>
      <c r="AI6548" s="49"/>
      <c r="AJ6548" s="49"/>
      <c r="AK6548" s="49"/>
      <c r="AL6548" s="49"/>
      <c r="AM6548" s="49"/>
      <c r="AN6548" s="49"/>
      <c r="AO6548" s="49"/>
      <c r="AP6548" s="49"/>
      <c r="AQ6548" s="49"/>
      <c r="AR6548" s="49"/>
      <c r="AS6548" s="49"/>
      <c r="AT6548" s="49"/>
      <c r="AU6548" s="49"/>
      <c r="AV6548" s="49"/>
      <c r="AW6548" s="49"/>
      <c r="AX6548" s="49"/>
      <c r="AY6548" s="49"/>
      <c r="AZ6548" s="49"/>
      <c r="BA6548" s="49"/>
      <c r="BB6548" s="49"/>
      <c r="BC6548" s="49"/>
      <c r="BD6548" s="49"/>
      <c r="BE6548" s="49"/>
      <c r="BF6548" s="49"/>
      <c r="BG6548" s="49"/>
      <c r="BH6548" s="49"/>
      <c r="BI6548" s="49"/>
      <c r="BJ6548" s="49"/>
      <c r="BK6548" s="49"/>
      <c r="BL6548" s="49"/>
      <c r="BM6548" s="49"/>
      <c r="BN6548" s="49"/>
      <c r="BO6548" s="49"/>
      <c r="BP6548" s="49"/>
      <c r="BQ6548" s="49"/>
      <c r="BR6548" s="49"/>
      <c r="BS6548" s="49"/>
      <c r="BT6548" s="49"/>
      <c r="BU6548" s="49"/>
      <c r="BV6548" s="49"/>
      <c r="BW6548" s="49"/>
      <c r="BX6548" s="49"/>
      <c r="BY6548" s="49"/>
      <c r="BZ6548" s="49"/>
      <c r="CA6548" s="49"/>
      <c r="CB6548" s="49"/>
      <c r="CC6548" s="49"/>
      <c r="CD6548" s="49"/>
      <c r="CE6548" s="49"/>
      <c r="CF6548" s="49"/>
      <c r="CG6548" s="49"/>
      <c r="CH6548" s="49"/>
      <c r="CI6548" s="49"/>
      <c r="CJ6548" s="49"/>
      <c r="CK6548" s="49"/>
      <c r="CL6548" s="49"/>
      <c r="CM6548" s="49"/>
      <c r="CN6548" s="49"/>
      <c r="CO6548" s="49"/>
      <c r="CP6548" s="49"/>
      <c r="CQ6548" s="49"/>
      <c r="CR6548" s="49"/>
      <c r="CS6548" s="49"/>
      <c r="CT6548" s="49"/>
      <c r="CU6548" s="49"/>
      <c r="CV6548" s="49"/>
      <c r="CW6548" s="49"/>
      <c r="CX6548" s="49"/>
      <c r="CY6548" s="49"/>
      <c r="CZ6548" s="49"/>
      <c r="DA6548" s="49"/>
      <c r="DB6548" s="49"/>
      <c r="DC6548" s="49"/>
      <c r="DD6548" s="49"/>
      <c r="DE6548" s="49"/>
      <c r="DF6548" s="49"/>
      <c r="DG6548" s="49"/>
      <c r="DH6548" s="49"/>
      <c r="DI6548" s="49"/>
      <c r="DJ6548" s="49"/>
      <c r="DK6548" s="49"/>
      <c r="DL6548" s="49"/>
      <c r="DM6548" s="49"/>
      <c r="DN6548" s="49"/>
      <c r="DO6548" s="49"/>
      <c r="DP6548" s="49"/>
      <c r="DQ6548" s="49"/>
      <c r="DR6548" s="49"/>
      <c r="DS6548" s="49"/>
      <c r="DT6548" s="49"/>
      <c r="DU6548" s="49"/>
      <c r="DV6548" s="49"/>
      <c r="DW6548" s="49"/>
      <c r="DX6548" s="49"/>
      <c r="DY6548" s="49"/>
      <c r="DZ6548" s="49"/>
      <c r="EA6548" s="49"/>
      <c r="EB6548" s="49"/>
      <c r="EC6548" s="49"/>
      <c r="ED6548" s="49"/>
      <c r="EE6548" s="49"/>
      <c r="EF6548" s="49"/>
      <c r="EG6548" s="49"/>
      <c r="EH6548" s="49"/>
      <c r="EI6548" s="49"/>
      <c r="EJ6548" s="49"/>
      <c r="EK6548" s="49"/>
      <c r="EL6548" s="49"/>
      <c r="EM6548" s="49"/>
      <c r="EN6548" s="49"/>
      <c r="EO6548" s="49"/>
      <c r="EP6548" s="49"/>
      <c r="EQ6548" s="49"/>
      <c r="ER6548" s="49"/>
      <c r="ES6548" s="49"/>
      <c r="ET6548" s="49"/>
      <c r="EU6548" s="49"/>
      <c r="EV6548" s="49"/>
      <c r="EW6548" s="49"/>
      <c r="EX6548" s="49"/>
      <c r="EY6548" s="49"/>
      <c r="EZ6548" s="49"/>
      <c r="FA6548" s="49"/>
      <c r="FB6548" s="49"/>
      <c r="FC6548" s="49"/>
      <c r="FD6548" s="49"/>
      <c r="FE6548" s="49"/>
      <c r="FF6548" s="49"/>
      <c r="FG6548" s="49"/>
      <c r="FH6548" s="49"/>
      <c r="FI6548" s="49"/>
      <c r="FJ6548" s="49"/>
      <c r="FK6548" s="49"/>
      <c r="FL6548" s="49"/>
      <c r="FM6548" s="49"/>
      <c r="FN6548" s="49"/>
      <c r="FO6548" s="49"/>
      <c r="FP6548" s="49"/>
      <c r="FQ6548" s="49"/>
      <c r="FR6548" s="49"/>
      <c r="FS6548" s="49"/>
      <c r="FT6548" s="49"/>
      <c r="FU6548" s="49"/>
      <c r="FV6548" s="49"/>
      <c r="FW6548" s="49"/>
      <c r="FX6548" s="49"/>
      <c r="FY6548" s="49"/>
      <c r="FZ6548" s="49"/>
      <c r="GA6548" s="49"/>
      <c r="GB6548" s="49"/>
      <c r="GC6548" s="49"/>
      <c r="GD6548" s="49"/>
      <c r="GE6548" s="49"/>
      <c r="GF6548" s="49"/>
      <c r="GG6548" s="49"/>
      <c r="GH6548" s="49"/>
      <c r="GI6548" s="49"/>
      <c r="GJ6548" s="49"/>
      <c r="GK6548" s="49"/>
      <c r="GL6548" s="49"/>
      <c r="GM6548" s="49"/>
      <c r="GN6548" s="49"/>
      <c r="GO6548" s="49"/>
      <c r="GP6548" s="49"/>
      <c r="GQ6548" s="49"/>
      <c r="GR6548" s="49"/>
      <c r="GS6548" s="49"/>
      <c r="GT6548" s="49"/>
      <c r="GU6548" s="49"/>
      <c r="GV6548" s="49"/>
      <c r="GW6548" s="49"/>
      <c r="GX6548" s="49"/>
      <c r="GY6548" s="49"/>
      <c r="GZ6548" s="49"/>
      <c r="HA6548" s="49"/>
      <c r="HB6548" s="49"/>
      <c r="HC6548" s="49"/>
      <c r="HD6548" s="49"/>
      <c r="HE6548" s="49"/>
      <c r="HF6548" s="49"/>
      <c r="HG6548" s="49"/>
      <c r="HH6548" s="49"/>
      <c r="HI6548" s="49"/>
      <c r="HJ6548" s="49"/>
      <c r="HK6548" s="49"/>
      <c r="HL6548" s="49"/>
      <c r="HM6548" s="49"/>
      <c r="HN6548" s="49"/>
      <c r="HO6548" s="49"/>
      <c r="HP6548" s="49"/>
      <c r="HQ6548" s="49"/>
      <c r="HR6548" s="49"/>
      <c r="HS6548" s="49"/>
      <c r="HT6548" s="49"/>
      <c r="HU6548" s="49"/>
      <c r="HV6548" s="49"/>
      <c r="HW6548" s="49"/>
      <c r="HX6548" s="49"/>
      <c r="HY6548" s="49"/>
      <c r="HZ6548" s="49"/>
      <c r="IA6548" s="49"/>
      <c r="IB6548" s="49"/>
      <c r="IC6548" s="49"/>
      <c r="ID6548" s="49"/>
      <c r="IE6548" s="49"/>
      <c r="IF6548" s="49"/>
      <c r="IG6548" s="49"/>
      <c r="IH6548" s="49"/>
    </row>
    <row r="6549" spans="1:242">
      <c r="A6549" s="32">
        <v>279</v>
      </c>
      <c r="B6549" s="210" t="s">
        <v>7640</v>
      </c>
      <c r="C6549" s="555"/>
      <c r="D6549" s="32" t="s">
        <v>7597</v>
      </c>
      <c r="E6549" s="195">
        <f t="shared" si="426"/>
        <v>0</v>
      </c>
      <c r="F6549" s="187"/>
      <c r="G6549" s="187"/>
      <c r="H6549" s="187"/>
      <c r="I6549" s="48"/>
      <c r="J6549" s="49"/>
      <c r="K6549" s="49"/>
      <c r="L6549" s="49"/>
      <c r="M6549" s="49"/>
      <c r="N6549" s="49"/>
      <c r="O6549" s="49"/>
      <c r="P6549" s="49"/>
      <c r="Q6549" s="49"/>
      <c r="R6549" s="49"/>
      <c r="S6549" s="49"/>
      <c r="T6549" s="49"/>
      <c r="U6549" s="49"/>
      <c r="V6549" s="49"/>
      <c r="W6549" s="49"/>
      <c r="X6549" s="49"/>
      <c r="Y6549" s="49"/>
      <c r="Z6549" s="49"/>
      <c r="AA6549" s="49"/>
      <c r="AB6549" s="49"/>
      <c r="AC6549" s="49"/>
      <c r="AD6549" s="49"/>
      <c r="AE6549" s="49"/>
      <c r="AF6549" s="49"/>
      <c r="AG6549" s="49"/>
      <c r="AH6549" s="49"/>
      <c r="AI6549" s="49"/>
      <c r="AJ6549" s="49"/>
      <c r="AK6549" s="49"/>
      <c r="AL6549" s="49"/>
      <c r="AM6549" s="49"/>
      <c r="AN6549" s="49"/>
      <c r="AO6549" s="49"/>
      <c r="AP6549" s="49"/>
      <c r="AQ6549" s="49"/>
      <c r="AR6549" s="49"/>
      <c r="AS6549" s="49"/>
      <c r="AT6549" s="49"/>
      <c r="AU6549" s="49"/>
      <c r="AV6549" s="49"/>
      <c r="AW6549" s="49"/>
      <c r="AX6549" s="49"/>
      <c r="AY6549" s="49"/>
      <c r="AZ6549" s="49"/>
      <c r="BA6549" s="49"/>
      <c r="BB6549" s="49"/>
      <c r="BC6549" s="49"/>
      <c r="BD6549" s="49"/>
      <c r="BE6549" s="49"/>
      <c r="BF6549" s="49"/>
      <c r="BG6549" s="49"/>
      <c r="BH6549" s="49"/>
      <c r="BI6549" s="49"/>
      <c r="BJ6549" s="49"/>
      <c r="BK6549" s="49"/>
      <c r="BL6549" s="49"/>
      <c r="BM6549" s="49"/>
      <c r="BN6549" s="49"/>
      <c r="BO6549" s="49"/>
      <c r="BP6549" s="49"/>
      <c r="BQ6549" s="49"/>
      <c r="BR6549" s="49"/>
      <c r="BS6549" s="49"/>
      <c r="BT6549" s="49"/>
      <c r="BU6549" s="49"/>
      <c r="BV6549" s="49"/>
      <c r="BW6549" s="49"/>
      <c r="BX6549" s="49"/>
      <c r="BY6549" s="49"/>
      <c r="BZ6549" s="49"/>
      <c r="CA6549" s="49"/>
      <c r="CB6549" s="49"/>
      <c r="CC6549" s="49"/>
      <c r="CD6549" s="49"/>
      <c r="CE6549" s="49"/>
      <c r="CF6549" s="49"/>
      <c r="CG6549" s="49"/>
      <c r="CH6549" s="49"/>
      <c r="CI6549" s="49"/>
      <c r="CJ6549" s="49"/>
      <c r="CK6549" s="49"/>
      <c r="CL6549" s="49"/>
      <c r="CM6549" s="49"/>
      <c r="CN6549" s="49"/>
      <c r="CO6549" s="49"/>
      <c r="CP6549" s="49"/>
      <c r="CQ6549" s="49"/>
      <c r="CR6549" s="49"/>
      <c r="CS6549" s="49"/>
      <c r="CT6549" s="49"/>
      <c r="CU6549" s="49"/>
      <c r="CV6549" s="49"/>
      <c r="CW6549" s="49"/>
      <c r="CX6549" s="49"/>
      <c r="CY6549" s="49"/>
      <c r="CZ6549" s="49"/>
      <c r="DA6549" s="49"/>
      <c r="DB6549" s="49"/>
      <c r="DC6549" s="49"/>
      <c r="DD6549" s="49"/>
      <c r="DE6549" s="49"/>
      <c r="DF6549" s="49"/>
      <c r="DG6549" s="49"/>
      <c r="DH6549" s="49"/>
      <c r="DI6549" s="49"/>
      <c r="DJ6549" s="49"/>
      <c r="DK6549" s="49"/>
      <c r="DL6549" s="49"/>
      <c r="DM6549" s="49"/>
      <c r="DN6549" s="49"/>
      <c r="DO6549" s="49"/>
      <c r="DP6549" s="49"/>
      <c r="DQ6549" s="49"/>
      <c r="DR6549" s="49"/>
      <c r="DS6549" s="49"/>
      <c r="DT6549" s="49"/>
      <c r="DU6549" s="49"/>
      <c r="DV6549" s="49"/>
      <c r="DW6549" s="49"/>
      <c r="DX6549" s="49"/>
      <c r="DY6549" s="49"/>
      <c r="DZ6549" s="49"/>
      <c r="EA6549" s="49"/>
      <c r="EB6549" s="49"/>
      <c r="EC6549" s="49"/>
      <c r="ED6549" s="49"/>
      <c r="EE6549" s="49"/>
      <c r="EF6549" s="49"/>
      <c r="EG6549" s="49"/>
      <c r="EH6549" s="49"/>
      <c r="EI6549" s="49"/>
      <c r="EJ6549" s="49"/>
      <c r="EK6549" s="49"/>
      <c r="EL6549" s="49"/>
      <c r="EM6549" s="49"/>
      <c r="EN6549" s="49"/>
      <c r="EO6549" s="49"/>
      <c r="EP6549" s="49"/>
      <c r="EQ6549" s="49"/>
      <c r="ER6549" s="49"/>
      <c r="ES6549" s="49"/>
      <c r="ET6549" s="49"/>
      <c r="EU6549" s="49"/>
      <c r="EV6549" s="49"/>
      <c r="EW6549" s="49"/>
      <c r="EX6549" s="49"/>
      <c r="EY6549" s="49"/>
      <c r="EZ6549" s="49"/>
      <c r="FA6549" s="49"/>
      <c r="FB6549" s="49"/>
      <c r="FC6549" s="49"/>
      <c r="FD6549" s="49"/>
      <c r="FE6549" s="49"/>
      <c r="FF6549" s="49"/>
      <c r="FG6549" s="49"/>
      <c r="FH6549" s="49"/>
      <c r="FI6549" s="49"/>
      <c r="FJ6549" s="49"/>
      <c r="FK6549" s="49"/>
      <c r="FL6549" s="49"/>
      <c r="FM6549" s="49"/>
      <c r="FN6549" s="49"/>
      <c r="FO6549" s="49"/>
      <c r="FP6549" s="49"/>
      <c r="FQ6549" s="49"/>
      <c r="FR6549" s="49"/>
      <c r="FS6549" s="49"/>
      <c r="FT6549" s="49"/>
      <c r="FU6549" s="49"/>
      <c r="FV6549" s="49"/>
      <c r="FW6549" s="49"/>
      <c r="FX6549" s="49"/>
      <c r="FY6549" s="49"/>
      <c r="FZ6549" s="49"/>
      <c r="GA6549" s="49"/>
      <c r="GB6549" s="49"/>
      <c r="GC6549" s="49"/>
      <c r="GD6549" s="49"/>
      <c r="GE6549" s="49"/>
      <c r="GF6549" s="49"/>
      <c r="GG6549" s="49"/>
      <c r="GH6549" s="49"/>
      <c r="GI6549" s="49"/>
      <c r="GJ6549" s="49"/>
      <c r="GK6549" s="49"/>
      <c r="GL6549" s="49"/>
      <c r="GM6549" s="49"/>
      <c r="GN6549" s="49"/>
      <c r="GO6549" s="49"/>
      <c r="GP6549" s="49"/>
      <c r="GQ6549" s="49"/>
      <c r="GR6549" s="49"/>
      <c r="GS6549" s="49"/>
      <c r="GT6549" s="49"/>
      <c r="GU6549" s="49"/>
      <c r="GV6549" s="49"/>
      <c r="GW6549" s="49"/>
      <c r="GX6549" s="49"/>
      <c r="GY6549" s="49"/>
      <c r="GZ6549" s="49"/>
      <c r="HA6549" s="49"/>
      <c r="HB6549" s="49"/>
      <c r="HC6549" s="49"/>
      <c r="HD6549" s="49"/>
      <c r="HE6549" s="49"/>
      <c r="HF6549" s="49"/>
      <c r="HG6549" s="49"/>
      <c r="HH6549" s="49"/>
      <c r="HI6549" s="49"/>
      <c r="HJ6549" s="49"/>
      <c r="HK6549" s="49"/>
      <c r="HL6549" s="49"/>
      <c r="HM6549" s="49"/>
      <c r="HN6549" s="49"/>
      <c r="HO6549" s="49"/>
      <c r="HP6549" s="49"/>
      <c r="HQ6549" s="49"/>
      <c r="HR6549" s="49"/>
      <c r="HS6549" s="49"/>
      <c r="HT6549" s="49"/>
      <c r="HU6549" s="49"/>
      <c r="HV6549" s="49"/>
      <c r="HW6549" s="49"/>
      <c r="HX6549" s="49"/>
      <c r="HY6549" s="49"/>
      <c r="HZ6549" s="49"/>
      <c r="IA6549" s="49"/>
      <c r="IB6549" s="49"/>
      <c r="IC6549" s="49"/>
      <c r="ID6549" s="49"/>
      <c r="IE6549" s="49"/>
      <c r="IF6549" s="49"/>
      <c r="IG6549" s="49"/>
      <c r="IH6549" s="49"/>
    </row>
    <row r="6550" spans="1:242">
      <c r="A6550" s="32">
        <v>280</v>
      </c>
      <c r="B6550" s="210" t="s">
        <v>7641</v>
      </c>
      <c r="C6550" s="555"/>
      <c r="D6550" s="32" t="s">
        <v>7293</v>
      </c>
      <c r="E6550" s="195">
        <f t="shared" si="426"/>
        <v>0</v>
      </c>
      <c r="F6550" s="187"/>
      <c r="G6550" s="187"/>
      <c r="H6550" s="187"/>
      <c r="I6550" s="48"/>
      <c r="J6550" s="49"/>
      <c r="K6550" s="49"/>
      <c r="L6550" s="49"/>
      <c r="M6550" s="49"/>
      <c r="N6550" s="49"/>
      <c r="O6550" s="49"/>
      <c r="P6550" s="49"/>
      <c r="Q6550" s="49"/>
      <c r="R6550" s="49"/>
      <c r="S6550" s="49"/>
      <c r="T6550" s="49"/>
      <c r="U6550" s="49"/>
      <c r="V6550" s="49"/>
      <c r="W6550" s="49"/>
      <c r="X6550" s="49"/>
      <c r="Y6550" s="49"/>
      <c r="Z6550" s="49"/>
      <c r="AA6550" s="49"/>
      <c r="AB6550" s="49"/>
      <c r="AC6550" s="49"/>
      <c r="AD6550" s="49"/>
      <c r="AE6550" s="49"/>
      <c r="AF6550" s="49"/>
      <c r="AG6550" s="49"/>
      <c r="AH6550" s="49"/>
      <c r="AI6550" s="49"/>
      <c r="AJ6550" s="49"/>
      <c r="AK6550" s="49"/>
      <c r="AL6550" s="49"/>
      <c r="AM6550" s="49"/>
      <c r="AN6550" s="49"/>
      <c r="AO6550" s="49"/>
      <c r="AP6550" s="49"/>
      <c r="AQ6550" s="49"/>
      <c r="AR6550" s="49"/>
      <c r="AS6550" s="49"/>
      <c r="AT6550" s="49"/>
      <c r="AU6550" s="49"/>
      <c r="AV6550" s="49"/>
      <c r="AW6550" s="49"/>
      <c r="AX6550" s="49"/>
      <c r="AY6550" s="49"/>
      <c r="AZ6550" s="49"/>
      <c r="BA6550" s="49"/>
      <c r="BB6550" s="49"/>
      <c r="BC6550" s="49"/>
      <c r="BD6550" s="49"/>
      <c r="BE6550" s="49"/>
      <c r="BF6550" s="49"/>
      <c r="BG6550" s="49"/>
      <c r="BH6550" s="49"/>
      <c r="BI6550" s="49"/>
      <c r="BJ6550" s="49"/>
      <c r="BK6550" s="49"/>
      <c r="BL6550" s="49"/>
      <c r="BM6550" s="49"/>
      <c r="BN6550" s="49"/>
      <c r="BO6550" s="49"/>
      <c r="BP6550" s="49"/>
      <c r="BQ6550" s="49"/>
      <c r="BR6550" s="49"/>
      <c r="BS6550" s="49"/>
      <c r="BT6550" s="49"/>
      <c r="BU6550" s="49"/>
      <c r="BV6550" s="49"/>
      <c r="BW6550" s="49"/>
      <c r="BX6550" s="49"/>
      <c r="BY6550" s="49"/>
      <c r="BZ6550" s="49"/>
      <c r="CA6550" s="49"/>
      <c r="CB6550" s="49"/>
      <c r="CC6550" s="49"/>
      <c r="CD6550" s="49"/>
      <c r="CE6550" s="49"/>
      <c r="CF6550" s="49"/>
      <c r="CG6550" s="49"/>
      <c r="CH6550" s="49"/>
      <c r="CI6550" s="49"/>
      <c r="CJ6550" s="49"/>
      <c r="CK6550" s="49"/>
      <c r="CL6550" s="49"/>
      <c r="CM6550" s="49"/>
      <c r="CN6550" s="49"/>
      <c r="CO6550" s="49"/>
      <c r="CP6550" s="49"/>
      <c r="CQ6550" s="49"/>
      <c r="CR6550" s="49"/>
      <c r="CS6550" s="49"/>
      <c r="CT6550" s="49"/>
      <c r="CU6550" s="49"/>
      <c r="CV6550" s="49"/>
      <c r="CW6550" s="49"/>
      <c r="CX6550" s="49"/>
      <c r="CY6550" s="49"/>
      <c r="CZ6550" s="49"/>
      <c r="DA6550" s="49"/>
      <c r="DB6550" s="49"/>
      <c r="DC6550" s="49"/>
      <c r="DD6550" s="49"/>
      <c r="DE6550" s="49"/>
      <c r="DF6550" s="49"/>
      <c r="DG6550" s="49"/>
      <c r="DH6550" s="49"/>
      <c r="DI6550" s="49"/>
      <c r="DJ6550" s="49"/>
      <c r="DK6550" s="49"/>
      <c r="DL6550" s="49"/>
      <c r="DM6550" s="49"/>
      <c r="DN6550" s="49"/>
      <c r="DO6550" s="49"/>
      <c r="DP6550" s="49"/>
      <c r="DQ6550" s="49"/>
      <c r="DR6550" s="49"/>
      <c r="DS6550" s="49"/>
      <c r="DT6550" s="49"/>
      <c r="DU6550" s="49"/>
      <c r="DV6550" s="49"/>
      <c r="DW6550" s="49"/>
      <c r="DX6550" s="49"/>
      <c r="DY6550" s="49"/>
      <c r="DZ6550" s="49"/>
      <c r="EA6550" s="49"/>
      <c r="EB6550" s="49"/>
      <c r="EC6550" s="49"/>
      <c r="ED6550" s="49"/>
      <c r="EE6550" s="49"/>
      <c r="EF6550" s="49"/>
      <c r="EG6550" s="49"/>
      <c r="EH6550" s="49"/>
      <c r="EI6550" s="49"/>
      <c r="EJ6550" s="49"/>
      <c r="EK6550" s="49"/>
      <c r="EL6550" s="49"/>
      <c r="EM6550" s="49"/>
      <c r="EN6550" s="49"/>
      <c r="EO6550" s="49"/>
      <c r="EP6550" s="49"/>
      <c r="EQ6550" s="49"/>
      <c r="ER6550" s="49"/>
      <c r="ES6550" s="49"/>
      <c r="ET6550" s="49"/>
      <c r="EU6550" s="49"/>
      <c r="EV6550" s="49"/>
      <c r="EW6550" s="49"/>
      <c r="EX6550" s="49"/>
      <c r="EY6550" s="49"/>
      <c r="EZ6550" s="49"/>
      <c r="FA6550" s="49"/>
      <c r="FB6550" s="49"/>
      <c r="FC6550" s="49"/>
      <c r="FD6550" s="49"/>
      <c r="FE6550" s="49"/>
      <c r="FF6550" s="49"/>
      <c r="FG6550" s="49"/>
      <c r="FH6550" s="49"/>
      <c r="FI6550" s="49"/>
      <c r="FJ6550" s="49"/>
      <c r="FK6550" s="49"/>
      <c r="FL6550" s="49"/>
      <c r="FM6550" s="49"/>
      <c r="FN6550" s="49"/>
      <c r="FO6550" s="49"/>
      <c r="FP6550" s="49"/>
      <c r="FQ6550" s="49"/>
      <c r="FR6550" s="49"/>
      <c r="FS6550" s="49"/>
      <c r="FT6550" s="49"/>
      <c r="FU6550" s="49"/>
      <c r="FV6550" s="49"/>
      <c r="FW6550" s="49"/>
      <c r="FX6550" s="49"/>
      <c r="FY6550" s="49"/>
      <c r="FZ6550" s="49"/>
      <c r="GA6550" s="49"/>
      <c r="GB6550" s="49"/>
      <c r="GC6550" s="49"/>
      <c r="GD6550" s="49"/>
      <c r="GE6550" s="49"/>
      <c r="GF6550" s="49"/>
      <c r="GG6550" s="49"/>
      <c r="GH6550" s="49"/>
      <c r="GI6550" s="49"/>
      <c r="GJ6550" s="49"/>
      <c r="GK6550" s="49"/>
      <c r="GL6550" s="49"/>
      <c r="GM6550" s="49"/>
      <c r="GN6550" s="49"/>
      <c r="GO6550" s="49"/>
      <c r="GP6550" s="49"/>
      <c r="GQ6550" s="49"/>
      <c r="GR6550" s="49"/>
      <c r="GS6550" s="49"/>
      <c r="GT6550" s="49"/>
      <c r="GU6550" s="49"/>
      <c r="GV6550" s="49"/>
      <c r="GW6550" s="49"/>
      <c r="GX6550" s="49"/>
      <c r="GY6550" s="49"/>
      <c r="GZ6550" s="49"/>
      <c r="HA6550" s="49"/>
      <c r="HB6550" s="49"/>
      <c r="HC6550" s="49"/>
      <c r="HD6550" s="49"/>
      <c r="HE6550" s="49"/>
      <c r="HF6550" s="49"/>
      <c r="HG6550" s="49"/>
      <c r="HH6550" s="49"/>
      <c r="HI6550" s="49"/>
      <c r="HJ6550" s="49"/>
      <c r="HK6550" s="49"/>
      <c r="HL6550" s="49"/>
      <c r="HM6550" s="49"/>
      <c r="HN6550" s="49"/>
      <c r="HO6550" s="49"/>
      <c r="HP6550" s="49"/>
      <c r="HQ6550" s="49"/>
      <c r="HR6550" s="49"/>
      <c r="HS6550" s="49"/>
      <c r="HT6550" s="49"/>
      <c r="HU6550" s="49"/>
      <c r="HV6550" s="49"/>
      <c r="HW6550" s="49"/>
      <c r="HX6550" s="49"/>
      <c r="HY6550" s="49"/>
      <c r="HZ6550" s="49"/>
      <c r="IA6550" s="49"/>
      <c r="IB6550" s="49"/>
      <c r="IC6550" s="49"/>
      <c r="ID6550" s="49"/>
      <c r="IE6550" s="49"/>
      <c r="IF6550" s="49"/>
      <c r="IG6550" s="49"/>
      <c r="IH6550" s="49"/>
    </row>
    <row r="6551" spans="1:242">
      <c r="A6551" s="32">
        <v>281</v>
      </c>
      <c r="B6551" s="210" t="s">
        <v>7642</v>
      </c>
      <c r="C6551" s="555"/>
      <c r="D6551" s="32" t="s">
        <v>1811</v>
      </c>
      <c r="E6551" s="195">
        <f t="shared" si="426"/>
        <v>10</v>
      </c>
      <c r="F6551" s="187">
        <v>3</v>
      </c>
      <c r="G6551" s="187">
        <v>4</v>
      </c>
      <c r="H6551" s="187">
        <v>3</v>
      </c>
      <c r="I6551" s="48"/>
      <c r="J6551" s="49"/>
      <c r="K6551" s="49"/>
      <c r="L6551" s="49"/>
      <c r="M6551" s="49"/>
      <c r="N6551" s="49"/>
      <c r="O6551" s="49"/>
      <c r="P6551" s="49"/>
      <c r="Q6551" s="49"/>
      <c r="R6551" s="49"/>
      <c r="S6551" s="49"/>
      <c r="T6551" s="49"/>
      <c r="U6551" s="49"/>
      <c r="V6551" s="49"/>
      <c r="W6551" s="49"/>
      <c r="X6551" s="49"/>
      <c r="Y6551" s="49"/>
      <c r="Z6551" s="49"/>
      <c r="AA6551" s="49"/>
      <c r="AB6551" s="49"/>
      <c r="AC6551" s="49"/>
      <c r="AD6551" s="49"/>
      <c r="AE6551" s="49"/>
      <c r="AF6551" s="49"/>
      <c r="AG6551" s="49"/>
      <c r="AH6551" s="49"/>
      <c r="AI6551" s="49"/>
      <c r="AJ6551" s="49"/>
      <c r="AK6551" s="49"/>
      <c r="AL6551" s="49"/>
      <c r="AM6551" s="49"/>
      <c r="AN6551" s="49"/>
      <c r="AO6551" s="49"/>
      <c r="AP6551" s="49"/>
      <c r="AQ6551" s="49"/>
      <c r="AR6551" s="49"/>
      <c r="AS6551" s="49"/>
      <c r="AT6551" s="49"/>
      <c r="AU6551" s="49"/>
      <c r="AV6551" s="49"/>
      <c r="AW6551" s="49"/>
      <c r="AX6551" s="49"/>
      <c r="AY6551" s="49"/>
      <c r="AZ6551" s="49"/>
      <c r="BA6551" s="49"/>
      <c r="BB6551" s="49"/>
      <c r="BC6551" s="49"/>
      <c r="BD6551" s="49"/>
      <c r="BE6551" s="49"/>
      <c r="BF6551" s="49"/>
      <c r="BG6551" s="49"/>
      <c r="BH6551" s="49"/>
      <c r="BI6551" s="49"/>
      <c r="BJ6551" s="49"/>
      <c r="BK6551" s="49"/>
      <c r="BL6551" s="49"/>
      <c r="BM6551" s="49"/>
      <c r="BN6551" s="49"/>
      <c r="BO6551" s="49"/>
      <c r="BP6551" s="49"/>
      <c r="BQ6551" s="49"/>
      <c r="BR6551" s="49"/>
      <c r="BS6551" s="49"/>
      <c r="BT6551" s="49"/>
      <c r="BU6551" s="49"/>
      <c r="BV6551" s="49"/>
      <c r="BW6551" s="49"/>
      <c r="BX6551" s="49"/>
      <c r="BY6551" s="49"/>
      <c r="BZ6551" s="49"/>
      <c r="CA6551" s="49"/>
      <c r="CB6551" s="49"/>
      <c r="CC6551" s="49"/>
      <c r="CD6551" s="49"/>
      <c r="CE6551" s="49"/>
      <c r="CF6551" s="49"/>
      <c r="CG6551" s="49"/>
      <c r="CH6551" s="49"/>
      <c r="CI6551" s="49"/>
      <c r="CJ6551" s="49"/>
      <c r="CK6551" s="49"/>
      <c r="CL6551" s="49"/>
      <c r="CM6551" s="49"/>
      <c r="CN6551" s="49"/>
      <c r="CO6551" s="49"/>
      <c r="CP6551" s="49"/>
      <c r="CQ6551" s="49"/>
      <c r="CR6551" s="49"/>
      <c r="CS6551" s="49"/>
      <c r="CT6551" s="49"/>
      <c r="CU6551" s="49"/>
      <c r="CV6551" s="49"/>
      <c r="CW6551" s="49"/>
      <c r="CX6551" s="49"/>
      <c r="CY6551" s="49"/>
      <c r="CZ6551" s="49"/>
      <c r="DA6551" s="49"/>
      <c r="DB6551" s="49"/>
      <c r="DC6551" s="49"/>
      <c r="DD6551" s="49"/>
      <c r="DE6551" s="49"/>
      <c r="DF6551" s="49"/>
      <c r="DG6551" s="49"/>
      <c r="DH6551" s="49"/>
      <c r="DI6551" s="49"/>
      <c r="DJ6551" s="49"/>
      <c r="DK6551" s="49"/>
      <c r="DL6551" s="49"/>
      <c r="DM6551" s="49"/>
      <c r="DN6551" s="49"/>
      <c r="DO6551" s="49"/>
      <c r="DP6551" s="49"/>
      <c r="DQ6551" s="49"/>
      <c r="DR6551" s="49"/>
      <c r="DS6551" s="49"/>
      <c r="DT6551" s="49"/>
      <c r="DU6551" s="49"/>
      <c r="DV6551" s="49"/>
      <c r="DW6551" s="49"/>
      <c r="DX6551" s="49"/>
      <c r="DY6551" s="49"/>
      <c r="DZ6551" s="49"/>
      <c r="EA6551" s="49"/>
      <c r="EB6551" s="49"/>
      <c r="EC6551" s="49"/>
      <c r="ED6551" s="49"/>
      <c r="EE6551" s="49"/>
      <c r="EF6551" s="49"/>
      <c r="EG6551" s="49"/>
      <c r="EH6551" s="49"/>
      <c r="EI6551" s="49"/>
      <c r="EJ6551" s="49"/>
      <c r="EK6551" s="49"/>
      <c r="EL6551" s="49"/>
      <c r="EM6551" s="49"/>
      <c r="EN6551" s="49"/>
      <c r="EO6551" s="49"/>
      <c r="EP6551" s="49"/>
      <c r="EQ6551" s="49"/>
      <c r="ER6551" s="49"/>
      <c r="ES6551" s="49"/>
      <c r="ET6551" s="49"/>
      <c r="EU6551" s="49"/>
      <c r="EV6551" s="49"/>
      <c r="EW6551" s="49"/>
      <c r="EX6551" s="49"/>
      <c r="EY6551" s="49"/>
      <c r="EZ6551" s="49"/>
      <c r="FA6551" s="49"/>
      <c r="FB6551" s="49"/>
      <c r="FC6551" s="49"/>
      <c r="FD6551" s="49"/>
      <c r="FE6551" s="49"/>
      <c r="FF6551" s="49"/>
      <c r="FG6551" s="49"/>
      <c r="FH6551" s="49"/>
      <c r="FI6551" s="49"/>
      <c r="FJ6551" s="49"/>
      <c r="FK6551" s="49"/>
      <c r="FL6551" s="49"/>
      <c r="FM6551" s="49"/>
      <c r="FN6551" s="49"/>
      <c r="FO6551" s="49"/>
      <c r="FP6551" s="49"/>
      <c r="FQ6551" s="49"/>
      <c r="FR6551" s="49"/>
      <c r="FS6551" s="49"/>
      <c r="FT6551" s="49"/>
      <c r="FU6551" s="49"/>
      <c r="FV6551" s="49"/>
      <c r="FW6551" s="49"/>
      <c r="FX6551" s="49"/>
      <c r="FY6551" s="49"/>
      <c r="FZ6551" s="49"/>
      <c r="GA6551" s="49"/>
      <c r="GB6551" s="49"/>
      <c r="GC6551" s="49"/>
      <c r="GD6551" s="49"/>
      <c r="GE6551" s="49"/>
      <c r="GF6551" s="49"/>
      <c r="GG6551" s="49"/>
      <c r="GH6551" s="49"/>
      <c r="GI6551" s="49"/>
      <c r="GJ6551" s="49"/>
      <c r="GK6551" s="49"/>
      <c r="GL6551" s="49"/>
      <c r="GM6551" s="49"/>
      <c r="GN6551" s="49"/>
      <c r="GO6551" s="49"/>
      <c r="GP6551" s="49"/>
      <c r="GQ6551" s="49"/>
      <c r="GR6551" s="49"/>
      <c r="GS6551" s="49"/>
      <c r="GT6551" s="49"/>
      <c r="GU6551" s="49"/>
      <c r="GV6551" s="49"/>
      <c r="GW6551" s="49"/>
      <c r="GX6551" s="49"/>
      <c r="GY6551" s="49"/>
      <c r="GZ6551" s="49"/>
      <c r="HA6551" s="49"/>
      <c r="HB6551" s="49"/>
      <c r="HC6551" s="49"/>
      <c r="HD6551" s="49"/>
      <c r="HE6551" s="49"/>
      <c r="HF6551" s="49"/>
      <c r="HG6551" s="49"/>
      <c r="HH6551" s="49"/>
      <c r="HI6551" s="49"/>
      <c r="HJ6551" s="49"/>
      <c r="HK6551" s="49"/>
      <c r="HL6551" s="49"/>
      <c r="HM6551" s="49"/>
      <c r="HN6551" s="49"/>
      <c r="HO6551" s="49"/>
      <c r="HP6551" s="49"/>
      <c r="HQ6551" s="49"/>
      <c r="HR6551" s="49"/>
      <c r="HS6551" s="49"/>
      <c r="HT6551" s="49"/>
      <c r="HU6551" s="49"/>
      <c r="HV6551" s="49"/>
      <c r="HW6551" s="49"/>
      <c r="HX6551" s="49"/>
      <c r="HY6551" s="49"/>
      <c r="HZ6551" s="49"/>
      <c r="IA6551" s="49"/>
      <c r="IB6551" s="49"/>
      <c r="IC6551" s="49"/>
      <c r="ID6551" s="49"/>
      <c r="IE6551" s="49"/>
      <c r="IF6551" s="49"/>
      <c r="IG6551" s="49"/>
      <c r="IH6551" s="49"/>
    </row>
    <row r="6552" spans="1:242">
      <c r="A6552" s="32">
        <v>282</v>
      </c>
      <c r="B6552" s="210" t="s">
        <v>7643</v>
      </c>
      <c r="C6552" s="555"/>
      <c r="D6552" s="32" t="s">
        <v>1808</v>
      </c>
      <c r="E6552" s="195">
        <f t="shared" si="426"/>
        <v>50</v>
      </c>
      <c r="F6552" s="187">
        <v>16.7</v>
      </c>
      <c r="G6552" s="187">
        <v>16.600000000000001</v>
      </c>
      <c r="H6552" s="187">
        <v>16.7</v>
      </c>
      <c r="I6552" s="48"/>
      <c r="J6552" s="49"/>
      <c r="K6552" s="49"/>
      <c r="L6552" s="49"/>
      <c r="M6552" s="49"/>
      <c r="N6552" s="49"/>
      <c r="O6552" s="49"/>
      <c r="P6552" s="49"/>
      <c r="Q6552" s="49"/>
      <c r="R6552" s="49"/>
      <c r="S6552" s="49"/>
      <c r="T6552" s="49"/>
      <c r="U6552" s="49"/>
      <c r="V6552" s="49"/>
      <c r="W6552" s="49"/>
      <c r="X6552" s="49"/>
      <c r="Y6552" s="49"/>
      <c r="Z6552" s="49"/>
      <c r="AA6552" s="49"/>
      <c r="AB6552" s="49"/>
      <c r="AC6552" s="49"/>
      <c r="AD6552" s="49"/>
      <c r="AE6552" s="49"/>
      <c r="AF6552" s="49"/>
      <c r="AG6552" s="49"/>
      <c r="AH6552" s="49"/>
      <c r="AI6552" s="49"/>
      <c r="AJ6552" s="49"/>
      <c r="AK6552" s="49"/>
      <c r="AL6552" s="49"/>
      <c r="AM6552" s="49"/>
      <c r="AN6552" s="49"/>
      <c r="AO6552" s="49"/>
      <c r="AP6552" s="49"/>
      <c r="AQ6552" s="49"/>
      <c r="AR6552" s="49"/>
      <c r="AS6552" s="49"/>
      <c r="AT6552" s="49"/>
      <c r="AU6552" s="49"/>
      <c r="AV6552" s="49"/>
      <c r="AW6552" s="49"/>
      <c r="AX6552" s="49"/>
      <c r="AY6552" s="49"/>
      <c r="AZ6552" s="49"/>
      <c r="BA6552" s="49"/>
      <c r="BB6552" s="49"/>
      <c r="BC6552" s="49"/>
      <c r="BD6552" s="49"/>
      <c r="BE6552" s="49"/>
      <c r="BF6552" s="49"/>
      <c r="BG6552" s="49"/>
      <c r="BH6552" s="49"/>
      <c r="BI6552" s="49"/>
      <c r="BJ6552" s="49"/>
      <c r="BK6552" s="49"/>
      <c r="BL6552" s="49"/>
      <c r="BM6552" s="49"/>
      <c r="BN6552" s="49"/>
      <c r="BO6552" s="49"/>
      <c r="BP6552" s="49"/>
      <c r="BQ6552" s="49"/>
      <c r="BR6552" s="49"/>
      <c r="BS6552" s="49"/>
      <c r="BT6552" s="49"/>
      <c r="BU6552" s="49"/>
      <c r="BV6552" s="49"/>
      <c r="BW6552" s="49"/>
      <c r="BX6552" s="49"/>
      <c r="BY6552" s="49"/>
      <c r="BZ6552" s="49"/>
      <c r="CA6552" s="49"/>
      <c r="CB6552" s="49"/>
      <c r="CC6552" s="49"/>
      <c r="CD6552" s="49"/>
      <c r="CE6552" s="49"/>
      <c r="CF6552" s="49"/>
      <c r="CG6552" s="49"/>
      <c r="CH6552" s="49"/>
      <c r="CI6552" s="49"/>
      <c r="CJ6552" s="49"/>
      <c r="CK6552" s="49"/>
      <c r="CL6552" s="49"/>
      <c r="CM6552" s="49"/>
      <c r="CN6552" s="49"/>
      <c r="CO6552" s="49"/>
      <c r="CP6552" s="49"/>
      <c r="CQ6552" s="49"/>
      <c r="CR6552" s="49"/>
      <c r="CS6552" s="49"/>
      <c r="CT6552" s="49"/>
      <c r="CU6552" s="49"/>
      <c r="CV6552" s="49"/>
      <c r="CW6552" s="49"/>
      <c r="CX6552" s="49"/>
      <c r="CY6552" s="49"/>
      <c r="CZ6552" s="49"/>
      <c r="DA6552" s="49"/>
      <c r="DB6552" s="49"/>
      <c r="DC6552" s="49"/>
      <c r="DD6552" s="49"/>
      <c r="DE6552" s="49"/>
      <c r="DF6552" s="49"/>
      <c r="DG6552" s="49"/>
      <c r="DH6552" s="49"/>
      <c r="DI6552" s="49"/>
      <c r="DJ6552" s="49"/>
      <c r="DK6552" s="49"/>
      <c r="DL6552" s="49"/>
      <c r="DM6552" s="49"/>
      <c r="DN6552" s="49"/>
      <c r="DO6552" s="49"/>
      <c r="DP6552" s="49"/>
      <c r="DQ6552" s="49"/>
      <c r="DR6552" s="49"/>
      <c r="DS6552" s="49"/>
      <c r="DT6552" s="49"/>
      <c r="DU6552" s="49"/>
      <c r="DV6552" s="49"/>
      <c r="DW6552" s="49"/>
      <c r="DX6552" s="49"/>
      <c r="DY6552" s="49"/>
      <c r="DZ6552" s="49"/>
      <c r="EA6552" s="49"/>
      <c r="EB6552" s="49"/>
      <c r="EC6552" s="49"/>
      <c r="ED6552" s="49"/>
      <c r="EE6552" s="49"/>
      <c r="EF6552" s="49"/>
      <c r="EG6552" s="49"/>
      <c r="EH6552" s="49"/>
      <c r="EI6552" s="49"/>
      <c r="EJ6552" s="49"/>
      <c r="EK6552" s="49"/>
      <c r="EL6552" s="49"/>
      <c r="EM6552" s="49"/>
      <c r="EN6552" s="49"/>
      <c r="EO6552" s="49"/>
      <c r="EP6552" s="49"/>
      <c r="EQ6552" s="49"/>
      <c r="ER6552" s="49"/>
      <c r="ES6552" s="49"/>
      <c r="ET6552" s="49"/>
      <c r="EU6552" s="49"/>
      <c r="EV6552" s="49"/>
      <c r="EW6552" s="49"/>
      <c r="EX6552" s="49"/>
      <c r="EY6552" s="49"/>
      <c r="EZ6552" s="49"/>
      <c r="FA6552" s="49"/>
      <c r="FB6552" s="49"/>
      <c r="FC6552" s="49"/>
      <c r="FD6552" s="49"/>
      <c r="FE6552" s="49"/>
      <c r="FF6552" s="49"/>
      <c r="FG6552" s="49"/>
      <c r="FH6552" s="49"/>
      <c r="FI6552" s="49"/>
      <c r="FJ6552" s="49"/>
      <c r="FK6552" s="49"/>
      <c r="FL6552" s="49"/>
      <c r="FM6552" s="49"/>
      <c r="FN6552" s="49"/>
      <c r="FO6552" s="49"/>
      <c r="FP6552" s="49"/>
      <c r="FQ6552" s="49"/>
      <c r="FR6552" s="49"/>
      <c r="FS6552" s="49"/>
      <c r="FT6552" s="49"/>
      <c r="FU6552" s="49"/>
      <c r="FV6552" s="49"/>
      <c r="FW6552" s="49"/>
      <c r="FX6552" s="49"/>
      <c r="FY6552" s="49"/>
      <c r="FZ6552" s="49"/>
      <c r="GA6552" s="49"/>
      <c r="GB6552" s="49"/>
      <c r="GC6552" s="49"/>
      <c r="GD6552" s="49"/>
      <c r="GE6552" s="49"/>
      <c r="GF6552" s="49"/>
      <c r="GG6552" s="49"/>
      <c r="GH6552" s="49"/>
      <c r="GI6552" s="49"/>
      <c r="GJ6552" s="49"/>
      <c r="GK6552" s="49"/>
      <c r="GL6552" s="49"/>
      <c r="GM6552" s="49"/>
      <c r="GN6552" s="49"/>
      <c r="GO6552" s="49"/>
      <c r="GP6552" s="49"/>
      <c r="GQ6552" s="49"/>
      <c r="GR6552" s="49"/>
      <c r="GS6552" s="49"/>
      <c r="GT6552" s="49"/>
      <c r="GU6552" s="49"/>
      <c r="GV6552" s="49"/>
      <c r="GW6552" s="49"/>
      <c r="GX6552" s="49"/>
      <c r="GY6552" s="49"/>
      <c r="GZ6552" s="49"/>
      <c r="HA6552" s="49"/>
      <c r="HB6552" s="49"/>
      <c r="HC6552" s="49"/>
      <c r="HD6552" s="49"/>
      <c r="HE6552" s="49"/>
      <c r="HF6552" s="49"/>
      <c r="HG6552" s="49"/>
      <c r="HH6552" s="49"/>
      <c r="HI6552" s="49"/>
      <c r="HJ6552" s="49"/>
      <c r="HK6552" s="49"/>
      <c r="HL6552" s="49"/>
      <c r="HM6552" s="49"/>
      <c r="HN6552" s="49"/>
      <c r="HO6552" s="49"/>
      <c r="HP6552" s="49"/>
      <c r="HQ6552" s="49"/>
      <c r="HR6552" s="49"/>
      <c r="HS6552" s="49"/>
      <c r="HT6552" s="49"/>
      <c r="HU6552" s="49"/>
      <c r="HV6552" s="49"/>
      <c r="HW6552" s="49"/>
      <c r="HX6552" s="49"/>
      <c r="HY6552" s="49"/>
      <c r="HZ6552" s="49"/>
      <c r="IA6552" s="49"/>
      <c r="IB6552" s="49"/>
      <c r="IC6552" s="49"/>
      <c r="ID6552" s="49"/>
      <c r="IE6552" s="49"/>
      <c r="IF6552" s="49"/>
      <c r="IG6552" s="49"/>
      <c r="IH6552" s="49"/>
    </row>
    <row r="6553" spans="1:242">
      <c r="A6553" s="32">
        <v>283</v>
      </c>
      <c r="B6553" s="210" t="s">
        <v>7644</v>
      </c>
      <c r="C6553" s="555"/>
      <c r="D6553" s="32" t="s">
        <v>1818</v>
      </c>
      <c r="E6553" s="195">
        <f t="shared" si="426"/>
        <v>50</v>
      </c>
      <c r="F6553" s="187">
        <v>16.7</v>
      </c>
      <c r="G6553" s="187">
        <v>16.600000000000001</v>
      </c>
      <c r="H6553" s="187">
        <v>16.7</v>
      </c>
      <c r="I6553" s="48"/>
      <c r="J6553" s="49"/>
      <c r="K6553" s="49"/>
      <c r="L6553" s="49"/>
      <c r="M6553" s="49"/>
      <c r="N6553" s="49"/>
      <c r="O6553" s="49"/>
      <c r="P6553" s="49"/>
      <c r="Q6553" s="49"/>
      <c r="R6553" s="49"/>
      <c r="S6553" s="49"/>
      <c r="T6553" s="49"/>
      <c r="U6553" s="49"/>
      <c r="V6553" s="49"/>
      <c r="W6553" s="49"/>
      <c r="X6553" s="49"/>
      <c r="Y6553" s="49"/>
      <c r="Z6553" s="49"/>
      <c r="AA6553" s="49"/>
      <c r="AB6553" s="49"/>
      <c r="AC6553" s="49"/>
      <c r="AD6553" s="49"/>
      <c r="AE6553" s="49"/>
      <c r="AF6553" s="49"/>
      <c r="AG6553" s="49"/>
      <c r="AH6553" s="49"/>
      <c r="AI6553" s="49"/>
      <c r="AJ6553" s="49"/>
      <c r="AK6553" s="49"/>
      <c r="AL6553" s="49"/>
      <c r="AM6553" s="49"/>
      <c r="AN6553" s="49"/>
      <c r="AO6553" s="49"/>
      <c r="AP6553" s="49"/>
      <c r="AQ6553" s="49"/>
      <c r="AR6553" s="49"/>
      <c r="AS6553" s="49"/>
      <c r="AT6553" s="49"/>
      <c r="AU6553" s="49"/>
      <c r="AV6553" s="49"/>
      <c r="AW6553" s="49"/>
      <c r="AX6553" s="49"/>
      <c r="AY6553" s="49"/>
      <c r="AZ6553" s="49"/>
      <c r="BA6553" s="49"/>
      <c r="BB6553" s="49"/>
      <c r="BC6553" s="49"/>
      <c r="BD6553" s="49"/>
      <c r="BE6553" s="49"/>
      <c r="BF6553" s="49"/>
      <c r="BG6553" s="49"/>
      <c r="BH6553" s="49"/>
      <c r="BI6553" s="49"/>
      <c r="BJ6553" s="49"/>
      <c r="BK6553" s="49"/>
      <c r="BL6553" s="49"/>
      <c r="BM6553" s="49"/>
      <c r="BN6553" s="49"/>
      <c r="BO6553" s="49"/>
      <c r="BP6553" s="49"/>
      <c r="BQ6553" s="49"/>
      <c r="BR6553" s="49"/>
      <c r="BS6553" s="49"/>
      <c r="BT6553" s="49"/>
      <c r="BU6553" s="49"/>
      <c r="BV6553" s="49"/>
      <c r="BW6553" s="49"/>
      <c r="BX6553" s="49"/>
      <c r="BY6553" s="49"/>
      <c r="BZ6553" s="49"/>
      <c r="CA6553" s="49"/>
      <c r="CB6553" s="49"/>
      <c r="CC6553" s="49"/>
      <c r="CD6553" s="49"/>
      <c r="CE6553" s="49"/>
      <c r="CF6553" s="49"/>
      <c r="CG6553" s="49"/>
      <c r="CH6553" s="49"/>
      <c r="CI6553" s="49"/>
      <c r="CJ6553" s="49"/>
      <c r="CK6553" s="49"/>
      <c r="CL6553" s="49"/>
      <c r="CM6553" s="49"/>
      <c r="CN6553" s="49"/>
      <c r="CO6553" s="49"/>
      <c r="CP6553" s="49"/>
      <c r="CQ6553" s="49"/>
      <c r="CR6553" s="49"/>
      <c r="CS6553" s="49"/>
      <c r="CT6553" s="49"/>
      <c r="CU6553" s="49"/>
      <c r="CV6553" s="49"/>
      <c r="CW6553" s="49"/>
      <c r="CX6553" s="49"/>
      <c r="CY6553" s="49"/>
      <c r="CZ6553" s="49"/>
      <c r="DA6553" s="49"/>
      <c r="DB6553" s="49"/>
      <c r="DC6553" s="49"/>
      <c r="DD6553" s="49"/>
      <c r="DE6553" s="49"/>
      <c r="DF6553" s="49"/>
      <c r="DG6553" s="49"/>
      <c r="DH6553" s="49"/>
      <c r="DI6553" s="49"/>
      <c r="DJ6553" s="49"/>
      <c r="DK6553" s="49"/>
      <c r="DL6553" s="49"/>
      <c r="DM6553" s="49"/>
      <c r="DN6553" s="49"/>
      <c r="DO6553" s="49"/>
      <c r="DP6553" s="49"/>
      <c r="DQ6553" s="49"/>
      <c r="DR6553" s="49"/>
      <c r="DS6553" s="49"/>
      <c r="DT6553" s="49"/>
      <c r="DU6553" s="49"/>
      <c r="DV6553" s="49"/>
      <c r="DW6553" s="49"/>
      <c r="DX6553" s="49"/>
      <c r="DY6553" s="49"/>
      <c r="DZ6553" s="49"/>
      <c r="EA6553" s="49"/>
      <c r="EB6553" s="49"/>
      <c r="EC6553" s="49"/>
      <c r="ED6553" s="49"/>
      <c r="EE6553" s="49"/>
      <c r="EF6553" s="49"/>
      <c r="EG6553" s="49"/>
      <c r="EH6553" s="49"/>
      <c r="EI6553" s="49"/>
      <c r="EJ6553" s="49"/>
      <c r="EK6553" s="49"/>
      <c r="EL6553" s="49"/>
      <c r="EM6553" s="49"/>
      <c r="EN6553" s="49"/>
      <c r="EO6553" s="49"/>
      <c r="EP6553" s="49"/>
      <c r="EQ6553" s="49"/>
      <c r="ER6553" s="49"/>
      <c r="ES6553" s="49"/>
      <c r="ET6553" s="49"/>
      <c r="EU6553" s="49"/>
      <c r="EV6553" s="49"/>
      <c r="EW6553" s="49"/>
      <c r="EX6553" s="49"/>
      <c r="EY6553" s="49"/>
      <c r="EZ6553" s="49"/>
      <c r="FA6553" s="49"/>
      <c r="FB6553" s="49"/>
      <c r="FC6553" s="49"/>
      <c r="FD6553" s="49"/>
      <c r="FE6553" s="49"/>
      <c r="FF6553" s="49"/>
      <c r="FG6553" s="49"/>
      <c r="FH6553" s="49"/>
      <c r="FI6553" s="49"/>
      <c r="FJ6553" s="49"/>
      <c r="FK6553" s="49"/>
      <c r="FL6553" s="49"/>
      <c r="FM6553" s="49"/>
      <c r="FN6553" s="49"/>
      <c r="FO6553" s="49"/>
      <c r="FP6553" s="49"/>
      <c r="FQ6553" s="49"/>
      <c r="FR6553" s="49"/>
      <c r="FS6553" s="49"/>
      <c r="FT6553" s="49"/>
      <c r="FU6553" s="49"/>
      <c r="FV6553" s="49"/>
      <c r="FW6553" s="49"/>
      <c r="FX6553" s="49"/>
      <c r="FY6553" s="49"/>
      <c r="FZ6553" s="49"/>
      <c r="GA6553" s="49"/>
      <c r="GB6553" s="49"/>
      <c r="GC6553" s="49"/>
      <c r="GD6553" s="49"/>
      <c r="GE6553" s="49"/>
      <c r="GF6553" s="49"/>
      <c r="GG6553" s="49"/>
      <c r="GH6553" s="49"/>
      <c r="GI6553" s="49"/>
      <c r="GJ6553" s="49"/>
      <c r="GK6553" s="49"/>
      <c r="GL6553" s="49"/>
      <c r="GM6553" s="49"/>
      <c r="GN6553" s="49"/>
      <c r="GO6553" s="49"/>
      <c r="GP6553" s="49"/>
      <c r="GQ6553" s="49"/>
      <c r="GR6553" s="49"/>
      <c r="GS6553" s="49"/>
      <c r="GT6553" s="49"/>
      <c r="GU6553" s="49"/>
      <c r="GV6553" s="49"/>
      <c r="GW6553" s="49"/>
      <c r="GX6553" s="49"/>
      <c r="GY6553" s="49"/>
      <c r="GZ6553" s="49"/>
      <c r="HA6553" s="49"/>
      <c r="HB6553" s="49"/>
      <c r="HC6553" s="49"/>
      <c r="HD6553" s="49"/>
      <c r="HE6553" s="49"/>
      <c r="HF6553" s="49"/>
      <c r="HG6553" s="49"/>
      <c r="HH6553" s="49"/>
      <c r="HI6553" s="49"/>
      <c r="HJ6553" s="49"/>
      <c r="HK6553" s="49"/>
      <c r="HL6553" s="49"/>
      <c r="HM6553" s="49"/>
      <c r="HN6553" s="49"/>
      <c r="HO6553" s="49"/>
      <c r="HP6553" s="49"/>
      <c r="HQ6553" s="49"/>
      <c r="HR6553" s="49"/>
      <c r="HS6553" s="49"/>
      <c r="HT6553" s="49"/>
      <c r="HU6553" s="49"/>
      <c r="HV6553" s="49"/>
      <c r="HW6553" s="49"/>
      <c r="HX6553" s="49"/>
      <c r="HY6553" s="49"/>
      <c r="HZ6553" s="49"/>
      <c r="IA6553" s="49"/>
      <c r="IB6553" s="49"/>
      <c r="IC6553" s="49"/>
      <c r="ID6553" s="49"/>
      <c r="IE6553" s="49"/>
      <c r="IF6553" s="49"/>
      <c r="IG6553" s="49"/>
      <c r="IH6553" s="49"/>
    </row>
    <row r="6554" spans="1:242">
      <c r="A6554" s="32">
        <v>284</v>
      </c>
      <c r="B6554" s="210" t="s">
        <v>7645</v>
      </c>
      <c r="C6554" s="555"/>
      <c r="D6554" s="32" t="s">
        <v>7293</v>
      </c>
      <c r="E6554" s="195">
        <f t="shared" si="426"/>
        <v>0</v>
      </c>
      <c r="F6554" s="187"/>
      <c r="G6554" s="187"/>
      <c r="H6554" s="187"/>
      <c r="I6554" s="48"/>
      <c r="J6554" s="49"/>
      <c r="K6554" s="49"/>
      <c r="L6554" s="49"/>
      <c r="M6554" s="49"/>
      <c r="N6554" s="49"/>
      <c r="O6554" s="49"/>
      <c r="P6554" s="49"/>
      <c r="Q6554" s="49"/>
      <c r="R6554" s="49"/>
      <c r="S6554" s="49"/>
      <c r="T6554" s="49"/>
      <c r="U6554" s="49"/>
      <c r="V6554" s="49"/>
      <c r="W6554" s="49"/>
      <c r="X6554" s="49"/>
      <c r="Y6554" s="49"/>
      <c r="Z6554" s="49"/>
      <c r="AA6554" s="49"/>
      <c r="AB6554" s="49"/>
      <c r="AC6554" s="49"/>
      <c r="AD6554" s="49"/>
      <c r="AE6554" s="49"/>
      <c r="AF6554" s="49"/>
      <c r="AG6554" s="49"/>
      <c r="AH6554" s="49"/>
      <c r="AI6554" s="49"/>
      <c r="AJ6554" s="49"/>
      <c r="AK6554" s="49"/>
      <c r="AL6554" s="49"/>
      <c r="AM6554" s="49"/>
      <c r="AN6554" s="49"/>
      <c r="AO6554" s="49"/>
      <c r="AP6554" s="49"/>
      <c r="AQ6554" s="49"/>
      <c r="AR6554" s="49"/>
      <c r="AS6554" s="49"/>
      <c r="AT6554" s="49"/>
      <c r="AU6554" s="49"/>
      <c r="AV6554" s="49"/>
      <c r="AW6554" s="49"/>
      <c r="AX6554" s="49"/>
      <c r="AY6554" s="49"/>
      <c r="AZ6554" s="49"/>
      <c r="BA6554" s="49"/>
      <c r="BB6554" s="49"/>
      <c r="BC6554" s="49"/>
      <c r="BD6554" s="49"/>
      <c r="BE6554" s="49"/>
      <c r="BF6554" s="49"/>
      <c r="BG6554" s="49"/>
      <c r="BH6554" s="49"/>
      <c r="BI6554" s="49"/>
      <c r="BJ6554" s="49"/>
      <c r="BK6554" s="49"/>
      <c r="BL6554" s="49"/>
      <c r="BM6554" s="49"/>
      <c r="BN6554" s="49"/>
      <c r="BO6554" s="49"/>
      <c r="BP6554" s="49"/>
      <c r="BQ6554" s="49"/>
      <c r="BR6554" s="49"/>
      <c r="BS6554" s="49"/>
      <c r="BT6554" s="49"/>
      <c r="BU6554" s="49"/>
      <c r="BV6554" s="49"/>
      <c r="BW6554" s="49"/>
      <c r="BX6554" s="49"/>
      <c r="BY6554" s="49"/>
      <c r="BZ6554" s="49"/>
      <c r="CA6554" s="49"/>
      <c r="CB6554" s="49"/>
      <c r="CC6554" s="49"/>
      <c r="CD6554" s="49"/>
      <c r="CE6554" s="49"/>
      <c r="CF6554" s="49"/>
      <c r="CG6554" s="49"/>
      <c r="CH6554" s="49"/>
      <c r="CI6554" s="49"/>
      <c r="CJ6554" s="49"/>
      <c r="CK6554" s="49"/>
      <c r="CL6554" s="49"/>
      <c r="CM6554" s="49"/>
      <c r="CN6554" s="49"/>
      <c r="CO6554" s="49"/>
      <c r="CP6554" s="49"/>
      <c r="CQ6554" s="49"/>
      <c r="CR6554" s="49"/>
      <c r="CS6554" s="49"/>
      <c r="CT6554" s="49"/>
      <c r="CU6554" s="49"/>
      <c r="CV6554" s="49"/>
      <c r="CW6554" s="49"/>
      <c r="CX6554" s="49"/>
      <c r="CY6554" s="49"/>
      <c r="CZ6554" s="49"/>
      <c r="DA6554" s="49"/>
      <c r="DB6554" s="49"/>
      <c r="DC6554" s="49"/>
      <c r="DD6554" s="49"/>
      <c r="DE6554" s="49"/>
      <c r="DF6554" s="49"/>
      <c r="DG6554" s="49"/>
      <c r="DH6554" s="49"/>
      <c r="DI6554" s="49"/>
      <c r="DJ6554" s="49"/>
      <c r="DK6554" s="49"/>
      <c r="DL6554" s="49"/>
      <c r="DM6554" s="49"/>
      <c r="DN6554" s="49"/>
      <c r="DO6554" s="49"/>
      <c r="DP6554" s="49"/>
      <c r="DQ6554" s="49"/>
      <c r="DR6554" s="49"/>
      <c r="DS6554" s="49"/>
      <c r="DT6554" s="49"/>
      <c r="DU6554" s="49"/>
      <c r="DV6554" s="49"/>
      <c r="DW6554" s="49"/>
      <c r="DX6554" s="49"/>
      <c r="DY6554" s="49"/>
      <c r="DZ6554" s="49"/>
      <c r="EA6554" s="49"/>
      <c r="EB6554" s="49"/>
      <c r="EC6554" s="49"/>
      <c r="ED6554" s="49"/>
      <c r="EE6554" s="49"/>
      <c r="EF6554" s="49"/>
      <c r="EG6554" s="49"/>
      <c r="EH6554" s="49"/>
      <c r="EI6554" s="49"/>
      <c r="EJ6554" s="49"/>
      <c r="EK6554" s="49"/>
      <c r="EL6554" s="49"/>
      <c r="EM6554" s="49"/>
      <c r="EN6554" s="49"/>
      <c r="EO6554" s="49"/>
      <c r="EP6554" s="49"/>
      <c r="EQ6554" s="49"/>
      <c r="ER6554" s="49"/>
      <c r="ES6554" s="49"/>
      <c r="ET6554" s="49"/>
      <c r="EU6554" s="49"/>
      <c r="EV6554" s="49"/>
      <c r="EW6554" s="49"/>
      <c r="EX6554" s="49"/>
      <c r="EY6554" s="49"/>
      <c r="EZ6554" s="49"/>
      <c r="FA6554" s="49"/>
      <c r="FB6554" s="49"/>
      <c r="FC6554" s="49"/>
      <c r="FD6554" s="49"/>
      <c r="FE6554" s="49"/>
      <c r="FF6554" s="49"/>
      <c r="FG6554" s="49"/>
      <c r="FH6554" s="49"/>
      <c r="FI6554" s="49"/>
      <c r="FJ6554" s="49"/>
      <c r="FK6554" s="49"/>
      <c r="FL6554" s="49"/>
      <c r="FM6554" s="49"/>
      <c r="FN6554" s="49"/>
      <c r="FO6554" s="49"/>
      <c r="FP6554" s="49"/>
      <c r="FQ6554" s="49"/>
      <c r="FR6554" s="49"/>
      <c r="FS6554" s="49"/>
      <c r="FT6554" s="49"/>
      <c r="FU6554" s="49"/>
      <c r="FV6554" s="49"/>
      <c r="FW6554" s="49"/>
      <c r="FX6554" s="49"/>
      <c r="FY6554" s="49"/>
      <c r="FZ6554" s="49"/>
      <c r="GA6554" s="49"/>
      <c r="GB6554" s="49"/>
      <c r="GC6554" s="49"/>
      <c r="GD6554" s="49"/>
      <c r="GE6554" s="49"/>
      <c r="GF6554" s="49"/>
      <c r="GG6554" s="49"/>
      <c r="GH6554" s="49"/>
      <c r="GI6554" s="49"/>
      <c r="GJ6554" s="49"/>
      <c r="GK6554" s="49"/>
      <c r="GL6554" s="49"/>
      <c r="GM6554" s="49"/>
      <c r="GN6554" s="49"/>
      <c r="GO6554" s="49"/>
      <c r="GP6554" s="49"/>
      <c r="GQ6554" s="49"/>
      <c r="GR6554" s="49"/>
      <c r="GS6554" s="49"/>
      <c r="GT6554" s="49"/>
      <c r="GU6554" s="49"/>
      <c r="GV6554" s="49"/>
      <c r="GW6554" s="49"/>
      <c r="GX6554" s="49"/>
      <c r="GY6554" s="49"/>
      <c r="GZ6554" s="49"/>
      <c r="HA6554" s="49"/>
      <c r="HB6554" s="49"/>
      <c r="HC6554" s="49"/>
      <c r="HD6554" s="49"/>
      <c r="HE6554" s="49"/>
      <c r="HF6554" s="49"/>
      <c r="HG6554" s="49"/>
      <c r="HH6554" s="49"/>
      <c r="HI6554" s="49"/>
      <c r="HJ6554" s="49"/>
      <c r="HK6554" s="49"/>
      <c r="HL6554" s="49"/>
      <c r="HM6554" s="49"/>
      <c r="HN6554" s="49"/>
      <c r="HO6554" s="49"/>
      <c r="HP6554" s="49"/>
      <c r="HQ6554" s="49"/>
      <c r="HR6554" s="49"/>
      <c r="HS6554" s="49"/>
      <c r="HT6554" s="49"/>
      <c r="HU6554" s="49"/>
      <c r="HV6554" s="49"/>
      <c r="HW6554" s="49"/>
      <c r="HX6554" s="49"/>
      <c r="HY6554" s="49"/>
      <c r="HZ6554" s="49"/>
      <c r="IA6554" s="49"/>
      <c r="IB6554" s="49"/>
      <c r="IC6554" s="49"/>
      <c r="ID6554" s="49"/>
      <c r="IE6554" s="49"/>
      <c r="IF6554" s="49"/>
      <c r="IG6554" s="49"/>
      <c r="IH6554" s="49"/>
    </row>
    <row r="6555" spans="1:242">
      <c r="A6555" s="32">
        <v>285</v>
      </c>
      <c r="B6555" s="210" t="s">
        <v>7646</v>
      </c>
      <c r="C6555" s="555"/>
      <c r="D6555" s="32" t="s">
        <v>1808</v>
      </c>
      <c r="E6555" s="195">
        <f t="shared" si="426"/>
        <v>10</v>
      </c>
      <c r="F6555" s="187">
        <v>3</v>
      </c>
      <c r="G6555" s="187">
        <v>3</v>
      </c>
      <c r="H6555" s="187">
        <v>4</v>
      </c>
      <c r="I6555" s="48"/>
      <c r="J6555" s="49"/>
      <c r="K6555" s="49"/>
      <c r="L6555" s="49"/>
      <c r="M6555" s="49"/>
      <c r="N6555" s="49"/>
      <c r="O6555" s="49"/>
      <c r="P6555" s="49"/>
      <c r="Q6555" s="49"/>
      <c r="R6555" s="49"/>
      <c r="S6555" s="49"/>
      <c r="T6555" s="49"/>
      <c r="U6555" s="49"/>
      <c r="V6555" s="49"/>
      <c r="W6555" s="49"/>
      <c r="X6555" s="49"/>
      <c r="Y6555" s="49"/>
      <c r="Z6555" s="49"/>
      <c r="AA6555" s="49"/>
      <c r="AB6555" s="49"/>
      <c r="AC6555" s="49"/>
      <c r="AD6555" s="49"/>
      <c r="AE6555" s="49"/>
      <c r="AF6555" s="49"/>
      <c r="AG6555" s="49"/>
      <c r="AH6555" s="49"/>
      <c r="AI6555" s="49"/>
      <c r="AJ6555" s="49"/>
      <c r="AK6555" s="49"/>
      <c r="AL6555" s="49"/>
      <c r="AM6555" s="49"/>
      <c r="AN6555" s="49"/>
      <c r="AO6555" s="49"/>
      <c r="AP6555" s="49"/>
      <c r="AQ6555" s="49"/>
      <c r="AR6555" s="49"/>
      <c r="AS6555" s="49"/>
      <c r="AT6555" s="49"/>
      <c r="AU6555" s="49"/>
      <c r="AV6555" s="49"/>
      <c r="AW6555" s="49"/>
      <c r="AX6555" s="49"/>
      <c r="AY6555" s="49"/>
      <c r="AZ6555" s="49"/>
      <c r="BA6555" s="49"/>
      <c r="BB6555" s="49"/>
      <c r="BC6555" s="49"/>
      <c r="BD6555" s="49"/>
      <c r="BE6555" s="49"/>
      <c r="BF6555" s="49"/>
      <c r="BG6555" s="49"/>
      <c r="BH6555" s="49"/>
      <c r="BI6555" s="49"/>
      <c r="BJ6555" s="49"/>
      <c r="BK6555" s="49"/>
      <c r="BL6555" s="49"/>
      <c r="BM6555" s="49"/>
      <c r="BN6555" s="49"/>
      <c r="BO6555" s="49"/>
      <c r="BP6555" s="49"/>
      <c r="BQ6555" s="49"/>
      <c r="BR6555" s="49"/>
      <c r="BS6555" s="49"/>
      <c r="BT6555" s="49"/>
      <c r="BU6555" s="49"/>
      <c r="BV6555" s="49"/>
      <c r="BW6555" s="49"/>
      <c r="BX6555" s="49"/>
      <c r="BY6555" s="49"/>
      <c r="BZ6555" s="49"/>
      <c r="CA6555" s="49"/>
      <c r="CB6555" s="49"/>
      <c r="CC6555" s="49"/>
      <c r="CD6555" s="49"/>
      <c r="CE6555" s="49"/>
      <c r="CF6555" s="49"/>
      <c r="CG6555" s="49"/>
      <c r="CH6555" s="49"/>
      <c r="CI6555" s="49"/>
      <c r="CJ6555" s="49"/>
      <c r="CK6555" s="49"/>
      <c r="CL6555" s="49"/>
      <c r="CM6555" s="49"/>
      <c r="CN6555" s="49"/>
      <c r="CO6555" s="49"/>
      <c r="CP6555" s="49"/>
      <c r="CQ6555" s="49"/>
      <c r="CR6555" s="49"/>
      <c r="CS6555" s="49"/>
      <c r="CT6555" s="49"/>
      <c r="CU6555" s="49"/>
      <c r="CV6555" s="49"/>
      <c r="CW6555" s="49"/>
      <c r="CX6555" s="49"/>
      <c r="CY6555" s="49"/>
      <c r="CZ6555" s="49"/>
      <c r="DA6555" s="49"/>
      <c r="DB6555" s="49"/>
      <c r="DC6555" s="49"/>
      <c r="DD6555" s="49"/>
      <c r="DE6555" s="49"/>
      <c r="DF6555" s="49"/>
      <c r="DG6555" s="49"/>
      <c r="DH6555" s="49"/>
      <c r="DI6555" s="49"/>
      <c r="DJ6555" s="49"/>
      <c r="DK6555" s="49"/>
      <c r="DL6555" s="49"/>
      <c r="DM6555" s="49"/>
      <c r="DN6555" s="49"/>
      <c r="DO6555" s="49"/>
      <c r="DP6555" s="49"/>
      <c r="DQ6555" s="49"/>
      <c r="DR6555" s="49"/>
      <c r="DS6555" s="49"/>
      <c r="DT6555" s="49"/>
      <c r="DU6555" s="49"/>
      <c r="DV6555" s="49"/>
      <c r="DW6555" s="49"/>
      <c r="DX6555" s="49"/>
      <c r="DY6555" s="49"/>
      <c r="DZ6555" s="49"/>
      <c r="EA6555" s="49"/>
      <c r="EB6555" s="49"/>
      <c r="EC6555" s="49"/>
      <c r="ED6555" s="49"/>
      <c r="EE6555" s="49"/>
      <c r="EF6555" s="49"/>
      <c r="EG6555" s="49"/>
      <c r="EH6555" s="49"/>
      <c r="EI6555" s="49"/>
      <c r="EJ6555" s="49"/>
      <c r="EK6555" s="49"/>
      <c r="EL6555" s="49"/>
      <c r="EM6555" s="49"/>
      <c r="EN6555" s="49"/>
      <c r="EO6555" s="49"/>
      <c r="EP6555" s="49"/>
      <c r="EQ6555" s="49"/>
      <c r="ER6555" s="49"/>
      <c r="ES6555" s="49"/>
      <c r="ET6555" s="49"/>
      <c r="EU6555" s="49"/>
      <c r="EV6555" s="49"/>
      <c r="EW6555" s="49"/>
      <c r="EX6555" s="49"/>
      <c r="EY6555" s="49"/>
      <c r="EZ6555" s="49"/>
      <c r="FA6555" s="49"/>
      <c r="FB6555" s="49"/>
      <c r="FC6555" s="49"/>
      <c r="FD6555" s="49"/>
      <c r="FE6555" s="49"/>
      <c r="FF6555" s="49"/>
      <c r="FG6555" s="49"/>
      <c r="FH6555" s="49"/>
      <c r="FI6555" s="49"/>
      <c r="FJ6555" s="49"/>
      <c r="FK6555" s="49"/>
      <c r="FL6555" s="49"/>
      <c r="FM6555" s="49"/>
      <c r="FN6555" s="49"/>
      <c r="FO6555" s="49"/>
      <c r="FP6555" s="49"/>
      <c r="FQ6555" s="49"/>
      <c r="FR6555" s="49"/>
      <c r="FS6555" s="49"/>
      <c r="FT6555" s="49"/>
      <c r="FU6555" s="49"/>
      <c r="FV6555" s="49"/>
      <c r="FW6555" s="49"/>
      <c r="FX6555" s="49"/>
      <c r="FY6555" s="49"/>
      <c r="FZ6555" s="49"/>
      <c r="GA6555" s="49"/>
      <c r="GB6555" s="49"/>
      <c r="GC6555" s="49"/>
      <c r="GD6555" s="49"/>
      <c r="GE6555" s="49"/>
      <c r="GF6555" s="49"/>
      <c r="GG6555" s="49"/>
      <c r="GH6555" s="49"/>
      <c r="GI6555" s="49"/>
      <c r="GJ6555" s="49"/>
      <c r="GK6555" s="49"/>
      <c r="GL6555" s="49"/>
      <c r="GM6555" s="49"/>
      <c r="GN6555" s="49"/>
      <c r="GO6555" s="49"/>
      <c r="GP6555" s="49"/>
      <c r="GQ6555" s="49"/>
      <c r="GR6555" s="49"/>
      <c r="GS6555" s="49"/>
      <c r="GT6555" s="49"/>
      <c r="GU6555" s="49"/>
      <c r="GV6555" s="49"/>
      <c r="GW6555" s="49"/>
      <c r="GX6555" s="49"/>
      <c r="GY6555" s="49"/>
      <c r="GZ6555" s="49"/>
      <c r="HA6555" s="49"/>
      <c r="HB6555" s="49"/>
      <c r="HC6555" s="49"/>
      <c r="HD6555" s="49"/>
      <c r="HE6555" s="49"/>
      <c r="HF6555" s="49"/>
      <c r="HG6555" s="49"/>
      <c r="HH6555" s="49"/>
      <c r="HI6555" s="49"/>
      <c r="HJ6555" s="49"/>
      <c r="HK6555" s="49"/>
      <c r="HL6555" s="49"/>
      <c r="HM6555" s="49"/>
      <c r="HN6555" s="49"/>
      <c r="HO6555" s="49"/>
      <c r="HP6555" s="49"/>
      <c r="HQ6555" s="49"/>
      <c r="HR6555" s="49"/>
      <c r="HS6555" s="49"/>
      <c r="HT6555" s="49"/>
      <c r="HU6555" s="49"/>
      <c r="HV6555" s="49"/>
      <c r="HW6555" s="49"/>
      <c r="HX6555" s="49"/>
      <c r="HY6555" s="49"/>
      <c r="HZ6555" s="49"/>
      <c r="IA6555" s="49"/>
      <c r="IB6555" s="49"/>
      <c r="IC6555" s="49"/>
      <c r="ID6555" s="49"/>
      <c r="IE6555" s="49"/>
      <c r="IF6555" s="49"/>
      <c r="IG6555" s="49"/>
      <c r="IH6555" s="49"/>
    </row>
    <row r="6556" spans="1:242">
      <c r="A6556" s="32">
        <v>286</v>
      </c>
      <c r="B6556" s="210" t="s">
        <v>7647</v>
      </c>
      <c r="C6556" s="555"/>
      <c r="D6556" s="32" t="s">
        <v>1808</v>
      </c>
      <c r="E6556" s="195">
        <f t="shared" si="426"/>
        <v>45</v>
      </c>
      <c r="F6556" s="187">
        <v>15</v>
      </c>
      <c r="G6556" s="187">
        <v>15</v>
      </c>
      <c r="H6556" s="187">
        <v>15</v>
      </c>
      <c r="I6556" s="48"/>
      <c r="J6556" s="49"/>
      <c r="K6556" s="49"/>
      <c r="L6556" s="49"/>
      <c r="M6556" s="49"/>
      <c r="N6556" s="49"/>
      <c r="O6556" s="49"/>
      <c r="P6556" s="49"/>
      <c r="Q6556" s="49"/>
      <c r="R6556" s="49"/>
      <c r="S6556" s="49"/>
      <c r="T6556" s="49"/>
      <c r="U6556" s="49"/>
      <c r="V6556" s="49"/>
      <c r="W6556" s="49"/>
      <c r="X6556" s="49"/>
      <c r="Y6556" s="49"/>
      <c r="Z6556" s="49"/>
      <c r="AA6556" s="49"/>
      <c r="AB6556" s="49"/>
      <c r="AC6556" s="49"/>
      <c r="AD6556" s="49"/>
      <c r="AE6556" s="49"/>
      <c r="AF6556" s="49"/>
      <c r="AG6556" s="49"/>
      <c r="AH6556" s="49"/>
      <c r="AI6556" s="49"/>
      <c r="AJ6556" s="49"/>
      <c r="AK6556" s="49"/>
      <c r="AL6556" s="49"/>
      <c r="AM6556" s="49"/>
      <c r="AN6556" s="49"/>
      <c r="AO6556" s="49"/>
      <c r="AP6556" s="49"/>
      <c r="AQ6556" s="49"/>
      <c r="AR6556" s="49"/>
      <c r="AS6556" s="49"/>
      <c r="AT6556" s="49"/>
      <c r="AU6556" s="49"/>
      <c r="AV6556" s="49"/>
      <c r="AW6556" s="49"/>
      <c r="AX6556" s="49"/>
      <c r="AY6556" s="49"/>
      <c r="AZ6556" s="49"/>
      <c r="BA6556" s="49"/>
      <c r="BB6556" s="49"/>
      <c r="BC6556" s="49"/>
      <c r="BD6556" s="49"/>
      <c r="BE6556" s="49"/>
      <c r="BF6556" s="49"/>
      <c r="BG6556" s="49"/>
      <c r="BH6556" s="49"/>
      <c r="BI6556" s="49"/>
      <c r="BJ6556" s="49"/>
      <c r="BK6556" s="49"/>
      <c r="BL6556" s="49"/>
      <c r="BM6556" s="49"/>
      <c r="BN6556" s="49"/>
      <c r="BO6556" s="49"/>
      <c r="BP6556" s="49"/>
      <c r="BQ6556" s="49"/>
      <c r="BR6556" s="49"/>
      <c r="BS6556" s="49"/>
      <c r="BT6556" s="49"/>
      <c r="BU6556" s="49"/>
      <c r="BV6556" s="49"/>
      <c r="BW6556" s="49"/>
      <c r="BX6556" s="49"/>
      <c r="BY6556" s="49"/>
      <c r="BZ6556" s="49"/>
      <c r="CA6556" s="49"/>
      <c r="CB6556" s="49"/>
      <c r="CC6556" s="49"/>
      <c r="CD6556" s="49"/>
      <c r="CE6556" s="49"/>
      <c r="CF6556" s="49"/>
      <c r="CG6556" s="49"/>
      <c r="CH6556" s="49"/>
      <c r="CI6556" s="49"/>
      <c r="CJ6556" s="49"/>
      <c r="CK6556" s="49"/>
      <c r="CL6556" s="49"/>
      <c r="CM6556" s="49"/>
      <c r="CN6556" s="49"/>
      <c r="CO6556" s="49"/>
      <c r="CP6556" s="49"/>
      <c r="CQ6556" s="49"/>
      <c r="CR6556" s="49"/>
      <c r="CS6556" s="49"/>
      <c r="CT6556" s="49"/>
      <c r="CU6556" s="49"/>
      <c r="CV6556" s="49"/>
      <c r="CW6556" s="49"/>
      <c r="CX6556" s="49"/>
      <c r="CY6556" s="49"/>
      <c r="CZ6556" s="49"/>
      <c r="DA6556" s="49"/>
      <c r="DB6556" s="49"/>
      <c r="DC6556" s="49"/>
      <c r="DD6556" s="49"/>
      <c r="DE6556" s="49"/>
      <c r="DF6556" s="49"/>
      <c r="DG6556" s="49"/>
      <c r="DH6556" s="49"/>
      <c r="DI6556" s="49"/>
      <c r="DJ6556" s="49"/>
      <c r="DK6556" s="49"/>
      <c r="DL6556" s="49"/>
      <c r="DM6556" s="49"/>
      <c r="DN6556" s="49"/>
      <c r="DO6556" s="49"/>
      <c r="DP6556" s="49"/>
      <c r="DQ6556" s="49"/>
      <c r="DR6556" s="49"/>
      <c r="DS6556" s="49"/>
      <c r="DT6556" s="49"/>
      <c r="DU6556" s="49"/>
      <c r="DV6556" s="49"/>
      <c r="DW6556" s="49"/>
      <c r="DX6556" s="49"/>
      <c r="DY6556" s="49"/>
      <c r="DZ6556" s="49"/>
      <c r="EA6556" s="49"/>
      <c r="EB6556" s="49"/>
      <c r="EC6556" s="49"/>
      <c r="ED6556" s="49"/>
      <c r="EE6556" s="49"/>
      <c r="EF6556" s="49"/>
      <c r="EG6556" s="49"/>
      <c r="EH6556" s="49"/>
      <c r="EI6556" s="49"/>
      <c r="EJ6556" s="49"/>
      <c r="EK6556" s="49"/>
      <c r="EL6556" s="49"/>
      <c r="EM6556" s="49"/>
      <c r="EN6556" s="49"/>
      <c r="EO6556" s="49"/>
      <c r="EP6556" s="49"/>
      <c r="EQ6556" s="49"/>
      <c r="ER6556" s="49"/>
      <c r="ES6556" s="49"/>
      <c r="ET6556" s="49"/>
      <c r="EU6556" s="49"/>
      <c r="EV6556" s="49"/>
      <c r="EW6556" s="49"/>
      <c r="EX6556" s="49"/>
      <c r="EY6556" s="49"/>
      <c r="EZ6556" s="49"/>
      <c r="FA6556" s="49"/>
      <c r="FB6556" s="49"/>
      <c r="FC6556" s="49"/>
      <c r="FD6556" s="49"/>
      <c r="FE6556" s="49"/>
      <c r="FF6556" s="49"/>
      <c r="FG6556" s="49"/>
      <c r="FH6556" s="49"/>
      <c r="FI6556" s="49"/>
      <c r="FJ6556" s="49"/>
      <c r="FK6556" s="49"/>
      <c r="FL6556" s="49"/>
      <c r="FM6556" s="49"/>
      <c r="FN6556" s="49"/>
      <c r="FO6556" s="49"/>
      <c r="FP6556" s="49"/>
      <c r="FQ6556" s="49"/>
      <c r="FR6556" s="49"/>
      <c r="FS6556" s="49"/>
      <c r="FT6556" s="49"/>
      <c r="FU6556" s="49"/>
      <c r="FV6556" s="49"/>
      <c r="FW6556" s="49"/>
      <c r="FX6556" s="49"/>
      <c r="FY6556" s="49"/>
      <c r="FZ6556" s="49"/>
      <c r="GA6556" s="49"/>
      <c r="GB6556" s="49"/>
      <c r="GC6556" s="49"/>
      <c r="GD6556" s="49"/>
      <c r="GE6556" s="49"/>
      <c r="GF6556" s="49"/>
      <c r="GG6556" s="49"/>
      <c r="GH6556" s="49"/>
      <c r="GI6556" s="49"/>
      <c r="GJ6556" s="49"/>
      <c r="GK6556" s="49"/>
      <c r="GL6556" s="49"/>
      <c r="GM6556" s="49"/>
      <c r="GN6556" s="49"/>
      <c r="GO6556" s="49"/>
      <c r="GP6556" s="49"/>
      <c r="GQ6556" s="49"/>
      <c r="GR6556" s="49"/>
      <c r="GS6556" s="49"/>
      <c r="GT6556" s="49"/>
      <c r="GU6556" s="49"/>
      <c r="GV6556" s="49"/>
      <c r="GW6556" s="49"/>
      <c r="GX6556" s="49"/>
      <c r="GY6556" s="49"/>
      <c r="GZ6556" s="49"/>
      <c r="HA6556" s="49"/>
      <c r="HB6556" s="49"/>
      <c r="HC6556" s="49"/>
      <c r="HD6556" s="49"/>
      <c r="HE6556" s="49"/>
      <c r="HF6556" s="49"/>
      <c r="HG6556" s="49"/>
      <c r="HH6556" s="49"/>
      <c r="HI6556" s="49"/>
      <c r="HJ6556" s="49"/>
      <c r="HK6556" s="49"/>
      <c r="HL6556" s="49"/>
      <c r="HM6556" s="49"/>
      <c r="HN6556" s="49"/>
      <c r="HO6556" s="49"/>
      <c r="HP6556" s="49"/>
      <c r="HQ6556" s="49"/>
      <c r="HR6556" s="49"/>
      <c r="HS6556" s="49"/>
      <c r="HT6556" s="49"/>
      <c r="HU6556" s="49"/>
      <c r="HV6556" s="49"/>
      <c r="HW6556" s="49"/>
      <c r="HX6556" s="49"/>
      <c r="HY6556" s="49"/>
      <c r="HZ6556" s="49"/>
      <c r="IA6556" s="49"/>
      <c r="IB6556" s="49"/>
      <c r="IC6556" s="49"/>
      <c r="ID6556" s="49"/>
      <c r="IE6556" s="49"/>
      <c r="IF6556" s="49"/>
      <c r="IG6556" s="49"/>
      <c r="IH6556" s="49"/>
    </row>
    <row r="6557" spans="1:242">
      <c r="A6557" s="32">
        <v>287</v>
      </c>
      <c r="B6557" s="210" t="s">
        <v>7648</v>
      </c>
      <c r="C6557" s="555"/>
      <c r="D6557" s="32" t="s">
        <v>7635</v>
      </c>
      <c r="E6557" s="195">
        <f t="shared" si="426"/>
        <v>0.5</v>
      </c>
      <c r="F6557" s="187">
        <v>0.2</v>
      </c>
      <c r="G6557" s="187">
        <v>0.1</v>
      </c>
      <c r="H6557" s="187">
        <v>0.2</v>
      </c>
      <c r="I6557" s="48"/>
      <c r="J6557" s="49"/>
      <c r="K6557" s="49"/>
      <c r="L6557" s="49"/>
      <c r="M6557" s="49"/>
      <c r="N6557" s="49"/>
      <c r="O6557" s="49"/>
      <c r="P6557" s="49"/>
      <c r="Q6557" s="49"/>
      <c r="R6557" s="49"/>
      <c r="S6557" s="49"/>
      <c r="T6557" s="49"/>
      <c r="U6557" s="49"/>
      <c r="V6557" s="49"/>
      <c r="W6557" s="49"/>
      <c r="X6557" s="49"/>
      <c r="Y6557" s="49"/>
      <c r="Z6557" s="49"/>
      <c r="AA6557" s="49"/>
      <c r="AB6557" s="49"/>
      <c r="AC6557" s="49"/>
      <c r="AD6557" s="49"/>
      <c r="AE6557" s="49"/>
      <c r="AF6557" s="49"/>
      <c r="AG6557" s="49"/>
      <c r="AH6557" s="49"/>
      <c r="AI6557" s="49"/>
      <c r="AJ6557" s="49"/>
      <c r="AK6557" s="49"/>
      <c r="AL6557" s="49"/>
      <c r="AM6557" s="49"/>
      <c r="AN6557" s="49"/>
      <c r="AO6557" s="49"/>
      <c r="AP6557" s="49"/>
      <c r="AQ6557" s="49"/>
      <c r="AR6557" s="49"/>
      <c r="AS6557" s="49"/>
      <c r="AT6557" s="49"/>
      <c r="AU6557" s="49"/>
      <c r="AV6557" s="49"/>
      <c r="AW6557" s="49"/>
      <c r="AX6557" s="49"/>
      <c r="AY6557" s="49"/>
      <c r="AZ6557" s="49"/>
      <c r="BA6557" s="49"/>
      <c r="BB6557" s="49"/>
      <c r="BC6557" s="49"/>
      <c r="BD6557" s="49"/>
      <c r="BE6557" s="49"/>
      <c r="BF6557" s="49"/>
      <c r="BG6557" s="49"/>
      <c r="BH6557" s="49"/>
      <c r="BI6557" s="49"/>
      <c r="BJ6557" s="49"/>
      <c r="BK6557" s="49"/>
      <c r="BL6557" s="49"/>
      <c r="BM6557" s="49"/>
      <c r="BN6557" s="49"/>
      <c r="BO6557" s="49"/>
      <c r="BP6557" s="49"/>
      <c r="BQ6557" s="49"/>
      <c r="BR6557" s="49"/>
      <c r="BS6557" s="49"/>
      <c r="BT6557" s="49"/>
      <c r="BU6557" s="49"/>
      <c r="BV6557" s="49"/>
      <c r="BW6557" s="49"/>
      <c r="BX6557" s="49"/>
      <c r="BY6557" s="49"/>
      <c r="BZ6557" s="49"/>
      <c r="CA6557" s="49"/>
      <c r="CB6557" s="49"/>
      <c r="CC6557" s="49"/>
      <c r="CD6557" s="49"/>
      <c r="CE6557" s="49"/>
      <c r="CF6557" s="49"/>
      <c r="CG6557" s="49"/>
      <c r="CH6557" s="49"/>
      <c r="CI6557" s="49"/>
      <c r="CJ6557" s="49"/>
      <c r="CK6557" s="49"/>
      <c r="CL6557" s="49"/>
      <c r="CM6557" s="49"/>
      <c r="CN6557" s="49"/>
      <c r="CO6557" s="49"/>
      <c r="CP6557" s="49"/>
      <c r="CQ6557" s="49"/>
      <c r="CR6557" s="49"/>
      <c r="CS6557" s="49"/>
      <c r="CT6557" s="49"/>
      <c r="CU6557" s="49"/>
      <c r="CV6557" s="49"/>
      <c r="CW6557" s="49"/>
      <c r="CX6557" s="49"/>
      <c r="CY6557" s="49"/>
      <c r="CZ6557" s="49"/>
      <c r="DA6557" s="49"/>
      <c r="DB6557" s="49"/>
      <c r="DC6557" s="49"/>
      <c r="DD6557" s="49"/>
      <c r="DE6557" s="49"/>
      <c r="DF6557" s="49"/>
      <c r="DG6557" s="49"/>
      <c r="DH6557" s="49"/>
      <c r="DI6557" s="49"/>
      <c r="DJ6557" s="49"/>
      <c r="DK6557" s="49"/>
      <c r="DL6557" s="49"/>
      <c r="DM6557" s="49"/>
      <c r="DN6557" s="49"/>
      <c r="DO6557" s="49"/>
      <c r="DP6557" s="49"/>
      <c r="DQ6557" s="49"/>
      <c r="DR6557" s="49"/>
      <c r="DS6557" s="49"/>
      <c r="DT6557" s="49"/>
      <c r="DU6557" s="49"/>
      <c r="DV6557" s="49"/>
      <c r="DW6557" s="49"/>
      <c r="DX6557" s="49"/>
      <c r="DY6557" s="49"/>
      <c r="DZ6557" s="49"/>
      <c r="EA6557" s="49"/>
      <c r="EB6557" s="49"/>
      <c r="EC6557" s="49"/>
      <c r="ED6557" s="49"/>
      <c r="EE6557" s="49"/>
      <c r="EF6557" s="49"/>
      <c r="EG6557" s="49"/>
      <c r="EH6557" s="49"/>
      <c r="EI6557" s="49"/>
      <c r="EJ6557" s="49"/>
      <c r="EK6557" s="49"/>
      <c r="EL6557" s="49"/>
      <c r="EM6557" s="49"/>
      <c r="EN6557" s="49"/>
      <c r="EO6557" s="49"/>
      <c r="EP6557" s="49"/>
      <c r="EQ6557" s="49"/>
      <c r="ER6557" s="49"/>
      <c r="ES6557" s="49"/>
      <c r="ET6557" s="49"/>
      <c r="EU6557" s="49"/>
      <c r="EV6557" s="49"/>
      <c r="EW6557" s="49"/>
      <c r="EX6557" s="49"/>
      <c r="EY6557" s="49"/>
      <c r="EZ6557" s="49"/>
      <c r="FA6557" s="49"/>
      <c r="FB6557" s="49"/>
      <c r="FC6557" s="49"/>
      <c r="FD6557" s="49"/>
      <c r="FE6557" s="49"/>
      <c r="FF6557" s="49"/>
      <c r="FG6557" s="49"/>
      <c r="FH6557" s="49"/>
      <c r="FI6557" s="49"/>
      <c r="FJ6557" s="49"/>
      <c r="FK6557" s="49"/>
      <c r="FL6557" s="49"/>
      <c r="FM6557" s="49"/>
      <c r="FN6557" s="49"/>
      <c r="FO6557" s="49"/>
      <c r="FP6557" s="49"/>
      <c r="FQ6557" s="49"/>
      <c r="FR6557" s="49"/>
      <c r="FS6557" s="49"/>
      <c r="FT6557" s="49"/>
      <c r="FU6557" s="49"/>
      <c r="FV6557" s="49"/>
      <c r="FW6557" s="49"/>
      <c r="FX6557" s="49"/>
      <c r="FY6557" s="49"/>
      <c r="FZ6557" s="49"/>
      <c r="GA6557" s="49"/>
      <c r="GB6557" s="49"/>
      <c r="GC6557" s="49"/>
      <c r="GD6557" s="49"/>
      <c r="GE6557" s="49"/>
      <c r="GF6557" s="49"/>
      <c r="GG6557" s="49"/>
      <c r="GH6557" s="49"/>
      <c r="GI6557" s="49"/>
      <c r="GJ6557" s="49"/>
      <c r="GK6557" s="49"/>
      <c r="GL6557" s="49"/>
      <c r="GM6557" s="49"/>
      <c r="GN6557" s="49"/>
      <c r="GO6557" s="49"/>
      <c r="GP6557" s="49"/>
      <c r="GQ6557" s="49"/>
      <c r="GR6557" s="49"/>
      <c r="GS6557" s="49"/>
      <c r="GT6557" s="49"/>
      <c r="GU6557" s="49"/>
      <c r="GV6557" s="49"/>
      <c r="GW6557" s="49"/>
      <c r="GX6557" s="49"/>
      <c r="GY6557" s="49"/>
      <c r="GZ6557" s="49"/>
      <c r="HA6557" s="49"/>
      <c r="HB6557" s="49"/>
      <c r="HC6557" s="49"/>
      <c r="HD6557" s="49"/>
      <c r="HE6557" s="49"/>
      <c r="HF6557" s="49"/>
      <c r="HG6557" s="49"/>
      <c r="HH6557" s="49"/>
      <c r="HI6557" s="49"/>
      <c r="HJ6557" s="49"/>
      <c r="HK6557" s="49"/>
      <c r="HL6557" s="49"/>
      <c r="HM6557" s="49"/>
      <c r="HN6557" s="49"/>
      <c r="HO6557" s="49"/>
      <c r="HP6557" s="49"/>
      <c r="HQ6557" s="49"/>
      <c r="HR6557" s="49"/>
      <c r="HS6557" s="49"/>
      <c r="HT6557" s="49"/>
      <c r="HU6557" s="49"/>
      <c r="HV6557" s="49"/>
      <c r="HW6557" s="49"/>
      <c r="HX6557" s="49"/>
      <c r="HY6557" s="49"/>
      <c r="HZ6557" s="49"/>
      <c r="IA6557" s="49"/>
      <c r="IB6557" s="49"/>
      <c r="IC6557" s="49"/>
      <c r="ID6557" s="49"/>
      <c r="IE6557" s="49"/>
      <c r="IF6557" s="49"/>
      <c r="IG6557" s="49"/>
      <c r="IH6557" s="49"/>
    </row>
    <row r="6558" spans="1:242">
      <c r="A6558" s="32">
        <v>288</v>
      </c>
      <c r="B6558" s="210" t="s">
        <v>7649</v>
      </c>
      <c r="C6558" s="555"/>
      <c r="D6558" s="32" t="s">
        <v>1808</v>
      </c>
      <c r="E6558" s="195">
        <f t="shared" si="426"/>
        <v>0</v>
      </c>
      <c r="F6558" s="187"/>
      <c r="G6558" s="187"/>
      <c r="H6558" s="187"/>
      <c r="I6558" s="48"/>
      <c r="J6558" s="49"/>
      <c r="K6558" s="49"/>
      <c r="L6558" s="49"/>
      <c r="M6558" s="49"/>
      <c r="N6558" s="49"/>
      <c r="O6558" s="49"/>
      <c r="P6558" s="49"/>
      <c r="Q6558" s="49"/>
      <c r="R6558" s="49"/>
      <c r="S6558" s="49"/>
      <c r="T6558" s="49"/>
      <c r="U6558" s="49"/>
      <c r="V6558" s="49"/>
      <c r="W6558" s="49"/>
      <c r="X6558" s="49"/>
      <c r="Y6558" s="49"/>
      <c r="Z6558" s="49"/>
      <c r="AA6558" s="49"/>
      <c r="AB6558" s="49"/>
      <c r="AC6558" s="49"/>
      <c r="AD6558" s="49"/>
      <c r="AE6558" s="49"/>
      <c r="AF6558" s="49"/>
      <c r="AG6558" s="49"/>
      <c r="AH6558" s="49"/>
      <c r="AI6558" s="49"/>
      <c r="AJ6558" s="49"/>
      <c r="AK6558" s="49"/>
      <c r="AL6558" s="49"/>
      <c r="AM6558" s="49"/>
      <c r="AN6558" s="49"/>
      <c r="AO6558" s="49"/>
      <c r="AP6558" s="49"/>
      <c r="AQ6558" s="49"/>
      <c r="AR6558" s="49"/>
      <c r="AS6558" s="49"/>
      <c r="AT6558" s="49"/>
      <c r="AU6558" s="49"/>
      <c r="AV6558" s="49"/>
      <c r="AW6558" s="49"/>
      <c r="AX6558" s="49"/>
      <c r="AY6558" s="49"/>
      <c r="AZ6558" s="49"/>
      <c r="BA6558" s="49"/>
      <c r="BB6558" s="49"/>
      <c r="BC6558" s="49"/>
      <c r="BD6558" s="49"/>
      <c r="BE6558" s="49"/>
      <c r="BF6558" s="49"/>
      <c r="BG6558" s="49"/>
      <c r="BH6558" s="49"/>
      <c r="BI6558" s="49"/>
      <c r="BJ6558" s="49"/>
      <c r="BK6558" s="49"/>
      <c r="BL6558" s="49"/>
      <c r="BM6558" s="49"/>
      <c r="BN6558" s="49"/>
      <c r="BO6558" s="49"/>
      <c r="BP6558" s="49"/>
      <c r="BQ6558" s="49"/>
      <c r="BR6558" s="49"/>
      <c r="BS6558" s="49"/>
      <c r="BT6558" s="49"/>
      <c r="BU6558" s="49"/>
      <c r="BV6558" s="49"/>
      <c r="BW6558" s="49"/>
      <c r="BX6558" s="49"/>
      <c r="BY6558" s="49"/>
      <c r="BZ6558" s="49"/>
      <c r="CA6558" s="49"/>
      <c r="CB6558" s="49"/>
      <c r="CC6558" s="49"/>
      <c r="CD6558" s="49"/>
      <c r="CE6558" s="49"/>
      <c r="CF6558" s="49"/>
      <c r="CG6558" s="49"/>
      <c r="CH6558" s="49"/>
      <c r="CI6558" s="49"/>
      <c r="CJ6558" s="49"/>
      <c r="CK6558" s="49"/>
      <c r="CL6558" s="49"/>
      <c r="CM6558" s="49"/>
      <c r="CN6558" s="49"/>
      <c r="CO6558" s="49"/>
      <c r="CP6558" s="49"/>
      <c r="CQ6558" s="49"/>
      <c r="CR6558" s="49"/>
      <c r="CS6558" s="49"/>
      <c r="CT6558" s="49"/>
      <c r="CU6558" s="49"/>
      <c r="CV6558" s="49"/>
      <c r="CW6558" s="49"/>
      <c r="CX6558" s="49"/>
      <c r="CY6558" s="49"/>
      <c r="CZ6558" s="49"/>
      <c r="DA6558" s="49"/>
      <c r="DB6558" s="49"/>
      <c r="DC6558" s="49"/>
      <c r="DD6558" s="49"/>
      <c r="DE6558" s="49"/>
      <c r="DF6558" s="49"/>
      <c r="DG6558" s="49"/>
      <c r="DH6558" s="49"/>
      <c r="DI6558" s="49"/>
      <c r="DJ6558" s="49"/>
      <c r="DK6558" s="49"/>
      <c r="DL6558" s="49"/>
      <c r="DM6558" s="49"/>
      <c r="DN6558" s="49"/>
      <c r="DO6558" s="49"/>
      <c r="DP6558" s="49"/>
      <c r="DQ6558" s="49"/>
      <c r="DR6558" s="49"/>
      <c r="DS6558" s="49"/>
      <c r="DT6558" s="49"/>
      <c r="DU6558" s="49"/>
      <c r="DV6558" s="49"/>
      <c r="DW6558" s="49"/>
      <c r="DX6558" s="49"/>
      <c r="DY6558" s="49"/>
      <c r="DZ6558" s="49"/>
      <c r="EA6558" s="49"/>
      <c r="EB6558" s="49"/>
      <c r="EC6558" s="49"/>
      <c r="ED6558" s="49"/>
      <c r="EE6558" s="49"/>
      <c r="EF6558" s="49"/>
      <c r="EG6558" s="49"/>
      <c r="EH6558" s="49"/>
      <c r="EI6558" s="49"/>
      <c r="EJ6558" s="49"/>
      <c r="EK6558" s="49"/>
      <c r="EL6558" s="49"/>
      <c r="EM6558" s="49"/>
      <c r="EN6558" s="49"/>
      <c r="EO6558" s="49"/>
      <c r="EP6558" s="49"/>
      <c r="EQ6558" s="49"/>
      <c r="ER6558" s="49"/>
      <c r="ES6558" s="49"/>
      <c r="ET6558" s="49"/>
      <c r="EU6558" s="49"/>
      <c r="EV6558" s="49"/>
      <c r="EW6558" s="49"/>
      <c r="EX6558" s="49"/>
      <c r="EY6558" s="49"/>
      <c r="EZ6558" s="49"/>
      <c r="FA6558" s="49"/>
      <c r="FB6558" s="49"/>
      <c r="FC6558" s="49"/>
      <c r="FD6558" s="49"/>
      <c r="FE6558" s="49"/>
      <c r="FF6558" s="49"/>
      <c r="FG6558" s="49"/>
      <c r="FH6558" s="49"/>
      <c r="FI6558" s="49"/>
      <c r="FJ6558" s="49"/>
      <c r="FK6558" s="49"/>
      <c r="FL6558" s="49"/>
      <c r="FM6558" s="49"/>
      <c r="FN6558" s="49"/>
      <c r="FO6558" s="49"/>
      <c r="FP6558" s="49"/>
      <c r="FQ6558" s="49"/>
      <c r="FR6558" s="49"/>
      <c r="FS6558" s="49"/>
      <c r="FT6558" s="49"/>
      <c r="FU6558" s="49"/>
      <c r="FV6558" s="49"/>
      <c r="FW6558" s="49"/>
      <c r="FX6558" s="49"/>
      <c r="FY6558" s="49"/>
      <c r="FZ6558" s="49"/>
      <c r="GA6558" s="49"/>
      <c r="GB6558" s="49"/>
      <c r="GC6558" s="49"/>
      <c r="GD6558" s="49"/>
      <c r="GE6558" s="49"/>
      <c r="GF6558" s="49"/>
      <c r="GG6558" s="49"/>
      <c r="GH6558" s="49"/>
      <c r="GI6558" s="49"/>
      <c r="GJ6558" s="49"/>
      <c r="GK6558" s="49"/>
      <c r="GL6558" s="49"/>
      <c r="GM6558" s="49"/>
      <c r="GN6558" s="49"/>
      <c r="GO6558" s="49"/>
      <c r="GP6558" s="49"/>
      <c r="GQ6558" s="49"/>
      <c r="GR6558" s="49"/>
      <c r="GS6558" s="49"/>
      <c r="GT6558" s="49"/>
      <c r="GU6558" s="49"/>
      <c r="GV6558" s="49"/>
      <c r="GW6558" s="49"/>
      <c r="GX6558" s="49"/>
      <c r="GY6558" s="49"/>
      <c r="GZ6558" s="49"/>
      <c r="HA6558" s="49"/>
      <c r="HB6558" s="49"/>
      <c r="HC6558" s="49"/>
      <c r="HD6558" s="49"/>
      <c r="HE6558" s="49"/>
      <c r="HF6558" s="49"/>
      <c r="HG6558" s="49"/>
      <c r="HH6558" s="49"/>
      <c r="HI6558" s="49"/>
      <c r="HJ6558" s="49"/>
      <c r="HK6558" s="49"/>
      <c r="HL6558" s="49"/>
      <c r="HM6558" s="49"/>
      <c r="HN6558" s="49"/>
      <c r="HO6558" s="49"/>
      <c r="HP6558" s="49"/>
      <c r="HQ6558" s="49"/>
      <c r="HR6558" s="49"/>
      <c r="HS6558" s="49"/>
      <c r="HT6558" s="49"/>
      <c r="HU6558" s="49"/>
      <c r="HV6558" s="49"/>
      <c r="HW6558" s="49"/>
      <c r="HX6558" s="49"/>
      <c r="HY6558" s="49"/>
      <c r="HZ6558" s="49"/>
      <c r="IA6558" s="49"/>
      <c r="IB6558" s="49"/>
      <c r="IC6558" s="49"/>
      <c r="ID6558" s="49"/>
      <c r="IE6558" s="49"/>
      <c r="IF6558" s="49"/>
      <c r="IG6558" s="49"/>
      <c r="IH6558" s="49"/>
    </row>
    <row r="6559" spans="1:242">
      <c r="A6559" s="32">
        <v>289</v>
      </c>
      <c r="B6559" s="210" t="s">
        <v>7650</v>
      </c>
      <c r="C6559" s="555"/>
      <c r="D6559" s="32" t="s">
        <v>1808</v>
      </c>
      <c r="E6559" s="195">
        <f t="shared" si="426"/>
        <v>1</v>
      </c>
      <c r="F6559" s="187"/>
      <c r="G6559" s="187">
        <v>1</v>
      </c>
      <c r="H6559" s="187"/>
      <c r="I6559" s="48"/>
      <c r="J6559" s="49"/>
      <c r="K6559" s="49"/>
      <c r="L6559" s="49"/>
      <c r="M6559" s="49"/>
      <c r="N6559" s="49"/>
      <c r="O6559" s="49"/>
      <c r="P6559" s="49"/>
      <c r="Q6559" s="49"/>
      <c r="R6559" s="49"/>
      <c r="S6559" s="49"/>
      <c r="T6559" s="49"/>
      <c r="U6559" s="49"/>
      <c r="V6559" s="49"/>
      <c r="W6559" s="49"/>
      <c r="X6559" s="49"/>
      <c r="Y6559" s="49"/>
      <c r="Z6559" s="49"/>
      <c r="AA6559" s="49"/>
      <c r="AB6559" s="49"/>
      <c r="AC6559" s="49"/>
      <c r="AD6559" s="49"/>
      <c r="AE6559" s="49"/>
      <c r="AF6559" s="49"/>
      <c r="AG6559" s="49"/>
      <c r="AH6559" s="49"/>
      <c r="AI6559" s="49"/>
      <c r="AJ6559" s="49"/>
      <c r="AK6559" s="49"/>
      <c r="AL6559" s="49"/>
      <c r="AM6559" s="49"/>
      <c r="AN6559" s="49"/>
      <c r="AO6559" s="49"/>
      <c r="AP6559" s="49"/>
      <c r="AQ6559" s="49"/>
      <c r="AR6559" s="49"/>
      <c r="AS6559" s="49"/>
      <c r="AT6559" s="49"/>
      <c r="AU6559" s="49"/>
      <c r="AV6559" s="49"/>
      <c r="AW6559" s="49"/>
      <c r="AX6559" s="49"/>
      <c r="AY6559" s="49"/>
      <c r="AZ6559" s="49"/>
      <c r="BA6559" s="49"/>
      <c r="BB6559" s="49"/>
      <c r="BC6559" s="49"/>
      <c r="BD6559" s="49"/>
      <c r="BE6559" s="49"/>
      <c r="BF6559" s="49"/>
      <c r="BG6559" s="49"/>
      <c r="BH6559" s="49"/>
      <c r="BI6559" s="49"/>
      <c r="BJ6559" s="49"/>
      <c r="BK6559" s="49"/>
      <c r="BL6559" s="49"/>
      <c r="BM6559" s="49"/>
      <c r="BN6559" s="49"/>
      <c r="BO6559" s="49"/>
      <c r="BP6559" s="49"/>
      <c r="BQ6559" s="49"/>
      <c r="BR6559" s="49"/>
      <c r="BS6559" s="49"/>
      <c r="BT6559" s="49"/>
      <c r="BU6559" s="49"/>
      <c r="BV6559" s="49"/>
      <c r="BW6559" s="49"/>
      <c r="BX6559" s="49"/>
      <c r="BY6559" s="49"/>
      <c r="BZ6559" s="49"/>
      <c r="CA6559" s="49"/>
      <c r="CB6559" s="49"/>
      <c r="CC6559" s="49"/>
      <c r="CD6559" s="49"/>
      <c r="CE6559" s="49"/>
      <c r="CF6559" s="49"/>
      <c r="CG6559" s="49"/>
      <c r="CH6559" s="49"/>
      <c r="CI6559" s="49"/>
      <c r="CJ6559" s="49"/>
      <c r="CK6559" s="49"/>
      <c r="CL6559" s="49"/>
      <c r="CM6559" s="49"/>
      <c r="CN6559" s="49"/>
      <c r="CO6559" s="49"/>
      <c r="CP6559" s="49"/>
      <c r="CQ6559" s="49"/>
      <c r="CR6559" s="49"/>
      <c r="CS6559" s="49"/>
      <c r="CT6559" s="49"/>
      <c r="CU6559" s="49"/>
      <c r="CV6559" s="49"/>
      <c r="CW6559" s="49"/>
      <c r="CX6559" s="49"/>
      <c r="CY6559" s="49"/>
      <c r="CZ6559" s="49"/>
      <c r="DA6559" s="49"/>
      <c r="DB6559" s="49"/>
      <c r="DC6559" s="49"/>
      <c r="DD6559" s="49"/>
      <c r="DE6559" s="49"/>
      <c r="DF6559" s="49"/>
      <c r="DG6559" s="49"/>
      <c r="DH6559" s="49"/>
      <c r="DI6559" s="49"/>
      <c r="DJ6559" s="49"/>
      <c r="DK6559" s="49"/>
      <c r="DL6559" s="49"/>
      <c r="DM6559" s="49"/>
      <c r="DN6559" s="49"/>
      <c r="DO6559" s="49"/>
      <c r="DP6559" s="49"/>
      <c r="DQ6559" s="49"/>
      <c r="DR6559" s="49"/>
      <c r="DS6559" s="49"/>
      <c r="DT6559" s="49"/>
      <c r="DU6559" s="49"/>
      <c r="DV6559" s="49"/>
      <c r="DW6559" s="49"/>
      <c r="DX6559" s="49"/>
      <c r="DY6559" s="49"/>
      <c r="DZ6559" s="49"/>
      <c r="EA6559" s="49"/>
      <c r="EB6559" s="49"/>
      <c r="EC6559" s="49"/>
      <c r="ED6559" s="49"/>
      <c r="EE6559" s="49"/>
      <c r="EF6559" s="49"/>
      <c r="EG6559" s="49"/>
      <c r="EH6559" s="49"/>
      <c r="EI6559" s="49"/>
      <c r="EJ6559" s="49"/>
      <c r="EK6559" s="49"/>
      <c r="EL6559" s="49"/>
      <c r="EM6559" s="49"/>
      <c r="EN6559" s="49"/>
      <c r="EO6559" s="49"/>
      <c r="EP6559" s="49"/>
      <c r="EQ6559" s="49"/>
      <c r="ER6559" s="49"/>
      <c r="ES6559" s="49"/>
      <c r="ET6559" s="49"/>
      <c r="EU6559" s="49"/>
      <c r="EV6559" s="49"/>
      <c r="EW6559" s="49"/>
      <c r="EX6559" s="49"/>
      <c r="EY6559" s="49"/>
      <c r="EZ6559" s="49"/>
      <c r="FA6559" s="49"/>
      <c r="FB6559" s="49"/>
      <c r="FC6559" s="49"/>
      <c r="FD6559" s="49"/>
      <c r="FE6559" s="49"/>
      <c r="FF6559" s="49"/>
      <c r="FG6559" s="49"/>
      <c r="FH6559" s="49"/>
      <c r="FI6559" s="49"/>
      <c r="FJ6559" s="49"/>
      <c r="FK6559" s="49"/>
      <c r="FL6559" s="49"/>
      <c r="FM6559" s="49"/>
      <c r="FN6559" s="49"/>
      <c r="FO6559" s="49"/>
      <c r="FP6559" s="49"/>
      <c r="FQ6559" s="49"/>
      <c r="FR6559" s="49"/>
      <c r="FS6559" s="49"/>
      <c r="FT6559" s="49"/>
      <c r="FU6559" s="49"/>
      <c r="FV6559" s="49"/>
      <c r="FW6559" s="49"/>
      <c r="FX6559" s="49"/>
      <c r="FY6559" s="49"/>
      <c r="FZ6559" s="49"/>
      <c r="GA6559" s="49"/>
      <c r="GB6559" s="49"/>
      <c r="GC6559" s="49"/>
      <c r="GD6559" s="49"/>
      <c r="GE6559" s="49"/>
      <c r="GF6559" s="49"/>
      <c r="GG6559" s="49"/>
      <c r="GH6559" s="49"/>
      <c r="GI6559" s="49"/>
      <c r="GJ6559" s="49"/>
      <c r="GK6559" s="49"/>
      <c r="GL6559" s="49"/>
      <c r="GM6559" s="49"/>
      <c r="GN6559" s="49"/>
      <c r="GO6559" s="49"/>
      <c r="GP6559" s="49"/>
      <c r="GQ6559" s="49"/>
      <c r="GR6559" s="49"/>
      <c r="GS6559" s="49"/>
      <c r="GT6559" s="49"/>
      <c r="GU6559" s="49"/>
      <c r="GV6559" s="49"/>
      <c r="GW6559" s="49"/>
      <c r="GX6559" s="49"/>
      <c r="GY6559" s="49"/>
      <c r="GZ6559" s="49"/>
      <c r="HA6559" s="49"/>
      <c r="HB6559" s="49"/>
      <c r="HC6559" s="49"/>
      <c r="HD6559" s="49"/>
      <c r="HE6559" s="49"/>
      <c r="HF6559" s="49"/>
      <c r="HG6559" s="49"/>
      <c r="HH6559" s="49"/>
      <c r="HI6559" s="49"/>
      <c r="HJ6559" s="49"/>
      <c r="HK6559" s="49"/>
      <c r="HL6559" s="49"/>
      <c r="HM6559" s="49"/>
      <c r="HN6559" s="49"/>
      <c r="HO6559" s="49"/>
      <c r="HP6559" s="49"/>
      <c r="HQ6559" s="49"/>
      <c r="HR6559" s="49"/>
      <c r="HS6559" s="49"/>
      <c r="HT6559" s="49"/>
      <c r="HU6559" s="49"/>
      <c r="HV6559" s="49"/>
      <c r="HW6559" s="49"/>
      <c r="HX6559" s="49"/>
      <c r="HY6559" s="49"/>
      <c r="HZ6559" s="49"/>
      <c r="IA6559" s="49"/>
      <c r="IB6559" s="49"/>
      <c r="IC6559" s="49"/>
      <c r="ID6559" s="49"/>
      <c r="IE6559" s="49"/>
      <c r="IF6559" s="49"/>
      <c r="IG6559" s="49"/>
      <c r="IH6559" s="49"/>
    </row>
    <row r="6560" spans="1:242">
      <c r="A6560" s="32">
        <v>290</v>
      </c>
      <c r="B6560" s="210" t="s">
        <v>7651</v>
      </c>
      <c r="C6560" s="555"/>
      <c r="D6560" s="32" t="s">
        <v>1808</v>
      </c>
      <c r="E6560" s="195">
        <f t="shared" si="426"/>
        <v>2</v>
      </c>
      <c r="F6560" s="187">
        <v>1</v>
      </c>
      <c r="G6560" s="187">
        <v>1</v>
      </c>
      <c r="H6560" s="187"/>
      <c r="I6560" s="48"/>
      <c r="J6560" s="49"/>
      <c r="K6560" s="49"/>
      <c r="L6560" s="49"/>
      <c r="M6560" s="49"/>
      <c r="N6560" s="49"/>
      <c r="O6560" s="49"/>
      <c r="P6560" s="49"/>
      <c r="Q6560" s="49"/>
      <c r="R6560" s="49"/>
      <c r="S6560" s="49"/>
      <c r="T6560" s="49"/>
      <c r="U6560" s="49"/>
      <c r="V6560" s="49"/>
      <c r="W6560" s="49"/>
      <c r="X6560" s="49"/>
      <c r="Y6560" s="49"/>
      <c r="Z6560" s="49"/>
      <c r="AA6560" s="49"/>
      <c r="AB6560" s="49"/>
      <c r="AC6560" s="49"/>
      <c r="AD6560" s="49"/>
      <c r="AE6560" s="49"/>
      <c r="AF6560" s="49"/>
      <c r="AG6560" s="49"/>
      <c r="AH6560" s="49"/>
      <c r="AI6560" s="49"/>
      <c r="AJ6560" s="49"/>
      <c r="AK6560" s="49"/>
      <c r="AL6560" s="49"/>
      <c r="AM6560" s="49"/>
      <c r="AN6560" s="49"/>
      <c r="AO6560" s="49"/>
      <c r="AP6560" s="49"/>
      <c r="AQ6560" s="49"/>
      <c r="AR6560" s="49"/>
      <c r="AS6560" s="49"/>
      <c r="AT6560" s="49"/>
      <c r="AU6560" s="49"/>
      <c r="AV6560" s="49"/>
      <c r="AW6560" s="49"/>
      <c r="AX6560" s="49"/>
      <c r="AY6560" s="49"/>
      <c r="AZ6560" s="49"/>
      <c r="BA6560" s="49"/>
      <c r="BB6560" s="49"/>
      <c r="BC6560" s="49"/>
      <c r="BD6560" s="49"/>
      <c r="BE6560" s="49"/>
      <c r="BF6560" s="49"/>
      <c r="BG6560" s="49"/>
      <c r="BH6560" s="49"/>
      <c r="BI6560" s="49"/>
      <c r="BJ6560" s="49"/>
      <c r="BK6560" s="49"/>
      <c r="BL6560" s="49"/>
      <c r="BM6560" s="49"/>
      <c r="BN6560" s="49"/>
      <c r="BO6560" s="49"/>
      <c r="BP6560" s="49"/>
      <c r="BQ6560" s="49"/>
      <c r="BR6560" s="49"/>
      <c r="BS6560" s="49"/>
      <c r="BT6560" s="49"/>
      <c r="BU6560" s="49"/>
      <c r="BV6560" s="49"/>
      <c r="BW6560" s="49"/>
      <c r="BX6560" s="49"/>
      <c r="BY6560" s="49"/>
      <c r="BZ6560" s="49"/>
      <c r="CA6560" s="49"/>
      <c r="CB6560" s="49"/>
      <c r="CC6560" s="49"/>
      <c r="CD6560" s="49"/>
      <c r="CE6560" s="49"/>
      <c r="CF6560" s="49"/>
      <c r="CG6560" s="49"/>
      <c r="CH6560" s="49"/>
      <c r="CI6560" s="49"/>
      <c r="CJ6560" s="49"/>
      <c r="CK6560" s="49"/>
      <c r="CL6560" s="49"/>
      <c r="CM6560" s="49"/>
      <c r="CN6560" s="49"/>
      <c r="CO6560" s="49"/>
      <c r="CP6560" s="49"/>
      <c r="CQ6560" s="49"/>
      <c r="CR6560" s="49"/>
      <c r="CS6560" s="49"/>
      <c r="CT6560" s="49"/>
      <c r="CU6560" s="49"/>
      <c r="CV6560" s="49"/>
      <c r="CW6560" s="49"/>
      <c r="CX6560" s="49"/>
      <c r="CY6560" s="49"/>
      <c r="CZ6560" s="49"/>
      <c r="DA6560" s="49"/>
      <c r="DB6560" s="49"/>
      <c r="DC6560" s="49"/>
      <c r="DD6560" s="49"/>
      <c r="DE6560" s="49"/>
      <c r="DF6560" s="49"/>
      <c r="DG6560" s="49"/>
      <c r="DH6560" s="49"/>
      <c r="DI6560" s="49"/>
      <c r="DJ6560" s="49"/>
      <c r="DK6560" s="49"/>
      <c r="DL6560" s="49"/>
      <c r="DM6560" s="49"/>
      <c r="DN6560" s="49"/>
      <c r="DO6560" s="49"/>
      <c r="DP6560" s="49"/>
      <c r="DQ6560" s="49"/>
      <c r="DR6560" s="49"/>
      <c r="DS6560" s="49"/>
      <c r="DT6560" s="49"/>
      <c r="DU6560" s="49"/>
      <c r="DV6560" s="49"/>
      <c r="DW6560" s="49"/>
      <c r="DX6560" s="49"/>
      <c r="DY6560" s="49"/>
      <c r="DZ6560" s="49"/>
      <c r="EA6560" s="49"/>
      <c r="EB6560" s="49"/>
      <c r="EC6560" s="49"/>
      <c r="ED6560" s="49"/>
      <c r="EE6560" s="49"/>
      <c r="EF6560" s="49"/>
      <c r="EG6560" s="49"/>
      <c r="EH6560" s="49"/>
      <c r="EI6560" s="49"/>
      <c r="EJ6560" s="49"/>
      <c r="EK6560" s="49"/>
      <c r="EL6560" s="49"/>
      <c r="EM6560" s="49"/>
      <c r="EN6560" s="49"/>
      <c r="EO6560" s="49"/>
      <c r="EP6560" s="49"/>
      <c r="EQ6560" s="49"/>
      <c r="ER6560" s="49"/>
      <c r="ES6560" s="49"/>
      <c r="ET6560" s="49"/>
      <c r="EU6560" s="49"/>
      <c r="EV6560" s="49"/>
      <c r="EW6560" s="49"/>
      <c r="EX6560" s="49"/>
      <c r="EY6560" s="49"/>
      <c r="EZ6560" s="49"/>
      <c r="FA6560" s="49"/>
      <c r="FB6560" s="49"/>
      <c r="FC6560" s="49"/>
      <c r="FD6560" s="49"/>
      <c r="FE6560" s="49"/>
      <c r="FF6560" s="49"/>
      <c r="FG6560" s="49"/>
      <c r="FH6560" s="49"/>
      <c r="FI6560" s="49"/>
      <c r="FJ6560" s="49"/>
      <c r="FK6560" s="49"/>
      <c r="FL6560" s="49"/>
      <c r="FM6560" s="49"/>
      <c r="FN6560" s="49"/>
      <c r="FO6560" s="49"/>
      <c r="FP6560" s="49"/>
      <c r="FQ6560" s="49"/>
      <c r="FR6560" s="49"/>
      <c r="FS6560" s="49"/>
      <c r="FT6560" s="49"/>
      <c r="FU6560" s="49"/>
      <c r="FV6560" s="49"/>
      <c r="FW6560" s="49"/>
      <c r="FX6560" s="49"/>
      <c r="FY6560" s="49"/>
      <c r="FZ6560" s="49"/>
      <c r="GA6560" s="49"/>
      <c r="GB6560" s="49"/>
      <c r="GC6560" s="49"/>
      <c r="GD6560" s="49"/>
      <c r="GE6560" s="49"/>
      <c r="GF6560" s="49"/>
      <c r="GG6560" s="49"/>
      <c r="GH6560" s="49"/>
      <c r="GI6560" s="49"/>
      <c r="GJ6560" s="49"/>
      <c r="GK6560" s="49"/>
      <c r="GL6560" s="49"/>
      <c r="GM6560" s="49"/>
      <c r="GN6560" s="49"/>
      <c r="GO6560" s="49"/>
      <c r="GP6560" s="49"/>
      <c r="GQ6560" s="49"/>
      <c r="GR6560" s="49"/>
      <c r="GS6560" s="49"/>
      <c r="GT6560" s="49"/>
      <c r="GU6560" s="49"/>
      <c r="GV6560" s="49"/>
      <c r="GW6560" s="49"/>
      <c r="GX6560" s="49"/>
      <c r="GY6560" s="49"/>
      <c r="GZ6560" s="49"/>
      <c r="HA6560" s="49"/>
      <c r="HB6560" s="49"/>
      <c r="HC6560" s="49"/>
      <c r="HD6560" s="49"/>
      <c r="HE6560" s="49"/>
      <c r="HF6560" s="49"/>
      <c r="HG6560" s="49"/>
      <c r="HH6560" s="49"/>
      <c r="HI6560" s="49"/>
      <c r="HJ6560" s="49"/>
      <c r="HK6560" s="49"/>
      <c r="HL6560" s="49"/>
      <c r="HM6560" s="49"/>
      <c r="HN6560" s="49"/>
      <c r="HO6560" s="49"/>
      <c r="HP6560" s="49"/>
      <c r="HQ6560" s="49"/>
      <c r="HR6560" s="49"/>
      <c r="HS6560" s="49"/>
      <c r="HT6560" s="49"/>
      <c r="HU6560" s="49"/>
      <c r="HV6560" s="49"/>
      <c r="HW6560" s="49"/>
      <c r="HX6560" s="49"/>
      <c r="HY6560" s="49"/>
      <c r="HZ6560" s="49"/>
      <c r="IA6560" s="49"/>
      <c r="IB6560" s="49"/>
      <c r="IC6560" s="49"/>
      <c r="ID6560" s="49"/>
      <c r="IE6560" s="49"/>
      <c r="IF6560" s="49"/>
      <c r="IG6560" s="49"/>
      <c r="IH6560" s="49"/>
    </row>
    <row r="6561" spans="1:242">
      <c r="A6561" s="32">
        <v>291</v>
      </c>
      <c r="B6561" s="210" t="s">
        <v>7652</v>
      </c>
      <c r="C6561" s="555"/>
      <c r="D6561" s="32" t="s">
        <v>1808</v>
      </c>
      <c r="E6561" s="195">
        <f t="shared" si="426"/>
        <v>1</v>
      </c>
      <c r="F6561" s="187">
        <v>1</v>
      </c>
      <c r="G6561" s="187"/>
      <c r="H6561" s="187"/>
      <c r="I6561" s="48"/>
      <c r="J6561" s="49"/>
      <c r="K6561" s="49"/>
      <c r="L6561" s="49"/>
      <c r="M6561" s="49"/>
      <c r="N6561" s="49"/>
      <c r="O6561" s="49"/>
      <c r="P6561" s="49"/>
      <c r="Q6561" s="49"/>
      <c r="R6561" s="49"/>
      <c r="S6561" s="49"/>
      <c r="T6561" s="49"/>
      <c r="U6561" s="49"/>
      <c r="V6561" s="49"/>
      <c r="W6561" s="49"/>
      <c r="X6561" s="49"/>
      <c r="Y6561" s="49"/>
      <c r="Z6561" s="49"/>
      <c r="AA6561" s="49"/>
      <c r="AB6561" s="49"/>
      <c r="AC6561" s="49"/>
      <c r="AD6561" s="49"/>
      <c r="AE6561" s="49"/>
      <c r="AF6561" s="49"/>
      <c r="AG6561" s="49"/>
      <c r="AH6561" s="49"/>
      <c r="AI6561" s="49"/>
      <c r="AJ6561" s="49"/>
      <c r="AK6561" s="49"/>
      <c r="AL6561" s="49"/>
      <c r="AM6561" s="49"/>
      <c r="AN6561" s="49"/>
      <c r="AO6561" s="49"/>
      <c r="AP6561" s="49"/>
      <c r="AQ6561" s="49"/>
      <c r="AR6561" s="49"/>
      <c r="AS6561" s="49"/>
      <c r="AT6561" s="49"/>
      <c r="AU6561" s="49"/>
      <c r="AV6561" s="49"/>
      <c r="AW6561" s="49"/>
      <c r="AX6561" s="49"/>
      <c r="AY6561" s="49"/>
      <c r="AZ6561" s="49"/>
      <c r="BA6561" s="49"/>
      <c r="BB6561" s="49"/>
      <c r="BC6561" s="49"/>
      <c r="BD6561" s="49"/>
      <c r="BE6561" s="49"/>
      <c r="BF6561" s="49"/>
      <c r="BG6561" s="49"/>
      <c r="BH6561" s="49"/>
      <c r="BI6561" s="49"/>
      <c r="BJ6561" s="49"/>
      <c r="BK6561" s="49"/>
      <c r="BL6561" s="49"/>
      <c r="BM6561" s="49"/>
      <c r="BN6561" s="49"/>
      <c r="BO6561" s="49"/>
      <c r="BP6561" s="49"/>
      <c r="BQ6561" s="49"/>
      <c r="BR6561" s="49"/>
      <c r="BS6561" s="49"/>
      <c r="BT6561" s="49"/>
      <c r="BU6561" s="49"/>
      <c r="BV6561" s="49"/>
      <c r="BW6561" s="49"/>
      <c r="BX6561" s="49"/>
      <c r="BY6561" s="49"/>
      <c r="BZ6561" s="49"/>
      <c r="CA6561" s="49"/>
      <c r="CB6561" s="49"/>
      <c r="CC6561" s="49"/>
      <c r="CD6561" s="49"/>
      <c r="CE6561" s="49"/>
      <c r="CF6561" s="49"/>
      <c r="CG6561" s="49"/>
      <c r="CH6561" s="49"/>
      <c r="CI6561" s="49"/>
      <c r="CJ6561" s="49"/>
      <c r="CK6561" s="49"/>
      <c r="CL6561" s="49"/>
      <c r="CM6561" s="49"/>
      <c r="CN6561" s="49"/>
      <c r="CO6561" s="49"/>
      <c r="CP6561" s="49"/>
      <c r="CQ6561" s="49"/>
      <c r="CR6561" s="49"/>
      <c r="CS6561" s="49"/>
      <c r="CT6561" s="49"/>
      <c r="CU6561" s="49"/>
      <c r="CV6561" s="49"/>
      <c r="CW6561" s="49"/>
      <c r="CX6561" s="49"/>
      <c r="CY6561" s="49"/>
      <c r="CZ6561" s="49"/>
      <c r="DA6561" s="49"/>
      <c r="DB6561" s="49"/>
      <c r="DC6561" s="49"/>
      <c r="DD6561" s="49"/>
      <c r="DE6561" s="49"/>
      <c r="DF6561" s="49"/>
      <c r="DG6561" s="49"/>
      <c r="DH6561" s="49"/>
      <c r="DI6561" s="49"/>
      <c r="DJ6561" s="49"/>
      <c r="DK6561" s="49"/>
      <c r="DL6561" s="49"/>
      <c r="DM6561" s="49"/>
      <c r="DN6561" s="49"/>
      <c r="DO6561" s="49"/>
      <c r="DP6561" s="49"/>
      <c r="DQ6561" s="49"/>
      <c r="DR6561" s="49"/>
      <c r="DS6561" s="49"/>
      <c r="DT6561" s="49"/>
      <c r="DU6561" s="49"/>
      <c r="DV6561" s="49"/>
      <c r="DW6561" s="49"/>
      <c r="DX6561" s="49"/>
      <c r="DY6561" s="49"/>
      <c r="DZ6561" s="49"/>
      <c r="EA6561" s="49"/>
      <c r="EB6561" s="49"/>
      <c r="EC6561" s="49"/>
      <c r="ED6561" s="49"/>
      <c r="EE6561" s="49"/>
      <c r="EF6561" s="49"/>
      <c r="EG6561" s="49"/>
      <c r="EH6561" s="49"/>
      <c r="EI6561" s="49"/>
      <c r="EJ6561" s="49"/>
      <c r="EK6561" s="49"/>
      <c r="EL6561" s="49"/>
      <c r="EM6561" s="49"/>
      <c r="EN6561" s="49"/>
      <c r="EO6561" s="49"/>
      <c r="EP6561" s="49"/>
      <c r="EQ6561" s="49"/>
      <c r="ER6561" s="49"/>
      <c r="ES6561" s="49"/>
      <c r="ET6561" s="49"/>
      <c r="EU6561" s="49"/>
      <c r="EV6561" s="49"/>
      <c r="EW6561" s="49"/>
      <c r="EX6561" s="49"/>
      <c r="EY6561" s="49"/>
      <c r="EZ6561" s="49"/>
      <c r="FA6561" s="49"/>
      <c r="FB6561" s="49"/>
      <c r="FC6561" s="49"/>
      <c r="FD6561" s="49"/>
      <c r="FE6561" s="49"/>
      <c r="FF6561" s="49"/>
      <c r="FG6561" s="49"/>
      <c r="FH6561" s="49"/>
      <c r="FI6561" s="49"/>
      <c r="FJ6561" s="49"/>
      <c r="FK6561" s="49"/>
      <c r="FL6561" s="49"/>
      <c r="FM6561" s="49"/>
      <c r="FN6561" s="49"/>
      <c r="FO6561" s="49"/>
      <c r="FP6561" s="49"/>
      <c r="FQ6561" s="49"/>
      <c r="FR6561" s="49"/>
      <c r="FS6561" s="49"/>
      <c r="FT6561" s="49"/>
      <c r="FU6561" s="49"/>
      <c r="FV6561" s="49"/>
      <c r="FW6561" s="49"/>
      <c r="FX6561" s="49"/>
      <c r="FY6561" s="49"/>
      <c r="FZ6561" s="49"/>
      <c r="GA6561" s="49"/>
      <c r="GB6561" s="49"/>
      <c r="GC6561" s="49"/>
      <c r="GD6561" s="49"/>
      <c r="GE6561" s="49"/>
      <c r="GF6561" s="49"/>
      <c r="GG6561" s="49"/>
      <c r="GH6561" s="49"/>
      <c r="GI6561" s="49"/>
      <c r="GJ6561" s="49"/>
      <c r="GK6561" s="49"/>
      <c r="GL6561" s="49"/>
      <c r="GM6561" s="49"/>
      <c r="GN6561" s="49"/>
      <c r="GO6561" s="49"/>
      <c r="GP6561" s="49"/>
      <c r="GQ6561" s="49"/>
      <c r="GR6561" s="49"/>
      <c r="GS6561" s="49"/>
      <c r="GT6561" s="49"/>
      <c r="GU6561" s="49"/>
      <c r="GV6561" s="49"/>
      <c r="GW6561" s="49"/>
      <c r="GX6561" s="49"/>
      <c r="GY6561" s="49"/>
      <c r="GZ6561" s="49"/>
      <c r="HA6561" s="49"/>
      <c r="HB6561" s="49"/>
      <c r="HC6561" s="49"/>
      <c r="HD6561" s="49"/>
      <c r="HE6561" s="49"/>
      <c r="HF6561" s="49"/>
      <c r="HG6561" s="49"/>
      <c r="HH6561" s="49"/>
      <c r="HI6561" s="49"/>
      <c r="HJ6561" s="49"/>
      <c r="HK6561" s="49"/>
      <c r="HL6561" s="49"/>
      <c r="HM6561" s="49"/>
      <c r="HN6561" s="49"/>
      <c r="HO6561" s="49"/>
      <c r="HP6561" s="49"/>
      <c r="HQ6561" s="49"/>
      <c r="HR6561" s="49"/>
      <c r="HS6561" s="49"/>
      <c r="HT6561" s="49"/>
      <c r="HU6561" s="49"/>
      <c r="HV6561" s="49"/>
      <c r="HW6561" s="49"/>
      <c r="HX6561" s="49"/>
      <c r="HY6561" s="49"/>
      <c r="HZ6561" s="49"/>
      <c r="IA6561" s="49"/>
      <c r="IB6561" s="49"/>
      <c r="IC6561" s="49"/>
      <c r="ID6561" s="49"/>
      <c r="IE6561" s="49"/>
      <c r="IF6561" s="49"/>
      <c r="IG6561" s="49"/>
      <c r="IH6561" s="49"/>
    </row>
    <row r="6562" spans="1:242">
      <c r="A6562" s="32">
        <v>292</v>
      </c>
      <c r="B6562" s="210" t="s">
        <v>7653</v>
      </c>
      <c r="C6562" s="555"/>
      <c r="D6562" s="32" t="s">
        <v>1808</v>
      </c>
      <c r="E6562" s="195">
        <f t="shared" si="426"/>
        <v>1</v>
      </c>
      <c r="F6562" s="187">
        <v>1</v>
      </c>
      <c r="G6562" s="187"/>
      <c r="H6562" s="187"/>
      <c r="I6562" s="48"/>
      <c r="J6562" s="49"/>
      <c r="K6562" s="49"/>
      <c r="L6562" s="49"/>
      <c r="M6562" s="49"/>
      <c r="N6562" s="49"/>
      <c r="O6562" s="49"/>
      <c r="P6562" s="49"/>
      <c r="Q6562" s="49"/>
      <c r="R6562" s="49"/>
      <c r="S6562" s="49"/>
      <c r="T6562" s="49"/>
      <c r="U6562" s="49"/>
      <c r="V6562" s="49"/>
      <c r="W6562" s="49"/>
      <c r="X6562" s="49"/>
      <c r="Y6562" s="49"/>
      <c r="Z6562" s="49"/>
      <c r="AA6562" s="49"/>
      <c r="AB6562" s="49"/>
      <c r="AC6562" s="49"/>
      <c r="AD6562" s="49"/>
      <c r="AE6562" s="49"/>
      <c r="AF6562" s="49"/>
      <c r="AG6562" s="49"/>
      <c r="AH6562" s="49"/>
      <c r="AI6562" s="49"/>
      <c r="AJ6562" s="49"/>
      <c r="AK6562" s="49"/>
      <c r="AL6562" s="49"/>
      <c r="AM6562" s="49"/>
      <c r="AN6562" s="49"/>
      <c r="AO6562" s="49"/>
      <c r="AP6562" s="49"/>
      <c r="AQ6562" s="49"/>
      <c r="AR6562" s="49"/>
      <c r="AS6562" s="49"/>
      <c r="AT6562" s="49"/>
      <c r="AU6562" s="49"/>
      <c r="AV6562" s="49"/>
      <c r="AW6562" s="49"/>
      <c r="AX6562" s="49"/>
      <c r="AY6562" s="49"/>
      <c r="AZ6562" s="49"/>
      <c r="BA6562" s="49"/>
      <c r="BB6562" s="49"/>
      <c r="BC6562" s="49"/>
      <c r="BD6562" s="49"/>
      <c r="BE6562" s="49"/>
      <c r="BF6562" s="49"/>
      <c r="BG6562" s="49"/>
      <c r="BH6562" s="49"/>
      <c r="BI6562" s="49"/>
      <c r="BJ6562" s="49"/>
      <c r="BK6562" s="49"/>
      <c r="BL6562" s="49"/>
      <c r="BM6562" s="49"/>
      <c r="BN6562" s="49"/>
      <c r="BO6562" s="49"/>
      <c r="BP6562" s="49"/>
      <c r="BQ6562" s="49"/>
      <c r="BR6562" s="49"/>
      <c r="BS6562" s="49"/>
      <c r="BT6562" s="49"/>
      <c r="BU6562" s="49"/>
      <c r="BV6562" s="49"/>
      <c r="BW6562" s="49"/>
      <c r="BX6562" s="49"/>
      <c r="BY6562" s="49"/>
      <c r="BZ6562" s="49"/>
      <c r="CA6562" s="49"/>
      <c r="CB6562" s="49"/>
      <c r="CC6562" s="49"/>
      <c r="CD6562" s="49"/>
      <c r="CE6562" s="49"/>
      <c r="CF6562" s="49"/>
      <c r="CG6562" s="49"/>
      <c r="CH6562" s="49"/>
      <c r="CI6562" s="49"/>
      <c r="CJ6562" s="49"/>
      <c r="CK6562" s="49"/>
      <c r="CL6562" s="49"/>
      <c r="CM6562" s="49"/>
      <c r="CN6562" s="49"/>
      <c r="CO6562" s="49"/>
      <c r="CP6562" s="49"/>
      <c r="CQ6562" s="49"/>
      <c r="CR6562" s="49"/>
      <c r="CS6562" s="49"/>
      <c r="CT6562" s="49"/>
      <c r="CU6562" s="49"/>
      <c r="CV6562" s="49"/>
      <c r="CW6562" s="49"/>
      <c r="CX6562" s="49"/>
      <c r="CY6562" s="49"/>
      <c r="CZ6562" s="49"/>
      <c r="DA6562" s="49"/>
      <c r="DB6562" s="49"/>
      <c r="DC6562" s="49"/>
      <c r="DD6562" s="49"/>
      <c r="DE6562" s="49"/>
      <c r="DF6562" s="49"/>
      <c r="DG6562" s="49"/>
      <c r="DH6562" s="49"/>
      <c r="DI6562" s="49"/>
      <c r="DJ6562" s="49"/>
      <c r="DK6562" s="49"/>
      <c r="DL6562" s="49"/>
      <c r="DM6562" s="49"/>
      <c r="DN6562" s="49"/>
      <c r="DO6562" s="49"/>
      <c r="DP6562" s="49"/>
      <c r="DQ6562" s="49"/>
      <c r="DR6562" s="49"/>
      <c r="DS6562" s="49"/>
      <c r="DT6562" s="49"/>
      <c r="DU6562" s="49"/>
      <c r="DV6562" s="49"/>
      <c r="DW6562" s="49"/>
      <c r="DX6562" s="49"/>
      <c r="DY6562" s="49"/>
      <c r="DZ6562" s="49"/>
      <c r="EA6562" s="49"/>
      <c r="EB6562" s="49"/>
      <c r="EC6562" s="49"/>
      <c r="ED6562" s="49"/>
      <c r="EE6562" s="49"/>
      <c r="EF6562" s="49"/>
      <c r="EG6562" s="49"/>
      <c r="EH6562" s="49"/>
      <c r="EI6562" s="49"/>
      <c r="EJ6562" s="49"/>
      <c r="EK6562" s="49"/>
      <c r="EL6562" s="49"/>
      <c r="EM6562" s="49"/>
      <c r="EN6562" s="49"/>
      <c r="EO6562" s="49"/>
      <c r="EP6562" s="49"/>
      <c r="EQ6562" s="49"/>
      <c r="ER6562" s="49"/>
      <c r="ES6562" s="49"/>
      <c r="ET6562" s="49"/>
      <c r="EU6562" s="49"/>
      <c r="EV6562" s="49"/>
      <c r="EW6562" s="49"/>
      <c r="EX6562" s="49"/>
      <c r="EY6562" s="49"/>
      <c r="EZ6562" s="49"/>
      <c r="FA6562" s="49"/>
      <c r="FB6562" s="49"/>
      <c r="FC6562" s="49"/>
      <c r="FD6562" s="49"/>
      <c r="FE6562" s="49"/>
      <c r="FF6562" s="49"/>
      <c r="FG6562" s="49"/>
      <c r="FH6562" s="49"/>
      <c r="FI6562" s="49"/>
      <c r="FJ6562" s="49"/>
      <c r="FK6562" s="49"/>
      <c r="FL6562" s="49"/>
      <c r="FM6562" s="49"/>
      <c r="FN6562" s="49"/>
      <c r="FO6562" s="49"/>
      <c r="FP6562" s="49"/>
      <c r="FQ6562" s="49"/>
      <c r="FR6562" s="49"/>
      <c r="FS6562" s="49"/>
      <c r="FT6562" s="49"/>
      <c r="FU6562" s="49"/>
      <c r="FV6562" s="49"/>
      <c r="FW6562" s="49"/>
      <c r="FX6562" s="49"/>
      <c r="FY6562" s="49"/>
      <c r="FZ6562" s="49"/>
      <c r="GA6562" s="49"/>
      <c r="GB6562" s="49"/>
      <c r="GC6562" s="49"/>
      <c r="GD6562" s="49"/>
      <c r="GE6562" s="49"/>
      <c r="GF6562" s="49"/>
      <c r="GG6562" s="49"/>
      <c r="GH6562" s="49"/>
      <c r="GI6562" s="49"/>
      <c r="GJ6562" s="49"/>
      <c r="GK6562" s="49"/>
      <c r="GL6562" s="49"/>
      <c r="GM6562" s="49"/>
      <c r="GN6562" s="49"/>
      <c r="GO6562" s="49"/>
      <c r="GP6562" s="49"/>
      <c r="GQ6562" s="49"/>
      <c r="GR6562" s="49"/>
      <c r="GS6562" s="49"/>
      <c r="GT6562" s="49"/>
      <c r="GU6562" s="49"/>
      <c r="GV6562" s="49"/>
      <c r="GW6562" s="49"/>
      <c r="GX6562" s="49"/>
      <c r="GY6562" s="49"/>
      <c r="GZ6562" s="49"/>
      <c r="HA6562" s="49"/>
      <c r="HB6562" s="49"/>
      <c r="HC6562" s="49"/>
      <c r="HD6562" s="49"/>
      <c r="HE6562" s="49"/>
      <c r="HF6562" s="49"/>
      <c r="HG6562" s="49"/>
      <c r="HH6562" s="49"/>
      <c r="HI6562" s="49"/>
      <c r="HJ6562" s="49"/>
      <c r="HK6562" s="49"/>
      <c r="HL6562" s="49"/>
      <c r="HM6562" s="49"/>
      <c r="HN6562" s="49"/>
      <c r="HO6562" s="49"/>
      <c r="HP6562" s="49"/>
      <c r="HQ6562" s="49"/>
      <c r="HR6562" s="49"/>
      <c r="HS6562" s="49"/>
      <c r="HT6562" s="49"/>
      <c r="HU6562" s="49"/>
      <c r="HV6562" s="49"/>
      <c r="HW6562" s="49"/>
      <c r="HX6562" s="49"/>
      <c r="HY6562" s="49"/>
      <c r="HZ6562" s="49"/>
      <c r="IA6562" s="49"/>
      <c r="IB6562" s="49"/>
      <c r="IC6562" s="49"/>
      <c r="ID6562" s="49"/>
      <c r="IE6562" s="49"/>
      <c r="IF6562" s="49"/>
      <c r="IG6562" s="49"/>
      <c r="IH6562" s="49"/>
    </row>
    <row r="6563" spans="1:242">
      <c r="A6563" s="32">
        <v>293</v>
      </c>
      <c r="B6563" s="210" t="s">
        <v>7654</v>
      </c>
      <c r="C6563" s="555"/>
      <c r="D6563" s="32" t="s">
        <v>1808</v>
      </c>
      <c r="E6563" s="195">
        <f t="shared" si="426"/>
        <v>1</v>
      </c>
      <c r="F6563" s="187">
        <v>1</v>
      </c>
      <c r="G6563" s="187"/>
      <c r="H6563" s="187"/>
      <c r="I6563" s="48"/>
      <c r="J6563" s="49"/>
      <c r="K6563" s="49"/>
      <c r="L6563" s="49"/>
      <c r="M6563" s="49"/>
      <c r="N6563" s="49"/>
      <c r="O6563" s="49"/>
      <c r="P6563" s="49"/>
      <c r="Q6563" s="49"/>
      <c r="R6563" s="49"/>
      <c r="S6563" s="49"/>
      <c r="T6563" s="49"/>
      <c r="U6563" s="49"/>
      <c r="V6563" s="49"/>
      <c r="W6563" s="49"/>
      <c r="X6563" s="49"/>
      <c r="Y6563" s="49"/>
      <c r="Z6563" s="49"/>
      <c r="AA6563" s="49"/>
      <c r="AB6563" s="49"/>
      <c r="AC6563" s="49"/>
      <c r="AD6563" s="49"/>
      <c r="AE6563" s="49"/>
      <c r="AF6563" s="49"/>
      <c r="AG6563" s="49"/>
      <c r="AH6563" s="49"/>
      <c r="AI6563" s="49"/>
      <c r="AJ6563" s="49"/>
      <c r="AK6563" s="49"/>
      <c r="AL6563" s="49"/>
      <c r="AM6563" s="49"/>
      <c r="AN6563" s="49"/>
      <c r="AO6563" s="49"/>
      <c r="AP6563" s="49"/>
      <c r="AQ6563" s="49"/>
      <c r="AR6563" s="49"/>
      <c r="AS6563" s="49"/>
      <c r="AT6563" s="49"/>
      <c r="AU6563" s="49"/>
      <c r="AV6563" s="49"/>
      <c r="AW6563" s="49"/>
      <c r="AX6563" s="49"/>
      <c r="AY6563" s="49"/>
      <c r="AZ6563" s="49"/>
      <c r="BA6563" s="49"/>
      <c r="BB6563" s="49"/>
      <c r="BC6563" s="49"/>
      <c r="BD6563" s="49"/>
      <c r="BE6563" s="49"/>
      <c r="BF6563" s="49"/>
      <c r="BG6563" s="49"/>
      <c r="BH6563" s="49"/>
      <c r="BI6563" s="49"/>
      <c r="BJ6563" s="49"/>
      <c r="BK6563" s="49"/>
      <c r="BL6563" s="49"/>
      <c r="BM6563" s="49"/>
      <c r="BN6563" s="49"/>
      <c r="BO6563" s="49"/>
      <c r="BP6563" s="49"/>
      <c r="BQ6563" s="49"/>
      <c r="BR6563" s="49"/>
      <c r="BS6563" s="49"/>
      <c r="BT6563" s="49"/>
      <c r="BU6563" s="49"/>
      <c r="BV6563" s="49"/>
      <c r="BW6563" s="49"/>
      <c r="BX6563" s="49"/>
      <c r="BY6563" s="49"/>
      <c r="BZ6563" s="49"/>
      <c r="CA6563" s="49"/>
      <c r="CB6563" s="49"/>
      <c r="CC6563" s="49"/>
      <c r="CD6563" s="49"/>
      <c r="CE6563" s="49"/>
      <c r="CF6563" s="49"/>
      <c r="CG6563" s="49"/>
      <c r="CH6563" s="49"/>
      <c r="CI6563" s="49"/>
      <c r="CJ6563" s="49"/>
      <c r="CK6563" s="49"/>
      <c r="CL6563" s="49"/>
      <c r="CM6563" s="49"/>
      <c r="CN6563" s="49"/>
      <c r="CO6563" s="49"/>
      <c r="CP6563" s="49"/>
      <c r="CQ6563" s="49"/>
      <c r="CR6563" s="49"/>
      <c r="CS6563" s="49"/>
      <c r="CT6563" s="49"/>
      <c r="CU6563" s="49"/>
      <c r="CV6563" s="49"/>
      <c r="CW6563" s="49"/>
      <c r="CX6563" s="49"/>
      <c r="CY6563" s="49"/>
      <c r="CZ6563" s="49"/>
      <c r="DA6563" s="49"/>
      <c r="DB6563" s="49"/>
      <c r="DC6563" s="49"/>
      <c r="DD6563" s="49"/>
      <c r="DE6563" s="49"/>
      <c r="DF6563" s="49"/>
      <c r="DG6563" s="49"/>
      <c r="DH6563" s="49"/>
      <c r="DI6563" s="49"/>
      <c r="DJ6563" s="49"/>
      <c r="DK6563" s="49"/>
      <c r="DL6563" s="49"/>
      <c r="DM6563" s="49"/>
      <c r="DN6563" s="49"/>
      <c r="DO6563" s="49"/>
      <c r="DP6563" s="49"/>
      <c r="DQ6563" s="49"/>
      <c r="DR6563" s="49"/>
      <c r="DS6563" s="49"/>
      <c r="DT6563" s="49"/>
      <c r="DU6563" s="49"/>
      <c r="DV6563" s="49"/>
      <c r="DW6563" s="49"/>
      <c r="DX6563" s="49"/>
      <c r="DY6563" s="49"/>
      <c r="DZ6563" s="49"/>
      <c r="EA6563" s="49"/>
      <c r="EB6563" s="49"/>
      <c r="EC6563" s="49"/>
      <c r="ED6563" s="49"/>
      <c r="EE6563" s="49"/>
      <c r="EF6563" s="49"/>
      <c r="EG6563" s="49"/>
      <c r="EH6563" s="49"/>
      <c r="EI6563" s="49"/>
      <c r="EJ6563" s="49"/>
      <c r="EK6563" s="49"/>
      <c r="EL6563" s="49"/>
      <c r="EM6563" s="49"/>
      <c r="EN6563" s="49"/>
      <c r="EO6563" s="49"/>
      <c r="EP6563" s="49"/>
      <c r="EQ6563" s="49"/>
      <c r="ER6563" s="49"/>
      <c r="ES6563" s="49"/>
      <c r="ET6563" s="49"/>
      <c r="EU6563" s="49"/>
      <c r="EV6563" s="49"/>
      <c r="EW6563" s="49"/>
      <c r="EX6563" s="49"/>
      <c r="EY6563" s="49"/>
      <c r="EZ6563" s="49"/>
      <c r="FA6563" s="49"/>
      <c r="FB6563" s="49"/>
      <c r="FC6563" s="49"/>
      <c r="FD6563" s="49"/>
      <c r="FE6563" s="49"/>
      <c r="FF6563" s="49"/>
      <c r="FG6563" s="49"/>
      <c r="FH6563" s="49"/>
      <c r="FI6563" s="49"/>
      <c r="FJ6563" s="49"/>
      <c r="FK6563" s="49"/>
      <c r="FL6563" s="49"/>
      <c r="FM6563" s="49"/>
      <c r="FN6563" s="49"/>
      <c r="FO6563" s="49"/>
      <c r="FP6563" s="49"/>
      <c r="FQ6563" s="49"/>
      <c r="FR6563" s="49"/>
      <c r="FS6563" s="49"/>
      <c r="FT6563" s="49"/>
      <c r="FU6563" s="49"/>
      <c r="FV6563" s="49"/>
      <c r="FW6563" s="49"/>
      <c r="FX6563" s="49"/>
      <c r="FY6563" s="49"/>
      <c r="FZ6563" s="49"/>
      <c r="GA6563" s="49"/>
      <c r="GB6563" s="49"/>
      <c r="GC6563" s="49"/>
      <c r="GD6563" s="49"/>
      <c r="GE6563" s="49"/>
      <c r="GF6563" s="49"/>
      <c r="GG6563" s="49"/>
      <c r="GH6563" s="49"/>
      <c r="GI6563" s="49"/>
      <c r="GJ6563" s="49"/>
      <c r="GK6563" s="49"/>
      <c r="GL6563" s="49"/>
      <c r="GM6563" s="49"/>
      <c r="GN6563" s="49"/>
      <c r="GO6563" s="49"/>
      <c r="GP6563" s="49"/>
      <c r="GQ6563" s="49"/>
      <c r="GR6563" s="49"/>
      <c r="GS6563" s="49"/>
      <c r="GT6563" s="49"/>
      <c r="GU6563" s="49"/>
      <c r="GV6563" s="49"/>
      <c r="GW6563" s="49"/>
      <c r="GX6563" s="49"/>
      <c r="GY6563" s="49"/>
      <c r="GZ6563" s="49"/>
      <c r="HA6563" s="49"/>
      <c r="HB6563" s="49"/>
      <c r="HC6563" s="49"/>
      <c r="HD6563" s="49"/>
      <c r="HE6563" s="49"/>
      <c r="HF6563" s="49"/>
      <c r="HG6563" s="49"/>
      <c r="HH6563" s="49"/>
      <c r="HI6563" s="49"/>
      <c r="HJ6563" s="49"/>
      <c r="HK6563" s="49"/>
      <c r="HL6563" s="49"/>
      <c r="HM6563" s="49"/>
      <c r="HN6563" s="49"/>
      <c r="HO6563" s="49"/>
      <c r="HP6563" s="49"/>
      <c r="HQ6563" s="49"/>
      <c r="HR6563" s="49"/>
      <c r="HS6563" s="49"/>
      <c r="HT6563" s="49"/>
      <c r="HU6563" s="49"/>
      <c r="HV6563" s="49"/>
      <c r="HW6563" s="49"/>
      <c r="HX6563" s="49"/>
      <c r="HY6563" s="49"/>
      <c r="HZ6563" s="49"/>
      <c r="IA6563" s="49"/>
      <c r="IB6563" s="49"/>
      <c r="IC6563" s="49"/>
      <c r="ID6563" s="49"/>
      <c r="IE6563" s="49"/>
      <c r="IF6563" s="49"/>
      <c r="IG6563" s="49"/>
      <c r="IH6563" s="49"/>
    </row>
    <row r="6564" spans="1:242">
      <c r="A6564" s="32">
        <v>294</v>
      </c>
      <c r="B6564" s="210" t="s">
        <v>7655</v>
      </c>
      <c r="C6564" s="555"/>
      <c r="D6564" s="32" t="s">
        <v>1808</v>
      </c>
      <c r="E6564" s="195">
        <f t="shared" si="426"/>
        <v>1</v>
      </c>
      <c r="F6564" s="187">
        <v>1</v>
      </c>
      <c r="G6564" s="187"/>
      <c r="H6564" s="187"/>
      <c r="I6564" s="48"/>
      <c r="J6564" s="49"/>
      <c r="K6564" s="49"/>
      <c r="L6564" s="49"/>
      <c r="M6564" s="49"/>
      <c r="N6564" s="49"/>
      <c r="O6564" s="49"/>
      <c r="P6564" s="49"/>
      <c r="Q6564" s="49"/>
      <c r="R6564" s="49"/>
      <c r="S6564" s="49"/>
      <c r="T6564" s="49"/>
      <c r="U6564" s="49"/>
      <c r="V6564" s="49"/>
      <c r="W6564" s="49"/>
      <c r="X6564" s="49"/>
      <c r="Y6564" s="49"/>
      <c r="Z6564" s="49"/>
      <c r="AA6564" s="49"/>
      <c r="AB6564" s="49"/>
      <c r="AC6564" s="49"/>
      <c r="AD6564" s="49"/>
      <c r="AE6564" s="49"/>
      <c r="AF6564" s="49"/>
      <c r="AG6564" s="49"/>
      <c r="AH6564" s="49"/>
      <c r="AI6564" s="49"/>
      <c r="AJ6564" s="49"/>
      <c r="AK6564" s="49"/>
      <c r="AL6564" s="49"/>
      <c r="AM6564" s="49"/>
      <c r="AN6564" s="49"/>
      <c r="AO6564" s="49"/>
      <c r="AP6564" s="49"/>
      <c r="AQ6564" s="49"/>
      <c r="AR6564" s="49"/>
      <c r="AS6564" s="49"/>
      <c r="AT6564" s="49"/>
      <c r="AU6564" s="49"/>
      <c r="AV6564" s="49"/>
      <c r="AW6564" s="49"/>
      <c r="AX6564" s="49"/>
      <c r="AY6564" s="49"/>
      <c r="AZ6564" s="49"/>
      <c r="BA6564" s="49"/>
      <c r="BB6564" s="49"/>
      <c r="BC6564" s="49"/>
      <c r="BD6564" s="49"/>
      <c r="BE6564" s="49"/>
      <c r="BF6564" s="49"/>
      <c r="BG6564" s="49"/>
      <c r="BH6564" s="49"/>
      <c r="BI6564" s="49"/>
      <c r="BJ6564" s="49"/>
      <c r="BK6564" s="49"/>
      <c r="BL6564" s="49"/>
      <c r="BM6564" s="49"/>
      <c r="BN6564" s="49"/>
      <c r="BO6564" s="49"/>
      <c r="BP6564" s="49"/>
      <c r="BQ6564" s="49"/>
      <c r="BR6564" s="49"/>
      <c r="BS6564" s="49"/>
      <c r="BT6564" s="49"/>
      <c r="BU6564" s="49"/>
      <c r="BV6564" s="49"/>
      <c r="BW6564" s="49"/>
      <c r="BX6564" s="49"/>
      <c r="BY6564" s="49"/>
      <c r="BZ6564" s="49"/>
      <c r="CA6564" s="49"/>
      <c r="CB6564" s="49"/>
      <c r="CC6564" s="49"/>
      <c r="CD6564" s="49"/>
      <c r="CE6564" s="49"/>
      <c r="CF6564" s="49"/>
      <c r="CG6564" s="49"/>
      <c r="CH6564" s="49"/>
      <c r="CI6564" s="49"/>
      <c r="CJ6564" s="49"/>
      <c r="CK6564" s="49"/>
      <c r="CL6564" s="49"/>
      <c r="CM6564" s="49"/>
      <c r="CN6564" s="49"/>
      <c r="CO6564" s="49"/>
      <c r="CP6564" s="49"/>
      <c r="CQ6564" s="49"/>
      <c r="CR6564" s="49"/>
      <c r="CS6564" s="49"/>
      <c r="CT6564" s="49"/>
      <c r="CU6564" s="49"/>
      <c r="CV6564" s="49"/>
      <c r="CW6564" s="49"/>
      <c r="CX6564" s="49"/>
      <c r="CY6564" s="49"/>
      <c r="CZ6564" s="49"/>
      <c r="DA6564" s="49"/>
      <c r="DB6564" s="49"/>
      <c r="DC6564" s="49"/>
      <c r="DD6564" s="49"/>
      <c r="DE6564" s="49"/>
      <c r="DF6564" s="49"/>
      <c r="DG6564" s="49"/>
      <c r="DH6564" s="49"/>
      <c r="DI6564" s="49"/>
      <c r="DJ6564" s="49"/>
      <c r="DK6564" s="49"/>
      <c r="DL6564" s="49"/>
      <c r="DM6564" s="49"/>
      <c r="DN6564" s="49"/>
      <c r="DO6564" s="49"/>
      <c r="DP6564" s="49"/>
      <c r="DQ6564" s="49"/>
      <c r="DR6564" s="49"/>
      <c r="DS6564" s="49"/>
      <c r="DT6564" s="49"/>
      <c r="DU6564" s="49"/>
      <c r="DV6564" s="49"/>
      <c r="DW6564" s="49"/>
      <c r="DX6564" s="49"/>
      <c r="DY6564" s="49"/>
      <c r="DZ6564" s="49"/>
      <c r="EA6564" s="49"/>
      <c r="EB6564" s="49"/>
      <c r="EC6564" s="49"/>
      <c r="ED6564" s="49"/>
      <c r="EE6564" s="49"/>
      <c r="EF6564" s="49"/>
      <c r="EG6564" s="49"/>
      <c r="EH6564" s="49"/>
      <c r="EI6564" s="49"/>
      <c r="EJ6564" s="49"/>
      <c r="EK6564" s="49"/>
      <c r="EL6564" s="49"/>
      <c r="EM6564" s="49"/>
      <c r="EN6564" s="49"/>
      <c r="EO6564" s="49"/>
      <c r="EP6564" s="49"/>
      <c r="EQ6564" s="49"/>
      <c r="ER6564" s="49"/>
      <c r="ES6564" s="49"/>
      <c r="ET6564" s="49"/>
      <c r="EU6564" s="49"/>
      <c r="EV6564" s="49"/>
      <c r="EW6564" s="49"/>
      <c r="EX6564" s="49"/>
      <c r="EY6564" s="49"/>
      <c r="EZ6564" s="49"/>
      <c r="FA6564" s="49"/>
      <c r="FB6564" s="49"/>
      <c r="FC6564" s="49"/>
      <c r="FD6564" s="49"/>
      <c r="FE6564" s="49"/>
      <c r="FF6564" s="49"/>
      <c r="FG6564" s="49"/>
      <c r="FH6564" s="49"/>
      <c r="FI6564" s="49"/>
      <c r="FJ6564" s="49"/>
      <c r="FK6564" s="49"/>
      <c r="FL6564" s="49"/>
      <c r="FM6564" s="49"/>
      <c r="FN6564" s="49"/>
      <c r="FO6564" s="49"/>
      <c r="FP6564" s="49"/>
      <c r="FQ6564" s="49"/>
      <c r="FR6564" s="49"/>
      <c r="FS6564" s="49"/>
      <c r="FT6564" s="49"/>
      <c r="FU6564" s="49"/>
      <c r="FV6564" s="49"/>
      <c r="FW6564" s="49"/>
      <c r="FX6564" s="49"/>
      <c r="FY6564" s="49"/>
      <c r="FZ6564" s="49"/>
      <c r="GA6564" s="49"/>
      <c r="GB6564" s="49"/>
      <c r="GC6564" s="49"/>
      <c r="GD6564" s="49"/>
      <c r="GE6564" s="49"/>
      <c r="GF6564" s="49"/>
      <c r="GG6564" s="49"/>
      <c r="GH6564" s="49"/>
      <c r="GI6564" s="49"/>
      <c r="GJ6564" s="49"/>
      <c r="GK6564" s="49"/>
      <c r="GL6564" s="49"/>
      <c r="GM6564" s="49"/>
      <c r="GN6564" s="49"/>
      <c r="GO6564" s="49"/>
      <c r="GP6564" s="49"/>
      <c r="GQ6564" s="49"/>
      <c r="GR6564" s="49"/>
      <c r="GS6564" s="49"/>
      <c r="GT6564" s="49"/>
      <c r="GU6564" s="49"/>
      <c r="GV6564" s="49"/>
      <c r="GW6564" s="49"/>
      <c r="GX6564" s="49"/>
      <c r="GY6564" s="49"/>
      <c r="GZ6564" s="49"/>
      <c r="HA6564" s="49"/>
      <c r="HB6564" s="49"/>
      <c r="HC6564" s="49"/>
      <c r="HD6564" s="49"/>
      <c r="HE6564" s="49"/>
      <c r="HF6564" s="49"/>
      <c r="HG6564" s="49"/>
      <c r="HH6564" s="49"/>
      <c r="HI6564" s="49"/>
      <c r="HJ6564" s="49"/>
      <c r="HK6564" s="49"/>
      <c r="HL6564" s="49"/>
      <c r="HM6564" s="49"/>
      <c r="HN6564" s="49"/>
      <c r="HO6564" s="49"/>
      <c r="HP6564" s="49"/>
      <c r="HQ6564" s="49"/>
      <c r="HR6564" s="49"/>
      <c r="HS6564" s="49"/>
      <c r="HT6564" s="49"/>
      <c r="HU6564" s="49"/>
      <c r="HV6564" s="49"/>
      <c r="HW6564" s="49"/>
      <c r="HX6564" s="49"/>
      <c r="HY6564" s="49"/>
      <c r="HZ6564" s="49"/>
      <c r="IA6564" s="49"/>
      <c r="IB6564" s="49"/>
      <c r="IC6564" s="49"/>
      <c r="ID6564" s="49"/>
      <c r="IE6564" s="49"/>
      <c r="IF6564" s="49"/>
      <c r="IG6564" s="49"/>
      <c r="IH6564" s="49"/>
    </row>
    <row r="6565" spans="1:242">
      <c r="A6565" s="32">
        <v>295</v>
      </c>
      <c r="B6565" s="210" t="s">
        <v>7656</v>
      </c>
      <c r="C6565" s="555"/>
      <c r="D6565" s="32" t="s">
        <v>1808</v>
      </c>
      <c r="E6565" s="195">
        <f t="shared" si="426"/>
        <v>1</v>
      </c>
      <c r="F6565" s="187"/>
      <c r="G6565" s="187">
        <v>1</v>
      </c>
      <c r="H6565" s="187"/>
      <c r="I6565" s="48"/>
      <c r="J6565" s="49"/>
      <c r="K6565" s="49"/>
      <c r="L6565" s="49"/>
      <c r="M6565" s="49"/>
      <c r="N6565" s="49"/>
      <c r="O6565" s="49"/>
      <c r="P6565" s="49"/>
      <c r="Q6565" s="49"/>
      <c r="R6565" s="49"/>
      <c r="S6565" s="49"/>
      <c r="T6565" s="49"/>
      <c r="U6565" s="49"/>
      <c r="V6565" s="49"/>
      <c r="W6565" s="49"/>
      <c r="X6565" s="49"/>
      <c r="Y6565" s="49"/>
      <c r="Z6565" s="49"/>
      <c r="AA6565" s="49"/>
      <c r="AB6565" s="49"/>
      <c r="AC6565" s="49"/>
      <c r="AD6565" s="49"/>
      <c r="AE6565" s="49"/>
      <c r="AF6565" s="49"/>
      <c r="AG6565" s="49"/>
      <c r="AH6565" s="49"/>
      <c r="AI6565" s="49"/>
      <c r="AJ6565" s="49"/>
      <c r="AK6565" s="49"/>
      <c r="AL6565" s="49"/>
      <c r="AM6565" s="49"/>
      <c r="AN6565" s="49"/>
      <c r="AO6565" s="49"/>
      <c r="AP6565" s="49"/>
      <c r="AQ6565" s="49"/>
      <c r="AR6565" s="49"/>
      <c r="AS6565" s="49"/>
      <c r="AT6565" s="49"/>
      <c r="AU6565" s="49"/>
      <c r="AV6565" s="49"/>
      <c r="AW6565" s="49"/>
      <c r="AX6565" s="49"/>
      <c r="AY6565" s="49"/>
      <c r="AZ6565" s="49"/>
      <c r="BA6565" s="49"/>
      <c r="BB6565" s="49"/>
      <c r="BC6565" s="49"/>
      <c r="BD6565" s="49"/>
      <c r="BE6565" s="49"/>
      <c r="BF6565" s="49"/>
      <c r="BG6565" s="49"/>
      <c r="BH6565" s="49"/>
      <c r="BI6565" s="49"/>
      <c r="BJ6565" s="49"/>
      <c r="BK6565" s="49"/>
      <c r="BL6565" s="49"/>
      <c r="BM6565" s="49"/>
      <c r="BN6565" s="49"/>
      <c r="BO6565" s="49"/>
      <c r="BP6565" s="49"/>
      <c r="BQ6565" s="49"/>
      <c r="BR6565" s="49"/>
      <c r="BS6565" s="49"/>
      <c r="BT6565" s="49"/>
      <c r="BU6565" s="49"/>
      <c r="BV6565" s="49"/>
      <c r="BW6565" s="49"/>
      <c r="BX6565" s="49"/>
      <c r="BY6565" s="49"/>
      <c r="BZ6565" s="49"/>
      <c r="CA6565" s="49"/>
      <c r="CB6565" s="49"/>
      <c r="CC6565" s="49"/>
      <c r="CD6565" s="49"/>
      <c r="CE6565" s="49"/>
      <c r="CF6565" s="49"/>
      <c r="CG6565" s="49"/>
      <c r="CH6565" s="49"/>
      <c r="CI6565" s="49"/>
      <c r="CJ6565" s="49"/>
      <c r="CK6565" s="49"/>
      <c r="CL6565" s="49"/>
      <c r="CM6565" s="49"/>
      <c r="CN6565" s="49"/>
      <c r="CO6565" s="49"/>
      <c r="CP6565" s="49"/>
      <c r="CQ6565" s="49"/>
      <c r="CR6565" s="49"/>
      <c r="CS6565" s="49"/>
      <c r="CT6565" s="49"/>
      <c r="CU6565" s="49"/>
      <c r="CV6565" s="49"/>
      <c r="CW6565" s="49"/>
      <c r="CX6565" s="49"/>
      <c r="CY6565" s="49"/>
      <c r="CZ6565" s="49"/>
      <c r="DA6565" s="49"/>
      <c r="DB6565" s="49"/>
      <c r="DC6565" s="49"/>
      <c r="DD6565" s="49"/>
      <c r="DE6565" s="49"/>
      <c r="DF6565" s="49"/>
      <c r="DG6565" s="49"/>
      <c r="DH6565" s="49"/>
      <c r="DI6565" s="49"/>
      <c r="DJ6565" s="49"/>
      <c r="DK6565" s="49"/>
      <c r="DL6565" s="49"/>
      <c r="DM6565" s="49"/>
      <c r="DN6565" s="49"/>
      <c r="DO6565" s="49"/>
      <c r="DP6565" s="49"/>
      <c r="DQ6565" s="49"/>
      <c r="DR6565" s="49"/>
      <c r="DS6565" s="49"/>
      <c r="DT6565" s="49"/>
      <c r="DU6565" s="49"/>
      <c r="DV6565" s="49"/>
      <c r="DW6565" s="49"/>
      <c r="DX6565" s="49"/>
      <c r="DY6565" s="49"/>
      <c r="DZ6565" s="49"/>
      <c r="EA6565" s="49"/>
      <c r="EB6565" s="49"/>
      <c r="EC6565" s="49"/>
      <c r="ED6565" s="49"/>
      <c r="EE6565" s="49"/>
      <c r="EF6565" s="49"/>
      <c r="EG6565" s="49"/>
      <c r="EH6565" s="49"/>
      <c r="EI6565" s="49"/>
      <c r="EJ6565" s="49"/>
      <c r="EK6565" s="49"/>
      <c r="EL6565" s="49"/>
      <c r="EM6565" s="49"/>
      <c r="EN6565" s="49"/>
      <c r="EO6565" s="49"/>
      <c r="EP6565" s="49"/>
      <c r="EQ6565" s="49"/>
      <c r="ER6565" s="49"/>
      <c r="ES6565" s="49"/>
      <c r="ET6565" s="49"/>
      <c r="EU6565" s="49"/>
      <c r="EV6565" s="49"/>
      <c r="EW6565" s="49"/>
      <c r="EX6565" s="49"/>
      <c r="EY6565" s="49"/>
      <c r="EZ6565" s="49"/>
      <c r="FA6565" s="49"/>
      <c r="FB6565" s="49"/>
      <c r="FC6565" s="49"/>
      <c r="FD6565" s="49"/>
      <c r="FE6565" s="49"/>
      <c r="FF6565" s="49"/>
      <c r="FG6565" s="49"/>
      <c r="FH6565" s="49"/>
      <c r="FI6565" s="49"/>
      <c r="FJ6565" s="49"/>
      <c r="FK6565" s="49"/>
      <c r="FL6565" s="49"/>
      <c r="FM6565" s="49"/>
      <c r="FN6565" s="49"/>
      <c r="FO6565" s="49"/>
      <c r="FP6565" s="49"/>
      <c r="FQ6565" s="49"/>
      <c r="FR6565" s="49"/>
      <c r="FS6565" s="49"/>
      <c r="FT6565" s="49"/>
      <c r="FU6565" s="49"/>
      <c r="FV6565" s="49"/>
      <c r="FW6565" s="49"/>
      <c r="FX6565" s="49"/>
      <c r="FY6565" s="49"/>
      <c r="FZ6565" s="49"/>
      <c r="GA6565" s="49"/>
      <c r="GB6565" s="49"/>
      <c r="GC6565" s="49"/>
      <c r="GD6565" s="49"/>
      <c r="GE6565" s="49"/>
      <c r="GF6565" s="49"/>
      <c r="GG6565" s="49"/>
      <c r="GH6565" s="49"/>
      <c r="GI6565" s="49"/>
      <c r="GJ6565" s="49"/>
      <c r="GK6565" s="49"/>
      <c r="GL6565" s="49"/>
      <c r="GM6565" s="49"/>
      <c r="GN6565" s="49"/>
      <c r="GO6565" s="49"/>
      <c r="GP6565" s="49"/>
      <c r="GQ6565" s="49"/>
      <c r="GR6565" s="49"/>
      <c r="GS6565" s="49"/>
      <c r="GT6565" s="49"/>
      <c r="GU6565" s="49"/>
      <c r="GV6565" s="49"/>
      <c r="GW6565" s="49"/>
      <c r="GX6565" s="49"/>
      <c r="GY6565" s="49"/>
      <c r="GZ6565" s="49"/>
      <c r="HA6565" s="49"/>
      <c r="HB6565" s="49"/>
      <c r="HC6565" s="49"/>
      <c r="HD6565" s="49"/>
      <c r="HE6565" s="49"/>
      <c r="HF6565" s="49"/>
      <c r="HG6565" s="49"/>
      <c r="HH6565" s="49"/>
      <c r="HI6565" s="49"/>
      <c r="HJ6565" s="49"/>
      <c r="HK6565" s="49"/>
      <c r="HL6565" s="49"/>
      <c r="HM6565" s="49"/>
      <c r="HN6565" s="49"/>
      <c r="HO6565" s="49"/>
      <c r="HP6565" s="49"/>
      <c r="HQ6565" s="49"/>
      <c r="HR6565" s="49"/>
      <c r="HS6565" s="49"/>
      <c r="HT6565" s="49"/>
      <c r="HU6565" s="49"/>
      <c r="HV6565" s="49"/>
      <c r="HW6565" s="49"/>
      <c r="HX6565" s="49"/>
      <c r="HY6565" s="49"/>
      <c r="HZ6565" s="49"/>
      <c r="IA6565" s="49"/>
      <c r="IB6565" s="49"/>
      <c r="IC6565" s="49"/>
      <c r="ID6565" s="49"/>
      <c r="IE6565" s="49"/>
      <c r="IF6565" s="49"/>
      <c r="IG6565" s="49"/>
      <c r="IH6565" s="49"/>
    </row>
    <row r="6566" spans="1:242">
      <c r="A6566" s="32">
        <v>296</v>
      </c>
      <c r="B6566" s="210" t="s">
        <v>7657</v>
      </c>
      <c r="C6566" s="555"/>
      <c r="D6566" s="32" t="s">
        <v>1808</v>
      </c>
      <c r="E6566" s="195">
        <f t="shared" si="426"/>
        <v>1</v>
      </c>
      <c r="F6566" s="187"/>
      <c r="G6566" s="187">
        <v>1</v>
      </c>
      <c r="H6566" s="187"/>
      <c r="I6566" s="48"/>
      <c r="J6566" s="49"/>
      <c r="K6566" s="49"/>
      <c r="L6566" s="49"/>
      <c r="M6566" s="49"/>
      <c r="N6566" s="49"/>
      <c r="O6566" s="49"/>
      <c r="P6566" s="49"/>
      <c r="Q6566" s="49"/>
      <c r="R6566" s="49"/>
      <c r="S6566" s="49"/>
      <c r="T6566" s="49"/>
      <c r="U6566" s="49"/>
      <c r="V6566" s="49"/>
      <c r="W6566" s="49"/>
      <c r="X6566" s="49"/>
      <c r="Y6566" s="49"/>
      <c r="Z6566" s="49"/>
      <c r="AA6566" s="49"/>
      <c r="AB6566" s="49"/>
      <c r="AC6566" s="49"/>
      <c r="AD6566" s="49"/>
      <c r="AE6566" s="49"/>
      <c r="AF6566" s="49"/>
      <c r="AG6566" s="49"/>
      <c r="AH6566" s="49"/>
      <c r="AI6566" s="49"/>
      <c r="AJ6566" s="49"/>
      <c r="AK6566" s="49"/>
      <c r="AL6566" s="49"/>
      <c r="AM6566" s="49"/>
      <c r="AN6566" s="49"/>
      <c r="AO6566" s="49"/>
      <c r="AP6566" s="49"/>
      <c r="AQ6566" s="49"/>
      <c r="AR6566" s="49"/>
      <c r="AS6566" s="49"/>
      <c r="AT6566" s="49"/>
      <c r="AU6566" s="49"/>
      <c r="AV6566" s="49"/>
      <c r="AW6566" s="49"/>
      <c r="AX6566" s="49"/>
      <c r="AY6566" s="49"/>
      <c r="AZ6566" s="49"/>
      <c r="BA6566" s="49"/>
      <c r="BB6566" s="49"/>
      <c r="BC6566" s="49"/>
      <c r="BD6566" s="49"/>
      <c r="BE6566" s="49"/>
      <c r="BF6566" s="49"/>
      <c r="BG6566" s="49"/>
      <c r="BH6566" s="49"/>
      <c r="BI6566" s="49"/>
      <c r="BJ6566" s="49"/>
      <c r="BK6566" s="49"/>
      <c r="BL6566" s="49"/>
      <c r="BM6566" s="49"/>
      <c r="BN6566" s="49"/>
      <c r="BO6566" s="49"/>
      <c r="BP6566" s="49"/>
      <c r="BQ6566" s="49"/>
      <c r="BR6566" s="49"/>
      <c r="BS6566" s="49"/>
      <c r="BT6566" s="49"/>
      <c r="BU6566" s="49"/>
      <c r="BV6566" s="49"/>
      <c r="BW6566" s="49"/>
      <c r="BX6566" s="49"/>
      <c r="BY6566" s="49"/>
      <c r="BZ6566" s="49"/>
      <c r="CA6566" s="49"/>
      <c r="CB6566" s="49"/>
      <c r="CC6566" s="49"/>
      <c r="CD6566" s="49"/>
      <c r="CE6566" s="49"/>
      <c r="CF6566" s="49"/>
      <c r="CG6566" s="49"/>
      <c r="CH6566" s="49"/>
      <c r="CI6566" s="49"/>
      <c r="CJ6566" s="49"/>
      <c r="CK6566" s="49"/>
      <c r="CL6566" s="49"/>
      <c r="CM6566" s="49"/>
      <c r="CN6566" s="49"/>
      <c r="CO6566" s="49"/>
      <c r="CP6566" s="49"/>
      <c r="CQ6566" s="49"/>
      <c r="CR6566" s="49"/>
      <c r="CS6566" s="49"/>
      <c r="CT6566" s="49"/>
      <c r="CU6566" s="49"/>
      <c r="CV6566" s="49"/>
      <c r="CW6566" s="49"/>
      <c r="CX6566" s="49"/>
      <c r="CY6566" s="49"/>
      <c r="CZ6566" s="49"/>
      <c r="DA6566" s="49"/>
      <c r="DB6566" s="49"/>
      <c r="DC6566" s="49"/>
      <c r="DD6566" s="49"/>
      <c r="DE6566" s="49"/>
      <c r="DF6566" s="49"/>
      <c r="DG6566" s="49"/>
      <c r="DH6566" s="49"/>
      <c r="DI6566" s="49"/>
      <c r="DJ6566" s="49"/>
      <c r="DK6566" s="49"/>
      <c r="DL6566" s="49"/>
      <c r="DM6566" s="49"/>
      <c r="DN6566" s="49"/>
      <c r="DO6566" s="49"/>
      <c r="DP6566" s="49"/>
      <c r="DQ6566" s="49"/>
      <c r="DR6566" s="49"/>
      <c r="DS6566" s="49"/>
      <c r="DT6566" s="49"/>
      <c r="DU6566" s="49"/>
      <c r="DV6566" s="49"/>
      <c r="DW6566" s="49"/>
      <c r="DX6566" s="49"/>
      <c r="DY6566" s="49"/>
      <c r="DZ6566" s="49"/>
      <c r="EA6566" s="49"/>
      <c r="EB6566" s="49"/>
      <c r="EC6566" s="49"/>
      <c r="ED6566" s="49"/>
      <c r="EE6566" s="49"/>
      <c r="EF6566" s="49"/>
      <c r="EG6566" s="49"/>
      <c r="EH6566" s="49"/>
      <c r="EI6566" s="49"/>
      <c r="EJ6566" s="49"/>
      <c r="EK6566" s="49"/>
      <c r="EL6566" s="49"/>
      <c r="EM6566" s="49"/>
      <c r="EN6566" s="49"/>
      <c r="EO6566" s="49"/>
      <c r="EP6566" s="49"/>
      <c r="EQ6566" s="49"/>
      <c r="ER6566" s="49"/>
      <c r="ES6566" s="49"/>
      <c r="ET6566" s="49"/>
      <c r="EU6566" s="49"/>
      <c r="EV6566" s="49"/>
      <c r="EW6566" s="49"/>
      <c r="EX6566" s="49"/>
      <c r="EY6566" s="49"/>
      <c r="EZ6566" s="49"/>
      <c r="FA6566" s="49"/>
      <c r="FB6566" s="49"/>
      <c r="FC6566" s="49"/>
      <c r="FD6566" s="49"/>
      <c r="FE6566" s="49"/>
      <c r="FF6566" s="49"/>
      <c r="FG6566" s="49"/>
      <c r="FH6566" s="49"/>
      <c r="FI6566" s="49"/>
      <c r="FJ6566" s="49"/>
      <c r="FK6566" s="49"/>
      <c r="FL6566" s="49"/>
      <c r="FM6566" s="49"/>
      <c r="FN6566" s="49"/>
      <c r="FO6566" s="49"/>
      <c r="FP6566" s="49"/>
      <c r="FQ6566" s="49"/>
      <c r="FR6566" s="49"/>
      <c r="FS6566" s="49"/>
      <c r="FT6566" s="49"/>
      <c r="FU6566" s="49"/>
      <c r="FV6566" s="49"/>
      <c r="FW6566" s="49"/>
      <c r="FX6566" s="49"/>
      <c r="FY6566" s="49"/>
      <c r="FZ6566" s="49"/>
      <c r="GA6566" s="49"/>
      <c r="GB6566" s="49"/>
      <c r="GC6566" s="49"/>
      <c r="GD6566" s="49"/>
      <c r="GE6566" s="49"/>
      <c r="GF6566" s="49"/>
      <c r="GG6566" s="49"/>
      <c r="GH6566" s="49"/>
      <c r="GI6566" s="49"/>
      <c r="GJ6566" s="49"/>
      <c r="GK6566" s="49"/>
      <c r="GL6566" s="49"/>
      <c r="GM6566" s="49"/>
      <c r="GN6566" s="49"/>
      <c r="GO6566" s="49"/>
      <c r="GP6566" s="49"/>
      <c r="GQ6566" s="49"/>
      <c r="GR6566" s="49"/>
      <c r="GS6566" s="49"/>
      <c r="GT6566" s="49"/>
      <c r="GU6566" s="49"/>
      <c r="GV6566" s="49"/>
      <c r="GW6566" s="49"/>
      <c r="GX6566" s="49"/>
      <c r="GY6566" s="49"/>
      <c r="GZ6566" s="49"/>
      <c r="HA6566" s="49"/>
      <c r="HB6566" s="49"/>
      <c r="HC6566" s="49"/>
      <c r="HD6566" s="49"/>
      <c r="HE6566" s="49"/>
      <c r="HF6566" s="49"/>
      <c r="HG6566" s="49"/>
      <c r="HH6566" s="49"/>
      <c r="HI6566" s="49"/>
      <c r="HJ6566" s="49"/>
      <c r="HK6566" s="49"/>
      <c r="HL6566" s="49"/>
      <c r="HM6566" s="49"/>
      <c r="HN6566" s="49"/>
      <c r="HO6566" s="49"/>
      <c r="HP6566" s="49"/>
      <c r="HQ6566" s="49"/>
      <c r="HR6566" s="49"/>
      <c r="HS6566" s="49"/>
      <c r="HT6566" s="49"/>
      <c r="HU6566" s="49"/>
      <c r="HV6566" s="49"/>
      <c r="HW6566" s="49"/>
      <c r="HX6566" s="49"/>
      <c r="HY6566" s="49"/>
      <c r="HZ6566" s="49"/>
      <c r="IA6566" s="49"/>
      <c r="IB6566" s="49"/>
      <c r="IC6566" s="49"/>
      <c r="ID6566" s="49"/>
      <c r="IE6566" s="49"/>
      <c r="IF6566" s="49"/>
      <c r="IG6566" s="49"/>
      <c r="IH6566" s="49"/>
    </row>
    <row r="6567" spans="1:242">
      <c r="A6567" s="32">
        <v>297</v>
      </c>
      <c r="B6567" s="210" t="s">
        <v>7658</v>
      </c>
      <c r="C6567" s="555"/>
      <c r="D6567" s="32" t="s">
        <v>7293</v>
      </c>
      <c r="E6567" s="195">
        <f t="shared" si="426"/>
        <v>0</v>
      </c>
      <c r="F6567" s="187"/>
      <c r="G6567" s="187"/>
      <c r="H6567" s="187"/>
      <c r="I6567" s="48"/>
      <c r="J6567" s="49"/>
      <c r="K6567" s="49"/>
      <c r="L6567" s="49"/>
      <c r="M6567" s="49"/>
      <c r="N6567" s="49"/>
      <c r="O6567" s="49"/>
      <c r="P6567" s="49"/>
      <c r="Q6567" s="49"/>
      <c r="R6567" s="49"/>
      <c r="S6567" s="49"/>
      <c r="T6567" s="49"/>
      <c r="U6567" s="49"/>
      <c r="V6567" s="49"/>
      <c r="W6567" s="49"/>
      <c r="X6567" s="49"/>
      <c r="Y6567" s="49"/>
      <c r="Z6567" s="49"/>
      <c r="AA6567" s="49"/>
      <c r="AB6567" s="49"/>
      <c r="AC6567" s="49"/>
      <c r="AD6567" s="49"/>
      <c r="AE6567" s="49"/>
      <c r="AF6567" s="49"/>
      <c r="AG6567" s="49"/>
      <c r="AH6567" s="49"/>
      <c r="AI6567" s="49"/>
      <c r="AJ6567" s="49"/>
      <c r="AK6567" s="49"/>
      <c r="AL6567" s="49"/>
      <c r="AM6567" s="49"/>
      <c r="AN6567" s="49"/>
      <c r="AO6567" s="49"/>
      <c r="AP6567" s="49"/>
      <c r="AQ6567" s="49"/>
      <c r="AR6567" s="49"/>
      <c r="AS6567" s="49"/>
      <c r="AT6567" s="49"/>
      <c r="AU6567" s="49"/>
      <c r="AV6567" s="49"/>
      <c r="AW6567" s="49"/>
      <c r="AX6567" s="49"/>
      <c r="AY6567" s="49"/>
      <c r="AZ6567" s="49"/>
      <c r="BA6567" s="49"/>
      <c r="BB6567" s="49"/>
      <c r="BC6567" s="49"/>
      <c r="BD6567" s="49"/>
      <c r="BE6567" s="49"/>
      <c r="BF6567" s="49"/>
      <c r="BG6567" s="49"/>
      <c r="BH6567" s="49"/>
      <c r="BI6567" s="49"/>
      <c r="BJ6567" s="49"/>
      <c r="BK6567" s="49"/>
      <c r="BL6567" s="49"/>
      <c r="BM6567" s="49"/>
      <c r="BN6567" s="49"/>
      <c r="BO6567" s="49"/>
      <c r="BP6567" s="49"/>
      <c r="BQ6567" s="49"/>
      <c r="BR6567" s="49"/>
      <c r="BS6567" s="49"/>
      <c r="BT6567" s="49"/>
      <c r="BU6567" s="49"/>
      <c r="BV6567" s="49"/>
      <c r="BW6567" s="49"/>
      <c r="BX6567" s="49"/>
      <c r="BY6567" s="49"/>
      <c r="BZ6567" s="49"/>
      <c r="CA6567" s="49"/>
      <c r="CB6567" s="49"/>
      <c r="CC6567" s="49"/>
      <c r="CD6567" s="49"/>
      <c r="CE6567" s="49"/>
      <c r="CF6567" s="49"/>
      <c r="CG6567" s="49"/>
      <c r="CH6567" s="49"/>
      <c r="CI6567" s="49"/>
      <c r="CJ6567" s="49"/>
      <c r="CK6567" s="49"/>
      <c r="CL6567" s="49"/>
      <c r="CM6567" s="49"/>
      <c r="CN6567" s="49"/>
      <c r="CO6567" s="49"/>
      <c r="CP6567" s="49"/>
      <c r="CQ6567" s="49"/>
      <c r="CR6567" s="49"/>
      <c r="CS6567" s="49"/>
      <c r="CT6567" s="49"/>
      <c r="CU6567" s="49"/>
      <c r="CV6567" s="49"/>
      <c r="CW6567" s="49"/>
      <c r="CX6567" s="49"/>
      <c r="CY6567" s="49"/>
      <c r="CZ6567" s="49"/>
      <c r="DA6567" s="49"/>
      <c r="DB6567" s="49"/>
      <c r="DC6567" s="49"/>
      <c r="DD6567" s="49"/>
      <c r="DE6567" s="49"/>
      <c r="DF6567" s="49"/>
      <c r="DG6567" s="49"/>
      <c r="DH6567" s="49"/>
      <c r="DI6567" s="49"/>
      <c r="DJ6567" s="49"/>
      <c r="DK6567" s="49"/>
      <c r="DL6567" s="49"/>
      <c r="DM6567" s="49"/>
      <c r="DN6567" s="49"/>
      <c r="DO6567" s="49"/>
      <c r="DP6567" s="49"/>
      <c r="DQ6567" s="49"/>
      <c r="DR6567" s="49"/>
      <c r="DS6567" s="49"/>
      <c r="DT6567" s="49"/>
      <c r="DU6567" s="49"/>
      <c r="DV6567" s="49"/>
      <c r="DW6567" s="49"/>
      <c r="DX6567" s="49"/>
      <c r="DY6567" s="49"/>
      <c r="DZ6567" s="49"/>
      <c r="EA6567" s="49"/>
      <c r="EB6567" s="49"/>
      <c r="EC6567" s="49"/>
      <c r="ED6567" s="49"/>
      <c r="EE6567" s="49"/>
      <c r="EF6567" s="49"/>
      <c r="EG6567" s="49"/>
      <c r="EH6567" s="49"/>
      <c r="EI6567" s="49"/>
      <c r="EJ6567" s="49"/>
      <c r="EK6567" s="49"/>
      <c r="EL6567" s="49"/>
      <c r="EM6567" s="49"/>
      <c r="EN6567" s="49"/>
      <c r="EO6567" s="49"/>
      <c r="EP6567" s="49"/>
      <c r="EQ6567" s="49"/>
      <c r="ER6567" s="49"/>
      <c r="ES6567" s="49"/>
      <c r="ET6567" s="49"/>
      <c r="EU6567" s="49"/>
      <c r="EV6567" s="49"/>
      <c r="EW6567" s="49"/>
      <c r="EX6567" s="49"/>
      <c r="EY6567" s="49"/>
      <c r="EZ6567" s="49"/>
      <c r="FA6567" s="49"/>
      <c r="FB6567" s="49"/>
      <c r="FC6567" s="49"/>
      <c r="FD6567" s="49"/>
      <c r="FE6567" s="49"/>
      <c r="FF6567" s="49"/>
      <c r="FG6567" s="49"/>
      <c r="FH6567" s="49"/>
      <c r="FI6567" s="49"/>
      <c r="FJ6567" s="49"/>
      <c r="FK6567" s="49"/>
      <c r="FL6567" s="49"/>
      <c r="FM6567" s="49"/>
      <c r="FN6567" s="49"/>
      <c r="FO6567" s="49"/>
      <c r="FP6567" s="49"/>
      <c r="FQ6567" s="49"/>
      <c r="FR6567" s="49"/>
      <c r="FS6567" s="49"/>
      <c r="FT6567" s="49"/>
      <c r="FU6567" s="49"/>
      <c r="FV6567" s="49"/>
      <c r="FW6567" s="49"/>
      <c r="FX6567" s="49"/>
      <c r="FY6567" s="49"/>
      <c r="FZ6567" s="49"/>
      <c r="GA6567" s="49"/>
      <c r="GB6567" s="49"/>
      <c r="GC6567" s="49"/>
      <c r="GD6567" s="49"/>
      <c r="GE6567" s="49"/>
      <c r="GF6567" s="49"/>
      <c r="GG6567" s="49"/>
      <c r="GH6567" s="49"/>
      <c r="GI6567" s="49"/>
      <c r="GJ6567" s="49"/>
      <c r="GK6567" s="49"/>
      <c r="GL6567" s="49"/>
      <c r="GM6567" s="49"/>
      <c r="GN6567" s="49"/>
      <c r="GO6567" s="49"/>
      <c r="GP6567" s="49"/>
      <c r="GQ6567" s="49"/>
      <c r="GR6567" s="49"/>
      <c r="GS6567" s="49"/>
      <c r="GT6567" s="49"/>
      <c r="GU6567" s="49"/>
      <c r="GV6567" s="49"/>
      <c r="GW6567" s="49"/>
      <c r="GX6567" s="49"/>
      <c r="GY6567" s="49"/>
      <c r="GZ6567" s="49"/>
      <c r="HA6567" s="49"/>
      <c r="HB6567" s="49"/>
      <c r="HC6567" s="49"/>
      <c r="HD6567" s="49"/>
      <c r="HE6567" s="49"/>
      <c r="HF6567" s="49"/>
      <c r="HG6567" s="49"/>
      <c r="HH6567" s="49"/>
      <c r="HI6567" s="49"/>
      <c r="HJ6567" s="49"/>
      <c r="HK6567" s="49"/>
      <c r="HL6567" s="49"/>
      <c r="HM6567" s="49"/>
      <c r="HN6567" s="49"/>
      <c r="HO6567" s="49"/>
      <c r="HP6567" s="49"/>
      <c r="HQ6567" s="49"/>
      <c r="HR6567" s="49"/>
      <c r="HS6567" s="49"/>
      <c r="HT6567" s="49"/>
      <c r="HU6567" s="49"/>
      <c r="HV6567" s="49"/>
      <c r="HW6567" s="49"/>
      <c r="HX6567" s="49"/>
      <c r="HY6567" s="49"/>
      <c r="HZ6567" s="49"/>
      <c r="IA6567" s="49"/>
      <c r="IB6567" s="49"/>
      <c r="IC6567" s="49"/>
      <c r="ID6567" s="49"/>
      <c r="IE6567" s="49"/>
      <c r="IF6567" s="49"/>
      <c r="IG6567" s="49"/>
      <c r="IH6567" s="49"/>
    </row>
    <row r="6568" spans="1:242">
      <c r="A6568" s="32">
        <v>298</v>
      </c>
      <c r="B6568" s="210" t="s">
        <v>218</v>
      </c>
      <c r="C6568" s="555"/>
      <c r="D6568" s="32" t="s">
        <v>1808</v>
      </c>
      <c r="E6568" s="195">
        <f t="shared" si="426"/>
        <v>0</v>
      </c>
      <c r="F6568" s="187"/>
      <c r="G6568" s="187"/>
      <c r="H6568" s="187"/>
      <c r="I6568" s="48"/>
      <c r="J6568" s="49"/>
      <c r="K6568" s="49"/>
      <c r="L6568" s="49"/>
      <c r="M6568" s="49"/>
      <c r="N6568" s="49"/>
      <c r="O6568" s="49"/>
      <c r="P6568" s="49"/>
      <c r="Q6568" s="49"/>
      <c r="R6568" s="49"/>
      <c r="S6568" s="49"/>
      <c r="T6568" s="49"/>
      <c r="U6568" s="49"/>
      <c r="V6568" s="49"/>
      <c r="W6568" s="49"/>
      <c r="X6568" s="49"/>
      <c r="Y6568" s="49"/>
      <c r="Z6568" s="49"/>
      <c r="AA6568" s="49"/>
      <c r="AB6568" s="49"/>
      <c r="AC6568" s="49"/>
      <c r="AD6568" s="49"/>
      <c r="AE6568" s="49"/>
      <c r="AF6568" s="49"/>
      <c r="AG6568" s="49"/>
      <c r="AH6568" s="49"/>
      <c r="AI6568" s="49"/>
      <c r="AJ6568" s="49"/>
      <c r="AK6568" s="49"/>
      <c r="AL6568" s="49"/>
      <c r="AM6568" s="49"/>
      <c r="AN6568" s="49"/>
      <c r="AO6568" s="49"/>
      <c r="AP6568" s="49"/>
      <c r="AQ6568" s="49"/>
      <c r="AR6568" s="49"/>
      <c r="AS6568" s="49"/>
      <c r="AT6568" s="49"/>
      <c r="AU6568" s="49"/>
      <c r="AV6568" s="49"/>
      <c r="AW6568" s="49"/>
      <c r="AX6568" s="49"/>
      <c r="AY6568" s="49"/>
      <c r="AZ6568" s="49"/>
      <c r="BA6568" s="49"/>
      <c r="BB6568" s="49"/>
      <c r="BC6568" s="49"/>
      <c r="BD6568" s="49"/>
      <c r="BE6568" s="49"/>
      <c r="BF6568" s="49"/>
      <c r="BG6568" s="49"/>
      <c r="BH6568" s="49"/>
      <c r="BI6568" s="49"/>
      <c r="BJ6568" s="49"/>
      <c r="BK6568" s="49"/>
      <c r="BL6568" s="49"/>
      <c r="BM6568" s="49"/>
      <c r="BN6568" s="49"/>
      <c r="BO6568" s="49"/>
      <c r="BP6568" s="49"/>
      <c r="BQ6568" s="49"/>
      <c r="BR6568" s="49"/>
      <c r="BS6568" s="49"/>
      <c r="BT6568" s="49"/>
      <c r="BU6568" s="49"/>
      <c r="BV6568" s="49"/>
      <c r="BW6568" s="49"/>
      <c r="BX6568" s="49"/>
      <c r="BY6568" s="49"/>
      <c r="BZ6568" s="49"/>
      <c r="CA6568" s="49"/>
      <c r="CB6568" s="49"/>
      <c r="CC6568" s="49"/>
      <c r="CD6568" s="49"/>
      <c r="CE6568" s="49"/>
      <c r="CF6568" s="49"/>
      <c r="CG6568" s="49"/>
      <c r="CH6568" s="49"/>
      <c r="CI6568" s="49"/>
      <c r="CJ6568" s="49"/>
      <c r="CK6568" s="49"/>
      <c r="CL6568" s="49"/>
      <c r="CM6568" s="49"/>
      <c r="CN6568" s="49"/>
      <c r="CO6568" s="49"/>
      <c r="CP6568" s="49"/>
      <c r="CQ6568" s="49"/>
      <c r="CR6568" s="49"/>
      <c r="CS6568" s="49"/>
      <c r="CT6568" s="49"/>
      <c r="CU6568" s="49"/>
      <c r="CV6568" s="49"/>
      <c r="CW6568" s="49"/>
      <c r="CX6568" s="49"/>
      <c r="CY6568" s="49"/>
      <c r="CZ6568" s="49"/>
      <c r="DA6568" s="49"/>
      <c r="DB6568" s="49"/>
      <c r="DC6568" s="49"/>
      <c r="DD6568" s="49"/>
      <c r="DE6568" s="49"/>
      <c r="DF6568" s="49"/>
      <c r="DG6568" s="49"/>
      <c r="DH6568" s="49"/>
      <c r="DI6568" s="49"/>
      <c r="DJ6568" s="49"/>
      <c r="DK6568" s="49"/>
      <c r="DL6568" s="49"/>
      <c r="DM6568" s="49"/>
      <c r="DN6568" s="49"/>
      <c r="DO6568" s="49"/>
      <c r="DP6568" s="49"/>
      <c r="DQ6568" s="49"/>
      <c r="DR6568" s="49"/>
      <c r="DS6568" s="49"/>
      <c r="DT6568" s="49"/>
      <c r="DU6568" s="49"/>
      <c r="DV6568" s="49"/>
      <c r="DW6568" s="49"/>
      <c r="DX6568" s="49"/>
      <c r="DY6568" s="49"/>
      <c r="DZ6568" s="49"/>
      <c r="EA6568" s="49"/>
      <c r="EB6568" s="49"/>
      <c r="EC6568" s="49"/>
      <c r="ED6568" s="49"/>
      <c r="EE6568" s="49"/>
      <c r="EF6568" s="49"/>
      <c r="EG6568" s="49"/>
      <c r="EH6568" s="49"/>
      <c r="EI6568" s="49"/>
      <c r="EJ6568" s="49"/>
      <c r="EK6568" s="49"/>
      <c r="EL6568" s="49"/>
      <c r="EM6568" s="49"/>
      <c r="EN6568" s="49"/>
      <c r="EO6568" s="49"/>
      <c r="EP6568" s="49"/>
      <c r="EQ6568" s="49"/>
      <c r="ER6568" s="49"/>
      <c r="ES6568" s="49"/>
      <c r="ET6568" s="49"/>
      <c r="EU6568" s="49"/>
      <c r="EV6568" s="49"/>
      <c r="EW6568" s="49"/>
      <c r="EX6568" s="49"/>
      <c r="EY6568" s="49"/>
      <c r="EZ6568" s="49"/>
      <c r="FA6568" s="49"/>
      <c r="FB6568" s="49"/>
      <c r="FC6568" s="49"/>
      <c r="FD6568" s="49"/>
      <c r="FE6568" s="49"/>
      <c r="FF6568" s="49"/>
      <c r="FG6568" s="49"/>
      <c r="FH6568" s="49"/>
      <c r="FI6568" s="49"/>
      <c r="FJ6568" s="49"/>
      <c r="FK6568" s="49"/>
      <c r="FL6568" s="49"/>
      <c r="FM6568" s="49"/>
      <c r="FN6568" s="49"/>
      <c r="FO6568" s="49"/>
      <c r="FP6568" s="49"/>
      <c r="FQ6568" s="49"/>
      <c r="FR6568" s="49"/>
      <c r="FS6568" s="49"/>
      <c r="FT6568" s="49"/>
      <c r="FU6568" s="49"/>
      <c r="FV6568" s="49"/>
      <c r="FW6568" s="49"/>
      <c r="FX6568" s="49"/>
      <c r="FY6568" s="49"/>
      <c r="FZ6568" s="49"/>
      <c r="GA6568" s="49"/>
      <c r="GB6568" s="49"/>
      <c r="GC6568" s="49"/>
      <c r="GD6568" s="49"/>
      <c r="GE6568" s="49"/>
      <c r="GF6568" s="49"/>
      <c r="GG6568" s="49"/>
      <c r="GH6568" s="49"/>
      <c r="GI6568" s="49"/>
      <c r="GJ6568" s="49"/>
      <c r="GK6568" s="49"/>
      <c r="GL6568" s="49"/>
      <c r="GM6568" s="49"/>
      <c r="GN6568" s="49"/>
      <c r="GO6568" s="49"/>
      <c r="GP6568" s="49"/>
      <c r="GQ6568" s="49"/>
      <c r="GR6568" s="49"/>
      <c r="GS6568" s="49"/>
      <c r="GT6568" s="49"/>
      <c r="GU6568" s="49"/>
      <c r="GV6568" s="49"/>
      <c r="GW6568" s="49"/>
      <c r="GX6568" s="49"/>
      <c r="GY6568" s="49"/>
      <c r="GZ6568" s="49"/>
      <c r="HA6568" s="49"/>
      <c r="HB6568" s="49"/>
      <c r="HC6568" s="49"/>
      <c r="HD6568" s="49"/>
      <c r="HE6568" s="49"/>
      <c r="HF6568" s="49"/>
      <c r="HG6568" s="49"/>
      <c r="HH6568" s="49"/>
      <c r="HI6568" s="49"/>
      <c r="HJ6568" s="49"/>
      <c r="HK6568" s="49"/>
      <c r="HL6568" s="49"/>
      <c r="HM6568" s="49"/>
      <c r="HN6568" s="49"/>
      <c r="HO6568" s="49"/>
      <c r="HP6568" s="49"/>
      <c r="HQ6568" s="49"/>
      <c r="HR6568" s="49"/>
      <c r="HS6568" s="49"/>
      <c r="HT6568" s="49"/>
      <c r="HU6568" s="49"/>
      <c r="HV6568" s="49"/>
      <c r="HW6568" s="49"/>
      <c r="HX6568" s="49"/>
      <c r="HY6568" s="49"/>
      <c r="HZ6568" s="49"/>
      <c r="IA6568" s="49"/>
      <c r="IB6568" s="49"/>
      <c r="IC6568" s="49"/>
      <c r="ID6568" s="49"/>
      <c r="IE6568" s="49"/>
      <c r="IF6568" s="49"/>
      <c r="IG6568" s="49"/>
      <c r="IH6568" s="49"/>
    </row>
    <row r="6569" spans="1:242">
      <c r="A6569" s="32">
        <v>299</v>
      </c>
      <c r="B6569" s="210" t="s">
        <v>7659</v>
      </c>
      <c r="C6569" s="555"/>
      <c r="D6569" s="32" t="s">
        <v>2034</v>
      </c>
      <c r="E6569" s="195">
        <f t="shared" si="426"/>
        <v>100</v>
      </c>
      <c r="F6569" s="187">
        <v>33</v>
      </c>
      <c r="G6569" s="187">
        <v>33</v>
      </c>
      <c r="H6569" s="187">
        <v>34</v>
      </c>
      <c r="I6569" s="48"/>
      <c r="J6569" s="49"/>
      <c r="K6569" s="49"/>
      <c r="L6569" s="49"/>
      <c r="M6569" s="49"/>
      <c r="N6569" s="49"/>
      <c r="O6569" s="49"/>
      <c r="P6569" s="49"/>
      <c r="Q6569" s="49"/>
      <c r="R6569" s="49"/>
      <c r="S6569" s="49"/>
      <c r="T6569" s="49"/>
      <c r="U6569" s="49"/>
      <c r="V6569" s="49"/>
      <c r="W6569" s="49"/>
      <c r="X6569" s="49"/>
      <c r="Y6569" s="49"/>
      <c r="Z6569" s="49"/>
      <c r="AA6569" s="49"/>
      <c r="AB6569" s="49"/>
      <c r="AC6569" s="49"/>
      <c r="AD6569" s="49"/>
      <c r="AE6569" s="49"/>
      <c r="AF6569" s="49"/>
      <c r="AG6569" s="49"/>
      <c r="AH6569" s="49"/>
      <c r="AI6569" s="49"/>
      <c r="AJ6569" s="49"/>
      <c r="AK6569" s="49"/>
      <c r="AL6569" s="49"/>
      <c r="AM6569" s="49"/>
      <c r="AN6569" s="49"/>
      <c r="AO6569" s="49"/>
      <c r="AP6569" s="49"/>
      <c r="AQ6569" s="49"/>
      <c r="AR6569" s="49"/>
      <c r="AS6569" s="49"/>
      <c r="AT6569" s="49"/>
      <c r="AU6569" s="49"/>
      <c r="AV6569" s="49"/>
      <c r="AW6569" s="49"/>
      <c r="AX6569" s="49"/>
      <c r="AY6569" s="49"/>
      <c r="AZ6569" s="49"/>
      <c r="BA6569" s="49"/>
      <c r="BB6569" s="49"/>
      <c r="BC6569" s="49"/>
      <c r="BD6569" s="49"/>
      <c r="BE6569" s="49"/>
      <c r="BF6569" s="49"/>
      <c r="BG6569" s="49"/>
      <c r="BH6569" s="49"/>
      <c r="BI6569" s="49"/>
      <c r="BJ6569" s="49"/>
      <c r="BK6569" s="49"/>
      <c r="BL6569" s="49"/>
      <c r="BM6569" s="49"/>
      <c r="BN6569" s="49"/>
      <c r="BO6569" s="49"/>
      <c r="BP6569" s="49"/>
      <c r="BQ6569" s="49"/>
      <c r="BR6569" s="49"/>
      <c r="BS6569" s="49"/>
      <c r="BT6569" s="49"/>
      <c r="BU6569" s="49"/>
      <c r="BV6569" s="49"/>
      <c r="BW6569" s="49"/>
      <c r="BX6569" s="49"/>
      <c r="BY6569" s="49"/>
      <c r="BZ6569" s="49"/>
      <c r="CA6569" s="49"/>
      <c r="CB6569" s="49"/>
      <c r="CC6569" s="49"/>
      <c r="CD6569" s="49"/>
      <c r="CE6569" s="49"/>
      <c r="CF6569" s="49"/>
      <c r="CG6569" s="49"/>
      <c r="CH6569" s="49"/>
      <c r="CI6569" s="49"/>
      <c r="CJ6569" s="49"/>
      <c r="CK6569" s="49"/>
      <c r="CL6569" s="49"/>
      <c r="CM6569" s="49"/>
      <c r="CN6569" s="49"/>
      <c r="CO6569" s="49"/>
      <c r="CP6569" s="49"/>
      <c r="CQ6569" s="49"/>
      <c r="CR6569" s="49"/>
      <c r="CS6569" s="49"/>
      <c r="CT6569" s="49"/>
      <c r="CU6569" s="49"/>
      <c r="CV6569" s="49"/>
      <c r="CW6569" s="49"/>
      <c r="CX6569" s="49"/>
      <c r="CY6569" s="49"/>
      <c r="CZ6569" s="49"/>
      <c r="DA6569" s="49"/>
      <c r="DB6569" s="49"/>
      <c r="DC6569" s="49"/>
      <c r="DD6569" s="49"/>
      <c r="DE6569" s="49"/>
      <c r="DF6569" s="49"/>
      <c r="DG6569" s="49"/>
      <c r="DH6569" s="49"/>
      <c r="DI6569" s="49"/>
      <c r="DJ6569" s="49"/>
      <c r="DK6569" s="49"/>
      <c r="DL6569" s="49"/>
      <c r="DM6569" s="49"/>
      <c r="DN6569" s="49"/>
      <c r="DO6569" s="49"/>
      <c r="DP6569" s="49"/>
      <c r="DQ6569" s="49"/>
      <c r="DR6569" s="49"/>
      <c r="DS6569" s="49"/>
      <c r="DT6569" s="49"/>
      <c r="DU6569" s="49"/>
      <c r="DV6569" s="49"/>
      <c r="DW6569" s="49"/>
      <c r="DX6569" s="49"/>
      <c r="DY6569" s="49"/>
      <c r="DZ6569" s="49"/>
      <c r="EA6569" s="49"/>
      <c r="EB6569" s="49"/>
      <c r="EC6569" s="49"/>
      <c r="ED6569" s="49"/>
      <c r="EE6569" s="49"/>
      <c r="EF6569" s="49"/>
      <c r="EG6569" s="49"/>
      <c r="EH6569" s="49"/>
      <c r="EI6569" s="49"/>
      <c r="EJ6569" s="49"/>
      <c r="EK6569" s="49"/>
      <c r="EL6569" s="49"/>
      <c r="EM6569" s="49"/>
      <c r="EN6569" s="49"/>
      <c r="EO6569" s="49"/>
      <c r="EP6569" s="49"/>
      <c r="EQ6569" s="49"/>
      <c r="ER6569" s="49"/>
      <c r="ES6569" s="49"/>
      <c r="ET6569" s="49"/>
      <c r="EU6569" s="49"/>
      <c r="EV6569" s="49"/>
      <c r="EW6569" s="49"/>
      <c r="EX6569" s="49"/>
      <c r="EY6569" s="49"/>
      <c r="EZ6569" s="49"/>
      <c r="FA6569" s="49"/>
      <c r="FB6569" s="49"/>
      <c r="FC6569" s="49"/>
      <c r="FD6569" s="49"/>
      <c r="FE6569" s="49"/>
      <c r="FF6569" s="49"/>
      <c r="FG6569" s="49"/>
      <c r="FH6569" s="49"/>
      <c r="FI6569" s="49"/>
      <c r="FJ6569" s="49"/>
      <c r="FK6569" s="49"/>
      <c r="FL6569" s="49"/>
      <c r="FM6569" s="49"/>
      <c r="FN6569" s="49"/>
      <c r="FO6569" s="49"/>
      <c r="FP6569" s="49"/>
      <c r="FQ6569" s="49"/>
      <c r="FR6569" s="49"/>
      <c r="FS6569" s="49"/>
      <c r="FT6569" s="49"/>
      <c r="FU6569" s="49"/>
      <c r="FV6569" s="49"/>
      <c r="FW6569" s="49"/>
      <c r="FX6569" s="49"/>
      <c r="FY6569" s="49"/>
      <c r="FZ6569" s="49"/>
      <c r="GA6569" s="49"/>
      <c r="GB6569" s="49"/>
      <c r="GC6569" s="49"/>
      <c r="GD6569" s="49"/>
      <c r="GE6569" s="49"/>
      <c r="GF6569" s="49"/>
      <c r="GG6569" s="49"/>
      <c r="GH6569" s="49"/>
      <c r="GI6569" s="49"/>
      <c r="GJ6569" s="49"/>
      <c r="GK6569" s="49"/>
      <c r="GL6569" s="49"/>
      <c r="GM6569" s="49"/>
      <c r="GN6569" s="49"/>
      <c r="GO6569" s="49"/>
      <c r="GP6569" s="49"/>
      <c r="GQ6569" s="49"/>
      <c r="GR6569" s="49"/>
      <c r="GS6569" s="49"/>
      <c r="GT6569" s="49"/>
      <c r="GU6569" s="49"/>
      <c r="GV6569" s="49"/>
      <c r="GW6569" s="49"/>
      <c r="GX6569" s="49"/>
      <c r="GY6569" s="49"/>
      <c r="GZ6569" s="49"/>
      <c r="HA6569" s="49"/>
      <c r="HB6569" s="49"/>
      <c r="HC6569" s="49"/>
      <c r="HD6569" s="49"/>
      <c r="HE6569" s="49"/>
      <c r="HF6569" s="49"/>
      <c r="HG6569" s="49"/>
      <c r="HH6569" s="49"/>
      <c r="HI6569" s="49"/>
      <c r="HJ6569" s="49"/>
      <c r="HK6569" s="49"/>
      <c r="HL6569" s="49"/>
      <c r="HM6569" s="49"/>
      <c r="HN6569" s="49"/>
      <c r="HO6569" s="49"/>
      <c r="HP6569" s="49"/>
      <c r="HQ6569" s="49"/>
      <c r="HR6569" s="49"/>
      <c r="HS6569" s="49"/>
      <c r="HT6569" s="49"/>
      <c r="HU6569" s="49"/>
      <c r="HV6569" s="49"/>
      <c r="HW6569" s="49"/>
      <c r="HX6569" s="49"/>
      <c r="HY6569" s="49"/>
      <c r="HZ6569" s="49"/>
      <c r="IA6569" s="49"/>
      <c r="IB6569" s="49"/>
      <c r="IC6569" s="49"/>
      <c r="ID6569" s="49"/>
      <c r="IE6569" s="49"/>
      <c r="IF6569" s="49"/>
      <c r="IG6569" s="49"/>
      <c r="IH6569" s="49"/>
    </row>
    <row r="6570" spans="1:242">
      <c r="A6570" s="32">
        <v>300</v>
      </c>
      <c r="B6570" s="210" t="s">
        <v>7660</v>
      </c>
      <c r="C6570" s="555"/>
      <c r="D6570" s="32" t="s">
        <v>1808</v>
      </c>
      <c r="E6570" s="195">
        <f t="shared" ref="E6570:E6595" si="427">+F6570+G6570+H6570</f>
        <v>1</v>
      </c>
      <c r="F6570" s="187"/>
      <c r="G6570" s="187">
        <v>1</v>
      </c>
      <c r="H6570" s="187"/>
      <c r="I6570" s="48"/>
      <c r="J6570" s="49"/>
      <c r="K6570" s="49"/>
      <c r="L6570" s="49"/>
      <c r="M6570" s="49"/>
      <c r="N6570" s="49"/>
      <c r="O6570" s="49"/>
      <c r="P6570" s="49"/>
      <c r="Q6570" s="49"/>
      <c r="R6570" s="49"/>
      <c r="S6570" s="49"/>
      <c r="T6570" s="49"/>
      <c r="U6570" s="49"/>
      <c r="V6570" s="49"/>
      <c r="W6570" s="49"/>
      <c r="X6570" s="49"/>
      <c r="Y6570" s="49"/>
      <c r="Z6570" s="49"/>
      <c r="AA6570" s="49"/>
      <c r="AB6570" s="49"/>
      <c r="AC6570" s="49"/>
      <c r="AD6570" s="49"/>
      <c r="AE6570" s="49"/>
      <c r="AF6570" s="49"/>
      <c r="AG6570" s="49"/>
      <c r="AH6570" s="49"/>
      <c r="AI6570" s="49"/>
      <c r="AJ6570" s="49"/>
      <c r="AK6570" s="49"/>
      <c r="AL6570" s="49"/>
      <c r="AM6570" s="49"/>
      <c r="AN6570" s="49"/>
      <c r="AO6570" s="49"/>
      <c r="AP6570" s="49"/>
      <c r="AQ6570" s="49"/>
      <c r="AR6570" s="49"/>
      <c r="AS6570" s="49"/>
      <c r="AT6570" s="49"/>
      <c r="AU6570" s="49"/>
      <c r="AV6570" s="49"/>
      <c r="AW6570" s="49"/>
      <c r="AX6570" s="49"/>
      <c r="AY6570" s="49"/>
      <c r="AZ6570" s="49"/>
      <c r="BA6570" s="49"/>
      <c r="BB6570" s="49"/>
      <c r="BC6570" s="49"/>
      <c r="BD6570" s="49"/>
      <c r="BE6570" s="49"/>
      <c r="BF6570" s="49"/>
      <c r="BG6570" s="49"/>
      <c r="BH6570" s="49"/>
      <c r="BI6570" s="49"/>
      <c r="BJ6570" s="49"/>
      <c r="BK6570" s="49"/>
      <c r="BL6570" s="49"/>
      <c r="BM6570" s="49"/>
      <c r="BN6570" s="49"/>
      <c r="BO6570" s="49"/>
      <c r="BP6570" s="49"/>
      <c r="BQ6570" s="49"/>
      <c r="BR6570" s="49"/>
      <c r="BS6570" s="49"/>
      <c r="BT6570" s="49"/>
      <c r="BU6570" s="49"/>
      <c r="BV6570" s="49"/>
      <c r="BW6570" s="49"/>
      <c r="BX6570" s="49"/>
      <c r="BY6570" s="49"/>
      <c r="BZ6570" s="49"/>
      <c r="CA6570" s="49"/>
      <c r="CB6570" s="49"/>
      <c r="CC6570" s="49"/>
      <c r="CD6570" s="49"/>
      <c r="CE6570" s="49"/>
      <c r="CF6570" s="49"/>
      <c r="CG6570" s="49"/>
      <c r="CH6570" s="49"/>
      <c r="CI6570" s="49"/>
      <c r="CJ6570" s="49"/>
      <c r="CK6570" s="49"/>
      <c r="CL6570" s="49"/>
      <c r="CM6570" s="49"/>
      <c r="CN6570" s="49"/>
      <c r="CO6570" s="49"/>
      <c r="CP6570" s="49"/>
      <c r="CQ6570" s="49"/>
      <c r="CR6570" s="49"/>
      <c r="CS6570" s="49"/>
      <c r="CT6570" s="49"/>
      <c r="CU6570" s="49"/>
      <c r="CV6570" s="49"/>
      <c r="CW6570" s="49"/>
      <c r="CX6570" s="49"/>
      <c r="CY6570" s="49"/>
      <c r="CZ6570" s="49"/>
      <c r="DA6570" s="49"/>
      <c r="DB6570" s="49"/>
      <c r="DC6570" s="49"/>
      <c r="DD6570" s="49"/>
      <c r="DE6570" s="49"/>
      <c r="DF6570" s="49"/>
      <c r="DG6570" s="49"/>
      <c r="DH6570" s="49"/>
      <c r="DI6570" s="49"/>
      <c r="DJ6570" s="49"/>
      <c r="DK6570" s="49"/>
      <c r="DL6570" s="49"/>
      <c r="DM6570" s="49"/>
      <c r="DN6570" s="49"/>
      <c r="DO6570" s="49"/>
      <c r="DP6570" s="49"/>
      <c r="DQ6570" s="49"/>
      <c r="DR6570" s="49"/>
      <c r="DS6570" s="49"/>
      <c r="DT6570" s="49"/>
      <c r="DU6570" s="49"/>
      <c r="DV6570" s="49"/>
      <c r="DW6570" s="49"/>
      <c r="DX6570" s="49"/>
      <c r="DY6570" s="49"/>
      <c r="DZ6570" s="49"/>
      <c r="EA6570" s="49"/>
      <c r="EB6570" s="49"/>
      <c r="EC6570" s="49"/>
      <c r="ED6570" s="49"/>
      <c r="EE6570" s="49"/>
      <c r="EF6570" s="49"/>
      <c r="EG6570" s="49"/>
      <c r="EH6570" s="49"/>
      <c r="EI6570" s="49"/>
      <c r="EJ6570" s="49"/>
      <c r="EK6570" s="49"/>
      <c r="EL6570" s="49"/>
      <c r="EM6570" s="49"/>
      <c r="EN6570" s="49"/>
      <c r="EO6570" s="49"/>
      <c r="EP6570" s="49"/>
      <c r="EQ6570" s="49"/>
      <c r="ER6570" s="49"/>
      <c r="ES6570" s="49"/>
      <c r="ET6570" s="49"/>
      <c r="EU6570" s="49"/>
      <c r="EV6570" s="49"/>
      <c r="EW6570" s="49"/>
      <c r="EX6570" s="49"/>
      <c r="EY6570" s="49"/>
      <c r="EZ6570" s="49"/>
      <c r="FA6570" s="49"/>
      <c r="FB6570" s="49"/>
      <c r="FC6570" s="49"/>
      <c r="FD6570" s="49"/>
      <c r="FE6570" s="49"/>
      <c r="FF6570" s="49"/>
      <c r="FG6570" s="49"/>
      <c r="FH6570" s="49"/>
      <c r="FI6570" s="49"/>
      <c r="FJ6570" s="49"/>
      <c r="FK6570" s="49"/>
      <c r="FL6570" s="49"/>
      <c r="FM6570" s="49"/>
      <c r="FN6570" s="49"/>
      <c r="FO6570" s="49"/>
      <c r="FP6570" s="49"/>
      <c r="FQ6570" s="49"/>
      <c r="FR6570" s="49"/>
      <c r="FS6570" s="49"/>
      <c r="FT6570" s="49"/>
      <c r="FU6570" s="49"/>
      <c r="FV6570" s="49"/>
      <c r="FW6570" s="49"/>
      <c r="FX6570" s="49"/>
      <c r="FY6570" s="49"/>
      <c r="FZ6570" s="49"/>
      <c r="GA6570" s="49"/>
      <c r="GB6570" s="49"/>
      <c r="GC6570" s="49"/>
      <c r="GD6570" s="49"/>
      <c r="GE6570" s="49"/>
      <c r="GF6570" s="49"/>
      <c r="GG6570" s="49"/>
      <c r="GH6570" s="49"/>
      <c r="GI6570" s="49"/>
      <c r="GJ6570" s="49"/>
      <c r="GK6570" s="49"/>
      <c r="GL6570" s="49"/>
      <c r="GM6570" s="49"/>
      <c r="GN6570" s="49"/>
      <c r="GO6570" s="49"/>
      <c r="GP6570" s="49"/>
      <c r="GQ6570" s="49"/>
      <c r="GR6570" s="49"/>
      <c r="GS6570" s="49"/>
      <c r="GT6570" s="49"/>
      <c r="GU6570" s="49"/>
      <c r="GV6570" s="49"/>
      <c r="GW6570" s="49"/>
      <c r="GX6570" s="49"/>
      <c r="GY6570" s="49"/>
      <c r="GZ6570" s="49"/>
      <c r="HA6570" s="49"/>
      <c r="HB6570" s="49"/>
      <c r="HC6570" s="49"/>
      <c r="HD6570" s="49"/>
      <c r="HE6570" s="49"/>
      <c r="HF6570" s="49"/>
      <c r="HG6570" s="49"/>
      <c r="HH6570" s="49"/>
      <c r="HI6570" s="49"/>
      <c r="HJ6570" s="49"/>
      <c r="HK6570" s="49"/>
      <c r="HL6570" s="49"/>
      <c r="HM6570" s="49"/>
      <c r="HN6570" s="49"/>
      <c r="HO6570" s="49"/>
      <c r="HP6570" s="49"/>
      <c r="HQ6570" s="49"/>
      <c r="HR6570" s="49"/>
      <c r="HS6570" s="49"/>
      <c r="HT6570" s="49"/>
      <c r="HU6570" s="49"/>
      <c r="HV6570" s="49"/>
      <c r="HW6570" s="49"/>
      <c r="HX6570" s="49"/>
      <c r="HY6570" s="49"/>
      <c r="HZ6570" s="49"/>
      <c r="IA6570" s="49"/>
      <c r="IB6570" s="49"/>
      <c r="IC6570" s="49"/>
      <c r="ID6570" s="49"/>
      <c r="IE6570" s="49"/>
      <c r="IF6570" s="49"/>
      <c r="IG6570" s="49"/>
      <c r="IH6570" s="49"/>
    </row>
    <row r="6571" spans="1:242">
      <c r="A6571" s="32">
        <v>301</v>
      </c>
      <c r="B6571" s="210" t="s">
        <v>6603</v>
      </c>
      <c r="C6571" s="555"/>
      <c r="D6571" s="32" t="s">
        <v>1808</v>
      </c>
      <c r="E6571" s="195">
        <f t="shared" si="427"/>
        <v>1</v>
      </c>
      <c r="F6571" s="187"/>
      <c r="G6571" s="187">
        <v>1</v>
      </c>
      <c r="H6571" s="187"/>
      <c r="I6571" s="48"/>
      <c r="J6571" s="49"/>
      <c r="K6571" s="49"/>
      <c r="L6571" s="49"/>
      <c r="M6571" s="49"/>
      <c r="N6571" s="49"/>
      <c r="O6571" s="49"/>
      <c r="P6571" s="49"/>
      <c r="Q6571" s="49"/>
      <c r="R6571" s="49"/>
      <c r="S6571" s="49"/>
      <c r="T6571" s="49"/>
      <c r="U6571" s="49"/>
      <c r="V6571" s="49"/>
      <c r="W6571" s="49"/>
      <c r="X6571" s="49"/>
      <c r="Y6571" s="49"/>
      <c r="Z6571" s="49"/>
      <c r="AA6571" s="49"/>
      <c r="AB6571" s="49"/>
      <c r="AC6571" s="49"/>
      <c r="AD6571" s="49"/>
      <c r="AE6571" s="49"/>
      <c r="AF6571" s="49"/>
      <c r="AG6571" s="49"/>
      <c r="AH6571" s="49"/>
      <c r="AI6571" s="49"/>
      <c r="AJ6571" s="49"/>
      <c r="AK6571" s="49"/>
      <c r="AL6571" s="49"/>
      <c r="AM6571" s="49"/>
      <c r="AN6571" s="49"/>
      <c r="AO6571" s="49"/>
      <c r="AP6571" s="49"/>
      <c r="AQ6571" s="49"/>
      <c r="AR6571" s="49"/>
      <c r="AS6571" s="49"/>
      <c r="AT6571" s="49"/>
      <c r="AU6571" s="49"/>
      <c r="AV6571" s="49"/>
      <c r="AW6571" s="49"/>
      <c r="AX6571" s="49"/>
      <c r="AY6571" s="49"/>
      <c r="AZ6571" s="49"/>
      <c r="BA6571" s="49"/>
      <c r="BB6571" s="49"/>
      <c r="BC6571" s="49"/>
      <c r="BD6571" s="49"/>
      <c r="BE6571" s="49"/>
      <c r="BF6571" s="49"/>
      <c r="BG6571" s="49"/>
      <c r="BH6571" s="49"/>
      <c r="BI6571" s="49"/>
      <c r="BJ6571" s="49"/>
      <c r="BK6571" s="49"/>
      <c r="BL6571" s="49"/>
      <c r="BM6571" s="49"/>
      <c r="BN6571" s="49"/>
      <c r="BO6571" s="49"/>
      <c r="BP6571" s="49"/>
      <c r="BQ6571" s="49"/>
      <c r="BR6571" s="49"/>
      <c r="BS6571" s="49"/>
      <c r="BT6571" s="49"/>
      <c r="BU6571" s="49"/>
      <c r="BV6571" s="49"/>
      <c r="BW6571" s="49"/>
      <c r="BX6571" s="49"/>
      <c r="BY6571" s="49"/>
      <c r="BZ6571" s="49"/>
      <c r="CA6571" s="49"/>
      <c r="CB6571" s="49"/>
      <c r="CC6571" s="49"/>
      <c r="CD6571" s="49"/>
      <c r="CE6571" s="49"/>
      <c r="CF6571" s="49"/>
      <c r="CG6571" s="49"/>
      <c r="CH6571" s="49"/>
      <c r="CI6571" s="49"/>
      <c r="CJ6571" s="49"/>
      <c r="CK6571" s="49"/>
      <c r="CL6571" s="49"/>
      <c r="CM6571" s="49"/>
      <c r="CN6571" s="49"/>
      <c r="CO6571" s="49"/>
      <c r="CP6571" s="49"/>
      <c r="CQ6571" s="49"/>
      <c r="CR6571" s="49"/>
      <c r="CS6571" s="49"/>
      <c r="CT6571" s="49"/>
      <c r="CU6571" s="49"/>
      <c r="CV6571" s="49"/>
      <c r="CW6571" s="49"/>
      <c r="CX6571" s="49"/>
      <c r="CY6571" s="49"/>
      <c r="CZ6571" s="49"/>
      <c r="DA6571" s="49"/>
      <c r="DB6571" s="49"/>
      <c r="DC6571" s="49"/>
      <c r="DD6571" s="49"/>
      <c r="DE6571" s="49"/>
      <c r="DF6571" s="49"/>
      <c r="DG6571" s="49"/>
      <c r="DH6571" s="49"/>
      <c r="DI6571" s="49"/>
      <c r="DJ6571" s="49"/>
      <c r="DK6571" s="49"/>
      <c r="DL6571" s="49"/>
      <c r="DM6571" s="49"/>
      <c r="DN6571" s="49"/>
      <c r="DO6571" s="49"/>
      <c r="DP6571" s="49"/>
      <c r="DQ6571" s="49"/>
      <c r="DR6571" s="49"/>
      <c r="DS6571" s="49"/>
      <c r="DT6571" s="49"/>
      <c r="DU6571" s="49"/>
      <c r="DV6571" s="49"/>
      <c r="DW6571" s="49"/>
      <c r="DX6571" s="49"/>
      <c r="DY6571" s="49"/>
      <c r="DZ6571" s="49"/>
      <c r="EA6571" s="49"/>
      <c r="EB6571" s="49"/>
      <c r="EC6571" s="49"/>
      <c r="ED6571" s="49"/>
      <c r="EE6571" s="49"/>
      <c r="EF6571" s="49"/>
      <c r="EG6571" s="49"/>
      <c r="EH6571" s="49"/>
      <c r="EI6571" s="49"/>
      <c r="EJ6571" s="49"/>
      <c r="EK6571" s="49"/>
      <c r="EL6571" s="49"/>
      <c r="EM6571" s="49"/>
      <c r="EN6571" s="49"/>
      <c r="EO6571" s="49"/>
      <c r="EP6571" s="49"/>
      <c r="EQ6571" s="49"/>
      <c r="ER6571" s="49"/>
      <c r="ES6571" s="49"/>
      <c r="ET6571" s="49"/>
      <c r="EU6571" s="49"/>
      <c r="EV6571" s="49"/>
      <c r="EW6571" s="49"/>
      <c r="EX6571" s="49"/>
      <c r="EY6571" s="49"/>
      <c r="EZ6571" s="49"/>
      <c r="FA6571" s="49"/>
      <c r="FB6571" s="49"/>
      <c r="FC6571" s="49"/>
      <c r="FD6571" s="49"/>
      <c r="FE6571" s="49"/>
      <c r="FF6571" s="49"/>
      <c r="FG6571" s="49"/>
      <c r="FH6571" s="49"/>
      <c r="FI6571" s="49"/>
      <c r="FJ6571" s="49"/>
      <c r="FK6571" s="49"/>
      <c r="FL6571" s="49"/>
      <c r="FM6571" s="49"/>
      <c r="FN6571" s="49"/>
      <c r="FO6571" s="49"/>
      <c r="FP6571" s="49"/>
      <c r="FQ6571" s="49"/>
      <c r="FR6571" s="49"/>
      <c r="FS6571" s="49"/>
      <c r="FT6571" s="49"/>
      <c r="FU6571" s="49"/>
      <c r="FV6571" s="49"/>
      <c r="FW6571" s="49"/>
      <c r="FX6571" s="49"/>
      <c r="FY6571" s="49"/>
      <c r="FZ6571" s="49"/>
      <c r="GA6571" s="49"/>
      <c r="GB6571" s="49"/>
      <c r="GC6571" s="49"/>
      <c r="GD6571" s="49"/>
      <c r="GE6571" s="49"/>
      <c r="GF6571" s="49"/>
      <c r="GG6571" s="49"/>
      <c r="GH6571" s="49"/>
      <c r="GI6571" s="49"/>
      <c r="GJ6571" s="49"/>
      <c r="GK6571" s="49"/>
      <c r="GL6571" s="49"/>
      <c r="GM6571" s="49"/>
      <c r="GN6571" s="49"/>
      <c r="GO6571" s="49"/>
      <c r="GP6571" s="49"/>
      <c r="GQ6571" s="49"/>
      <c r="GR6571" s="49"/>
      <c r="GS6571" s="49"/>
      <c r="GT6571" s="49"/>
      <c r="GU6571" s="49"/>
      <c r="GV6571" s="49"/>
      <c r="GW6571" s="49"/>
      <c r="GX6571" s="49"/>
      <c r="GY6571" s="49"/>
      <c r="GZ6571" s="49"/>
      <c r="HA6571" s="49"/>
      <c r="HB6571" s="49"/>
      <c r="HC6571" s="49"/>
      <c r="HD6571" s="49"/>
      <c r="HE6571" s="49"/>
      <c r="HF6571" s="49"/>
      <c r="HG6571" s="49"/>
      <c r="HH6571" s="49"/>
      <c r="HI6571" s="49"/>
      <c r="HJ6571" s="49"/>
      <c r="HK6571" s="49"/>
      <c r="HL6571" s="49"/>
      <c r="HM6571" s="49"/>
      <c r="HN6571" s="49"/>
      <c r="HO6571" s="49"/>
      <c r="HP6571" s="49"/>
      <c r="HQ6571" s="49"/>
      <c r="HR6571" s="49"/>
      <c r="HS6571" s="49"/>
      <c r="HT6571" s="49"/>
      <c r="HU6571" s="49"/>
      <c r="HV6571" s="49"/>
      <c r="HW6571" s="49"/>
      <c r="HX6571" s="49"/>
      <c r="HY6571" s="49"/>
      <c r="HZ6571" s="49"/>
      <c r="IA6571" s="49"/>
      <c r="IB6571" s="49"/>
      <c r="IC6571" s="49"/>
      <c r="ID6571" s="49"/>
      <c r="IE6571" s="49"/>
      <c r="IF6571" s="49"/>
      <c r="IG6571" s="49"/>
      <c r="IH6571" s="49"/>
    </row>
    <row r="6572" spans="1:242">
      <c r="A6572" s="32">
        <v>302</v>
      </c>
      <c r="B6572" s="210" t="s">
        <v>7661</v>
      </c>
      <c r="C6572" s="555"/>
      <c r="D6572" s="32" t="s">
        <v>1808</v>
      </c>
      <c r="E6572" s="195">
        <f t="shared" si="427"/>
        <v>6</v>
      </c>
      <c r="F6572" s="187">
        <v>2</v>
      </c>
      <c r="G6572" s="187">
        <v>2</v>
      </c>
      <c r="H6572" s="187">
        <v>2</v>
      </c>
      <c r="I6572" s="48"/>
      <c r="J6572" s="49"/>
      <c r="K6572" s="49"/>
      <c r="L6572" s="49"/>
      <c r="M6572" s="49"/>
      <c r="N6572" s="49"/>
      <c r="O6572" s="49"/>
      <c r="P6572" s="49"/>
      <c r="Q6572" s="49"/>
      <c r="R6572" s="49"/>
      <c r="S6572" s="49"/>
      <c r="T6572" s="49"/>
      <c r="U6572" s="49"/>
      <c r="V6572" s="49"/>
      <c r="W6572" s="49"/>
      <c r="X6572" s="49"/>
      <c r="Y6572" s="49"/>
      <c r="Z6572" s="49"/>
      <c r="AA6572" s="49"/>
      <c r="AB6572" s="49"/>
      <c r="AC6572" s="49"/>
      <c r="AD6572" s="49"/>
      <c r="AE6572" s="49"/>
      <c r="AF6572" s="49"/>
      <c r="AG6572" s="49"/>
      <c r="AH6572" s="49"/>
      <c r="AI6572" s="49"/>
      <c r="AJ6572" s="49"/>
      <c r="AK6572" s="49"/>
      <c r="AL6572" s="49"/>
      <c r="AM6572" s="49"/>
      <c r="AN6572" s="49"/>
      <c r="AO6572" s="49"/>
      <c r="AP6572" s="49"/>
      <c r="AQ6572" s="49"/>
      <c r="AR6572" s="49"/>
      <c r="AS6572" s="49"/>
      <c r="AT6572" s="49"/>
      <c r="AU6572" s="49"/>
      <c r="AV6572" s="49"/>
      <c r="AW6572" s="49"/>
      <c r="AX6572" s="49"/>
      <c r="AY6572" s="49"/>
      <c r="AZ6572" s="49"/>
      <c r="BA6572" s="49"/>
      <c r="BB6572" s="49"/>
      <c r="BC6572" s="49"/>
      <c r="BD6572" s="49"/>
      <c r="BE6572" s="49"/>
      <c r="BF6572" s="49"/>
      <c r="BG6572" s="49"/>
      <c r="BH6572" s="49"/>
      <c r="BI6572" s="49"/>
      <c r="BJ6572" s="49"/>
      <c r="BK6572" s="49"/>
      <c r="BL6572" s="49"/>
      <c r="BM6572" s="49"/>
      <c r="BN6572" s="49"/>
      <c r="BO6572" s="49"/>
      <c r="BP6572" s="49"/>
      <c r="BQ6572" s="49"/>
      <c r="BR6572" s="49"/>
      <c r="BS6572" s="49"/>
      <c r="BT6572" s="49"/>
      <c r="BU6572" s="49"/>
      <c r="BV6572" s="49"/>
      <c r="BW6572" s="49"/>
      <c r="BX6572" s="49"/>
      <c r="BY6572" s="49"/>
      <c r="BZ6572" s="49"/>
      <c r="CA6572" s="49"/>
      <c r="CB6572" s="49"/>
      <c r="CC6572" s="49"/>
      <c r="CD6572" s="49"/>
      <c r="CE6572" s="49"/>
      <c r="CF6572" s="49"/>
      <c r="CG6572" s="49"/>
      <c r="CH6572" s="49"/>
      <c r="CI6572" s="49"/>
      <c r="CJ6572" s="49"/>
      <c r="CK6572" s="49"/>
      <c r="CL6572" s="49"/>
      <c r="CM6572" s="49"/>
      <c r="CN6572" s="49"/>
      <c r="CO6572" s="49"/>
      <c r="CP6572" s="49"/>
      <c r="CQ6572" s="49"/>
      <c r="CR6572" s="49"/>
      <c r="CS6572" s="49"/>
      <c r="CT6572" s="49"/>
      <c r="CU6572" s="49"/>
      <c r="CV6572" s="49"/>
      <c r="CW6572" s="49"/>
      <c r="CX6572" s="49"/>
      <c r="CY6572" s="49"/>
      <c r="CZ6572" s="49"/>
      <c r="DA6572" s="49"/>
      <c r="DB6572" s="49"/>
      <c r="DC6572" s="49"/>
      <c r="DD6572" s="49"/>
      <c r="DE6572" s="49"/>
      <c r="DF6572" s="49"/>
      <c r="DG6572" s="49"/>
      <c r="DH6572" s="49"/>
      <c r="DI6572" s="49"/>
      <c r="DJ6572" s="49"/>
      <c r="DK6572" s="49"/>
      <c r="DL6572" s="49"/>
      <c r="DM6572" s="49"/>
      <c r="DN6572" s="49"/>
      <c r="DO6572" s="49"/>
      <c r="DP6572" s="49"/>
      <c r="DQ6572" s="49"/>
      <c r="DR6572" s="49"/>
      <c r="DS6572" s="49"/>
      <c r="DT6572" s="49"/>
      <c r="DU6572" s="49"/>
      <c r="DV6572" s="49"/>
      <c r="DW6572" s="49"/>
      <c r="DX6572" s="49"/>
      <c r="DY6572" s="49"/>
      <c r="DZ6572" s="49"/>
      <c r="EA6572" s="49"/>
      <c r="EB6572" s="49"/>
      <c r="EC6572" s="49"/>
      <c r="ED6572" s="49"/>
      <c r="EE6572" s="49"/>
      <c r="EF6572" s="49"/>
      <c r="EG6572" s="49"/>
      <c r="EH6572" s="49"/>
      <c r="EI6572" s="49"/>
      <c r="EJ6572" s="49"/>
      <c r="EK6572" s="49"/>
      <c r="EL6572" s="49"/>
      <c r="EM6572" s="49"/>
      <c r="EN6572" s="49"/>
      <c r="EO6572" s="49"/>
      <c r="EP6572" s="49"/>
      <c r="EQ6572" s="49"/>
      <c r="ER6572" s="49"/>
      <c r="ES6572" s="49"/>
      <c r="ET6572" s="49"/>
      <c r="EU6572" s="49"/>
      <c r="EV6572" s="49"/>
      <c r="EW6572" s="49"/>
      <c r="EX6572" s="49"/>
      <c r="EY6572" s="49"/>
      <c r="EZ6572" s="49"/>
      <c r="FA6572" s="49"/>
      <c r="FB6572" s="49"/>
      <c r="FC6572" s="49"/>
      <c r="FD6572" s="49"/>
      <c r="FE6572" s="49"/>
      <c r="FF6572" s="49"/>
      <c r="FG6572" s="49"/>
      <c r="FH6572" s="49"/>
      <c r="FI6572" s="49"/>
      <c r="FJ6572" s="49"/>
      <c r="FK6572" s="49"/>
      <c r="FL6572" s="49"/>
      <c r="FM6572" s="49"/>
      <c r="FN6572" s="49"/>
      <c r="FO6572" s="49"/>
      <c r="FP6572" s="49"/>
      <c r="FQ6572" s="49"/>
      <c r="FR6572" s="49"/>
      <c r="FS6572" s="49"/>
      <c r="FT6572" s="49"/>
      <c r="FU6572" s="49"/>
      <c r="FV6572" s="49"/>
      <c r="FW6572" s="49"/>
      <c r="FX6572" s="49"/>
      <c r="FY6572" s="49"/>
      <c r="FZ6572" s="49"/>
      <c r="GA6572" s="49"/>
      <c r="GB6572" s="49"/>
      <c r="GC6572" s="49"/>
      <c r="GD6572" s="49"/>
      <c r="GE6572" s="49"/>
      <c r="GF6572" s="49"/>
      <c r="GG6572" s="49"/>
      <c r="GH6572" s="49"/>
      <c r="GI6572" s="49"/>
      <c r="GJ6572" s="49"/>
      <c r="GK6572" s="49"/>
      <c r="GL6572" s="49"/>
      <c r="GM6572" s="49"/>
      <c r="GN6572" s="49"/>
      <c r="GO6572" s="49"/>
      <c r="GP6572" s="49"/>
      <c r="GQ6572" s="49"/>
      <c r="GR6572" s="49"/>
      <c r="GS6572" s="49"/>
      <c r="GT6572" s="49"/>
      <c r="GU6572" s="49"/>
      <c r="GV6572" s="49"/>
      <c r="GW6572" s="49"/>
      <c r="GX6572" s="49"/>
      <c r="GY6572" s="49"/>
      <c r="GZ6572" s="49"/>
      <c r="HA6572" s="49"/>
      <c r="HB6572" s="49"/>
      <c r="HC6572" s="49"/>
      <c r="HD6572" s="49"/>
      <c r="HE6572" s="49"/>
      <c r="HF6572" s="49"/>
      <c r="HG6572" s="49"/>
      <c r="HH6572" s="49"/>
      <c r="HI6572" s="49"/>
      <c r="HJ6572" s="49"/>
      <c r="HK6572" s="49"/>
      <c r="HL6572" s="49"/>
      <c r="HM6572" s="49"/>
      <c r="HN6572" s="49"/>
      <c r="HO6572" s="49"/>
      <c r="HP6572" s="49"/>
      <c r="HQ6572" s="49"/>
      <c r="HR6572" s="49"/>
      <c r="HS6572" s="49"/>
      <c r="HT6572" s="49"/>
      <c r="HU6572" s="49"/>
      <c r="HV6572" s="49"/>
      <c r="HW6572" s="49"/>
      <c r="HX6572" s="49"/>
      <c r="HY6572" s="49"/>
      <c r="HZ6572" s="49"/>
      <c r="IA6572" s="49"/>
      <c r="IB6572" s="49"/>
      <c r="IC6572" s="49"/>
      <c r="ID6572" s="49"/>
      <c r="IE6572" s="49"/>
      <c r="IF6572" s="49"/>
      <c r="IG6572" s="49"/>
      <c r="IH6572" s="49"/>
    </row>
    <row r="6573" spans="1:242">
      <c r="A6573" s="32">
        <v>303</v>
      </c>
      <c r="B6573" s="210" t="s">
        <v>7662</v>
      </c>
      <c r="C6573" s="555"/>
      <c r="D6573" s="32" t="s">
        <v>1808</v>
      </c>
      <c r="E6573" s="195">
        <f t="shared" si="427"/>
        <v>6</v>
      </c>
      <c r="F6573" s="187">
        <v>2</v>
      </c>
      <c r="G6573" s="187">
        <v>2</v>
      </c>
      <c r="H6573" s="187">
        <v>2</v>
      </c>
      <c r="I6573" s="48"/>
      <c r="J6573" s="49"/>
      <c r="K6573" s="49"/>
      <c r="L6573" s="49"/>
      <c r="M6573" s="49"/>
      <c r="N6573" s="49"/>
      <c r="O6573" s="49"/>
      <c r="P6573" s="49"/>
      <c r="Q6573" s="49"/>
      <c r="R6573" s="49"/>
      <c r="S6573" s="49"/>
      <c r="T6573" s="49"/>
      <c r="U6573" s="49"/>
      <c r="V6573" s="49"/>
      <c r="W6573" s="49"/>
      <c r="X6573" s="49"/>
      <c r="Y6573" s="49"/>
      <c r="Z6573" s="49"/>
      <c r="AA6573" s="49"/>
      <c r="AB6573" s="49"/>
      <c r="AC6573" s="49"/>
      <c r="AD6573" s="49"/>
      <c r="AE6573" s="49"/>
      <c r="AF6573" s="49"/>
      <c r="AG6573" s="49"/>
      <c r="AH6573" s="49"/>
      <c r="AI6573" s="49"/>
      <c r="AJ6573" s="49"/>
      <c r="AK6573" s="49"/>
      <c r="AL6573" s="49"/>
      <c r="AM6573" s="49"/>
      <c r="AN6573" s="49"/>
      <c r="AO6573" s="49"/>
      <c r="AP6573" s="49"/>
      <c r="AQ6573" s="49"/>
      <c r="AR6573" s="49"/>
      <c r="AS6573" s="49"/>
      <c r="AT6573" s="49"/>
      <c r="AU6573" s="49"/>
      <c r="AV6573" s="49"/>
      <c r="AW6573" s="49"/>
      <c r="AX6573" s="49"/>
      <c r="AY6573" s="49"/>
      <c r="AZ6573" s="49"/>
      <c r="BA6573" s="49"/>
      <c r="BB6573" s="49"/>
      <c r="BC6573" s="49"/>
      <c r="BD6573" s="49"/>
      <c r="BE6573" s="49"/>
      <c r="BF6573" s="49"/>
      <c r="BG6573" s="49"/>
      <c r="BH6573" s="49"/>
      <c r="BI6573" s="49"/>
      <c r="BJ6573" s="49"/>
      <c r="BK6573" s="49"/>
      <c r="BL6573" s="49"/>
      <c r="BM6573" s="49"/>
      <c r="BN6573" s="49"/>
      <c r="BO6573" s="49"/>
      <c r="BP6573" s="49"/>
      <c r="BQ6573" s="49"/>
      <c r="BR6573" s="49"/>
      <c r="BS6573" s="49"/>
      <c r="BT6573" s="49"/>
      <c r="BU6573" s="49"/>
      <c r="BV6573" s="49"/>
      <c r="BW6573" s="49"/>
      <c r="BX6573" s="49"/>
      <c r="BY6573" s="49"/>
      <c r="BZ6573" s="49"/>
      <c r="CA6573" s="49"/>
      <c r="CB6573" s="49"/>
      <c r="CC6573" s="49"/>
      <c r="CD6573" s="49"/>
      <c r="CE6573" s="49"/>
      <c r="CF6573" s="49"/>
      <c r="CG6573" s="49"/>
      <c r="CH6573" s="49"/>
      <c r="CI6573" s="49"/>
      <c r="CJ6573" s="49"/>
      <c r="CK6573" s="49"/>
      <c r="CL6573" s="49"/>
      <c r="CM6573" s="49"/>
      <c r="CN6573" s="49"/>
      <c r="CO6573" s="49"/>
      <c r="CP6573" s="49"/>
      <c r="CQ6573" s="49"/>
      <c r="CR6573" s="49"/>
      <c r="CS6573" s="49"/>
      <c r="CT6573" s="49"/>
      <c r="CU6573" s="49"/>
      <c r="CV6573" s="49"/>
      <c r="CW6573" s="49"/>
      <c r="CX6573" s="49"/>
      <c r="CY6573" s="49"/>
      <c r="CZ6573" s="49"/>
      <c r="DA6573" s="49"/>
      <c r="DB6573" s="49"/>
      <c r="DC6573" s="49"/>
      <c r="DD6573" s="49"/>
      <c r="DE6573" s="49"/>
      <c r="DF6573" s="49"/>
      <c r="DG6573" s="49"/>
      <c r="DH6573" s="49"/>
      <c r="DI6573" s="49"/>
      <c r="DJ6573" s="49"/>
      <c r="DK6573" s="49"/>
      <c r="DL6573" s="49"/>
      <c r="DM6573" s="49"/>
      <c r="DN6573" s="49"/>
      <c r="DO6573" s="49"/>
      <c r="DP6573" s="49"/>
      <c r="DQ6573" s="49"/>
      <c r="DR6573" s="49"/>
      <c r="DS6573" s="49"/>
      <c r="DT6573" s="49"/>
      <c r="DU6573" s="49"/>
      <c r="DV6573" s="49"/>
      <c r="DW6573" s="49"/>
      <c r="DX6573" s="49"/>
      <c r="DY6573" s="49"/>
      <c r="DZ6573" s="49"/>
      <c r="EA6573" s="49"/>
      <c r="EB6573" s="49"/>
      <c r="EC6573" s="49"/>
      <c r="ED6573" s="49"/>
      <c r="EE6573" s="49"/>
      <c r="EF6573" s="49"/>
      <c r="EG6573" s="49"/>
      <c r="EH6573" s="49"/>
      <c r="EI6573" s="49"/>
      <c r="EJ6573" s="49"/>
      <c r="EK6573" s="49"/>
      <c r="EL6573" s="49"/>
      <c r="EM6573" s="49"/>
      <c r="EN6573" s="49"/>
      <c r="EO6573" s="49"/>
      <c r="EP6573" s="49"/>
      <c r="EQ6573" s="49"/>
      <c r="ER6573" s="49"/>
      <c r="ES6573" s="49"/>
      <c r="ET6573" s="49"/>
      <c r="EU6573" s="49"/>
      <c r="EV6573" s="49"/>
      <c r="EW6573" s="49"/>
      <c r="EX6573" s="49"/>
      <c r="EY6573" s="49"/>
      <c r="EZ6573" s="49"/>
      <c r="FA6573" s="49"/>
      <c r="FB6573" s="49"/>
      <c r="FC6573" s="49"/>
      <c r="FD6573" s="49"/>
      <c r="FE6573" s="49"/>
      <c r="FF6573" s="49"/>
      <c r="FG6573" s="49"/>
      <c r="FH6573" s="49"/>
      <c r="FI6573" s="49"/>
      <c r="FJ6573" s="49"/>
      <c r="FK6573" s="49"/>
      <c r="FL6573" s="49"/>
      <c r="FM6573" s="49"/>
      <c r="FN6573" s="49"/>
      <c r="FO6573" s="49"/>
      <c r="FP6573" s="49"/>
      <c r="FQ6573" s="49"/>
      <c r="FR6573" s="49"/>
      <c r="FS6573" s="49"/>
      <c r="FT6573" s="49"/>
      <c r="FU6573" s="49"/>
      <c r="FV6573" s="49"/>
      <c r="FW6573" s="49"/>
      <c r="FX6573" s="49"/>
      <c r="FY6573" s="49"/>
      <c r="FZ6573" s="49"/>
      <c r="GA6573" s="49"/>
      <c r="GB6573" s="49"/>
      <c r="GC6573" s="49"/>
      <c r="GD6573" s="49"/>
      <c r="GE6573" s="49"/>
      <c r="GF6573" s="49"/>
      <c r="GG6573" s="49"/>
      <c r="GH6573" s="49"/>
      <c r="GI6573" s="49"/>
      <c r="GJ6573" s="49"/>
      <c r="GK6573" s="49"/>
      <c r="GL6573" s="49"/>
      <c r="GM6573" s="49"/>
      <c r="GN6573" s="49"/>
      <c r="GO6573" s="49"/>
      <c r="GP6573" s="49"/>
      <c r="GQ6573" s="49"/>
      <c r="GR6573" s="49"/>
      <c r="GS6573" s="49"/>
      <c r="GT6573" s="49"/>
      <c r="GU6573" s="49"/>
      <c r="GV6573" s="49"/>
      <c r="GW6573" s="49"/>
      <c r="GX6573" s="49"/>
      <c r="GY6573" s="49"/>
      <c r="GZ6573" s="49"/>
      <c r="HA6573" s="49"/>
      <c r="HB6573" s="49"/>
      <c r="HC6573" s="49"/>
      <c r="HD6573" s="49"/>
      <c r="HE6573" s="49"/>
      <c r="HF6573" s="49"/>
      <c r="HG6573" s="49"/>
      <c r="HH6573" s="49"/>
      <c r="HI6573" s="49"/>
      <c r="HJ6573" s="49"/>
      <c r="HK6573" s="49"/>
      <c r="HL6573" s="49"/>
      <c r="HM6573" s="49"/>
      <c r="HN6573" s="49"/>
      <c r="HO6573" s="49"/>
      <c r="HP6573" s="49"/>
      <c r="HQ6573" s="49"/>
      <c r="HR6573" s="49"/>
      <c r="HS6573" s="49"/>
      <c r="HT6573" s="49"/>
      <c r="HU6573" s="49"/>
      <c r="HV6573" s="49"/>
      <c r="HW6573" s="49"/>
      <c r="HX6573" s="49"/>
      <c r="HY6573" s="49"/>
      <c r="HZ6573" s="49"/>
      <c r="IA6573" s="49"/>
      <c r="IB6573" s="49"/>
      <c r="IC6573" s="49"/>
      <c r="ID6573" s="49"/>
      <c r="IE6573" s="49"/>
      <c r="IF6573" s="49"/>
      <c r="IG6573" s="49"/>
      <c r="IH6573" s="49"/>
    </row>
    <row r="6574" spans="1:242">
      <c r="A6574" s="32">
        <v>304</v>
      </c>
      <c r="B6574" s="210" t="s">
        <v>7663</v>
      </c>
      <c r="C6574" s="555"/>
      <c r="D6574" s="32" t="s">
        <v>1808</v>
      </c>
      <c r="E6574" s="195">
        <f t="shared" si="427"/>
        <v>6</v>
      </c>
      <c r="F6574" s="187">
        <v>2</v>
      </c>
      <c r="G6574" s="187">
        <v>2</v>
      </c>
      <c r="H6574" s="187">
        <v>2</v>
      </c>
      <c r="I6574" s="48"/>
      <c r="J6574" s="49"/>
      <c r="K6574" s="49"/>
      <c r="L6574" s="49"/>
      <c r="M6574" s="49"/>
      <c r="N6574" s="49"/>
      <c r="O6574" s="49"/>
      <c r="P6574" s="49"/>
      <c r="Q6574" s="49"/>
      <c r="R6574" s="49"/>
      <c r="S6574" s="49"/>
      <c r="T6574" s="49"/>
      <c r="U6574" s="49"/>
      <c r="V6574" s="49"/>
      <c r="W6574" s="49"/>
      <c r="X6574" s="49"/>
      <c r="Y6574" s="49"/>
      <c r="Z6574" s="49"/>
      <c r="AA6574" s="49"/>
      <c r="AB6574" s="49"/>
      <c r="AC6574" s="49"/>
      <c r="AD6574" s="49"/>
      <c r="AE6574" s="49"/>
      <c r="AF6574" s="49"/>
      <c r="AG6574" s="49"/>
      <c r="AH6574" s="49"/>
      <c r="AI6574" s="49"/>
      <c r="AJ6574" s="49"/>
      <c r="AK6574" s="49"/>
      <c r="AL6574" s="49"/>
      <c r="AM6574" s="49"/>
      <c r="AN6574" s="49"/>
      <c r="AO6574" s="49"/>
      <c r="AP6574" s="49"/>
      <c r="AQ6574" s="49"/>
      <c r="AR6574" s="49"/>
      <c r="AS6574" s="49"/>
      <c r="AT6574" s="49"/>
      <c r="AU6574" s="49"/>
      <c r="AV6574" s="49"/>
      <c r="AW6574" s="49"/>
      <c r="AX6574" s="49"/>
      <c r="AY6574" s="49"/>
      <c r="AZ6574" s="49"/>
      <c r="BA6574" s="49"/>
      <c r="BB6574" s="49"/>
      <c r="BC6574" s="49"/>
      <c r="BD6574" s="49"/>
      <c r="BE6574" s="49"/>
      <c r="BF6574" s="49"/>
      <c r="BG6574" s="49"/>
      <c r="BH6574" s="49"/>
      <c r="BI6574" s="49"/>
      <c r="BJ6574" s="49"/>
      <c r="BK6574" s="49"/>
      <c r="BL6574" s="49"/>
      <c r="BM6574" s="49"/>
      <c r="BN6574" s="49"/>
      <c r="BO6574" s="49"/>
      <c r="BP6574" s="49"/>
      <c r="BQ6574" s="49"/>
      <c r="BR6574" s="49"/>
      <c r="BS6574" s="49"/>
      <c r="BT6574" s="49"/>
      <c r="BU6574" s="49"/>
      <c r="BV6574" s="49"/>
      <c r="BW6574" s="49"/>
      <c r="BX6574" s="49"/>
      <c r="BY6574" s="49"/>
      <c r="BZ6574" s="49"/>
      <c r="CA6574" s="49"/>
      <c r="CB6574" s="49"/>
      <c r="CC6574" s="49"/>
      <c r="CD6574" s="49"/>
      <c r="CE6574" s="49"/>
      <c r="CF6574" s="49"/>
      <c r="CG6574" s="49"/>
      <c r="CH6574" s="49"/>
      <c r="CI6574" s="49"/>
      <c r="CJ6574" s="49"/>
      <c r="CK6574" s="49"/>
      <c r="CL6574" s="49"/>
      <c r="CM6574" s="49"/>
      <c r="CN6574" s="49"/>
      <c r="CO6574" s="49"/>
      <c r="CP6574" s="49"/>
      <c r="CQ6574" s="49"/>
      <c r="CR6574" s="49"/>
      <c r="CS6574" s="49"/>
      <c r="CT6574" s="49"/>
      <c r="CU6574" s="49"/>
      <c r="CV6574" s="49"/>
      <c r="CW6574" s="49"/>
      <c r="CX6574" s="49"/>
      <c r="CY6574" s="49"/>
      <c r="CZ6574" s="49"/>
      <c r="DA6574" s="49"/>
      <c r="DB6574" s="49"/>
      <c r="DC6574" s="49"/>
      <c r="DD6574" s="49"/>
      <c r="DE6574" s="49"/>
      <c r="DF6574" s="49"/>
      <c r="DG6574" s="49"/>
      <c r="DH6574" s="49"/>
      <c r="DI6574" s="49"/>
      <c r="DJ6574" s="49"/>
      <c r="DK6574" s="49"/>
      <c r="DL6574" s="49"/>
      <c r="DM6574" s="49"/>
      <c r="DN6574" s="49"/>
      <c r="DO6574" s="49"/>
      <c r="DP6574" s="49"/>
      <c r="DQ6574" s="49"/>
      <c r="DR6574" s="49"/>
      <c r="DS6574" s="49"/>
      <c r="DT6574" s="49"/>
      <c r="DU6574" s="49"/>
      <c r="DV6574" s="49"/>
      <c r="DW6574" s="49"/>
      <c r="DX6574" s="49"/>
      <c r="DY6574" s="49"/>
      <c r="DZ6574" s="49"/>
      <c r="EA6574" s="49"/>
      <c r="EB6574" s="49"/>
      <c r="EC6574" s="49"/>
      <c r="ED6574" s="49"/>
      <c r="EE6574" s="49"/>
      <c r="EF6574" s="49"/>
      <c r="EG6574" s="49"/>
      <c r="EH6574" s="49"/>
      <c r="EI6574" s="49"/>
      <c r="EJ6574" s="49"/>
      <c r="EK6574" s="49"/>
      <c r="EL6574" s="49"/>
      <c r="EM6574" s="49"/>
      <c r="EN6574" s="49"/>
      <c r="EO6574" s="49"/>
      <c r="EP6574" s="49"/>
      <c r="EQ6574" s="49"/>
      <c r="ER6574" s="49"/>
      <c r="ES6574" s="49"/>
      <c r="ET6574" s="49"/>
      <c r="EU6574" s="49"/>
      <c r="EV6574" s="49"/>
      <c r="EW6574" s="49"/>
      <c r="EX6574" s="49"/>
      <c r="EY6574" s="49"/>
      <c r="EZ6574" s="49"/>
      <c r="FA6574" s="49"/>
      <c r="FB6574" s="49"/>
      <c r="FC6574" s="49"/>
      <c r="FD6574" s="49"/>
      <c r="FE6574" s="49"/>
      <c r="FF6574" s="49"/>
      <c r="FG6574" s="49"/>
      <c r="FH6574" s="49"/>
      <c r="FI6574" s="49"/>
      <c r="FJ6574" s="49"/>
      <c r="FK6574" s="49"/>
      <c r="FL6574" s="49"/>
      <c r="FM6574" s="49"/>
      <c r="FN6574" s="49"/>
      <c r="FO6574" s="49"/>
      <c r="FP6574" s="49"/>
      <c r="FQ6574" s="49"/>
      <c r="FR6574" s="49"/>
      <c r="FS6574" s="49"/>
      <c r="FT6574" s="49"/>
      <c r="FU6574" s="49"/>
      <c r="FV6574" s="49"/>
      <c r="FW6574" s="49"/>
      <c r="FX6574" s="49"/>
      <c r="FY6574" s="49"/>
      <c r="FZ6574" s="49"/>
      <c r="GA6574" s="49"/>
      <c r="GB6574" s="49"/>
      <c r="GC6574" s="49"/>
      <c r="GD6574" s="49"/>
      <c r="GE6574" s="49"/>
      <c r="GF6574" s="49"/>
      <c r="GG6574" s="49"/>
      <c r="GH6574" s="49"/>
      <c r="GI6574" s="49"/>
      <c r="GJ6574" s="49"/>
      <c r="GK6574" s="49"/>
      <c r="GL6574" s="49"/>
      <c r="GM6574" s="49"/>
      <c r="GN6574" s="49"/>
      <c r="GO6574" s="49"/>
      <c r="GP6574" s="49"/>
      <c r="GQ6574" s="49"/>
      <c r="GR6574" s="49"/>
      <c r="GS6574" s="49"/>
      <c r="GT6574" s="49"/>
      <c r="GU6574" s="49"/>
      <c r="GV6574" s="49"/>
      <c r="GW6574" s="49"/>
      <c r="GX6574" s="49"/>
      <c r="GY6574" s="49"/>
      <c r="GZ6574" s="49"/>
      <c r="HA6574" s="49"/>
      <c r="HB6574" s="49"/>
      <c r="HC6574" s="49"/>
      <c r="HD6574" s="49"/>
      <c r="HE6574" s="49"/>
      <c r="HF6574" s="49"/>
      <c r="HG6574" s="49"/>
      <c r="HH6574" s="49"/>
      <c r="HI6574" s="49"/>
      <c r="HJ6574" s="49"/>
      <c r="HK6574" s="49"/>
      <c r="HL6574" s="49"/>
      <c r="HM6574" s="49"/>
      <c r="HN6574" s="49"/>
      <c r="HO6574" s="49"/>
      <c r="HP6574" s="49"/>
      <c r="HQ6574" s="49"/>
      <c r="HR6574" s="49"/>
      <c r="HS6574" s="49"/>
      <c r="HT6574" s="49"/>
      <c r="HU6574" s="49"/>
      <c r="HV6574" s="49"/>
      <c r="HW6574" s="49"/>
      <c r="HX6574" s="49"/>
      <c r="HY6574" s="49"/>
      <c r="HZ6574" s="49"/>
      <c r="IA6574" s="49"/>
      <c r="IB6574" s="49"/>
      <c r="IC6574" s="49"/>
      <c r="ID6574" s="49"/>
      <c r="IE6574" s="49"/>
      <c r="IF6574" s="49"/>
      <c r="IG6574" s="49"/>
      <c r="IH6574" s="49"/>
    </row>
    <row r="6575" spans="1:242">
      <c r="A6575" s="32">
        <v>305</v>
      </c>
      <c r="B6575" s="210" t="s">
        <v>7664</v>
      </c>
      <c r="C6575" s="555"/>
      <c r="D6575" s="32" t="s">
        <v>1808</v>
      </c>
      <c r="E6575" s="195">
        <f t="shared" si="427"/>
        <v>6</v>
      </c>
      <c r="F6575" s="187">
        <v>2</v>
      </c>
      <c r="G6575" s="187">
        <v>2</v>
      </c>
      <c r="H6575" s="187">
        <v>2</v>
      </c>
      <c r="I6575" s="48"/>
      <c r="J6575" s="49"/>
      <c r="K6575" s="49"/>
      <c r="L6575" s="49"/>
      <c r="M6575" s="49"/>
      <c r="N6575" s="49"/>
      <c r="O6575" s="49"/>
      <c r="P6575" s="49"/>
      <c r="Q6575" s="49"/>
      <c r="R6575" s="49"/>
      <c r="S6575" s="49"/>
      <c r="T6575" s="49"/>
      <c r="U6575" s="49"/>
      <c r="V6575" s="49"/>
      <c r="W6575" s="49"/>
      <c r="X6575" s="49"/>
      <c r="Y6575" s="49"/>
      <c r="Z6575" s="49"/>
      <c r="AA6575" s="49"/>
      <c r="AB6575" s="49"/>
      <c r="AC6575" s="49"/>
      <c r="AD6575" s="49"/>
      <c r="AE6575" s="49"/>
      <c r="AF6575" s="49"/>
      <c r="AG6575" s="49"/>
      <c r="AH6575" s="49"/>
      <c r="AI6575" s="49"/>
      <c r="AJ6575" s="49"/>
      <c r="AK6575" s="49"/>
      <c r="AL6575" s="49"/>
      <c r="AM6575" s="49"/>
      <c r="AN6575" s="49"/>
      <c r="AO6575" s="49"/>
      <c r="AP6575" s="49"/>
      <c r="AQ6575" s="49"/>
      <c r="AR6575" s="49"/>
      <c r="AS6575" s="49"/>
      <c r="AT6575" s="49"/>
      <c r="AU6575" s="49"/>
      <c r="AV6575" s="49"/>
      <c r="AW6575" s="49"/>
      <c r="AX6575" s="49"/>
      <c r="AY6575" s="49"/>
      <c r="AZ6575" s="49"/>
      <c r="BA6575" s="49"/>
      <c r="BB6575" s="49"/>
      <c r="BC6575" s="49"/>
      <c r="BD6575" s="49"/>
      <c r="BE6575" s="49"/>
      <c r="BF6575" s="49"/>
      <c r="BG6575" s="49"/>
      <c r="BH6575" s="49"/>
      <c r="BI6575" s="49"/>
      <c r="BJ6575" s="49"/>
      <c r="BK6575" s="49"/>
      <c r="BL6575" s="49"/>
      <c r="BM6575" s="49"/>
      <c r="BN6575" s="49"/>
      <c r="BO6575" s="49"/>
      <c r="BP6575" s="49"/>
      <c r="BQ6575" s="49"/>
      <c r="BR6575" s="49"/>
      <c r="BS6575" s="49"/>
      <c r="BT6575" s="49"/>
      <c r="BU6575" s="49"/>
      <c r="BV6575" s="49"/>
      <c r="BW6575" s="49"/>
      <c r="BX6575" s="49"/>
      <c r="BY6575" s="49"/>
      <c r="BZ6575" s="49"/>
      <c r="CA6575" s="49"/>
      <c r="CB6575" s="49"/>
      <c r="CC6575" s="49"/>
      <c r="CD6575" s="49"/>
      <c r="CE6575" s="49"/>
      <c r="CF6575" s="49"/>
      <c r="CG6575" s="49"/>
      <c r="CH6575" s="49"/>
      <c r="CI6575" s="49"/>
      <c r="CJ6575" s="49"/>
      <c r="CK6575" s="49"/>
      <c r="CL6575" s="49"/>
      <c r="CM6575" s="49"/>
      <c r="CN6575" s="49"/>
      <c r="CO6575" s="49"/>
      <c r="CP6575" s="49"/>
      <c r="CQ6575" s="49"/>
      <c r="CR6575" s="49"/>
      <c r="CS6575" s="49"/>
      <c r="CT6575" s="49"/>
      <c r="CU6575" s="49"/>
      <c r="CV6575" s="49"/>
      <c r="CW6575" s="49"/>
      <c r="CX6575" s="49"/>
      <c r="CY6575" s="49"/>
      <c r="CZ6575" s="49"/>
      <c r="DA6575" s="49"/>
      <c r="DB6575" s="49"/>
      <c r="DC6575" s="49"/>
      <c r="DD6575" s="49"/>
      <c r="DE6575" s="49"/>
      <c r="DF6575" s="49"/>
      <c r="DG6575" s="49"/>
      <c r="DH6575" s="49"/>
      <c r="DI6575" s="49"/>
      <c r="DJ6575" s="49"/>
      <c r="DK6575" s="49"/>
      <c r="DL6575" s="49"/>
      <c r="DM6575" s="49"/>
      <c r="DN6575" s="49"/>
      <c r="DO6575" s="49"/>
      <c r="DP6575" s="49"/>
      <c r="DQ6575" s="49"/>
      <c r="DR6575" s="49"/>
      <c r="DS6575" s="49"/>
      <c r="DT6575" s="49"/>
      <c r="DU6575" s="49"/>
      <c r="DV6575" s="49"/>
      <c r="DW6575" s="49"/>
      <c r="DX6575" s="49"/>
      <c r="DY6575" s="49"/>
      <c r="DZ6575" s="49"/>
      <c r="EA6575" s="49"/>
      <c r="EB6575" s="49"/>
      <c r="EC6575" s="49"/>
      <c r="ED6575" s="49"/>
      <c r="EE6575" s="49"/>
      <c r="EF6575" s="49"/>
      <c r="EG6575" s="49"/>
      <c r="EH6575" s="49"/>
      <c r="EI6575" s="49"/>
      <c r="EJ6575" s="49"/>
      <c r="EK6575" s="49"/>
      <c r="EL6575" s="49"/>
      <c r="EM6575" s="49"/>
      <c r="EN6575" s="49"/>
      <c r="EO6575" s="49"/>
      <c r="EP6575" s="49"/>
      <c r="EQ6575" s="49"/>
      <c r="ER6575" s="49"/>
      <c r="ES6575" s="49"/>
      <c r="ET6575" s="49"/>
      <c r="EU6575" s="49"/>
      <c r="EV6575" s="49"/>
      <c r="EW6575" s="49"/>
      <c r="EX6575" s="49"/>
      <c r="EY6575" s="49"/>
      <c r="EZ6575" s="49"/>
      <c r="FA6575" s="49"/>
      <c r="FB6575" s="49"/>
      <c r="FC6575" s="49"/>
      <c r="FD6575" s="49"/>
      <c r="FE6575" s="49"/>
      <c r="FF6575" s="49"/>
      <c r="FG6575" s="49"/>
      <c r="FH6575" s="49"/>
      <c r="FI6575" s="49"/>
      <c r="FJ6575" s="49"/>
      <c r="FK6575" s="49"/>
      <c r="FL6575" s="49"/>
      <c r="FM6575" s="49"/>
      <c r="FN6575" s="49"/>
      <c r="FO6575" s="49"/>
      <c r="FP6575" s="49"/>
      <c r="FQ6575" s="49"/>
      <c r="FR6575" s="49"/>
      <c r="FS6575" s="49"/>
      <c r="FT6575" s="49"/>
      <c r="FU6575" s="49"/>
      <c r="FV6575" s="49"/>
      <c r="FW6575" s="49"/>
      <c r="FX6575" s="49"/>
      <c r="FY6575" s="49"/>
      <c r="FZ6575" s="49"/>
      <c r="GA6575" s="49"/>
      <c r="GB6575" s="49"/>
      <c r="GC6575" s="49"/>
      <c r="GD6575" s="49"/>
      <c r="GE6575" s="49"/>
      <c r="GF6575" s="49"/>
      <c r="GG6575" s="49"/>
      <c r="GH6575" s="49"/>
      <c r="GI6575" s="49"/>
      <c r="GJ6575" s="49"/>
      <c r="GK6575" s="49"/>
      <c r="GL6575" s="49"/>
      <c r="GM6575" s="49"/>
      <c r="GN6575" s="49"/>
      <c r="GO6575" s="49"/>
      <c r="GP6575" s="49"/>
      <c r="GQ6575" s="49"/>
      <c r="GR6575" s="49"/>
      <c r="GS6575" s="49"/>
      <c r="GT6575" s="49"/>
      <c r="GU6575" s="49"/>
      <c r="GV6575" s="49"/>
      <c r="GW6575" s="49"/>
      <c r="GX6575" s="49"/>
      <c r="GY6575" s="49"/>
      <c r="GZ6575" s="49"/>
      <c r="HA6575" s="49"/>
      <c r="HB6575" s="49"/>
      <c r="HC6575" s="49"/>
      <c r="HD6575" s="49"/>
      <c r="HE6575" s="49"/>
      <c r="HF6575" s="49"/>
      <c r="HG6575" s="49"/>
      <c r="HH6575" s="49"/>
      <c r="HI6575" s="49"/>
      <c r="HJ6575" s="49"/>
      <c r="HK6575" s="49"/>
      <c r="HL6575" s="49"/>
      <c r="HM6575" s="49"/>
      <c r="HN6575" s="49"/>
      <c r="HO6575" s="49"/>
      <c r="HP6575" s="49"/>
      <c r="HQ6575" s="49"/>
      <c r="HR6575" s="49"/>
      <c r="HS6575" s="49"/>
      <c r="HT6575" s="49"/>
      <c r="HU6575" s="49"/>
      <c r="HV6575" s="49"/>
      <c r="HW6575" s="49"/>
      <c r="HX6575" s="49"/>
      <c r="HY6575" s="49"/>
      <c r="HZ6575" s="49"/>
      <c r="IA6575" s="49"/>
      <c r="IB6575" s="49"/>
      <c r="IC6575" s="49"/>
      <c r="ID6575" s="49"/>
      <c r="IE6575" s="49"/>
      <c r="IF6575" s="49"/>
      <c r="IG6575" s="49"/>
      <c r="IH6575" s="49"/>
    </row>
    <row r="6576" spans="1:242">
      <c r="A6576" s="32">
        <v>306</v>
      </c>
      <c r="B6576" s="210" t="s">
        <v>7665</v>
      </c>
      <c r="C6576" s="555"/>
      <c r="D6576" s="32" t="s">
        <v>1808</v>
      </c>
      <c r="E6576" s="195">
        <f t="shared" si="427"/>
        <v>6</v>
      </c>
      <c r="F6576" s="187">
        <v>2</v>
      </c>
      <c r="G6576" s="187">
        <v>2</v>
      </c>
      <c r="H6576" s="187">
        <v>2</v>
      </c>
      <c r="I6576" s="48"/>
      <c r="J6576" s="49"/>
      <c r="K6576" s="49"/>
      <c r="L6576" s="49"/>
      <c r="M6576" s="49"/>
      <c r="N6576" s="49"/>
      <c r="O6576" s="49"/>
      <c r="P6576" s="49"/>
      <c r="Q6576" s="49"/>
      <c r="R6576" s="49"/>
      <c r="S6576" s="49"/>
      <c r="T6576" s="49"/>
      <c r="U6576" s="49"/>
      <c r="V6576" s="49"/>
      <c r="W6576" s="49"/>
      <c r="X6576" s="49"/>
      <c r="Y6576" s="49"/>
      <c r="Z6576" s="49"/>
      <c r="AA6576" s="49"/>
      <c r="AB6576" s="49"/>
      <c r="AC6576" s="49"/>
      <c r="AD6576" s="49"/>
      <c r="AE6576" s="49"/>
      <c r="AF6576" s="49"/>
      <c r="AG6576" s="49"/>
      <c r="AH6576" s="49"/>
      <c r="AI6576" s="49"/>
      <c r="AJ6576" s="49"/>
      <c r="AK6576" s="49"/>
      <c r="AL6576" s="49"/>
      <c r="AM6576" s="49"/>
      <c r="AN6576" s="49"/>
      <c r="AO6576" s="49"/>
      <c r="AP6576" s="49"/>
      <c r="AQ6576" s="49"/>
      <c r="AR6576" s="49"/>
      <c r="AS6576" s="49"/>
      <c r="AT6576" s="49"/>
      <c r="AU6576" s="49"/>
      <c r="AV6576" s="49"/>
      <c r="AW6576" s="49"/>
      <c r="AX6576" s="49"/>
      <c r="AY6576" s="49"/>
      <c r="AZ6576" s="49"/>
      <c r="BA6576" s="49"/>
      <c r="BB6576" s="49"/>
      <c r="BC6576" s="49"/>
      <c r="BD6576" s="49"/>
      <c r="BE6576" s="49"/>
      <c r="BF6576" s="49"/>
      <c r="BG6576" s="49"/>
      <c r="BH6576" s="49"/>
      <c r="BI6576" s="49"/>
      <c r="BJ6576" s="49"/>
      <c r="BK6576" s="49"/>
      <c r="BL6576" s="49"/>
      <c r="BM6576" s="49"/>
      <c r="BN6576" s="49"/>
      <c r="BO6576" s="49"/>
      <c r="BP6576" s="49"/>
      <c r="BQ6576" s="49"/>
      <c r="BR6576" s="49"/>
      <c r="BS6576" s="49"/>
      <c r="BT6576" s="49"/>
      <c r="BU6576" s="49"/>
      <c r="BV6576" s="49"/>
      <c r="BW6576" s="49"/>
      <c r="BX6576" s="49"/>
      <c r="BY6576" s="49"/>
      <c r="BZ6576" s="49"/>
      <c r="CA6576" s="49"/>
      <c r="CB6576" s="49"/>
      <c r="CC6576" s="49"/>
      <c r="CD6576" s="49"/>
      <c r="CE6576" s="49"/>
      <c r="CF6576" s="49"/>
      <c r="CG6576" s="49"/>
      <c r="CH6576" s="49"/>
      <c r="CI6576" s="49"/>
      <c r="CJ6576" s="49"/>
      <c r="CK6576" s="49"/>
      <c r="CL6576" s="49"/>
      <c r="CM6576" s="49"/>
      <c r="CN6576" s="49"/>
      <c r="CO6576" s="49"/>
      <c r="CP6576" s="49"/>
      <c r="CQ6576" s="49"/>
      <c r="CR6576" s="49"/>
      <c r="CS6576" s="49"/>
      <c r="CT6576" s="49"/>
      <c r="CU6576" s="49"/>
      <c r="CV6576" s="49"/>
      <c r="CW6576" s="49"/>
      <c r="CX6576" s="49"/>
      <c r="CY6576" s="49"/>
      <c r="CZ6576" s="49"/>
      <c r="DA6576" s="49"/>
      <c r="DB6576" s="49"/>
      <c r="DC6576" s="49"/>
      <c r="DD6576" s="49"/>
      <c r="DE6576" s="49"/>
      <c r="DF6576" s="49"/>
      <c r="DG6576" s="49"/>
      <c r="DH6576" s="49"/>
      <c r="DI6576" s="49"/>
      <c r="DJ6576" s="49"/>
      <c r="DK6576" s="49"/>
      <c r="DL6576" s="49"/>
      <c r="DM6576" s="49"/>
      <c r="DN6576" s="49"/>
      <c r="DO6576" s="49"/>
      <c r="DP6576" s="49"/>
      <c r="DQ6576" s="49"/>
      <c r="DR6576" s="49"/>
      <c r="DS6576" s="49"/>
      <c r="DT6576" s="49"/>
      <c r="DU6576" s="49"/>
      <c r="DV6576" s="49"/>
      <c r="DW6576" s="49"/>
      <c r="DX6576" s="49"/>
      <c r="DY6576" s="49"/>
      <c r="DZ6576" s="49"/>
      <c r="EA6576" s="49"/>
      <c r="EB6576" s="49"/>
      <c r="EC6576" s="49"/>
      <c r="ED6576" s="49"/>
      <c r="EE6576" s="49"/>
      <c r="EF6576" s="49"/>
      <c r="EG6576" s="49"/>
      <c r="EH6576" s="49"/>
      <c r="EI6576" s="49"/>
      <c r="EJ6576" s="49"/>
      <c r="EK6576" s="49"/>
      <c r="EL6576" s="49"/>
      <c r="EM6576" s="49"/>
      <c r="EN6576" s="49"/>
      <c r="EO6576" s="49"/>
      <c r="EP6576" s="49"/>
      <c r="EQ6576" s="49"/>
      <c r="ER6576" s="49"/>
      <c r="ES6576" s="49"/>
      <c r="ET6576" s="49"/>
      <c r="EU6576" s="49"/>
      <c r="EV6576" s="49"/>
      <c r="EW6576" s="49"/>
      <c r="EX6576" s="49"/>
      <c r="EY6576" s="49"/>
      <c r="EZ6576" s="49"/>
      <c r="FA6576" s="49"/>
      <c r="FB6576" s="49"/>
      <c r="FC6576" s="49"/>
      <c r="FD6576" s="49"/>
      <c r="FE6576" s="49"/>
      <c r="FF6576" s="49"/>
      <c r="FG6576" s="49"/>
      <c r="FH6576" s="49"/>
      <c r="FI6576" s="49"/>
      <c r="FJ6576" s="49"/>
      <c r="FK6576" s="49"/>
      <c r="FL6576" s="49"/>
      <c r="FM6576" s="49"/>
      <c r="FN6576" s="49"/>
      <c r="FO6576" s="49"/>
      <c r="FP6576" s="49"/>
      <c r="FQ6576" s="49"/>
      <c r="FR6576" s="49"/>
      <c r="FS6576" s="49"/>
      <c r="FT6576" s="49"/>
      <c r="FU6576" s="49"/>
      <c r="FV6576" s="49"/>
      <c r="FW6576" s="49"/>
      <c r="FX6576" s="49"/>
      <c r="FY6576" s="49"/>
      <c r="FZ6576" s="49"/>
      <c r="GA6576" s="49"/>
      <c r="GB6576" s="49"/>
      <c r="GC6576" s="49"/>
      <c r="GD6576" s="49"/>
      <c r="GE6576" s="49"/>
      <c r="GF6576" s="49"/>
      <c r="GG6576" s="49"/>
      <c r="GH6576" s="49"/>
      <c r="GI6576" s="49"/>
      <c r="GJ6576" s="49"/>
      <c r="GK6576" s="49"/>
      <c r="GL6576" s="49"/>
      <c r="GM6576" s="49"/>
      <c r="GN6576" s="49"/>
      <c r="GO6576" s="49"/>
      <c r="GP6576" s="49"/>
      <c r="GQ6576" s="49"/>
      <c r="GR6576" s="49"/>
      <c r="GS6576" s="49"/>
      <c r="GT6576" s="49"/>
      <c r="GU6576" s="49"/>
      <c r="GV6576" s="49"/>
      <c r="GW6576" s="49"/>
      <c r="GX6576" s="49"/>
      <c r="GY6576" s="49"/>
      <c r="GZ6576" s="49"/>
      <c r="HA6576" s="49"/>
      <c r="HB6576" s="49"/>
      <c r="HC6576" s="49"/>
      <c r="HD6576" s="49"/>
      <c r="HE6576" s="49"/>
      <c r="HF6576" s="49"/>
      <c r="HG6576" s="49"/>
      <c r="HH6576" s="49"/>
      <c r="HI6576" s="49"/>
      <c r="HJ6576" s="49"/>
      <c r="HK6576" s="49"/>
      <c r="HL6576" s="49"/>
      <c r="HM6576" s="49"/>
      <c r="HN6576" s="49"/>
      <c r="HO6576" s="49"/>
      <c r="HP6576" s="49"/>
      <c r="HQ6576" s="49"/>
      <c r="HR6576" s="49"/>
      <c r="HS6576" s="49"/>
      <c r="HT6576" s="49"/>
      <c r="HU6576" s="49"/>
      <c r="HV6576" s="49"/>
      <c r="HW6576" s="49"/>
      <c r="HX6576" s="49"/>
      <c r="HY6576" s="49"/>
      <c r="HZ6576" s="49"/>
      <c r="IA6576" s="49"/>
      <c r="IB6576" s="49"/>
      <c r="IC6576" s="49"/>
      <c r="ID6576" s="49"/>
      <c r="IE6576" s="49"/>
      <c r="IF6576" s="49"/>
      <c r="IG6576" s="49"/>
      <c r="IH6576" s="49"/>
    </row>
    <row r="6577" spans="1:242">
      <c r="A6577" s="32">
        <v>307</v>
      </c>
      <c r="B6577" s="210" t="s">
        <v>7666</v>
      </c>
      <c r="C6577" s="555"/>
      <c r="D6577" s="32" t="s">
        <v>1808</v>
      </c>
      <c r="E6577" s="195">
        <f t="shared" si="427"/>
        <v>1</v>
      </c>
      <c r="F6577" s="187"/>
      <c r="G6577" s="187"/>
      <c r="H6577" s="187">
        <v>1</v>
      </c>
      <c r="I6577" s="48"/>
      <c r="J6577" s="49"/>
      <c r="K6577" s="49"/>
      <c r="L6577" s="49"/>
      <c r="M6577" s="49"/>
      <c r="N6577" s="49"/>
      <c r="O6577" s="49"/>
      <c r="P6577" s="49"/>
      <c r="Q6577" s="49"/>
      <c r="R6577" s="49"/>
      <c r="S6577" s="49"/>
      <c r="T6577" s="49"/>
      <c r="U6577" s="49"/>
      <c r="V6577" s="49"/>
      <c r="W6577" s="49"/>
      <c r="X6577" s="49"/>
      <c r="Y6577" s="49"/>
      <c r="Z6577" s="49"/>
      <c r="AA6577" s="49"/>
      <c r="AB6577" s="49"/>
      <c r="AC6577" s="49"/>
      <c r="AD6577" s="49"/>
      <c r="AE6577" s="49"/>
      <c r="AF6577" s="49"/>
      <c r="AG6577" s="49"/>
      <c r="AH6577" s="49"/>
      <c r="AI6577" s="49"/>
      <c r="AJ6577" s="49"/>
      <c r="AK6577" s="49"/>
      <c r="AL6577" s="49"/>
      <c r="AM6577" s="49"/>
      <c r="AN6577" s="49"/>
      <c r="AO6577" s="49"/>
      <c r="AP6577" s="49"/>
      <c r="AQ6577" s="49"/>
      <c r="AR6577" s="49"/>
      <c r="AS6577" s="49"/>
      <c r="AT6577" s="49"/>
      <c r="AU6577" s="49"/>
      <c r="AV6577" s="49"/>
      <c r="AW6577" s="49"/>
      <c r="AX6577" s="49"/>
      <c r="AY6577" s="49"/>
      <c r="AZ6577" s="49"/>
      <c r="BA6577" s="49"/>
      <c r="BB6577" s="49"/>
      <c r="BC6577" s="49"/>
      <c r="BD6577" s="49"/>
      <c r="BE6577" s="49"/>
      <c r="BF6577" s="49"/>
      <c r="BG6577" s="49"/>
      <c r="BH6577" s="49"/>
      <c r="BI6577" s="49"/>
      <c r="BJ6577" s="49"/>
      <c r="BK6577" s="49"/>
      <c r="BL6577" s="49"/>
      <c r="BM6577" s="49"/>
      <c r="BN6577" s="49"/>
      <c r="BO6577" s="49"/>
      <c r="BP6577" s="49"/>
      <c r="BQ6577" s="49"/>
      <c r="BR6577" s="49"/>
      <c r="BS6577" s="49"/>
      <c r="BT6577" s="49"/>
      <c r="BU6577" s="49"/>
      <c r="BV6577" s="49"/>
      <c r="BW6577" s="49"/>
      <c r="BX6577" s="49"/>
      <c r="BY6577" s="49"/>
      <c r="BZ6577" s="49"/>
      <c r="CA6577" s="49"/>
      <c r="CB6577" s="49"/>
      <c r="CC6577" s="49"/>
      <c r="CD6577" s="49"/>
      <c r="CE6577" s="49"/>
      <c r="CF6577" s="49"/>
      <c r="CG6577" s="49"/>
      <c r="CH6577" s="49"/>
      <c r="CI6577" s="49"/>
      <c r="CJ6577" s="49"/>
      <c r="CK6577" s="49"/>
      <c r="CL6577" s="49"/>
      <c r="CM6577" s="49"/>
      <c r="CN6577" s="49"/>
      <c r="CO6577" s="49"/>
      <c r="CP6577" s="49"/>
      <c r="CQ6577" s="49"/>
      <c r="CR6577" s="49"/>
      <c r="CS6577" s="49"/>
      <c r="CT6577" s="49"/>
      <c r="CU6577" s="49"/>
      <c r="CV6577" s="49"/>
      <c r="CW6577" s="49"/>
      <c r="CX6577" s="49"/>
      <c r="CY6577" s="49"/>
      <c r="CZ6577" s="49"/>
      <c r="DA6577" s="49"/>
      <c r="DB6577" s="49"/>
      <c r="DC6577" s="49"/>
      <c r="DD6577" s="49"/>
      <c r="DE6577" s="49"/>
      <c r="DF6577" s="49"/>
      <c r="DG6577" s="49"/>
      <c r="DH6577" s="49"/>
      <c r="DI6577" s="49"/>
      <c r="DJ6577" s="49"/>
      <c r="DK6577" s="49"/>
      <c r="DL6577" s="49"/>
      <c r="DM6577" s="49"/>
      <c r="DN6577" s="49"/>
      <c r="DO6577" s="49"/>
      <c r="DP6577" s="49"/>
      <c r="DQ6577" s="49"/>
      <c r="DR6577" s="49"/>
      <c r="DS6577" s="49"/>
      <c r="DT6577" s="49"/>
      <c r="DU6577" s="49"/>
      <c r="DV6577" s="49"/>
      <c r="DW6577" s="49"/>
      <c r="DX6577" s="49"/>
      <c r="DY6577" s="49"/>
      <c r="DZ6577" s="49"/>
      <c r="EA6577" s="49"/>
      <c r="EB6577" s="49"/>
      <c r="EC6577" s="49"/>
      <c r="ED6577" s="49"/>
      <c r="EE6577" s="49"/>
      <c r="EF6577" s="49"/>
      <c r="EG6577" s="49"/>
      <c r="EH6577" s="49"/>
      <c r="EI6577" s="49"/>
      <c r="EJ6577" s="49"/>
      <c r="EK6577" s="49"/>
      <c r="EL6577" s="49"/>
      <c r="EM6577" s="49"/>
      <c r="EN6577" s="49"/>
      <c r="EO6577" s="49"/>
      <c r="EP6577" s="49"/>
      <c r="EQ6577" s="49"/>
      <c r="ER6577" s="49"/>
      <c r="ES6577" s="49"/>
      <c r="ET6577" s="49"/>
      <c r="EU6577" s="49"/>
      <c r="EV6577" s="49"/>
      <c r="EW6577" s="49"/>
      <c r="EX6577" s="49"/>
      <c r="EY6577" s="49"/>
      <c r="EZ6577" s="49"/>
      <c r="FA6577" s="49"/>
      <c r="FB6577" s="49"/>
      <c r="FC6577" s="49"/>
      <c r="FD6577" s="49"/>
      <c r="FE6577" s="49"/>
      <c r="FF6577" s="49"/>
      <c r="FG6577" s="49"/>
      <c r="FH6577" s="49"/>
      <c r="FI6577" s="49"/>
      <c r="FJ6577" s="49"/>
      <c r="FK6577" s="49"/>
      <c r="FL6577" s="49"/>
      <c r="FM6577" s="49"/>
      <c r="FN6577" s="49"/>
      <c r="FO6577" s="49"/>
      <c r="FP6577" s="49"/>
      <c r="FQ6577" s="49"/>
      <c r="FR6577" s="49"/>
      <c r="FS6577" s="49"/>
      <c r="FT6577" s="49"/>
      <c r="FU6577" s="49"/>
      <c r="FV6577" s="49"/>
      <c r="FW6577" s="49"/>
      <c r="FX6577" s="49"/>
      <c r="FY6577" s="49"/>
      <c r="FZ6577" s="49"/>
      <c r="GA6577" s="49"/>
      <c r="GB6577" s="49"/>
      <c r="GC6577" s="49"/>
      <c r="GD6577" s="49"/>
      <c r="GE6577" s="49"/>
      <c r="GF6577" s="49"/>
      <c r="GG6577" s="49"/>
      <c r="GH6577" s="49"/>
      <c r="GI6577" s="49"/>
      <c r="GJ6577" s="49"/>
      <c r="GK6577" s="49"/>
      <c r="GL6577" s="49"/>
      <c r="GM6577" s="49"/>
      <c r="GN6577" s="49"/>
      <c r="GO6577" s="49"/>
      <c r="GP6577" s="49"/>
      <c r="GQ6577" s="49"/>
      <c r="GR6577" s="49"/>
      <c r="GS6577" s="49"/>
      <c r="GT6577" s="49"/>
      <c r="GU6577" s="49"/>
      <c r="GV6577" s="49"/>
      <c r="GW6577" s="49"/>
      <c r="GX6577" s="49"/>
      <c r="GY6577" s="49"/>
      <c r="GZ6577" s="49"/>
      <c r="HA6577" s="49"/>
      <c r="HB6577" s="49"/>
      <c r="HC6577" s="49"/>
      <c r="HD6577" s="49"/>
      <c r="HE6577" s="49"/>
      <c r="HF6577" s="49"/>
      <c r="HG6577" s="49"/>
      <c r="HH6577" s="49"/>
      <c r="HI6577" s="49"/>
      <c r="HJ6577" s="49"/>
      <c r="HK6577" s="49"/>
      <c r="HL6577" s="49"/>
      <c r="HM6577" s="49"/>
      <c r="HN6577" s="49"/>
      <c r="HO6577" s="49"/>
      <c r="HP6577" s="49"/>
      <c r="HQ6577" s="49"/>
      <c r="HR6577" s="49"/>
      <c r="HS6577" s="49"/>
      <c r="HT6577" s="49"/>
      <c r="HU6577" s="49"/>
      <c r="HV6577" s="49"/>
      <c r="HW6577" s="49"/>
      <c r="HX6577" s="49"/>
      <c r="HY6577" s="49"/>
      <c r="HZ6577" s="49"/>
      <c r="IA6577" s="49"/>
      <c r="IB6577" s="49"/>
      <c r="IC6577" s="49"/>
      <c r="ID6577" s="49"/>
      <c r="IE6577" s="49"/>
      <c r="IF6577" s="49"/>
      <c r="IG6577" s="49"/>
      <c r="IH6577" s="49"/>
    </row>
    <row r="6578" spans="1:242">
      <c r="A6578" s="32">
        <v>308</v>
      </c>
      <c r="B6578" s="210" t="s">
        <v>7667</v>
      </c>
      <c r="C6578" s="555"/>
      <c r="D6578" s="32" t="s">
        <v>1808</v>
      </c>
      <c r="E6578" s="195">
        <f t="shared" si="427"/>
        <v>0</v>
      </c>
      <c r="F6578" s="187"/>
      <c r="G6578" s="187"/>
      <c r="H6578" s="187"/>
      <c r="I6578" s="48"/>
      <c r="J6578" s="49"/>
      <c r="K6578" s="49"/>
      <c r="L6578" s="49"/>
      <c r="M6578" s="49"/>
      <c r="N6578" s="49"/>
      <c r="O6578" s="49"/>
      <c r="P6578" s="49"/>
      <c r="Q6578" s="49"/>
      <c r="R6578" s="49"/>
      <c r="S6578" s="49"/>
      <c r="T6578" s="49"/>
      <c r="U6578" s="49"/>
      <c r="V6578" s="49"/>
      <c r="W6578" s="49"/>
      <c r="X6578" s="49"/>
      <c r="Y6578" s="49"/>
      <c r="Z6578" s="49"/>
      <c r="AA6578" s="49"/>
      <c r="AB6578" s="49"/>
      <c r="AC6578" s="49"/>
      <c r="AD6578" s="49"/>
      <c r="AE6578" s="49"/>
      <c r="AF6578" s="49"/>
      <c r="AG6578" s="49"/>
      <c r="AH6578" s="49"/>
      <c r="AI6578" s="49"/>
      <c r="AJ6578" s="49"/>
      <c r="AK6578" s="49"/>
      <c r="AL6578" s="49"/>
      <c r="AM6578" s="49"/>
      <c r="AN6578" s="49"/>
      <c r="AO6578" s="49"/>
      <c r="AP6578" s="49"/>
      <c r="AQ6578" s="49"/>
      <c r="AR6578" s="49"/>
      <c r="AS6578" s="49"/>
      <c r="AT6578" s="49"/>
      <c r="AU6578" s="49"/>
      <c r="AV6578" s="49"/>
      <c r="AW6578" s="49"/>
      <c r="AX6578" s="49"/>
      <c r="AY6578" s="49"/>
      <c r="AZ6578" s="49"/>
      <c r="BA6578" s="49"/>
      <c r="BB6578" s="49"/>
      <c r="BC6578" s="49"/>
      <c r="BD6578" s="49"/>
      <c r="BE6578" s="49"/>
      <c r="BF6578" s="49"/>
      <c r="BG6578" s="49"/>
      <c r="BH6578" s="49"/>
      <c r="BI6578" s="49"/>
      <c r="BJ6578" s="49"/>
      <c r="BK6578" s="49"/>
      <c r="BL6578" s="49"/>
      <c r="BM6578" s="49"/>
      <c r="BN6578" s="49"/>
      <c r="BO6578" s="49"/>
      <c r="BP6578" s="49"/>
      <c r="BQ6578" s="49"/>
      <c r="BR6578" s="49"/>
      <c r="BS6578" s="49"/>
      <c r="BT6578" s="49"/>
      <c r="BU6578" s="49"/>
      <c r="BV6578" s="49"/>
      <c r="BW6578" s="49"/>
      <c r="BX6578" s="49"/>
      <c r="BY6578" s="49"/>
      <c r="BZ6578" s="49"/>
      <c r="CA6578" s="49"/>
      <c r="CB6578" s="49"/>
      <c r="CC6578" s="49"/>
      <c r="CD6578" s="49"/>
      <c r="CE6578" s="49"/>
      <c r="CF6578" s="49"/>
      <c r="CG6578" s="49"/>
      <c r="CH6578" s="49"/>
      <c r="CI6578" s="49"/>
      <c r="CJ6578" s="49"/>
      <c r="CK6578" s="49"/>
      <c r="CL6578" s="49"/>
      <c r="CM6578" s="49"/>
      <c r="CN6578" s="49"/>
      <c r="CO6578" s="49"/>
      <c r="CP6578" s="49"/>
      <c r="CQ6578" s="49"/>
      <c r="CR6578" s="49"/>
      <c r="CS6578" s="49"/>
      <c r="CT6578" s="49"/>
      <c r="CU6578" s="49"/>
      <c r="CV6578" s="49"/>
      <c r="CW6578" s="49"/>
      <c r="CX6578" s="49"/>
      <c r="CY6578" s="49"/>
      <c r="CZ6578" s="49"/>
      <c r="DA6578" s="49"/>
      <c r="DB6578" s="49"/>
      <c r="DC6578" s="49"/>
      <c r="DD6578" s="49"/>
      <c r="DE6578" s="49"/>
      <c r="DF6578" s="49"/>
      <c r="DG6578" s="49"/>
      <c r="DH6578" s="49"/>
      <c r="DI6578" s="49"/>
      <c r="DJ6578" s="49"/>
      <c r="DK6578" s="49"/>
      <c r="DL6578" s="49"/>
      <c r="DM6578" s="49"/>
      <c r="DN6578" s="49"/>
      <c r="DO6578" s="49"/>
      <c r="DP6578" s="49"/>
      <c r="DQ6578" s="49"/>
      <c r="DR6578" s="49"/>
      <c r="DS6578" s="49"/>
      <c r="DT6578" s="49"/>
      <c r="DU6578" s="49"/>
      <c r="DV6578" s="49"/>
      <c r="DW6578" s="49"/>
      <c r="DX6578" s="49"/>
      <c r="DY6578" s="49"/>
      <c r="DZ6578" s="49"/>
      <c r="EA6578" s="49"/>
      <c r="EB6578" s="49"/>
      <c r="EC6578" s="49"/>
      <c r="ED6578" s="49"/>
      <c r="EE6578" s="49"/>
      <c r="EF6578" s="49"/>
      <c r="EG6578" s="49"/>
      <c r="EH6578" s="49"/>
      <c r="EI6578" s="49"/>
      <c r="EJ6578" s="49"/>
      <c r="EK6578" s="49"/>
      <c r="EL6578" s="49"/>
      <c r="EM6578" s="49"/>
      <c r="EN6578" s="49"/>
      <c r="EO6578" s="49"/>
      <c r="EP6578" s="49"/>
      <c r="EQ6578" s="49"/>
      <c r="ER6578" s="49"/>
      <c r="ES6578" s="49"/>
      <c r="ET6578" s="49"/>
      <c r="EU6578" s="49"/>
      <c r="EV6578" s="49"/>
      <c r="EW6578" s="49"/>
      <c r="EX6578" s="49"/>
      <c r="EY6578" s="49"/>
      <c r="EZ6578" s="49"/>
      <c r="FA6578" s="49"/>
      <c r="FB6578" s="49"/>
      <c r="FC6578" s="49"/>
      <c r="FD6578" s="49"/>
      <c r="FE6578" s="49"/>
      <c r="FF6578" s="49"/>
      <c r="FG6578" s="49"/>
      <c r="FH6578" s="49"/>
      <c r="FI6578" s="49"/>
      <c r="FJ6578" s="49"/>
      <c r="FK6578" s="49"/>
      <c r="FL6578" s="49"/>
      <c r="FM6578" s="49"/>
      <c r="FN6578" s="49"/>
      <c r="FO6578" s="49"/>
      <c r="FP6578" s="49"/>
      <c r="FQ6578" s="49"/>
      <c r="FR6578" s="49"/>
      <c r="FS6578" s="49"/>
      <c r="FT6578" s="49"/>
      <c r="FU6578" s="49"/>
      <c r="FV6578" s="49"/>
      <c r="FW6578" s="49"/>
      <c r="FX6578" s="49"/>
      <c r="FY6578" s="49"/>
      <c r="FZ6578" s="49"/>
      <c r="GA6578" s="49"/>
      <c r="GB6578" s="49"/>
      <c r="GC6578" s="49"/>
      <c r="GD6578" s="49"/>
      <c r="GE6578" s="49"/>
      <c r="GF6578" s="49"/>
      <c r="GG6578" s="49"/>
      <c r="GH6578" s="49"/>
      <c r="GI6578" s="49"/>
      <c r="GJ6578" s="49"/>
      <c r="GK6578" s="49"/>
      <c r="GL6578" s="49"/>
      <c r="GM6578" s="49"/>
      <c r="GN6578" s="49"/>
      <c r="GO6578" s="49"/>
      <c r="GP6578" s="49"/>
      <c r="GQ6578" s="49"/>
      <c r="GR6578" s="49"/>
      <c r="GS6578" s="49"/>
      <c r="GT6578" s="49"/>
      <c r="GU6578" s="49"/>
      <c r="GV6578" s="49"/>
      <c r="GW6578" s="49"/>
      <c r="GX6578" s="49"/>
      <c r="GY6578" s="49"/>
      <c r="GZ6578" s="49"/>
      <c r="HA6578" s="49"/>
      <c r="HB6578" s="49"/>
      <c r="HC6578" s="49"/>
      <c r="HD6578" s="49"/>
      <c r="HE6578" s="49"/>
      <c r="HF6578" s="49"/>
      <c r="HG6578" s="49"/>
      <c r="HH6578" s="49"/>
      <c r="HI6578" s="49"/>
      <c r="HJ6578" s="49"/>
      <c r="HK6578" s="49"/>
      <c r="HL6578" s="49"/>
      <c r="HM6578" s="49"/>
      <c r="HN6578" s="49"/>
      <c r="HO6578" s="49"/>
      <c r="HP6578" s="49"/>
      <c r="HQ6578" s="49"/>
      <c r="HR6578" s="49"/>
      <c r="HS6578" s="49"/>
      <c r="HT6578" s="49"/>
      <c r="HU6578" s="49"/>
      <c r="HV6578" s="49"/>
      <c r="HW6578" s="49"/>
      <c r="HX6578" s="49"/>
      <c r="HY6578" s="49"/>
      <c r="HZ6578" s="49"/>
      <c r="IA6578" s="49"/>
      <c r="IB6578" s="49"/>
      <c r="IC6578" s="49"/>
      <c r="ID6578" s="49"/>
      <c r="IE6578" s="49"/>
      <c r="IF6578" s="49"/>
      <c r="IG6578" s="49"/>
      <c r="IH6578" s="49"/>
    </row>
    <row r="6579" spans="1:242">
      <c r="A6579" s="32">
        <v>309</v>
      </c>
      <c r="B6579" s="210" t="s">
        <v>7668</v>
      </c>
      <c r="C6579" s="555"/>
      <c r="D6579" s="32" t="s">
        <v>1808</v>
      </c>
      <c r="E6579" s="195">
        <f t="shared" si="427"/>
        <v>1</v>
      </c>
      <c r="F6579" s="187">
        <v>1</v>
      </c>
      <c r="G6579" s="187"/>
      <c r="H6579" s="187"/>
      <c r="I6579" s="48"/>
      <c r="J6579" s="49"/>
      <c r="K6579" s="49"/>
      <c r="L6579" s="49"/>
      <c r="M6579" s="49"/>
      <c r="N6579" s="49"/>
      <c r="O6579" s="49"/>
      <c r="P6579" s="49"/>
      <c r="Q6579" s="49"/>
      <c r="R6579" s="49"/>
      <c r="S6579" s="49"/>
      <c r="T6579" s="49"/>
      <c r="U6579" s="49"/>
      <c r="V6579" s="49"/>
      <c r="W6579" s="49"/>
      <c r="X6579" s="49"/>
      <c r="Y6579" s="49"/>
      <c r="Z6579" s="49"/>
      <c r="AA6579" s="49"/>
      <c r="AB6579" s="49"/>
      <c r="AC6579" s="49"/>
      <c r="AD6579" s="49"/>
      <c r="AE6579" s="49"/>
      <c r="AF6579" s="49"/>
      <c r="AG6579" s="49"/>
      <c r="AH6579" s="49"/>
      <c r="AI6579" s="49"/>
      <c r="AJ6579" s="49"/>
      <c r="AK6579" s="49"/>
      <c r="AL6579" s="49"/>
      <c r="AM6579" s="49"/>
      <c r="AN6579" s="49"/>
      <c r="AO6579" s="49"/>
      <c r="AP6579" s="49"/>
      <c r="AQ6579" s="49"/>
      <c r="AR6579" s="49"/>
      <c r="AS6579" s="49"/>
      <c r="AT6579" s="49"/>
      <c r="AU6579" s="49"/>
      <c r="AV6579" s="49"/>
      <c r="AW6579" s="49"/>
      <c r="AX6579" s="49"/>
      <c r="AY6579" s="49"/>
      <c r="AZ6579" s="49"/>
      <c r="BA6579" s="49"/>
      <c r="BB6579" s="49"/>
      <c r="BC6579" s="49"/>
      <c r="BD6579" s="49"/>
      <c r="BE6579" s="49"/>
      <c r="BF6579" s="49"/>
      <c r="BG6579" s="49"/>
      <c r="BH6579" s="49"/>
      <c r="BI6579" s="49"/>
      <c r="BJ6579" s="49"/>
      <c r="BK6579" s="49"/>
      <c r="BL6579" s="49"/>
      <c r="BM6579" s="49"/>
      <c r="BN6579" s="49"/>
      <c r="BO6579" s="49"/>
      <c r="BP6579" s="49"/>
      <c r="BQ6579" s="49"/>
      <c r="BR6579" s="49"/>
      <c r="BS6579" s="49"/>
      <c r="BT6579" s="49"/>
      <c r="BU6579" s="49"/>
      <c r="BV6579" s="49"/>
      <c r="BW6579" s="49"/>
      <c r="BX6579" s="49"/>
      <c r="BY6579" s="49"/>
      <c r="BZ6579" s="49"/>
      <c r="CA6579" s="49"/>
      <c r="CB6579" s="49"/>
      <c r="CC6579" s="49"/>
      <c r="CD6579" s="49"/>
      <c r="CE6579" s="49"/>
      <c r="CF6579" s="49"/>
      <c r="CG6579" s="49"/>
      <c r="CH6579" s="49"/>
      <c r="CI6579" s="49"/>
      <c r="CJ6579" s="49"/>
      <c r="CK6579" s="49"/>
      <c r="CL6579" s="49"/>
      <c r="CM6579" s="49"/>
      <c r="CN6579" s="49"/>
      <c r="CO6579" s="49"/>
      <c r="CP6579" s="49"/>
      <c r="CQ6579" s="49"/>
      <c r="CR6579" s="49"/>
      <c r="CS6579" s="49"/>
      <c r="CT6579" s="49"/>
      <c r="CU6579" s="49"/>
      <c r="CV6579" s="49"/>
      <c r="CW6579" s="49"/>
      <c r="CX6579" s="49"/>
      <c r="CY6579" s="49"/>
      <c r="CZ6579" s="49"/>
      <c r="DA6579" s="49"/>
      <c r="DB6579" s="49"/>
      <c r="DC6579" s="49"/>
      <c r="DD6579" s="49"/>
      <c r="DE6579" s="49"/>
      <c r="DF6579" s="49"/>
      <c r="DG6579" s="49"/>
      <c r="DH6579" s="49"/>
      <c r="DI6579" s="49"/>
      <c r="DJ6579" s="49"/>
      <c r="DK6579" s="49"/>
      <c r="DL6579" s="49"/>
      <c r="DM6579" s="49"/>
      <c r="DN6579" s="49"/>
      <c r="DO6579" s="49"/>
      <c r="DP6579" s="49"/>
      <c r="DQ6579" s="49"/>
      <c r="DR6579" s="49"/>
      <c r="DS6579" s="49"/>
      <c r="DT6579" s="49"/>
      <c r="DU6579" s="49"/>
      <c r="DV6579" s="49"/>
      <c r="DW6579" s="49"/>
      <c r="DX6579" s="49"/>
      <c r="DY6579" s="49"/>
      <c r="DZ6579" s="49"/>
      <c r="EA6579" s="49"/>
      <c r="EB6579" s="49"/>
      <c r="EC6579" s="49"/>
      <c r="ED6579" s="49"/>
      <c r="EE6579" s="49"/>
      <c r="EF6579" s="49"/>
      <c r="EG6579" s="49"/>
      <c r="EH6579" s="49"/>
      <c r="EI6579" s="49"/>
      <c r="EJ6579" s="49"/>
      <c r="EK6579" s="49"/>
      <c r="EL6579" s="49"/>
      <c r="EM6579" s="49"/>
      <c r="EN6579" s="49"/>
      <c r="EO6579" s="49"/>
      <c r="EP6579" s="49"/>
      <c r="EQ6579" s="49"/>
      <c r="ER6579" s="49"/>
      <c r="ES6579" s="49"/>
      <c r="ET6579" s="49"/>
      <c r="EU6579" s="49"/>
      <c r="EV6579" s="49"/>
      <c r="EW6579" s="49"/>
      <c r="EX6579" s="49"/>
      <c r="EY6579" s="49"/>
      <c r="EZ6579" s="49"/>
      <c r="FA6579" s="49"/>
      <c r="FB6579" s="49"/>
      <c r="FC6579" s="49"/>
      <c r="FD6579" s="49"/>
      <c r="FE6579" s="49"/>
      <c r="FF6579" s="49"/>
      <c r="FG6579" s="49"/>
      <c r="FH6579" s="49"/>
      <c r="FI6579" s="49"/>
      <c r="FJ6579" s="49"/>
      <c r="FK6579" s="49"/>
      <c r="FL6579" s="49"/>
      <c r="FM6579" s="49"/>
      <c r="FN6579" s="49"/>
      <c r="FO6579" s="49"/>
      <c r="FP6579" s="49"/>
      <c r="FQ6579" s="49"/>
      <c r="FR6579" s="49"/>
      <c r="FS6579" s="49"/>
      <c r="FT6579" s="49"/>
      <c r="FU6579" s="49"/>
      <c r="FV6579" s="49"/>
      <c r="FW6579" s="49"/>
      <c r="FX6579" s="49"/>
      <c r="FY6579" s="49"/>
      <c r="FZ6579" s="49"/>
      <c r="GA6579" s="49"/>
      <c r="GB6579" s="49"/>
      <c r="GC6579" s="49"/>
      <c r="GD6579" s="49"/>
      <c r="GE6579" s="49"/>
      <c r="GF6579" s="49"/>
      <c r="GG6579" s="49"/>
      <c r="GH6579" s="49"/>
      <c r="GI6579" s="49"/>
      <c r="GJ6579" s="49"/>
      <c r="GK6579" s="49"/>
      <c r="GL6579" s="49"/>
      <c r="GM6579" s="49"/>
      <c r="GN6579" s="49"/>
      <c r="GO6579" s="49"/>
      <c r="GP6579" s="49"/>
      <c r="GQ6579" s="49"/>
      <c r="GR6579" s="49"/>
      <c r="GS6579" s="49"/>
      <c r="GT6579" s="49"/>
      <c r="GU6579" s="49"/>
      <c r="GV6579" s="49"/>
      <c r="GW6579" s="49"/>
      <c r="GX6579" s="49"/>
      <c r="GY6579" s="49"/>
      <c r="GZ6579" s="49"/>
      <c r="HA6579" s="49"/>
      <c r="HB6579" s="49"/>
      <c r="HC6579" s="49"/>
      <c r="HD6579" s="49"/>
      <c r="HE6579" s="49"/>
      <c r="HF6579" s="49"/>
      <c r="HG6579" s="49"/>
      <c r="HH6579" s="49"/>
      <c r="HI6579" s="49"/>
      <c r="HJ6579" s="49"/>
      <c r="HK6579" s="49"/>
      <c r="HL6579" s="49"/>
      <c r="HM6579" s="49"/>
      <c r="HN6579" s="49"/>
      <c r="HO6579" s="49"/>
      <c r="HP6579" s="49"/>
      <c r="HQ6579" s="49"/>
      <c r="HR6579" s="49"/>
      <c r="HS6579" s="49"/>
      <c r="HT6579" s="49"/>
      <c r="HU6579" s="49"/>
      <c r="HV6579" s="49"/>
      <c r="HW6579" s="49"/>
      <c r="HX6579" s="49"/>
      <c r="HY6579" s="49"/>
      <c r="HZ6579" s="49"/>
      <c r="IA6579" s="49"/>
      <c r="IB6579" s="49"/>
      <c r="IC6579" s="49"/>
      <c r="ID6579" s="49"/>
      <c r="IE6579" s="49"/>
      <c r="IF6579" s="49"/>
      <c r="IG6579" s="49"/>
      <c r="IH6579" s="49"/>
    </row>
    <row r="6580" spans="1:242">
      <c r="A6580" s="32">
        <v>310</v>
      </c>
      <c r="B6580" s="210" t="s">
        <v>7669</v>
      </c>
      <c r="C6580" s="555"/>
      <c r="D6580" s="32" t="s">
        <v>1808</v>
      </c>
      <c r="E6580" s="195">
        <f t="shared" si="427"/>
        <v>1</v>
      </c>
      <c r="F6580" s="187"/>
      <c r="G6580" s="187"/>
      <c r="H6580" s="187">
        <v>1</v>
      </c>
      <c r="I6580" s="48"/>
      <c r="J6580" s="49"/>
      <c r="K6580" s="49"/>
      <c r="L6580" s="49"/>
      <c r="M6580" s="49"/>
      <c r="N6580" s="49"/>
      <c r="O6580" s="49"/>
      <c r="P6580" s="49"/>
      <c r="Q6580" s="49"/>
      <c r="R6580" s="49"/>
      <c r="S6580" s="49"/>
      <c r="T6580" s="49"/>
      <c r="U6580" s="49"/>
      <c r="V6580" s="49"/>
      <c r="W6580" s="49"/>
      <c r="X6580" s="49"/>
      <c r="Y6580" s="49"/>
      <c r="Z6580" s="49"/>
      <c r="AA6580" s="49"/>
      <c r="AB6580" s="49"/>
      <c r="AC6580" s="49"/>
      <c r="AD6580" s="49"/>
      <c r="AE6580" s="49"/>
      <c r="AF6580" s="49"/>
      <c r="AG6580" s="49"/>
      <c r="AH6580" s="49"/>
      <c r="AI6580" s="49"/>
      <c r="AJ6580" s="49"/>
      <c r="AK6580" s="49"/>
      <c r="AL6580" s="49"/>
      <c r="AM6580" s="49"/>
      <c r="AN6580" s="49"/>
      <c r="AO6580" s="49"/>
      <c r="AP6580" s="49"/>
      <c r="AQ6580" s="49"/>
      <c r="AR6580" s="49"/>
      <c r="AS6580" s="49"/>
      <c r="AT6580" s="49"/>
      <c r="AU6580" s="49"/>
      <c r="AV6580" s="49"/>
      <c r="AW6580" s="49"/>
      <c r="AX6580" s="49"/>
      <c r="AY6580" s="49"/>
      <c r="AZ6580" s="49"/>
      <c r="BA6580" s="49"/>
      <c r="BB6580" s="49"/>
      <c r="BC6580" s="49"/>
      <c r="BD6580" s="49"/>
      <c r="BE6580" s="49"/>
      <c r="BF6580" s="49"/>
      <c r="BG6580" s="49"/>
      <c r="BH6580" s="49"/>
      <c r="BI6580" s="49"/>
      <c r="BJ6580" s="49"/>
      <c r="BK6580" s="49"/>
      <c r="BL6580" s="49"/>
      <c r="BM6580" s="49"/>
      <c r="BN6580" s="49"/>
      <c r="BO6580" s="49"/>
      <c r="BP6580" s="49"/>
      <c r="BQ6580" s="49"/>
      <c r="BR6580" s="49"/>
      <c r="BS6580" s="49"/>
      <c r="BT6580" s="49"/>
      <c r="BU6580" s="49"/>
      <c r="BV6580" s="49"/>
      <c r="BW6580" s="49"/>
      <c r="BX6580" s="49"/>
      <c r="BY6580" s="49"/>
      <c r="BZ6580" s="49"/>
      <c r="CA6580" s="49"/>
      <c r="CB6580" s="49"/>
      <c r="CC6580" s="49"/>
      <c r="CD6580" s="49"/>
      <c r="CE6580" s="49"/>
      <c r="CF6580" s="49"/>
      <c r="CG6580" s="49"/>
      <c r="CH6580" s="49"/>
      <c r="CI6580" s="49"/>
      <c r="CJ6580" s="49"/>
      <c r="CK6580" s="49"/>
      <c r="CL6580" s="49"/>
      <c r="CM6580" s="49"/>
      <c r="CN6580" s="49"/>
      <c r="CO6580" s="49"/>
      <c r="CP6580" s="49"/>
      <c r="CQ6580" s="49"/>
      <c r="CR6580" s="49"/>
      <c r="CS6580" s="49"/>
      <c r="CT6580" s="49"/>
      <c r="CU6580" s="49"/>
      <c r="CV6580" s="49"/>
      <c r="CW6580" s="49"/>
      <c r="CX6580" s="49"/>
      <c r="CY6580" s="49"/>
      <c r="CZ6580" s="49"/>
      <c r="DA6580" s="49"/>
      <c r="DB6580" s="49"/>
      <c r="DC6580" s="49"/>
      <c r="DD6580" s="49"/>
      <c r="DE6580" s="49"/>
      <c r="DF6580" s="49"/>
      <c r="DG6580" s="49"/>
      <c r="DH6580" s="49"/>
      <c r="DI6580" s="49"/>
      <c r="DJ6580" s="49"/>
      <c r="DK6580" s="49"/>
      <c r="DL6580" s="49"/>
      <c r="DM6580" s="49"/>
      <c r="DN6580" s="49"/>
      <c r="DO6580" s="49"/>
      <c r="DP6580" s="49"/>
      <c r="DQ6580" s="49"/>
      <c r="DR6580" s="49"/>
      <c r="DS6580" s="49"/>
      <c r="DT6580" s="49"/>
      <c r="DU6580" s="49"/>
      <c r="DV6580" s="49"/>
      <c r="DW6580" s="49"/>
      <c r="DX6580" s="49"/>
      <c r="DY6580" s="49"/>
      <c r="DZ6580" s="49"/>
      <c r="EA6580" s="49"/>
      <c r="EB6580" s="49"/>
      <c r="EC6580" s="49"/>
      <c r="ED6580" s="49"/>
      <c r="EE6580" s="49"/>
      <c r="EF6580" s="49"/>
      <c r="EG6580" s="49"/>
      <c r="EH6580" s="49"/>
      <c r="EI6580" s="49"/>
      <c r="EJ6580" s="49"/>
      <c r="EK6580" s="49"/>
      <c r="EL6580" s="49"/>
      <c r="EM6580" s="49"/>
      <c r="EN6580" s="49"/>
      <c r="EO6580" s="49"/>
      <c r="EP6580" s="49"/>
      <c r="EQ6580" s="49"/>
      <c r="ER6580" s="49"/>
      <c r="ES6580" s="49"/>
      <c r="ET6580" s="49"/>
      <c r="EU6580" s="49"/>
      <c r="EV6580" s="49"/>
      <c r="EW6580" s="49"/>
      <c r="EX6580" s="49"/>
      <c r="EY6580" s="49"/>
      <c r="EZ6580" s="49"/>
      <c r="FA6580" s="49"/>
      <c r="FB6580" s="49"/>
      <c r="FC6580" s="49"/>
      <c r="FD6580" s="49"/>
      <c r="FE6580" s="49"/>
      <c r="FF6580" s="49"/>
      <c r="FG6580" s="49"/>
      <c r="FH6580" s="49"/>
      <c r="FI6580" s="49"/>
      <c r="FJ6580" s="49"/>
      <c r="FK6580" s="49"/>
      <c r="FL6580" s="49"/>
      <c r="FM6580" s="49"/>
      <c r="FN6580" s="49"/>
      <c r="FO6580" s="49"/>
      <c r="FP6580" s="49"/>
      <c r="FQ6580" s="49"/>
      <c r="FR6580" s="49"/>
      <c r="FS6580" s="49"/>
      <c r="FT6580" s="49"/>
      <c r="FU6580" s="49"/>
      <c r="FV6580" s="49"/>
      <c r="FW6580" s="49"/>
      <c r="FX6580" s="49"/>
      <c r="FY6580" s="49"/>
      <c r="FZ6580" s="49"/>
      <c r="GA6580" s="49"/>
      <c r="GB6580" s="49"/>
      <c r="GC6580" s="49"/>
      <c r="GD6580" s="49"/>
      <c r="GE6580" s="49"/>
      <c r="GF6580" s="49"/>
      <c r="GG6580" s="49"/>
      <c r="GH6580" s="49"/>
      <c r="GI6580" s="49"/>
      <c r="GJ6580" s="49"/>
      <c r="GK6580" s="49"/>
      <c r="GL6580" s="49"/>
      <c r="GM6580" s="49"/>
      <c r="GN6580" s="49"/>
      <c r="GO6580" s="49"/>
      <c r="GP6580" s="49"/>
      <c r="GQ6580" s="49"/>
      <c r="GR6580" s="49"/>
      <c r="GS6580" s="49"/>
      <c r="GT6580" s="49"/>
      <c r="GU6580" s="49"/>
      <c r="GV6580" s="49"/>
      <c r="GW6580" s="49"/>
      <c r="GX6580" s="49"/>
      <c r="GY6580" s="49"/>
      <c r="GZ6580" s="49"/>
      <c r="HA6580" s="49"/>
      <c r="HB6580" s="49"/>
      <c r="HC6580" s="49"/>
      <c r="HD6580" s="49"/>
      <c r="HE6580" s="49"/>
      <c r="HF6580" s="49"/>
      <c r="HG6580" s="49"/>
      <c r="HH6580" s="49"/>
      <c r="HI6580" s="49"/>
      <c r="HJ6580" s="49"/>
      <c r="HK6580" s="49"/>
      <c r="HL6580" s="49"/>
      <c r="HM6580" s="49"/>
      <c r="HN6580" s="49"/>
      <c r="HO6580" s="49"/>
      <c r="HP6580" s="49"/>
      <c r="HQ6580" s="49"/>
      <c r="HR6580" s="49"/>
      <c r="HS6580" s="49"/>
      <c r="HT6580" s="49"/>
      <c r="HU6580" s="49"/>
      <c r="HV6580" s="49"/>
      <c r="HW6580" s="49"/>
      <c r="HX6580" s="49"/>
      <c r="HY6580" s="49"/>
      <c r="HZ6580" s="49"/>
      <c r="IA6580" s="49"/>
      <c r="IB6580" s="49"/>
      <c r="IC6580" s="49"/>
      <c r="ID6580" s="49"/>
      <c r="IE6580" s="49"/>
      <c r="IF6580" s="49"/>
      <c r="IG6580" s="49"/>
      <c r="IH6580" s="49"/>
    </row>
    <row r="6581" spans="1:242">
      <c r="A6581" s="32">
        <v>311</v>
      </c>
      <c r="B6581" s="210" t="s">
        <v>7670</v>
      </c>
      <c r="C6581" s="555"/>
      <c r="D6581" s="32" t="s">
        <v>1808</v>
      </c>
      <c r="E6581" s="195">
        <f t="shared" si="427"/>
        <v>0</v>
      </c>
      <c r="F6581" s="187"/>
      <c r="G6581" s="187"/>
      <c r="H6581" s="187"/>
      <c r="I6581" s="48"/>
      <c r="J6581" s="49"/>
      <c r="K6581" s="49"/>
      <c r="L6581" s="49"/>
      <c r="M6581" s="49"/>
      <c r="N6581" s="49"/>
      <c r="O6581" s="49"/>
      <c r="P6581" s="49"/>
      <c r="Q6581" s="49"/>
      <c r="R6581" s="49"/>
      <c r="S6581" s="49"/>
      <c r="T6581" s="49"/>
      <c r="U6581" s="49"/>
      <c r="V6581" s="49"/>
      <c r="W6581" s="49"/>
      <c r="X6581" s="49"/>
      <c r="Y6581" s="49"/>
      <c r="Z6581" s="49"/>
      <c r="AA6581" s="49"/>
      <c r="AB6581" s="49"/>
      <c r="AC6581" s="49"/>
      <c r="AD6581" s="49"/>
      <c r="AE6581" s="49"/>
      <c r="AF6581" s="49"/>
      <c r="AG6581" s="49"/>
      <c r="AH6581" s="49"/>
      <c r="AI6581" s="49"/>
      <c r="AJ6581" s="49"/>
      <c r="AK6581" s="49"/>
      <c r="AL6581" s="49"/>
      <c r="AM6581" s="49"/>
      <c r="AN6581" s="49"/>
      <c r="AO6581" s="49"/>
      <c r="AP6581" s="49"/>
      <c r="AQ6581" s="49"/>
      <c r="AR6581" s="49"/>
      <c r="AS6581" s="49"/>
      <c r="AT6581" s="49"/>
      <c r="AU6581" s="49"/>
      <c r="AV6581" s="49"/>
      <c r="AW6581" s="49"/>
      <c r="AX6581" s="49"/>
      <c r="AY6581" s="49"/>
      <c r="AZ6581" s="49"/>
      <c r="BA6581" s="49"/>
      <c r="BB6581" s="49"/>
      <c r="BC6581" s="49"/>
      <c r="BD6581" s="49"/>
      <c r="BE6581" s="49"/>
      <c r="BF6581" s="49"/>
      <c r="BG6581" s="49"/>
      <c r="BH6581" s="49"/>
      <c r="BI6581" s="49"/>
      <c r="BJ6581" s="49"/>
      <c r="BK6581" s="49"/>
      <c r="BL6581" s="49"/>
      <c r="BM6581" s="49"/>
      <c r="BN6581" s="49"/>
      <c r="BO6581" s="49"/>
      <c r="BP6581" s="49"/>
      <c r="BQ6581" s="49"/>
      <c r="BR6581" s="49"/>
      <c r="BS6581" s="49"/>
      <c r="BT6581" s="49"/>
      <c r="BU6581" s="49"/>
      <c r="BV6581" s="49"/>
      <c r="BW6581" s="49"/>
      <c r="BX6581" s="49"/>
      <c r="BY6581" s="49"/>
      <c r="BZ6581" s="49"/>
      <c r="CA6581" s="49"/>
      <c r="CB6581" s="49"/>
      <c r="CC6581" s="49"/>
      <c r="CD6581" s="49"/>
      <c r="CE6581" s="49"/>
      <c r="CF6581" s="49"/>
      <c r="CG6581" s="49"/>
      <c r="CH6581" s="49"/>
      <c r="CI6581" s="49"/>
      <c r="CJ6581" s="49"/>
      <c r="CK6581" s="49"/>
      <c r="CL6581" s="49"/>
      <c r="CM6581" s="49"/>
      <c r="CN6581" s="49"/>
      <c r="CO6581" s="49"/>
      <c r="CP6581" s="49"/>
      <c r="CQ6581" s="49"/>
      <c r="CR6581" s="49"/>
      <c r="CS6581" s="49"/>
      <c r="CT6581" s="49"/>
      <c r="CU6581" s="49"/>
      <c r="CV6581" s="49"/>
      <c r="CW6581" s="49"/>
      <c r="CX6581" s="49"/>
      <c r="CY6581" s="49"/>
      <c r="CZ6581" s="49"/>
      <c r="DA6581" s="49"/>
      <c r="DB6581" s="49"/>
      <c r="DC6581" s="49"/>
      <c r="DD6581" s="49"/>
      <c r="DE6581" s="49"/>
      <c r="DF6581" s="49"/>
      <c r="DG6581" s="49"/>
      <c r="DH6581" s="49"/>
      <c r="DI6581" s="49"/>
      <c r="DJ6581" s="49"/>
      <c r="DK6581" s="49"/>
      <c r="DL6581" s="49"/>
      <c r="DM6581" s="49"/>
      <c r="DN6581" s="49"/>
      <c r="DO6581" s="49"/>
      <c r="DP6581" s="49"/>
      <c r="DQ6581" s="49"/>
      <c r="DR6581" s="49"/>
      <c r="DS6581" s="49"/>
      <c r="DT6581" s="49"/>
      <c r="DU6581" s="49"/>
      <c r="DV6581" s="49"/>
      <c r="DW6581" s="49"/>
      <c r="DX6581" s="49"/>
      <c r="DY6581" s="49"/>
      <c r="DZ6581" s="49"/>
      <c r="EA6581" s="49"/>
      <c r="EB6581" s="49"/>
      <c r="EC6581" s="49"/>
      <c r="ED6581" s="49"/>
      <c r="EE6581" s="49"/>
      <c r="EF6581" s="49"/>
      <c r="EG6581" s="49"/>
      <c r="EH6581" s="49"/>
      <c r="EI6581" s="49"/>
      <c r="EJ6581" s="49"/>
      <c r="EK6581" s="49"/>
      <c r="EL6581" s="49"/>
      <c r="EM6581" s="49"/>
      <c r="EN6581" s="49"/>
      <c r="EO6581" s="49"/>
      <c r="EP6581" s="49"/>
      <c r="EQ6581" s="49"/>
      <c r="ER6581" s="49"/>
      <c r="ES6581" s="49"/>
      <c r="ET6581" s="49"/>
      <c r="EU6581" s="49"/>
      <c r="EV6581" s="49"/>
      <c r="EW6581" s="49"/>
      <c r="EX6581" s="49"/>
      <c r="EY6581" s="49"/>
      <c r="EZ6581" s="49"/>
      <c r="FA6581" s="49"/>
      <c r="FB6581" s="49"/>
      <c r="FC6581" s="49"/>
      <c r="FD6581" s="49"/>
      <c r="FE6581" s="49"/>
      <c r="FF6581" s="49"/>
      <c r="FG6581" s="49"/>
      <c r="FH6581" s="49"/>
      <c r="FI6581" s="49"/>
      <c r="FJ6581" s="49"/>
      <c r="FK6581" s="49"/>
      <c r="FL6581" s="49"/>
      <c r="FM6581" s="49"/>
      <c r="FN6581" s="49"/>
      <c r="FO6581" s="49"/>
      <c r="FP6581" s="49"/>
      <c r="FQ6581" s="49"/>
      <c r="FR6581" s="49"/>
      <c r="FS6581" s="49"/>
      <c r="FT6581" s="49"/>
      <c r="FU6581" s="49"/>
      <c r="FV6581" s="49"/>
      <c r="FW6581" s="49"/>
      <c r="FX6581" s="49"/>
      <c r="FY6581" s="49"/>
      <c r="FZ6581" s="49"/>
      <c r="GA6581" s="49"/>
      <c r="GB6581" s="49"/>
      <c r="GC6581" s="49"/>
      <c r="GD6581" s="49"/>
      <c r="GE6581" s="49"/>
      <c r="GF6581" s="49"/>
      <c r="GG6581" s="49"/>
      <c r="GH6581" s="49"/>
      <c r="GI6581" s="49"/>
      <c r="GJ6581" s="49"/>
      <c r="GK6581" s="49"/>
      <c r="GL6581" s="49"/>
      <c r="GM6581" s="49"/>
      <c r="GN6581" s="49"/>
      <c r="GO6581" s="49"/>
      <c r="GP6581" s="49"/>
      <c r="GQ6581" s="49"/>
      <c r="GR6581" s="49"/>
      <c r="GS6581" s="49"/>
      <c r="GT6581" s="49"/>
      <c r="GU6581" s="49"/>
      <c r="GV6581" s="49"/>
      <c r="GW6581" s="49"/>
      <c r="GX6581" s="49"/>
      <c r="GY6581" s="49"/>
      <c r="GZ6581" s="49"/>
      <c r="HA6581" s="49"/>
      <c r="HB6581" s="49"/>
      <c r="HC6581" s="49"/>
      <c r="HD6581" s="49"/>
      <c r="HE6581" s="49"/>
      <c r="HF6581" s="49"/>
      <c r="HG6581" s="49"/>
      <c r="HH6581" s="49"/>
      <c r="HI6581" s="49"/>
      <c r="HJ6581" s="49"/>
      <c r="HK6581" s="49"/>
      <c r="HL6581" s="49"/>
      <c r="HM6581" s="49"/>
      <c r="HN6581" s="49"/>
      <c r="HO6581" s="49"/>
      <c r="HP6581" s="49"/>
      <c r="HQ6581" s="49"/>
      <c r="HR6581" s="49"/>
      <c r="HS6581" s="49"/>
      <c r="HT6581" s="49"/>
      <c r="HU6581" s="49"/>
      <c r="HV6581" s="49"/>
      <c r="HW6581" s="49"/>
      <c r="HX6581" s="49"/>
      <c r="HY6581" s="49"/>
      <c r="HZ6581" s="49"/>
      <c r="IA6581" s="49"/>
      <c r="IB6581" s="49"/>
      <c r="IC6581" s="49"/>
      <c r="ID6581" s="49"/>
      <c r="IE6581" s="49"/>
      <c r="IF6581" s="49"/>
      <c r="IG6581" s="49"/>
      <c r="IH6581" s="49"/>
    </row>
    <row r="6582" spans="1:242">
      <c r="A6582" s="32">
        <v>312</v>
      </c>
      <c r="B6582" s="210" t="s">
        <v>7671</v>
      </c>
      <c r="C6582" s="555"/>
      <c r="D6582" s="32" t="s">
        <v>1808</v>
      </c>
      <c r="E6582" s="195">
        <f t="shared" si="427"/>
        <v>1</v>
      </c>
      <c r="F6582" s="187"/>
      <c r="G6582" s="187">
        <v>1</v>
      </c>
      <c r="H6582" s="187"/>
      <c r="I6582" s="48"/>
      <c r="J6582" s="49"/>
      <c r="K6582" s="49"/>
      <c r="L6582" s="49"/>
      <c r="M6582" s="49"/>
      <c r="N6582" s="49"/>
      <c r="O6582" s="49"/>
      <c r="P6582" s="49"/>
      <c r="Q6582" s="49"/>
      <c r="R6582" s="49"/>
      <c r="S6582" s="49"/>
      <c r="T6582" s="49"/>
      <c r="U6582" s="49"/>
      <c r="V6582" s="49"/>
      <c r="W6582" s="49"/>
      <c r="X6582" s="49"/>
      <c r="Y6582" s="49"/>
      <c r="Z6582" s="49"/>
      <c r="AA6582" s="49"/>
      <c r="AB6582" s="49"/>
      <c r="AC6582" s="49"/>
      <c r="AD6582" s="49"/>
      <c r="AE6582" s="49"/>
      <c r="AF6582" s="49"/>
      <c r="AG6582" s="49"/>
      <c r="AH6582" s="49"/>
      <c r="AI6582" s="49"/>
      <c r="AJ6582" s="49"/>
      <c r="AK6582" s="49"/>
      <c r="AL6582" s="49"/>
      <c r="AM6582" s="49"/>
      <c r="AN6582" s="49"/>
      <c r="AO6582" s="49"/>
      <c r="AP6582" s="49"/>
      <c r="AQ6582" s="49"/>
      <c r="AR6582" s="49"/>
      <c r="AS6582" s="49"/>
      <c r="AT6582" s="49"/>
      <c r="AU6582" s="49"/>
      <c r="AV6582" s="49"/>
      <c r="AW6582" s="49"/>
      <c r="AX6582" s="49"/>
      <c r="AY6582" s="49"/>
      <c r="AZ6582" s="49"/>
      <c r="BA6582" s="49"/>
      <c r="BB6582" s="49"/>
      <c r="BC6582" s="49"/>
      <c r="BD6582" s="49"/>
      <c r="BE6582" s="49"/>
      <c r="BF6582" s="49"/>
      <c r="BG6582" s="49"/>
      <c r="BH6582" s="49"/>
      <c r="BI6582" s="49"/>
      <c r="BJ6582" s="49"/>
      <c r="BK6582" s="49"/>
      <c r="BL6582" s="49"/>
      <c r="BM6582" s="49"/>
      <c r="BN6582" s="49"/>
      <c r="BO6582" s="49"/>
      <c r="BP6582" s="49"/>
      <c r="BQ6582" s="49"/>
      <c r="BR6582" s="49"/>
      <c r="BS6582" s="49"/>
      <c r="BT6582" s="49"/>
      <c r="BU6582" s="49"/>
      <c r="BV6582" s="49"/>
      <c r="BW6582" s="49"/>
      <c r="BX6582" s="49"/>
      <c r="BY6582" s="49"/>
      <c r="BZ6582" s="49"/>
      <c r="CA6582" s="49"/>
      <c r="CB6582" s="49"/>
      <c r="CC6582" s="49"/>
      <c r="CD6582" s="49"/>
      <c r="CE6582" s="49"/>
      <c r="CF6582" s="49"/>
      <c r="CG6582" s="49"/>
      <c r="CH6582" s="49"/>
      <c r="CI6582" s="49"/>
      <c r="CJ6582" s="49"/>
      <c r="CK6582" s="49"/>
      <c r="CL6582" s="49"/>
      <c r="CM6582" s="49"/>
      <c r="CN6582" s="49"/>
      <c r="CO6582" s="49"/>
      <c r="CP6582" s="49"/>
      <c r="CQ6582" s="49"/>
      <c r="CR6582" s="49"/>
      <c r="CS6582" s="49"/>
      <c r="CT6582" s="49"/>
      <c r="CU6582" s="49"/>
      <c r="CV6582" s="49"/>
      <c r="CW6582" s="49"/>
      <c r="CX6582" s="49"/>
      <c r="CY6582" s="49"/>
      <c r="CZ6582" s="49"/>
      <c r="DA6582" s="49"/>
      <c r="DB6582" s="49"/>
      <c r="DC6582" s="49"/>
      <c r="DD6582" s="49"/>
      <c r="DE6582" s="49"/>
      <c r="DF6582" s="49"/>
      <c r="DG6582" s="49"/>
      <c r="DH6582" s="49"/>
      <c r="DI6582" s="49"/>
      <c r="DJ6582" s="49"/>
      <c r="DK6582" s="49"/>
      <c r="DL6582" s="49"/>
      <c r="DM6582" s="49"/>
      <c r="DN6582" s="49"/>
      <c r="DO6582" s="49"/>
      <c r="DP6582" s="49"/>
      <c r="DQ6582" s="49"/>
      <c r="DR6582" s="49"/>
      <c r="DS6582" s="49"/>
      <c r="DT6582" s="49"/>
      <c r="DU6582" s="49"/>
      <c r="DV6582" s="49"/>
      <c r="DW6582" s="49"/>
      <c r="DX6582" s="49"/>
      <c r="DY6582" s="49"/>
      <c r="DZ6582" s="49"/>
      <c r="EA6582" s="49"/>
      <c r="EB6582" s="49"/>
      <c r="EC6582" s="49"/>
      <c r="ED6582" s="49"/>
      <c r="EE6582" s="49"/>
      <c r="EF6582" s="49"/>
      <c r="EG6582" s="49"/>
      <c r="EH6582" s="49"/>
      <c r="EI6582" s="49"/>
      <c r="EJ6582" s="49"/>
      <c r="EK6582" s="49"/>
      <c r="EL6582" s="49"/>
      <c r="EM6582" s="49"/>
      <c r="EN6582" s="49"/>
      <c r="EO6582" s="49"/>
      <c r="EP6582" s="49"/>
      <c r="EQ6582" s="49"/>
      <c r="ER6582" s="49"/>
      <c r="ES6582" s="49"/>
      <c r="ET6582" s="49"/>
      <c r="EU6582" s="49"/>
      <c r="EV6582" s="49"/>
      <c r="EW6582" s="49"/>
      <c r="EX6582" s="49"/>
      <c r="EY6582" s="49"/>
      <c r="EZ6582" s="49"/>
      <c r="FA6582" s="49"/>
      <c r="FB6582" s="49"/>
      <c r="FC6582" s="49"/>
      <c r="FD6582" s="49"/>
      <c r="FE6582" s="49"/>
      <c r="FF6582" s="49"/>
      <c r="FG6582" s="49"/>
      <c r="FH6582" s="49"/>
      <c r="FI6582" s="49"/>
      <c r="FJ6582" s="49"/>
      <c r="FK6582" s="49"/>
      <c r="FL6582" s="49"/>
      <c r="FM6582" s="49"/>
      <c r="FN6582" s="49"/>
      <c r="FO6582" s="49"/>
      <c r="FP6582" s="49"/>
      <c r="FQ6582" s="49"/>
      <c r="FR6582" s="49"/>
      <c r="FS6582" s="49"/>
      <c r="FT6582" s="49"/>
      <c r="FU6582" s="49"/>
      <c r="FV6582" s="49"/>
      <c r="FW6582" s="49"/>
      <c r="FX6582" s="49"/>
      <c r="FY6582" s="49"/>
      <c r="FZ6582" s="49"/>
      <c r="GA6582" s="49"/>
      <c r="GB6582" s="49"/>
      <c r="GC6582" s="49"/>
      <c r="GD6582" s="49"/>
      <c r="GE6582" s="49"/>
      <c r="GF6582" s="49"/>
      <c r="GG6582" s="49"/>
      <c r="GH6582" s="49"/>
      <c r="GI6582" s="49"/>
      <c r="GJ6582" s="49"/>
      <c r="GK6582" s="49"/>
      <c r="GL6582" s="49"/>
      <c r="GM6582" s="49"/>
      <c r="GN6582" s="49"/>
      <c r="GO6582" s="49"/>
      <c r="GP6582" s="49"/>
      <c r="GQ6582" s="49"/>
      <c r="GR6582" s="49"/>
      <c r="GS6582" s="49"/>
      <c r="GT6582" s="49"/>
      <c r="GU6582" s="49"/>
      <c r="GV6582" s="49"/>
      <c r="GW6582" s="49"/>
      <c r="GX6582" s="49"/>
      <c r="GY6582" s="49"/>
      <c r="GZ6582" s="49"/>
      <c r="HA6582" s="49"/>
      <c r="HB6582" s="49"/>
      <c r="HC6582" s="49"/>
      <c r="HD6582" s="49"/>
      <c r="HE6582" s="49"/>
      <c r="HF6582" s="49"/>
      <c r="HG6582" s="49"/>
      <c r="HH6582" s="49"/>
      <c r="HI6582" s="49"/>
      <c r="HJ6582" s="49"/>
      <c r="HK6582" s="49"/>
      <c r="HL6582" s="49"/>
      <c r="HM6582" s="49"/>
      <c r="HN6582" s="49"/>
      <c r="HO6582" s="49"/>
      <c r="HP6582" s="49"/>
      <c r="HQ6582" s="49"/>
      <c r="HR6582" s="49"/>
      <c r="HS6582" s="49"/>
      <c r="HT6582" s="49"/>
      <c r="HU6582" s="49"/>
      <c r="HV6582" s="49"/>
      <c r="HW6582" s="49"/>
      <c r="HX6582" s="49"/>
      <c r="HY6582" s="49"/>
      <c r="HZ6582" s="49"/>
      <c r="IA6582" s="49"/>
      <c r="IB6582" s="49"/>
      <c r="IC6582" s="49"/>
      <c r="ID6582" s="49"/>
      <c r="IE6582" s="49"/>
      <c r="IF6582" s="49"/>
      <c r="IG6582" s="49"/>
      <c r="IH6582" s="49"/>
    </row>
    <row r="6583" spans="1:242">
      <c r="A6583" s="32">
        <v>313</v>
      </c>
      <c r="B6583" s="210" t="s">
        <v>7672</v>
      </c>
      <c r="C6583" s="555"/>
      <c r="D6583" s="32" t="s">
        <v>1808</v>
      </c>
      <c r="E6583" s="195">
        <f t="shared" si="427"/>
        <v>5</v>
      </c>
      <c r="F6583" s="187"/>
      <c r="G6583" s="187">
        <v>5</v>
      </c>
      <c r="H6583" s="187"/>
      <c r="I6583" s="48"/>
      <c r="J6583" s="49"/>
      <c r="K6583" s="49"/>
      <c r="L6583" s="49"/>
      <c r="M6583" s="49"/>
      <c r="N6583" s="49"/>
      <c r="O6583" s="49"/>
      <c r="P6583" s="49"/>
      <c r="Q6583" s="49"/>
      <c r="R6583" s="49"/>
      <c r="S6583" s="49"/>
      <c r="T6583" s="49"/>
      <c r="U6583" s="49"/>
      <c r="V6583" s="49"/>
      <c r="W6583" s="49"/>
      <c r="X6583" s="49"/>
      <c r="Y6583" s="49"/>
      <c r="Z6583" s="49"/>
      <c r="AA6583" s="49"/>
      <c r="AB6583" s="49"/>
      <c r="AC6583" s="49"/>
      <c r="AD6583" s="49"/>
      <c r="AE6583" s="49"/>
      <c r="AF6583" s="49"/>
      <c r="AG6583" s="49"/>
      <c r="AH6583" s="49"/>
      <c r="AI6583" s="49"/>
      <c r="AJ6583" s="49"/>
      <c r="AK6583" s="49"/>
      <c r="AL6583" s="49"/>
      <c r="AM6583" s="49"/>
      <c r="AN6583" s="49"/>
      <c r="AO6583" s="49"/>
      <c r="AP6583" s="49"/>
      <c r="AQ6583" s="49"/>
      <c r="AR6583" s="49"/>
      <c r="AS6583" s="49"/>
      <c r="AT6583" s="49"/>
      <c r="AU6583" s="49"/>
      <c r="AV6583" s="49"/>
      <c r="AW6583" s="49"/>
      <c r="AX6583" s="49"/>
      <c r="AY6583" s="49"/>
      <c r="AZ6583" s="49"/>
      <c r="BA6583" s="49"/>
      <c r="BB6583" s="49"/>
      <c r="BC6583" s="49"/>
      <c r="BD6583" s="49"/>
      <c r="BE6583" s="49"/>
      <c r="BF6583" s="49"/>
      <c r="BG6583" s="49"/>
      <c r="BH6583" s="49"/>
      <c r="BI6583" s="49"/>
      <c r="BJ6583" s="49"/>
      <c r="BK6583" s="49"/>
      <c r="BL6583" s="49"/>
      <c r="BM6583" s="49"/>
      <c r="BN6583" s="49"/>
      <c r="BO6583" s="49"/>
      <c r="BP6583" s="49"/>
      <c r="BQ6583" s="49"/>
      <c r="BR6583" s="49"/>
      <c r="BS6583" s="49"/>
      <c r="BT6583" s="49"/>
      <c r="BU6583" s="49"/>
      <c r="BV6583" s="49"/>
      <c r="BW6583" s="49"/>
      <c r="BX6583" s="49"/>
      <c r="BY6583" s="49"/>
      <c r="BZ6583" s="49"/>
      <c r="CA6583" s="49"/>
      <c r="CB6583" s="49"/>
      <c r="CC6583" s="49"/>
      <c r="CD6583" s="49"/>
      <c r="CE6583" s="49"/>
      <c r="CF6583" s="49"/>
      <c r="CG6583" s="49"/>
      <c r="CH6583" s="49"/>
      <c r="CI6583" s="49"/>
      <c r="CJ6583" s="49"/>
      <c r="CK6583" s="49"/>
      <c r="CL6583" s="49"/>
      <c r="CM6583" s="49"/>
      <c r="CN6583" s="49"/>
      <c r="CO6583" s="49"/>
      <c r="CP6583" s="49"/>
      <c r="CQ6583" s="49"/>
      <c r="CR6583" s="49"/>
      <c r="CS6583" s="49"/>
      <c r="CT6583" s="49"/>
      <c r="CU6583" s="49"/>
      <c r="CV6583" s="49"/>
      <c r="CW6583" s="49"/>
      <c r="CX6583" s="49"/>
      <c r="CY6583" s="49"/>
      <c r="CZ6583" s="49"/>
      <c r="DA6583" s="49"/>
      <c r="DB6583" s="49"/>
      <c r="DC6583" s="49"/>
      <c r="DD6583" s="49"/>
      <c r="DE6583" s="49"/>
      <c r="DF6583" s="49"/>
      <c r="DG6583" s="49"/>
      <c r="DH6583" s="49"/>
      <c r="DI6583" s="49"/>
      <c r="DJ6583" s="49"/>
      <c r="DK6583" s="49"/>
      <c r="DL6583" s="49"/>
      <c r="DM6583" s="49"/>
      <c r="DN6583" s="49"/>
      <c r="DO6583" s="49"/>
      <c r="DP6583" s="49"/>
      <c r="DQ6583" s="49"/>
      <c r="DR6583" s="49"/>
      <c r="DS6583" s="49"/>
      <c r="DT6583" s="49"/>
      <c r="DU6583" s="49"/>
      <c r="DV6583" s="49"/>
      <c r="DW6583" s="49"/>
      <c r="DX6583" s="49"/>
      <c r="DY6583" s="49"/>
      <c r="DZ6583" s="49"/>
      <c r="EA6583" s="49"/>
      <c r="EB6583" s="49"/>
      <c r="EC6583" s="49"/>
      <c r="ED6583" s="49"/>
      <c r="EE6583" s="49"/>
      <c r="EF6583" s="49"/>
      <c r="EG6583" s="49"/>
      <c r="EH6583" s="49"/>
      <c r="EI6583" s="49"/>
      <c r="EJ6583" s="49"/>
      <c r="EK6583" s="49"/>
      <c r="EL6583" s="49"/>
      <c r="EM6583" s="49"/>
      <c r="EN6583" s="49"/>
      <c r="EO6583" s="49"/>
      <c r="EP6583" s="49"/>
      <c r="EQ6583" s="49"/>
      <c r="ER6583" s="49"/>
      <c r="ES6583" s="49"/>
      <c r="ET6583" s="49"/>
      <c r="EU6583" s="49"/>
      <c r="EV6583" s="49"/>
      <c r="EW6583" s="49"/>
      <c r="EX6583" s="49"/>
      <c r="EY6583" s="49"/>
      <c r="EZ6583" s="49"/>
      <c r="FA6583" s="49"/>
      <c r="FB6583" s="49"/>
      <c r="FC6583" s="49"/>
      <c r="FD6583" s="49"/>
      <c r="FE6583" s="49"/>
      <c r="FF6583" s="49"/>
      <c r="FG6583" s="49"/>
      <c r="FH6583" s="49"/>
      <c r="FI6583" s="49"/>
      <c r="FJ6583" s="49"/>
      <c r="FK6583" s="49"/>
      <c r="FL6583" s="49"/>
      <c r="FM6583" s="49"/>
      <c r="FN6583" s="49"/>
      <c r="FO6583" s="49"/>
      <c r="FP6583" s="49"/>
      <c r="FQ6583" s="49"/>
      <c r="FR6583" s="49"/>
      <c r="FS6583" s="49"/>
      <c r="FT6583" s="49"/>
      <c r="FU6583" s="49"/>
      <c r="FV6583" s="49"/>
      <c r="FW6583" s="49"/>
      <c r="FX6583" s="49"/>
      <c r="FY6583" s="49"/>
      <c r="FZ6583" s="49"/>
      <c r="GA6583" s="49"/>
      <c r="GB6583" s="49"/>
      <c r="GC6583" s="49"/>
      <c r="GD6583" s="49"/>
      <c r="GE6583" s="49"/>
      <c r="GF6583" s="49"/>
      <c r="GG6583" s="49"/>
      <c r="GH6583" s="49"/>
      <c r="GI6583" s="49"/>
      <c r="GJ6583" s="49"/>
      <c r="GK6583" s="49"/>
      <c r="GL6583" s="49"/>
      <c r="GM6583" s="49"/>
      <c r="GN6583" s="49"/>
      <c r="GO6583" s="49"/>
      <c r="GP6583" s="49"/>
      <c r="GQ6583" s="49"/>
      <c r="GR6583" s="49"/>
      <c r="GS6583" s="49"/>
      <c r="GT6583" s="49"/>
      <c r="GU6583" s="49"/>
      <c r="GV6583" s="49"/>
      <c r="GW6583" s="49"/>
      <c r="GX6583" s="49"/>
      <c r="GY6583" s="49"/>
      <c r="GZ6583" s="49"/>
      <c r="HA6583" s="49"/>
      <c r="HB6583" s="49"/>
      <c r="HC6583" s="49"/>
      <c r="HD6583" s="49"/>
      <c r="HE6583" s="49"/>
      <c r="HF6583" s="49"/>
      <c r="HG6583" s="49"/>
      <c r="HH6583" s="49"/>
      <c r="HI6583" s="49"/>
      <c r="HJ6583" s="49"/>
      <c r="HK6583" s="49"/>
      <c r="HL6583" s="49"/>
      <c r="HM6583" s="49"/>
      <c r="HN6583" s="49"/>
      <c r="HO6583" s="49"/>
      <c r="HP6583" s="49"/>
      <c r="HQ6583" s="49"/>
      <c r="HR6583" s="49"/>
      <c r="HS6583" s="49"/>
      <c r="HT6583" s="49"/>
      <c r="HU6583" s="49"/>
      <c r="HV6583" s="49"/>
      <c r="HW6583" s="49"/>
      <c r="HX6583" s="49"/>
      <c r="HY6583" s="49"/>
      <c r="HZ6583" s="49"/>
      <c r="IA6583" s="49"/>
      <c r="IB6583" s="49"/>
      <c r="IC6583" s="49"/>
      <c r="ID6583" s="49"/>
      <c r="IE6583" s="49"/>
      <c r="IF6583" s="49"/>
      <c r="IG6583" s="49"/>
      <c r="IH6583" s="49"/>
    </row>
    <row r="6584" spans="1:242">
      <c r="A6584" s="32">
        <v>314</v>
      </c>
      <c r="B6584" s="210" t="s">
        <v>7673</v>
      </c>
      <c r="C6584" s="555"/>
      <c r="D6584" s="32" t="s">
        <v>1808</v>
      </c>
      <c r="E6584" s="195">
        <f t="shared" si="427"/>
        <v>1</v>
      </c>
      <c r="F6584" s="187">
        <v>1</v>
      </c>
      <c r="G6584" s="187"/>
      <c r="H6584" s="187"/>
      <c r="I6584" s="48"/>
      <c r="J6584" s="49"/>
      <c r="K6584" s="49"/>
      <c r="L6584" s="49"/>
      <c r="M6584" s="49"/>
      <c r="N6584" s="49"/>
      <c r="O6584" s="49"/>
      <c r="P6584" s="49"/>
      <c r="Q6584" s="49"/>
      <c r="R6584" s="49"/>
      <c r="S6584" s="49"/>
      <c r="T6584" s="49"/>
      <c r="U6584" s="49"/>
      <c r="V6584" s="49"/>
      <c r="W6584" s="49"/>
      <c r="X6584" s="49"/>
      <c r="Y6584" s="49"/>
      <c r="Z6584" s="49"/>
      <c r="AA6584" s="49"/>
      <c r="AB6584" s="49"/>
      <c r="AC6584" s="49"/>
      <c r="AD6584" s="49"/>
      <c r="AE6584" s="49"/>
      <c r="AF6584" s="49"/>
      <c r="AG6584" s="49"/>
      <c r="AH6584" s="49"/>
      <c r="AI6584" s="49"/>
      <c r="AJ6584" s="49"/>
      <c r="AK6584" s="49"/>
      <c r="AL6584" s="49"/>
      <c r="AM6584" s="49"/>
      <c r="AN6584" s="49"/>
      <c r="AO6584" s="49"/>
      <c r="AP6584" s="49"/>
      <c r="AQ6584" s="49"/>
      <c r="AR6584" s="49"/>
      <c r="AS6584" s="49"/>
      <c r="AT6584" s="49"/>
      <c r="AU6584" s="49"/>
      <c r="AV6584" s="49"/>
      <c r="AW6584" s="49"/>
      <c r="AX6584" s="49"/>
      <c r="AY6584" s="49"/>
      <c r="AZ6584" s="49"/>
      <c r="BA6584" s="49"/>
      <c r="BB6584" s="49"/>
      <c r="BC6584" s="49"/>
      <c r="BD6584" s="49"/>
      <c r="BE6584" s="49"/>
      <c r="BF6584" s="49"/>
      <c r="BG6584" s="49"/>
      <c r="BH6584" s="49"/>
      <c r="BI6584" s="49"/>
      <c r="BJ6584" s="49"/>
      <c r="BK6584" s="49"/>
      <c r="BL6584" s="49"/>
      <c r="BM6584" s="49"/>
      <c r="BN6584" s="49"/>
      <c r="BO6584" s="49"/>
      <c r="BP6584" s="49"/>
      <c r="BQ6584" s="49"/>
      <c r="BR6584" s="49"/>
      <c r="BS6584" s="49"/>
      <c r="BT6584" s="49"/>
      <c r="BU6584" s="49"/>
      <c r="BV6584" s="49"/>
      <c r="BW6584" s="49"/>
      <c r="BX6584" s="49"/>
      <c r="BY6584" s="49"/>
      <c r="BZ6584" s="49"/>
      <c r="CA6584" s="49"/>
      <c r="CB6584" s="49"/>
      <c r="CC6584" s="49"/>
      <c r="CD6584" s="49"/>
      <c r="CE6584" s="49"/>
      <c r="CF6584" s="49"/>
      <c r="CG6584" s="49"/>
      <c r="CH6584" s="49"/>
      <c r="CI6584" s="49"/>
      <c r="CJ6584" s="49"/>
      <c r="CK6584" s="49"/>
      <c r="CL6584" s="49"/>
      <c r="CM6584" s="49"/>
      <c r="CN6584" s="49"/>
      <c r="CO6584" s="49"/>
      <c r="CP6584" s="49"/>
      <c r="CQ6584" s="49"/>
      <c r="CR6584" s="49"/>
      <c r="CS6584" s="49"/>
      <c r="CT6584" s="49"/>
      <c r="CU6584" s="49"/>
      <c r="CV6584" s="49"/>
      <c r="CW6584" s="49"/>
      <c r="CX6584" s="49"/>
      <c r="CY6584" s="49"/>
      <c r="CZ6584" s="49"/>
      <c r="DA6584" s="49"/>
      <c r="DB6584" s="49"/>
      <c r="DC6584" s="49"/>
      <c r="DD6584" s="49"/>
      <c r="DE6584" s="49"/>
      <c r="DF6584" s="49"/>
      <c r="DG6584" s="49"/>
      <c r="DH6584" s="49"/>
      <c r="DI6584" s="49"/>
      <c r="DJ6584" s="49"/>
      <c r="DK6584" s="49"/>
      <c r="DL6584" s="49"/>
      <c r="DM6584" s="49"/>
      <c r="DN6584" s="49"/>
      <c r="DO6584" s="49"/>
      <c r="DP6584" s="49"/>
      <c r="DQ6584" s="49"/>
      <c r="DR6584" s="49"/>
      <c r="DS6584" s="49"/>
      <c r="DT6584" s="49"/>
      <c r="DU6584" s="49"/>
      <c r="DV6584" s="49"/>
      <c r="DW6584" s="49"/>
      <c r="DX6584" s="49"/>
      <c r="DY6584" s="49"/>
      <c r="DZ6584" s="49"/>
      <c r="EA6584" s="49"/>
      <c r="EB6584" s="49"/>
      <c r="EC6584" s="49"/>
      <c r="ED6584" s="49"/>
      <c r="EE6584" s="49"/>
      <c r="EF6584" s="49"/>
      <c r="EG6584" s="49"/>
      <c r="EH6584" s="49"/>
      <c r="EI6584" s="49"/>
      <c r="EJ6584" s="49"/>
      <c r="EK6584" s="49"/>
      <c r="EL6584" s="49"/>
      <c r="EM6584" s="49"/>
      <c r="EN6584" s="49"/>
      <c r="EO6584" s="49"/>
      <c r="EP6584" s="49"/>
      <c r="EQ6584" s="49"/>
      <c r="ER6584" s="49"/>
      <c r="ES6584" s="49"/>
      <c r="ET6584" s="49"/>
      <c r="EU6584" s="49"/>
      <c r="EV6584" s="49"/>
      <c r="EW6584" s="49"/>
      <c r="EX6584" s="49"/>
      <c r="EY6584" s="49"/>
      <c r="EZ6584" s="49"/>
      <c r="FA6584" s="49"/>
      <c r="FB6584" s="49"/>
      <c r="FC6584" s="49"/>
      <c r="FD6584" s="49"/>
      <c r="FE6584" s="49"/>
      <c r="FF6584" s="49"/>
      <c r="FG6584" s="49"/>
      <c r="FH6584" s="49"/>
      <c r="FI6584" s="49"/>
      <c r="FJ6584" s="49"/>
      <c r="FK6584" s="49"/>
      <c r="FL6584" s="49"/>
      <c r="FM6584" s="49"/>
      <c r="FN6584" s="49"/>
      <c r="FO6584" s="49"/>
      <c r="FP6584" s="49"/>
      <c r="FQ6584" s="49"/>
      <c r="FR6584" s="49"/>
      <c r="FS6584" s="49"/>
      <c r="FT6584" s="49"/>
      <c r="FU6584" s="49"/>
      <c r="FV6584" s="49"/>
      <c r="FW6584" s="49"/>
      <c r="FX6584" s="49"/>
      <c r="FY6584" s="49"/>
      <c r="FZ6584" s="49"/>
      <c r="GA6584" s="49"/>
      <c r="GB6584" s="49"/>
      <c r="GC6584" s="49"/>
      <c r="GD6584" s="49"/>
      <c r="GE6584" s="49"/>
      <c r="GF6584" s="49"/>
      <c r="GG6584" s="49"/>
      <c r="GH6584" s="49"/>
      <c r="GI6584" s="49"/>
      <c r="GJ6584" s="49"/>
      <c r="GK6584" s="49"/>
      <c r="GL6584" s="49"/>
      <c r="GM6584" s="49"/>
      <c r="GN6584" s="49"/>
      <c r="GO6584" s="49"/>
      <c r="GP6584" s="49"/>
      <c r="GQ6584" s="49"/>
      <c r="GR6584" s="49"/>
      <c r="GS6584" s="49"/>
      <c r="GT6584" s="49"/>
      <c r="GU6584" s="49"/>
      <c r="GV6584" s="49"/>
      <c r="GW6584" s="49"/>
      <c r="GX6584" s="49"/>
      <c r="GY6584" s="49"/>
      <c r="GZ6584" s="49"/>
      <c r="HA6584" s="49"/>
      <c r="HB6584" s="49"/>
      <c r="HC6584" s="49"/>
      <c r="HD6584" s="49"/>
      <c r="HE6584" s="49"/>
      <c r="HF6584" s="49"/>
      <c r="HG6584" s="49"/>
      <c r="HH6584" s="49"/>
      <c r="HI6584" s="49"/>
      <c r="HJ6584" s="49"/>
      <c r="HK6584" s="49"/>
      <c r="HL6584" s="49"/>
      <c r="HM6584" s="49"/>
      <c r="HN6584" s="49"/>
      <c r="HO6584" s="49"/>
      <c r="HP6584" s="49"/>
      <c r="HQ6584" s="49"/>
      <c r="HR6584" s="49"/>
      <c r="HS6584" s="49"/>
      <c r="HT6584" s="49"/>
      <c r="HU6584" s="49"/>
      <c r="HV6584" s="49"/>
      <c r="HW6584" s="49"/>
      <c r="HX6584" s="49"/>
      <c r="HY6584" s="49"/>
      <c r="HZ6584" s="49"/>
      <c r="IA6584" s="49"/>
      <c r="IB6584" s="49"/>
      <c r="IC6584" s="49"/>
      <c r="ID6584" s="49"/>
      <c r="IE6584" s="49"/>
      <c r="IF6584" s="49"/>
      <c r="IG6584" s="49"/>
      <c r="IH6584" s="49"/>
    </row>
    <row r="6585" spans="1:242">
      <c r="A6585" s="32">
        <v>315</v>
      </c>
      <c r="B6585" s="210" t="s">
        <v>7674</v>
      </c>
      <c r="C6585" s="555"/>
      <c r="D6585" s="32" t="s">
        <v>1808</v>
      </c>
      <c r="E6585" s="195">
        <f t="shared" si="427"/>
        <v>1</v>
      </c>
      <c r="F6585" s="187">
        <v>1</v>
      </c>
      <c r="G6585" s="187"/>
      <c r="H6585" s="187"/>
      <c r="I6585" s="48"/>
      <c r="J6585" s="49"/>
      <c r="K6585" s="49"/>
      <c r="L6585" s="49"/>
      <c r="M6585" s="49"/>
      <c r="N6585" s="49"/>
      <c r="O6585" s="49"/>
      <c r="P6585" s="49"/>
      <c r="Q6585" s="49"/>
      <c r="R6585" s="49"/>
      <c r="S6585" s="49"/>
      <c r="T6585" s="49"/>
      <c r="U6585" s="49"/>
      <c r="V6585" s="49"/>
      <c r="W6585" s="49"/>
      <c r="X6585" s="49"/>
      <c r="Y6585" s="49"/>
      <c r="Z6585" s="49"/>
      <c r="AA6585" s="49"/>
      <c r="AB6585" s="49"/>
      <c r="AC6585" s="49"/>
      <c r="AD6585" s="49"/>
      <c r="AE6585" s="49"/>
      <c r="AF6585" s="49"/>
      <c r="AG6585" s="49"/>
      <c r="AH6585" s="49"/>
      <c r="AI6585" s="49"/>
      <c r="AJ6585" s="49"/>
      <c r="AK6585" s="49"/>
      <c r="AL6585" s="49"/>
      <c r="AM6585" s="49"/>
      <c r="AN6585" s="49"/>
      <c r="AO6585" s="49"/>
      <c r="AP6585" s="49"/>
      <c r="AQ6585" s="49"/>
      <c r="AR6585" s="49"/>
      <c r="AS6585" s="49"/>
      <c r="AT6585" s="49"/>
      <c r="AU6585" s="49"/>
      <c r="AV6585" s="49"/>
      <c r="AW6585" s="49"/>
      <c r="AX6585" s="49"/>
      <c r="AY6585" s="49"/>
      <c r="AZ6585" s="49"/>
      <c r="BA6585" s="49"/>
      <c r="BB6585" s="49"/>
      <c r="BC6585" s="49"/>
      <c r="BD6585" s="49"/>
      <c r="BE6585" s="49"/>
      <c r="BF6585" s="49"/>
      <c r="BG6585" s="49"/>
      <c r="BH6585" s="49"/>
      <c r="BI6585" s="49"/>
      <c r="BJ6585" s="49"/>
      <c r="BK6585" s="49"/>
      <c r="BL6585" s="49"/>
      <c r="BM6585" s="49"/>
      <c r="BN6585" s="49"/>
      <c r="BO6585" s="49"/>
      <c r="BP6585" s="49"/>
      <c r="BQ6585" s="49"/>
      <c r="BR6585" s="49"/>
      <c r="BS6585" s="49"/>
      <c r="BT6585" s="49"/>
      <c r="BU6585" s="49"/>
      <c r="BV6585" s="49"/>
      <c r="BW6585" s="49"/>
      <c r="BX6585" s="49"/>
      <c r="BY6585" s="49"/>
      <c r="BZ6585" s="49"/>
      <c r="CA6585" s="49"/>
      <c r="CB6585" s="49"/>
      <c r="CC6585" s="49"/>
      <c r="CD6585" s="49"/>
      <c r="CE6585" s="49"/>
      <c r="CF6585" s="49"/>
      <c r="CG6585" s="49"/>
      <c r="CH6585" s="49"/>
      <c r="CI6585" s="49"/>
      <c r="CJ6585" s="49"/>
      <c r="CK6585" s="49"/>
      <c r="CL6585" s="49"/>
      <c r="CM6585" s="49"/>
      <c r="CN6585" s="49"/>
      <c r="CO6585" s="49"/>
      <c r="CP6585" s="49"/>
      <c r="CQ6585" s="49"/>
      <c r="CR6585" s="49"/>
      <c r="CS6585" s="49"/>
      <c r="CT6585" s="49"/>
      <c r="CU6585" s="49"/>
      <c r="CV6585" s="49"/>
      <c r="CW6585" s="49"/>
      <c r="CX6585" s="49"/>
      <c r="CY6585" s="49"/>
      <c r="CZ6585" s="49"/>
      <c r="DA6585" s="49"/>
      <c r="DB6585" s="49"/>
      <c r="DC6585" s="49"/>
      <c r="DD6585" s="49"/>
      <c r="DE6585" s="49"/>
      <c r="DF6585" s="49"/>
      <c r="DG6585" s="49"/>
      <c r="DH6585" s="49"/>
      <c r="DI6585" s="49"/>
      <c r="DJ6585" s="49"/>
      <c r="DK6585" s="49"/>
      <c r="DL6585" s="49"/>
      <c r="DM6585" s="49"/>
      <c r="DN6585" s="49"/>
      <c r="DO6585" s="49"/>
      <c r="DP6585" s="49"/>
      <c r="DQ6585" s="49"/>
      <c r="DR6585" s="49"/>
      <c r="DS6585" s="49"/>
      <c r="DT6585" s="49"/>
      <c r="DU6585" s="49"/>
      <c r="DV6585" s="49"/>
      <c r="DW6585" s="49"/>
      <c r="DX6585" s="49"/>
      <c r="DY6585" s="49"/>
      <c r="DZ6585" s="49"/>
      <c r="EA6585" s="49"/>
      <c r="EB6585" s="49"/>
      <c r="EC6585" s="49"/>
      <c r="ED6585" s="49"/>
      <c r="EE6585" s="49"/>
      <c r="EF6585" s="49"/>
      <c r="EG6585" s="49"/>
      <c r="EH6585" s="49"/>
      <c r="EI6585" s="49"/>
      <c r="EJ6585" s="49"/>
      <c r="EK6585" s="49"/>
      <c r="EL6585" s="49"/>
      <c r="EM6585" s="49"/>
      <c r="EN6585" s="49"/>
      <c r="EO6585" s="49"/>
      <c r="EP6585" s="49"/>
      <c r="EQ6585" s="49"/>
      <c r="ER6585" s="49"/>
      <c r="ES6585" s="49"/>
      <c r="ET6585" s="49"/>
      <c r="EU6585" s="49"/>
      <c r="EV6585" s="49"/>
      <c r="EW6585" s="49"/>
      <c r="EX6585" s="49"/>
      <c r="EY6585" s="49"/>
      <c r="EZ6585" s="49"/>
      <c r="FA6585" s="49"/>
      <c r="FB6585" s="49"/>
      <c r="FC6585" s="49"/>
      <c r="FD6585" s="49"/>
      <c r="FE6585" s="49"/>
      <c r="FF6585" s="49"/>
      <c r="FG6585" s="49"/>
      <c r="FH6585" s="49"/>
      <c r="FI6585" s="49"/>
      <c r="FJ6585" s="49"/>
      <c r="FK6585" s="49"/>
      <c r="FL6585" s="49"/>
      <c r="FM6585" s="49"/>
      <c r="FN6585" s="49"/>
      <c r="FO6585" s="49"/>
      <c r="FP6585" s="49"/>
      <c r="FQ6585" s="49"/>
      <c r="FR6585" s="49"/>
      <c r="FS6585" s="49"/>
      <c r="FT6585" s="49"/>
      <c r="FU6585" s="49"/>
      <c r="FV6585" s="49"/>
      <c r="FW6585" s="49"/>
      <c r="FX6585" s="49"/>
      <c r="FY6585" s="49"/>
      <c r="FZ6585" s="49"/>
      <c r="GA6585" s="49"/>
      <c r="GB6585" s="49"/>
      <c r="GC6585" s="49"/>
      <c r="GD6585" s="49"/>
      <c r="GE6585" s="49"/>
      <c r="GF6585" s="49"/>
      <c r="GG6585" s="49"/>
      <c r="GH6585" s="49"/>
      <c r="GI6585" s="49"/>
      <c r="GJ6585" s="49"/>
      <c r="GK6585" s="49"/>
      <c r="GL6585" s="49"/>
      <c r="GM6585" s="49"/>
      <c r="GN6585" s="49"/>
      <c r="GO6585" s="49"/>
      <c r="GP6585" s="49"/>
      <c r="GQ6585" s="49"/>
      <c r="GR6585" s="49"/>
      <c r="GS6585" s="49"/>
      <c r="GT6585" s="49"/>
      <c r="GU6585" s="49"/>
      <c r="GV6585" s="49"/>
      <c r="GW6585" s="49"/>
      <c r="GX6585" s="49"/>
      <c r="GY6585" s="49"/>
      <c r="GZ6585" s="49"/>
      <c r="HA6585" s="49"/>
      <c r="HB6585" s="49"/>
      <c r="HC6585" s="49"/>
      <c r="HD6585" s="49"/>
      <c r="HE6585" s="49"/>
      <c r="HF6585" s="49"/>
      <c r="HG6585" s="49"/>
      <c r="HH6585" s="49"/>
      <c r="HI6585" s="49"/>
      <c r="HJ6585" s="49"/>
      <c r="HK6585" s="49"/>
      <c r="HL6585" s="49"/>
      <c r="HM6585" s="49"/>
      <c r="HN6585" s="49"/>
      <c r="HO6585" s="49"/>
      <c r="HP6585" s="49"/>
      <c r="HQ6585" s="49"/>
      <c r="HR6585" s="49"/>
      <c r="HS6585" s="49"/>
      <c r="HT6585" s="49"/>
      <c r="HU6585" s="49"/>
      <c r="HV6585" s="49"/>
      <c r="HW6585" s="49"/>
      <c r="HX6585" s="49"/>
      <c r="HY6585" s="49"/>
      <c r="HZ6585" s="49"/>
      <c r="IA6585" s="49"/>
      <c r="IB6585" s="49"/>
      <c r="IC6585" s="49"/>
      <c r="ID6585" s="49"/>
      <c r="IE6585" s="49"/>
      <c r="IF6585" s="49"/>
      <c r="IG6585" s="49"/>
      <c r="IH6585" s="49"/>
    </row>
    <row r="6586" spans="1:242">
      <c r="A6586" s="32">
        <v>316</v>
      </c>
      <c r="B6586" s="210" t="s">
        <v>7675</v>
      </c>
      <c r="C6586" s="555"/>
      <c r="D6586" s="32" t="s">
        <v>1808</v>
      </c>
      <c r="E6586" s="195">
        <f t="shared" si="427"/>
        <v>0</v>
      </c>
      <c r="F6586" s="187"/>
      <c r="G6586" s="187"/>
      <c r="H6586" s="187"/>
      <c r="I6586" s="48"/>
      <c r="J6586" s="49"/>
      <c r="K6586" s="49"/>
      <c r="L6586" s="49"/>
      <c r="M6586" s="49"/>
      <c r="N6586" s="49"/>
      <c r="O6586" s="49"/>
      <c r="P6586" s="49"/>
      <c r="Q6586" s="49"/>
      <c r="R6586" s="49"/>
      <c r="S6586" s="49"/>
      <c r="T6586" s="49"/>
      <c r="U6586" s="49"/>
      <c r="V6586" s="49"/>
      <c r="W6586" s="49"/>
      <c r="X6586" s="49"/>
      <c r="Y6586" s="49"/>
      <c r="Z6586" s="49"/>
      <c r="AA6586" s="49"/>
      <c r="AB6586" s="49"/>
      <c r="AC6586" s="49"/>
      <c r="AD6586" s="49"/>
      <c r="AE6586" s="49"/>
      <c r="AF6586" s="49"/>
      <c r="AG6586" s="49"/>
      <c r="AH6586" s="49"/>
      <c r="AI6586" s="49"/>
      <c r="AJ6586" s="49"/>
      <c r="AK6586" s="49"/>
      <c r="AL6586" s="49"/>
      <c r="AM6586" s="49"/>
      <c r="AN6586" s="49"/>
      <c r="AO6586" s="49"/>
      <c r="AP6586" s="49"/>
      <c r="AQ6586" s="49"/>
      <c r="AR6586" s="49"/>
      <c r="AS6586" s="49"/>
      <c r="AT6586" s="49"/>
      <c r="AU6586" s="49"/>
      <c r="AV6586" s="49"/>
      <c r="AW6586" s="49"/>
      <c r="AX6586" s="49"/>
      <c r="AY6586" s="49"/>
      <c r="AZ6586" s="49"/>
      <c r="BA6586" s="49"/>
      <c r="BB6586" s="49"/>
      <c r="BC6586" s="49"/>
      <c r="BD6586" s="49"/>
      <c r="BE6586" s="49"/>
      <c r="BF6586" s="49"/>
      <c r="BG6586" s="49"/>
      <c r="BH6586" s="49"/>
      <c r="BI6586" s="49"/>
      <c r="BJ6586" s="49"/>
      <c r="BK6586" s="49"/>
      <c r="BL6586" s="49"/>
      <c r="BM6586" s="49"/>
      <c r="BN6586" s="49"/>
      <c r="BO6586" s="49"/>
      <c r="BP6586" s="49"/>
      <c r="BQ6586" s="49"/>
      <c r="BR6586" s="49"/>
      <c r="BS6586" s="49"/>
      <c r="BT6586" s="49"/>
      <c r="BU6586" s="49"/>
      <c r="BV6586" s="49"/>
      <c r="BW6586" s="49"/>
      <c r="BX6586" s="49"/>
      <c r="BY6586" s="49"/>
      <c r="BZ6586" s="49"/>
      <c r="CA6586" s="49"/>
      <c r="CB6586" s="49"/>
      <c r="CC6586" s="49"/>
      <c r="CD6586" s="49"/>
      <c r="CE6586" s="49"/>
      <c r="CF6586" s="49"/>
      <c r="CG6586" s="49"/>
      <c r="CH6586" s="49"/>
      <c r="CI6586" s="49"/>
      <c r="CJ6586" s="49"/>
      <c r="CK6586" s="49"/>
      <c r="CL6586" s="49"/>
      <c r="CM6586" s="49"/>
      <c r="CN6586" s="49"/>
      <c r="CO6586" s="49"/>
      <c r="CP6586" s="49"/>
      <c r="CQ6586" s="49"/>
      <c r="CR6586" s="49"/>
      <c r="CS6586" s="49"/>
      <c r="CT6586" s="49"/>
      <c r="CU6586" s="49"/>
      <c r="CV6586" s="49"/>
      <c r="CW6586" s="49"/>
      <c r="CX6586" s="49"/>
      <c r="CY6586" s="49"/>
      <c r="CZ6586" s="49"/>
      <c r="DA6586" s="49"/>
      <c r="DB6586" s="49"/>
      <c r="DC6586" s="49"/>
      <c r="DD6586" s="49"/>
      <c r="DE6586" s="49"/>
      <c r="DF6586" s="49"/>
      <c r="DG6586" s="49"/>
      <c r="DH6586" s="49"/>
      <c r="DI6586" s="49"/>
      <c r="DJ6586" s="49"/>
      <c r="DK6586" s="49"/>
      <c r="DL6586" s="49"/>
      <c r="DM6586" s="49"/>
      <c r="DN6586" s="49"/>
      <c r="DO6586" s="49"/>
      <c r="DP6586" s="49"/>
      <c r="DQ6586" s="49"/>
      <c r="DR6586" s="49"/>
      <c r="DS6586" s="49"/>
      <c r="DT6586" s="49"/>
      <c r="DU6586" s="49"/>
      <c r="DV6586" s="49"/>
      <c r="DW6586" s="49"/>
      <c r="DX6586" s="49"/>
      <c r="DY6586" s="49"/>
      <c r="DZ6586" s="49"/>
      <c r="EA6586" s="49"/>
      <c r="EB6586" s="49"/>
      <c r="EC6586" s="49"/>
      <c r="ED6586" s="49"/>
      <c r="EE6586" s="49"/>
      <c r="EF6586" s="49"/>
      <c r="EG6586" s="49"/>
      <c r="EH6586" s="49"/>
      <c r="EI6586" s="49"/>
      <c r="EJ6586" s="49"/>
      <c r="EK6586" s="49"/>
      <c r="EL6586" s="49"/>
      <c r="EM6586" s="49"/>
      <c r="EN6586" s="49"/>
      <c r="EO6586" s="49"/>
      <c r="EP6586" s="49"/>
      <c r="EQ6586" s="49"/>
      <c r="ER6586" s="49"/>
      <c r="ES6586" s="49"/>
      <c r="ET6586" s="49"/>
      <c r="EU6586" s="49"/>
      <c r="EV6586" s="49"/>
      <c r="EW6586" s="49"/>
      <c r="EX6586" s="49"/>
      <c r="EY6586" s="49"/>
      <c r="EZ6586" s="49"/>
      <c r="FA6586" s="49"/>
      <c r="FB6586" s="49"/>
      <c r="FC6586" s="49"/>
      <c r="FD6586" s="49"/>
      <c r="FE6586" s="49"/>
      <c r="FF6586" s="49"/>
      <c r="FG6586" s="49"/>
      <c r="FH6586" s="49"/>
      <c r="FI6586" s="49"/>
      <c r="FJ6586" s="49"/>
      <c r="FK6586" s="49"/>
      <c r="FL6586" s="49"/>
      <c r="FM6586" s="49"/>
      <c r="FN6586" s="49"/>
      <c r="FO6586" s="49"/>
      <c r="FP6586" s="49"/>
      <c r="FQ6586" s="49"/>
      <c r="FR6586" s="49"/>
      <c r="FS6586" s="49"/>
      <c r="FT6586" s="49"/>
      <c r="FU6586" s="49"/>
      <c r="FV6586" s="49"/>
      <c r="FW6586" s="49"/>
      <c r="FX6586" s="49"/>
      <c r="FY6586" s="49"/>
      <c r="FZ6586" s="49"/>
      <c r="GA6586" s="49"/>
      <c r="GB6586" s="49"/>
      <c r="GC6586" s="49"/>
      <c r="GD6586" s="49"/>
      <c r="GE6586" s="49"/>
      <c r="GF6586" s="49"/>
      <c r="GG6586" s="49"/>
      <c r="GH6586" s="49"/>
      <c r="GI6586" s="49"/>
      <c r="GJ6586" s="49"/>
      <c r="GK6586" s="49"/>
      <c r="GL6586" s="49"/>
      <c r="GM6586" s="49"/>
      <c r="GN6586" s="49"/>
      <c r="GO6586" s="49"/>
      <c r="GP6586" s="49"/>
      <c r="GQ6586" s="49"/>
      <c r="GR6586" s="49"/>
      <c r="GS6586" s="49"/>
      <c r="GT6586" s="49"/>
      <c r="GU6586" s="49"/>
      <c r="GV6586" s="49"/>
      <c r="GW6586" s="49"/>
      <c r="GX6586" s="49"/>
      <c r="GY6586" s="49"/>
      <c r="GZ6586" s="49"/>
      <c r="HA6586" s="49"/>
      <c r="HB6586" s="49"/>
      <c r="HC6586" s="49"/>
      <c r="HD6586" s="49"/>
      <c r="HE6586" s="49"/>
      <c r="HF6586" s="49"/>
      <c r="HG6586" s="49"/>
      <c r="HH6586" s="49"/>
      <c r="HI6586" s="49"/>
      <c r="HJ6586" s="49"/>
      <c r="HK6586" s="49"/>
      <c r="HL6586" s="49"/>
      <c r="HM6586" s="49"/>
      <c r="HN6586" s="49"/>
      <c r="HO6586" s="49"/>
      <c r="HP6586" s="49"/>
      <c r="HQ6586" s="49"/>
      <c r="HR6586" s="49"/>
      <c r="HS6586" s="49"/>
      <c r="HT6586" s="49"/>
      <c r="HU6586" s="49"/>
      <c r="HV6586" s="49"/>
      <c r="HW6586" s="49"/>
      <c r="HX6586" s="49"/>
      <c r="HY6586" s="49"/>
      <c r="HZ6586" s="49"/>
      <c r="IA6586" s="49"/>
      <c r="IB6586" s="49"/>
      <c r="IC6586" s="49"/>
      <c r="ID6586" s="49"/>
      <c r="IE6586" s="49"/>
      <c r="IF6586" s="49"/>
      <c r="IG6586" s="49"/>
      <c r="IH6586" s="49"/>
    </row>
    <row r="6587" spans="1:242">
      <c r="A6587" s="32">
        <v>317</v>
      </c>
      <c r="B6587" s="210" t="s">
        <v>7676</v>
      </c>
      <c r="C6587" s="555"/>
      <c r="D6587" s="32" t="s">
        <v>1808</v>
      </c>
      <c r="E6587" s="195">
        <f t="shared" si="427"/>
        <v>0</v>
      </c>
      <c r="F6587" s="187"/>
      <c r="G6587" s="187"/>
      <c r="H6587" s="187"/>
      <c r="I6587" s="48"/>
      <c r="J6587" s="49"/>
      <c r="K6587" s="49"/>
      <c r="L6587" s="49"/>
      <c r="M6587" s="49"/>
      <c r="N6587" s="49"/>
      <c r="O6587" s="49"/>
      <c r="P6587" s="49"/>
      <c r="Q6587" s="49"/>
      <c r="R6587" s="49"/>
      <c r="S6587" s="49"/>
      <c r="T6587" s="49"/>
      <c r="U6587" s="49"/>
      <c r="V6587" s="49"/>
      <c r="W6587" s="49"/>
      <c r="X6587" s="49"/>
      <c r="Y6587" s="49"/>
      <c r="Z6587" s="49"/>
      <c r="AA6587" s="49"/>
      <c r="AB6587" s="49"/>
      <c r="AC6587" s="49"/>
      <c r="AD6587" s="49"/>
      <c r="AE6587" s="49"/>
      <c r="AF6587" s="49"/>
      <c r="AG6587" s="49"/>
      <c r="AH6587" s="49"/>
      <c r="AI6587" s="49"/>
      <c r="AJ6587" s="49"/>
      <c r="AK6587" s="49"/>
      <c r="AL6587" s="49"/>
      <c r="AM6587" s="49"/>
      <c r="AN6587" s="49"/>
      <c r="AO6587" s="49"/>
      <c r="AP6587" s="49"/>
      <c r="AQ6587" s="49"/>
      <c r="AR6587" s="49"/>
      <c r="AS6587" s="49"/>
      <c r="AT6587" s="49"/>
      <c r="AU6587" s="49"/>
      <c r="AV6587" s="49"/>
      <c r="AW6587" s="49"/>
      <c r="AX6587" s="49"/>
      <c r="AY6587" s="49"/>
      <c r="AZ6587" s="49"/>
      <c r="BA6587" s="49"/>
      <c r="BB6587" s="49"/>
      <c r="BC6587" s="49"/>
      <c r="BD6587" s="49"/>
      <c r="BE6587" s="49"/>
      <c r="BF6587" s="49"/>
      <c r="BG6587" s="49"/>
      <c r="BH6587" s="49"/>
      <c r="BI6587" s="49"/>
      <c r="BJ6587" s="49"/>
      <c r="BK6587" s="49"/>
      <c r="BL6587" s="49"/>
      <c r="BM6587" s="49"/>
      <c r="BN6587" s="49"/>
      <c r="BO6587" s="49"/>
      <c r="BP6587" s="49"/>
      <c r="BQ6587" s="49"/>
      <c r="BR6587" s="49"/>
      <c r="BS6587" s="49"/>
      <c r="BT6587" s="49"/>
      <c r="BU6587" s="49"/>
      <c r="BV6587" s="49"/>
      <c r="BW6587" s="49"/>
      <c r="BX6587" s="49"/>
      <c r="BY6587" s="49"/>
      <c r="BZ6587" s="49"/>
      <c r="CA6587" s="49"/>
      <c r="CB6587" s="49"/>
      <c r="CC6587" s="49"/>
      <c r="CD6587" s="49"/>
      <c r="CE6587" s="49"/>
      <c r="CF6587" s="49"/>
      <c r="CG6587" s="49"/>
      <c r="CH6587" s="49"/>
      <c r="CI6587" s="49"/>
      <c r="CJ6587" s="49"/>
      <c r="CK6587" s="49"/>
      <c r="CL6587" s="49"/>
      <c r="CM6587" s="49"/>
      <c r="CN6587" s="49"/>
      <c r="CO6587" s="49"/>
      <c r="CP6587" s="49"/>
      <c r="CQ6587" s="49"/>
      <c r="CR6587" s="49"/>
      <c r="CS6587" s="49"/>
      <c r="CT6587" s="49"/>
      <c r="CU6587" s="49"/>
      <c r="CV6587" s="49"/>
      <c r="CW6587" s="49"/>
      <c r="CX6587" s="49"/>
      <c r="CY6587" s="49"/>
      <c r="CZ6587" s="49"/>
      <c r="DA6587" s="49"/>
      <c r="DB6587" s="49"/>
      <c r="DC6587" s="49"/>
      <c r="DD6587" s="49"/>
      <c r="DE6587" s="49"/>
      <c r="DF6587" s="49"/>
      <c r="DG6587" s="49"/>
      <c r="DH6587" s="49"/>
      <c r="DI6587" s="49"/>
      <c r="DJ6587" s="49"/>
      <c r="DK6587" s="49"/>
      <c r="DL6587" s="49"/>
      <c r="DM6587" s="49"/>
      <c r="DN6587" s="49"/>
      <c r="DO6587" s="49"/>
      <c r="DP6587" s="49"/>
      <c r="DQ6587" s="49"/>
      <c r="DR6587" s="49"/>
      <c r="DS6587" s="49"/>
      <c r="DT6587" s="49"/>
      <c r="DU6587" s="49"/>
      <c r="DV6587" s="49"/>
      <c r="DW6587" s="49"/>
      <c r="DX6587" s="49"/>
      <c r="DY6587" s="49"/>
      <c r="DZ6587" s="49"/>
      <c r="EA6587" s="49"/>
      <c r="EB6587" s="49"/>
      <c r="EC6587" s="49"/>
      <c r="ED6587" s="49"/>
      <c r="EE6587" s="49"/>
      <c r="EF6587" s="49"/>
      <c r="EG6587" s="49"/>
      <c r="EH6587" s="49"/>
      <c r="EI6587" s="49"/>
      <c r="EJ6587" s="49"/>
      <c r="EK6587" s="49"/>
      <c r="EL6587" s="49"/>
      <c r="EM6587" s="49"/>
      <c r="EN6587" s="49"/>
      <c r="EO6587" s="49"/>
      <c r="EP6587" s="49"/>
      <c r="EQ6587" s="49"/>
      <c r="ER6587" s="49"/>
      <c r="ES6587" s="49"/>
      <c r="ET6587" s="49"/>
      <c r="EU6587" s="49"/>
      <c r="EV6587" s="49"/>
      <c r="EW6587" s="49"/>
      <c r="EX6587" s="49"/>
      <c r="EY6587" s="49"/>
      <c r="EZ6587" s="49"/>
      <c r="FA6587" s="49"/>
      <c r="FB6587" s="49"/>
      <c r="FC6587" s="49"/>
      <c r="FD6587" s="49"/>
      <c r="FE6587" s="49"/>
      <c r="FF6587" s="49"/>
      <c r="FG6587" s="49"/>
      <c r="FH6587" s="49"/>
      <c r="FI6587" s="49"/>
      <c r="FJ6587" s="49"/>
      <c r="FK6587" s="49"/>
      <c r="FL6587" s="49"/>
      <c r="FM6587" s="49"/>
      <c r="FN6587" s="49"/>
      <c r="FO6587" s="49"/>
      <c r="FP6587" s="49"/>
      <c r="FQ6587" s="49"/>
      <c r="FR6587" s="49"/>
      <c r="FS6587" s="49"/>
      <c r="FT6587" s="49"/>
      <c r="FU6587" s="49"/>
      <c r="FV6587" s="49"/>
      <c r="FW6587" s="49"/>
      <c r="FX6587" s="49"/>
      <c r="FY6587" s="49"/>
      <c r="FZ6587" s="49"/>
      <c r="GA6587" s="49"/>
      <c r="GB6587" s="49"/>
      <c r="GC6587" s="49"/>
      <c r="GD6587" s="49"/>
      <c r="GE6587" s="49"/>
      <c r="GF6587" s="49"/>
      <c r="GG6587" s="49"/>
      <c r="GH6587" s="49"/>
      <c r="GI6587" s="49"/>
      <c r="GJ6587" s="49"/>
      <c r="GK6587" s="49"/>
      <c r="GL6587" s="49"/>
      <c r="GM6587" s="49"/>
      <c r="GN6587" s="49"/>
      <c r="GO6587" s="49"/>
      <c r="GP6587" s="49"/>
      <c r="GQ6587" s="49"/>
      <c r="GR6587" s="49"/>
      <c r="GS6587" s="49"/>
      <c r="GT6587" s="49"/>
      <c r="GU6587" s="49"/>
      <c r="GV6587" s="49"/>
      <c r="GW6587" s="49"/>
      <c r="GX6587" s="49"/>
      <c r="GY6587" s="49"/>
      <c r="GZ6587" s="49"/>
      <c r="HA6587" s="49"/>
      <c r="HB6587" s="49"/>
      <c r="HC6587" s="49"/>
      <c r="HD6587" s="49"/>
      <c r="HE6587" s="49"/>
      <c r="HF6587" s="49"/>
      <c r="HG6587" s="49"/>
      <c r="HH6587" s="49"/>
      <c r="HI6587" s="49"/>
      <c r="HJ6587" s="49"/>
      <c r="HK6587" s="49"/>
      <c r="HL6587" s="49"/>
      <c r="HM6587" s="49"/>
      <c r="HN6587" s="49"/>
      <c r="HO6587" s="49"/>
      <c r="HP6587" s="49"/>
      <c r="HQ6587" s="49"/>
      <c r="HR6587" s="49"/>
      <c r="HS6587" s="49"/>
      <c r="HT6587" s="49"/>
      <c r="HU6587" s="49"/>
      <c r="HV6587" s="49"/>
      <c r="HW6587" s="49"/>
      <c r="HX6587" s="49"/>
      <c r="HY6587" s="49"/>
      <c r="HZ6587" s="49"/>
      <c r="IA6587" s="49"/>
      <c r="IB6587" s="49"/>
      <c r="IC6587" s="49"/>
      <c r="ID6587" s="49"/>
      <c r="IE6587" s="49"/>
      <c r="IF6587" s="49"/>
      <c r="IG6587" s="49"/>
      <c r="IH6587" s="49"/>
    </row>
    <row r="6588" spans="1:242">
      <c r="A6588" s="32">
        <v>318</v>
      </c>
      <c r="B6588" s="210" t="s">
        <v>7677</v>
      </c>
      <c r="C6588" s="555"/>
      <c r="D6588" s="32" t="s">
        <v>1808</v>
      </c>
      <c r="E6588" s="195">
        <f t="shared" si="427"/>
        <v>0</v>
      </c>
      <c r="F6588" s="187"/>
      <c r="G6588" s="187"/>
      <c r="H6588" s="187"/>
      <c r="I6588" s="48"/>
      <c r="J6588" s="49"/>
      <c r="K6588" s="49"/>
      <c r="L6588" s="49"/>
      <c r="M6588" s="49"/>
      <c r="N6588" s="49"/>
      <c r="O6588" s="49"/>
      <c r="P6588" s="49"/>
      <c r="Q6588" s="49"/>
      <c r="R6588" s="49"/>
      <c r="S6588" s="49"/>
      <c r="T6588" s="49"/>
      <c r="U6588" s="49"/>
      <c r="V6588" s="49"/>
      <c r="W6588" s="49"/>
      <c r="X6588" s="49"/>
      <c r="Y6588" s="49"/>
      <c r="Z6588" s="49"/>
      <c r="AA6588" s="49"/>
      <c r="AB6588" s="49"/>
      <c r="AC6588" s="49"/>
      <c r="AD6588" s="49"/>
      <c r="AE6588" s="49"/>
      <c r="AF6588" s="49"/>
      <c r="AG6588" s="49"/>
      <c r="AH6588" s="49"/>
      <c r="AI6588" s="49"/>
      <c r="AJ6588" s="49"/>
      <c r="AK6588" s="49"/>
      <c r="AL6588" s="49"/>
      <c r="AM6588" s="49"/>
      <c r="AN6588" s="49"/>
      <c r="AO6588" s="49"/>
      <c r="AP6588" s="49"/>
      <c r="AQ6588" s="49"/>
      <c r="AR6588" s="49"/>
      <c r="AS6588" s="49"/>
      <c r="AT6588" s="49"/>
      <c r="AU6588" s="49"/>
      <c r="AV6588" s="49"/>
      <c r="AW6588" s="49"/>
      <c r="AX6588" s="49"/>
      <c r="AY6588" s="49"/>
      <c r="AZ6588" s="49"/>
      <c r="BA6588" s="49"/>
      <c r="BB6588" s="49"/>
      <c r="BC6588" s="49"/>
      <c r="BD6588" s="49"/>
      <c r="BE6588" s="49"/>
      <c r="BF6588" s="49"/>
      <c r="BG6588" s="49"/>
      <c r="BH6588" s="49"/>
      <c r="BI6588" s="49"/>
      <c r="BJ6588" s="49"/>
      <c r="BK6588" s="49"/>
      <c r="BL6588" s="49"/>
      <c r="BM6588" s="49"/>
      <c r="BN6588" s="49"/>
      <c r="BO6588" s="49"/>
      <c r="BP6588" s="49"/>
      <c r="BQ6588" s="49"/>
      <c r="BR6588" s="49"/>
      <c r="BS6588" s="49"/>
      <c r="BT6588" s="49"/>
      <c r="BU6588" s="49"/>
      <c r="BV6588" s="49"/>
      <c r="BW6588" s="49"/>
      <c r="BX6588" s="49"/>
      <c r="BY6588" s="49"/>
      <c r="BZ6588" s="49"/>
      <c r="CA6588" s="49"/>
      <c r="CB6588" s="49"/>
      <c r="CC6588" s="49"/>
      <c r="CD6588" s="49"/>
      <c r="CE6588" s="49"/>
      <c r="CF6588" s="49"/>
      <c r="CG6588" s="49"/>
      <c r="CH6588" s="49"/>
      <c r="CI6588" s="49"/>
      <c r="CJ6588" s="49"/>
      <c r="CK6588" s="49"/>
      <c r="CL6588" s="49"/>
      <c r="CM6588" s="49"/>
      <c r="CN6588" s="49"/>
      <c r="CO6588" s="49"/>
      <c r="CP6588" s="49"/>
      <c r="CQ6588" s="49"/>
      <c r="CR6588" s="49"/>
      <c r="CS6588" s="49"/>
      <c r="CT6588" s="49"/>
      <c r="CU6588" s="49"/>
      <c r="CV6588" s="49"/>
      <c r="CW6588" s="49"/>
      <c r="CX6588" s="49"/>
      <c r="CY6588" s="49"/>
      <c r="CZ6588" s="49"/>
      <c r="DA6588" s="49"/>
      <c r="DB6588" s="49"/>
      <c r="DC6588" s="49"/>
      <c r="DD6588" s="49"/>
      <c r="DE6588" s="49"/>
      <c r="DF6588" s="49"/>
      <c r="DG6588" s="49"/>
      <c r="DH6588" s="49"/>
      <c r="DI6588" s="49"/>
      <c r="DJ6588" s="49"/>
      <c r="DK6588" s="49"/>
      <c r="DL6588" s="49"/>
      <c r="DM6588" s="49"/>
      <c r="DN6588" s="49"/>
      <c r="DO6588" s="49"/>
      <c r="DP6588" s="49"/>
      <c r="DQ6588" s="49"/>
      <c r="DR6588" s="49"/>
      <c r="DS6588" s="49"/>
      <c r="DT6588" s="49"/>
      <c r="DU6588" s="49"/>
      <c r="DV6588" s="49"/>
      <c r="DW6588" s="49"/>
      <c r="DX6588" s="49"/>
      <c r="DY6588" s="49"/>
      <c r="DZ6588" s="49"/>
      <c r="EA6588" s="49"/>
      <c r="EB6588" s="49"/>
      <c r="EC6588" s="49"/>
      <c r="ED6588" s="49"/>
      <c r="EE6588" s="49"/>
      <c r="EF6588" s="49"/>
      <c r="EG6588" s="49"/>
      <c r="EH6588" s="49"/>
      <c r="EI6588" s="49"/>
      <c r="EJ6588" s="49"/>
      <c r="EK6588" s="49"/>
      <c r="EL6588" s="49"/>
      <c r="EM6588" s="49"/>
      <c r="EN6588" s="49"/>
      <c r="EO6588" s="49"/>
      <c r="EP6588" s="49"/>
      <c r="EQ6588" s="49"/>
      <c r="ER6588" s="49"/>
      <c r="ES6588" s="49"/>
      <c r="ET6588" s="49"/>
      <c r="EU6588" s="49"/>
      <c r="EV6588" s="49"/>
      <c r="EW6588" s="49"/>
      <c r="EX6588" s="49"/>
      <c r="EY6588" s="49"/>
      <c r="EZ6588" s="49"/>
      <c r="FA6588" s="49"/>
      <c r="FB6588" s="49"/>
      <c r="FC6588" s="49"/>
      <c r="FD6588" s="49"/>
      <c r="FE6588" s="49"/>
      <c r="FF6588" s="49"/>
      <c r="FG6588" s="49"/>
      <c r="FH6588" s="49"/>
      <c r="FI6588" s="49"/>
      <c r="FJ6588" s="49"/>
      <c r="FK6588" s="49"/>
      <c r="FL6588" s="49"/>
      <c r="FM6588" s="49"/>
      <c r="FN6588" s="49"/>
      <c r="FO6588" s="49"/>
      <c r="FP6588" s="49"/>
      <c r="FQ6588" s="49"/>
      <c r="FR6588" s="49"/>
      <c r="FS6588" s="49"/>
      <c r="FT6588" s="49"/>
      <c r="FU6588" s="49"/>
      <c r="FV6588" s="49"/>
      <c r="FW6588" s="49"/>
      <c r="FX6588" s="49"/>
      <c r="FY6588" s="49"/>
      <c r="FZ6588" s="49"/>
      <c r="GA6588" s="49"/>
      <c r="GB6588" s="49"/>
      <c r="GC6588" s="49"/>
      <c r="GD6588" s="49"/>
      <c r="GE6588" s="49"/>
      <c r="GF6588" s="49"/>
      <c r="GG6588" s="49"/>
      <c r="GH6588" s="49"/>
      <c r="GI6588" s="49"/>
      <c r="GJ6588" s="49"/>
      <c r="GK6588" s="49"/>
      <c r="GL6588" s="49"/>
      <c r="GM6588" s="49"/>
      <c r="GN6588" s="49"/>
      <c r="GO6588" s="49"/>
      <c r="GP6588" s="49"/>
      <c r="GQ6588" s="49"/>
      <c r="GR6588" s="49"/>
      <c r="GS6588" s="49"/>
      <c r="GT6588" s="49"/>
      <c r="GU6588" s="49"/>
      <c r="GV6588" s="49"/>
      <c r="GW6588" s="49"/>
      <c r="GX6588" s="49"/>
      <c r="GY6588" s="49"/>
      <c r="GZ6588" s="49"/>
      <c r="HA6588" s="49"/>
      <c r="HB6588" s="49"/>
      <c r="HC6588" s="49"/>
      <c r="HD6588" s="49"/>
      <c r="HE6588" s="49"/>
      <c r="HF6588" s="49"/>
      <c r="HG6588" s="49"/>
      <c r="HH6588" s="49"/>
      <c r="HI6588" s="49"/>
      <c r="HJ6588" s="49"/>
      <c r="HK6588" s="49"/>
      <c r="HL6588" s="49"/>
      <c r="HM6588" s="49"/>
      <c r="HN6588" s="49"/>
      <c r="HO6588" s="49"/>
      <c r="HP6588" s="49"/>
      <c r="HQ6588" s="49"/>
      <c r="HR6588" s="49"/>
      <c r="HS6588" s="49"/>
      <c r="HT6588" s="49"/>
      <c r="HU6588" s="49"/>
      <c r="HV6588" s="49"/>
      <c r="HW6588" s="49"/>
      <c r="HX6588" s="49"/>
      <c r="HY6588" s="49"/>
      <c r="HZ6588" s="49"/>
      <c r="IA6588" s="49"/>
      <c r="IB6588" s="49"/>
      <c r="IC6588" s="49"/>
      <c r="ID6588" s="49"/>
      <c r="IE6588" s="49"/>
      <c r="IF6588" s="49"/>
      <c r="IG6588" s="49"/>
      <c r="IH6588" s="49"/>
    </row>
    <row r="6589" spans="1:242">
      <c r="A6589" s="32">
        <v>319</v>
      </c>
      <c r="B6589" s="210" t="s">
        <v>7678</v>
      </c>
      <c r="C6589" s="555"/>
      <c r="D6589" s="32" t="s">
        <v>1808</v>
      </c>
      <c r="E6589" s="195">
        <f t="shared" si="427"/>
        <v>0</v>
      </c>
      <c r="F6589" s="187"/>
      <c r="G6589" s="187"/>
      <c r="H6589" s="187"/>
      <c r="I6589" s="48"/>
      <c r="J6589" s="49"/>
      <c r="K6589" s="49"/>
      <c r="L6589" s="49"/>
      <c r="M6589" s="49"/>
      <c r="N6589" s="49"/>
      <c r="O6589" s="49"/>
      <c r="P6589" s="49"/>
      <c r="Q6589" s="49"/>
      <c r="R6589" s="49"/>
      <c r="S6589" s="49"/>
      <c r="T6589" s="49"/>
      <c r="U6589" s="49"/>
      <c r="V6589" s="49"/>
      <c r="W6589" s="49"/>
      <c r="X6589" s="49"/>
      <c r="Y6589" s="49"/>
      <c r="Z6589" s="49"/>
      <c r="AA6589" s="49"/>
      <c r="AB6589" s="49"/>
      <c r="AC6589" s="49"/>
      <c r="AD6589" s="49"/>
      <c r="AE6589" s="49"/>
      <c r="AF6589" s="49"/>
      <c r="AG6589" s="49"/>
      <c r="AH6589" s="49"/>
      <c r="AI6589" s="49"/>
      <c r="AJ6589" s="49"/>
      <c r="AK6589" s="49"/>
      <c r="AL6589" s="49"/>
      <c r="AM6589" s="49"/>
      <c r="AN6589" s="49"/>
      <c r="AO6589" s="49"/>
      <c r="AP6589" s="49"/>
      <c r="AQ6589" s="49"/>
      <c r="AR6589" s="49"/>
      <c r="AS6589" s="49"/>
      <c r="AT6589" s="49"/>
      <c r="AU6589" s="49"/>
      <c r="AV6589" s="49"/>
      <c r="AW6589" s="49"/>
      <c r="AX6589" s="49"/>
      <c r="AY6589" s="49"/>
      <c r="AZ6589" s="49"/>
      <c r="BA6589" s="49"/>
      <c r="BB6589" s="49"/>
      <c r="BC6589" s="49"/>
      <c r="BD6589" s="49"/>
      <c r="BE6589" s="49"/>
      <c r="BF6589" s="49"/>
      <c r="BG6589" s="49"/>
      <c r="BH6589" s="49"/>
      <c r="BI6589" s="49"/>
      <c r="BJ6589" s="49"/>
      <c r="BK6589" s="49"/>
      <c r="BL6589" s="49"/>
      <c r="BM6589" s="49"/>
      <c r="BN6589" s="49"/>
      <c r="BO6589" s="49"/>
      <c r="BP6589" s="49"/>
      <c r="BQ6589" s="49"/>
      <c r="BR6589" s="49"/>
      <c r="BS6589" s="49"/>
      <c r="BT6589" s="49"/>
      <c r="BU6589" s="49"/>
      <c r="BV6589" s="49"/>
      <c r="BW6589" s="49"/>
      <c r="BX6589" s="49"/>
      <c r="BY6589" s="49"/>
      <c r="BZ6589" s="49"/>
      <c r="CA6589" s="49"/>
      <c r="CB6589" s="49"/>
      <c r="CC6589" s="49"/>
      <c r="CD6589" s="49"/>
      <c r="CE6589" s="49"/>
      <c r="CF6589" s="49"/>
      <c r="CG6589" s="49"/>
      <c r="CH6589" s="49"/>
      <c r="CI6589" s="49"/>
      <c r="CJ6589" s="49"/>
      <c r="CK6589" s="49"/>
      <c r="CL6589" s="49"/>
      <c r="CM6589" s="49"/>
      <c r="CN6589" s="49"/>
      <c r="CO6589" s="49"/>
      <c r="CP6589" s="49"/>
      <c r="CQ6589" s="49"/>
      <c r="CR6589" s="49"/>
      <c r="CS6589" s="49"/>
      <c r="CT6589" s="49"/>
      <c r="CU6589" s="49"/>
      <c r="CV6589" s="49"/>
      <c r="CW6589" s="49"/>
      <c r="CX6589" s="49"/>
      <c r="CY6589" s="49"/>
      <c r="CZ6589" s="49"/>
      <c r="DA6589" s="49"/>
      <c r="DB6589" s="49"/>
      <c r="DC6589" s="49"/>
      <c r="DD6589" s="49"/>
      <c r="DE6589" s="49"/>
      <c r="DF6589" s="49"/>
      <c r="DG6589" s="49"/>
      <c r="DH6589" s="49"/>
      <c r="DI6589" s="49"/>
      <c r="DJ6589" s="49"/>
      <c r="DK6589" s="49"/>
      <c r="DL6589" s="49"/>
      <c r="DM6589" s="49"/>
      <c r="DN6589" s="49"/>
      <c r="DO6589" s="49"/>
      <c r="DP6589" s="49"/>
      <c r="DQ6589" s="49"/>
      <c r="DR6589" s="49"/>
      <c r="DS6589" s="49"/>
      <c r="DT6589" s="49"/>
      <c r="DU6589" s="49"/>
      <c r="DV6589" s="49"/>
      <c r="DW6589" s="49"/>
      <c r="DX6589" s="49"/>
      <c r="DY6589" s="49"/>
      <c r="DZ6589" s="49"/>
      <c r="EA6589" s="49"/>
      <c r="EB6589" s="49"/>
      <c r="EC6589" s="49"/>
      <c r="ED6589" s="49"/>
      <c r="EE6589" s="49"/>
      <c r="EF6589" s="49"/>
      <c r="EG6589" s="49"/>
      <c r="EH6589" s="49"/>
      <c r="EI6589" s="49"/>
      <c r="EJ6589" s="49"/>
      <c r="EK6589" s="49"/>
      <c r="EL6589" s="49"/>
      <c r="EM6589" s="49"/>
      <c r="EN6589" s="49"/>
      <c r="EO6589" s="49"/>
      <c r="EP6589" s="49"/>
      <c r="EQ6589" s="49"/>
      <c r="ER6589" s="49"/>
      <c r="ES6589" s="49"/>
      <c r="ET6589" s="49"/>
      <c r="EU6589" s="49"/>
      <c r="EV6589" s="49"/>
      <c r="EW6589" s="49"/>
      <c r="EX6589" s="49"/>
      <c r="EY6589" s="49"/>
      <c r="EZ6589" s="49"/>
      <c r="FA6589" s="49"/>
      <c r="FB6589" s="49"/>
      <c r="FC6589" s="49"/>
      <c r="FD6589" s="49"/>
      <c r="FE6589" s="49"/>
      <c r="FF6589" s="49"/>
      <c r="FG6589" s="49"/>
      <c r="FH6589" s="49"/>
      <c r="FI6589" s="49"/>
      <c r="FJ6589" s="49"/>
      <c r="FK6589" s="49"/>
      <c r="FL6589" s="49"/>
      <c r="FM6589" s="49"/>
      <c r="FN6589" s="49"/>
      <c r="FO6589" s="49"/>
      <c r="FP6589" s="49"/>
      <c r="FQ6589" s="49"/>
      <c r="FR6589" s="49"/>
      <c r="FS6589" s="49"/>
      <c r="FT6589" s="49"/>
      <c r="FU6589" s="49"/>
      <c r="FV6589" s="49"/>
      <c r="FW6589" s="49"/>
      <c r="FX6589" s="49"/>
      <c r="FY6589" s="49"/>
      <c r="FZ6589" s="49"/>
      <c r="GA6589" s="49"/>
      <c r="GB6589" s="49"/>
      <c r="GC6589" s="49"/>
      <c r="GD6589" s="49"/>
      <c r="GE6589" s="49"/>
      <c r="GF6589" s="49"/>
      <c r="GG6589" s="49"/>
      <c r="GH6589" s="49"/>
      <c r="GI6589" s="49"/>
      <c r="GJ6589" s="49"/>
      <c r="GK6589" s="49"/>
      <c r="GL6589" s="49"/>
      <c r="GM6589" s="49"/>
      <c r="GN6589" s="49"/>
      <c r="GO6589" s="49"/>
      <c r="GP6589" s="49"/>
      <c r="GQ6589" s="49"/>
      <c r="GR6589" s="49"/>
      <c r="GS6589" s="49"/>
      <c r="GT6589" s="49"/>
      <c r="GU6589" s="49"/>
      <c r="GV6589" s="49"/>
      <c r="GW6589" s="49"/>
      <c r="GX6589" s="49"/>
      <c r="GY6589" s="49"/>
      <c r="GZ6589" s="49"/>
      <c r="HA6589" s="49"/>
      <c r="HB6589" s="49"/>
      <c r="HC6589" s="49"/>
      <c r="HD6589" s="49"/>
      <c r="HE6589" s="49"/>
      <c r="HF6589" s="49"/>
      <c r="HG6589" s="49"/>
      <c r="HH6589" s="49"/>
      <c r="HI6589" s="49"/>
      <c r="HJ6589" s="49"/>
      <c r="HK6589" s="49"/>
      <c r="HL6589" s="49"/>
      <c r="HM6589" s="49"/>
      <c r="HN6589" s="49"/>
      <c r="HO6589" s="49"/>
      <c r="HP6589" s="49"/>
      <c r="HQ6589" s="49"/>
      <c r="HR6589" s="49"/>
      <c r="HS6589" s="49"/>
      <c r="HT6589" s="49"/>
      <c r="HU6589" s="49"/>
      <c r="HV6589" s="49"/>
      <c r="HW6589" s="49"/>
      <c r="HX6589" s="49"/>
      <c r="HY6589" s="49"/>
      <c r="HZ6589" s="49"/>
      <c r="IA6589" s="49"/>
      <c r="IB6589" s="49"/>
      <c r="IC6589" s="49"/>
      <c r="ID6589" s="49"/>
      <c r="IE6589" s="49"/>
      <c r="IF6589" s="49"/>
      <c r="IG6589" s="49"/>
      <c r="IH6589" s="49"/>
    </row>
    <row r="6590" spans="1:242">
      <c r="A6590" s="32">
        <v>320</v>
      </c>
      <c r="B6590" s="210" t="s">
        <v>7679</v>
      </c>
      <c r="C6590" s="555"/>
      <c r="D6590" s="32" t="s">
        <v>1808</v>
      </c>
      <c r="E6590" s="195">
        <f t="shared" si="427"/>
        <v>0</v>
      </c>
      <c r="F6590" s="187"/>
      <c r="G6590" s="187"/>
      <c r="H6590" s="187"/>
      <c r="I6590" s="48"/>
      <c r="J6590" s="49"/>
      <c r="K6590" s="49"/>
      <c r="L6590" s="49"/>
      <c r="M6590" s="49"/>
      <c r="N6590" s="49"/>
      <c r="O6590" s="49"/>
      <c r="P6590" s="49"/>
      <c r="Q6590" s="49"/>
      <c r="R6590" s="49"/>
      <c r="S6590" s="49"/>
      <c r="T6590" s="49"/>
      <c r="U6590" s="49"/>
      <c r="V6590" s="49"/>
      <c r="W6590" s="49"/>
      <c r="X6590" s="49"/>
      <c r="Y6590" s="49"/>
      <c r="Z6590" s="49"/>
      <c r="AA6590" s="49"/>
      <c r="AB6590" s="49"/>
      <c r="AC6590" s="49"/>
      <c r="AD6590" s="49"/>
      <c r="AE6590" s="49"/>
      <c r="AF6590" s="49"/>
      <c r="AG6590" s="49"/>
      <c r="AH6590" s="49"/>
      <c r="AI6590" s="49"/>
      <c r="AJ6590" s="49"/>
      <c r="AK6590" s="49"/>
      <c r="AL6590" s="49"/>
      <c r="AM6590" s="49"/>
      <c r="AN6590" s="49"/>
      <c r="AO6590" s="49"/>
      <c r="AP6590" s="49"/>
      <c r="AQ6590" s="49"/>
      <c r="AR6590" s="49"/>
      <c r="AS6590" s="49"/>
      <c r="AT6590" s="49"/>
      <c r="AU6590" s="49"/>
      <c r="AV6590" s="49"/>
      <c r="AW6590" s="49"/>
      <c r="AX6590" s="49"/>
      <c r="AY6590" s="49"/>
      <c r="AZ6590" s="49"/>
      <c r="BA6590" s="49"/>
      <c r="BB6590" s="49"/>
      <c r="BC6590" s="49"/>
      <c r="BD6590" s="49"/>
      <c r="BE6590" s="49"/>
      <c r="BF6590" s="49"/>
      <c r="BG6590" s="49"/>
      <c r="BH6590" s="49"/>
      <c r="BI6590" s="49"/>
      <c r="BJ6590" s="49"/>
      <c r="BK6590" s="49"/>
      <c r="BL6590" s="49"/>
      <c r="BM6590" s="49"/>
      <c r="BN6590" s="49"/>
      <c r="BO6590" s="49"/>
      <c r="BP6590" s="49"/>
      <c r="BQ6590" s="49"/>
      <c r="BR6590" s="49"/>
      <c r="BS6590" s="49"/>
      <c r="BT6590" s="49"/>
      <c r="BU6590" s="49"/>
      <c r="BV6590" s="49"/>
      <c r="BW6590" s="49"/>
      <c r="BX6590" s="49"/>
      <c r="BY6590" s="49"/>
      <c r="BZ6590" s="49"/>
      <c r="CA6590" s="49"/>
      <c r="CB6590" s="49"/>
      <c r="CC6590" s="49"/>
      <c r="CD6590" s="49"/>
      <c r="CE6590" s="49"/>
      <c r="CF6590" s="49"/>
      <c r="CG6590" s="49"/>
      <c r="CH6590" s="49"/>
      <c r="CI6590" s="49"/>
      <c r="CJ6590" s="49"/>
      <c r="CK6590" s="49"/>
      <c r="CL6590" s="49"/>
      <c r="CM6590" s="49"/>
      <c r="CN6590" s="49"/>
      <c r="CO6590" s="49"/>
      <c r="CP6590" s="49"/>
      <c r="CQ6590" s="49"/>
      <c r="CR6590" s="49"/>
      <c r="CS6590" s="49"/>
      <c r="CT6590" s="49"/>
      <c r="CU6590" s="49"/>
      <c r="CV6590" s="49"/>
      <c r="CW6590" s="49"/>
      <c r="CX6590" s="49"/>
      <c r="CY6590" s="49"/>
      <c r="CZ6590" s="49"/>
      <c r="DA6590" s="49"/>
      <c r="DB6590" s="49"/>
      <c r="DC6590" s="49"/>
      <c r="DD6590" s="49"/>
      <c r="DE6590" s="49"/>
      <c r="DF6590" s="49"/>
      <c r="DG6590" s="49"/>
      <c r="DH6590" s="49"/>
      <c r="DI6590" s="49"/>
      <c r="DJ6590" s="49"/>
      <c r="DK6590" s="49"/>
      <c r="DL6590" s="49"/>
      <c r="DM6590" s="49"/>
      <c r="DN6590" s="49"/>
      <c r="DO6590" s="49"/>
      <c r="DP6590" s="49"/>
      <c r="DQ6590" s="49"/>
      <c r="DR6590" s="49"/>
      <c r="DS6590" s="49"/>
      <c r="DT6590" s="49"/>
      <c r="DU6590" s="49"/>
      <c r="DV6590" s="49"/>
      <c r="DW6590" s="49"/>
      <c r="DX6590" s="49"/>
      <c r="DY6590" s="49"/>
      <c r="DZ6590" s="49"/>
      <c r="EA6590" s="49"/>
      <c r="EB6590" s="49"/>
      <c r="EC6590" s="49"/>
      <c r="ED6590" s="49"/>
      <c r="EE6590" s="49"/>
      <c r="EF6590" s="49"/>
      <c r="EG6590" s="49"/>
      <c r="EH6590" s="49"/>
      <c r="EI6590" s="49"/>
      <c r="EJ6590" s="49"/>
      <c r="EK6590" s="49"/>
      <c r="EL6590" s="49"/>
      <c r="EM6590" s="49"/>
      <c r="EN6590" s="49"/>
      <c r="EO6590" s="49"/>
      <c r="EP6590" s="49"/>
      <c r="EQ6590" s="49"/>
      <c r="ER6590" s="49"/>
      <c r="ES6590" s="49"/>
      <c r="ET6590" s="49"/>
      <c r="EU6590" s="49"/>
      <c r="EV6590" s="49"/>
      <c r="EW6590" s="49"/>
      <c r="EX6590" s="49"/>
      <c r="EY6590" s="49"/>
      <c r="EZ6590" s="49"/>
      <c r="FA6590" s="49"/>
      <c r="FB6590" s="49"/>
      <c r="FC6590" s="49"/>
      <c r="FD6590" s="49"/>
      <c r="FE6590" s="49"/>
      <c r="FF6590" s="49"/>
      <c r="FG6590" s="49"/>
      <c r="FH6590" s="49"/>
      <c r="FI6590" s="49"/>
      <c r="FJ6590" s="49"/>
      <c r="FK6590" s="49"/>
      <c r="FL6590" s="49"/>
      <c r="FM6590" s="49"/>
      <c r="FN6590" s="49"/>
      <c r="FO6590" s="49"/>
      <c r="FP6590" s="49"/>
      <c r="FQ6590" s="49"/>
      <c r="FR6590" s="49"/>
      <c r="FS6590" s="49"/>
      <c r="FT6590" s="49"/>
      <c r="FU6590" s="49"/>
      <c r="FV6590" s="49"/>
      <c r="FW6590" s="49"/>
      <c r="FX6590" s="49"/>
      <c r="FY6590" s="49"/>
      <c r="FZ6590" s="49"/>
      <c r="GA6590" s="49"/>
      <c r="GB6590" s="49"/>
      <c r="GC6590" s="49"/>
      <c r="GD6590" s="49"/>
      <c r="GE6590" s="49"/>
      <c r="GF6590" s="49"/>
      <c r="GG6590" s="49"/>
      <c r="GH6590" s="49"/>
      <c r="GI6590" s="49"/>
      <c r="GJ6590" s="49"/>
      <c r="GK6590" s="49"/>
      <c r="GL6590" s="49"/>
      <c r="GM6590" s="49"/>
      <c r="GN6590" s="49"/>
      <c r="GO6590" s="49"/>
      <c r="GP6590" s="49"/>
      <c r="GQ6590" s="49"/>
      <c r="GR6590" s="49"/>
      <c r="GS6590" s="49"/>
      <c r="GT6590" s="49"/>
      <c r="GU6590" s="49"/>
      <c r="GV6590" s="49"/>
      <c r="GW6590" s="49"/>
      <c r="GX6590" s="49"/>
      <c r="GY6590" s="49"/>
      <c r="GZ6590" s="49"/>
      <c r="HA6590" s="49"/>
      <c r="HB6590" s="49"/>
      <c r="HC6590" s="49"/>
      <c r="HD6590" s="49"/>
      <c r="HE6590" s="49"/>
      <c r="HF6590" s="49"/>
      <c r="HG6590" s="49"/>
      <c r="HH6590" s="49"/>
      <c r="HI6590" s="49"/>
      <c r="HJ6590" s="49"/>
      <c r="HK6590" s="49"/>
      <c r="HL6590" s="49"/>
      <c r="HM6590" s="49"/>
      <c r="HN6590" s="49"/>
      <c r="HO6590" s="49"/>
      <c r="HP6590" s="49"/>
      <c r="HQ6590" s="49"/>
      <c r="HR6590" s="49"/>
      <c r="HS6590" s="49"/>
      <c r="HT6590" s="49"/>
      <c r="HU6590" s="49"/>
      <c r="HV6590" s="49"/>
      <c r="HW6590" s="49"/>
      <c r="HX6590" s="49"/>
      <c r="HY6590" s="49"/>
      <c r="HZ6590" s="49"/>
      <c r="IA6590" s="49"/>
      <c r="IB6590" s="49"/>
      <c r="IC6590" s="49"/>
      <c r="ID6590" s="49"/>
      <c r="IE6590" s="49"/>
      <c r="IF6590" s="49"/>
      <c r="IG6590" s="49"/>
      <c r="IH6590" s="49"/>
    </row>
    <row r="6591" spans="1:242">
      <c r="A6591" s="32">
        <v>321</v>
      </c>
      <c r="B6591" s="210" t="s">
        <v>7680</v>
      </c>
      <c r="C6591" s="555"/>
      <c r="D6591" s="32" t="s">
        <v>1808</v>
      </c>
      <c r="E6591" s="195">
        <f t="shared" si="427"/>
        <v>0</v>
      </c>
      <c r="F6591" s="187"/>
      <c r="G6591" s="187"/>
      <c r="H6591" s="187"/>
      <c r="I6591" s="48"/>
      <c r="J6591" s="49"/>
      <c r="K6591" s="49"/>
      <c r="L6591" s="49"/>
      <c r="M6591" s="49"/>
      <c r="N6591" s="49"/>
      <c r="O6591" s="49"/>
      <c r="P6591" s="49"/>
      <c r="Q6591" s="49"/>
      <c r="R6591" s="49"/>
      <c r="S6591" s="49"/>
      <c r="T6591" s="49"/>
      <c r="U6591" s="49"/>
      <c r="V6591" s="49"/>
      <c r="W6591" s="49"/>
      <c r="X6591" s="49"/>
      <c r="Y6591" s="49"/>
      <c r="Z6591" s="49"/>
      <c r="AA6591" s="49"/>
      <c r="AB6591" s="49"/>
      <c r="AC6591" s="49"/>
      <c r="AD6591" s="49"/>
      <c r="AE6591" s="49"/>
      <c r="AF6591" s="49"/>
      <c r="AG6591" s="49"/>
      <c r="AH6591" s="49"/>
      <c r="AI6591" s="49"/>
      <c r="AJ6591" s="49"/>
      <c r="AK6591" s="49"/>
      <c r="AL6591" s="49"/>
      <c r="AM6591" s="49"/>
      <c r="AN6591" s="49"/>
      <c r="AO6591" s="49"/>
      <c r="AP6591" s="49"/>
      <c r="AQ6591" s="49"/>
      <c r="AR6591" s="49"/>
      <c r="AS6591" s="49"/>
      <c r="AT6591" s="49"/>
      <c r="AU6591" s="49"/>
      <c r="AV6591" s="49"/>
      <c r="AW6591" s="49"/>
      <c r="AX6591" s="49"/>
      <c r="AY6591" s="49"/>
      <c r="AZ6591" s="49"/>
      <c r="BA6591" s="49"/>
      <c r="BB6591" s="49"/>
      <c r="BC6591" s="49"/>
      <c r="BD6591" s="49"/>
      <c r="BE6591" s="49"/>
      <c r="BF6591" s="49"/>
      <c r="BG6591" s="49"/>
      <c r="BH6591" s="49"/>
      <c r="BI6591" s="49"/>
      <c r="BJ6591" s="49"/>
      <c r="BK6591" s="49"/>
      <c r="BL6591" s="49"/>
      <c r="BM6591" s="49"/>
      <c r="BN6591" s="49"/>
      <c r="BO6591" s="49"/>
      <c r="BP6591" s="49"/>
      <c r="BQ6591" s="49"/>
      <c r="BR6591" s="49"/>
      <c r="BS6591" s="49"/>
      <c r="BT6591" s="49"/>
      <c r="BU6591" s="49"/>
      <c r="BV6591" s="49"/>
      <c r="BW6591" s="49"/>
      <c r="BX6591" s="49"/>
      <c r="BY6591" s="49"/>
      <c r="BZ6591" s="49"/>
      <c r="CA6591" s="49"/>
      <c r="CB6591" s="49"/>
      <c r="CC6591" s="49"/>
      <c r="CD6591" s="49"/>
      <c r="CE6591" s="49"/>
      <c r="CF6591" s="49"/>
      <c r="CG6591" s="49"/>
      <c r="CH6591" s="49"/>
      <c r="CI6591" s="49"/>
      <c r="CJ6591" s="49"/>
      <c r="CK6591" s="49"/>
      <c r="CL6591" s="49"/>
      <c r="CM6591" s="49"/>
      <c r="CN6591" s="49"/>
      <c r="CO6591" s="49"/>
      <c r="CP6591" s="49"/>
      <c r="CQ6591" s="49"/>
      <c r="CR6591" s="49"/>
      <c r="CS6591" s="49"/>
      <c r="CT6591" s="49"/>
      <c r="CU6591" s="49"/>
      <c r="CV6591" s="49"/>
      <c r="CW6591" s="49"/>
      <c r="CX6591" s="49"/>
      <c r="CY6591" s="49"/>
      <c r="CZ6591" s="49"/>
      <c r="DA6591" s="49"/>
      <c r="DB6591" s="49"/>
      <c r="DC6591" s="49"/>
      <c r="DD6591" s="49"/>
      <c r="DE6591" s="49"/>
      <c r="DF6591" s="49"/>
      <c r="DG6591" s="49"/>
      <c r="DH6591" s="49"/>
      <c r="DI6591" s="49"/>
      <c r="DJ6591" s="49"/>
      <c r="DK6591" s="49"/>
      <c r="DL6591" s="49"/>
      <c r="DM6591" s="49"/>
      <c r="DN6591" s="49"/>
      <c r="DO6591" s="49"/>
      <c r="DP6591" s="49"/>
      <c r="DQ6591" s="49"/>
      <c r="DR6591" s="49"/>
      <c r="DS6591" s="49"/>
      <c r="DT6591" s="49"/>
      <c r="DU6591" s="49"/>
      <c r="DV6591" s="49"/>
      <c r="DW6591" s="49"/>
      <c r="DX6591" s="49"/>
      <c r="DY6591" s="49"/>
      <c r="DZ6591" s="49"/>
      <c r="EA6591" s="49"/>
      <c r="EB6591" s="49"/>
      <c r="EC6591" s="49"/>
      <c r="ED6591" s="49"/>
      <c r="EE6591" s="49"/>
      <c r="EF6591" s="49"/>
      <c r="EG6591" s="49"/>
      <c r="EH6591" s="49"/>
      <c r="EI6591" s="49"/>
      <c r="EJ6591" s="49"/>
      <c r="EK6591" s="49"/>
      <c r="EL6591" s="49"/>
      <c r="EM6591" s="49"/>
      <c r="EN6591" s="49"/>
      <c r="EO6591" s="49"/>
      <c r="EP6591" s="49"/>
      <c r="EQ6591" s="49"/>
      <c r="ER6591" s="49"/>
      <c r="ES6591" s="49"/>
      <c r="ET6591" s="49"/>
      <c r="EU6591" s="49"/>
      <c r="EV6591" s="49"/>
      <c r="EW6591" s="49"/>
      <c r="EX6591" s="49"/>
      <c r="EY6591" s="49"/>
      <c r="EZ6591" s="49"/>
      <c r="FA6591" s="49"/>
      <c r="FB6591" s="49"/>
      <c r="FC6591" s="49"/>
      <c r="FD6591" s="49"/>
      <c r="FE6591" s="49"/>
      <c r="FF6591" s="49"/>
      <c r="FG6591" s="49"/>
      <c r="FH6591" s="49"/>
      <c r="FI6591" s="49"/>
      <c r="FJ6591" s="49"/>
      <c r="FK6591" s="49"/>
      <c r="FL6591" s="49"/>
      <c r="FM6591" s="49"/>
      <c r="FN6591" s="49"/>
      <c r="FO6591" s="49"/>
      <c r="FP6591" s="49"/>
      <c r="FQ6591" s="49"/>
      <c r="FR6591" s="49"/>
      <c r="FS6591" s="49"/>
      <c r="FT6591" s="49"/>
      <c r="FU6591" s="49"/>
      <c r="FV6591" s="49"/>
      <c r="FW6591" s="49"/>
      <c r="FX6591" s="49"/>
      <c r="FY6591" s="49"/>
      <c r="FZ6591" s="49"/>
      <c r="GA6591" s="49"/>
      <c r="GB6591" s="49"/>
      <c r="GC6591" s="49"/>
      <c r="GD6591" s="49"/>
      <c r="GE6591" s="49"/>
      <c r="GF6591" s="49"/>
      <c r="GG6591" s="49"/>
      <c r="GH6591" s="49"/>
      <c r="GI6591" s="49"/>
      <c r="GJ6591" s="49"/>
      <c r="GK6591" s="49"/>
      <c r="GL6591" s="49"/>
      <c r="GM6591" s="49"/>
      <c r="GN6591" s="49"/>
      <c r="GO6591" s="49"/>
      <c r="GP6591" s="49"/>
      <c r="GQ6591" s="49"/>
      <c r="GR6591" s="49"/>
      <c r="GS6591" s="49"/>
      <c r="GT6591" s="49"/>
      <c r="GU6591" s="49"/>
      <c r="GV6591" s="49"/>
      <c r="GW6591" s="49"/>
      <c r="GX6591" s="49"/>
      <c r="GY6591" s="49"/>
      <c r="GZ6591" s="49"/>
      <c r="HA6591" s="49"/>
      <c r="HB6591" s="49"/>
      <c r="HC6591" s="49"/>
      <c r="HD6591" s="49"/>
      <c r="HE6591" s="49"/>
      <c r="HF6591" s="49"/>
      <c r="HG6591" s="49"/>
      <c r="HH6591" s="49"/>
      <c r="HI6591" s="49"/>
      <c r="HJ6591" s="49"/>
      <c r="HK6591" s="49"/>
      <c r="HL6591" s="49"/>
      <c r="HM6591" s="49"/>
      <c r="HN6591" s="49"/>
      <c r="HO6591" s="49"/>
      <c r="HP6591" s="49"/>
      <c r="HQ6591" s="49"/>
      <c r="HR6591" s="49"/>
      <c r="HS6591" s="49"/>
      <c r="HT6591" s="49"/>
      <c r="HU6591" s="49"/>
      <c r="HV6591" s="49"/>
      <c r="HW6591" s="49"/>
      <c r="HX6591" s="49"/>
      <c r="HY6591" s="49"/>
      <c r="HZ6591" s="49"/>
      <c r="IA6591" s="49"/>
      <c r="IB6591" s="49"/>
      <c r="IC6591" s="49"/>
      <c r="ID6591" s="49"/>
      <c r="IE6591" s="49"/>
      <c r="IF6591" s="49"/>
      <c r="IG6591" s="49"/>
      <c r="IH6591" s="49"/>
    </row>
    <row r="6592" spans="1:242">
      <c r="A6592" s="32">
        <v>322</v>
      </c>
      <c r="B6592" s="210" t="s">
        <v>7681</v>
      </c>
      <c r="C6592" s="555"/>
      <c r="D6592" s="32" t="s">
        <v>1808</v>
      </c>
      <c r="E6592" s="195">
        <f t="shared" si="427"/>
        <v>0</v>
      </c>
      <c r="F6592" s="187"/>
      <c r="G6592" s="187"/>
      <c r="H6592" s="187"/>
      <c r="I6592" s="48"/>
      <c r="J6592" s="49"/>
      <c r="K6592" s="49"/>
      <c r="L6592" s="49"/>
      <c r="M6592" s="49"/>
      <c r="N6592" s="49"/>
      <c r="O6592" s="49"/>
      <c r="P6592" s="49"/>
      <c r="Q6592" s="49"/>
      <c r="R6592" s="49"/>
      <c r="S6592" s="49"/>
      <c r="T6592" s="49"/>
      <c r="U6592" s="49"/>
      <c r="V6592" s="49"/>
      <c r="W6592" s="49"/>
      <c r="X6592" s="49"/>
      <c r="Y6592" s="49"/>
      <c r="Z6592" s="49"/>
      <c r="AA6592" s="49"/>
      <c r="AB6592" s="49"/>
      <c r="AC6592" s="49"/>
      <c r="AD6592" s="49"/>
      <c r="AE6592" s="49"/>
      <c r="AF6592" s="49"/>
      <c r="AG6592" s="49"/>
      <c r="AH6592" s="49"/>
      <c r="AI6592" s="49"/>
      <c r="AJ6592" s="49"/>
      <c r="AK6592" s="49"/>
      <c r="AL6592" s="49"/>
      <c r="AM6592" s="49"/>
      <c r="AN6592" s="49"/>
      <c r="AO6592" s="49"/>
      <c r="AP6592" s="49"/>
      <c r="AQ6592" s="49"/>
      <c r="AR6592" s="49"/>
      <c r="AS6592" s="49"/>
      <c r="AT6592" s="49"/>
      <c r="AU6592" s="49"/>
      <c r="AV6592" s="49"/>
      <c r="AW6592" s="49"/>
      <c r="AX6592" s="49"/>
      <c r="AY6592" s="49"/>
      <c r="AZ6592" s="49"/>
      <c r="BA6592" s="49"/>
      <c r="BB6592" s="49"/>
      <c r="BC6592" s="49"/>
      <c r="BD6592" s="49"/>
      <c r="BE6592" s="49"/>
      <c r="BF6592" s="49"/>
      <c r="BG6592" s="49"/>
      <c r="BH6592" s="49"/>
      <c r="BI6592" s="49"/>
      <c r="BJ6592" s="49"/>
      <c r="BK6592" s="49"/>
      <c r="BL6592" s="49"/>
      <c r="BM6592" s="49"/>
      <c r="BN6592" s="49"/>
      <c r="BO6592" s="49"/>
      <c r="BP6592" s="49"/>
      <c r="BQ6592" s="49"/>
      <c r="BR6592" s="49"/>
      <c r="BS6592" s="49"/>
      <c r="BT6592" s="49"/>
      <c r="BU6592" s="49"/>
      <c r="BV6592" s="49"/>
      <c r="BW6592" s="49"/>
      <c r="BX6592" s="49"/>
      <c r="BY6592" s="49"/>
      <c r="BZ6592" s="49"/>
      <c r="CA6592" s="49"/>
      <c r="CB6592" s="49"/>
      <c r="CC6592" s="49"/>
      <c r="CD6592" s="49"/>
      <c r="CE6592" s="49"/>
      <c r="CF6592" s="49"/>
      <c r="CG6592" s="49"/>
      <c r="CH6592" s="49"/>
      <c r="CI6592" s="49"/>
      <c r="CJ6592" s="49"/>
      <c r="CK6592" s="49"/>
      <c r="CL6592" s="49"/>
      <c r="CM6592" s="49"/>
      <c r="CN6592" s="49"/>
      <c r="CO6592" s="49"/>
      <c r="CP6592" s="49"/>
      <c r="CQ6592" s="49"/>
      <c r="CR6592" s="49"/>
      <c r="CS6592" s="49"/>
      <c r="CT6592" s="49"/>
      <c r="CU6592" s="49"/>
      <c r="CV6592" s="49"/>
      <c r="CW6592" s="49"/>
      <c r="CX6592" s="49"/>
      <c r="CY6592" s="49"/>
      <c r="CZ6592" s="49"/>
      <c r="DA6592" s="49"/>
      <c r="DB6592" s="49"/>
      <c r="DC6592" s="49"/>
      <c r="DD6592" s="49"/>
      <c r="DE6592" s="49"/>
      <c r="DF6592" s="49"/>
      <c r="DG6592" s="49"/>
      <c r="DH6592" s="49"/>
      <c r="DI6592" s="49"/>
      <c r="DJ6592" s="49"/>
      <c r="DK6592" s="49"/>
      <c r="DL6592" s="49"/>
      <c r="DM6592" s="49"/>
      <c r="DN6592" s="49"/>
      <c r="DO6592" s="49"/>
      <c r="DP6592" s="49"/>
      <c r="DQ6592" s="49"/>
      <c r="DR6592" s="49"/>
      <c r="DS6592" s="49"/>
      <c r="DT6592" s="49"/>
      <c r="DU6592" s="49"/>
      <c r="DV6592" s="49"/>
      <c r="DW6592" s="49"/>
      <c r="DX6592" s="49"/>
      <c r="DY6592" s="49"/>
      <c r="DZ6592" s="49"/>
      <c r="EA6592" s="49"/>
      <c r="EB6592" s="49"/>
      <c r="EC6592" s="49"/>
      <c r="ED6592" s="49"/>
      <c r="EE6592" s="49"/>
      <c r="EF6592" s="49"/>
      <c r="EG6592" s="49"/>
      <c r="EH6592" s="49"/>
      <c r="EI6592" s="49"/>
      <c r="EJ6592" s="49"/>
      <c r="EK6592" s="49"/>
      <c r="EL6592" s="49"/>
      <c r="EM6592" s="49"/>
      <c r="EN6592" s="49"/>
      <c r="EO6592" s="49"/>
      <c r="EP6592" s="49"/>
      <c r="EQ6592" s="49"/>
      <c r="ER6592" s="49"/>
      <c r="ES6592" s="49"/>
      <c r="ET6592" s="49"/>
      <c r="EU6592" s="49"/>
      <c r="EV6592" s="49"/>
      <c r="EW6592" s="49"/>
      <c r="EX6592" s="49"/>
      <c r="EY6592" s="49"/>
      <c r="EZ6592" s="49"/>
      <c r="FA6592" s="49"/>
      <c r="FB6592" s="49"/>
      <c r="FC6592" s="49"/>
      <c r="FD6592" s="49"/>
      <c r="FE6592" s="49"/>
      <c r="FF6592" s="49"/>
      <c r="FG6592" s="49"/>
      <c r="FH6592" s="49"/>
      <c r="FI6592" s="49"/>
      <c r="FJ6592" s="49"/>
      <c r="FK6592" s="49"/>
      <c r="FL6592" s="49"/>
      <c r="FM6592" s="49"/>
      <c r="FN6592" s="49"/>
      <c r="FO6592" s="49"/>
      <c r="FP6592" s="49"/>
      <c r="FQ6592" s="49"/>
      <c r="FR6592" s="49"/>
      <c r="FS6592" s="49"/>
      <c r="FT6592" s="49"/>
      <c r="FU6592" s="49"/>
      <c r="FV6592" s="49"/>
      <c r="FW6592" s="49"/>
      <c r="FX6592" s="49"/>
      <c r="FY6592" s="49"/>
      <c r="FZ6592" s="49"/>
      <c r="GA6592" s="49"/>
      <c r="GB6592" s="49"/>
      <c r="GC6592" s="49"/>
      <c r="GD6592" s="49"/>
      <c r="GE6592" s="49"/>
      <c r="GF6592" s="49"/>
      <c r="GG6592" s="49"/>
      <c r="GH6592" s="49"/>
      <c r="GI6592" s="49"/>
      <c r="GJ6592" s="49"/>
      <c r="GK6592" s="49"/>
      <c r="GL6592" s="49"/>
      <c r="GM6592" s="49"/>
      <c r="GN6592" s="49"/>
      <c r="GO6592" s="49"/>
      <c r="GP6592" s="49"/>
      <c r="GQ6592" s="49"/>
      <c r="GR6592" s="49"/>
      <c r="GS6592" s="49"/>
      <c r="GT6592" s="49"/>
      <c r="GU6592" s="49"/>
      <c r="GV6592" s="49"/>
      <c r="GW6592" s="49"/>
      <c r="GX6592" s="49"/>
      <c r="GY6592" s="49"/>
      <c r="GZ6592" s="49"/>
      <c r="HA6592" s="49"/>
      <c r="HB6592" s="49"/>
      <c r="HC6592" s="49"/>
      <c r="HD6592" s="49"/>
      <c r="HE6592" s="49"/>
      <c r="HF6592" s="49"/>
      <c r="HG6592" s="49"/>
      <c r="HH6592" s="49"/>
      <c r="HI6592" s="49"/>
      <c r="HJ6592" s="49"/>
      <c r="HK6592" s="49"/>
      <c r="HL6592" s="49"/>
      <c r="HM6592" s="49"/>
      <c r="HN6592" s="49"/>
      <c r="HO6592" s="49"/>
      <c r="HP6592" s="49"/>
      <c r="HQ6592" s="49"/>
      <c r="HR6592" s="49"/>
      <c r="HS6592" s="49"/>
      <c r="HT6592" s="49"/>
      <c r="HU6592" s="49"/>
      <c r="HV6592" s="49"/>
      <c r="HW6592" s="49"/>
      <c r="HX6592" s="49"/>
      <c r="HY6592" s="49"/>
      <c r="HZ6592" s="49"/>
      <c r="IA6592" s="49"/>
      <c r="IB6592" s="49"/>
      <c r="IC6592" s="49"/>
      <c r="ID6592" s="49"/>
      <c r="IE6592" s="49"/>
      <c r="IF6592" s="49"/>
      <c r="IG6592" s="49"/>
      <c r="IH6592" s="49"/>
    </row>
    <row r="6593" spans="1:242">
      <c r="A6593" s="32">
        <v>323</v>
      </c>
      <c r="B6593" s="210" t="s">
        <v>7682</v>
      </c>
      <c r="C6593" s="555"/>
      <c r="D6593" s="32" t="s">
        <v>1808</v>
      </c>
      <c r="E6593" s="195">
        <f t="shared" si="427"/>
        <v>1</v>
      </c>
      <c r="F6593" s="187">
        <v>1</v>
      </c>
      <c r="G6593" s="187"/>
      <c r="H6593" s="187"/>
      <c r="I6593" s="48"/>
      <c r="J6593" s="49"/>
      <c r="K6593" s="49"/>
      <c r="L6593" s="49"/>
      <c r="M6593" s="49"/>
      <c r="N6593" s="49"/>
      <c r="O6593" s="49"/>
      <c r="P6593" s="49"/>
      <c r="Q6593" s="49"/>
      <c r="R6593" s="49"/>
      <c r="S6593" s="49"/>
      <c r="T6593" s="49"/>
      <c r="U6593" s="49"/>
      <c r="V6593" s="49"/>
      <c r="W6593" s="49"/>
      <c r="X6593" s="49"/>
      <c r="Y6593" s="49"/>
      <c r="Z6593" s="49"/>
      <c r="AA6593" s="49"/>
      <c r="AB6593" s="49"/>
      <c r="AC6593" s="49"/>
      <c r="AD6593" s="49"/>
      <c r="AE6593" s="49"/>
      <c r="AF6593" s="49"/>
      <c r="AG6593" s="49"/>
      <c r="AH6593" s="49"/>
      <c r="AI6593" s="49"/>
      <c r="AJ6593" s="49"/>
      <c r="AK6593" s="49"/>
      <c r="AL6593" s="49"/>
      <c r="AM6593" s="49"/>
      <c r="AN6593" s="49"/>
      <c r="AO6593" s="49"/>
      <c r="AP6593" s="49"/>
      <c r="AQ6593" s="49"/>
      <c r="AR6593" s="49"/>
      <c r="AS6593" s="49"/>
      <c r="AT6593" s="49"/>
      <c r="AU6593" s="49"/>
      <c r="AV6593" s="49"/>
      <c r="AW6593" s="49"/>
      <c r="AX6593" s="49"/>
      <c r="AY6593" s="49"/>
      <c r="AZ6593" s="49"/>
      <c r="BA6593" s="49"/>
      <c r="BB6593" s="49"/>
      <c r="BC6593" s="49"/>
      <c r="BD6593" s="49"/>
      <c r="BE6593" s="49"/>
      <c r="BF6593" s="49"/>
      <c r="BG6593" s="49"/>
      <c r="BH6593" s="49"/>
      <c r="BI6593" s="49"/>
      <c r="BJ6593" s="49"/>
      <c r="BK6593" s="49"/>
      <c r="BL6593" s="49"/>
      <c r="BM6593" s="49"/>
      <c r="BN6593" s="49"/>
      <c r="BO6593" s="49"/>
      <c r="BP6593" s="49"/>
      <c r="BQ6593" s="49"/>
      <c r="BR6593" s="49"/>
      <c r="BS6593" s="49"/>
      <c r="BT6593" s="49"/>
      <c r="BU6593" s="49"/>
      <c r="BV6593" s="49"/>
      <c r="BW6593" s="49"/>
      <c r="BX6593" s="49"/>
      <c r="BY6593" s="49"/>
      <c r="BZ6593" s="49"/>
      <c r="CA6593" s="49"/>
      <c r="CB6593" s="49"/>
      <c r="CC6593" s="49"/>
      <c r="CD6593" s="49"/>
      <c r="CE6593" s="49"/>
      <c r="CF6593" s="49"/>
      <c r="CG6593" s="49"/>
      <c r="CH6593" s="49"/>
      <c r="CI6593" s="49"/>
      <c r="CJ6593" s="49"/>
      <c r="CK6593" s="49"/>
      <c r="CL6593" s="49"/>
      <c r="CM6593" s="49"/>
      <c r="CN6593" s="49"/>
      <c r="CO6593" s="49"/>
      <c r="CP6593" s="49"/>
      <c r="CQ6593" s="49"/>
      <c r="CR6593" s="49"/>
      <c r="CS6593" s="49"/>
      <c r="CT6593" s="49"/>
      <c r="CU6593" s="49"/>
      <c r="CV6593" s="49"/>
      <c r="CW6593" s="49"/>
      <c r="CX6593" s="49"/>
      <c r="CY6593" s="49"/>
      <c r="CZ6593" s="49"/>
      <c r="DA6593" s="49"/>
      <c r="DB6593" s="49"/>
      <c r="DC6593" s="49"/>
      <c r="DD6593" s="49"/>
      <c r="DE6593" s="49"/>
      <c r="DF6593" s="49"/>
      <c r="DG6593" s="49"/>
      <c r="DH6593" s="49"/>
      <c r="DI6593" s="49"/>
      <c r="DJ6593" s="49"/>
      <c r="DK6593" s="49"/>
      <c r="DL6593" s="49"/>
      <c r="DM6593" s="49"/>
      <c r="DN6593" s="49"/>
      <c r="DO6593" s="49"/>
      <c r="DP6593" s="49"/>
      <c r="DQ6593" s="49"/>
      <c r="DR6593" s="49"/>
      <c r="DS6593" s="49"/>
      <c r="DT6593" s="49"/>
      <c r="DU6593" s="49"/>
      <c r="DV6593" s="49"/>
      <c r="DW6593" s="49"/>
      <c r="DX6593" s="49"/>
      <c r="DY6593" s="49"/>
      <c r="DZ6593" s="49"/>
      <c r="EA6593" s="49"/>
      <c r="EB6593" s="49"/>
      <c r="EC6593" s="49"/>
      <c r="ED6593" s="49"/>
      <c r="EE6593" s="49"/>
      <c r="EF6593" s="49"/>
      <c r="EG6593" s="49"/>
      <c r="EH6593" s="49"/>
      <c r="EI6593" s="49"/>
      <c r="EJ6593" s="49"/>
      <c r="EK6593" s="49"/>
      <c r="EL6593" s="49"/>
      <c r="EM6593" s="49"/>
      <c r="EN6593" s="49"/>
      <c r="EO6593" s="49"/>
      <c r="EP6593" s="49"/>
      <c r="EQ6593" s="49"/>
      <c r="ER6593" s="49"/>
      <c r="ES6593" s="49"/>
      <c r="ET6593" s="49"/>
      <c r="EU6593" s="49"/>
      <c r="EV6593" s="49"/>
      <c r="EW6593" s="49"/>
      <c r="EX6593" s="49"/>
      <c r="EY6593" s="49"/>
      <c r="EZ6593" s="49"/>
      <c r="FA6593" s="49"/>
      <c r="FB6593" s="49"/>
      <c r="FC6593" s="49"/>
      <c r="FD6593" s="49"/>
      <c r="FE6593" s="49"/>
      <c r="FF6593" s="49"/>
      <c r="FG6593" s="49"/>
      <c r="FH6593" s="49"/>
      <c r="FI6593" s="49"/>
      <c r="FJ6593" s="49"/>
      <c r="FK6593" s="49"/>
      <c r="FL6593" s="49"/>
      <c r="FM6593" s="49"/>
      <c r="FN6593" s="49"/>
      <c r="FO6593" s="49"/>
      <c r="FP6593" s="49"/>
      <c r="FQ6593" s="49"/>
      <c r="FR6593" s="49"/>
      <c r="FS6593" s="49"/>
      <c r="FT6593" s="49"/>
      <c r="FU6593" s="49"/>
      <c r="FV6593" s="49"/>
      <c r="FW6593" s="49"/>
      <c r="FX6593" s="49"/>
      <c r="FY6593" s="49"/>
      <c r="FZ6593" s="49"/>
      <c r="GA6593" s="49"/>
      <c r="GB6593" s="49"/>
      <c r="GC6593" s="49"/>
      <c r="GD6593" s="49"/>
      <c r="GE6593" s="49"/>
      <c r="GF6593" s="49"/>
      <c r="GG6593" s="49"/>
      <c r="GH6593" s="49"/>
      <c r="GI6593" s="49"/>
      <c r="GJ6593" s="49"/>
      <c r="GK6593" s="49"/>
      <c r="GL6593" s="49"/>
      <c r="GM6593" s="49"/>
      <c r="GN6593" s="49"/>
      <c r="GO6593" s="49"/>
      <c r="GP6593" s="49"/>
      <c r="GQ6593" s="49"/>
      <c r="GR6593" s="49"/>
      <c r="GS6593" s="49"/>
      <c r="GT6593" s="49"/>
      <c r="GU6593" s="49"/>
      <c r="GV6593" s="49"/>
      <c r="GW6593" s="49"/>
      <c r="GX6593" s="49"/>
      <c r="GY6593" s="49"/>
      <c r="GZ6593" s="49"/>
      <c r="HA6593" s="49"/>
      <c r="HB6593" s="49"/>
      <c r="HC6593" s="49"/>
      <c r="HD6593" s="49"/>
      <c r="HE6593" s="49"/>
      <c r="HF6593" s="49"/>
      <c r="HG6593" s="49"/>
      <c r="HH6593" s="49"/>
      <c r="HI6593" s="49"/>
      <c r="HJ6593" s="49"/>
      <c r="HK6593" s="49"/>
      <c r="HL6593" s="49"/>
      <c r="HM6593" s="49"/>
      <c r="HN6593" s="49"/>
      <c r="HO6593" s="49"/>
      <c r="HP6593" s="49"/>
      <c r="HQ6593" s="49"/>
      <c r="HR6593" s="49"/>
      <c r="HS6593" s="49"/>
      <c r="HT6593" s="49"/>
      <c r="HU6593" s="49"/>
      <c r="HV6593" s="49"/>
      <c r="HW6593" s="49"/>
      <c r="HX6593" s="49"/>
      <c r="HY6593" s="49"/>
      <c r="HZ6593" s="49"/>
      <c r="IA6593" s="49"/>
      <c r="IB6593" s="49"/>
      <c r="IC6593" s="49"/>
      <c r="ID6593" s="49"/>
      <c r="IE6593" s="49"/>
      <c r="IF6593" s="49"/>
      <c r="IG6593" s="49"/>
      <c r="IH6593" s="49"/>
    </row>
    <row r="6594" spans="1:242">
      <c r="A6594" s="32">
        <v>324</v>
      </c>
      <c r="B6594" s="354" t="s">
        <v>7683</v>
      </c>
      <c r="C6594" s="568"/>
      <c r="D6594" s="52" t="s">
        <v>1808</v>
      </c>
      <c r="E6594" s="569">
        <f t="shared" si="427"/>
        <v>1</v>
      </c>
      <c r="F6594" s="571">
        <v>1</v>
      </c>
      <c r="G6594" s="571"/>
      <c r="H6594" s="571"/>
      <c r="I6594" s="48"/>
      <c r="J6594" s="49"/>
      <c r="K6594" s="49"/>
      <c r="L6594" s="49"/>
      <c r="M6594" s="49"/>
      <c r="N6594" s="49"/>
      <c r="O6594" s="49"/>
      <c r="P6594" s="49"/>
      <c r="Q6594" s="49"/>
      <c r="R6594" s="49"/>
      <c r="S6594" s="49"/>
      <c r="T6594" s="49"/>
      <c r="U6594" s="49"/>
      <c r="V6594" s="49"/>
      <c r="W6594" s="49"/>
      <c r="X6594" s="49"/>
      <c r="Y6594" s="49"/>
      <c r="Z6594" s="49"/>
      <c r="AA6594" s="49"/>
      <c r="AB6594" s="49"/>
      <c r="AC6594" s="49"/>
      <c r="AD6594" s="49"/>
      <c r="AE6594" s="49"/>
      <c r="AF6594" s="49"/>
      <c r="AG6594" s="49"/>
      <c r="AH6594" s="49"/>
      <c r="AI6594" s="49"/>
      <c r="AJ6594" s="49"/>
      <c r="AK6594" s="49"/>
      <c r="AL6594" s="49"/>
      <c r="AM6594" s="49"/>
      <c r="AN6594" s="49"/>
      <c r="AO6594" s="49"/>
      <c r="AP6594" s="49"/>
      <c r="AQ6594" s="49"/>
      <c r="AR6594" s="49"/>
      <c r="AS6594" s="49"/>
      <c r="AT6594" s="49"/>
      <c r="AU6594" s="49"/>
      <c r="AV6594" s="49"/>
      <c r="AW6594" s="49"/>
      <c r="AX6594" s="49"/>
      <c r="AY6594" s="49"/>
      <c r="AZ6594" s="49"/>
      <c r="BA6594" s="49"/>
      <c r="BB6594" s="49"/>
      <c r="BC6594" s="49"/>
      <c r="BD6594" s="49"/>
      <c r="BE6594" s="49"/>
      <c r="BF6594" s="49"/>
      <c r="BG6594" s="49"/>
      <c r="BH6594" s="49"/>
      <c r="BI6594" s="49"/>
      <c r="BJ6594" s="49"/>
      <c r="BK6594" s="49"/>
      <c r="BL6594" s="49"/>
      <c r="BM6594" s="49"/>
      <c r="BN6594" s="49"/>
      <c r="BO6594" s="49"/>
      <c r="BP6594" s="49"/>
      <c r="BQ6594" s="49"/>
      <c r="BR6594" s="49"/>
      <c r="BS6594" s="49"/>
      <c r="BT6594" s="49"/>
      <c r="BU6594" s="49"/>
      <c r="BV6594" s="49"/>
      <c r="BW6594" s="49"/>
      <c r="BX6594" s="49"/>
      <c r="BY6594" s="49"/>
      <c r="BZ6594" s="49"/>
      <c r="CA6594" s="49"/>
      <c r="CB6594" s="49"/>
      <c r="CC6594" s="49"/>
      <c r="CD6594" s="49"/>
      <c r="CE6594" s="49"/>
      <c r="CF6594" s="49"/>
      <c r="CG6594" s="49"/>
      <c r="CH6594" s="49"/>
      <c r="CI6594" s="49"/>
      <c r="CJ6594" s="49"/>
      <c r="CK6594" s="49"/>
      <c r="CL6594" s="49"/>
      <c r="CM6594" s="49"/>
      <c r="CN6594" s="49"/>
      <c r="CO6594" s="49"/>
      <c r="CP6594" s="49"/>
      <c r="CQ6594" s="49"/>
      <c r="CR6594" s="49"/>
      <c r="CS6594" s="49"/>
      <c r="CT6594" s="49"/>
      <c r="CU6594" s="49"/>
      <c r="CV6594" s="49"/>
      <c r="CW6594" s="49"/>
      <c r="CX6594" s="49"/>
      <c r="CY6594" s="49"/>
      <c r="CZ6594" s="49"/>
      <c r="DA6594" s="49"/>
      <c r="DB6594" s="49"/>
      <c r="DC6594" s="49"/>
      <c r="DD6594" s="49"/>
      <c r="DE6594" s="49"/>
      <c r="DF6594" s="49"/>
      <c r="DG6594" s="49"/>
      <c r="DH6594" s="49"/>
      <c r="DI6594" s="49"/>
      <c r="DJ6594" s="49"/>
      <c r="DK6594" s="49"/>
      <c r="DL6594" s="49"/>
      <c r="DM6594" s="49"/>
      <c r="DN6594" s="49"/>
      <c r="DO6594" s="49"/>
      <c r="DP6594" s="49"/>
      <c r="DQ6594" s="49"/>
      <c r="DR6594" s="49"/>
      <c r="DS6594" s="49"/>
      <c r="DT6594" s="49"/>
      <c r="DU6594" s="49"/>
      <c r="DV6594" s="49"/>
      <c r="DW6594" s="49"/>
      <c r="DX6594" s="49"/>
      <c r="DY6594" s="49"/>
      <c r="DZ6594" s="49"/>
      <c r="EA6594" s="49"/>
      <c r="EB6594" s="49"/>
      <c r="EC6594" s="49"/>
      <c r="ED6594" s="49"/>
      <c r="EE6594" s="49"/>
      <c r="EF6594" s="49"/>
      <c r="EG6594" s="49"/>
      <c r="EH6594" s="49"/>
      <c r="EI6594" s="49"/>
      <c r="EJ6594" s="49"/>
      <c r="EK6594" s="49"/>
      <c r="EL6594" s="49"/>
      <c r="EM6594" s="49"/>
      <c r="EN6594" s="49"/>
      <c r="EO6594" s="49"/>
      <c r="EP6594" s="49"/>
      <c r="EQ6594" s="49"/>
      <c r="ER6594" s="49"/>
      <c r="ES6594" s="49"/>
      <c r="ET6594" s="49"/>
      <c r="EU6594" s="49"/>
      <c r="EV6594" s="49"/>
      <c r="EW6594" s="49"/>
      <c r="EX6594" s="49"/>
      <c r="EY6594" s="49"/>
      <c r="EZ6594" s="49"/>
      <c r="FA6594" s="49"/>
      <c r="FB6594" s="49"/>
      <c r="FC6594" s="49"/>
      <c r="FD6594" s="49"/>
      <c r="FE6594" s="49"/>
      <c r="FF6594" s="49"/>
      <c r="FG6594" s="49"/>
      <c r="FH6594" s="49"/>
      <c r="FI6594" s="49"/>
      <c r="FJ6594" s="49"/>
      <c r="FK6594" s="49"/>
      <c r="FL6594" s="49"/>
      <c r="FM6594" s="49"/>
      <c r="FN6594" s="49"/>
      <c r="FO6594" s="49"/>
      <c r="FP6594" s="49"/>
      <c r="FQ6594" s="49"/>
      <c r="FR6594" s="49"/>
      <c r="FS6594" s="49"/>
      <c r="FT6594" s="49"/>
      <c r="FU6594" s="49"/>
      <c r="FV6594" s="49"/>
      <c r="FW6594" s="49"/>
      <c r="FX6594" s="49"/>
      <c r="FY6594" s="49"/>
      <c r="FZ6594" s="49"/>
      <c r="GA6594" s="49"/>
      <c r="GB6594" s="49"/>
      <c r="GC6594" s="49"/>
      <c r="GD6594" s="49"/>
      <c r="GE6594" s="49"/>
      <c r="GF6594" s="49"/>
      <c r="GG6594" s="49"/>
      <c r="GH6594" s="49"/>
      <c r="GI6594" s="49"/>
      <c r="GJ6594" s="49"/>
      <c r="GK6594" s="49"/>
      <c r="GL6594" s="49"/>
      <c r="GM6594" s="49"/>
      <c r="GN6594" s="49"/>
      <c r="GO6594" s="49"/>
      <c r="GP6594" s="49"/>
      <c r="GQ6594" s="49"/>
      <c r="GR6594" s="49"/>
      <c r="GS6594" s="49"/>
      <c r="GT6594" s="49"/>
      <c r="GU6594" s="49"/>
      <c r="GV6594" s="49"/>
      <c r="GW6594" s="49"/>
      <c r="GX6594" s="49"/>
      <c r="GY6594" s="49"/>
      <c r="GZ6594" s="49"/>
      <c r="HA6594" s="49"/>
      <c r="HB6594" s="49"/>
      <c r="HC6594" s="49"/>
      <c r="HD6594" s="49"/>
      <c r="HE6594" s="49"/>
      <c r="HF6594" s="49"/>
      <c r="HG6594" s="49"/>
      <c r="HH6594" s="49"/>
      <c r="HI6594" s="49"/>
      <c r="HJ6594" s="49"/>
      <c r="HK6594" s="49"/>
      <c r="HL6594" s="49"/>
      <c r="HM6594" s="49"/>
      <c r="HN6594" s="49"/>
      <c r="HO6594" s="49"/>
      <c r="HP6594" s="49"/>
      <c r="HQ6594" s="49"/>
      <c r="HR6594" s="49"/>
      <c r="HS6594" s="49"/>
      <c r="HT6594" s="49"/>
      <c r="HU6594" s="49"/>
      <c r="HV6594" s="49"/>
      <c r="HW6594" s="49"/>
      <c r="HX6594" s="49"/>
      <c r="HY6594" s="49"/>
      <c r="HZ6594" s="49"/>
      <c r="IA6594" s="49"/>
      <c r="IB6594" s="49"/>
      <c r="IC6594" s="49"/>
      <c r="ID6594" s="49"/>
      <c r="IE6594" s="49"/>
      <c r="IF6594" s="49"/>
      <c r="IG6594" s="49"/>
      <c r="IH6594" s="49"/>
    </row>
    <row r="6595" spans="1:242">
      <c r="A6595" s="32">
        <v>325</v>
      </c>
      <c r="B6595" s="210" t="s">
        <v>7684</v>
      </c>
      <c r="C6595" s="555"/>
      <c r="D6595" s="32" t="s">
        <v>1808</v>
      </c>
      <c r="E6595" s="195">
        <f t="shared" si="427"/>
        <v>1</v>
      </c>
      <c r="F6595" s="187">
        <v>1</v>
      </c>
      <c r="G6595" s="187"/>
      <c r="H6595" s="187"/>
      <c r="I6595" s="48"/>
      <c r="J6595" s="49"/>
      <c r="K6595" s="49"/>
      <c r="L6595" s="49"/>
      <c r="M6595" s="49"/>
      <c r="N6595" s="49"/>
      <c r="O6595" s="49"/>
      <c r="P6595" s="49"/>
      <c r="Q6595" s="49"/>
      <c r="R6595" s="49"/>
      <c r="S6595" s="49"/>
      <c r="T6595" s="49"/>
      <c r="U6595" s="49"/>
      <c r="V6595" s="49"/>
      <c r="W6595" s="49"/>
      <c r="X6595" s="49"/>
      <c r="Y6595" s="49"/>
      <c r="Z6595" s="49"/>
      <c r="AA6595" s="49"/>
      <c r="AB6595" s="49"/>
      <c r="AC6595" s="49"/>
      <c r="AD6595" s="49"/>
      <c r="AE6595" s="49"/>
      <c r="AF6595" s="49"/>
      <c r="AG6595" s="49"/>
      <c r="AH6595" s="49"/>
      <c r="AI6595" s="49"/>
      <c r="AJ6595" s="49"/>
      <c r="AK6595" s="49"/>
      <c r="AL6595" s="49"/>
      <c r="AM6595" s="49"/>
      <c r="AN6595" s="49"/>
      <c r="AO6595" s="49"/>
      <c r="AP6595" s="49"/>
      <c r="AQ6595" s="49"/>
      <c r="AR6595" s="49"/>
      <c r="AS6595" s="49"/>
      <c r="AT6595" s="49"/>
      <c r="AU6595" s="49"/>
      <c r="AV6595" s="49"/>
      <c r="AW6595" s="49"/>
      <c r="AX6595" s="49"/>
      <c r="AY6595" s="49"/>
      <c r="AZ6595" s="49"/>
      <c r="BA6595" s="49"/>
      <c r="BB6595" s="49"/>
      <c r="BC6595" s="49"/>
      <c r="BD6595" s="49"/>
      <c r="BE6595" s="49"/>
      <c r="BF6595" s="49"/>
      <c r="BG6595" s="49"/>
      <c r="BH6595" s="49"/>
      <c r="BI6595" s="49"/>
      <c r="BJ6595" s="49"/>
      <c r="BK6595" s="49"/>
      <c r="BL6595" s="49"/>
      <c r="BM6595" s="49"/>
      <c r="BN6595" s="49"/>
      <c r="BO6595" s="49"/>
      <c r="BP6595" s="49"/>
      <c r="BQ6595" s="49"/>
      <c r="BR6595" s="49"/>
      <c r="BS6595" s="49"/>
      <c r="BT6595" s="49"/>
      <c r="BU6595" s="49"/>
      <c r="BV6595" s="49"/>
      <c r="BW6595" s="49"/>
      <c r="BX6595" s="49"/>
      <c r="BY6595" s="49"/>
      <c r="BZ6595" s="49"/>
      <c r="CA6595" s="49"/>
      <c r="CB6595" s="49"/>
      <c r="CC6595" s="49"/>
      <c r="CD6595" s="49"/>
      <c r="CE6595" s="49"/>
      <c r="CF6595" s="49"/>
      <c r="CG6595" s="49"/>
      <c r="CH6595" s="49"/>
      <c r="CI6595" s="49"/>
      <c r="CJ6595" s="49"/>
      <c r="CK6595" s="49"/>
      <c r="CL6595" s="49"/>
      <c r="CM6595" s="49"/>
      <c r="CN6595" s="49"/>
      <c r="CO6595" s="49"/>
      <c r="CP6595" s="49"/>
      <c r="CQ6595" s="49"/>
      <c r="CR6595" s="49"/>
      <c r="CS6595" s="49"/>
      <c r="CT6595" s="49"/>
      <c r="CU6595" s="49"/>
      <c r="CV6595" s="49"/>
      <c r="CW6595" s="49"/>
      <c r="CX6595" s="49"/>
      <c r="CY6595" s="49"/>
      <c r="CZ6595" s="49"/>
      <c r="DA6595" s="49"/>
      <c r="DB6595" s="49"/>
      <c r="DC6595" s="49"/>
      <c r="DD6595" s="49"/>
      <c r="DE6595" s="49"/>
      <c r="DF6595" s="49"/>
      <c r="DG6595" s="49"/>
      <c r="DH6595" s="49"/>
      <c r="DI6595" s="49"/>
      <c r="DJ6595" s="49"/>
      <c r="DK6595" s="49"/>
      <c r="DL6595" s="49"/>
      <c r="DM6595" s="49"/>
      <c r="DN6595" s="49"/>
      <c r="DO6595" s="49"/>
      <c r="DP6595" s="49"/>
      <c r="DQ6595" s="49"/>
      <c r="DR6595" s="49"/>
      <c r="DS6595" s="49"/>
      <c r="DT6595" s="49"/>
      <c r="DU6595" s="49"/>
      <c r="DV6595" s="49"/>
      <c r="DW6595" s="49"/>
      <c r="DX6595" s="49"/>
      <c r="DY6595" s="49"/>
      <c r="DZ6595" s="49"/>
      <c r="EA6595" s="49"/>
      <c r="EB6595" s="49"/>
      <c r="EC6595" s="49"/>
      <c r="ED6595" s="49"/>
      <c r="EE6595" s="49"/>
      <c r="EF6595" s="49"/>
      <c r="EG6595" s="49"/>
      <c r="EH6595" s="49"/>
      <c r="EI6595" s="49"/>
      <c r="EJ6595" s="49"/>
      <c r="EK6595" s="49"/>
      <c r="EL6595" s="49"/>
      <c r="EM6595" s="49"/>
      <c r="EN6595" s="49"/>
      <c r="EO6595" s="49"/>
      <c r="EP6595" s="49"/>
      <c r="EQ6595" s="49"/>
      <c r="ER6595" s="49"/>
      <c r="ES6595" s="49"/>
      <c r="ET6595" s="49"/>
      <c r="EU6595" s="49"/>
      <c r="EV6595" s="49"/>
      <c r="EW6595" s="49"/>
      <c r="EX6595" s="49"/>
      <c r="EY6595" s="49"/>
      <c r="EZ6595" s="49"/>
      <c r="FA6595" s="49"/>
      <c r="FB6595" s="49"/>
      <c r="FC6595" s="49"/>
      <c r="FD6595" s="49"/>
      <c r="FE6595" s="49"/>
      <c r="FF6595" s="49"/>
      <c r="FG6595" s="49"/>
      <c r="FH6595" s="49"/>
      <c r="FI6595" s="49"/>
      <c r="FJ6595" s="49"/>
      <c r="FK6595" s="49"/>
      <c r="FL6595" s="49"/>
      <c r="FM6595" s="49"/>
      <c r="FN6595" s="49"/>
      <c r="FO6595" s="49"/>
      <c r="FP6595" s="49"/>
      <c r="FQ6595" s="49"/>
      <c r="FR6595" s="49"/>
      <c r="FS6595" s="49"/>
      <c r="FT6595" s="49"/>
      <c r="FU6595" s="49"/>
      <c r="FV6595" s="49"/>
      <c r="FW6595" s="49"/>
      <c r="FX6595" s="49"/>
      <c r="FY6595" s="49"/>
      <c r="FZ6595" s="49"/>
      <c r="GA6595" s="49"/>
      <c r="GB6595" s="49"/>
      <c r="GC6595" s="49"/>
      <c r="GD6595" s="49"/>
      <c r="GE6595" s="49"/>
      <c r="GF6595" s="49"/>
      <c r="GG6595" s="49"/>
      <c r="GH6595" s="49"/>
      <c r="GI6595" s="49"/>
      <c r="GJ6595" s="49"/>
      <c r="GK6595" s="49"/>
      <c r="GL6595" s="49"/>
      <c r="GM6595" s="49"/>
      <c r="GN6595" s="49"/>
      <c r="GO6595" s="49"/>
      <c r="GP6595" s="49"/>
      <c r="GQ6595" s="49"/>
      <c r="GR6595" s="49"/>
      <c r="GS6595" s="49"/>
      <c r="GT6595" s="49"/>
      <c r="GU6595" s="49"/>
      <c r="GV6595" s="49"/>
      <c r="GW6595" s="49"/>
      <c r="GX6595" s="49"/>
      <c r="GY6595" s="49"/>
      <c r="GZ6595" s="49"/>
      <c r="HA6595" s="49"/>
      <c r="HB6595" s="49"/>
      <c r="HC6595" s="49"/>
      <c r="HD6595" s="49"/>
      <c r="HE6595" s="49"/>
      <c r="HF6595" s="49"/>
      <c r="HG6595" s="49"/>
      <c r="HH6595" s="49"/>
      <c r="HI6595" s="49"/>
      <c r="HJ6595" s="49"/>
      <c r="HK6595" s="49"/>
      <c r="HL6595" s="49"/>
      <c r="HM6595" s="49"/>
      <c r="HN6595" s="49"/>
      <c r="HO6595" s="49"/>
      <c r="HP6595" s="49"/>
      <c r="HQ6595" s="49"/>
      <c r="HR6595" s="49"/>
      <c r="HS6595" s="49"/>
      <c r="HT6595" s="49"/>
      <c r="HU6595" s="49"/>
      <c r="HV6595" s="49"/>
      <c r="HW6595" s="49"/>
      <c r="HX6595" s="49"/>
      <c r="HY6595" s="49"/>
      <c r="HZ6595" s="49"/>
      <c r="IA6595" s="49"/>
      <c r="IB6595" s="49"/>
      <c r="IC6595" s="49"/>
      <c r="ID6595" s="49"/>
      <c r="IE6595" s="49"/>
      <c r="IF6595" s="49"/>
      <c r="IG6595" s="49"/>
      <c r="IH6595" s="49"/>
    </row>
    <row r="6596" spans="1:242" ht="30" customHeight="1">
      <c r="A6596" s="547"/>
      <c r="B6596" s="1016" t="s">
        <v>7685</v>
      </c>
      <c r="C6596" s="1016"/>
      <c r="D6596" s="1016"/>
      <c r="E6596" s="1016"/>
      <c r="F6596" s="1016"/>
      <c r="G6596" s="1016"/>
      <c r="H6596" s="1016"/>
      <c r="I6596" s="48"/>
      <c r="J6596" s="49"/>
      <c r="K6596" s="49"/>
      <c r="L6596" s="49"/>
      <c r="M6596" s="49"/>
      <c r="N6596" s="49"/>
      <c r="O6596" s="49"/>
      <c r="P6596" s="49"/>
      <c r="Q6596" s="49"/>
      <c r="R6596" s="49"/>
      <c r="S6596" s="49"/>
      <c r="T6596" s="49"/>
      <c r="U6596" s="49"/>
      <c r="V6596" s="49"/>
      <c r="W6596" s="49"/>
      <c r="X6596" s="49"/>
      <c r="Y6596" s="49"/>
      <c r="Z6596" s="49"/>
      <c r="AA6596" s="49"/>
      <c r="AB6596" s="49"/>
      <c r="AC6596" s="49"/>
      <c r="AD6596" s="49"/>
      <c r="AE6596" s="49"/>
      <c r="AF6596" s="49"/>
      <c r="AG6596" s="49"/>
      <c r="AH6596" s="49"/>
      <c r="AI6596" s="49"/>
      <c r="AJ6596" s="49"/>
      <c r="AK6596" s="49"/>
      <c r="AL6596" s="49"/>
      <c r="AM6596" s="49"/>
      <c r="AN6596" s="49"/>
      <c r="AO6596" s="49"/>
      <c r="AP6596" s="49"/>
      <c r="AQ6596" s="49"/>
      <c r="AR6596" s="49"/>
      <c r="AS6596" s="49"/>
      <c r="AT6596" s="49"/>
      <c r="AU6596" s="49"/>
      <c r="AV6596" s="49"/>
      <c r="AW6596" s="49"/>
      <c r="AX6596" s="49"/>
      <c r="AY6596" s="49"/>
      <c r="AZ6596" s="49"/>
      <c r="BA6596" s="49"/>
      <c r="BB6596" s="49"/>
      <c r="BC6596" s="49"/>
      <c r="BD6596" s="49"/>
      <c r="BE6596" s="49"/>
      <c r="BF6596" s="49"/>
      <c r="BG6596" s="49"/>
      <c r="BH6596" s="49"/>
      <c r="BI6596" s="49"/>
      <c r="BJ6596" s="49"/>
      <c r="BK6596" s="49"/>
      <c r="BL6596" s="49"/>
      <c r="BM6596" s="49"/>
      <c r="BN6596" s="49"/>
      <c r="BO6596" s="49"/>
      <c r="BP6596" s="49"/>
      <c r="BQ6596" s="49"/>
      <c r="BR6596" s="49"/>
      <c r="BS6596" s="49"/>
      <c r="BT6596" s="49"/>
      <c r="BU6596" s="49"/>
      <c r="BV6596" s="49"/>
      <c r="BW6596" s="49"/>
      <c r="BX6596" s="49"/>
      <c r="BY6596" s="49"/>
      <c r="BZ6596" s="49"/>
      <c r="CA6596" s="49"/>
      <c r="CB6596" s="49"/>
      <c r="CC6596" s="49"/>
      <c r="CD6596" s="49"/>
      <c r="CE6596" s="49"/>
      <c r="CF6596" s="49"/>
      <c r="CG6596" s="49"/>
      <c r="CH6596" s="49"/>
      <c r="CI6596" s="49"/>
      <c r="CJ6596" s="49"/>
      <c r="CK6596" s="49"/>
      <c r="CL6596" s="49"/>
      <c r="CM6596" s="49"/>
      <c r="CN6596" s="49"/>
      <c r="CO6596" s="49"/>
      <c r="CP6596" s="49"/>
      <c r="CQ6596" s="49"/>
      <c r="CR6596" s="49"/>
      <c r="CS6596" s="49"/>
      <c r="CT6596" s="49"/>
      <c r="CU6596" s="49"/>
      <c r="CV6596" s="49"/>
      <c r="CW6596" s="49"/>
      <c r="CX6596" s="49"/>
      <c r="CY6596" s="49"/>
      <c r="CZ6596" s="49"/>
      <c r="DA6596" s="49"/>
      <c r="DB6596" s="49"/>
      <c r="DC6596" s="49"/>
      <c r="DD6596" s="49"/>
      <c r="DE6596" s="49"/>
      <c r="DF6596" s="49"/>
      <c r="DG6596" s="49"/>
      <c r="DH6596" s="49"/>
      <c r="DI6596" s="49"/>
      <c r="DJ6596" s="49"/>
      <c r="DK6596" s="49"/>
      <c r="DL6596" s="49"/>
      <c r="DM6596" s="49"/>
      <c r="DN6596" s="49"/>
      <c r="DO6596" s="49"/>
      <c r="DP6596" s="49"/>
      <c r="DQ6596" s="49"/>
      <c r="DR6596" s="49"/>
      <c r="DS6596" s="49"/>
      <c r="DT6596" s="49"/>
      <c r="DU6596" s="49"/>
      <c r="DV6596" s="49"/>
      <c r="DW6596" s="49"/>
      <c r="DX6596" s="49"/>
      <c r="DY6596" s="49"/>
      <c r="DZ6596" s="49"/>
      <c r="EA6596" s="49"/>
      <c r="EB6596" s="49"/>
      <c r="EC6596" s="49"/>
      <c r="ED6596" s="49"/>
      <c r="EE6596" s="49"/>
      <c r="EF6596" s="49"/>
      <c r="EG6596" s="49"/>
      <c r="EH6596" s="49"/>
      <c r="EI6596" s="49"/>
      <c r="EJ6596" s="49"/>
      <c r="EK6596" s="49"/>
      <c r="EL6596" s="49"/>
      <c r="EM6596" s="49"/>
      <c r="EN6596" s="49"/>
      <c r="EO6596" s="49"/>
      <c r="EP6596" s="49"/>
      <c r="EQ6596" s="49"/>
      <c r="ER6596" s="49"/>
      <c r="ES6596" s="49"/>
      <c r="ET6596" s="49"/>
      <c r="EU6596" s="49"/>
      <c r="EV6596" s="49"/>
      <c r="EW6596" s="49"/>
      <c r="EX6596" s="49"/>
      <c r="EY6596" s="49"/>
      <c r="EZ6596" s="49"/>
      <c r="FA6596" s="49"/>
      <c r="FB6596" s="49"/>
      <c r="FC6596" s="49"/>
      <c r="FD6596" s="49"/>
      <c r="FE6596" s="49"/>
      <c r="FF6596" s="49"/>
      <c r="FG6596" s="49"/>
      <c r="FH6596" s="49"/>
      <c r="FI6596" s="49"/>
      <c r="FJ6596" s="49"/>
      <c r="FK6596" s="49"/>
      <c r="FL6596" s="49"/>
      <c r="FM6596" s="49"/>
      <c r="FN6596" s="49"/>
      <c r="FO6596" s="49"/>
      <c r="FP6596" s="49"/>
      <c r="FQ6596" s="49"/>
      <c r="FR6596" s="49"/>
      <c r="FS6596" s="49"/>
      <c r="FT6596" s="49"/>
      <c r="FU6596" s="49"/>
      <c r="FV6596" s="49"/>
      <c r="FW6596" s="49"/>
      <c r="FX6596" s="49"/>
      <c r="FY6596" s="49"/>
      <c r="FZ6596" s="49"/>
      <c r="GA6596" s="49"/>
      <c r="GB6596" s="49"/>
      <c r="GC6596" s="49"/>
      <c r="GD6596" s="49"/>
      <c r="GE6596" s="49"/>
      <c r="GF6596" s="49"/>
      <c r="GG6596" s="49"/>
      <c r="GH6596" s="49"/>
      <c r="GI6596" s="49"/>
      <c r="GJ6596" s="49"/>
      <c r="GK6596" s="49"/>
      <c r="GL6596" s="49"/>
      <c r="GM6596" s="49"/>
      <c r="GN6596" s="49"/>
      <c r="GO6596" s="49"/>
      <c r="GP6596" s="49"/>
      <c r="GQ6596" s="49"/>
      <c r="GR6596" s="49"/>
      <c r="GS6596" s="49"/>
      <c r="GT6596" s="49"/>
      <c r="GU6596" s="49"/>
      <c r="GV6596" s="49"/>
      <c r="GW6596" s="49"/>
      <c r="GX6596" s="49"/>
      <c r="GY6596" s="49"/>
      <c r="GZ6596" s="49"/>
      <c r="HA6596" s="49"/>
      <c r="HB6596" s="49"/>
      <c r="HC6596" s="49"/>
      <c r="HD6596" s="49"/>
      <c r="HE6596" s="49"/>
      <c r="HF6596" s="49"/>
      <c r="HG6596" s="49"/>
      <c r="HH6596" s="49"/>
      <c r="HI6596" s="49"/>
      <c r="HJ6596" s="49"/>
      <c r="HK6596" s="49"/>
      <c r="HL6596" s="49"/>
      <c r="HM6596" s="49"/>
      <c r="HN6596" s="49"/>
      <c r="HO6596" s="49"/>
      <c r="HP6596" s="49"/>
      <c r="HQ6596" s="49"/>
      <c r="HR6596" s="49"/>
      <c r="HS6596" s="49"/>
      <c r="HT6596" s="49"/>
      <c r="HU6596" s="49"/>
      <c r="HV6596" s="49"/>
      <c r="HW6596" s="49"/>
      <c r="HX6596" s="49"/>
      <c r="HY6596" s="49"/>
      <c r="HZ6596" s="49"/>
      <c r="IA6596" s="49"/>
      <c r="IB6596" s="49"/>
      <c r="IC6596" s="49"/>
      <c r="ID6596" s="49"/>
      <c r="IE6596" s="49"/>
      <c r="IF6596" s="49"/>
      <c r="IG6596" s="49"/>
      <c r="IH6596" s="49"/>
    </row>
    <row r="6597" spans="1:242">
      <c r="A6597" s="32">
        <v>326</v>
      </c>
      <c r="B6597" s="210" t="s">
        <v>6329</v>
      </c>
      <c r="C6597" s="555"/>
      <c r="D6597" s="52" t="s">
        <v>1808</v>
      </c>
      <c r="E6597" s="195">
        <f>+F6597+G6597+H6597</f>
        <v>0</v>
      </c>
      <c r="F6597" s="572"/>
      <c r="G6597" s="572"/>
      <c r="H6597" s="572"/>
      <c r="I6597" s="48"/>
      <c r="J6597" s="49"/>
      <c r="K6597" s="49"/>
      <c r="L6597" s="49"/>
      <c r="M6597" s="49"/>
      <c r="N6597" s="49"/>
      <c r="O6597" s="49"/>
      <c r="P6597" s="49"/>
      <c r="Q6597" s="49"/>
      <c r="R6597" s="49"/>
      <c r="S6597" s="49"/>
      <c r="T6597" s="49"/>
      <c r="U6597" s="49"/>
      <c r="V6597" s="49"/>
      <c r="W6597" s="49"/>
      <c r="X6597" s="49"/>
      <c r="Y6597" s="49"/>
      <c r="Z6597" s="49"/>
      <c r="AA6597" s="49"/>
      <c r="AB6597" s="49"/>
      <c r="AC6597" s="49"/>
      <c r="AD6597" s="49"/>
      <c r="AE6597" s="49"/>
      <c r="AF6597" s="49"/>
      <c r="AG6597" s="49"/>
      <c r="AH6597" s="49"/>
      <c r="AI6597" s="49"/>
      <c r="AJ6597" s="49"/>
      <c r="AK6597" s="49"/>
      <c r="AL6597" s="49"/>
      <c r="AM6597" s="49"/>
      <c r="AN6597" s="49"/>
      <c r="AO6597" s="49"/>
      <c r="AP6597" s="49"/>
      <c r="AQ6597" s="49"/>
      <c r="AR6597" s="49"/>
      <c r="AS6597" s="49"/>
      <c r="AT6597" s="49"/>
      <c r="AU6597" s="49"/>
      <c r="AV6597" s="49"/>
      <c r="AW6597" s="49"/>
      <c r="AX6597" s="49"/>
      <c r="AY6597" s="49"/>
      <c r="AZ6597" s="49"/>
      <c r="BA6597" s="49"/>
      <c r="BB6597" s="49"/>
      <c r="BC6597" s="49"/>
      <c r="BD6597" s="49"/>
      <c r="BE6597" s="49"/>
      <c r="BF6597" s="49"/>
      <c r="BG6597" s="49"/>
      <c r="BH6597" s="49"/>
      <c r="BI6597" s="49"/>
      <c r="BJ6597" s="49"/>
      <c r="BK6597" s="49"/>
      <c r="BL6597" s="49"/>
      <c r="BM6597" s="49"/>
      <c r="BN6597" s="49"/>
      <c r="BO6597" s="49"/>
      <c r="BP6597" s="49"/>
      <c r="BQ6597" s="49"/>
      <c r="BR6597" s="49"/>
      <c r="BS6597" s="49"/>
      <c r="BT6597" s="49"/>
      <c r="BU6597" s="49"/>
      <c r="BV6597" s="49"/>
      <c r="BW6597" s="49"/>
      <c r="BX6597" s="49"/>
      <c r="BY6597" s="49"/>
      <c r="BZ6597" s="49"/>
      <c r="CA6597" s="49"/>
      <c r="CB6597" s="49"/>
      <c r="CC6597" s="49"/>
      <c r="CD6597" s="49"/>
      <c r="CE6597" s="49"/>
      <c r="CF6597" s="49"/>
      <c r="CG6597" s="49"/>
      <c r="CH6597" s="49"/>
      <c r="CI6597" s="49"/>
      <c r="CJ6597" s="49"/>
      <c r="CK6597" s="49"/>
      <c r="CL6597" s="49"/>
      <c r="CM6597" s="49"/>
      <c r="CN6597" s="49"/>
      <c r="CO6597" s="49"/>
      <c r="CP6597" s="49"/>
      <c r="CQ6597" s="49"/>
      <c r="CR6597" s="49"/>
      <c r="CS6597" s="49"/>
      <c r="CT6597" s="49"/>
      <c r="CU6597" s="49"/>
      <c r="CV6597" s="49"/>
      <c r="CW6597" s="49"/>
      <c r="CX6597" s="49"/>
      <c r="CY6597" s="49"/>
      <c r="CZ6597" s="49"/>
      <c r="DA6597" s="49"/>
      <c r="DB6597" s="49"/>
      <c r="DC6597" s="49"/>
      <c r="DD6597" s="49"/>
      <c r="DE6597" s="49"/>
      <c r="DF6597" s="49"/>
      <c r="DG6597" s="49"/>
      <c r="DH6597" s="49"/>
      <c r="DI6597" s="49"/>
      <c r="DJ6597" s="49"/>
      <c r="DK6597" s="49"/>
      <c r="DL6597" s="49"/>
      <c r="DM6597" s="49"/>
      <c r="DN6597" s="49"/>
      <c r="DO6597" s="49"/>
      <c r="DP6597" s="49"/>
      <c r="DQ6597" s="49"/>
      <c r="DR6597" s="49"/>
      <c r="DS6597" s="49"/>
      <c r="DT6597" s="49"/>
      <c r="DU6597" s="49"/>
      <c r="DV6597" s="49"/>
      <c r="DW6597" s="49"/>
      <c r="DX6597" s="49"/>
      <c r="DY6597" s="49"/>
      <c r="DZ6597" s="49"/>
      <c r="EA6597" s="49"/>
      <c r="EB6597" s="49"/>
      <c r="EC6597" s="49"/>
      <c r="ED6597" s="49"/>
      <c r="EE6597" s="49"/>
      <c r="EF6597" s="49"/>
      <c r="EG6597" s="49"/>
      <c r="EH6597" s="49"/>
      <c r="EI6597" s="49"/>
      <c r="EJ6597" s="49"/>
      <c r="EK6597" s="49"/>
      <c r="EL6597" s="49"/>
      <c r="EM6597" s="49"/>
      <c r="EN6597" s="49"/>
      <c r="EO6597" s="49"/>
      <c r="EP6597" s="49"/>
      <c r="EQ6597" s="49"/>
      <c r="ER6597" s="49"/>
      <c r="ES6597" s="49"/>
      <c r="ET6597" s="49"/>
      <c r="EU6597" s="49"/>
      <c r="EV6597" s="49"/>
      <c r="EW6597" s="49"/>
      <c r="EX6597" s="49"/>
      <c r="EY6597" s="49"/>
      <c r="EZ6597" s="49"/>
      <c r="FA6597" s="49"/>
      <c r="FB6597" s="49"/>
      <c r="FC6597" s="49"/>
      <c r="FD6597" s="49"/>
      <c r="FE6597" s="49"/>
      <c r="FF6597" s="49"/>
      <c r="FG6597" s="49"/>
      <c r="FH6597" s="49"/>
      <c r="FI6597" s="49"/>
      <c r="FJ6597" s="49"/>
      <c r="FK6597" s="49"/>
      <c r="FL6597" s="49"/>
      <c r="FM6597" s="49"/>
      <c r="FN6597" s="49"/>
      <c r="FO6597" s="49"/>
      <c r="FP6597" s="49"/>
      <c r="FQ6597" s="49"/>
      <c r="FR6597" s="49"/>
      <c r="FS6597" s="49"/>
      <c r="FT6597" s="49"/>
      <c r="FU6597" s="49"/>
      <c r="FV6597" s="49"/>
      <c r="FW6597" s="49"/>
      <c r="FX6597" s="49"/>
      <c r="FY6597" s="49"/>
      <c r="FZ6597" s="49"/>
      <c r="GA6597" s="49"/>
      <c r="GB6597" s="49"/>
      <c r="GC6597" s="49"/>
      <c r="GD6597" s="49"/>
      <c r="GE6597" s="49"/>
      <c r="GF6597" s="49"/>
      <c r="GG6597" s="49"/>
      <c r="GH6597" s="49"/>
      <c r="GI6597" s="49"/>
      <c r="GJ6597" s="49"/>
      <c r="GK6597" s="49"/>
      <c r="GL6597" s="49"/>
      <c r="GM6597" s="49"/>
      <c r="GN6597" s="49"/>
      <c r="GO6597" s="49"/>
      <c r="GP6597" s="49"/>
      <c r="GQ6597" s="49"/>
      <c r="GR6597" s="49"/>
      <c r="GS6597" s="49"/>
      <c r="GT6597" s="49"/>
      <c r="GU6597" s="49"/>
      <c r="GV6597" s="49"/>
      <c r="GW6597" s="49"/>
      <c r="GX6597" s="49"/>
      <c r="GY6597" s="49"/>
      <c r="GZ6597" s="49"/>
      <c r="HA6597" s="49"/>
      <c r="HB6597" s="49"/>
      <c r="HC6597" s="49"/>
      <c r="HD6597" s="49"/>
      <c r="HE6597" s="49"/>
      <c r="HF6597" s="49"/>
      <c r="HG6597" s="49"/>
      <c r="HH6597" s="49"/>
      <c r="HI6597" s="49"/>
      <c r="HJ6597" s="49"/>
      <c r="HK6597" s="49"/>
      <c r="HL6597" s="49"/>
      <c r="HM6597" s="49"/>
      <c r="HN6597" s="49"/>
      <c r="HO6597" s="49"/>
      <c r="HP6597" s="49"/>
      <c r="HQ6597" s="49"/>
      <c r="HR6597" s="49"/>
      <c r="HS6597" s="49"/>
      <c r="HT6597" s="49"/>
      <c r="HU6597" s="49"/>
      <c r="HV6597" s="49"/>
      <c r="HW6597" s="49"/>
      <c r="HX6597" s="49"/>
      <c r="HY6597" s="49"/>
      <c r="HZ6597" s="49"/>
      <c r="IA6597" s="49"/>
      <c r="IB6597" s="49"/>
      <c r="IC6597" s="49"/>
      <c r="ID6597" s="49"/>
      <c r="IE6597" s="49"/>
      <c r="IF6597" s="49"/>
      <c r="IG6597" s="49"/>
      <c r="IH6597" s="49"/>
    </row>
    <row r="6598" spans="1:242">
      <c r="A6598" s="32">
        <v>327</v>
      </c>
      <c r="B6598" s="210" t="s">
        <v>7686</v>
      </c>
      <c r="C6598" s="555"/>
      <c r="D6598" s="52" t="s">
        <v>1808</v>
      </c>
      <c r="E6598" s="195">
        <f>+F6598+G6598+H6598</f>
        <v>0</v>
      </c>
      <c r="F6598" s="187"/>
      <c r="G6598" s="187"/>
      <c r="H6598" s="187"/>
      <c r="I6598" s="48"/>
      <c r="J6598" s="49"/>
      <c r="K6598" s="49"/>
      <c r="L6598" s="49"/>
      <c r="M6598" s="49"/>
      <c r="N6598" s="49"/>
      <c r="O6598" s="49"/>
      <c r="P6598" s="49"/>
      <c r="Q6598" s="49"/>
      <c r="R6598" s="49"/>
      <c r="S6598" s="49"/>
      <c r="T6598" s="49"/>
      <c r="U6598" s="49"/>
      <c r="V6598" s="49"/>
      <c r="W6598" s="49"/>
      <c r="X6598" s="49"/>
      <c r="Y6598" s="49"/>
      <c r="Z6598" s="49"/>
      <c r="AA6598" s="49"/>
      <c r="AB6598" s="49"/>
      <c r="AC6598" s="49"/>
      <c r="AD6598" s="49"/>
      <c r="AE6598" s="49"/>
      <c r="AF6598" s="49"/>
      <c r="AG6598" s="49"/>
      <c r="AH6598" s="49"/>
      <c r="AI6598" s="49"/>
      <c r="AJ6598" s="49"/>
      <c r="AK6598" s="49"/>
      <c r="AL6598" s="49"/>
      <c r="AM6598" s="49"/>
      <c r="AN6598" s="49"/>
      <c r="AO6598" s="49"/>
      <c r="AP6598" s="49"/>
      <c r="AQ6598" s="49"/>
      <c r="AR6598" s="49"/>
      <c r="AS6598" s="49"/>
      <c r="AT6598" s="49"/>
      <c r="AU6598" s="49"/>
      <c r="AV6598" s="49"/>
      <c r="AW6598" s="49"/>
      <c r="AX6598" s="49"/>
      <c r="AY6598" s="49"/>
      <c r="AZ6598" s="49"/>
      <c r="BA6598" s="49"/>
      <c r="BB6598" s="49"/>
      <c r="BC6598" s="49"/>
      <c r="BD6598" s="49"/>
      <c r="BE6598" s="49"/>
      <c r="BF6598" s="49"/>
      <c r="BG6598" s="49"/>
      <c r="BH6598" s="49"/>
      <c r="BI6598" s="49"/>
      <c r="BJ6598" s="49"/>
      <c r="BK6598" s="49"/>
      <c r="BL6598" s="49"/>
      <c r="BM6598" s="49"/>
      <c r="BN6598" s="49"/>
      <c r="BO6598" s="49"/>
      <c r="BP6598" s="49"/>
      <c r="BQ6598" s="49"/>
      <c r="BR6598" s="49"/>
      <c r="BS6598" s="49"/>
      <c r="BT6598" s="49"/>
      <c r="BU6598" s="49"/>
      <c r="BV6598" s="49"/>
      <c r="BW6598" s="49"/>
      <c r="BX6598" s="49"/>
      <c r="BY6598" s="49"/>
      <c r="BZ6598" s="49"/>
      <c r="CA6598" s="49"/>
      <c r="CB6598" s="49"/>
      <c r="CC6598" s="49"/>
      <c r="CD6598" s="49"/>
      <c r="CE6598" s="49"/>
      <c r="CF6598" s="49"/>
      <c r="CG6598" s="49"/>
      <c r="CH6598" s="49"/>
      <c r="CI6598" s="49"/>
      <c r="CJ6598" s="49"/>
      <c r="CK6598" s="49"/>
      <c r="CL6598" s="49"/>
      <c r="CM6598" s="49"/>
      <c r="CN6598" s="49"/>
      <c r="CO6598" s="49"/>
      <c r="CP6598" s="49"/>
      <c r="CQ6598" s="49"/>
      <c r="CR6598" s="49"/>
      <c r="CS6598" s="49"/>
      <c r="CT6598" s="49"/>
      <c r="CU6598" s="49"/>
      <c r="CV6598" s="49"/>
      <c r="CW6598" s="49"/>
      <c r="CX6598" s="49"/>
      <c r="CY6598" s="49"/>
      <c r="CZ6598" s="49"/>
      <c r="DA6598" s="49"/>
      <c r="DB6598" s="49"/>
      <c r="DC6598" s="49"/>
      <c r="DD6598" s="49"/>
      <c r="DE6598" s="49"/>
      <c r="DF6598" s="49"/>
      <c r="DG6598" s="49"/>
      <c r="DH6598" s="49"/>
      <c r="DI6598" s="49"/>
      <c r="DJ6598" s="49"/>
      <c r="DK6598" s="49"/>
      <c r="DL6598" s="49"/>
      <c r="DM6598" s="49"/>
      <c r="DN6598" s="49"/>
      <c r="DO6598" s="49"/>
      <c r="DP6598" s="49"/>
      <c r="DQ6598" s="49"/>
      <c r="DR6598" s="49"/>
      <c r="DS6598" s="49"/>
      <c r="DT6598" s="49"/>
      <c r="DU6598" s="49"/>
      <c r="DV6598" s="49"/>
      <c r="DW6598" s="49"/>
      <c r="DX6598" s="49"/>
      <c r="DY6598" s="49"/>
      <c r="DZ6598" s="49"/>
      <c r="EA6598" s="49"/>
      <c r="EB6598" s="49"/>
      <c r="EC6598" s="49"/>
      <c r="ED6598" s="49"/>
      <c r="EE6598" s="49"/>
      <c r="EF6598" s="49"/>
      <c r="EG6598" s="49"/>
      <c r="EH6598" s="49"/>
      <c r="EI6598" s="49"/>
      <c r="EJ6598" s="49"/>
      <c r="EK6598" s="49"/>
      <c r="EL6598" s="49"/>
      <c r="EM6598" s="49"/>
      <c r="EN6598" s="49"/>
      <c r="EO6598" s="49"/>
      <c r="EP6598" s="49"/>
      <c r="EQ6598" s="49"/>
      <c r="ER6598" s="49"/>
      <c r="ES6598" s="49"/>
      <c r="ET6598" s="49"/>
      <c r="EU6598" s="49"/>
      <c r="EV6598" s="49"/>
      <c r="EW6598" s="49"/>
      <c r="EX6598" s="49"/>
      <c r="EY6598" s="49"/>
      <c r="EZ6598" s="49"/>
      <c r="FA6598" s="49"/>
      <c r="FB6598" s="49"/>
      <c r="FC6598" s="49"/>
      <c r="FD6598" s="49"/>
      <c r="FE6598" s="49"/>
      <c r="FF6598" s="49"/>
      <c r="FG6598" s="49"/>
      <c r="FH6598" s="49"/>
      <c r="FI6598" s="49"/>
      <c r="FJ6598" s="49"/>
      <c r="FK6598" s="49"/>
      <c r="FL6598" s="49"/>
      <c r="FM6598" s="49"/>
      <c r="FN6598" s="49"/>
      <c r="FO6598" s="49"/>
      <c r="FP6598" s="49"/>
      <c r="FQ6598" s="49"/>
      <c r="FR6598" s="49"/>
      <c r="FS6598" s="49"/>
      <c r="FT6598" s="49"/>
      <c r="FU6598" s="49"/>
      <c r="FV6598" s="49"/>
      <c r="FW6598" s="49"/>
      <c r="FX6598" s="49"/>
      <c r="FY6598" s="49"/>
      <c r="FZ6598" s="49"/>
      <c r="GA6598" s="49"/>
      <c r="GB6598" s="49"/>
      <c r="GC6598" s="49"/>
      <c r="GD6598" s="49"/>
      <c r="GE6598" s="49"/>
      <c r="GF6598" s="49"/>
      <c r="GG6598" s="49"/>
      <c r="GH6598" s="49"/>
      <c r="GI6598" s="49"/>
      <c r="GJ6598" s="49"/>
      <c r="GK6598" s="49"/>
      <c r="GL6598" s="49"/>
      <c r="GM6598" s="49"/>
      <c r="GN6598" s="49"/>
      <c r="GO6598" s="49"/>
      <c r="GP6598" s="49"/>
      <c r="GQ6598" s="49"/>
      <c r="GR6598" s="49"/>
      <c r="GS6598" s="49"/>
      <c r="GT6598" s="49"/>
      <c r="GU6598" s="49"/>
      <c r="GV6598" s="49"/>
      <c r="GW6598" s="49"/>
      <c r="GX6598" s="49"/>
      <c r="GY6598" s="49"/>
      <c r="GZ6598" s="49"/>
      <c r="HA6598" s="49"/>
      <c r="HB6598" s="49"/>
      <c r="HC6598" s="49"/>
      <c r="HD6598" s="49"/>
      <c r="HE6598" s="49"/>
      <c r="HF6598" s="49"/>
      <c r="HG6598" s="49"/>
      <c r="HH6598" s="49"/>
      <c r="HI6598" s="49"/>
      <c r="HJ6598" s="49"/>
      <c r="HK6598" s="49"/>
      <c r="HL6598" s="49"/>
      <c r="HM6598" s="49"/>
      <c r="HN6598" s="49"/>
      <c r="HO6598" s="49"/>
      <c r="HP6598" s="49"/>
      <c r="HQ6598" s="49"/>
      <c r="HR6598" s="49"/>
      <c r="HS6598" s="49"/>
      <c r="HT6598" s="49"/>
      <c r="HU6598" s="49"/>
      <c r="HV6598" s="49"/>
      <c r="HW6598" s="49"/>
      <c r="HX6598" s="49"/>
      <c r="HY6598" s="49"/>
      <c r="HZ6598" s="49"/>
      <c r="IA6598" s="49"/>
      <c r="IB6598" s="49"/>
      <c r="IC6598" s="49"/>
      <c r="ID6598" s="49"/>
      <c r="IE6598" s="49"/>
      <c r="IF6598" s="49"/>
      <c r="IG6598" s="49"/>
      <c r="IH6598" s="49"/>
    </row>
    <row r="6599" spans="1:242">
      <c r="A6599" s="32">
        <v>328</v>
      </c>
      <c r="B6599" s="210" t="s">
        <v>2824</v>
      </c>
      <c r="C6599" s="555"/>
      <c r="D6599" s="52" t="s">
        <v>1808</v>
      </c>
      <c r="E6599" s="195">
        <f>+F6599+G6599+H6599</f>
        <v>0</v>
      </c>
      <c r="F6599" s="187"/>
      <c r="G6599" s="187"/>
      <c r="H6599" s="187"/>
      <c r="I6599" s="48"/>
      <c r="J6599" s="49"/>
      <c r="K6599" s="49"/>
      <c r="L6599" s="49"/>
      <c r="M6599" s="49"/>
      <c r="N6599" s="49"/>
      <c r="O6599" s="49"/>
      <c r="P6599" s="49"/>
      <c r="Q6599" s="49"/>
      <c r="R6599" s="49"/>
      <c r="S6599" s="49"/>
      <c r="T6599" s="49"/>
      <c r="U6599" s="49"/>
      <c r="V6599" s="49"/>
      <c r="W6599" s="49"/>
      <c r="X6599" s="49"/>
      <c r="Y6599" s="49"/>
      <c r="Z6599" s="49"/>
      <c r="AA6599" s="49"/>
      <c r="AB6599" s="49"/>
      <c r="AC6599" s="49"/>
      <c r="AD6599" s="49"/>
      <c r="AE6599" s="49"/>
      <c r="AF6599" s="49"/>
      <c r="AG6599" s="49"/>
      <c r="AH6599" s="49"/>
      <c r="AI6599" s="49"/>
      <c r="AJ6599" s="49"/>
      <c r="AK6599" s="49"/>
      <c r="AL6599" s="49"/>
      <c r="AM6599" s="49"/>
      <c r="AN6599" s="49"/>
      <c r="AO6599" s="49"/>
      <c r="AP6599" s="49"/>
      <c r="AQ6599" s="49"/>
      <c r="AR6599" s="49"/>
      <c r="AS6599" s="49"/>
      <c r="AT6599" s="49"/>
      <c r="AU6599" s="49"/>
      <c r="AV6599" s="49"/>
      <c r="AW6599" s="49"/>
      <c r="AX6599" s="49"/>
      <c r="AY6599" s="49"/>
      <c r="AZ6599" s="49"/>
      <c r="BA6599" s="49"/>
      <c r="BB6599" s="49"/>
      <c r="BC6599" s="49"/>
      <c r="BD6599" s="49"/>
      <c r="BE6599" s="49"/>
      <c r="BF6599" s="49"/>
      <c r="BG6599" s="49"/>
      <c r="BH6599" s="49"/>
      <c r="BI6599" s="49"/>
      <c r="BJ6599" s="49"/>
      <c r="BK6599" s="49"/>
      <c r="BL6599" s="49"/>
      <c r="BM6599" s="49"/>
      <c r="BN6599" s="49"/>
      <c r="BO6599" s="49"/>
      <c r="BP6599" s="49"/>
      <c r="BQ6599" s="49"/>
      <c r="BR6599" s="49"/>
      <c r="BS6599" s="49"/>
      <c r="BT6599" s="49"/>
      <c r="BU6599" s="49"/>
      <c r="BV6599" s="49"/>
      <c r="BW6599" s="49"/>
      <c r="BX6599" s="49"/>
      <c r="BY6599" s="49"/>
      <c r="BZ6599" s="49"/>
      <c r="CA6599" s="49"/>
      <c r="CB6599" s="49"/>
      <c r="CC6599" s="49"/>
      <c r="CD6599" s="49"/>
      <c r="CE6599" s="49"/>
      <c r="CF6599" s="49"/>
      <c r="CG6599" s="49"/>
      <c r="CH6599" s="49"/>
      <c r="CI6599" s="49"/>
      <c r="CJ6599" s="49"/>
      <c r="CK6599" s="49"/>
      <c r="CL6599" s="49"/>
      <c r="CM6599" s="49"/>
      <c r="CN6599" s="49"/>
      <c r="CO6599" s="49"/>
      <c r="CP6599" s="49"/>
      <c r="CQ6599" s="49"/>
      <c r="CR6599" s="49"/>
      <c r="CS6599" s="49"/>
      <c r="CT6599" s="49"/>
      <c r="CU6599" s="49"/>
      <c r="CV6599" s="49"/>
      <c r="CW6599" s="49"/>
      <c r="CX6599" s="49"/>
      <c r="CY6599" s="49"/>
      <c r="CZ6599" s="49"/>
      <c r="DA6599" s="49"/>
      <c r="DB6599" s="49"/>
      <c r="DC6599" s="49"/>
      <c r="DD6599" s="49"/>
      <c r="DE6599" s="49"/>
      <c r="DF6599" s="49"/>
      <c r="DG6599" s="49"/>
      <c r="DH6599" s="49"/>
      <c r="DI6599" s="49"/>
      <c r="DJ6599" s="49"/>
      <c r="DK6599" s="49"/>
      <c r="DL6599" s="49"/>
      <c r="DM6599" s="49"/>
      <c r="DN6599" s="49"/>
      <c r="DO6599" s="49"/>
      <c r="DP6599" s="49"/>
      <c r="DQ6599" s="49"/>
      <c r="DR6599" s="49"/>
      <c r="DS6599" s="49"/>
      <c r="DT6599" s="49"/>
      <c r="DU6599" s="49"/>
      <c r="DV6599" s="49"/>
      <c r="DW6599" s="49"/>
      <c r="DX6599" s="49"/>
      <c r="DY6599" s="49"/>
      <c r="DZ6599" s="49"/>
      <c r="EA6599" s="49"/>
      <c r="EB6599" s="49"/>
      <c r="EC6599" s="49"/>
      <c r="ED6599" s="49"/>
      <c r="EE6599" s="49"/>
      <c r="EF6599" s="49"/>
      <c r="EG6599" s="49"/>
      <c r="EH6599" s="49"/>
      <c r="EI6599" s="49"/>
      <c r="EJ6599" s="49"/>
      <c r="EK6599" s="49"/>
      <c r="EL6599" s="49"/>
      <c r="EM6599" s="49"/>
      <c r="EN6599" s="49"/>
      <c r="EO6599" s="49"/>
      <c r="EP6599" s="49"/>
      <c r="EQ6599" s="49"/>
      <c r="ER6599" s="49"/>
      <c r="ES6599" s="49"/>
      <c r="ET6599" s="49"/>
      <c r="EU6599" s="49"/>
      <c r="EV6599" s="49"/>
      <c r="EW6599" s="49"/>
      <c r="EX6599" s="49"/>
      <c r="EY6599" s="49"/>
      <c r="EZ6599" s="49"/>
      <c r="FA6599" s="49"/>
      <c r="FB6599" s="49"/>
      <c r="FC6599" s="49"/>
      <c r="FD6599" s="49"/>
      <c r="FE6599" s="49"/>
      <c r="FF6599" s="49"/>
      <c r="FG6599" s="49"/>
      <c r="FH6599" s="49"/>
      <c r="FI6599" s="49"/>
      <c r="FJ6599" s="49"/>
      <c r="FK6599" s="49"/>
      <c r="FL6599" s="49"/>
      <c r="FM6599" s="49"/>
      <c r="FN6599" s="49"/>
      <c r="FO6599" s="49"/>
      <c r="FP6599" s="49"/>
      <c r="FQ6599" s="49"/>
      <c r="FR6599" s="49"/>
      <c r="FS6599" s="49"/>
      <c r="FT6599" s="49"/>
      <c r="FU6599" s="49"/>
      <c r="FV6599" s="49"/>
      <c r="FW6599" s="49"/>
      <c r="FX6599" s="49"/>
      <c r="FY6599" s="49"/>
      <c r="FZ6599" s="49"/>
      <c r="GA6599" s="49"/>
      <c r="GB6599" s="49"/>
      <c r="GC6599" s="49"/>
      <c r="GD6599" s="49"/>
      <c r="GE6599" s="49"/>
      <c r="GF6599" s="49"/>
      <c r="GG6599" s="49"/>
      <c r="GH6599" s="49"/>
      <c r="GI6599" s="49"/>
      <c r="GJ6599" s="49"/>
      <c r="GK6599" s="49"/>
      <c r="GL6599" s="49"/>
      <c r="GM6599" s="49"/>
      <c r="GN6599" s="49"/>
      <c r="GO6599" s="49"/>
      <c r="GP6599" s="49"/>
      <c r="GQ6599" s="49"/>
      <c r="GR6599" s="49"/>
      <c r="GS6599" s="49"/>
      <c r="GT6599" s="49"/>
      <c r="GU6599" s="49"/>
      <c r="GV6599" s="49"/>
      <c r="GW6599" s="49"/>
      <c r="GX6599" s="49"/>
      <c r="GY6599" s="49"/>
      <c r="GZ6599" s="49"/>
      <c r="HA6599" s="49"/>
      <c r="HB6599" s="49"/>
      <c r="HC6599" s="49"/>
      <c r="HD6599" s="49"/>
      <c r="HE6599" s="49"/>
      <c r="HF6599" s="49"/>
      <c r="HG6599" s="49"/>
      <c r="HH6599" s="49"/>
      <c r="HI6599" s="49"/>
      <c r="HJ6599" s="49"/>
      <c r="HK6599" s="49"/>
      <c r="HL6599" s="49"/>
      <c r="HM6599" s="49"/>
      <c r="HN6599" s="49"/>
      <c r="HO6599" s="49"/>
      <c r="HP6599" s="49"/>
      <c r="HQ6599" s="49"/>
      <c r="HR6599" s="49"/>
      <c r="HS6599" s="49"/>
      <c r="HT6599" s="49"/>
      <c r="HU6599" s="49"/>
      <c r="HV6599" s="49"/>
      <c r="HW6599" s="49"/>
      <c r="HX6599" s="49"/>
      <c r="HY6599" s="49"/>
      <c r="HZ6599" s="49"/>
      <c r="IA6599" s="49"/>
      <c r="IB6599" s="49"/>
      <c r="IC6599" s="49"/>
      <c r="ID6599" s="49"/>
      <c r="IE6599" s="49"/>
      <c r="IF6599" s="49"/>
      <c r="IG6599" s="49"/>
      <c r="IH6599" s="49"/>
    </row>
    <row r="6600" spans="1:242">
      <c r="A6600" s="32">
        <v>329</v>
      </c>
      <c r="B6600" s="210" t="s">
        <v>4806</v>
      </c>
      <c r="C6600" s="555"/>
      <c r="D6600" s="52" t="s">
        <v>1808</v>
      </c>
      <c r="E6600" s="195">
        <f>+F6600+G6600+H6600</f>
        <v>0</v>
      </c>
      <c r="F6600" s="187"/>
      <c r="G6600" s="187"/>
      <c r="H6600" s="187"/>
      <c r="I6600" s="48"/>
      <c r="J6600" s="49"/>
      <c r="K6600" s="49"/>
      <c r="L6600" s="49"/>
      <c r="M6600" s="49"/>
      <c r="N6600" s="49"/>
      <c r="O6600" s="49"/>
      <c r="P6600" s="49"/>
      <c r="Q6600" s="49"/>
      <c r="R6600" s="49"/>
      <c r="S6600" s="49"/>
      <c r="T6600" s="49"/>
      <c r="U6600" s="49"/>
      <c r="V6600" s="49"/>
      <c r="W6600" s="49"/>
      <c r="X6600" s="49"/>
      <c r="Y6600" s="49"/>
      <c r="Z6600" s="49"/>
      <c r="AA6600" s="49"/>
      <c r="AB6600" s="49"/>
      <c r="AC6600" s="49"/>
      <c r="AD6600" s="49"/>
      <c r="AE6600" s="49"/>
      <c r="AF6600" s="49"/>
      <c r="AG6600" s="49"/>
      <c r="AH6600" s="49"/>
      <c r="AI6600" s="49"/>
      <c r="AJ6600" s="49"/>
      <c r="AK6600" s="49"/>
      <c r="AL6600" s="49"/>
      <c r="AM6600" s="49"/>
      <c r="AN6600" s="49"/>
      <c r="AO6600" s="49"/>
      <c r="AP6600" s="49"/>
      <c r="AQ6600" s="49"/>
      <c r="AR6600" s="49"/>
      <c r="AS6600" s="49"/>
      <c r="AT6600" s="49"/>
      <c r="AU6600" s="49"/>
      <c r="AV6600" s="49"/>
      <c r="AW6600" s="49"/>
      <c r="AX6600" s="49"/>
      <c r="AY6600" s="49"/>
      <c r="AZ6600" s="49"/>
      <c r="BA6600" s="49"/>
      <c r="BB6600" s="49"/>
      <c r="BC6600" s="49"/>
      <c r="BD6600" s="49"/>
      <c r="BE6600" s="49"/>
      <c r="BF6600" s="49"/>
      <c r="BG6600" s="49"/>
      <c r="BH6600" s="49"/>
      <c r="BI6600" s="49"/>
      <c r="BJ6600" s="49"/>
      <c r="BK6600" s="49"/>
      <c r="BL6600" s="49"/>
      <c r="BM6600" s="49"/>
      <c r="BN6600" s="49"/>
      <c r="BO6600" s="49"/>
      <c r="BP6600" s="49"/>
      <c r="BQ6600" s="49"/>
      <c r="BR6600" s="49"/>
      <c r="BS6600" s="49"/>
      <c r="BT6600" s="49"/>
      <c r="BU6600" s="49"/>
      <c r="BV6600" s="49"/>
      <c r="BW6600" s="49"/>
      <c r="BX6600" s="49"/>
      <c r="BY6600" s="49"/>
      <c r="BZ6600" s="49"/>
      <c r="CA6600" s="49"/>
      <c r="CB6600" s="49"/>
      <c r="CC6600" s="49"/>
      <c r="CD6600" s="49"/>
      <c r="CE6600" s="49"/>
      <c r="CF6600" s="49"/>
      <c r="CG6600" s="49"/>
      <c r="CH6600" s="49"/>
      <c r="CI6600" s="49"/>
      <c r="CJ6600" s="49"/>
      <c r="CK6600" s="49"/>
      <c r="CL6600" s="49"/>
      <c r="CM6600" s="49"/>
      <c r="CN6600" s="49"/>
      <c r="CO6600" s="49"/>
      <c r="CP6600" s="49"/>
      <c r="CQ6600" s="49"/>
      <c r="CR6600" s="49"/>
      <c r="CS6600" s="49"/>
      <c r="CT6600" s="49"/>
      <c r="CU6600" s="49"/>
      <c r="CV6600" s="49"/>
      <c r="CW6600" s="49"/>
      <c r="CX6600" s="49"/>
      <c r="CY6600" s="49"/>
      <c r="CZ6600" s="49"/>
      <c r="DA6600" s="49"/>
      <c r="DB6600" s="49"/>
      <c r="DC6600" s="49"/>
      <c r="DD6600" s="49"/>
      <c r="DE6600" s="49"/>
      <c r="DF6600" s="49"/>
      <c r="DG6600" s="49"/>
      <c r="DH6600" s="49"/>
      <c r="DI6600" s="49"/>
      <c r="DJ6600" s="49"/>
      <c r="DK6600" s="49"/>
      <c r="DL6600" s="49"/>
      <c r="DM6600" s="49"/>
      <c r="DN6600" s="49"/>
      <c r="DO6600" s="49"/>
      <c r="DP6600" s="49"/>
      <c r="DQ6600" s="49"/>
      <c r="DR6600" s="49"/>
      <c r="DS6600" s="49"/>
      <c r="DT6600" s="49"/>
      <c r="DU6600" s="49"/>
      <c r="DV6600" s="49"/>
      <c r="DW6600" s="49"/>
      <c r="DX6600" s="49"/>
      <c r="DY6600" s="49"/>
      <c r="DZ6600" s="49"/>
      <c r="EA6600" s="49"/>
      <c r="EB6600" s="49"/>
      <c r="EC6600" s="49"/>
      <c r="ED6600" s="49"/>
      <c r="EE6600" s="49"/>
      <c r="EF6600" s="49"/>
      <c r="EG6600" s="49"/>
      <c r="EH6600" s="49"/>
      <c r="EI6600" s="49"/>
      <c r="EJ6600" s="49"/>
      <c r="EK6600" s="49"/>
      <c r="EL6600" s="49"/>
      <c r="EM6600" s="49"/>
      <c r="EN6600" s="49"/>
      <c r="EO6600" s="49"/>
      <c r="EP6600" s="49"/>
      <c r="EQ6600" s="49"/>
      <c r="ER6600" s="49"/>
      <c r="ES6600" s="49"/>
      <c r="ET6600" s="49"/>
      <c r="EU6600" s="49"/>
      <c r="EV6600" s="49"/>
      <c r="EW6600" s="49"/>
      <c r="EX6600" s="49"/>
      <c r="EY6600" s="49"/>
      <c r="EZ6600" s="49"/>
      <c r="FA6600" s="49"/>
      <c r="FB6600" s="49"/>
      <c r="FC6600" s="49"/>
      <c r="FD6600" s="49"/>
      <c r="FE6600" s="49"/>
      <c r="FF6600" s="49"/>
      <c r="FG6600" s="49"/>
      <c r="FH6600" s="49"/>
      <c r="FI6600" s="49"/>
      <c r="FJ6600" s="49"/>
      <c r="FK6600" s="49"/>
      <c r="FL6600" s="49"/>
      <c r="FM6600" s="49"/>
      <c r="FN6600" s="49"/>
      <c r="FO6600" s="49"/>
      <c r="FP6600" s="49"/>
      <c r="FQ6600" s="49"/>
      <c r="FR6600" s="49"/>
      <c r="FS6600" s="49"/>
      <c r="FT6600" s="49"/>
      <c r="FU6600" s="49"/>
      <c r="FV6600" s="49"/>
      <c r="FW6600" s="49"/>
      <c r="FX6600" s="49"/>
      <c r="FY6600" s="49"/>
      <c r="FZ6600" s="49"/>
      <c r="GA6600" s="49"/>
      <c r="GB6600" s="49"/>
      <c r="GC6600" s="49"/>
      <c r="GD6600" s="49"/>
      <c r="GE6600" s="49"/>
      <c r="GF6600" s="49"/>
      <c r="GG6600" s="49"/>
      <c r="GH6600" s="49"/>
      <c r="GI6600" s="49"/>
      <c r="GJ6600" s="49"/>
      <c r="GK6600" s="49"/>
      <c r="GL6600" s="49"/>
      <c r="GM6600" s="49"/>
      <c r="GN6600" s="49"/>
      <c r="GO6600" s="49"/>
      <c r="GP6600" s="49"/>
      <c r="GQ6600" s="49"/>
      <c r="GR6600" s="49"/>
      <c r="GS6600" s="49"/>
      <c r="GT6600" s="49"/>
      <c r="GU6600" s="49"/>
      <c r="GV6600" s="49"/>
      <c r="GW6600" s="49"/>
      <c r="GX6600" s="49"/>
      <c r="GY6600" s="49"/>
      <c r="GZ6600" s="49"/>
      <c r="HA6600" s="49"/>
      <c r="HB6600" s="49"/>
      <c r="HC6600" s="49"/>
      <c r="HD6600" s="49"/>
      <c r="HE6600" s="49"/>
      <c r="HF6600" s="49"/>
      <c r="HG6600" s="49"/>
      <c r="HH6600" s="49"/>
      <c r="HI6600" s="49"/>
      <c r="HJ6600" s="49"/>
      <c r="HK6600" s="49"/>
      <c r="HL6600" s="49"/>
      <c r="HM6600" s="49"/>
      <c r="HN6600" s="49"/>
      <c r="HO6600" s="49"/>
      <c r="HP6600" s="49"/>
      <c r="HQ6600" s="49"/>
      <c r="HR6600" s="49"/>
      <c r="HS6600" s="49"/>
      <c r="HT6600" s="49"/>
      <c r="HU6600" s="49"/>
      <c r="HV6600" s="49"/>
      <c r="HW6600" s="49"/>
      <c r="HX6600" s="49"/>
      <c r="HY6600" s="49"/>
      <c r="HZ6600" s="49"/>
      <c r="IA6600" s="49"/>
      <c r="IB6600" s="49"/>
      <c r="IC6600" s="49"/>
      <c r="ID6600" s="49"/>
      <c r="IE6600" s="49"/>
      <c r="IF6600" s="49"/>
      <c r="IG6600" s="49"/>
      <c r="IH6600" s="49"/>
    </row>
    <row r="6601" spans="1:242">
      <c r="A6601" s="32">
        <v>330</v>
      </c>
      <c r="B6601" s="210" t="s">
        <v>7687</v>
      </c>
      <c r="C6601" s="555" t="s">
        <v>7688</v>
      </c>
      <c r="D6601" s="52" t="s">
        <v>1808</v>
      </c>
      <c r="E6601" s="195"/>
      <c r="F6601" s="187"/>
      <c r="G6601" s="187"/>
      <c r="H6601" s="187"/>
      <c r="I6601" s="48"/>
      <c r="J6601" s="49"/>
      <c r="K6601" s="49"/>
      <c r="L6601" s="49"/>
      <c r="M6601" s="49"/>
      <c r="N6601" s="49"/>
      <c r="O6601" s="49"/>
      <c r="P6601" s="49"/>
      <c r="Q6601" s="49"/>
      <c r="R6601" s="49"/>
      <c r="S6601" s="49"/>
      <c r="T6601" s="49"/>
      <c r="U6601" s="49"/>
      <c r="V6601" s="49"/>
      <c r="W6601" s="49"/>
      <c r="X6601" s="49"/>
      <c r="Y6601" s="49"/>
      <c r="Z6601" s="49"/>
      <c r="AA6601" s="49"/>
      <c r="AB6601" s="49"/>
      <c r="AC6601" s="49"/>
      <c r="AD6601" s="49"/>
      <c r="AE6601" s="49"/>
      <c r="AF6601" s="49"/>
      <c r="AG6601" s="49"/>
      <c r="AH6601" s="49"/>
      <c r="AI6601" s="49"/>
      <c r="AJ6601" s="49"/>
      <c r="AK6601" s="49"/>
      <c r="AL6601" s="49"/>
      <c r="AM6601" s="49"/>
      <c r="AN6601" s="49"/>
      <c r="AO6601" s="49"/>
      <c r="AP6601" s="49"/>
      <c r="AQ6601" s="49"/>
      <c r="AR6601" s="49"/>
      <c r="AS6601" s="49"/>
      <c r="AT6601" s="49"/>
      <c r="AU6601" s="49"/>
      <c r="AV6601" s="49"/>
      <c r="AW6601" s="49"/>
      <c r="AX6601" s="49"/>
      <c r="AY6601" s="49"/>
      <c r="AZ6601" s="49"/>
      <c r="BA6601" s="49"/>
      <c r="BB6601" s="49"/>
      <c r="BC6601" s="49"/>
      <c r="BD6601" s="49"/>
      <c r="BE6601" s="49"/>
      <c r="BF6601" s="49"/>
      <c r="BG6601" s="49"/>
      <c r="BH6601" s="49"/>
      <c r="BI6601" s="49"/>
      <c r="BJ6601" s="49"/>
      <c r="BK6601" s="49"/>
      <c r="BL6601" s="49"/>
      <c r="BM6601" s="49"/>
      <c r="BN6601" s="49"/>
      <c r="BO6601" s="49"/>
      <c r="BP6601" s="49"/>
      <c r="BQ6601" s="49"/>
      <c r="BR6601" s="49"/>
      <c r="BS6601" s="49"/>
      <c r="BT6601" s="49"/>
      <c r="BU6601" s="49"/>
      <c r="BV6601" s="49"/>
      <c r="BW6601" s="49"/>
      <c r="BX6601" s="49"/>
      <c r="BY6601" s="49"/>
      <c r="BZ6601" s="49"/>
      <c r="CA6601" s="49"/>
      <c r="CB6601" s="49"/>
      <c r="CC6601" s="49"/>
      <c r="CD6601" s="49"/>
      <c r="CE6601" s="49"/>
      <c r="CF6601" s="49"/>
      <c r="CG6601" s="49"/>
      <c r="CH6601" s="49"/>
      <c r="CI6601" s="49"/>
      <c r="CJ6601" s="49"/>
      <c r="CK6601" s="49"/>
      <c r="CL6601" s="49"/>
      <c r="CM6601" s="49"/>
      <c r="CN6601" s="49"/>
      <c r="CO6601" s="49"/>
      <c r="CP6601" s="49"/>
      <c r="CQ6601" s="49"/>
      <c r="CR6601" s="49"/>
      <c r="CS6601" s="49"/>
      <c r="CT6601" s="49"/>
      <c r="CU6601" s="49"/>
      <c r="CV6601" s="49"/>
      <c r="CW6601" s="49"/>
      <c r="CX6601" s="49"/>
      <c r="CY6601" s="49"/>
      <c r="CZ6601" s="49"/>
      <c r="DA6601" s="49"/>
      <c r="DB6601" s="49"/>
      <c r="DC6601" s="49"/>
      <c r="DD6601" s="49"/>
      <c r="DE6601" s="49"/>
      <c r="DF6601" s="49"/>
      <c r="DG6601" s="49"/>
      <c r="DH6601" s="49"/>
      <c r="DI6601" s="49"/>
      <c r="DJ6601" s="49"/>
      <c r="DK6601" s="49"/>
      <c r="DL6601" s="49"/>
      <c r="DM6601" s="49"/>
      <c r="DN6601" s="49"/>
      <c r="DO6601" s="49"/>
      <c r="DP6601" s="49"/>
      <c r="DQ6601" s="49"/>
      <c r="DR6601" s="49"/>
      <c r="DS6601" s="49"/>
      <c r="DT6601" s="49"/>
      <c r="DU6601" s="49"/>
      <c r="DV6601" s="49"/>
      <c r="DW6601" s="49"/>
      <c r="DX6601" s="49"/>
      <c r="DY6601" s="49"/>
      <c r="DZ6601" s="49"/>
      <c r="EA6601" s="49"/>
      <c r="EB6601" s="49"/>
      <c r="EC6601" s="49"/>
      <c r="ED6601" s="49"/>
      <c r="EE6601" s="49"/>
      <c r="EF6601" s="49"/>
      <c r="EG6601" s="49"/>
      <c r="EH6601" s="49"/>
      <c r="EI6601" s="49"/>
      <c r="EJ6601" s="49"/>
      <c r="EK6601" s="49"/>
      <c r="EL6601" s="49"/>
      <c r="EM6601" s="49"/>
      <c r="EN6601" s="49"/>
      <c r="EO6601" s="49"/>
      <c r="EP6601" s="49"/>
      <c r="EQ6601" s="49"/>
      <c r="ER6601" s="49"/>
      <c r="ES6601" s="49"/>
      <c r="ET6601" s="49"/>
      <c r="EU6601" s="49"/>
      <c r="EV6601" s="49"/>
      <c r="EW6601" s="49"/>
      <c r="EX6601" s="49"/>
      <c r="EY6601" s="49"/>
      <c r="EZ6601" s="49"/>
      <c r="FA6601" s="49"/>
      <c r="FB6601" s="49"/>
      <c r="FC6601" s="49"/>
      <c r="FD6601" s="49"/>
      <c r="FE6601" s="49"/>
      <c r="FF6601" s="49"/>
      <c r="FG6601" s="49"/>
      <c r="FH6601" s="49"/>
      <c r="FI6601" s="49"/>
      <c r="FJ6601" s="49"/>
      <c r="FK6601" s="49"/>
      <c r="FL6601" s="49"/>
      <c r="FM6601" s="49"/>
      <c r="FN6601" s="49"/>
      <c r="FO6601" s="49"/>
      <c r="FP6601" s="49"/>
      <c r="FQ6601" s="49"/>
      <c r="FR6601" s="49"/>
      <c r="FS6601" s="49"/>
      <c r="FT6601" s="49"/>
      <c r="FU6601" s="49"/>
      <c r="FV6601" s="49"/>
      <c r="FW6601" s="49"/>
      <c r="FX6601" s="49"/>
      <c r="FY6601" s="49"/>
      <c r="FZ6601" s="49"/>
      <c r="GA6601" s="49"/>
      <c r="GB6601" s="49"/>
      <c r="GC6601" s="49"/>
      <c r="GD6601" s="49"/>
      <c r="GE6601" s="49"/>
      <c r="GF6601" s="49"/>
      <c r="GG6601" s="49"/>
      <c r="GH6601" s="49"/>
      <c r="GI6601" s="49"/>
      <c r="GJ6601" s="49"/>
      <c r="GK6601" s="49"/>
      <c r="GL6601" s="49"/>
      <c r="GM6601" s="49"/>
      <c r="GN6601" s="49"/>
      <c r="GO6601" s="49"/>
      <c r="GP6601" s="49"/>
      <c r="GQ6601" s="49"/>
      <c r="GR6601" s="49"/>
      <c r="GS6601" s="49"/>
      <c r="GT6601" s="49"/>
      <c r="GU6601" s="49"/>
      <c r="GV6601" s="49"/>
      <c r="GW6601" s="49"/>
      <c r="GX6601" s="49"/>
      <c r="GY6601" s="49"/>
      <c r="GZ6601" s="49"/>
      <c r="HA6601" s="49"/>
      <c r="HB6601" s="49"/>
      <c r="HC6601" s="49"/>
      <c r="HD6601" s="49"/>
      <c r="HE6601" s="49"/>
      <c r="HF6601" s="49"/>
      <c r="HG6601" s="49"/>
      <c r="HH6601" s="49"/>
      <c r="HI6601" s="49"/>
      <c r="HJ6601" s="49"/>
      <c r="HK6601" s="49"/>
      <c r="HL6601" s="49"/>
      <c r="HM6601" s="49"/>
      <c r="HN6601" s="49"/>
      <c r="HO6601" s="49"/>
      <c r="HP6601" s="49"/>
      <c r="HQ6601" s="49"/>
      <c r="HR6601" s="49"/>
      <c r="HS6601" s="49"/>
      <c r="HT6601" s="49"/>
      <c r="HU6601" s="49"/>
      <c r="HV6601" s="49"/>
      <c r="HW6601" s="49"/>
      <c r="HX6601" s="49"/>
      <c r="HY6601" s="49"/>
      <c r="HZ6601" s="49"/>
      <c r="IA6601" s="49"/>
      <c r="IB6601" s="49"/>
      <c r="IC6601" s="49"/>
      <c r="ID6601" s="49"/>
      <c r="IE6601" s="49"/>
      <c r="IF6601" s="49"/>
      <c r="IG6601" s="49"/>
      <c r="IH6601" s="49"/>
    </row>
    <row r="6602" spans="1:242">
      <c r="A6602" s="32">
        <v>331</v>
      </c>
      <c r="B6602" s="210" t="s">
        <v>7689</v>
      </c>
      <c r="C6602" s="555"/>
      <c r="D6602" s="52" t="s">
        <v>1808</v>
      </c>
      <c r="E6602" s="195">
        <f t="shared" ref="E6602:E6630" si="428">+F6602+G6602+H6602</f>
        <v>0</v>
      </c>
      <c r="F6602" s="187"/>
      <c r="G6602" s="187"/>
      <c r="H6602" s="187"/>
      <c r="I6602" s="48"/>
      <c r="J6602" s="49"/>
      <c r="K6602" s="49"/>
      <c r="L6602" s="49"/>
      <c r="M6602" s="49"/>
      <c r="N6602" s="49"/>
      <c r="O6602" s="49"/>
      <c r="P6602" s="49"/>
      <c r="Q6602" s="49"/>
      <c r="R6602" s="49"/>
      <c r="S6602" s="49"/>
      <c r="T6602" s="49"/>
      <c r="U6602" s="49"/>
      <c r="V6602" s="49"/>
      <c r="W6602" s="49"/>
      <c r="X6602" s="49"/>
      <c r="Y6602" s="49"/>
      <c r="Z6602" s="49"/>
      <c r="AA6602" s="49"/>
      <c r="AB6602" s="49"/>
      <c r="AC6602" s="49"/>
      <c r="AD6602" s="49"/>
      <c r="AE6602" s="49"/>
      <c r="AF6602" s="49"/>
      <c r="AG6602" s="49"/>
      <c r="AH6602" s="49"/>
      <c r="AI6602" s="49"/>
      <c r="AJ6602" s="49"/>
      <c r="AK6602" s="49"/>
      <c r="AL6602" s="49"/>
      <c r="AM6602" s="49"/>
      <c r="AN6602" s="49"/>
      <c r="AO6602" s="49"/>
      <c r="AP6602" s="49"/>
      <c r="AQ6602" s="49"/>
      <c r="AR6602" s="49"/>
      <c r="AS6602" s="49"/>
      <c r="AT6602" s="49"/>
      <c r="AU6602" s="49"/>
      <c r="AV6602" s="49"/>
      <c r="AW6602" s="49"/>
      <c r="AX6602" s="49"/>
      <c r="AY6602" s="49"/>
      <c r="AZ6602" s="49"/>
      <c r="BA6602" s="49"/>
      <c r="BB6602" s="49"/>
      <c r="BC6602" s="49"/>
      <c r="BD6602" s="49"/>
      <c r="BE6602" s="49"/>
      <c r="BF6602" s="49"/>
      <c r="BG6602" s="49"/>
      <c r="BH6602" s="49"/>
      <c r="BI6602" s="49"/>
      <c r="BJ6602" s="49"/>
      <c r="BK6602" s="49"/>
      <c r="BL6602" s="49"/>
      <c r="BM6602" s="49"/>
      <c r="BN6602" s="49"/>
      <c r="BO6602" s="49"/>
      <c r="BP6602" s="49"/>
      <c r="BQ6602" s="49"/>
      <c r="BR6602" s="49"/>
      <c r="BS6602" s="49"/>
      <c r="BT6602" s="49"/>
      <c r="BU6602" s="49"/>
      <c r="BV6602" s="49"/>
      <c r="BW6602" s="49"/>
      <c r="BX6602" s="49"/>
      <c r="BY6602" s="49"/>
      <c r="BZ6602" s="49"/>
      <c r="CA6602" s="49"/>
      <c r="CB6602" s="49"/>
      <c r="CC6602" s="49"/>
      <c r="CD6602" s="49"/>
      <c r="CE6602" s="49"/>
      <c r="CF6602" s="49"/>
      <c r="CG6602" s="49"/>
      <c r="CH6602" s="49"/>
      <c r="CI6602" s="49"/>
      <c r="CJ6602" s="49"/>
      <c r="CK6602" s="49"/>
      <c r="CL6602" s="49"/>
      <c r="CM6602" s="49"/>
      <c r="CN6602" s="49"/>
      <c r="CO6602" s="49"/>
      <c r="CP6602" s="49"/>
      <c r="CQ6602" s="49"/>
      <c r="CR6602" s="49"/>
      <c r="CS6602" s="49"/>
      <c r="CT6602" s="49"/>
      <c r="CU6602" s="49"/>
      <c r="CV6602" s="49"/>
      <c r="CW6602" s="49"/>
      <c r="CX6602" s="49"/>
      <c r="CY6602" s="49"/>
      <c r="CZ6602" s="49"/>
      <c r="DA6602" s="49"/>
      <c r="DB6602" s="49"/>
      <c r="DC6602" s="49"/>
      <c r="DD6602" s="49"/>
      <c r="DE6602" s="49"/>
      <c r="DF6602" s="49"/>
      <c r="DG6602" s="49"/>
      <c r="DH6602" s="49"/>
      <c r="DI6602" s="49"/>
      <c r="DJ6602" s="49"/>
      <c r="DK6602" s="49"/>
      <c r="DL6602" s="49"/>
      <c r="DM6602" s="49"/>
      <c r="DN6602" s="49"/>
      <c r="DO6602" s="49"/>
      <c r="DP6602" s="49"/>
      <c r="DQ6602" s="49"/>
      <c r="DR6602" s="49"/>
      <c r="DS6602" s="49"/>
      <c r="DT6602" s="49"/>
      <c r="DU6602" s="49"/>
      <c r="DV6602" s="49"/>
      <c r="DW6602" s="49"/>
      <c r="DX6602" s="49"/>
      <c r="DY6602" s="49"/>
      <c r="DZ6602" s="49"/>
      <c r="EA6602" s="49"/>
      <c r="EB6602" s="49"/>
      <c r="EC6602" s="49"/>
      <c r="ED6602" s="49"/>
      <c r="EE6602" s="49"/>
      <c r="EF6602" s="49"/>
      <c r="EG6602" s="49"/>
      <c r="EH6602" s="49"/>
      <c r="EI6602" s="49"/>
      <c r="EJ6602" s="49"/>
      <c r="EK6602" s="49"/>
      <c r="EL6602" s="49"/>
      <c r="EM6602" s="49"/>
      <c r="EN6602" s="49"/>
      <c r="EO6602" s="49"/>
      <c r="EP6602" s="49"/>
      <c r="EQ6602" s="49"/>
      <c r="ER6602" s="49"/>
      <c r="ES6602" s="49"/>
      <c r="ET6602" s="49"/>
      <c r="EU6602" s="49"/>
      <c r="EV6602" s="49"/>
      <c r="EW6602" s="49"/>
      <c r="EX6602" s="49"/>
      <c r="EY6602" s="49"/>
      <c r="EZ6602" s="49"/>
      <c r="FA6602" s="49"/>
      <c r="FB6602" s="49"/>
      <c r="FC6602" s="49"/>
      <c r="FD6602" s="49"/>
      <c r="FE6602" s="49"/>
      <c r="FF6602" s="49"/>
      <c r="FG6602" s="49"/>
      <c r="FH6602" s="49"/>
      <c r="FI6602" s="49"/>
      <c r="FJ6602" s="49"/>
      <c r="FK6602" s="49"/>
      <c r="FL6602" s="49"/>
      <c r="FM6602" s="49"/>
      <c r="FN6602" s="49"/>
      <c r="FO6602" s="49"/>
      <c r="FP6602" s="49"/>
      <c r="FQ6602" s="49"/>
      <c r="FR6602" s="49"/>
      <c r="FS6602" s="49"/>
      <c r="FT6602" s="49"/>
      <c r="FU6602" s="49"/>
      <c r="FV6602" s="49"/>
      <c r="FW6602" s="49"/>
      <c r="FX6602" s="49"/>
      <c r="FY6602" s="49"/>
      <c r="FZ6602" s="49"/>
      <c r="GA6602" s="49"/>
      <c r="GB6602" s="49"/>
      <c r="GC6602" s="49"/>
      <c r="GD6602" s="49"/>
      <c r="GE6602" s="49"/>
      <c r="GF6602" s="49"/>
      <c r="GG6602" s="49"/>
      <c r="GH6602" s="49"/>
      <c r="GI6602" s="49"/>
      <c r="GJ6602" s="49"/>
      <c r="GK6602" s="49"/>
      <c r="GL6602" s="49"/>
      <c r="GM6602" s="49"/>
      <c r="GN6602" s="49"/>
      <c r="GO6602" s="49"/>
      <c r="GP6602" s="49"/>
      <c r="GQ6602" s="49"/>
      <c r="GR6602" s="49"/>
      <c r="GS6602" s="49"/>
      <c r="GT6602" s="49"/>
      <c r="GU6602" s="49"/>
      <c r="GV6602" s="49"/>
      <c r="GW6602" s="49"/>
      <c r="GX6602" s="49"/>
      <c r="GY6602" s="49"/>
      <c r="GZ6602" s="49"/>
      <c r="HA6602" s="49"/>
      <c r="HB6602" s="49"/>
      <c r="HC6602" s="49"/>
      <c r="HD6602" s="49"/>
      <c r="HE6602" s="49"/>
      <c r="HF6602" s="49"/>
      <c r="HG6602" s="49"/>
      <c r="HH6602" s="49"/>
      <c r="HI6602" s="49"/>
      <c r="HJ6602" s="49"/>
      <c r="HK6602" s="49"/>
      <c r="HL6602" s="49"/>
      <c r="HM6602" s="49"/>
      <c r="HN6602" s="49"/>
      <c r="HO6602" s="49"/>
      <c r="HP6602" s="49"/>
      <c r="HQ6602" s="49"/>
      <c r="HR6602" s="49"/>
      <c r="HS6602" s="49"/>
      <c r="HT6602" s="49"/>
      <c r="HU6602" s="49"/>
      <c r="HV6602" s="49"/>
      <c r="HW6602" s="49"/>
      <c r="HX6602" s="49"/>
      <c r="HY6602" s="49"/>
      <c r="HZ6602" s="49"/>
      <c r="IA6602" s="49"/>
      <c r="IB6602" s="49"/>
      <c r="IC6602" s="49"/>
      <c r="ID6602" s="49"/>
      <c r="IE6602" s="49"/>
      <c r="IF6602" s="49"/>
      <c r="IG6602" s="49"/>
      <c r="IH6602" s="49"/>
    </row>
    <row r="6603" spans="1:242">
      <c r="A6603" s="32">
        <v>332</v>
      </c>
      <c r="B6603" s="210" t="s">
        <v>7690</v>
      </c>
      <c r="C6603" s="555" t="s">
        <v>7691</v>
      </c>
      <c r="D6603" s="52" t="s">
        <v>1808</v>
      </c>
      <c r="E6603" s="195">
        <f t="shared" si="428"/>
        <v>0</v>
      </c>
      <c r="F6603" s="187"/>
      <c r="G6603" s="187"/>
      <c r="H6603" s="187"/>
      <c r="I6603" s="48"/>
      <c r="J6603" s="49"/>
      <c r="K6603" s="49"/>
      <c r="L6603" s="49"/>
      <c r="M6603" s="49"/>
      <c r="N6603" s="49"/>
      <c r="O6603" s="49"/>
      <c r="P6603" s="49"/>
      <c r="Q6603" s="49"/>
      <c r="R6603" s="49"/>
      <c r="S6603" s="49"/>
      <c r="T6603" s="49"/>
      <c r="U6603" s="49"/>
      <c r="V6603" s="49"/>
      <c r="W6603" s="49"/>
      <c r="X6603" s="49"/>
      <c r="Y6603" s="49"/>
      <c r="Z6603" s="49"/>
      <c r="AA6603" s="49"/>
      <c r="AB6603" s="49"/>
      <c r="AC6603" s="49"/>
      <c r="AD6603" s="49"/>
      <c r="AE6603" s="49"/>
      <c r="AF6603" s="49"/>
      <c r="AG6603" s="49"/>
      <c r="AH6603" s="49"/>
      <c r="AI6603" s="49"/>
      <c r="AJ6603" s="49"/>
      <c r="AK6603" s="49"/>
      <c r="AL6603" s="49"/>
      <c r="AM6603" s="49"/>
      <c r="AN6603" s="49"/>
      <c r="AO6603" s="49"/>
      <c r="AP6603" s="49"/>
      <c r="AQ6603" s="49"/>
      <c r="AR6603" s="49"/>
      <c r="AS6603" s="49"/>
      <c r="AT6603" s="49"/>
      <c r="AU6603" s="49"/>
      <c r="AV6603" s="49"/>
      <c r="AW6603" s="49"/>
      <c r="AX6603" s="49"/>
      <c r="AY6603" s="49"/>
      <c r="AZ6603" s="49"/>
      <c r="BA6603" s="49"/>
      <c r="BB6603" s="49"/>
      <c r="BC6603" s="49"/>
      <c r="BD6603" s="49"/>
      <c r="BE6603" s="49"/>
      <c r="BF6603" s="49"/>
      <c r="BG6603" s="49"/>
      <c r="BH6603" s="49"/>
      <c r="BI6603" s="49"/>
      <c r="BJ6603" s="49"/>
      <c r="BK6603" s="49"/>
      <c r="BL6603" s="49"/>
      <c r="BM6603" s="49"/>
      <c r="BN6603" s="49"/>
      <c r="BO6603" s="49"/>
      <c r="BP6603" s="49"/>
      <c r="BQ6603" s="49"/>
      <c r="BR6603" s="49"/>
      <c r="BS6603" s="49"/>
      <c r="BT6603" s="49"/>
      <c r="BU6603" s="49"/>
      <c r="BV6603" s="49"/>
      <c r="BW6603" s="49"/>
      <c r="BX6603" s="49"/>
      <c r="BY6603" s="49"/>
      <c r="BZ6603" s="49"/>
      <c r="CA6603" s="49"/>
      <c r="CB6603" s="49"/>
      <c r="CC6603" s="49"/>
      <c r="CD6603" s="49"/>
      <c r="CE6603" s="49"/>
      <c r="CF6603" s="49"/>
      <c r="CG6603" s="49"/>
      <c r="CH6603" s="49"/>
      <c r="CI6603" s="49"/>
      <c r="CJ6603" s="49"/>
      <c r="CK6603" s="49"/>
      <c r="CL6603" s="49"/>
      <c r="CM6603" s="49"/>
      <c r="CN6603" s="49"/>
      <c r="CO6603" s="49"/>
      <c r="CP6603" s="49"/>
      <c r="CQ6603" s="49"/>
      <c r="CR6603" s="49"/>
      <c r="CS6603" s="49"/>
      <c r="CT6603" s="49"/>
      <c r="CU6603" s="49"/>
      <c r="CV6603" s="49"/>
      <c r="CW6603" s="49"/>
      <c r="CX6603" s="49"/>
      <c r="CY6603" s="49"/>
      <c r="CZ6603" s="49"/>
      <c r="DA6603" s="49"/>
      <c r="DB6603" s="49"/>
      <c r="DC6603" s="49"/>
      <c r="DD6603" s="49"/>
      <c r="DE6603" s="49"/>
      <c r="DF6603" s="49"/>
      <c r="DG6603" s="49"/>
      <c r="DH6603" s="49"/>
      <c r="DI6603" s="49"/>
      <c r="DJ6603" s="49"/>
      <c r="DK6603" s="49"/>
      <c r="DL6603" s="49"/>
      <c r="DM6603" s="49"/>
      <c r="DN6603" s="49"/>
      <c r="DO6603" s="49"/>
      <c r="DP6603" s="49"/>
      <c r="DQ6603" s="49"/>
      <c r="DR6603" s="49"/>
      <c r="DS6603" s="49"/>
      <c r="DT6603" s="49"/>
      <c r="DU6603" s="49"/>
      <c r="DV6603" s="49"/>
      <c r="DW6603" s="49"/>
      <c r="DX6603" s="49"/>
      <c r="DY6603" s="49"/>
      <c r="DZ6603" s="49"/>
      <c r="EA6603" s="49"/>
      <c r="EB6603" s="49"/>
      <c r="EC6603" s="49"/>
      <c r="ED6603" s="49"/>
      <c r="EE6603" s="49"/>
      <c r="EF6603" s="49"/>
      <c r="EG6603" s="49"/>
      <c r="EH6603" s="49"/>
      <c r="EI6603" s="49"/>
      <c r="EJ6603" s="49"/>
      <c r="EK6603" s="49"/>
      <c r="EL6603" s="49"/>
      <c r="EM6603" s="49"/>
      <c r="EN6603" s="49"/>
      <c r="EO6603" s="49"/>
      <c r="EP6603" s="49"/>
      <c r="EQ6603" s="49"/>
      <c r="ER6603" s="49"/>
      <c r="ES6603" s="49"/>
      <c r="ET6603" s="49"/>
      <c r="EU6603" s="49"/>
      <c r="EV6603" s="49"/>
      <c r="EW6603" s="49"/>
      <c r="EX6603" s="49"/>
      <c r="EY6603" s="49"/>
      <c r="EZ6603" s="49"/>
      <c r="FA6603" s="49"/>
      <c r="FB6603" s="49"/>
      <c r="FC6603" s="49"/>
      <c r="FD6603" s="49"/>
      <c r="FE6603" s="49"/>
      <c r="FF6603" s="49"/>
      <c r="FG6603" s="49"/>
      <c r="FH6603" s="49"/>
      <c r="FI6603" s="49"/>
      <c r="FJ6603" s="49"/>
      <c r="FK6603" s="49"/>
      <c r="FL6603" s="49"/>
      <c r="FM6603" s="49"/>
      <c r="FN6603" s="49"/>
      <c r="FO6603" s="49"/>
      <c r="FP6603" s="49"/>
      <c r="FQ6603" s="49"/>
      <c r="FR6603" s="49"/>
      <c r="FS6603" s="49"/>
      <c r="FT6603" s="49"/>
      <c r="FU6603" s="49"/>
      <c r="FV6603" s="49"/>
      <c r="FW6603" s="49"/>
      <c r="FX6603" s="49"/>
      <c r="FY6603" s="49"/>
      <c r="FZ6603" s="49"/>
      <c r="GA6603" s="49"/>
      <c r="GB6603" s="49"/>
      <c r="GC6603" s="49"/>
      <c r="GD6603" s="49"/>
      <c r="GE6603" s="49"/>
      <c r="GF6603" s="49"/>
      <c r="GG6603" s="49"/>
      <c r="GH6603" s="49"/>
      <c r="GI6603" s="49"/>
      <c r="GJ6603" s="49"/>
      <c r="GK6603" s="49"/>
      <c r="GL6603" s="49"/>
      <c r="GM6603" s="49"/>
      <c r="GN6603" s="49"/>
      <c r="GO6603" s="49"/>
      <c r="GP6603" s="49"/>
      <c r="GQ6603" s="49"/>
      <c r="GR6603" s="49"/>
      <c r="GS6603" s="49"/>
      <c r="GT6603" s="49"/>
      <c r="GU6603" s="49"/>
      <c r="GV6603" s="49"/>
      <c r="GW6603" s="49"/>
      <c r="GX6603" s="49"/>
      <c r="GY6603" s="49"/>
      <c r="GZ6603" s="49"/>
      <c r="HA6603" s="49"/>
      <c r="HB6603" s="49"/>
      <c r="HC6603" s="49"/>
      <c r="HD6603" s="49"/>
      <c r="HE6603" s="49"/>
      <c r="HF6603" s="49"/>
      <c r="HG6603" s="49"/>
      <c r="HH6603" s="49"/>
      <c r="HI6603" s="49"/>
      <c r="HJ6603" s="49"/>
      <c r="HK6603" s="49"/>
      <c r="HL6603" s="49"/>
      <c r="HM6603" s="49"/>
      <c r="HN6603" s="49"/>
      <c r="HO6603" s="49"/>
      <c r="HP6603" s="49"/>
      <c r="HQ6603" s="49"/>
      <c r="HR6603" s="49"/>
      <c r="HS6603" s="49"/>
      <c r="HT6603" s="49"/>
      <c r="HU6603" s="49"/>
      <c r="HV6603" s="49"/>
      <c r="HW6603" s="49"/>
      <c r="HX6603" s="49"/>
      <c r="HY6603" s="49"/>
      <c r="HZ6603" s="49"/>
      <c r="IA6603" s="49"/>
      <c r="IB6603" s="49"/>
      <c r="IC6603" s="49"/>
      <c r="ID6603" s="49"/>
      <c r="IE6603" s="49"/>
      <c r="IF6603" s="49"/>
      <c r="IG6603" s="49"/>
      <c r="IH6603" s="49"/>
    </row>
    <row r="6604" spans="1:242">
      <c r="A6604" s="32">
        <v>333</v>
      </c>
      <c r="B6604" s="210" t="s">
        <v>7692</v>
      </c>
      <c r="C6604" s="555" t="s">
        <v>7693</v>
      </c>
      <c r="D6604" s="52" t="s">
        <v>1808</v>
      </c>
      <c r="E6604" s="195">
        <f t="shared" si="428"/>
        <v>0</v>
      </c>
      <c r="F6604" s="187"/>
      <c r="G6604" s="187"/>
      <c r="H6604" s="187"/>
      <c r="I6604" s="48"/>
      <c r="J6604" s="49"/>
      <c r="K6604" s="49"/>
      <c r="L6604" s="49"/>
      <c r="M6604" s="49"/>
      <c r="N6604" s="49"/>
      <c r="O6604" s="49"/>
      <c r="P6604" s="49"/>
      <c r="Q6604" s="49"/>
      <c r="R6604" s="49"/>
      <c r="S6604" s="49"/>
      <c r="T6604" s="49"/>
      <c r="U6604" s="49"/>
      <c r="V6604" s="49"/>
      <c r="W6604" s="49"/>
      <c r="X6604" s="49"/>
      <c r="Y6604" s="49"/>
      <c r="Z6604" s="49"/>
      <c r="AA6604" s="49"/>
      <c r="AB6604" s="49"/>
      <c r="AC6604" s="49"/>
      <c r="AD6604" s="49"/>
      <c r="AE6604" s="49"/>
      <c r="AF6604" s="49"/>
      <c r="AG6604" s="49"/>
      <c r="AH6604" s="49"/>
      <c r="AI6604" s="49"/>
      <c r="AJ6604" s="49"/>
      <c r="AK6604" s="49"/>
      <c r="AL6604" s="49"/>
      <c r="AM6604" s="49"/>
      <c r="AN6604" s="49"/>
      <c r="AO6604" s="49"/>
      <c r="AP6604" s="49"/>
      <c r="AQ6604" s="49"/>
      <c r="AR6604" s="49"/>
      <c r="AS6604" s="49"/>
      <c r="AT6604" s="49"/>
      <c r="AU6604" s="49"/>
      <c r="AV6604" s="49"/>
      <c r="AW6604" s="49"/>
      <c r="AX6604" s="49"/>
      <c r="AY6604" s="49"/>
      <c r="AZ6604" s="49"/>
      <c r="BA6604" s="49"/>
      <c r="BB6604" s="49"/>
      <c r="BC6604" s="49"/>
      <c r="BD6604" s="49"/>
      <c r="BE6604" s="49"/>
      <c r="BF6604" s="49"/>
      <c r="BG6604" s="49"/>
      <c r="BH6604" s="49"/>
      <c r="BI6604" s="49"/>
      <c r="BJ6604" s="49"/>
      <c r="BK6604" s="49"/>
      <c r="BL6604" s="49"/>
      <c r="BM6604" s="49"/>
      <c r="BN6604" s="49"/>
      <c r="BO6604" s="49"/>
      <c r="BP6604" s="49"/>
      <c r="BQ6604" s="49"/>
      <c r="BR6604" s="49"/>
      <c r="BS6604" s="49"/>
      <c r="BT6604" s="49"/>
      <c r="BU6604" s="49"/>
      <c r="BV6604" s="49"/>
      <c r="BW6604" s="49"/>
      <c r="BX6604" s="49"/>
      <c r="BY6604" s="49"/>
      <c r="BZ6604" s="49"/>
      <c r="CA6604" s="49"/>
      <c r="CB6604" s="49"/>
      <c r="CC6604" s="49"/>
      <c r="CD6604" s="49"/>
      <c r="CE6604" s="49"/>
      <c r="CF6604" s="49"/>
      <c r="CG6604" s="49"/>
      <c r="CH6604" s="49"/>
      <c r="CI6604" s="49"/>
      <c r="CJ6604" s="49"/>
      <c r="CK6604" s="49"/>
      <c r="CL6604" s="49"/>
      <c r="CM6604" s="49"/>
      <c r="CN6604" s="49"/>
      <c r="CO6604" s="49"/>
      <c r="CP6604" s="49"/>
      <c r="CQ6604" s="49"/>
      <c r="CR6604" s="49"/>
      <c r="CS6604" s="49"/>
      <c r="CT6604" s="49"/>
      <c r="CU6604" s="49"/>
      <c r="CV6604" s="49"/>
      <c r="CW6604" s="49"/>
      <c r="CX6604" s="49"/>
      <c r="CY6604" s="49"/>
      <c r="CZ6604" s="49"/>
      <c r="DA6604" s="49"/>
      <c r="DB6604" s="49"/>
      <c r="DC6604" s="49"/>
      <c r="DD6604" s="49"/>
      <c r="DE6604" s="49"/>
      <c r="DF6604" s="49"/>
      <c r="DG6604" s="49"/>
      <c r="DH6604" s="49"/>
      <c r="DI6604" s="49"/>
      <c r="DJ6604" s="49"/>
      <c r="DK6604" s="49"/>
      <c r="DL6604" s="49"/>
      <c r="DM6604" s="49"/>
      <c r="DN6604" s="49"/>
      <c r="DO6604" s="49"/>
      <c r="DP6604" s="49"/>
      <c r="DQ6604" s="49"/>
      <c r="DR6604" s="49"/>
      <c r="DS6604" s="49"/>
      <c r="DT6604" s="49"/>
      <c r="DU6604" s="49"/>
      <c r="DV6604" s="49"/>
      <c r="DW6604" s="49"/>
      <c r="DX6604" s="49"/>
      <c r="DY6604" s="49"/>
      <c r="DZ6604" s="49"/>
      <c r="EA6604" s="49"/>
      <c r="EB6604" s="49"/>
      <c r="EC6604" s="49"/>
      <c r="ED6604" s="49"/>
      <c r="EE6604" s="49"/>
      <c r="EF6604" s="49"/>
      <c r="EG6604" s="49"/>
      <c r="EH6604" s="49"/>
      <c r="EI6604" s="49"/>
      <c r="EJ6604" s="49"/>
      <c r="EK6604" s="49"/>
      <c r="EL6604" s="49"/>
      <c r="EM6604" s="49"/>
      <c r="EN6604" s="49"/>
      <c r="EO6604" s="49"/>
      <c r="EP6604" s="49"/>
      <c r="EQ6604" s="49"/>
      <c r="ER6604" s="49"/>
      <c r="ES6604" s="49"/>
      <c r="ET6604" s="49"/>
      <c r="EU6604" s="49"/>
      <c r="EV6604" s="49"/>
      <c r="EW6604" s="49"/>
      <c r="EX6604" s="49"/>
      <c r="EY6604" s="49"/>
      <c r="EZ6604" s="49"/>
      <c r="FA6604" s="49"/>
      <c r="FB6604" s="49"/>
      <c r="FC6604" s="49"/>
      <c r="FD6604" s="49"/>
      <c r="FE6604" s="49"/>
      <c r="FF6604" s="49"/>
      <c r="FG6604" s="49"/>
      <c r="FH6604" s="49"/>
      <c r="FI6604" s="49"/>
      <c r="FJ6604" s="49"/>
      <c r="FK6604" s="49"/>
      <c r="FL6604" s="49"/>
      <c r="FM6604" s="49"/>
      <c r="FN6604" s="49"/>
      <c r="FO6604" s="49"/>
      <c r="FP6604" s="49"/>
      <c r="FQ6604" s="49"/>
      <c r="FR6604" s="49"/>
      <c r="FS6604" s="49"/>
      <c r="FT6604" s="49"/>
      <c r="FU6604" s="49"/>
      <c r="FV6604" s="49"/>
      <c r="FW6604" s="49"/>
      <c r="FX6604" s="49"/>
      <c r="FY6604" s="49"/>
      <c r="FZ6604" s="49"/>
      <c r="GA6604" s="49"/>
      <c r="GB6604" s="49"/>
      <c r="GC6604" s="49"/>
      <c r="GD6604" s="49"/>
      <c r="GE6604" s="49"/>
      <c r="GF6604" s="49"/>
      <c r="GG6604" s="49"/>
      <c r="GH6604" s="49"/>
      <c r="GI6604" s="49"/>
      <c r="GJ6604" s="49"/>
      <c r="GK6604" s="49"/>
      <c r="GL6604" s="49"/>
      <c r="GM6604" s="49"/>
      <c r="GN6604" s="49"/>
      <c r="GO6604" s="49"/>
      <c r="GP6604" s="49"/>
      <c r="GQ6604" s="49"/>
      <c r="GR6604" s="49"/>
      <c r="GS6604" s="49"/>
      <c r="GT6604" s="49"/>
      <c r="GU6604" s="49"/>
      <c r="GV6604" s="49"/>
      <c r="GW6604" s="49"/>
      <c r="GX6604" s="49"/>
      <c r="GY6604" s="49"/>
      <c r="GZ6604" s="49"/>
      <c r="HA6604" s="49"/>
      <c r="HB6604" s="49"/>
      <c r="HC6604" s="49"/>
      <c r="HD6604" s="49"/>
      <c r="HE6604" s="49"/>
      <c r="HF6604" s="49"/>
      <c r="HG6604" s="49"/>
      <c r="HH6604" s="49"/>
      <c r="HI6604" s="49"/>
      <c r="HJ6604" s="49"/>
      <c r="HK6604" s="49"/>
      <c r="HL6604" s="49"/>
      <c r="HM6604" s="49"/>
      <c r="HN6604" s="49"/>
      <c r="HO6604" s="49"/>
      <c r="HP6604" s="49"/>
      <c r="HQ6604" s="49"/>
      <c r="HR6604" s="49"/>
      <c r="HS6604" s="49"/>
      <c r="HT6604" s="49"/>
      <c r="HU6604" s="49"/>
      <c r="HV6604" s="49"/>
      <c r="HW6604" s="49"/>
      <c r="HX6604" s="49"/>
      <c r="HY6604" s="49"/>
      <c r="HZ6604" s="49"/>
      <c r="IA6604" s="49"/>
      <c r="IB6604" s="49"/>
      <c r="IC6604" s="49"/>
      <c r="ID6604" s="49"/>
      <c r="IE6604" s="49"/>
      <c r="IF6604" s="49"/>
      <c r="IG6604" s="49"/>
      <c r="IH6604" s="49"/>
    </row>
    <row r="6605" spans="1:242">
      <c r="A6605" s="32">
        <v>334</v>
      </c>
      <c r="B6605" s="210" t="s">
        <v>7694</v>
      </c>
      <c r="C6605" s="555"/>
      <c r="D6605" s="52" t="s">
        <v>1808</v>
      </c>
      <c r="E6605" s="195">
        <f t="shared" si="428"/>
        <v>0</v>
      </c>
      <c r="F6605" s="187"/>
      <c r="G6605" s="187"/>
      <c r="H6605" s="187"/>
      <c r="I6605" s="48"/>
      <c r="J6605" s="49"/>
      <c r="K6605" s="49"/>
      <c r="L6605" s="49"/>
      <c r="M6605" s="49"/>
      <c r="N6605" s="49"/>
      <c r="O6605" s="49"/>
      <c r="P6605" s="49"/>
      <c r="Q6605" s="49"/>
      <c r="R6605" s="49"/>
      <c r="S6605" s="49"/>
      <c r="T6605" s="49"/>
      <c r="U6605" s="49"/>
      <c r="V6605" s="49"/>
      <c r="W6605" s="49"/>
      <c r="X6605" s="49"/>
      <c r="Y6605" s="49"/>
      <c r="Z6605" s="49"/>
      <c r="AA6605" s="49"/>
      <c r="AB6605" s="49"/>
      <c r="AC6605" s="49"/>
      <c r="AD6605" s="49"/>
      <c r="AE6605" s="49"/>
      <c r="AF6605" s="49"/>
      <c r="AG6605" s="49"/>
      <c r="AH6605" s="49"/>
      <c r="AI6605" s="49"/>
      <c r="AJ6605" s="49"/>
      <c r="AK6605" s="49"/>
      <c r="AL6605" s="49"/>
      <c r="AM6605" s="49"/>
      <c r="AN6605" s="49"/>
      <c r="AO6605" s="49"/>
      <c r="AP6605" s="49"/>
      <c r="AQ6605" s="49"/>
      <c r="AR6605" s="49"/>
      <c r="AS6605" s="49"/>
      <c r="AT6605" s="49"/>
      <c r="AU6605" s="49"/>
      <c r="AV6605" s="49"/>
      <c r="AW6605" s="49"/>
      <c r="AX6605" s="49"/>
      <c r="AY6605" s="49"/>
      <c r="AZ6605" s="49"/>
      <c r="BA6605" s="49"/>
      <c r="BB6605" s="49"/>
      <c r="BC6605" s="49"/>
      <c r="BD6605" s="49"/>
      <c r="BE6605" s="49"/>
      <c r="BF6605" s="49"/>
      <c r="BG6605" s="49"/>
      <c r="BH6605" s="49"/>
      <c r="BI6605" s="49"/>
      <c r="BJ6605" s="49"/>
      <c r="BK6605" s="49"/>
      <c r="BL6605" s="49"/>
      <c r="BM6605" s="49"/>
      <c r="BN6605" s="49"/>
      <c r="BO6605" s="49"/>
      <c r="BP6605" s="49"/>
      <c r="BQ6605" s="49"/>
      <c r="BR6605" s="49"/>
      <c r="BS6605" s="49"/>
      <c r="BT6605" s="49"/>
      <c r="BU6605" s="49"/>
      <c r="BV6605" s="49"/>
      <c r="BW6605" s="49"/>
      <c r="BX6605" s="49"/>
      <c r="BY6605" s="49"/>
      <c r="BZ6605" s="49"/>
      <c r="CA6605" s="49"/>
      <c r="CB6605" s="49"/>
      <c r="CC6605" s="49"/>
      <c r="CD6605" s="49"/>
      <c r="CE6605" s="49"/>
      <c r="CF6605" s="49"/>
      <c r="CG6605" s="49"/>
      <c r="CH6605" s="49"/>
      <c r="CI6605" s="49"/>
      <c r="CJ6605" s="49"/>
      <c r="CK6605" s="49"/>
      <c r="CL6605" s="49"/>
      <c r="CM6605" s="49"/>
      <c r="CN6605" s="49"/>
      <c r="CO6605" s="49"/>
      <c r="CP6605" s="49"/>
      <c r="CQ6605" s="49"/>
      <c r="CR6605" s="49"/>
      <c r="CS6605" s="49"/>
      <c r="CT6605" s="49"/>
      <c r="CU6605" s="49"/>
      <c r="CV6605" s="49"/>
      <c r="CW6605" s="49"/>
      <c r="CX6605" s="49"/>
      <c r="CY6605" s="49"/>
      <c r="CZ6605" s="49"/>
      <c r="DA6605" s="49"/>
      <c r="DB6605" s="49"/>
      <c r="DC6605" s="49"/>
      <c r="DD6605" s="49"/>
      <c r="DE6605" s="49"/>
      <c r="DF6605" s="49"/>
      <c r="DG6605" s="49"/>
      <c r="DH6605" s="49"/>
      <c r="DI6605" s="49"/>
      <c r="DJ6605" s="49"/>
      <c r="DK6605" s="49"/>
      <c r="DL6605" s="49"/>
      <c r="DM6605" s="49"/>
      <c r="DN6605" s="49"/>
      <c r="DO6605" s="49"/>
      <c r="DP6605" s="49"/>
      <c r="DQ6605" s="49"/>
      <c r="DR6605" s="49"/>
      <c r="DS6605" s="49"/>
      <c r="DT6605" s="49"/>
      <c r="DU6605" s="49"/>
      <c r="DV6605" s="49"/>
      <c r="DW6605" s="49"/>
      <c r="DX6605" s="49"/>
      <c r="DY6605" s="49"/>
      <c r="DZ6605" s="49"/>
      <c r="EA6605" s="49"/>
      <c r="EB6605" s="49"/>
      <c r="EC6605" s="49"/>
      <c r="ED6605" s="49"/>
      <c r="EE6605" s="49"/>
      <c r="EF6605" s="49"/>
      <c r="EG6605" s="49"/>
      <c r="EH6605" s="49"/>
      <c r="EI6605" s="49"/>
      <c r="EJ6605" s="49"/>
      <c r="EK6605" s="49"/>
      <c r="EL6605" s="49"/>
      <c r="EM6605" s="49"/>
      <c r="EN6605" s="49"/>
      <c r="EO6605" s="49"/>
      <c r="EP6605" s="49"/>
      <c r="EQ6605" s="49"/>
      <c r="ER6605" s="49"/>
      <c r="ES6605" s="49"/>
      <c r="ET6605" s="49"/>
      <c r="EU6605" s="49"/>
      <c r="EV6605" s="49"/>
      <c r="EW6605" s="49"/>
      <c r="EX6605" s="49"/>
      <c r="EY6605" s="49"/>
      <c r="EZ6605" s="49"/>
      <c r="FA6605" s="49"/>
      <c r="FB6605" s="49"/>
      <c r="FC6605" s="49"/>
      <c r="FD6605" s="49"/>
      <c r="FE6605" s="49"/>
      <c r="FF6605" s="49"/>
      <c r="FG6605" s="49"/>
      <c r="FH6605" s="49"/>
      <c r="FI6605" s="49"/>
      <c r="FJ6605" s="49"/>
      <c r="FK6605" s="49"/>
      <c r="FL6605" s="49"/>
      <c r="FM6605" s="49"/>
      <c r="FN6605" s="49"/>
      <c r="FO6605" s="49"/>
      <c r="FP6605" s="49"/>
      <c r="FQ6605" s="49"/>
      <c r="FR6605" s="49"/>
      <c r="FS6605" s="49"/>
      <c r="FT6605" s="49"/>
      <c r="FU6605" s="49"/>
      <c r="FV6605" s="49"/>
      <c r="FW6605" s="49"/>
      <c r="FX6605" s="49"/>
      <c r="FY6605" s="49"/>
      <c r="FZ6605" s="49"/>
      <c r="GA6605" s="49"/>
      <c r="GB6605" s="49"/>
      <c r="GC6605" s="49"/>
      <c r="GD6605" s="49"/>
      <c r="GE6605" s="49"/>
      <c r="GF6605" s="49"/>
      <c r="GG6605" s="49"/>
      <c r="GH6605" s="49"/>
      <c r="GI6605" s="49"/>
      <c r="GJ6605" s="49"/>
      <c r="GK6605" s="49"/>
      <c r="GL6605" s="49"/>
      <c r="GM6605" s="49"/>
      <c r="GN6605" s="49"/>
      <c r="GO6605" s="49"/>
      <c r="GP6605" s="49"/>
      <c r="GQ6605" s="49"/>
      <c r="GR6605" s="49"/>
      <c r="GS6605" s="49"/>
      <c r="GT6605" s="49"/>
      <c r="GU6605" s="49"/>
      <c r="GV6605" s="49"/>
      <c r="GW6605" s="49"/>
      <c r="GX6605" s="49"/>
      <c r="GY6605" s="49"/>
      <c r="GZ6605" s="49"/>
      <c r="HA6605" s="49"/>
      <c r="HB6605" s="49"/>
      <c r="HC6605" s="49"/>
      <c r="HD6605" s="49"/>
      <c r="HE6605" s="49"/>
      <c r="HF6605" s="49"/>
      <c r="HG6605" s="49"/>
      <c r="HH6605" s="49"/>
      <c r="HI6605" s="49"/>
      <c r="HJ6605" s="49"/>
      <c r="HK6605" s="49"/>
      <c r="HL6605" s="49"/>
      <c r="HM6605" s="49"/>
      <c r="HN6605" s="49"/>
      <c r="HO6605" s="49"/>
      <c r="HP6605" s="49"/>
      <c r="HQ6605" s="49"/>
      <c r="HR6605" s="49"/>
      <c r="HS6605" s="49"/>
      <c r="HT6605" s="49"/>
      <c r="HU6605" s="49"/>
      <c r="HV6605" s="49"/>
      <c r="HW6605" s="49"/>
      <c r="HX6605" s="49"/>
      <c r="HY6605" s="49"/>
      <c r="HZ6605" s="49"/>
      <c r="IA6605" s="49"/>
      <c r="IB6605" s="49"/>
      <c r="IC6605" s="49"/>
      <c r="ID6605" s="49"/>
      <c r="IE6605" s="49"/>
      <c r="IF6605" s="49"/>
      <c r="IG6605" s="49"/>
      <c r="IH6605" s="49"/>
    </row>
    <row r="6606" spans="1:242">
      <c r="A6606" s="32">
        <v>335</v>
      </c>
      <c r="B6606" s="210" t="s">
        <v>7695</v>
      </c>
      <c r="C6606" s="555"/>
      <c r="D6606" s="52" t="s">
        <v>1808</v>
      </c>
      <c r="E6606" s="195">
        <f t="shared" si="428"/>
        <v>0</v>
      </c>
      <c r="F6606" s="187"/>
      <c r="G6606" s="187"/>
      <c r="H6606" s="187"/>
      <c r="I6606" s="48"/>
      <c r="J6606" s="49"/>
      <c r="K6606" s="49"/>
      <c r="L6606" s="49"/>
      <c r="M6606" s="49"/>
      <c r="N6606" s="49"/>
      <c r="O6606" s="49"/>
      <c r="P6606" s="49"/>
      <c r="Q6606" s="49"/>
      <c r="R6606" s="49"/>
      <c r="S6606" s="49"/>
      <c r="T6606" s="49"/>
      <c r="U6606" s="49"/>
      <c r="V6606" s="49"/>
      <c r="W6606" s="49"/>
      <c r="X6606" s="49"/>
      <c r="Y6606" s="49"/>
      <c r="Z6606" s="49"/>
      <c r="AA6606" s="49"/>
      <c r="AB6606" s="49"/>
      <c r="AC6606" s="49"/>
      <c r="AD6606" s="49"/>
      <c r="AE6606" s="49"/>
      <c r="AF6606" s="49"/>
      <c r="AG6606" s="49"/>
      <c r="AH6606" s="49"/>
      <c r="AI6606" s="49"/>
      <c r="AJ6606" s="49"/>
      <c r="AK6606" s="49"/>
      <c r="AL6606" s="49"/>
      <c r="AM6606" s="49"/>
      <c r="AN6606" s="49"/>
      <c r="AO6606" s="49"/>
      <c r="AP6606" s="49"/>
      <c r="AQ6606" s="49"/>
      <c r="AR6606" s="49"/>
      <c r="AS6606" s="49"/>
      <c r="AT6606" s="49"/>
      <c r="AU6606" s="49"/>
      <c r="AV6606" s="49"/>
      <c r="AW6606" s="49"/>
      <c r="AX6606" s="49"/>
      <c r="AY6606" s="49"/>
      <c r="AZ6606" s="49"/>
      <c r="BA6606" s="49"/>
      <c r="BB6606" s="49"/>
      <c r="BC6606" s="49"/>
      <c r="BD6606" s="49"/>
      <c r="BE6606" s="49"/>
      <c r="BF6606" s="49"/>
      <c r="BG6606" s="49"/>
      <c r="BH6606" s="49"/>
      <c r="BI6606" s="49"/>
      <c r="BJ6606" s="49"/>
      <c r="BK6606" s="49"/>
      <c r="BL6606" s="49"/>
      <c r="BM6606" s="49"/>
      <c r="BN6606" s="49"/>
      <c r="BO6606" s="49"/>
      <c r="BP6606" s="49"/>
      <c r="BQ6606" s="49"/>
      <c r="BR6606" s="49"/>
      <c r="BS6606" s="49"/>
      <c r="BT6606" s="49"/>
      <c r="BU6606" s="49"/>
      <c r="BV6606" s="49"/>
      <c r="BW6606" s="49"/>
      <c r="BX6606" s="49"/>
      <c r="BY6606" s="49"/>
      <c r="BZ6606" s="49"/>
      <c r="CA6606" s="49"/>
      <c r="CB6606" s="49"/>
      <c r="CC6606" s="49"/>
      <c r="CD6606" s="49"/>
      <c r="CE6606" s="49"/>
      <c r="CF6606" s="49"/>
      <c r="CG6606" s="49"/>
      <c r="CH6606" s="49"/>
      <c r="CI6606" s="49"/>
      <c r="CJ6606" s="49"/>
      <c r="CK6606" s="49"/>
      <c r="CL6606" s="49"/>
      <c r="CM6606" s="49"/>
      <c r="CN6606" s="49"/>
      <c r="CO6606" s="49"/>
      <c r="CP6606" s="49"/>
      <c r="CQ6606" s="49"/>
      <c r="CR6606" s="49"/>
      <c r="CS6606" s="49"/>
      <c r="CT6606" s="49"/>
      <c r="CU6606" s="49"/>
      <c r="CV6606" s="49"/>
      <c r="CW6606" s="49"/>
      <c r="CX6606" s="49"/>
      <c r="CY6606" s="49"/>
      <c r="CZ6606" s="49"/>
      <c r="DA6606" s="49"/>
      <c r="DB6606" s="49"/>
      <c r="DC6606" s="49"/>
      <c r="DD6606" s="49"/>
      <c r="DE6606" s="49"/>
      <c r="DF6606" s="49"/>
      <c r="DG6606" s="49"/>
      <c r="DH6606" s="49"/>
      <c r="DI6606" s="49"/>
      <c r="DJ6606" s="49"/>
      <c r="DK6606" s="49"/>
      <c r="DL6606" s="49"/>
      <c r="DM6606" s="49"/>
      <c r="DN6606" s="49"/>
      <c r="DO6606" s="49"/>
      <c r="DP6606" s="49"/>
      <c r="DQ6606" s="49"/>
      <c r="DR6606" s="49"/>
      <c r="DS6606" s="49"/>
      <c r="DT6606" s="49"/>
      <c r="DU6606" s="49"/>
      <c r="DV6606" s="49"/>
      <c r="DW6606" s="49"/>
      <c r="DX6606" s="49"/>
      <c r="DY6606" s="49"/>
      <c r="DZ6606" s="49"/>
      <c r="EA6606" s="49"/>
      <c r="EB6606" s="49"/>
      <c r="EC6606" s="49"/>
      <c r="ED6606" s="49"/>
      <c r="EE6606" s="49"/>
      <c r="EF6606" s="49"/>
      <c r="EG6606" s="49"/>
      <c r="EH6606" s="49"/>
      <c r="EI6606" s="49"/>
      <c r="EJ6606" s="49"/>
      <c r="EK6606" s="49"/>
      <c r="EL6606" s="49"/>
      <c r="EM6606" s="49"/>
      <c r="EN6606" s="49"/>
      <c r="EO6606" s="49"/>
      <c r="EP6606" s="49"/>
      <c r="EQ6606" s="49"/>
      <c r="ER6606" s="49"/>
      <c r="ES6606" s="49"/>
      <c r="ET6606" s="49"/>
      <c r="EU6606" s="49"/>
      <c r="EV6606" s="49"/>
      <c r="EW6606" s="49"/>
      <c r="EX6606" s="49"/>
      <c r="EY6606" s="49"/>
      <c r="EZ6606" s="49"/>
      <c r="FA6606" s="49"/>
      <c r="FB6606" s="49"/>
      <c r="FC6606" s="49"/>
      <c r="FD6606" s="49"/>
      <c r="FE6606" s="49"/>
      <c r="FF6606" s="49"/>
      <c r="FG6606" s="49"/>
      <c r="FH6606" s="49"/>
      <c r="FI6606" s="49"/>
      <c r="FJ6606" s="49"/>
      <c r="FK6606" s="49"/>
      <c r="FL6606" s="49"/>
      <c r="FM6606" s="49"/>
      <c r="FN6606" s="49"/>
      <c r="FO6606" s="49"/>
      <c r="FP6606" s="49"/>
      <c r="FQ6606" s="49"/>
      <c r="FR6606" s="49"/>
      <c r="FS6606" s="49"/>
      <c r="FT6606" s="49"/>
      <c r="FU6606" s="49"/>
      <c r="FV6606" s="49"/>
      <c r="FW6606" s="49"/>
      <c r="FX6606" s="49"/>
      <c r="FY6606" s="49"/>
      <c r="FZ6606" s="49"/>
      <c r="GA6606" s="49"/>
      <c r="GB6606" s="49"/>
      <c r="GC6606" s="49"/>
      <c r="GD6606" s="49"/>
      <c r="GE6606" s="49"/>
      <c r="GF6606" s="49"/>
      <c r="GG6606" s="49"/>
      <c r="GH6606" s="49"/>
      <c r="GI6606" s="49"/>
      <c r="GJ6606" s="49"/>
      <c r="GK6606" s="49"/>
      <c r="GL6606" s="49"/>
      <c r="GM6606" s="49"/>
      <c r="GN6606" s="49"/>
      <c r="GO6606" s="49"/>
      <c r="GP6606" s="49"/>
      <c r="GQ6606" s="49"/>
      <c r="GR6606" s="49"/>
      <c r="GS6606" s="49"/>
      <c r="GT6606" s="49"/>
      <c r="GU6606" s="49"/>
      <c r="GV6606" s="49"/>
      <c r="GW6606" s="49"/>
      <c r="GX6606" s="49"/>
      <c r="GY6606" s="49"/>
      <c r="GZ6606" s="49"/>
      <c r="HA6606" s="49"/>
      <c r="HB6606" s="49"/>
      <c r="HC6606" s="49"/>
      <c r="HD6606" s="49"/>
      <c r="HE6606" s="49"/>
      <c r="HF6606" s="49"/>
      <c r="HG6606" s="49"/>
      <c r="HH6606" s="49"/>
      <c r="HI6606" s="49"/>
      <c r="HJ6606" s="49"/>
      <c r="HK6606" s="49"/>
      <c r="HL6606" s="49"/>
      <c r="HM6606" s="49"/>
      <c r="HN6606" s="49"/>
      <c r="HO6606" s="49"/>
      <c r="HP6606" s="49"/>
      <c r="HQ6606" s="49"/>
      <c r="HR6606" s="49"/>
      <c r="HS6606" s="49"/>
      <c r="HT6606" s="49"/>
      <c r="HU6606" s="49"/>
      <c r="HV6606" s="49"/>
      <c r="HW6606" s="49"/>
      <c r="HX6606" s="49"/>
      <c r="HY6606" s="49"/>
      <c r="HZ6606" s="49"/>
      <c r="IA6606" s="49"/>
      <c r="IB6606" s="49"/>
      <c r="IC6606" s="49"/>
      <c r="ID6606" s="49"/>
      <c r="IE6606" s="49"/>
      <c r="IF6606" s="49"/>
      <c r="IG6606" s="49"/>
      <c r="IH6606" s="49"/>
    </row>
    <row r="6607" spans="1:242">
      <c r="A6607" s="32">
        <v>336</v>
      </c>
      <c r="B6607" s="210" t="s">
        <v>2830</v>
      </c>
      <c r="C6607" s="555"/>
      <c r="D6607" s="52" t="s">
        <v>1808</v>
      </c>
      <c r="E6607" s="195">
        <f t="shared" si="428"/>
        <v>0</v>
      </c>
      <c r="F6607" s="187"/>
      <c r="G6607" s="187"/>
      <c r="H6607" s="187"/>
      <c r="I6607" s="48"/>
      <c r="J6607" s="49"/>
      <c r="K6607" s="49"/>
      <c r="L6607" s="49"/>
      <c r="M6607" s="49"/>
      <c r="N6607" s="49"/>
      <c r="O6607" s="49"/>
      <c r="P6607" s="49"/>
      <c r="Q6607" s="49"/>
      <c r="R6607" s="49"/>
      <c r="S6607" s="49"/>
      <c r="T6607" s="49"/>
      <c r="U6607" s="49"/>
      <c r="V6607" s="49"/>
      <c r="W6607" s="49"/>
      <c r="X6607" s="49"/>
      <c r="Y6607" s="49"/>
      <c r="Z6607" s="49"/>
      <c r="AA6607" s="49"/>
      <c r="AB6607" s="49"/>
      <c r="AC6607" s="49"/>
      <c r="AD6607" s="49"/>
      <c r="AE6607" s="49"/>
      <c r="AF6607" s="49"/>
      <c r="AG6607" s="49"/>
      <c r="AH6607" s="49"/>
      <c r="AI6607" s="49"/>
      <c r="AJ6607" s="49"/>
      <c r="AK6607" s="49"/>
      <c r="AL6607" s="49"/>
      <c r="AM6607" s="49"/>
      <c r="AN6607" s="49"/>
      <c r="AO6607" s="49"/>
      <c r="AP6607" s="49"/>
      <c r="AQ6607" s="49"/>
      <c r="AR6607" s="49"/>
      <c r="AS6607" s="49"/>
      <c r="AT6607" s="49"/>
      <c r="AU6607" s="49"/>
      <c r="AV6607" s="49"/>
      <c r="AW6607" s="49"/>
      <c r="AX6607" s="49"/>
      <c r="AY6607" s="49"/>
      <c r="AZ6607" s="49"/>
      <c r="BA6607" s="49"/>
      <c r="BB6607" s="49"/>
      <c r="BC6607" s="49"/>
      <c r="BD6607" s="49"/>
      <c r="BE6607" s="49"/>
      <c r="BF6607" s="49"/>
      <c r="BG6607" s="49"/>
      <c r="BH6607" s="49"/>
      <c r="BI6607" s="49"/>
      <c r="BJ6607" s="49"/>
      <c r="BK6607" s="49"/>
      <c r="BL6607" s="49"/>
      <c r="BM6607" s="49"/>
      <c r="BN6607" s="49"/>
      <c r="BO6607" s="49"/>
      <c r="BP6607" s="49"/>
      <c r="BQ6607" s="49"/>
      <c r="BR6607" s="49"/>
      <c r="BS6607" s="49"/>
      <c r="BT6607" s="49"/>
      <c r="BU6607" s="49"/>
      <c r="BV6607" s="49"/>
      <c r="BW6607" s="49"/>
      <c r="BX6607" s="49"/>
      <c r="BY6607" s="49"/>
      <c r="BZ6607" s="49"/>
      <c r="CA6607" s="49"/>
      <c r="CB6607" s="49"/>
      <c r="CC6607" s="49"/>
      <c r="CD6607" s="49"/>
      <c r="CE6607" s="49"/>
      <c r="CF6607" s="49"/>
      <c r="CG6607" s="49"/>
      <c r="CH6607" s="49"/>
      <c r="CI6607" s="49"/>
      <c r="CJ6607" s="49"/>
      <c r="CK6607" s="49"/>
      <c r="CL6607" s="49"/>
      <c r="CM6607" s="49"/>
      <c r="CN6607" s="49"/>
      <c r="CO6607" s="49"/>
      <c r="CP6607" s="49"/>
      <c r="CQ6607" s="49"/>
      <c r="CR6607" s="49"/>
      <c r="CS6607" s="49"/>
      <c r="CT6607" s="49"/>
      <c r="CU6607" s="49"/>
      <c r="CV6607" s="49"/>
      <c r="CW6607" s="49"/>
      <c r="CX6607" s="49"/>
      <c r="CY6607" s="49"/>
      <c r="CZ6607" s="49"/>
      <c r="DA6607" s="49"/>
      <c r="DB6607" s="49"/>
      <c r="DC6607" s="49"/>
      <c r="DD6607" s="49"/>
      <c r="DE6607" s="49"/>
      <c r="DF6607" s="49"/>
      <c r="DG6607" s="49"/>
      <c r="DH6607" s="49"/>
      <c r="DI6607" s="49"/>
      <c r="DJ6607" s="49"/>
      <c r="DK6607" s="49"/>
      <c r="DL6607" s="49"/>
      <c r="DM6607" s="49"/>
      <c r="DN6607" s="49"/>
      <c r="DO6607" s="49"/>
      <c r="DP6607" s="49"/>
      <c r="DQ6607" s="49"/>
      <c r="DR6607" s="49"/>
      <c r="DS6607" s="49"/>
      <c r="DT6607" s="49"/>
      <c r="DU6607" s="49"/>
      <c r="DV6607" s="49"/>
      <c r="DW6607" s="49"/>
      <c r="DX6607" s="49"/>
      <c r="DY6607" s="49"/>
      <c r="DZ6607" s="49"/>
      <c r="EA6607" s="49"/>
      <c r="EB6607" s="49"/>
      <c r="EC6607" s="49"/>
      <c r="ED6607" s="49"/>
      <c r="EE6607" s="49"/>
      <c r="EF6607" s="49"/>
      <c r="EG6607" s="49"/>
      <c r="EH6607" s="49"/>
      <c r="EI6607" s="49"/>
      <c r="EJ6607" s="49"/>
      <c r="EK6607" s="49"/>
      <c r="EL6607" s="49"/>
      <c r="EM6607" s="49"/>
      <c r="EN6607" s="49"/>
      <c r="EO6607" s="49"/>
      <c r="EP6607" s="49"/>
      <c r="EQ6607" s="49"/>
      <c r="ER6607" s="49"/>
      <c r="ES6607" s="49"/>
      <c r="ET6607" s="49"/>
      <c r="EU6607" s="49"/>
      <c r="EV6607" s="49"/>
      <c r="EW6607" s="49"/>
      <c r="EX6607" s="49"/>
      <c r="EY6607" s="49"/>
      <c r="EZ6607" s="49"/>
      <c r="FA6607" s="49"/>
      <c r="FB6607" s="49"/>
      <c r="FC6607" s="49"/>
      <c r="FD6607" s="49"/>
      <c r="FE6607" s="49"/>
      <c r="FF6607" s="49"/>
      <c r="FG6607" s="49"/>
      <c r="FH6607" s="49"/>
      <c r="FI6607" s="49"/>
      <c r="FJ6607" s="49"/>
      <c r="FK6607" s="49"/>
      <c r="FL6607" s="49"/>
      <c r="FM6607" s="49"/>
      <c r="FN6607" s="49"/>
      <c r="FO6607" s="49"/>
      <c r="FP6607" s="49"/>
      <c r="FQ6607" s="49"/>
      <c r="FR6607" s="49"/>
      <c r="FS6607" s="49"/>
      <c r="FT6607" s="49"/>
      <c r="FU6607" s="49"/>
      <c r="FV6607" s="49"/>
      <c r="FW6607" s="49"/>
      <c r="FX6607" s="49"/>
      <c r="FY6607" s="49"/>
      <c r="FZ6607" s="49"/>
      <c r="GA6607" s="49"/>
      <c r="GB6607" s="49"/>
      <c r="GC6607" s="49"/>
      <c r="GD6607" s="49"/>
      <c r="GE6607" s="49"/>
      <c r="GF6607" s="49"/>
      <c r="GG6607" s="49"/>
      <c r="GH6607" s="49"/>
      <c r="GI6607" s="49"/>
      <c r="GJ6607" s="49"/>
      <c r="GK6607" s="49"/>
      <c r="GL6607" s="49"/>
      <c r="GM6607" s="49"/>
      <c r="GN6607" s="49"/>
      <c r="GO6607" s="49"/>
      <c r="GP6607" s="49"/>
      <c r="GQ6607" s="49"/>
      <c r="GR6607" s="49"/>
      <c r="GS6607" s="49"/>
      <c r="GT6607" s="49"/>
      <c r="GU6607" s="49"/>
      <c r="GV6607" s="49"/>
      <c r="GW6607" s="49"/>
      <c r="GX6607" s="49"/>
      <c r="GY6607" s="49"/>
      <c r="GZ6607" s="49"/>
      <c r="HA6607" s="49"/>
      <c r="HB6607" s="49"/>
      <c r="HC6607" s="49"/>
      <c r="HD6607" s="49"/>
      <c r="HE6607" s="49"/>
      <c r="HF6607" s="49"/>
      <c r="HG6607" s="49"/>
      <c r="HH6607" s="49"/>
      <c r="HI6607" s="49"/>
      <c r="HJ6607" s="49"/>
      <c r="HK6607" s="49"/>
      <c r="HL6607" s="49"/>
      <c r="HM6607" s="49"/>
      <c r="HN6607" s="49"/>
      <c r="HO6607" s="49"/>
      <c r="HP6607" s="49"/>
      <c r="HQ6607" s="49"/>
      <c r="HR6607" s="49"/>
      <c r="HS6607" s="49"/>
      <c r="HT6607" s="49"/>
      <c r="HU6607" s="49"/>
      <c r="HV6607" s="49"/>
      <c r="HW6607" s="49"/>
      <c r="HX6607" s="49"/>
      <c r="HY6607" s="49"/>
      <c r="HZ6607" s="49"/>
      <c r="IA6607" s="49"/>
      <c r="IB6607" s="49"/>
      <c r="IC6607" s="49"/>
      <c r="ID6607" s="49"/>
      <c r="IE6607" s="49"/>
      <c r="IF6607" s="49"/>
      <c r="IG6607" s="49"/>
      <c r="IH6607" s="49"/>
    </row>
    <row r="6608" spans="1:242">
      <c r="A6608" s="32">
        <v>337</v>
      </c>
      <c r="B6608" s="210" t="s">
        <v>4807</v>
      </c>
      <c r="C6608" s="555"/>
      <c r="D6608" s="52" t="s">
        <v>1808</v>
      </c>
      <c r="E6608" s="195">
        <f t="shared" si="428"/>
        <v>0</v>
      </c>
      <c r="F6608" s="187"/>
      <c r="G6608" s="187"/>
      <c r="H6608" s="187"/>
      <c r="I6608" s="48"/>
      <c r="J6608" s="49"/>
      <c r="K6608" s="49"/>
      <c r="L6608" s="49"/>
      <c r="M6608" s="49"/>
      <c r="N6608" s="49"/>
      <c r="O6608" s="49"/>
      <c r="P6608" s="49"/>
      <c r="Q6608" s="49"/>
      <c r="R6608" s="49"/>
      <c r="S6608" s="49"/>
      <c r="T6608" s="49"/>
      <c r="U6608" s="49"/>
      <c r="V6608" s="49"/>
      <c r="W6608" s="49"/>
      <c r="X6608" s="49"/>
      <c r="Y6608" s="49"/>
      <c r="Z6608" s="49"/>
      <c r="AA6608" s="49"/>
      <c r="AB6608" s="49"/>
      <c r="AC6608" s="49"/>
      <c r="AD6608" s="49"/>
      <c r="AE6608" s="49"/>
      <c r="AF6608" s="49"/>
      <c r="AG6608" s="49"/>
      <c r="AH6608" s="49"/>
      <c r="AI6608" s="49"/>
      <c r="AJ6608" s="49"/>
      <c r="AK6608" s="49"/>
      <c r="AL6608" s="49"/>
      <c r="AM6608" s="49"/>
      <c r="AN6608" s="49"/>
      <c r="AO6608" s="49"/>
      <c r="AP6608" s="49"/>
      <c r="AQ6608" s="49"/>
      <c r="AR6608" s="49"/>
      <c r="AS6608" s="49"/>
      <c r="AT6608" s="49"/>
      <c r="AU6608" s="49"/>
      <c r="AV6608" s="49"/>
      <c r="AW6608" s="49"/>
      <c r="AX6608" s="49"/>
      <c r="AY6608" s="49"/>
      <c r="AZ6608" s="49"/>
      <c r="BA6608" s="49"/>
      <c r="BB6608" s="49"/>
      <c r="BC6608" s="49"/>
      <c r="BD6608" s="49"/>
      <c r="BE6608" s="49"/>
      <c r="BF6608" s="49"/>
      <c r="BG6608" s="49"/>
      <c r="BH6608" s="49"/>
      <c r="BI6608" s="49"/>
      <c r="BJ6608" s="49"/>
      <c r="BK6608" s="49"/>
      <c r="BL6608" s="49"/>
      <c r="BM6608" s="49"/>
      <c r="BN6608" s="49"/>
      <c r="BO6608" s="49"/>
      <c r="BP6608" s="49"/>
      <c r="BQ6608" s="49"/>
      <c r="BR6608" s="49"/>
      <c r="BS6608" s="49"/>
      <c r="BT6608" s="49"/>
      <c r="BU6608" s="49"/>
      <c r="BV6608" s="49"/>
      <c r="BW6608" s="49"/>
      <c r="BX6608" s="49"/>
      <c r="BY6608" s="49"/>
      <c r="BZ6608" s="49"/>
      <c r="CA6608" s="49"/>
      <c r="CB6608" s="49"/>
      <c r="CC6608" s="49"/>
      <c r="CD6608" s="49"/>
      <c r="CE6608" s="49"/>
      <c r="CF6608" s="49"/>
      <c r="CG6608" s="49"/>
      <c r="CH6608" s="49"/>
      <c r="CI6608" s="49"/>
      <c r="CJ6608" s="49"/>
      <c r="CK6608" s="49"/>
      <c r="CL6608" s="49"/>
      <c r="CM6608" s="49"/>
      <c r="CN6608" s="49"/>
      <c r="CO6608" s="49"/>
      <c r="CP6608" s="49"/>
      <c r="CQ6608" s="49"/>
      <c r="CR6608" s="49"/>
      <c r="CS6608" s="49"/>
      <c r="CT6608" s="49"/>
      <c r="CU6608" s="49"/>
      <c r="CV6608" s="49"/>
      <c r="CW6608" s="49"/>
      <c r="CX6608" s="49"/>
      <c r="CY6608" s="49"/>
      <c r="CZ6608" s="49"/>
      <c r="DA6608" s="49"/>
      <c r="DB6608" s="49"/>
      <c r="DC6608" s="49"/>
      <c r="DD6608" s="49"/>
      <c r="DE6608" s="49"/>
      <c r="DF6608" s="49"/>
      <c r="DG6608" s="49"/>
      <c r="DH6608" s="49"/>
      <c r="DI6608" s="49"/>
      <c r="DJ6608" s="49"/>
      <c r="DK6608" s="49"/>
      <c r="DL6608" s="49"/>
      <c r="DM6608" s="49"/>
      <c r="DN6608" s="49"/>
      <c r="DO6608" s="49"/>
      <c r="DP6608" s="49"/>
      <c r="DQ6608" s="49"/>
      <c r="DR6608" s="49"/>
      <c r="DS6608" s="49"/>
      <c r="DT6608" s="49"/>
      <c r="DU6608" s="49"/>
      <c r="DV6608" s="49"/>
      <c r="DW6608" s="49"/>
      <c r="DX6608" s="49"/>
      <c r="DY6608" s="49"/>
      <c r="DZ6608" s="49"/>
      <c r="EA6608" s="49"/>
      <c r="EB6608" s="49"/>
      <c r="EC6608" s="49"/>
      <c r="ED6608" s="49"/>
      <c r="EE6608" s="49"/>
      <c r="EF6608" s="49"/>
      <c r="EG6608" s="49"/>
      <c r="EH6608" s="49"/>
      <c r="EI6608" s="49"/>
      <c r="EJ6608" s="49"/>
      <c r="EK6608" s="49"/>
      <c r="EL6608" s="49"/>
      <c r="EM6608" s="49"/>
      <c r="EN6608" s="49"/>
      <c r="EO6608" s="49"/>
      <c r="EP6608" s="49"/>
      <c r="EQ6608" s="49"/>
      <c r="ER6608" s="49"/>
      <c r="ES6608" s="49"/>
      <c r="ET6608" s="49"/>
      <c r="EU6608" s="49"/>
      <c r="EV6608" s="49"/>
      <c r="EW6608" s="49"/>
      <c r="EX6608" s="49"/>
      <c r="EY6608" s="49"/>
      <c r="EZ6608" s="49"/>
      <c r="FA6608" s="49"/>
      <c r="FB6608" s="49"/>
      <c r="FC6608" s="49"/>
      <c r="FD6608" s="49"/>
      <c r="FE6608" s="49"/>
      <c r="FF6608" s="49"/>
      <c r="FG6608" s="49"/>
      <c r="FH6608" s="49"/>
      <c r="FI6608" s="49"/>
      <c r="FJ6608" s="49"/>
      <c r="FK6608" s="49"/>
      <c r="FL6608" s="49"/>
      <c r="FM6608" s="49"/>
      <c r="FN6608" s="49"/>
      <c r="FO6608" s="49"/>
      <c r="FP6608" s="49"/>
      <c r="FQ6608" s="49"/>
      <c r="FR6608" s="49"/>
      <c r="FS6608" s="49"/>
      <c r="FT6608" s="49"/>
      <c r="FU6608" s="49"/>
      <c r="FV6608" s="49"/>
      <c r="FW6608" s="49"/>
      <c r="FX6608" s="49"/>
      <c r="FY6608" s="49"/>
      <c r="FZ6608" s="49"/>
      <c r="GA6608" s="49"/>
      <c r="GB6608" s="49"/>
      <c r="GC6608" s="49"/>
      <c r="GD6608" s="49"/>
      <c r="GE6608" s="49"/>
      <c r="GF6608" s="49"/>
      <c r="GG6608" s="49"/>
      <c r="GH6608" s="49"/>
      <c r="GI6608" s="49"/>
      <c r="GJ6608" s="49"/>
      <c r="GK6608" s="49"/>
      <c r="GL6608" s="49"/>
      <c r="GM6608" s="49"/>
      <c r="GN6608" s="49"/>
      <c r="GO6608" s="49"/>
      <c r="GP6608" s="49"/>
      <c r="GQ6608" s="49"/>
      <c r="GR6608" s="49"/>
      <c r="GS6608" s="49"/>
      <c r="GT6608" s="49"/>
      <c r="GU6608" s="49"/>
      <c r="GV6608" s="49"/>
      <c r="GW6608" s="49"/>
      <c r="GX6608" s="49"/>
      <c r="GY6608" s="49"/>
      <c r="GZ6608" s="49"/>
      <c r="HA6608" s="49"/>
      <c r="HB6608" s="49"/>
      <c r="HC6608" s="49"/>
      <c r="HD6608" s="49"/>
      <c r="HE6608" s="49"/>
      <c r="HF6608" s="49"/>
      <c r="HG6608" s="49"/>
      <c r="HH6608" s="49"/>
      <c r="HI6608" s="49"/>
      <c r="HJ6608" s="49"/>
      <c r="HK6608" s="49"/>
      <c r="HL6608" s="49"/>
      <c r="HM6608" s="49"/>
      <c r="HN6608" s="49"/>
      <c r="HO6608" s="49"/>
      <c r="HP6608" s="49"/>
      <c r="HQ6608" s="49"/>
      <c r="HR6608" s="49"/>
      <c r="HS6608" s="49"/>
      <c r="HT6608" s="49"/>
      <c r="HU6608" s="49"/>
      <c r="HV6608" s="49"/>
      <c r="HW6608" s="49"/>
      <c r="HX6608" s="49"/>
      <c r="HY6608" s="49"/>
      <c r="HZ6608" s="49"/>
      <c r="IA6608" s="49"/>
      <c r="IB6608" s="49"/>
      <c r="IC6608" s="49"/>
      <c r="ID6608" s="49"/>
      <c r="IE6608" s="49"/>
      <c r="IF6608" s="49"/>
      <c r="IG6608" s="49"/>
      <c r="IH6608" s="49"/>
    </row>
    <row r="6609" spans="1:242">
      <c r="A6609" s="32">
        <v>338</v>
      </c>
      <c r="B6609" s="210" t="s">
        <v>7696</v>
      </c>
      <c r="C6609" s="555"/>
      <c r="D6609" s="52" t="s">
        <v>1808</v>
      </c>
      <c r="E6609" s="195">
        <f t="shared" si="428"/>
        <v>0</v>
      </c>
      <c r="F6609" s="187"/>
      <c r="G6609" s="187"/>
      <c r="H6609" s="187"/>
      <c r="I6609" s="48"/>
      <c r="J6609" s="49"/>
      <c r="K6609" s="49"/>
      <c r="L6609" s="49"/>
      <c r="M6609" s="49"/>
      <c r="N6609" s="49"/>
      <c r="O6609" s="49"/>
      <c r="P6609" s="49"/>
      <c r="Q6609" s="49"/>
      <c r="R6609" s="49"/>
      <c r="S6609" s="49"/>
      <c r="T6609" s="49"/>
      <c r="U6609" s="49"/>
      <c r="V6609" s="49"/>
      <c r="W6609" s="49"/>
      <c r="X6609" s="49"/>
      <c r="Y6609" s="49"/>
      <c r="Z6609" s="49"/>
      <c r="AA6609" s="49"/>
      <c r="AB6609" s="49"/>
      <c r="AC6609" s="49"/>
      <c r="AD6609" s="49"/>
      <c r="AE6609" s="49"/>
      <c r="AF6609" s="49"/>
      <c r="AG6609" s="49"/>
      <c r="AH6609" s="49"/>
      <c r="AI6609" s="49"/>
      <c r="AJ6609" s="49"/>
      <c r="AK6609" s="49"/>
      <c r="AL6609" s="49"/>
      <c r="AM6609" s="49"/>
      <c r="AN6609" s="49"/>
      <c r="AO6609" s="49"/>
      <c r="AP6609" s="49"/>
      <c r="AQ6609" s="49"/>
      <c r="AR6609" s="49"/>
      <c r="AS6609" s="49"/>
      <c r="AT6609" s="49"/>
      <c r="AU6609" s="49"/>
      <c r="AV6609" s="49"/>
      <c r="AW6609" s="49"/>
      <c r="AX6609" s="49"/>
      <c r="AY6609" s="49"/>
      <c r="AZ6609" s="49"/>
      <c r="BA6609" s="49"/>
      <c r="BB6609" s="49"/>
      <c r="BC6609" s="49"/>
      <c r="BD6609" s="49"/>
      <c r="BE6609" s="49"/>
      <c r="BF6609" s="49"/>
      <c r="BG6609" s="49"/>
      <c r="BH6609" s="49"/>
      <c r="BI6609" s="49"/>
      <c r="BJ6609" s="49"/>
      <c r="BK6609" s="49"/>
      <c r="BL6609" s="49"/>
      <c r="BM6609" s="49"/>
      <c r="BN6609" s="49"/>
      <c r="BO6609" s="49"/>
      <c r="BP6609" s="49"/>
      <c r="BQ6609" s="49"/>
      <c r="BR6609" s="49"/>
      <c r="BS6609" s="49"/>
      <c r="BT6609" s="49"/>
      <c r="BU6609" s="49"/>
      <c r="BV6609" s="49"/>
      <c r="BW6609" s="49"/>
      <c r="BX6609" s="49"/>
      <c r="BY6609" s="49"/>
      <c r="BZ6609" s="49"/>
      <c r="CA6609" s="49"/>
      <c r="CB6609" s="49"/>
      <c r="CC6609" s="49"/>
      <c r="CD6609" s="49"/>
      <c r="CE6609" s="49"/>
      <c r="CF6609" s="49"/>
      <c r="CG6609" s="49"/>
      <c r="CH6609" s="49"/>
      <c r="CI6609" s="49"/>
      <c r="CJ6609" s="49"/>
      <c r="CK6609" s="49"/>
      <c r="CL6609" s="49"/>
      <c r="CM6609" s="49"/>
      <c r="CN6609" s="49"/>
      <c r="CO6609" s="49"/>
      <c r="CP6609" s="49"/>
      <c r="CQ6609" s="49"/>
      <c r="CR6609" s="49"/>
      <c r="CS6609" s="49"/>
      <c r="CT6609" s="49"/>
      <c r="CU6609" s="49"/>
      <c r="CV6609" s="49"/>
      <c r="CW6609" s="49"/>
      <c r="CX6609" s="49"/>
      <c r="CY6609" s="49"/>
      <c r="CZ6609" s="49"/>
      <c r="DA6609" s="49"/>
      <c r="DB6609" s="49"/>
      <c r="DC6609" s="49"/>
      <c r="DD6609" s="49"/>
      <c r="DE6609" s="49"/>
      <c r="DF6609" s="49"/>
      <c r="DG6609" s="49"/>
      <c r="DH6609" s="49"/>
      <c r="DI6609" s="49"/>
      <c r="DJ6609" s="49"/>
      <c r="DK6609" s="49"/>
      <c r="DL6609" s="49"/>
      <c r="DM6609" s="49"/>
      <c r="DN6609" s="49"/>
      <c r="DO6609" s="49"/>
      <c r="DP6609" s="49"/>
      <c r="DQ6609" s="49"/>
      <c r="DR6609" s="49"/>
      <c r="DS6609" s="49"/>
      <c r="DT6609" s="49"/>
      <c r="DU6609" s="49"/>
      <c r="DV6609" s="49"/>
      <c r="DW6609" s="49"/>
      <c r="DX6609" s="49"/>
      <c r="DY6609" s="49"/>
      <c r="DZ6609" s="49"/>
      <c r="EA6609" s="49"/>
      <c r="EB6609" s="49"/>
      <c r="EC6609" s="49"/>
      <c r="ED6609" s="49"/>
      <c r="EE6609" s="49"/>
      <c r="EF6609" s="49"/>
      <c r="EG6609" s="49"/>
      <c r="EH6609" s="49"/>
      <c r="EI6609" s="49"/>
      <c r="EJ6609" s="49"/>
      <c r="EK6609" s="49"/>
      <c r="EL6609" s="49"/>
      <c r="EM6609" s="49"/>
      <c r="EN6609" s="49"/>
      <c r="EO6609" s="49"/>
      <c r="EP6609" s="49"/>
      <c r="EQ6609" s="49"/>
      <c r="ER6609" s="49"/>
      <c r="ES6609" s="49"/>
      <c r="ET6609" s="49"/>
      <c r="EU6609" s="49"/>
      <c r="EV6609" s="49"/>
      <c r="EW6609" s="49"/>
      <c r="EX6609" s="49"/>
      <c r="EY6609" s="49"/>
      <c r="EZ6609" s="49"/>
      <c r="FA6609" s="49"/>
      <c r="FB6609" s="49"/>
      <c r="FC6609" s="49"/>
      <c r="FD6609" s="49"/>
      <c r="FE6609" s="49"/>
      <c r="FF6609" s="49"/>
      <c r="FG6609" s="49"/>
      <c r="FH6609" s="49"/>
      <c r="FI6609" s="49"/>
      <c r="FJ6609" s="49"/>
      <c r="FK6609" s="49"/>
      <c r="FL6609" s="49"/>
      <c r="FM6609" s="49"/>
      <c r="FN6609" s="49"/>
      <c r="FO6609" s="49"/>
      <c r="FP6609" s="49"/>
      <c r="FQ6609" s="49"/>
      <c r="FR6609" s="49"/>
      <c r="FS6609" s="49"/>
      <c r="FT6609" s="49"/>
      <c r="FU6609" s="49"/>
      <c r="FV6609" s="49"/>
      <c r="FW6609" s="49"/>
      <c r="FX6609" s="49"/>
      <c r="FY6609" s="49"/>
      <c r="FZ6609" s="49"/>
      <c r="GA6609" s="49"/>
      <c r="GB6609" s="49"/>
      <c r="GC6609" s="49"/>
      <c r="GD6609" s="49"/>
      <c r="GE6609" s="49"/>
      <c r="GF6609" s="49"/>
      <c r="GG6609" s="49"/>
      <c r="GH6609" s="49"/>
      <c r="GI6609" s="49"/>
      <c r="GJ6609" s="49"/>
      <c r="GK6609" s="49"/>
      <c r="GL6609" s="49"/>
      <c r="GM6609" s="49"/>
      <c r="GN6609" s="49"/>
      <c r="GO6609" s="49"/>
      <c r="GP6609" s="49"/>
      <c r="GQ6609" s="49"/>
      <c r="GR6609" s="49"/>
      <c r="GS6609" s="49"/>
      <c r="GT6609" s="49"/>
      <c r="GU6609" s="49"/>
      <c r="GV6609" s="49"/>
      <c r="GW6609" s="49"/>
      <c r="GX6609" s="49"/>
      <c r="GY6609" s="49"/>
      <c r="GZ6609" s="49"/>
      <c r="HA6609" s="49"/>
      <c r="HB6609" s="49"/>
      <c r="HC6609" s="49"/>
      <c r="HD6609" s="49"/>
      <c r="HE6609" s="49"/>
      <c r="HF6609" s="49"/>
      <c r="HG6609" s="49"/>
      <c r="HH6609" s="49"/>
      <c r="HI6609" s="49"/>
      <c r="HJ6609" s="49"/>
      <c r="HK6609" s="49"/>
      <c r="HL6609" s="49"/>
      <c r="HM6609" s="49"/>
      <c r="HN6609" s="49"/>
      <c r="HO6609" s="49"/>
      <c r="HP6609" s="49"/>
      <c r="HQ6609" s="49"/>
      <c r="HR6609" s="49"/>
      <c r="HS6609" s="49"/>
      <c r="HT6609" s="49"/>
      <c r="HU6609" s="49"/>
      <c r="HV6609" s="49"/>
      <c r="HW6609" s="49"/>
      <c r="HX6609" s="49"/>
      <c r="HY6609" s="49"/>
      <c r="HZ6609" s="49"/>
      <c r="IA6609" s="49"/>
      <c r="IB6609" s="49"/>
      <c r="IC6609" s="49"/>
      <c r="ID6609" s="49"/>
      <c r="IE6609" s="49"/>
      <c r="IF6609" s="49"/>
      <c r="IG6609" s="49"/>
      <c r="IH6609" s="49"/>
    </row>
    <row r="6610" spans="1:242">
      <c r="A6610" s="32">
        <v>339</v>
      </c>
      <c r="B6610" s="210" t="s">
        <v>6995</v>
      </c>
      <c r="C6610" s="555"/>
      <c r="D6610" s="52" t="s">
        <v>1808</v>
      </c>
      <c r="E6610" s="195">
        <f t="shared" si="428"/>
        <v>0</v>
      </c>
      <c r="F6610" s="572"/>
      <c r="G6610" s="187"/>
      <c r="H6610" s="187"/>
      <c r="I6610" s="48"/>
      <c r="J6610" s="49"/>
      <c r="K6610" s="49"/>
      <c r="L6610" s="49"/>
      <c r="M6610" s="49"/>
      <c r="N6610" s="49"/>
      <c r="O6610" s="49"/>
      <c r="P6610" s="49"/>
      <c r="Q6610" s="49"/>
      <c r="R6610" s="49"/>
      <c r="S6610" s="49"/>
      <c r="T6610" s="49"/>
      <c r="U6610" s="49"/>
      <c r="V6610" s="49"/>
      <c r="W6610" s="49"/>
      <c r="X6610" s="49"/>
      <c r="Y6610" s="49"/>
      <c r="Z6610" s="49"/>
      <c r="AA6610" s="49"/>
      <c r="AB6610" s="49"/>
      <c r="AC6610" s="49"/>
      <c r="AD6610" s="49"/>
      <c r="AE6610" s="49"/>
      <c r="AF6610" s="49"/>
      <c r="AG6610" s="49"/>
      <c r="AH6610" s="49"/>
      <c r="AI6610" s="49"/>
      <c r="AJ6610" s="49"/>
      <c r="AK6610" s="49"/>
      <c r="AL6610" s="49"/>
      <c r="AM6610" s="49"/>
      <c r="AN6610" s="49"/>
      <c r="AO6610" s="49"/>
      <c r="AP6610" s="49"/>
      <c r="AQ6610" s="49"/>
      <c r="AR6610" s="49"/>
      <c r="AS6610" s="49"/>
      <c r="AT6610" s="49"/>
      <c r="AU6610" s="49"/>
      <c r="AV6610" s="49"/>
      <c r="AW6610" s="49"/>
      <c r="AX6610" s="49"/>
      <c r="AY6610" s="49"/>
      <c r="AZ6610" s="49"/>
      <c r="BA6610" s="49"/>
      <c r="BB6610" s="49"/>
      <c r="BC6610" s="49"/>
      <c r="BD6610" s="49"/>
      <c r="BE6610" s="49"/>
      <c r="BF6610" s="49"/>
      <c r="BG6610" s="49"/>
      <c r="BH6610" s="49"/>
      <c r="BI6610" s="49"/>
      <c r="BJ6610" s="49"/>
      <c r="BK6610" s="49"/>
      <c r="BL6610" s="49"/>
      <c r="BM6610" s="49"/>
      <c r="BN6610" s="49"/>
      <c r="BO6610" s="49"/>
      <c r="BP6610" s="49"/>
      <c r="BQ6610" s="49"/>
      <c r="BR6610" s="49"/>
      <c r="BS6610" s="49"/>
      <c r="BT6610" s="49"/>
      <c r="BU6610" s="49"/>
      <c r="BV6610" s="49"/>
      <c r="BW6610" s="49"/>
      <c r="BX6610" s="49"/>
      <c r="BY6610" s="49"/>
      <c r="BZ6610" s="49"/>
      <c r="CA6610" s="49"/>
      <c r="CB6610" s="49"/>
      <c r="CC6610" s="49"/>
      <c r="CD6610" s="49"/>
      <c r="CE6610" s="49"/>
      <c r="CF6610" s="49"/>
      <c r="CG6610" s="49"/>
      <c r="CH6610" s="49"/>
      <c r="CI6610" s="49"/>
      <c r="CJ6610" s="49"/>
      <c r="CK6610" s="49"/>
      <c r="CL6610" s="49"/>
      <c r="CM6610" s="49"/>
      <c r="CN6610" s="49"/>
      <c r="CO6610" s="49"/>
      <c r="CP6610" s="49"/>
      <c r="CQ6610" s="49"/>
      <c r="CR6610" s="49"/>
      <c r="CS6610" s="49"/>
      <c r="CT6610" s="49"/>
      <c r="CU6610" s="49"/>
      <c r="CV6610" s="49"/>
      <c r="CW6610" s="49"/>
      <c r="CX6610" s="49"/>
      <c r="CY6610" s="49"/>
      <c r="CZ6610" s="49"/>
      <c r="DA6610" s="49"/>
      <c r="DB6610" s="49"/>
      <c r="DC6610" s="49"/>
      <c r="DD6610" s="49"/>
      <c r="DE6610" s="49"/>
      <c r="DF6610" s="49"/>
      <c r="DG6610" s="49"/>
      <c r="DH6610" s="49"/>
      <c r="DI6610" s="49"/>
      <c r="DJ6610" s="49"/>
      <c r="DK6610" s="49"/>
      <c r="DL6610" s="49"/>
      <c r="DM6610" s="49"/>
      <c r="DN6610" s="49"/>
      <c r="DO6610" s="49"/>
      <c r="DP6610" s="49"/>
      <c r="DQ6610" s="49"/>
      <c r="DR6610" s="49"/>
      <c r="DS6610" s="49"/>
      <c r="DT6610" s="49"/>
      <c r="DU6610" s="49"/>
      <c r="DV6610" s="49"/>
      <c r="DW6610" s="49"/>
      <c r="DX6610" s="49"/>
      <c r="DY6610" s="49"/>
      <c r="DZ6610" s="49"/>
      <c r="EA6610" s="49"/>
      <c r="EB6610" s="49"/>
      <c r="EC6610" s="49"/>
      <c r="ED6610" s="49"/>
      <c r="EE6610" s="49"/>
      <c r="EF6610" s="49"/>
      <c r="EG6610" s="49"/>
      <c r="EH6610" s="49"/>
      <c r="EI6610" s="49"/>
      <c r="EJ6610" s="49"/>
      <c r="EK6610" s="49"/>
      <c r="EL6610" s="49"/>
      <c r="EM6610" s="49"/>
      <c r="EN6610" s="49"/>
      <c r="EO6610" s="49"/>
      <c r="EP6610" s="49"/>
      <c r="EQ6610" s="49"/>
      <c r="ER6610" s="49"/>
      <c r="ES6610" s="49"/>
      <c r="ET6610" s="49"/>
      <c r="EU6610" s="49"/>
      <c r="EV6610" s="49"/>
      <c r="EW6610" s="49"/>
      <c r="EX6610" s="49"/>
      <c r="EY6610" s="49"/>
      <c r="EZ6610" s="49"/>
      <c r="FA6610" s="49"/>
      <c r="FB6610" s="49"/>
      <c r="FC6610" s="49"/>
      <c r="FD6610" s="49"/>
      <c r="FE6610" s="49"/>
      <c r="FF6610" s="49"/>
      <c r="FG6610" s="49"/>
      <c r="FH6610" s="49"/>
      <c r="FI6610" s="49"/>
      <c r="FJ6610" s="49"/>
      <c r="FK6610" s="49"/>
      <c r="FL6610" s="49"/>
      <c r="FM6610" s="49"/>
      <c r="FN6610" s="49"/>
      <c r="FO6610" s="49"/>
      <c r="FP6610" s="49"/>
      <c r="FQ6610" s="49"/>
      <c r="FR6610" s="49"/>
      <c r="FS6610" s="49"/>
      <c r="FT6610" s="49"/>
      <c r="FU6610" s="49"/>
      <c r="FV6610" s="49"/>
      <c r="FW6610" s="49"/>
      <c r="FX6610" s="49"/>
      <c r="FY6610" s="49"/>
      <c r="FZ6610" s="49"/>
      <c r="GA6610" s="49"/>
      <c r="GB6610" s="49"/>
      <c r="GC6610" s="49"/>
      <c r="GD6610" s="49"/>
      <c r="GE6610" s="49"/>
      <c r="GF6610" s="49"/>
      <c r="GG6610" s="49"/>
      <c r="GH6610" s="49"/>
      <c r="GI6610" s="49"/>
      <c r="GJ6610" s="49"/>
      <c r="GK6610" s="49"/>
      <c r="GL6610" s="49"/>
      <c r="GM6610" s="49"/>
      <c r="GN6610" s="49"/>
      <c r="GO6610" s="49"/>
      <c r="GP6610" s="49"/>
      <c r="GQ6610" s="49"/>
      <c r="GR6610" s="49"/>
      <c r="GS6610" s="49"/>
      <c r="GT6610" s="49"/>
      <c r="GU6610" s="49"/>
      <c r="GV6610" s="49"/>
      <c r="GW6610" s="49"/>
      <c r="GX6610" s="49"/>
      <c r="GY6610" s="49"/>
      <c r="GZ6610" s="49"/>
      <c r="HA6610" s="49"/>
      <c r="HB6610" s="49"/>
      <c r="HC6610" s="49"/>
      <c r="HD6610" s="49"/>
      <c r="HE6610" s="49"/>
      <c r="HF6610" s="49"/>
      <c r="HG6610" s="49"/>
      <c r="HH6610" s="49"/>
      <c r="HI6610" s="49"/>
      <c r="HJ6610" s="49"/>
      <c r="HK6610" s="49"/>
      <c r="HL6610" s="49"/>
      <c r="HM6610" s="49"/>
      <c r="HN6610" s="49"/>
      <c r="HO6610" s="49"/>
      <c r="HP6610" s="49"/>
      <c r="HQ6610" s="49"/>
      <c r="HR6610" s="49"/>
      <c r="HS6610" s="49"/>
      <c r="HT6610" s="49"/>
      <c r="HU6610" s="49"/>
      <c r="HV6610" s="49"/>
      <c r="HW6610" s="49"/>
      <c r="HX6610" s="49"/>
      <c r="HY6610" s="49"/>
      <c r="HZ6610" s="49"/>
      <c r="IA6610" s="49"/>
      <c r="IB6610" s="49"/>
      <c r="IC6610" s="49"/>
      <c r="ID6610" s="49"/>
      <c r="IE6610" s="49"/>
      <c r="IF6610" s="49"/>
      <c r="IG6610" s="49"/>
      <c r="IH6610" s="49"/>
    </row>
    <row r="6611" spans="1:242">
      <c r="A6611" s="32">
        <v>340</v>
      </c>
      <c r="B6611" s="210" t="s">
        <v>7697</v>
      </c>
      <c r="C6611" s="555" t="s">
        <v>7698</v>
      </c>
      <c r="D6611" s="52" t="s">
        <v>1808</v>
      </c>
      <c r="E6611" s="195">
        <f t="shared" si="428"/>
        <v>0</v>
      </c>
      <c r="F6611" s="572"/>
      <c r="G6611" s="187"/>
      <c r="H6611" s="187"/>
      <c r="I6611" s="48"/>
      <c r="J6611" s="49"/>
      <c r="K6611" s="49"/>
      <c r="L6611" s="49"/>
      <c r="M6611" s="49"/>
      <c r="N6611" s="49"/>
      <c r="O6611" s="49"/>
      <c r="P6611" s="49"/>
      <c r="Q6611" s="49"/>
      <c r="R6611" s="49"/>
      <c r="S6611" s="49"/>
      <c r="T6611" s="49"/>
      <c r="U6611" s="49"/>
      <c r="V6611" s="49"/>
      <c r="W6611" s="49"/>
      <c r="X6611" s="49"/>
      <c r="Y6611" s="49"/>
      <c r="Z6611" s="49"/>
      <c r="AA6611" s="49"/>
      <c r="AB6611" s="49"/>
      <c r="AC6611" s="49"/>
      <c r="AD6611" s="49"/>
      <c r="AE6611" s="49"/>
      <c r="AF6611" s="49"/>
      <c r="AG6611" s="49"/>
      <c r="AH6611" s="49"/>
      <c r="AI6611" s="49"/>
      <c r="AJ6611" s="49"/>
      <c r="AK6611" s="49"/>
      <c r="AL6611" s="49"/>
      <c r="AM6611" s="49"/>
      <c r="AN6611" s="49"/>
      <c r="AO6611" s="49"/>
      <c r="AP6611" s="49"/>
      <c r="AQ6611" s="49"/>
      <c r="AR6611" s="49"/>
      <c r="AS6611" s="49"/>
      <c r="AT6611" s="49"/>
      <c r="AU6611" s="49"/>
      <c r="AV6611" s="49"/>
      <c r="AW6611" s="49"/>
      <c r="AX6611" s="49"/>
      <c r="AY6611" s="49"/>
      <c r="AZ6611" s="49"/>
      <c r="BA6611" s="49"/>
      <c r="BB6611" s="49"/>
      <c r="BC6611" s="49"/>
      <c r="BD6611" s="49"/>
      <c r="BE6611" s="49"/>
      <c r="BF6611" s="49"/>
      <c r="BG6611" s="49"/>
      <c r="BH6611" s="49"/>
      <c r="BI6611" s="49"/>
      <c r="BJ6611" s="49"/>
      <c r="BK6611" s="49"/>
      <c r="BL6611" s="49"/>
      <c r="BM6611" s="49"/>
      <c r="BN6611" s="49"/>
      <c r="BO6611" s="49"/>
      <c r="BP6611" s="49"/>
      <c r="BQ6611" s="49"/>
      <c r="BR6611" s="49"/>
      <c r="BS6611" s="49"/>
      <c r="BT6611" s="49"/>
      <c r="BU6611" s="49"/>
      <c r="BV6611" s="49"/>
      <c r="BW6611" s="49"/>
      <c r="BX6611" s="49"/>
      <c r="BY6611" s="49"/>
      <c r="BZ6611" s="49"/>
      <c r="CA6611" s="49"/>
      <c r="CB6611" s="49"/>
      <c r="CC6611" s="49"/>
      <c r="CD6611" s="49"/>
      <c r="CE6611" s="49"/>
      <c r="CF6611" s="49"/>
      <c r="CG6611" s="49"/>
      <c r="CH6611" s="49"/>
      <c r="CI6611" s="49"/>
      <c r="CJ6611" s="49"/>
      <c r="CK6611" s="49"/>
      <c r="CL6611" s="49"/>
      <c r="CM6611" s="49"/>
      <c r="CN6611" s="49"/>
      <c r="CO6611" s="49"/>
      <c r="CP6611" s="49"/>
      <c r="CQ6611" s="49"/>
      <c r="CR6611" s="49"/>
      <c r="CS6611" s="49"/>
      <c r="CT6611" s="49"/>
      <c r="CU6611" s="49"/>
      <c r="CV6611" s="49"/>
      <c r="CW6611" s="49"/>
      <c r="CX6611" s="49"/>
      <c r="CY6611" s="49"/>
      <c r="CZ6611" s="49"/>
      <c r="DA6611" s="49"/>
      <c r="DB6611" s="49"/>
      <c r="DC6611" s="49"/>
      <c r="DD6611" s="49"/>
      <c r="DE6611" s="49"/>
      <c r="DF6611" s="49"/>
      <c r="DG6611" s="49"/>
      <c r="DH6611" s="49"/>
      <c r="DI6611" s="49"/>
      <c r="DJ6611" s="49"/>
      <c r="DK6611" s="49"/>
      <c r="DL6611" s="49"/>
      <c r="DM6611" s="49"/>
      <c r="DN6611" s="49"/>
      <c r="DO6611" s="49"/>
      <c r="DP6611" s="49"/>
      <c r="DQ6611" s="49"/>
      <c r="DR6611" s="49"/>
      <c r="DS6611" s="49"/>
      <c r="DT6611" s="49"/>
      <c r="DU6611" s="49"/>
      <c r="DV6611" s="49"/>
      <c r="DW6611" s="49"/>
      <c r="DX6611" s="49"/>
      <c r="DY6611" s="49"/>
      <c r="DZ6611" s="49"/>
      <c r="EA6611" s="49"/>
      <c r="EB6611" s="49"/>
      <c r="EC6611" s="49"/>
      <c r="ED6611" s="49"/>
      <c r="EE6611" s="49"/>
      <c r="EF6611" s="49"/>
      <c r="EG6611" s="49"/>
      <c r="EH6611" s="49"/>
      <c r="EI6611" s="49"/>
      <c r="EJ6611" s="49"/>
      <c r="EK6611" s="49"/>
      <c r="EL6611" s="49"/>
      <c r="EM6611" s="49"/>
      <c r="EN6611" s="49"/>
      <c r="EO6611" s="49"/>
      <c r="EP6611" s="49"/>
      <c r="EQ6611" s="49"/>
      <c r="ER6611" s="49"/>
      <c r="ES6611" s="49"/>
      <c r="ET6611" s="49"/>
      <c r="EU6611" s="49"/>
      <c r="EV6611" s="49"/>
      <c r="EW6611" s="49"/>
      <c r="EX6611" s="49"/>
      <c r="EY6611" s="49"/>
      <c r="EZ6611" s="49"/>
      <c r="FA6611" s="49"/>
      <c r="FB6611" s="49"/>
      <c r="FC6611" s="49"/>
      <c r="FD6611" s="49"/>
      <c r="FE6611" s="49"/>
      <c r="FF6611" s="49"/>
      <c r="FG6611" s="49"/>
      <c r="FH6611" s="49"/>
      <c r="FI6611" s="49"/>
      <c r="FJ6611" s="49"/>
      <c r="FK6611" s="49"/>
      <c r="FL6611" s="49"/>
      <c r="FM6611" s="49"/>
      <c r="FN6611" s="49"/>
      <c r="FO6611" s="49"/>
      <c r="FP6611" s="49"/>
      <c r="FQ6611" s="49"/>
      <c r="FR6611" s="49"/>
      <c r="FS6611" s="49"/>
      <c r="FT6611" s="49"/>
      <c r="FU6611" s="49"/>
      <c r="FV6611" s="49"/>
      <c r="FW6611" s="49"/>
      <c r="FX6611" s="49"/>
      <c r="FY6611" s="49"/>
      <c r="FZ6611" s="49"/>
      <c r="GA6611" s="49"/>
      <c r="GB6611" s="49"/>
      <c r="GC6611" s="49"/>
      <c r="GD6611" s="49"/>
      <c r="GE6611" s="49"/>
      <c r="GF6611" s="49"/>
      <c r="GG6611" s="49"/>
      <c r="GH6611" s="49"/>
      <c r="GI6611" s="49"/>
      <c r="GJ6611" s="49"/>
      <c r="GK6611" s="49"/>
      <c r="GL6611" s="49"/>
      <c r="GM6611" s="49"/>
      <c r="GN6611" s="49"/>
      <c r="GO6611" s="49"/>
      <c r="GP6611" s="49"/>
      <c r="GQ6611" s="49"/>
      <c r="GR6611" s="49"/>
      <c r="GS6611" s="49"/>
      <c r="GT6611" s="49"/>
      <c r="GU6611" s="49"/>
      <c r="GV6611" s="49"/>
      <c r="GW6611" s="49"/>
      <c r="GX6611" s="49"/>
      <c r="GY6611" s="49"/>
      <c r="GZ6611" s="49"/>
      <c r="HA6611" s="49"/>
      <c r="HB6611" s="49"/>
      <c r="HC6611" s="49"/>
      <c r="HD6611" s="49"/>
      <c r="HE6611" s="49"/>
      <c r="HF6611" s="49"/>
      <c r="HG6611" s="49"/>
      <c r="HH6611" s="49"/>
      <c r="HI6611" s="49"/>
      <c r="HJ6611" s="49"/>
      <c r="HK6611" s="49"/>
      <c r="HL6611" s="49"/>
      <c r="HM6611" s="49"/>
      <c r="HN6611" s="49"/>
      <c r="HO6611" s="49"/>
      <c r="HP6611" s="49"/>
      <c r="HQ6611" s="49"/>
      <c r="HR6611" s="49"/>
      <c r="HS6611" s="49"/>
      <c r="HT6611" s="49"/>
      <c r="HU6611" s="49"/>
      <c r="HV6611" s="49"/>
      <c r="HW6611" s="49"/>
      <c r="HX6611" s="49"/>
      <c r="HY6611" s="49"/>
      <c r="HZ6611" s="49"/>
      <c r="IA6611" s="49"/>
      <c r="IB6611" s="49"/>
      <c r="IC6611" s="49"/>
      <c r="ID6611" s="49"/>
      <c r="IE6611" s="49"/>
      <c r="IF6611" s="49"/>
      <c r="IG6611" s="49"/>
      <c r="IH6611" s="49"/>
    </row>
    <row r="6612" spans="1:242">
      <c r="A6612" s="32">
        <v>341</v>
      </c>
      <c r="B6612" s="210" t="s">
        <v>7697</v>
      </c>
      <c r="C6612" s="555" t="s">
        <v>7699</v>
      </c>
      <c r="D6612" s="52" t="s">
        <v>1808</v>
      </c>
      <c r="E6612" s="195">
        <f t="shared" si="428"/>
        <v>0</v>
      </c>
      <c r="F6612" s="572"/>
      <c r="G6612" s="187"/>
      <c r="H6612" s="187"/>
      <c r="I6612" s="48"/>
      <c r="J6612" s="49"/>
      <c r="K6612" s="49"/>
      <c r="L6612" s="49"/>
      <c r="M6612" s="49"/>
      <c r="N6612" s="49"/>
      <c r="O6612" s="49"/>
      <c r="P6612" s="49"/>
      <c r="Q6612" s="49"/>
      <c r="R6612" s="49"/>
      <c r="S6612" s="49"/>
      <c r="T6612" s="49"/>
      <c r="U6612" s="49"/>
      <c r="V6612" s="49"/>
      <c r="W6612" s="49"/>
      <c r="X6612" s="49"/>
      <c r="Y6612" s="49"/>
      <c r="Z6612" s="49"/>
      <c r="AA6612" s="49"/>
      <c r="AB6612" s="49"/>
      <c r="AC6612" s="49"/>
      <c r="AD6612" s="49"/>
      <c r="AE6612" s="49"/>
      <c r="AF6612" s="49"/>
      <c r="AG6612" s="49"/>
      <c r="AH6612" s="49"/>
      <c r="AI6612" s="49"/>
      <c r="AJ6612" s="49"/>
      <c r="AK6612" s="49"/>
      <c r="AL6612" s="49"/>
      <c r="AM6612" s="49"/>
      <c r="AN6612" s="49"/>
      <c r="AO6612" s="49"/>
      <c r="AP6612" s="49"/>
      <c r="AQ6612" s="49"/>
      <c r="AR6612" s="49"/>
      <c r="AS6612" s="49"/>
      <c r="AT6612" s="49"/>
      <c r="AU6612" s="49"/>
      <c r="AV6612" s="49"/>
      <c r="AW6612" s="49"/>
      <c r="AX6612" s="49"/>
      <c r="AY6612" s="49"/>
      <c r="AZ6612" s="49"/>
      <c r="BA6612" s="49"/>
      <c r="BB6612" s="49"/>
      <c r="BC6612" s="49"/>
      <c r="BD6612" s="49"/>
      <c r="BE6612" s="49"/>
      <c r="BF6612" s="49"/>
      <c r="BG6612" s="49"/>
      <c r="BH6612" s="49"/>
      <c r="BI6612" s="49"/>
      <c r="BJ6612" s="49"/>
      <c r="BK6612" s="49"/>
      <c r="BL6612" s="49"/>
      <c r="BM6612" s="49"/>
      <c r="BN6612" s="49"/>
      <c r="BO6612" s="49"/>
      <c r="BP6612" s="49"/>
      <c r="BQ6612" s="49"/>
      <c r="BR6612" s="49"/>
      <c r="BS6612" s="49"/>
      <c r="BT6612" s="49"/>
      <c r="BU6612" s="49"/>
      <c r="BV6612" s="49"/>
      <c r="BW6612" s="49"/>
      <c r="BX6612" s="49"/>
      <c r="BY6612" s="49"/>
      <c r="BZ6612" s="49"/>
      <c r="CA6612" s="49"/>
      <c r="CB6612" s="49"/>
      <c r="CC6612" s="49"/>
      <c r="CD6612" s="49"/>
      <c r="CE6612" s="49"/>
      <c r="CF6612" s="49"/>
      <c r="CG6612" s="49"/>
      <c r="CH6612" s="49"/>
      <c r="CI6612" s="49"/>
      <c r="CJ6612" s="49"/>
      <c r="CK6612" s="49"/>
      <c r="CL6612" s="49"/>
      <c r="CM6612" s="49"/>
      <c r="CN6612" s="49"/>
      <c r="CO6612" s="49"/>
      <c r="CP6612" s="49"/>
      <c r="CQ6612" s="49"/>
      <c r="CR6612" s="49"/>
      <c r="CS6612" s="49"/>
      <c r="CT6612" s="49"/>
      <c r="CU6612" s="49"/>
      <c r="CV6612" s="49"/>
      <c r="CW6612" s="49"/>
      <c r="CX6612" s="49"/>
      <c r="CY6612" s="49"/>
      <c r="CZ6612" s="49"/>
      <c r="DA6612" s="49"/>
      <c r="DB6612" s="49"/>
      <c r="DC6612" s="49"/>
      <c r="DD6612" s="49"/>
      <c r="DE6612" s="49"/>
      <c r="DF6612" s="49"/>
      <c r="DG6612" s="49"/>
      <c r="DH6612" s="49"/>
      <c r="DI6612" s="49"/>
      <c r="DJ6612" s="49"/>
      <c r="DK6612" s="49"/>
      <c r="DL6612" s="49"/>
      <c r="DM6612" s="49"/>
      <c r="DN6612" s="49"/>
      <c r="DO6612" s="49"/>
      <c r="DP6612" s="49"/>
      <c r="DQ6612" s="49"/>
      <c r="DR6612" s="49"/>
      <c r="DS6612" s="49"/>
      <c r="DT6612" s="49"/>
      <c r="DU6612" s="49"/>
      <c r="DV6612" s="49"/>
      <c r="DW6612" s="49"/>
      <c r="DX6612" s="49"/>
      <c r="DY6612" s="49"/>
      <c r="DZ6612" s="49"/>
      <c r="EA6612" s="49"/>
      <c r="EB6612" s="49"/>
      <c r="EC6612" s="49"/>
      <c r="ED6612" s="49"/>
      <c r="EE6612" s="49"/>
      <c r="EF6612" s="49"/>
      <c r="EG6612" s="49"/>
      <c r="EH6612" s="49"/>
      <c r="EI6612" s="49"/>
      <c r="EJ6612" s="49"/>
      <c r="EK6612" s="49"/>
      <c r="EL6612" s="49"/>
      <c r="EM6612" s="49"/>
      <c r="EN6612" s="49"/>
      <c r="EO6612" s="49"/>
      <c r="EP6612" s="49"/>
      <c r="EQ6612" s="49"/>
      <c r="ER6612" s="49"/>
      <c r="ES6612" s="49"/>
      <c r="ET6612" s="49"/>
      <c r="EU6612" s="49"/>
      <c r="EV6612" s="49"/>
      <c r="EW6612" s="49"/>
      <c r="EX6612" s="49"/>
      <c r="EY6612" s="49"/>
      <c r="EZ6612" s="49"/>
      <c r="FA6612" s="49"/>
      <c r="FB6612" s="49"/>
      <c r="FC6612" s="49"/>
      <c r="FD6612" s="49"/>
      <c r="FE6612" s="49"/>
      <c r="FF6612" s="49"/>
      <c r="FG6612" s="49"/>
      <c r="FH6612" s="49"/>
      <c r="FI6612" s="49"/>
      <c r="FJ6612" s="49"/>
      <c r="FK6612" s="49"/>
      <c r="FL6612" s="49"/>
      <c r="FM6612" s="49"/>
      <c r="FN6612" s="49"/>
      <c r="FO6612" s="49"/>
      <c r="FP6612" s="49"/>
      <c r="FQ6612" s="49"/>
      <c r="FR6612" s="49"/>
      <c r="FS6612" s="49"/>
      <c r="FT6612" s="49"/>
      <c r="FU6612" s="49"/>
      <c r="FV6612" s="49"/>
      <c r="FW6612" s="49"/>
      <c r="FX6612" s="49"/>
      <c r="FY6612" s="49"/>
      <c r="FZ6612" s="49"/>
      <c r="GA6612" s="49"/>
      <c r="GB6612" s="49"/>
      <c r="GC6612" s="49"/>
      <c r="GD6612" s="49"/>
      <c r="GE6612" s="49"/>
      <c r="GF6612" s="49"/>
      <c r="GG6612" s="49"/>
      <c r="GH6612" s="49"/>
      <c r="GI6612" s="49"/>
      <c r="GJ6612" s="49"/>
      <c r="GK6612" s="49"/>
      <c r="GL6612" s="49"/>
      <c r="GM6612" s="49"/>
      <c r="GN6612" s="49"/>
      <c r="GO6612" s="49"/>
      <c r="GP6612" s="49"/>
      <c r="GQ6612" s="49"/>
      <c r="GR6612" s="49"/>
      <c r="GS6612" s="49"/>
      <c r="GT6612" s="49"/>
      <c r="GU6612" s="49"/>
      <c r="GV6612" s="49"/>
      <c r="GW6612" s="49"/>
      <c r="GX6612" s="49"/>
      <c r="GY6612" s="49"/>
      <c r="GZ6612" s="49"/>
      <c r="HA6612" s="49"/>
      <c r="HB6612" s="49"/>
      <c r="HC6612" s="49"/>
      <c r="HD6612" s="49"/>
      <c r="HE6612" s="49"/>
      <c r="HF6612" s="49"/>
      <c r="HG6612" s="49"/>
      <c r="HH6612" s="49"/>
      <c r="HI6612" s="49"/>
      <c r="HJ6612" s="49"/>
      <c r="HK6612" s="49"/>
      <c r="HL6612" s="49"/>
      <c r="HM6612" s="49"/>
      <c r="HN6612" s="49"/>
      <c r="HO6612" s="49"/>
      <c r="HP6612" s="49"/>
      <c r="HQ6612" s="49"/>
      <c r="HR6612" s="49"/>
      <c r="HS6612" s="49"/>
      <c r="HT6612" s="49"/>
      <c r="HU6612" s="49"/>
      <c r="HV6612" s="49"/>
      <c r="HW6612" s="49"/>
      <c r="HX6612" s="49"/>
      <c r="HY6612" s="49"/>
      <c r="HZ6612" s="49"/>
      <c r="IA6612" s="49"/>
      <c r="IB6612" s="49"/>
      <c r="IC6612" s="49"/>
      <c r="ID6612" s="49"/>
      <c r="IE6612" s="49"/>
      <c r="IF6612" s="49"/>
      <c r="IG6612" s="49"/>
      <c r="IH6612" s="49"/>
    </row>
    <row r="6613" spans="1:242">
      <c r="A6613" s="32">
        <v>342</v>
      </c>
      <c r="B6613" s="210" t="s">
        <v>4811</v>
      </c>
      <c r="C6613" s="555"/>
      <c r="D6613" s="52" t="s">
        <v>1808</v>
      </c>
      <c r="E6613" s="195">
        <f t="shared" si="428"/>
        <v>0</v>
      </c>
      <c r="F6613" s="572"/>
      <c r="G6613" s="187"/>
      <c r="H6613" s="187"/>
      <c r="I6613" s="48"/>
      <c r="J6613" s="49"/>
      <c r="K6613" s="49"/>
      <c r="L6613" s="49"/>
      <c r="M6613" s="49"/>
      <c r="N6613" s="49"/>
      <c r="O6613" s="49"/>
      <c r="P6613" s="49"/>
      <c r="Q6613" s="49"/>
      <c r="R6613" s="49"/>
      <c r="S6613" s="49"/>
      <c r="T6613" s="49"/>
      <c r="U6613" s="49"/>
      <c r="V6613" s="49"/>
      <c r="W6613" s="49"/>
      <c r="X6613" s="49"/>
      <c r="Y6613" s="49"/>
      <c r="Z6613" s="49"/>
      <c r="AA6613" s="49"/>
      <c r="AB6613" s="49"/>
      <c r="AC6613" s="49"/>
      <c r="AD6613" s="49"/>
      <c r="AE6613" s="49"/>
      <c r="AF6613" s="49"/>
      <c r="AG6613" s="49"/>
      <c r="AH6613" s="49"/>
      <c r="AI6613" s="49"/>
      <c r="AJ6613" s="49"/>
      <c r="AK6613" s="49"/>
      <c r="AL6613" s="49"/>
      <c r="AM6613" s="49"/>
      <c r="AN6613" s="49"/>
      <c r="AO6613" s="49"/>
      <c r="AP6613" s="49"/>
      <c r="AQ6613" s="49"/>
      <c r="AR6613" s="49"/>
      <c r="AS6613" s="49"/>
      <c r="AT6613" s="49"/>
      <c r="AU6613" s="49"/>
      <c r="AV6613" s="49"/>
      <c r="AW6613" s="49"/>
      <c r="AX6613" s="49"/>
      <c r="AY6613" s="49"/>
      <c r="AZ6613" s="49"/>
      <c r="BA6613" s="49"/>
      <c r="BB6613" s="49"/>
      <c r="BC6613" s="49"/>
      <c r="BD6613" s="49"/>
      <c r="BE6613" s="49"/>
      <c r="BF6613" s="49"/>
      <c r="BG6613" s="49"/>
      <c r="BH6613" s="49"/>
      <c r="BI6613" s="49"/>
      <c r="BJ6613" s="49"/>
      <c r="BK6613" s="49"/>
      <c r="BL6613" s="49"/>
      <c r="BM6613" s="49"/>
      <c r="BN6613" s="49"/>
      <c r="BO6613" s="49"/>
      <c r="BP6613" s="49"/>
      <c r="BQ6613" s="49"/>
      <c r="BR6613" s="49"/>
      <c r="BS6613" s="49"/>
      <c r="BT6613" s="49"/>
      <c r="BU6613" s="49"/>
      <c r="BV6613" s="49"/>
      <c r="BW6613" s="49"/>
      <c r="BX6613" s="49"/>
      <c r="BY6613" s="49"/>
      <c r="BZ6613" s="49"/>
      <c r="CA6613" s="49"/>
      <c r="CB6613" s="49"/>
      <c r="CC6613" s="49"/>
      <c r="CD6613" s="49"/>
      <c r="CE6613" s="49"/>
      <c r="CF6613" s="49"/>
      <c r="CG6613" s="49"/>
      <c r="CH6613" s="49"/>
      <c r="CI6613" s="49"/>
      <c r="CJ6613" s="49"/>
      <c r="CK6613" s="49"/>
      <c r="CL6613" s="49"/>
      <c r="CM6613" s="49"/>
      <c r="CN6613" s="49"/>
      <c r="CO6613" s="49"/>
      <c r="CP6613" s="49"/>
      <c r="CQ6613" s="49"/>
      <c r="CR6613" s="49"/>
      <c r="CS6613" s="49"/>
      <c r="CT6613" s="49"/>
      <c r="CU6613" s="49"/>
      <c r="CV6613" s="49"/>
      <c r="CW6613" s="49"/>
      <c r="CX6613" s="49"/>
      <c r="CY6613" s="49"/>
      <c r="CZ6613" s="49"/>
      <c r="DA6613" s="49"/>
      <c r="DB6613" s="49"/>
      <c r="DC6613" s="49"/>
      <c r="DD6613" s="49"/>
      <c r="DE6613" s="49"/>
      <c r="DF6613" s="49"/>
      <c r="DG6613" s="49"/>
      <c r="DH6613" s="49"/>
      <c r="DI6613" s="49"/>
      <c r="DJ6613" s="49"/>
      <c r="DK6613" s="49"/>
      <c r="DL6613" s="49"/>
      <c r="DM6613" s="49"/>
      <c r="DN6613" s="49"/>
      <c r="DO6613" s="49"/>
      <c r="DP6613" s="49"/>
      <c r="DQ6613" s="49"/>
      <c r="DR6613" s="49"/>
      <c r="DS6613" s="49"/>
      <c r="DT6613" s="49"/>
      <c r="DU6613" s="49"/>
      <c r="DV6613" s="49"/>
      <c r="DW6613" s="49"/>
      <c r="DX6613" s="49"/>
      <c r="DY6613" s="49"/>
      <c r="DZ6613" s="49"/>
      <c r="EA6613" s="49"/>
      <c r="EB6613" s="49"/>
      <c r="EC6613" s="49"/>
      <c r="ED6613" s="49"/>
      <c r="EE6613" s="49"/>
      <c r="EF6613" s="49"/>
      <c r="EG6613" s="49"/>
      <c r="EH6613" s="49"/>
      <c r="EI6613" s="49"/>
      <c r="EJ6613" s="49"/>
      <c r="EK6613" s="49"/>
      <c r="EL6613" s="49"/>
      <c r="EM6613" s="49"/>
      <c r="EN6613" s="49"/>
      <c r="EO6613" s="49"/>
      <c r="EP6613" s="49"/>
      <c r="EQ6613" s="49"/>
      <c r="ER6613" s="49"/>
      <c r="ES6613" s="49"/>
      <c r="ET6613" s="49"/>
      <c r="EU6613" s="49"/>
      <c r="EV6613" s="49"/>
      <c r="EW6613" s="49"/>
      <c r="EX6613" s="49"/>
      <c r="EY6613" s="49"/>
      <c r="EZ6613" s="49"/>
      <c r="FA6613" s="49"/>
      <c r="FB6613" s="49"/>
      <c r="FC6613" s="49"/>
      <c r="FD6613" s="49"/>
      <c r="FE6613" s="49"/>
      <c r="FF6613" s="49"/>
      <c r="FG6613" s="49"/>
      <c r="FH6613" s="49"/>
      <c r="FI6613" s="49"/>
      <c r="FJ6613" s="49"/>
      <c r="FK6613" s="49"/>
      <c r="FL6613" s="49"/>
      <c r="FM6613" s="49"/>
      <c r="FN6613" s="49"/>
      <c r="FO6613" s="49"/>
      <c r="FP6613" s="49"/>
      <c r="FQ6613" s="49"/>
      <c r="FR6613" s="49"/>
      <c r="FS6613" s="49"/>
      <c r="FT6613" s="49"/>
      <c r="FU6613" s="49"/>
      <c r="FV6613" s="49"/>
      <c r="FW6613" s="49"/>
      <c r="FX6613" s="49"/>
      <c r="FY6613" s="49"/>
      <c r="FZ6613" s="49"/>
      <c r="GA6613" s="49"/>
      <c r="GB6613" s="49"/>
      <c r="GC6613" s="49"/>
      <c r="GD6613" s="49"/>
      <c r="GE6613" s="49"/>
      <c r="GF6613" s="49"/>
      <c r="GG6613" s="49"/>
      <c r="GH6613" s="49"/>
      <c r="GI6613" s="49"/>
      <c r="GJ6613" s="49"/>
      <c r="GK6613" s="49"/>
      <c r="GL6613" s="49"/>
      <c r="GM6613" s="49"/>
      <c r="GN6613" s="49"/>
      <c r="GO6613" s="49"/>
      <c r="GP6613" s="49"/>
      <c r="GQ6613" s="49"/>
      <c r="GR6613" s="49"/>
      <c r="GS6613" s="49"/>
      <c r="GT6613" s="49"/>
      <c r="GU6613" s="49"/>
      <c r="GV6613" s="49"/>
      <c r="GW6613" s="49"/>
      <c r="GX6613" s="49"/>
      <c r="GY6613" s="49"/>
      <c r="GZ6613" s="49"/>
      <c r="HA6613" s="49"/>
      <c r="HB6613" s="49"/>
      <c r="HC6613" s="49"/>
      <c r="HD6613" s="49"/>
      <c r="HE6613" s="49"/>
      <c r="HF6613" s="49"/>
      <c r="HG6613" s="49"/>
      <c r="HH6613" s="49"/>
      <c r="HI6613" s="49"/>
      <c r="HJ6613" s="49"/>
      <c r="HK6613" s="49"/>
      <c r="HL6613" s="49"/>
      <c r="HM6613" s="49"/>
      <c r="HN6613" s="49"/>
      <c r="HO6613" s="49"/>
      <c r="HP6613" s="49"/>
      <c r="HQ6613" s="49"/>
      <c r="HR6613" s="49"/>
      <c r="HS6613" s="49"/>
      <c r="HT6613" s="49"/>
      <c r="HU6613" s="49"/>
      <c r="HV6613" s="49"/>
      <c r="HW6613" s="49"/>
      <c r="HX6613" s="49"/>
      <c r="HY6613" s="49"/>
      <c r="HZ6613" s="49"/>
      <c r="IA6613" s="49"/>
      <c r="IB6613" s="49"/>
      <c r="IC6613" s="49"/>
      <c r="ID6613" s="49"/>
      <c r="IE6613" s="49"/>
      <c r="IF6613" s="49"/>
      <c r="IG6613" s="49"/>
      <c r="IH6613" s="49"/>
    </row>
    <row r="6614" spans="1:242">
      <c r="A6614" s="32">
        <v>343</v>
      </c>
      <c r="B6614" s="210" t="s">
        <v>7700</v>
      </c>
      <c r="C6614" s="555" t="s">
        <v>7701</v>
      </c>
      <c r="D6614" s="52" t="s">
        <v>1808</v>
      </c>
      <c r="E6614" s="195">
        <f t="shared" si="428"/>
        <v>0</v>
      </c>
      <c r="F6614" s="572"/>
      <c r="G6614" s="187"/>
      <c r="H6614" s="187"/>
      <c r="I6614" s="48"/>
      <c r="J6614" s="49"/>
      <c r="K6614" s="49"/>
      <c r="L6614" s="49"/>
      <c r="M6614" s="49"/>
      <c r="N6614" s="49"/>
      <c r="O6614" s="49"/>
      <c r="P6614" s="49"/>
      <c r="Q6614" s="49"/>
      <c r="R6614" s="49"/>
      <c r="S6614" s="49"/>
      <c r="T6614" s="49"/>
      <c r="U6614" s="49"/>
      <c r="V6614" s="49"/>
      <c r="W6614" s="49"/>
      <c r="X6614" s="49"/>
      <c r="Y6614" s="49"/>
      <c r="Z6614" s="49"/>
      <c r="AA6614" s="49"/>
      <c r="AB6614" s="49"/>
      <c r="AC6614" s="49"/>
      <c r="AD6614" s="49"/>
      <c r="AE6614" s="49"/>
      <c r="AF6614" s="49"/>
      <c r="AG6614" s="49"/>
      <c r="AH6614" s="49"/>
      <c r="AI6614" s="49"/>
      <c r="AJ6614" s="49"/>
      <c r="AK6614" s="49"/>
      <c r="AL6614" s="49"/>
      <c r="AM6614" s="49"/>
      <c r="AN6614" s="49"/>
      <c r="AO6614" s="49"/>
      <c r="AP6614" s="49"/>
      <c r="AQ6614" s="49"/>
      <c r="AR6614" s="49"/>
      <c r="AS6614" s="49"/>
      <c r="AT6614" s="49"/>
      <c r="AU6614" s="49"/>
      <c r="AV6614" s="49"/>
      <c r="AW6614" s="49"/>
      <c r="AX6614" s="49"/>
      <c r="AY6614" s="49"/>
      <c r="AZ6614" s="49"/>
      <c r="BA6614" s="49"/>
      <c r="BB6614" s="49"/>
      <c r="BC6614" s="49"/>
      <c r="BD6614" s="49"/>
      <c r="BE6614" s="49"/>
      <c r="BF6614" s="49"/>
      <c r="BG6614" s="49"/>
      <c r="BH6614" s="49"/>
      <c r="BI6614" s="49"/>
      <c r="BJ6614" s="49"/>
      <c r="BK6614" s="49"/>
      <c r="BL6614" s="49"/>
      <c r="BM6614" s="49"/>
      <c r="BN6614" s="49"/>
      <c r="BO6614" s="49"/>
      <c r="BP6614" s="49"/>
      <c r="BQ6614" s="49"/>
      <c r="BR6614" s="49"/>
      <c r="BS6614" s="49"/>
      <c r="BT6614" s="49"/>
      <c r="BU6614" s="49"/>
      <c r="BV6614" s="49"/>
      <c r="BW6614" s="49"/>
      <c r="BX6614" s="49"/>
      <c r="BY6614" s="49"/>
      <c r="BZ6614" s="49"/>
      <c r="CA6614" s="49"/>
      <c r="CB6614" s="49"/>
      <c r="CC6614" s="49"/>
      <c r="CD6614" s="49"/>
      <c r="CE6614" s="49"/>
      <c r="CF6614" s="49"/>
      <c r="CG6614" s="49"/>
      <c r="CH6614" s="49"/>
      <c r="CI6614" s="49"/>
      <c r="CJ6614" s="49"/>
      <c r="CK6614" s="49"/>
      <c r="CL6614" s="49"/>
      <c r="CM6614" s="49"/>
      <c r="CN6614" s="49"/>
      <c r="CO6614" s="49"/>
      <c r="CP6614" s="49"/>
      <c r="CQ6614" s="49"/>
      <c r="CR6614" s="49"/>
      <c r="CS6614" s="49"/>
      <c r="CT6614" s="49"/>
      <c r="CU6614" s="49"/>
      <c r="CV6614" s="49"/>
      <c r="CW6614" s="49"/>
      <c r="CX6614" s="49"/>
      <c r="CY6614" s="49"/>
      <c r="CZ6614" s="49"/>
      <c r="DA6614" s="49"/>
      <c r="DB6614" s="49"/>
      <c r="DC6614" s="49"/>
      <c r="DD6614" s="49"/>
      <c r="DE6614" s="49"/>
      <c r="DF6614" s="49"/>
      <c r="DG6614" s="49"/>
      <c r="DH6614" s="49"/>
      <c r="DI6614" s="49"/>
      <c r="DJ6614" s="49"/>
      <c r="DK6614" s="49"/>
      <c r="DL6614" s="49"/>
      <c r="DM6614" s="49"/>
      <c r="DN6614" s="49"/>
      <c r="DO6614" s="49"/>
      <c r="DP6614" s="49"/>
      <c r="DQ6614" s="49"/>
      <c r="DR6614" s="49"/>
      <c r="DS6614" s="49"/>
      <c r="DT6614" s="49"/>
      <c r="DU6614" s="49"/>
      <c r="DV6614" s="49"/>
      <c r="DW6614" s="49"/>
      <c r="DX6614" s="49"/>
      <c r="DY6614" s="49"/>
      <c r="DZ6614" s="49"/>
      <c r="EA6614" s="49"/>
      <c r="EB6614" s="49"/>
      <c r="EC6614" s="49"/>
      <c r="ED6614" s="49"/>
      <c r="EE6614" s="49"/>
      <c r="EF6614" s="49"/>
      <c r="EG6614" s="49"/>
      <c r="EH6614" s="49"/>
      <c r="EI6614" s="49"/>
      <c r="EJ6614" s="49"/>
      <c r="EK6614" s="49"/>
      <c r="EL6614" s="49"/>
      <c r="EM6614" s="49"/>
      <c r="EN6614" s="49"/>
      <c r="EO6614" s="49"/>
      <c r="EP6614" s="49"/>
      <c r="EQ6614" s="49"/>
      <c r="ER6614" s="49"/>
      <c r="ES6614" s="49"/>
      <c r="ET6614" s="49"/>
      <c r="EU6614" s="49"/>
      <c r="EV6614" s="49"/>
      <c r="EW6614" s="49"/>
      <c r="EX6614" s="49"/>
      <c r="EY6614" s="49"/>
      <c r="EZ6614" s="49"/>
      <c r="FA6614" s="49"/>
      <c r="FB6614" s="49"/>
      <c r="FC6614" s="49"/>
      <c r="FD6614" s="49"/>
      <c r="FE6614" s="49"/>
      <c r="FF6614" s="49"/>
      <c r="FG6614" s="49"/>
      <c r="FH6614" s="49"/>
      <c r="FI6614" s="49"/>
      <c r="FJ6614" s="49"/>
      <c r="FK6614" s="49"/>
      <c r="FL6614" s="49"/>
      <c r="FM6614" s="49"/>
      <c r="FN6614" s="49"/>
      <c r="FO6614" s="49"/>
      <c r="FP6614" s="49"/>
      <c r="FQ6614" s="49"/>
      <c r="FR6614" s="49"/>
      <c r="FS6614" s="49"/>
      <c r="FT6614" s="49"/>
      <c r="FU6614" s="49"/>
      <c r="FV6614" s="49"/>
      <c r="FW6614" s="49"/>
      <c r="FX6614" s="49"/>
      <c r="FY6614" s="49"/>
      <c r="FZ6614" s="49"/>
      <c r="GA6614" s="49"/>
      <c r="GB6614" s="49"/>
      <c r="GC6614" s="49"/>
      <c r="GD6614" s="49"/>
      <c r="GE6614" s="49"/>
      <c r="GF6614" s="49"/>
      <c r="GG6614" s="49"/>
      <c r="GH6614" s="49"/>
      <c r="GI6614" s="49"/>
      <c r="GJ6614" s="49"/>
      <c r="GK6614" s="49"/>
      <c r="GL6614" s="49"/>
      <c r="GM6614" s="49"/>
      <c r="GN6614" s="49"/>
      <c r="GO6614" s="49"/>
      <c r="GP6614" s="49"/>
      <c r="GQ6614" s="49"/>
      <c r="GR6614" s="49"/>
      <c r="GS6614" s="49"/>
      <c r="GT6614" s="49"/>
      <c r="GU6614" s="49"/>
      <c r="GV6614" s="49"/>
      <c r="GW6614" s="49"/>
      <c r="GX6614" s="49"/>
      <c r="GY6614" s="49"/>
      <c r="GZ6614" s="49"/>
      <c r="HA6614" s="49"/>
      <c r="HB6614" s="49"/>
      <c r="HC6614" s="49"/>
      <c r="HD6614" s="49"/>
      <c r="HE6614" s="49"/>
      <c r="HF6614" s="49"/>
      <c r="HG6614" s="49"/>
      <c r="HH6614" s="49"/>
      <c r="HI6614" s="49"/>
      <c r="HJ6614" s="49"/>
      <c r="HK6614" s="49"/>
      <c r="HL6614" s="49"/>
      <c r="HM6614" s="49"/>
      <c r="HN6614" s="49"/>
      <c r="HO6614" s="49"/>
      <c r="HP6614" s="49"/>
      <c r="HQ6614" s="49"/>
      <c r="HR6614" s="49"/>
      <c r="HS6614" s="49"/>
      <c r="HT6614" s="49"/>
      <c r="HU6614" s="49"/>
      <c r="HV6614" s="49"/>
      <c r="HW6614" s="49"/>
      <c r="HX6614" s="49"/>
      <c r="HY6614" s="49"/>
      <c r="HZ6614" s="49"/>
      <c r="IA6614" s="49"/>
      <c r="IB6614" s="49"/>
      <c r="IC6614" s="49"/>
      <c r="ID6614" s="49"/>
      <c r="IE6614" s="49"/>
      <c r="IF6614" s="49"/>
      <c r="IG6614" s="49"/>
      <c r="IH6614" s="49"/>
    </row>
    <row r="6615" spans="1:242">
      <c r="A6615" s="32">
        <v>344</v>
      </c>
      <c r="B6615" s="210" t="s">
        <v>7702</v>
      </c>
      <c r="C6615" s="555" t="s">
        <v>7703</v>
      </c>
      <c r="D6615" s="52" t="s">
        <v>1808</v>
      </c>
      <c r="E6615" s="195">
        <f t="shared" si="428"/>
        <v>0</v>
      </c>
      <c r="F6615" s="572"/>
      <c r="G6615" s="187"/>
      <c r="H6615" s="187"/>
      <c r="I6615" s="48"/>
      <c r="J6615" s="49"/>
      <c r="K6615" s="49"/>
      <c r="L6615" s="49"/>
      <c r="M6615" s="49"/>
      <c r="N6615" s="49"/>
      <c r="O6615" s="49"/>
      <c r="P6615" s="49"/>
      <c r="Q6615" s="49"/>
      <c r="R6615" s="49"/>
      <c r="S6615" s="49"/>
      <c r="T6615" s="49"/>
      <c r="U6615" s="49"/>
      <c r="V6615" s="49"/>
      <c r="W6615" s="49"/>
      <c r="X6615" s="49"/>
      <c r="Y6615" s="49"/>
      <c r="Z6615" s="49"/>
      <c r="AA6615" s="49"/>
      <c r="AB6615" s="49"/>
      <c r="AC6615" s="49"/>
      <c r="AD6615" s="49"/>
      <c r="AE6615" s="49"/>
      <c r="AF6615" s="49"/>
      <c r="AG6615" s="49"/>
      <c r="AH6615" s="49"/>
      <c r="AI6615" s="49"/>
      <c r="AJ6615" s="49"/>
      <c r="AK6615" s="49"/>
      <c r="AL6615" s="49"/>
      <c r="AM6615" s="49"/>
      <c r="AN6615" s="49"/>
      <c r="AO6615" s="49"/>
      <c r="AP6615" s="49"/>
      <c r="AQ6615" s="49"/>
      <c r="AR6615" s="49"/>
      <c r="AS6615" s="49"/>
      <c r="AT6615" s="49"/>
      <c r="AU6615" s="49"/>
      <c r="AV6615" s="49"/>
      <c r="AW6615" s="49"/>
      <c r="AX6615" s="49"/>
      <c r="AY6615" s="49"/>
      <c r="AZ6615" s="49"/>
      <c r="BA6615" s="49"/>
      <c r="BB6615" s="49"/>
      <c r="BC6615" s="49"/>
      <c r="BD6615" s="49"/>
      <c r="BE6615" s="49"/>
      <c r="BF6615" s="49"/>
      <c r="BG6615" s="49"/>
      <c r="BH6615" s="49"/>
      <c r="BI6615" s="49"/>
      <c r="BJ6615" s="49"/>
      <c r="BK6615" s="49"/>
      <c r="BL6615" s="49"/>
      <c r="BM6615" s="49"/>
      <c r="BN6615" s="49"/>
      <c r="BO6615" s="49"/>
      <c r="BP6615" s="49"/>
      <c r="BQ6615" s="49"/>
      <c r="BR6615" s="49"/>
      <c r="BS6615" s="49"/>
      <c r="BT6615" s="49"/>
      <c r="BU6615" s="49"/>
      <c r="BV6615" s="49"/>
      <c r="BW6615" s="49"/>
      <c r="BX6615" s="49"/>
      <c r="BY6615" s="49"/>
      <c r="BZ6615" s="49"/>
      <c r="CA6615" s="49"/>
      <c r="CB6615" s="49"/>
      <c r="CC6615" s="49"/>
      <c r="CD6615" s="49"/>
      <c r="CE6615" s="49"/>
      <c r="CF6615" s="49"/>
      <c r="CG6615" s="49"/>
      <c r="CH6615" s="49"/>
      <c r="CI6615" s="49"/>
      <c r="CJ6615" s="49"/>
      <c r="CK6615" s="49"/>
      <c r="CL6615" s="49"/>
      <c r="CM6615" s="49"/>
      <c r="CN6615" s="49"/>
      <c r="CO6615" s="49"/>
      <c r="CP6615" s="49"/>
      <c r="CQ6615" s="49"/>
      <c r="CR6615" s="49"/>
      <c r="CS6615" s="49"/>
      <c r="CT6615" s="49"/>
      <c r="CU6615" s="49"/>
      <c r="CV6615" s="49"/>
      <c r="CW6615" s="49"/>
      <c r="CX6615" s="49"/>
      <c r="CY6615" s="49"/>
      <c r="CZ6615" s="49"/>
      <c r="DA6615" s="49"/>
      <c r="DB6615" s="49"/>
      <c r="DC6615" s="49"/>
      <c r="DD6615" s="49"/>
      <c r="DE6615" s="49"/>
      <c r="DF6615" s="49"/>
      <c r="DG6615" s="49"/>
      <c r="DH6615" s="49"/>
      <c r="DI6615" s="49"/>
      <c r="DJ6615" s="49"/>
      <c r="DK6615" s="49"/>
      <c r="DL6615" s="49"/>
      <c r="DM6615" s="49"/>
      <c r="DN6615" s="49"/>
      <c r="DO6615" s="49"/>
      <c r="DP6615" s="49"/>
      <c r="DQ6615" s="49"/>
      <c r="DR6615" s="49"/>
      <c r="DS6615" s="49"/>
      <c r="DT6615" s="49"/>
      <c r="DU6615" s="49"/>
      <c r="DV6615" s="49"/>
      <c r="DW6615" s="49"/>
      <c r="DX6615" s="49"/>
      <c r="DY6615" s="49"/>
      <c r="DZ6615" s="49"/>
      <c r="EA6615" s="49"/>
      <c r="EB6615" s="49"/>
      <c r="EC6615" s="49"/>
      <c r="ED6615" s="49"/>
      <c r="EE6615" s="49"/>
      <c r="EF6615" s="49"/>
      <c r="EG6615" s="49"/>
      <c r="EH6615" s="49"/>
      <c r="EI6615" s="49"/>
      <c r="EJ6615" s="49"/>
      <c r="EK6615" s="49"/>
      <c r="EL6615" s="49"/>
      <c r="EM6615" s="49"/>
      <c r="EN6615" s="49"/>
      <c r="EO6615" s="49"/>
      <c r="EP6615" s="49"/>
      <c r="EQ6615" s="49"/>
      <c r="ER6615" s="49"/>
      <c r="ES6615" s="49"/>
      <c r="ET6615" s="49"/>
      <c r="EU6615" s="49"/>
      <c r="EV6615" s="49"/>
      <c r="EW6615" s="49"/>
      <c r="EX6615" s="49"/>
      <c r="EY6615" s="49"/>
      <c r="EZ6615" s="49"/>
      <c r="FA6615" s="49"/>
      <c r="FB6615" s="49"/>
      <c r="FC6615" s="49"/>
      <c r="FD6615" s="49"/>
      <c r="FE6615" s="49"/>
      <c r="FF6615" s="49"/>
      <c r="FG6615" s="49"/>
      <c r="FH6615" s="49"/>
      <c r="FI6615" s="49"/>
      <c r="FJ6615" s="49"/>
      <c r="FK6615" s="49"/>
      <c r="FL6615" s="49"/>
      <c r="FM6615" s="49"/>
      <c r="FN6615" s="49"/>
      <c r="FO6615" s="49"/>
      <c r="FP6615" s="49"/>
      <c r="FQ6615" s="49"/>
      <c r="FR6615" s="49"/>
      <c r="FS6615" s="49"/>
      <c r="FT6615" s="49"/>
      <c r="FU6615" s="49"/>
      <c r="FV6615" s="49"/>
      <c r="FW6615" s="49"/>
      <c r="FX6615" s="49"/>
      <c r="FY6615" s="49"/>
      <c r="FZ6615" s="49"/>
      <c r="GA6615" s="49"/>
      <c r="GB6615" s="49"/>
      <c r="GC6615" s="49"/>
      <c r="GD6615" s="49"/>
      <c r="GE6615" s="49"/>
      <c r="GF6615" s="49"/>
      <c r="GG6615" s="49"/>
      <c r="GH6615" s="49"/>
      <c r="GI6615" s="49"/>
      <c r="GJ6615" s="49"/>
      <c r="GK6615" s="49"/>
      <c r="GL6615" s="49"/>
      <c r="GM6615" s="49"/>
      <c r="GN6615" s="49"/>
      <c r="GO6615" s="49"/>
      <c r="GP6615" s="49"/>
      <c r="GQ6615" s="49"/>
      <c r="GR6615" s="49"/>
      <c r="GS6615" s="49"/>
      <c r="GT6615" s="49"/>
      <c r="GU6615" s="49"/>
      <c r="GV6615" s="49"/>
      <c r="GW6615" s="49"/>
      <c r="GX6615" s="49"/>
      <c r="GY6615" s="49"/>
      <c r="GZ6615" s="49"/>
      <c r="HA6615" s="49"/>
      <c r="HB6615" s="49"/>
      <c r="HC6615" s="49"/>
      <c r="HD6615" s="49"/>
      <c r="HE6615" s="49"/>
      <c r="HF6615" s="49"/>
      <c r="HG6615" s="49"/>
      <c r="HH6615" s="49"/>
      <c r="HI6615" s="49"/>
      <c r="HJ6615" s="49"/>
      <c r="HK6615" s="49"/>
      <c r="HL6615" s="49"/>
      <c r="HM6615" s="49"/>
      <c r="HN6615" s="49"/>
      <c r="HO6615" s="49"/>
      <c r="HP6615" s="49"/>
      <c r="HQ6615" s="49"/>
      <c r="HR6615" s="49"/>
      <c r="HS6615" s="49"/>
      <c r="HT6615" s="49"/>
      <c r="HU6615" s="49"/>
      <c r="HV6615" s="49"/>
      <c r="HW6615" s="49"/>
      <c r="HX6615" s="49"/>
      <c r="HY6615" s="49"/>
      <c r="HZ6615" s="49"/>
      <c r="IA6615" s="49"/>
      <c r="IB6615" s="49"/>
      <c r="IC6615" s="49"/>
      <c r="ID6615" s="49"/>
      <c r="IE6615" s="49"/>
      <c r="IF6615" s="49"/>
      <c r="IG6615" s="49"/>
      <c r="IH6615" s="49"/>
    </row>
    <row r="6616" spans="1:242">
      <c r="A6616" s="32">
        <v>345</v>
      </c>
      <c r="B6616" s="210" t="s">
        <v>2836</v>
      </c>
      <c r="C6616" s="555"/>
      <c r="D6616" s="52" t="s">
        <v>1808</v>
      </c>
      <c r="E6616" s="195">
        <f t="shared" si="428"/>
        <v>0</v>
      </c>
      <c r="F6616" s="572"/>
      <c r="G6616" s="187"/>
      <c r="H6616" s="187"/>
      <c r="I6616" s="48"/>
      <c r="J6616" s="49"/>
      <c r="K6616" s="49"/>
      <c r="L6616" s="49"/>
      <c r="M6616" s="49"/>
      <c r="N6616" s="49"/>
      <c r="O6616" s="49"/>
      <c r="P6616" s="49"/>
      <c r="Q6616" s="49"/>
      <c r="R6616" s="49"/>
      <c r="S6616" s="49"/>
      <c r="T6616" s="49"/>
      <c r="U6616" s="49"/>
      <c r="V6616" s="49"/>
      <c r="W6616" s="49"/>
      <c r="X6616" s="49"/>
      <c r="Y6616" s="49"/>
      <c r="Z6616" s="49"/>
      <c r="AA6616" s="49"/>
      <c r="AB6616" s="49"/>
      <c r="AC6616" s="49"/>
      <c r="AD6616" s="49"/>
      <c r="AE6616" s="49"/>
      <c r="AF6616" s="49"/>
      <c r="AG6616" s="49"/>
      <c r="AH6616" s="49"/>
      <c r="AI6616" s="49"/>
      <c r="AJ6616" s="49"/>
      <c r="AK6616" s="49"/>
      <c r="AL6616" s="49"/>
      <c r="AM6616" s="49"/>
      <c r="AN6616" s="49"/>
      <c r="AO6616" s="49"/>
      <c r="AP6616" s="49"/>
      <c r="AQ6616" s="49"/>
      <c r="AR6616" s="49"/>
      <c r="AS6616" s="49"/>
      <c r="AT6616" s="49"/>
      <c r="AU6616" s="49"/>
      <c r="AV6616" s="49"/>
      <c r="AW6616" s="49"/>
      <c r="AX6616" s="49"/>
      <c r="AY6616" s="49"/>
      <c r="AZ6616" s="49"/>
      <c r="BA6616" s="49"/>
      <c r="BB6616" s="49"/>
      <c r="BC6616" s="49"/>
      <c r="BD6616" s="49"/>
      <c r="BE6616" s="49"/>
      <c r="BF6616" s="49"/>
      <c r="BG6616" s="49"/>
      <c r="BH6616" s="49"/>
      <c r="BI6616" s="49"/>
      <c r="BJ6616" s="49"/>
      <c r="BK6616" s="49"/>
      <c r="BL6616" s="49"/>
      <c r="BM6616" s="49"/>
      <c r="BN6616" s="49"/>
      <c r="BO6616" s="49"/>
      <c r="BP6616" s="49"/>
      <c r="BQ6616" s="49"/>
      <c r="BR6616" s="49"/>
      <c r="BS6616" s="49"/>
      <c r="BT6616" s="49"/>
      <c r="BU6616" s="49"/>
      <c r="BV6616" s="49"/>
      <c r="BW6616" s="49"/>
      <c r="BX6616" s="49"/>
      <c r="BY6616" s="49"/>
      <c r="BZ6616" s="49"/>
      <c r="CA6616" s="49"/>
      <c r="CB6616" s="49"/>
      <c r="CC6616" s="49"/>
      <c r="CD6616" s="49"/>
      <c r="CE6616" s="49"/>
      <c r="CF6616" s="49"/>
      <c r="CG6616" s="49"/>
      <c r="CH6616" s="49"/>
      <c r="CI6616" s="49"/>
      <c r="CJ6616" s="49"/>
      <c r="CK6616" s="49"/>
      <c r="CL6616" s="49"/>
      <c r="CM6616" s="49"/>
      <c r="CN6616" s="49"/>
      <c r="CO6616" s="49"/>
      <c r="CP6616" s="49"/>
      <c r="CQ6616" s="49"/>
      <c r="CR6616" s="49"/>
      <c r="CS6616" s="49"/>
      <c r="CT6616" s="49"/>
      <c r="CU6616" s="49"/>
      <c r="CV6616" s="49"/>
      <c r="CW6616" s="49"/>
      <c r="CX6616" s="49"/>
      <c r="CY6616" s="49"/>
      <c r="CZ6616" s="49"/>
      <c r="DA6616" s="49"/>
      <c r="DB6616" s="49"/>
      <c r="DC6616" s="49"/>
      <c r="DD6616" s="49"/>
      <c r="DE6616" s="49"/>
      <c r="DF6616" s="49"/>
      <c r="DG6616" s="49"/>
      <c r="DH6616" s="49"/>
      <c r="DI6616" s="49"/>
      <c r="DJ6616" s="49"/>
      <c r="DK6616" s="49"/>
      <c r="DL6616" s="49"/>
      <c r="DM6616" s="49"/>
      <c r="DN6616" s="49"/>
      <c r="DO6616" s="49"/>
      <c r="DP6616" s="49"/>
      <c r="DQ6616" s="49"/>
      <c r="DR6616" s="49"/>
      <c r="DS6616" s="49"/>
      <c r="DT6616" s="49"/>
      <c r="DU6616" s="49"/>
      <c r="DV6616" s="49"/>
      <c r="DW6616" s="49"/>
      <c r="DX6616" s="49"/>
      <c r="DY6616" s="49"/>
      <c r="DZ6616" s="49"/>
      <c r="EA6616" s="49"/>
      <c r="EB6616" s="49"/>
      <c r="EC6616" s="49"/>
      <c r="ED6616" s="49"/>
      <c r="EE6616" s="49"/>
      <c r="EF6616" s="49"/>
      <c r="EG6616" s="49"/>
      <c r="EH6616" s="49"/>
      <c r="EI6616" s="49"/>
      <c r="EJ6616" s="49"/>
      <c r="EK6616" s="49"/>
      <c r="EL6616" s="49"/>
      <c r="EM6616" s="49"/>
      <c r="EN6616" s="49"/>
      <c r="EO6616" s="49"/>
      <c r="EP6616" s="49"/>
      <c r="EQ6616" s="49"/>
      <c r="ER6616" s="49"/>
      <c r="ES6616" s="49"/>
      <c r="ET6616" s="49"/>
      <c r="EU6616" s="49"/>
      <c r="EV6616" s="49"/>
      <c r="EW6616" s="49"/>
      <c r="EX6616" s="49"/>
      <c r="EY6616" s="49"/>
      <c r="EZ6616" s="49"/>
      <c r="FA6616" s="49"/>
      <c r="FB6616" s="49"/>
      <c r="FC6616" s="49"/>
      <c r="FD6616" s="49"/>
      <c r="FE6616" s="49"/>
      <c r="FF6616" s="49"/>
      <c r="FG6616" s="49"/>
      <c r="FH6616" s="49"/>
      <c r="FI6616" s="49"/>
      <c r="FJ6616" s="49"/>
      <c r="FK6616" s="49"/>
      <c r="FL6616" s="49"/>
      <c r="FM6616" s="49"/>
      <c r="FN6616" s="49"/>
      <c r="FO6616" s="49"/>
      <c r="FP6616" s="49"/>
      <c r="FQ6616" s="49"/>
      <c r="FR6616" s="49"/>
      <c r="FS6616" s="49"/>
      <c r="FT6616" s="49"/>
      <c r="FU6616" s="49"/>
      <c r="FV6616" s="49"/>
      <c r="FW6616" s="49"/>
      <c r="FX6616" s="49"/>
      <c r="FY6616" s="49"/>
      <c r="FZ6616" s="49"/>
      <c r="GA6616" s="49"/>
      <c r="GB6616" s="49"/>
      <c r="GC6616" s="49"/>
      <c r="GD6616" s="49"/>
      <c r="GE6616" s="49"/>
      <c r="GF6616" s="49"/>
      <c r="GG6616" s="49"/>
      <c r="GH6616" s="49"/>
      <c r="GI6616" s="49"/>
      <c r="GJ6616" s="49"/>
      <c r="GK6616" s="49"/>
      <c r="GL6616" s="49"/>
      <c r="GM6616" s="49"/>
      <c r="GN6616" s="49"/>
      <c r="GO6616" s="49"/>
      <c r="GP6616" s="49"/>
      <c r="GQ6616" s="49"/>
      <c r="GR6616" s="49"/>
      <c r="GS6616" s="49"/>
      <c r="GT6616" s="49"/>
      <c r="GU6616" s="49"/>
      <c r="GV6616" s="49"/>
      <c r="GW6616" s="49"/>
      <c r="GX6616" s="49"/>
      <c r="GY6616" s="49"/>
      <c r="GZ6616" s="49"/>
      <c r="HA6616" s="49"/>
      <c r="HB6616" s="49"/>
      <c r="HC6616" s="49"/>
      <c r="HD6616" s="49"/>
      <c r="HE6616" s="49"/>
      <c r="HF6616" s="49"/>
      <c r="HG6616" s="49"/>
      <c r="HH6616" s="49"/>
      <c r="HI6616" s="49"/>
      <c r="HJ6616" s="49"/>
      <c r="HK6616" s="49"/>
      <c r="HL6616" s="49"/>
      <c r="HM6616" s="49"/>
      <c r="HN6616" s="49"/>
      <c r="HO6616" s="49"/>
      <c r="HP6616" s="49"/>
      <c r="HQ6616" s="49"/>
      <c r="HR6616" s="49"/>
      <c r="HS6616" s="49"/>
      <c r="HT6616" s="49"/>
      <c r="HU6616" s="49"/>
      <c r="HV6616" s="49"/>
      <c r="HW6616" s="49"/>
      <c r="HX6616" s="49"/>
      <c r="HY6616" s="49"/>
      <c r="HZ6616" s="49"/>
      <c r="IA6616" s="49"/>
      <c r="IB6616" s="49"/>
      <c r="IC6616" s="49"/>
      <c r="ID6616" s="49"/>
      <c r="IE6616" s="49"/>
      <c r="IF6616" s="49"/>
      <c r="IG6616" s="49"/>
      <c r="IH6616" s="49"/>
    </row>
    <row r="6617" spans="1:242">
      <c r="A6617" s="32">
        <v>346</v>
      </c>
      <c r="B6617" s="210" t="s">
        <v>5638</v>
      </c>
      <c r="C6617" s="555" t="s">
        <v>7704</v>
      </c>
      <c r="D6617" s="52" t="s">
        <v>1808</v>
      </c>
      <c r="E6617" s="195">
        <f t="shared" si="428"/>
        <v>0</v>
      </c>
      <c r="F6617" s="572"/>
      <c r="G6617" s="187"/>
      <c r="H6617" s="187"/>
      <c r="I6617" s="48"/>
      <c r="J6617" s="49"/>
      <c r="K6617" s="49"/>
      <c r="L6617" s="49"/>
      <c r="M6617" s="49"/>
      <c r="N6617" s="49"/>
      <c r="O6617" s="49"/>
      <c r="P6617" s="49"/>
      <c r="Q6617" s="49"/>
      <c r="R6617" s="49"/>
      <c r="S6617" s="49"/>
      <c r="T6617" s="49"/>
      <c r="U6617" s="49"/>
      <c r="V6617" s="49"/>
      <c r="W6617" s="49"/>
      <c r="X6617" s="49"/>
      <c r="Y6617" s="49"/>
      <c r="Z6617" s="49"/>
      <c r="AA6617" s="49"/>
      <c r="AB6617" s="49"/>
      <c r="AC6617" s="49"/>
      <c r="AD6617" s="49"/>
      <c r="AE6617" s="49"/>
      <c r="AF6617" s="49"/>
      <c r="AG6617" s="49"/>
      <c r="AH6617" s="49"/>
      <c r="AI6617" s="49"/>
      <c r="AJ6617" s="49"/>
      <c r="AK6617" s="49"/>
      <c r="AL6617" s="49"/>
      <c r="AM6617" s="49"/>
      <c r="AN6617" s="49"/>
      <c r="AO6617" s="49"/>
      <c r="AP6617" s="49"/>
      <c r="AQ6617" s="49"/>
      <c r="AR6617" s="49"/>
      <c r="AS6617" s="49"/>
      <c r="AT6617" s="49"/>
      <c r="AU6617" s="49"/>
      <c r="AV6617" s="49"/>
      <c r="AW6617" s="49"/>
      <c r="AX6617" s="49"/>
      <c r="AY6617" s="49"/>
      <c r="AZ6617" s="49"/>
      <c r="BA6617" s="49"/>
      <c r="BB6617" s="49"/>
      <c r="BC6617" s="49"/>
      <c r="BD6617" s="49"/>
      <c r="BE6617" s="49"/>
      <c r="BF6617" s="49"/>
      <c r="BG6617" s="49"/>
      <c r="BH6617" s="49"/>
      <c r="BI6617" s="49"/>
      <c r="BJ6617" s="49"/>
      <c r="BK6617" s="49"/>
      <c r="BL6617" s="49"/>
      <c r="BM6617" s="49"/>
      <c r="BN6617" s="49"/>
      <c r="BO6617" s="49"/>
      <c r="BP6617" s="49"/>
      <c r="BQ6617" s="49"/>
      <c r="BR6617" s="49"/>
      <c r="BS6617" s="49"/>
      <c r="BT6617" s="49"/>
      <c r="BU6617" s="49"/>
      <c r="BV6617" s="49"/>
      <c r="BW6617" s="49"/>
      <c r="BX6617" s="49"/>
      <c r="BY6617" s="49"/>
      <c r="BZ6617" s="49"/>
      <c r="CA6617" s="49"/>
      <c r="CB6617" s="49"/>
      <c r="CC6617" s="49"/>
      <c r="CD6617" s="49"/>
      <c r="CE6617" s="49"/>
      <c r="CF6617" s="49"/>
      <c r="CG6617" s="49"/>
      <c r="CH6617" s="49"/>
      <c r="CI6617" s="49"/>
      <c r="CJ6617" s="49"/>
      <c r="CK6617" s="49"/>
      <c r="CL6617" s="49"/>
      <c r="CM6617" s="49"/>
      <c r="CN6617" s="49"/>
      <c r="CO6617" s="49"/>
      <c r="CP6617" s="49"/>
      <c r="CQ6617" s="49"/>
      <c r="CR6617" s="49"/>
      <c r="CS6617" s="49"/>
      <c r="CT6617" s="49"/>
      <c r="CU6617" s="49"/>
      <c r="CV6617" s="49"/>
      <c r="CW6617" s="49"/>
      <c r="CX6617" s="49"/>
      <c r="CY6617" s="49"/>
      <c r="CZ6617" s="49"/>
      <c r="DA6617" s="49"/>
      <c r="DB6617" s="49"/>
      <c r="DC6617" s="49"/>
      <c r="DD6617" s="49"/>
      <c r="DE6617" s="49"/>
      <c r="DF6617" s="49"/>
      <c r="DG6617" s="49"/>
      <c r="DH6617" s="49"/>
      <c r="DI6617" s="49"/>
      <c r="DJ6617" s="49"/>
      <c r="DK6617" s="49"/>
      <c r="DL6617" s="49"/>
      <c r="DM6617" s="49"/>
      <c r="DN6617" s="49"/>
      <c r="DO6617" s="49"/>
      <c r="DP6617" s="49"/>
      <c r="DQ6617" s="49"/>
      <c r="DR6617" s="49"/>
      <c r="DS6617" s="49"/>
      <c r="DT6617" s="49"/>
      <c r="DU6617" s="49"/>
      <c r="DV6617" s="49"/>
      <c r="DW6617" s="49"/>
      <c r="DX6617" s="49"/>
      <c r="DY6617" s="49"/>
      <c r="DZ6617" s="49"/>
      <c r="EA6617" s="49"/>
      <c r="EB6617" s="49"/>
      <c r="EC6617" s="49"/>
      <c r="ED6617" s="49"/>
      <c r="EE6617" s="49"/>
      <c r="EF6617" s="49"/>
      <c r="EG6617" s="49"/>
      <c r="EH6617" s="49"/>
      <c r="EI6617" s="49"/>
      <c r="EJ6617" s="49"/>
      <c r="EK6617" s="49"/>
      <c r="EL6617" s="49"/>
      <c r="EM6617" s="49"/>
      <c r="EN6617" s="49"/>
      <c r="EO6617" s="49"/>
      <c r="EP6617" s="49"/>
      <c r="EQ6617" s="49"/>
      <c r="ER6617" s="49"/>
      <c r="ES6617" s="49"/>
      <c r="ET6617" s="49"/>
      <c r="EU6617" s="49"/>
      <c r="EV6617" s="49"/>
      <c r="EW6617" s="49"/>
      <c r="EX6617" s="49"/>
      <c r="EY6617" s="49"/>
      <c r="EZ6617" s="49"/>
      <c r="FA6617" s="49"/>
      <c r="FB6617" s="49"/>
      <c r="FC6617" s="49"/>
      <c r="FD6617" s="49"/>
      <c r="FE6617" s="49"/>
      <c r="FF6617" s="49"/>
      <c r="FG6617" s="49"/>
      <c r="FH6617" s="49"/>
      <c r="FI6617" s="49"/>
      <c r="FJ6617" s="49"/>
      <c r="FK6617" s="49"/>
      <c r="FL6617" s="49"/>
      <c r="FM6617" s="49"/>
      <c r="FN6617" s="49"/>
      <c r="FO6617" s="49"/>
      <c r="FP6617" s="49"/>
      <c r="FQ6617" s="49"/>
      <c r="FR6617" s="49"/>
      <c r="FS6617" s="49"/>
      <c r="FT6617" s="49"/>
      <c r="FU6617" s="49"/>
      <c r="FV6617" s="49"/>
      <c r="FW6617" s="49"/>
      <c r="FX6617" s="49"/>
      <c r="FY6617" s="49"/>
      <c r="FZ6617" s="49"/>
      <c r="GA6617" s="49"/>
      <c r="GB6617" s="49"/>
      <c r="GC6617" s="49"/>
      <c r="GD6617" s="49"/>
      <c r="GE6617" s="49"/>
      <c r="GF6617" s="49"/>
      <c r="GG6617" s="49"/>
      <c r="GH6617" s="49"/>
      <c r="GI6617" s="49"/>
      <c r="GJ6617" s="49"/>
      <c r="GK6617" s="49"/>
      <c r="GL6617" s="49"/>
      <c r="GM6617" s="49"/>
      <c r="GN6617" s="49"/>
      <c r="GO6617" s="49"/>
      <c r="GP6617" s="49"/>
      <c r="GQ6617" s="49"/>
      <c r="GR6617" s="49"/>
      <c r="GS6617" s="49"/>
      <c r="GT6617" s="49"/>
      <c r="GU6617" s="49"/>
      <c r="GV6617" s="49"/>
      <c r="GW6617" s="49"/>
      <c r="GX6617" s="49"/>
      <c r="GY6617" s="49"/>
      <c r="GZ6617" s="49"/>
      <c r="HA6617" s="49"/>
      <c r="HB6617" s="49"/>
      <c r="HC6617" s="49"/>
      <c r="HD6617" s="49"/>
      <c r="HE6617" s="49"/>
      <c r="HF6617" s="49"/>
      <c r="HG6617" s="49"/>
      <c r="HH6617" s="49"/>
      <c r="HI6617" s="49"/>
      <c r="HJ6617" s="49"/>
      <c r="HK6617" s="49"/>
      <c r="HL6617" s="49"/>
      <c r="HM6617" s="49"/>
      <c r="HN6617" s="49"/>
      <c r="HO6617" s="49"/>
      <c r="HP6617" s="49"/>
      <c r="HQ6617" s="49"/>
      <c r="HR6617" s="49"/>
      <c r="HS6617" s="49"/>
      <c r="HT6617" s="49"/>
      <c r="HU6617" s="49"/>
      <c r="HV6617" s="49"/>
      <c r="HW6617" s="49"/>
      <c r="HX6617" s="49"/>
      <c r="HY6617" s="49"/>
      <c r="HZ6617" s="49"/>
      <c r="IA6617" s="49"/>
      <c r="IB6617" s="49"/>
      <c r="IC6617" s="49"/>
      <c r="ID6617" s="49"/>
      <c r="IE6617" s="49"/>
      <c r="IF6617" s="49"/>
      <c r="IG6617" s="49"/>
      <c r="IH6617" s="49"/>
    </row>
    <row r="6618" spans="1:242">
      <c r="A6618" s="32">
        <v>347</v>
      </c>
      <c r="B6618" s="210" t="s">
        <v>7705</v>
      </c>
      <c r="C6618" s="555"/>
      <c r="D6618" s="52" t="s">
        <v>1808</v>
      </c>
      <c r="E6618" s="195">
        <f t="shared" si="428"/>
        <v>0</v>
      </c>
      <c r="F6618" s="572"/>
      <c r="G6618" s="187"/>
      <c r="H6618" s="187"/>
      <c r="I6618" s="48"/>
      <c r="J6618" s="49"/>
      <c r="K6618" s="49"/>
      <c r="L6618" s="49"/>
      <c r="M6618" s="49"/>
      <c r="N6618" s="49"/>
      <c r="O6618" s="49"/>
      <c r="P6618" s="49"/>
      <c r="Q6618" s="49"/>
      <c r="R6618" s="49"/>
      <c r="S6618" s="49"/>
      <c r="T6618" s="49"/>
      <c r="U6618" s="49"/>
      <c r="V6618" s="49"/>
      <c r="W6618" s="49"/>
      <c r="X6618" s="49"/>
      <c r="Y6618" s="49"/>
      <c r="Z6618" s="49"/>
      <c r="AA6618" s="49"/>
      <c r="AB6618" s="49"/>
      <c r="AC6618" s="49"/>
      <c r="AD6618" s="49"/>
      <c r="AE6618" s="49"/>
      <c r="AF6618" s="49"/>
      <c r="AG6618" s="49"/>
      <c r="AH6618" s="49"/>
      <c r="AI6618" s="49"/>
      <c r="AJ6618" s="49"/>
      <c r="AK6618" s="49"/>
      <c r="AL6618" s="49"/>
      <c r="AM6618" s="49"/>
      <c r="AN6618" s="49"/>
      <c r="AO6618" s="49"/>
      <c r="AP6618" s="49"/>
      <c r="AQ6618" s="49"/>
      <c r="AR6618" s="49"/>
      <c r="AS6618" s="49"/>
      <c r="AT6618" s="49"/>
      <c r="AU6618" s="49"/>
      <c r="AV6618" s="49"/>
      <c r="AW6618" s="49"/>
      <c r="AX6618" s="49"/>
      <c r="AY6618" s="49"/>
      <c r="AZ6618" s="49"/>
      <c r="BA6618" s="49"/>
      <c r="BB6618" s="49"/>
      <c r="BC6618" s="49"/>
      <c r="BD6618" s="49"/>
      <c r="BE6618" s="49"/>
      <c r="BF6618" s="49"/>
      <c r="BG6618" s="49"/>
      <c r="BH6618" s="49"/>
      <c r="BI6618" s="49"/>
      <c r="BJ6618" s="49"/>
      <c r="BK6618" s="49"/>
      <c r="BL6618" s="49"/>
      <c r="BM6618" s="49"/>
      <c r="BN6618" s="49"/>
      <c r="BO6618" s="49"/>
      <c r="BP6618" s="49"/>
      <c r="BQ6618" s="49"/>
      <c r="BR6618" s="49"/>
      <c r="BS6618" s="49"/>
      <c r="BT6618" s="49"/>
      <c r="BU6618" s="49"/>
      <c r="BV6618" s="49"/>
      <c r="BW6618" s="49"/>
      <c r="BX6618" s="49"/>
      <c r="BY6618" s="49"/>
      <c r="BZ6618" s="49"/>
      <c r="CA6618" s="49"/>
      <c r="CB6618" s="49"/>
      <c r="CC6618" s="49"/>
      <c r="CD6618" s="49"/>
      <c r="CE6618" s="49"/>
      <c r="CF6618" s="49"/>
      <c r="CG6618" s="49"/>
      <c r="CH6618" s="49"/>
      <c r="CI6618" s="49"/>
      <c r="CJ6618" s="49"/>
      <c r="CK6618" s="49"/>
      <c r="CL6618" s="49"/>
      <c r="CM6618" s="49"/>
      <c r="CN6618" s="49"/>
      <c r="CO6618" s="49"/>
      <c r="CP6618" s="49"/>
      <c r="CQ6618" s="49"/>
      <c r="CR6618" s="49"/>
      <c r="CS6618" s="49"/>
      <c r="CT6618" s="49"/>
      <c r="CU6618" s="49"/>
      <c r="CV6618" s="49"/>
      <c r="CW6618" s="49"/>
      <c r="CX6618" s="49"/>
      <c r="CY6618" s="49"/>
      <c r="CZ6618" s="49"/>
      <c r="DA6618" s="49"/>
      <c r="DB6618" s="49"/>
      <c r="DC6618" s="49"/>
      <c r="DD6618" s="49"/>
      <c r="DE6618" s="49"/>
      <c r="DF6618" s="49"/>
      <c r="DG6618" s="49"/>
      <c r="DH6618" s="49"/>
      <c r="DI6618" s="49"/>
      <c r="DJ6618" s="49"/>
      <c r="DK6618" s="49"/>
      <c r="DL6618" s="49"/>
      <c r="DM6618" s="49"/>
      <c r="DN6618" s="49"/>
      <c r="DO6618" s="49"/>
      <c r="DP6618" s="49"/>
      <c r="DQ6618" s="49"/>
      <c r="DR6618" s="49"/>
      <c r="DS6618" s="49"/>
      <c r="DT6618" s="49"/>
      <c r="DU6618" s="49"/>
      <c r="DV6618" s="49"/>
      <c r="DW6618" s="49"/>
      <c r="DX6618" s="49"/>
      <c r="DY6618" s="49"/>
      <c r="DZ6618" s="49"/>
      <c r="EA6618" s="49"/>
      <c r="EB6618" s="49"/>
      <c r="EC6618" s="49"/>
      <c r="ED6618" s="49"/>
      <c r="EE6618" s="49"/>
      <c r="EF6618" s="49"/>
      <c r="EG6618" s="49"/>
      <c r="EH6618" s="49"/>
      <c r="EI6618" s="49"/>
      <c r="EJ6618" s="49"/>
      <c r="EK6618" s="49"/>
      <c r="EL6618" s="49"/>
      <c r="EM6618" s="49"/>
      <c r="EN6618" s="49"/>
      <c r="EO6618" s="49"/>
      <c r="EP6618" s="49"/>
      <c r="EQ6618" s="49"/>
      <c r="ER6618" s="49"/>
      <c r="ES6618" s="49"/>
      <c r="ET6618" s="49"/>
      <c r="EU6618" s="49"/>
      <c r="EV6618" s="49"/>
      <c r="EW6618" s="49"/>
      <c r="EX6618" s="49"/>
      <c r="EY6618" s="49"/>
      <c r="EZ6618" s="49"/>
      <c r="FA6618" s="49"/>
      <c r="FB6618" s="49"/>
      <c r="FC6618" s="49"/>
      <c r="FD6618" s="49"/>
      <c r="FE6618" s="49"/>
      <c r="FF6618" s="49"/>
      <c r="FG6618" s="49"/>
      <c r="FH6618" s="49"/>
      <c r="FI6618" s="49"/>
      <c r="FJ6618" s="49"/>
      <c r="FK6618" s="49"/>
      <c r="FL6618" s="49"/>
      <c r="FM6618" s="49"/>
      <c r="FN6618" s="49"/>
      <c r="FO6618" s="49"/>
      <c r="FP6618" s="49"/>
      <c r="FQ6618" s="49"/>
      <c r="FR6618" s="49"/>
      <c r="FS6618" s="49"/>
      <c r="FT6618" s="49"/>
      <c r="FU6618" s="49"/>
      <c r="FV6618" s="49"/>
      <c r="FW6618" s="49"/>
      <c r="FX6618" s="49"/>
      <c r="FY6618" s="49"/>
      <c r="FZ6618" s="49"/>
      <c r="GA6618" s="49"/>
      <c r="GB6618" s="49"/>
      <c r="GC6618" s="49"/>
      <c r="GD6618" s="49"/>
      <c r="GE6618" s="49"/>
      <c r="GF6618" s="49"/>
      <c r="GG6618" s="49"/>
      <c r="GH6618" s="49"/>
      <c r="GI6618" s="49"/>
      <c r="GJ6618" s="49"/>
      <c r="GK6618" s="49"/>
      <c r="GL6618" s="49"/>
      <c r="GM6618" s="49"/>
      <c r="GN6618" s="49"/>
      <c r="GO6618" s="49"/>
      <c r="GP6618" s="49"/>
      <c r="GQ6618" s="49"/>
      <c r="GR6618" s="49"/>
      <c r="GS6618" s="49"/>
      <c r="GT6618" s="49"/>
      <c r="GU6618" s="49"/>
      <c r="GV6618" s="49"/>
      <c r="GW6618" s="49"/>
      <c r="GX6618" s="49"/>
      <c r="GY6618" s="49"/>
      <c r="GZ6618" s="49"/>
      <c r="HA6618" s="49"/>
      <c r="HB6618" s="49"/>
      <c r="HC6618" s="49"/>
      <c r="HD6618" s="49"/>
      <c r="HE6618" s="49"/>
      <c r="HF6618" s="49"/>
      <c r="HG6618" s="49"/>
      <c r="HH6618" s="49"/>
      <c r="HI6618" s="49"/>
      <c r="HJ6618" s="49"/>
      <c r="HK6618" s="49"/>
      <c r="HL6618" s="49"/>
      <c r="HM6618" s="49"/>
      <c r="HN6618" s="49"/>
      <c r="HO6618" s="49"/>
      <c r="HP6618" s="49"/>
      <c r="HQ6618" s="49"/>
      <c r="HR6618" s="49"/>
      <c r="HS6618" s="49"/>
      <c r="HT6618" s="49"/>
      <c r="HU6618" s="49"/>
      <c r="HV6618" s="49"/>
      <c r="HW6618" s="49"/>
      <c r="HX6618" s="49"/>
      <c r="HY6618" s="49"/>
      <c r="HZ6618" s="49"/>
      <c r="IA6618" s="49"/>
      <c r="IB6618" s="49"/>
      <c r="IC6618" s="49"/>
      <c r="ID6618" s="49"/>
      <c r="IE6618" s="49"/>
      <c r="IF6618" s="49"/>
      <c r="IG6618" s="49"/>
      <c r="IH6618" s="49"/>
    </row>
    <row r="6619" spans="1:242">
      <c r="A6619" s="32">
        <v>348</v>
      </c>
      <c r="B6619" s="210" t="s">
        <v>1668</v>
      </c>
      <c r="C6619" s="555"/>
      <c r="D6619" s="52" t="s">
        <v>1808</v>
      </c>
      <c r="E6619" s="195">
        <f t="shared" si="428"/>
        <v>0</v>
      </c>
      <c r="F6619" s="572"/>
      <c r="G6619" s="187"/>
      <c r="H6619" s="187"/>
      <c r="I6619" s="48"/>
      <c r="J6619" s="49"/>
      <c r="K6619" s="49"/>
      <c r="L6619" s="49"/>
      <c r="M6619" s="49"/>
      <c r="N6619" s="49"/>
      <c r="O6619" s="49"/>
      <c r="P6619" s="49"/>
      <c r="Q6619" s="49"/>
      <c r="R6619" s="49"/>
      <c r="S6619" s="49"/>
      <c r="T6619" s="49"/>
      <c r="U6619" s="49"/>
      <c r="V6619" s="49"/>
      <c r="W6619" s="49"/>
      <c r="X6619" s="49"/>
      <c r="Y6619" s="49"/>
      <c r="Z6619" s="49"/>
      <c r="AA6619" s="49"/>
      <c r="AB6619" s="49"/>
      <c r="AC6619" s="49"/>
      <c r="AD6619" s="49"/>
      <c r="AE6619" s="49"/>
      <c r="AF6619" s="49"/>
      <c r="AG6619" s="49"/>
      <c r="AH6619" s="49"/>
      <c r="AI6619" s="49"/>
      <c r="AJ6619" s="49"/>
      <c r="AK6619" s="49"/>
      <c r="AL6619" s="49"/>
      <c r="AM6619" s="49"/>
      <c r="AN6619" s="49"/>
      <c r="AO6619" s="49"/>
      <c r="AP6619" s="49"/>
      <c r="AQ6619" s="49"/>
      <c r="AR6619" s="49"/>
      <c r="AS6619" s="49"/>
      <c r="AT6619" s="49"/>
      <c r="AU6619" s="49"/>
      <c r="AV6619" s="49"/>
      <c r="AW6619" s="49"/>
      <c r="AX6619" s="49"/>
      <c r="AY6619" s="49"/>
      <c r="AZ6619" s="49"/>
      <c r="BA6619" s="49"/>
      <c r="BB6619" s="49"/>
      <c r="BC6619" s="49"/>
      <c r="BD6619" s="49"/>
      <c r="BE6619" s="49"/>
      <c r="BF6619" s="49"/>
      <c r="BG6619" s="49"/>
      <c r="BH6619" s="49"/>
      <c r="BI6619" s="49"/>
      <c r="BJ6619" s="49"/>
      <c r="BK6619" s="49"/>
      <c r="BL6619" s="49"/>
      <c r="BM6619" s="49"/>
      <c r="BN6619" s="49"/>
      <c r="BO6619" s="49"/>
      <c r="BP6619" s="49"/>
      <c r="BQ6619" s="49"/>
      <c r="BR6619" s="49"/>
      <c r="BS6619" s="49"/>
      <c r="BT6619" s="49"/>
      <c r="BU6619" s="49"/>
      <c r="BV6619" s="49"/>
      <c r="BW6619" s="49"/>
      <c r="BX6619" s="49"/>
      <c r="BY6619" s="49"/>
      <c r="BZ6619" s="49"/>
      <c r="CA6619" s="49"/>
      <c r="CB6619" s="49"/>
      <c r="CC6619" s="49"/>
      <c r="CD6619" s="49"/>
      <c r="CE6619" s="49"/>
      <c r="CF6619" s="49"/>
      <c r="CG6619" s="49"/>
      <c r="CH6619" s="49"/>
      <c r="CI6619" s="49"/>
      <c r="CJ6619" s="49"/>
      <c r="CK6619" s="49"/>
      <c r="CL6619" s="49"/>
      <c r="CM6619" s="49"/>
      <c r="CN6619" s="49"/>
      <c r="CO6619" s="49"/>
      <c r="CP6619" s="49"/>
      <c r="CQ6619" s="49"/>
      <c r="CR6619" s="49"/>
      <c r="CS6619" s="49"/>
      <c r="CT6619" s="49"/>
      <c r="CU6619" s="49"/>
      <c r="CV6619" s="49"/>
      <c r="CW6619" s="49"/>
      <c r="CX6619" s="49"/>
      <c r="CY6619" s="49"/>
      <c r="CZ6619" s="49"/>
      <c r="DA6619" s="49"/>
      <c r="DB6619" s="49"/>
      <c r="DC6619" s="49"/>
      <c r="DD6619" s="49"/>
      <c r="DE6619" s="49"/>
      <c r="DF6619" s="49"/>
      <c r="DG6619" s="49"/>
      <c r="DH6619" s="49"/>
      <c r="DI6619" s="49"/>
      <c r="DJ6619" s="49"/>
      <c r="DK6619" s="49"/>
      <c r="DL6619" s="49"/>
      <c r="DM6619" s="49"/>
      <c r="DN6619" s="49"/>
      <c r="DO6619" s="49"/>
      <c r="DP6619" s="49"/>
      <c r="DQ6619" s="49"/>
      <c r="DR6619" s="49"/>
      <c r="DS6619" s="49"/>
      <c r="DT6619" s="49"/>
      <c r="DU6619" s="49"/>
      <c r="DV6619" s="49"/>
      <c r="DW6619" s="49"/>
      <c r="DX6619" s="49"/>
      <c r="DY6619" s="49"/>
      <c r="DZ6619" s="49"/>
      <c r="EA6619" s="49"/>
      <c r="EB6619" s="49"/>
      <c r="EC6619" s="49"/>
      <c r="ED6619" s="49"/>
      <c r="EE6619" s="49"/>
      <c r="EF6619" s="49"/>
      <c r="EG6619" s="49"/>
      <c r="EH6619" s="49"/>
      <c r="EI6619" s="49"/>
      <c r="EJ6619" s="49"/>
      <c r="EK6619" s="49"/>
      <c r="EL6619" s="49"/>
      <c r="EM6619" s="49"/>
      <c r="EN6619" s="49"/>
      <c r="EO6619" s="49"/>
      <c r="EP6619" s="49"/>
      <c r="EQ6619" s="49"/>
      <c r="ER6619" s="49"/>
      <c r="ES6619" s="49"/>
      <c r="ET6619" s="49"/>
      <c r="EU6619" s="49"/>
      <c r="EV6619" s="49"/>
      <c r="EW6619" s="49"/>
      <c r="EX6619" s="49"/>
      <c r="EY6619" s="49"/>
      <c r="EZ6619" s="49"/>
      <c r="FA6619" s="49"/>
      <c r="FB6619" s="49"/>
      <c r="FC6619" s="49"/>
      <c r="FD6619" s="49"/>
      <c r="FE6619" s="49"/>
      <c r="FF6619" s="49"/>
      <c r="FG6619" s="49"/>
      <c r="FH6619" s="49"/>
      <c r="FI6619" s="49"/>
      <c r="FJ6619" s="49"/>
      <c r="FK6619" s="49"/>
      <c r="FL6619" s="49"/>
      <c r="FM6619" s="49"/>
      <c r="FN6619" s="49"/>
      <c r="FO6619" s="49"/>
      <c r="FP6619" s="49"/>
      <c r="FQ6619" s="49"/>
      <c r="FR6619" s="49"/>
      <c r="FS6619" s="49"/>
      <c r="FT6619" s="49"/>
      <c r="FU6619" s="49"/>
      <c r="FV6619" s="49"/>
      <c r="FW6619" s="49"/>
      <c r="FX6619" s="49"/>
      <c r="FY6619" s="49"/>
      <c r="FZ6619" s="49"/>
      <c r="GA6619" s="49"/>
      <c r="GB6619" s="49"/>
      <c r="GC6619" s="49"/>
      <c r="GD6619" s="49"/>
      <c r="GE6619" s="49"/>
      <c r="GF6619" s="49"/>
      <c r="GG6619" s="49"/>
      <c r="GH6619" s="49"/>
      <c r="GI6619" s="49"/>
      <c r="GJ6619" s="49"/>
      <c r="GK6619" s="49"/>
      <c r="GL6619" s="49"/>
      <c r="GM6619" s="49"/>
      <c r="GN6619" s="49"/>
      <c r="GO6619" s="49"/>
      <c r="GP6619" s="49"/>
      <c r="GQ6619" s="49"/>
      <c r="GR6619" s="49"/>
      <c r="GS6619" s="49"/>
      <c r="GT6619" s="49"/>
      <c r="GU6619" s="49"/>
      <c r="GV6619" s="49"/>
      <c r="GW6619" s="49"/>
      <c r="GX6619" s="49"/>
      <c r="GY6619" s="49"/>
      <c r="GZ6619" s="49"/>
      <c r="HA6619" s="49"/>
      <c r="HB6619" s="49"/>
      <c r="HC6619" s="49"/>
      <c r="HD6619" s="49"/>
      <c r="HE6619" s="49"/>
      <c r="HF6619" s="49"/>
      <c r="HG6619" s="49"/>
      <c r="HH6619" s="49"/>
      <c r="HI6619" s="49"/>
      <c r="HJ6619" s="49"/>
      <c r="HK6619" s="49"/>
      <c r="HL6619" s="49"/>
      <c r="HM6619" s="49"/>
      <c r="HN6619" s="49"/>
      <c r="HO6619" s="49"/>
      <c r="HP6619" s="49"/>
      <c r="HQ6619" s="49"/>
      <c r="HR6619" s="49"/>
      <c r="HS6619" s="49"/>
      <c r="HT6619" s="49"/>
      <c r="HU6619" s="49"/>
      <c r="HV6619" s="49"/>
      <c r="HW6619" s="49"/>
      <c r="HX6619" s="49"/>
      <c r="HY6619" s="49"/>
      <c r="HZ6619" s="49"/>
      <c r="IA6619" s="49"/>
      <c r="IB6619" s="49"/>
      <c r="IC6619" s="49"/>
      <c r="ID6619" s="49"/>
      <c r="IE6619" s="49"/>
      <c r="IF6619" s="49"/>
      <c r="IG6619" s="49"/>
      <c r="IH6619" s="49"/>
    </row>
    <row r="6620" spans="1:242">
      <c r="A6620" s="32">
        <v>349</v>
      </c>
      <c r="B6620" s="210" t="s">
        <v>7706</v>
      </c>
      <c r="C6620" s="555"/>
      <c r="D6620" s="52" t="s">
        <v>1808</v>
      </c>
      <c r="E6620" s="195">
        <f t="shared" si="428"/>
        <v>0</v>
      </c>
      <c r="F6620" s="572"/>
      <c r="G6620" s="187"/>
      <c r="H6620" s="187"/>
      <c r="I6620" s="48"/>
      <c r="J6620" s="49"/>
      <c r="K6620" s="49"/>
      <c r="L6620" s="49"/>
      <c r="M6620" s="49"/>
      <c r="N6620" s="49"/>
      <c r="O6620" s="49"/>
      <c r="P6620" s="49"/>
      <c r="Q6620" s="49"/>
      <c r="R6620" s="49"/>
      <c r="S6620" s="49"/>
      <c r="T6620" s="49"/>
      <c r="U6620" s="49"/>
      <c r="V6620" s="49"/>
      <c r="W6620" s="49"/>
      <c r="X6620" s="49"/>
      <c r="Y6620" s="49"/>
      <c r="Z6620" s="49"/>
      <c r="AA6620" s="49"/>
      <c r="AB6620" s="49"/>
      <c r="AC6620" s="49"/>
      <c r="AD6620" s="49"/>
      <c r="AE6620" s="49"/>
      <c r="AF6620" s="49"/>
      <c r="AG6620" s="49"/>
      <c r="AH6620" s="49"/>
      <c r="AI6620" s="49"/>
      <c r="AJ6620" s="49"/>
      <c r="AK6620" s="49"/>
      <c r="AL6620" s="49"/>
      <c r="AM6620" s="49"/>
      <c r="AN6620" s="49"/>
      <c r="AO6620" s="49"/>
      <c r="AP6620" s="49"/>
      <c r="AQ6620" s="49"/>
      <c r="AR6620" s="49"/>
      <c r="AS6620" s="49"/>
      <c r="AT6620" s="49"/>
      <c r="AU6620" s="49"/>
      <c r="AV6620" s="49"/>
      <c r="AW6620" s="49"/>
      <c r="AX6620" s="49"/>
      <c r="AY6620" s="49"/>
      <c r="AZ6620" s="49"/>
      <c r="BA6620" s="49"/>
      <c r="BB6620" s="49"/>
      <c r="BC6620" s="49"/>
      <c r="BD6620" s="49"/>
      <c r="BE6620" s="49"/>
      <c r="BF6620" s="49"/>
      <c r="BG6620" s="49"/>
      <c r="BH6620" s="49"/>
      <c r="BI6620" s="49"/>
      <c r="BJ6620" s="49"/>
      <c r="BK6620" s="49"/>
      <c r="BL6620" s="49"/>
      <c r="BM6620" s="49"/>
      <c r="BN6620" s="49"/>
      <c r="BO6620" s="49"/>
      <c r="BP6620" s="49"/>
      <c r="BQ6620" s="49"/>
      <c r="BR6620" s="49"/>
      <c r="BS6620" s="49"/>
      <c r="BT6620" s="49"/>
      <c r="BU6620" s="49"/>
      <c r="BV6620" s="49"/>
      <c r="BW6620" s="49"/>
      <c r="BX6620" s="49"/>
      <c r="BY6620" s="49"/>
      <c r="BZ6620" s="49"/>
      <c r="CA6620" s="49"/>
      <c r="CB6620" s="49"/>
      <c r="CC6620" s="49"/>
      <c r="CD6620" s="49"/>
      <c r="CE6620" s="49"/>
      <c r="CF6620" s="49"/>
      <c r="CG6620" s="49"/>
      <c r="CH6620" s="49"/>
      <c r="CI6620" s="49"/>
      <c r="CJ6620" s="49"/>
      <c r="CK6620" s="49"/>
      <c r="CL6620" s="49"/>
      <c r="CM6620" s="49"/>
      <c r="CN6620" s="49"/>
      <c r="CO6620" s="49"/>
      <c r="CP6620" s="49"/>
      <c r="CQ6620" s="49"/>
      <c r="CR6620" s="49"/>
      <c r="CS6620" s="49"/>
      <c r="CT6620" s="49"/>
      <c r="CU6620" s="49"/>
      <c r="CV6620" s="49"/>
      <c r="CW6620" s="49"/>
      <c r="CX6620" s="49"/>
      <c r="CY6620" s="49"/>
      <c r="CZ6620" s="49"/>
      <c r="DA6620" s="49"/>
      <c r="DB6620" s="49"/>
      <c r="DC6620" s="49"/>
      <c r="DD6620" s="49"/>
      <c r="DE6620" s="49"/>
      <c r="DF6620" s="49"/>
      <c r="DG6620" s="49"/>
      <c r="DH6620" s="49"/>
      <c r="DI6620" s="49"/>
      <c r="DJ6620" s="49"/>
      <c r="DK6620" s="49"/>
      <c r="DL6620" s="49"/>
      <c r="DM6620" s="49"/>
      <c r="DN6620" s="49"/>
      <c r="DO6620" s="49"/>
      <c r="DP6620" s="49"/>
      <c r="DQ6620" s="49"/>
      <c r="DR6620" s="49"/>
      <c r="DS6620" s="49"/>
      <c r="DT6620" s="49"/>
      <c r="DU6620" s="49"/>
      <c r="DV6620" s="49"/>
      <c r="DW6620" s="49"/>
      <c r="DX6620" s="49"/>
      <c r="DY6620" s="49"/>
      <c r="DZ6620" s="49"/>
      <c r="EA6620" s="49"/>
      <c r="EB6620" s="49"/>
      <c r="EC6620" s="49"/>
      <c r="ED6620" s="49"/>
      <c r="EE6620" s="49"/>
      <c r="EF6620" s="49"/>
      <c r="EG6620" s="49"/>
      <c r="EH6620" s="49"/>
      <c r="EI6620" s="49"/>
      <c r="EJ6620" s="49"/>
      <c r="EK6620" s="49"/>
      <c r="EL6620" s="49"/>
      <c r="EM6620" s="49"/>
      <c r="EN6620" s="49"/>
      <c r="EO6620" s="49"/>
      <c r="EP6620" s="49"/>
      <c r="EQ6620" s="49"/>
      <c r="ER6620" s="49"/>
      <c r="ES6620" s="49"/>
      <c r="ET6620" s="49"/>
      <c r="EU6620" s="49"/>
      <c r="EV6620" s="49"/>
      <c r="EW6620" s="49"/>
      <c r="EX6620" s="49"/>
      <c r="EY6620" s="49"/>
      <c r="EZ6620" s="49"/>
      <c r="FA6620" s="49"/>
      <c r="FB6620" s="49"/>
      <c r="FC6620" s="49"/>
      <c r="FD6620" s="49"/>
      <c r="FE6620" s="49"/>
      <c r="FF6620" s="49"/>
      <c r="FG6620" s="49"/>
      <c r="FH6620" s="49"/>
      <c r="FI6620" s="49"/>
      <c r="FJ6620" s="49"/>
      <c r="FK6620" s="49"/>
      <c r="FL6620" s="49"/>
      <c r="FM6620" s="49"/>
      <c r="FN6620" s="49"/>
      <c r="FO6620" s="49"/>
      <c r="FP6620" s="49"/>
      <c r="FQ6620" s="49"/>
      <c r="FR6620" s="49"/>
      <c r="FS6620" s="49"/>
      <c r="FT6620" s="49"/>
      <c r="FU6620" s="49"/>
      <c r="FV6620" s="49"/>
      <c r="FW6620" s="49"/>
      <c r="FX6620" s="49"/>
      <c r="FY6620" s="49"/>
      <c r="FZ6620" s="49"/>
      <c r="GA6620" s="49"/>
      <c r="GB6620" s="49"/>
      <c r="GC6620" s="49"/>
      <c r="GD6620" s="49"/>
      <c r="GE6620" s="49"/>
      <c r="GF6620" s="49"/>
      <c r="GG6620" s="49"/>
      <c r="GH6620" s="49"/>
      <c r="GI6620" s="49"/>
      <c r="GJ6620" s="49"/>
      <c r="GK6620" s="49"/>
      <c r="GL6620" s="49"/>
      <c r="GM6620" s="49"/>
      <c r="GN6620" s="49"/>
      <c r="GO6620" s="49"/>
      <c r="GP6620" s="49"/>
      <c r="GQ6620" s="49"/>
      <c r="GR6620" s="49"/>
      <c r="GS6620" s="49"/>
      <c r="GT6620" s="49"/>
      <c r="GU6620" s="49"/>
      <c r="GV6620" s="49"/>
      <c r="GW6620" s="49"/>
      <c r="GX6620" s="49"/>
      <c r="GY6620" s="49"/>
      <c r="GZ6620" s="49"/>
      <c r="HA6620" s="49"/>
      <c r="HB6620" s="49"/>
      <c r="HC6620" s="49"/>
      <c r="HD6620" s="49"/>
      <c r="HE6620" s="49"/>
      <c r="HF6620" s="49"/>
      <c r="HG6620" s="49"/>
      <c r="HH6620" s="49"/>
      <c r="HI6620" s="49"/>
      <c r="HJ6620" s="49"/>
      <c r="HK6620" s="49"/>
      <c r="HL6620" s="49"/>
      <c r="HM6620" s="49"/>
      <c r="HN6620" s="49"/>
      <c r="HO6620" s="49"/>
      <c r="HP6620" s="49"/>
      <c r="HQ6620" s="49"/>
      <c r="HR6620" s="49"/>
      <c r="HS6620" s="49"/>
      <c r="HT6620" s="49"/>
      <c r="HU6620" s="49"/>
      <c r="HV6620" s="49"/>
      <c r="HW6620" s="49"/>
      <c r="HX6620" s="49"/>
      <c r="HY6620" s="49"/>
      <c r="HZ6620" s="49"/>
      <c r="IA6620" s="49"/>
      <c r="IB6620" s="49"/>
      <c r="IC6620" s="49"/>
      <c r="ID6620" s="49"/>
      <c r="IE6620" s="49"/>
      <c r="IF6620" s="49"/>
      <c r="IG6620" s="49"/>
      <c r="IH6620" s="49"/>
    </row>
    <row r="6621" spans="1:242">
      <c r="A6621" s="32">
        <v>350</v>
      </c>
      <c r="B6621" s="210" t="s">
        <v>2835</v>
      </c>
      <c r="C6621" s="555"/>
      <c r="D6621" s="52" t="s">
        <v>1808</v>
      </c>
      <c r="E6621" s="195">
        <f t="shared" si="428"/>
        <v>0</v>
      </c>
      <c r="F6621" s="572"/>
      <c r="G6621" s="187"/>
      <c r="H6621" s="187"/>
      <c r="I6621" s="48"/>
      <c r="J6621" s="49"/>
      <c r="K6621" s="49"/>
      <c r="L6621" s="49"/>
      <c r="M6621" s="49"/>
      <c r="N6621" s="49"/>
      <c r="O6621" s="49"/>
      <c r="P6621" s="49"/>
      <c r="Q6621" s="49"/>
      <c r="R6621" s="49"/>
      <c r="S6621" s="49"/>
      <c r="T6621" s="49"/>
      <c r="U6621" s="49"/>
      <c r="V6621" s="49"/>
      <c r="W6621" s="49"/>
      <c r="X6621" s="49"/>
      <c r="Y6621" s="49"/>
      <c r="Z6621" s="49"/>
      <c r="AA6621" s="49"/>
      <c r="AB6621" s="49"/>
      <c r="AC6621" s="49"/>
      <c r="AD6621" s="49"/>
      <c r="AE6621" s="49"/>
      <c r="AF6621" s="49"/>
      <c r="AG6621" s="49"/>
      <c r="AH6621" s="49"/>
      <c r="AI6621" s="49"/>
      <c r="AJ6621" s="49"/>
      <c r="AK6621" s="49"/>
      <c r="AL6621" s="49"/>
      <c r="AM6621" s="49"/>
      <c r="AN6621" s="49"/>
      <c r="AO6621" s="49"/>
      <c r="AP6621" s="49"/>
      <c r="AQ6621" s="49"/>
      <c r="AR6621" s="49"/>
      <c r="AS6621" s="49"/>
      <c r="AT6621" s="49"/>
      <c r="AU6621" s="49"/>
      <c r="AV6621" s="49"/>
      <c r="AW6621" s="49"/>
      <c r="AX6621" s="49"/>
      <c r="AY6621" s="49"/>
      <c r="AZ6621" s="49"/>
      <c r="BA6621" s="49"/>
      <c r="BB6621" s="49"/>
      <c r="BC6621" s="49"/>
      <c r="BD6621" s="49"/>
      <c r="BE6621" s="49"/>
      <c r="BF6621" s="49"/>
      <c r="BG6621" s="49"/>
      <c r="BH6621" s="49"/>
      <c r="BI6621" s="49"/>
      <c r="BJ6621" s="49"/>
      <c r="BK6621" s="49"/>
      <c r="BL6621" s="49"/>
      <c r="BM6621" s="49"/>
      <c r="BN6621" s="49"/>
      <c r="BO6621" s="49"/>
      <c r="BP6621" s="49"/>
      <c r="BQ6621" s="49"/>
      <c r="BR6621" s="49"/>
      <c r="BS6621" s="49"/>
      <c r="BT6621" s="49"/>
      <c r="BU6621" s="49"/>
      <c r="BV6621" s="49"/>
      <c r="BW6621" s="49"/>
      <c r="BX6621" s="49"/>
      <c r="BY6621" s="49"/>
      <c r="BZ6621" s="49"/>
      <c r="CA6621" s="49"/>
      <c r="CB6621" s="49"/>
      <c r="CC6621" s="49"/>
      <c r="CD6621" s="49"/>
      <c r="CE6621" s="49"/>
      <c r="CF6621" s="49"/>
      <c r="CG6621" s="49"/>
      <c r="CH6621" s="49"/>
      <c r="CI6621" s="49"/>
      <c r="CJ6621" s="49"/>
      <c r="CK6621" s="49"/>
      <c r="CL6621" s="49"/>
      <c r="CM6621" s="49"/>
      <c r="CN6621" s="49"/>
      <c r="CO6621" s="49"/>
      <c r="CP6621" s="49"/>
      <c r="CQ6621" s="49"/>
      <c r="CR6621" s="49"/>
      <c r="CS6621" s="49"/>
      <c r="CT6621" s="49"/>
      <c r="CU6621" s="49"/>
      <c r="CV6621" s="49"/>
      <c r="CW6621" s="49"/>
      <c r="CX6621" s="49"/>
      <c r="CY6621" s="49"/>
      <c r="CZ6621" s="49"/>
      <c r="DA6621" s="49"/>
      <c r="DB6621" s="49"/>
      <c r="DC6621" s="49"/>
      <c r="DD6621" s="49"/>
      <c r="DE6621" s="49"/>
      <c r="DF6621" s="49"/>
      <c r="DG6621" s="49"/>
      <c r="DH6621" s="49"/>
      <c r="DI6621" s="49"/>
      <c r="DJ6621" s="49"/>
      <c r="DK6621" s="49"/>
      <c r="DL6621" s="49"/>
      <c r="DM6621" s="49"/>
      <c r="DN6621" s="49"/>
      <c r="DO6621" s="49"/>
      <c r="DP6621" s="49"/>
      <c r="DQ6621" s="49"/>
      <c r="DR6621" s="49"/>
      <c r="DS6621" s="49"/>
      <c r="DT6621" s="49"/>
      <c r="DU6621" s="49"/>
      <c r="DV6621" s="49"/>
      <c r="DW6621" s="49"/>
      <c r="DX6621" s="49"/>
      <c r="DY6621" s="49"/>
      <c r="DZ6621" s="49"/>
      <c r="EA6621" s="49"/>
      <c r="EB6621" s="49"/>
      <c r="EC6621" s="49"/>
      <c r="ED6621" s="49"/>
      <c r="EE6621" s="49"/>
      <c r="EF6621" s="49"/>
      <c r="EG6621" s="49"/>
      <c r="EH6621" s="49"/>
      <c r="EI6621" s="49"/>
      <c r="EJ6621" s="49"/>
      <c r="EK6621" s="49"/>
      <c r="EL6621" s="49"/>
      <c r="EM6621" s="49"/>
      <c r="EN6621" s="49"/>
      <c r="EO6621" s="49"/>
      <c r="EP6621" s="49"/>
      <c r="EQ6621" s="49"/>
      <c r="ER6621" s="49"/>
      <c r="ES6621" s="49"/>
      <c r="ET6621" s="49"/>
      <c r="EU6621" s="49"/>
      <c r="EV6621" s="49"/>
      <c r="EW6621" s="49"/>
      <c r="EX6621" s="49"/>
      <c r="EY6621" s="49"/>
      <c r="EZ6621" s="49"/>
      <c r="FA6621" s="49"/>
      <c r="FB6621" s="49"/>
      <c r="FC6621" s="49"/>
      <c r="FD6621" s="49"/>
      <c r="FE6621" s="49"/>
      <c r="FF6621" s="49"/>
      <c r="FG6621" s="49"/>
      <c r="FH6621" s="49"/>
      <c r="FI6621" s="49"/>
      <c r="FJ6621" s="49"/>
      <c r="FK6621" s="49"/>
      <c r="FL6621" s="49"/>
      <c r="FM6621" s="49"/>
      <c r="FN6621" s="49"/>
      <c r="FO6621" s="49"/>
      <c r="FP6621" s="49"/>
      <c r="FQ6621" s="49"/>
      <c r="FR6621" s="49"/>
      <c r="FS6621" s="49"/>
      <c r="FT6621" s="49"/>
      <c r="FU6621" s="49"/>
      <c r="FV6621" s="49"/>
      <c r="FW6621" s="49"/>
      <c r="FX6621" s="49"/>
      <c r="FY6621" s="49"/>
      <c r="FZ6621" s="49"/>
      <c r="GA6621" s="49"/>
      <c r="GB6621" s="49"/>
      <c r="GC6621" s="49"/>
      <c r="GD6621" s="49"/>
      <c r="GE6621" s="49"/>
      <c r="GF6621" s="49"/>
      <c r="GG6621" s="49"/>
      <c r="GH6621" s="49"/>
      <c r="GI6621" s="49"/>
      <c r="GJ6621" s="49"/>
      <c r="GK6621" s="49"/>
      <c r="GL6621" s="49"/>
      <c r="GM6621" s="49"/>
      <c r="GN6621" s="49"/>
      <c r="GO6621" s="49"/>
      <c r="GP6621" s="49"/>
      <c r="GQ6621" s="49"/>
      <c r="GR6621" s="49"/>
      <c r="GS6621" s="49"/>
      <c r="GT6621" s="49"/>
      <c r="GU6621" s="49"/>
      <c r="GV6621" s="49"/>
      <c r="GW6621" s="49"/>
      <c r="GX6621" s="49"/>
      <c r="GY6621" s="49"/>
      <c r="GZ6621" s="49"/>
      <c r="HA6621" s="49"/>
      <c r="HB6621" s="49"/>
      <c r="HC6621" s="49"/>
      <c r="HD6621" s="49"/>
      <c r="HE6621" s="49"/>
      <c r="HF6621" s="49"/>
      <c r="HG6621" s="49"/>
      <c r="HH6621" s="49"/>
      <c r="HI6621" s="49"/>
      <c r="HJ6621" s="49"/>
      <c r="HK6621" s="49"/>
      <c r="HL6621" s="49"/>
      <c r="HM6621" s="49"/>
      <c r="HN6621" s="49"/>
      <c r="HO6621" s="49"/>
      <c r="HP6621" s="49"/>
      <c r="HQ6621" s="49"/>
      <c r="HR6621" s="49"/>
      <c r="HS6621" s="49"/>
      <c r="HT6621" s="49"/>
      <c r="HU6621" s="49"/>
      <c r="HV6621" s="49"/>
      <c r="HW6621" s="49"/>
      <c r="HX6621" s="49"/>
      <c r="HY6621" s="49"/>
      <c r="HZ6621" s="49"/>
      <c r="IA6621" s="49"/>
      <c r="IB6621" s="49"/>
      <c r="IC6621" s="49"/>
      <c r="ID6621" s="49"/>
      <c r="IE6621" s="49"/>
      <c r="IF6621" s="49"/>
      <c r="IG6621" s="49"/>
      <c r="IH6621" s="49"/>
    </row>
    <row r="6622" spans="1:242">
      <c r="A6622" s="32">
        <v>351</v>
      </c>
      <c r="B6622" s="210" t="s">
        <v>7707</v>
      </c>
      <c r="C6622" s="555"/>
      <c r="D6622" s="52" t="s">
        <v>1808</v>
      </c>
      <c r="E6622" s="195">
        <f t="shared" si="428"/>
        <v>0</v>
      </c>
      <c r="F6622" s="572"/>
      <c r="G6622" s="187"/>
      <c r="H6622" s="187"/>
      <c r="I6622" s="48"/>
      <c r="J6622" s="49"/>
      <c r="K6622" s="49"/>
      <c r="L6622" s="49"/>
      <c r="M6622" s="49"/>
      <c r="N6622" s="49"/>
      <c r="O6622" s="49"/>
      <c r="P6622" s="49"/>
      <c r="Q6622" s="49"/>
      <c r="R6622" s="49"/>
      <c r="S6622" s="49"/>
      <c r="T6622" s="49"/>
      <c r="U6622" s="49"/>
      <c r="V6622" s="49"/>
      <c r="W6622" s="49"/>
      <c r="X6622" s="49"/>
      <c r="Y6622" s="49"/>
      <c r="Z6622" s="49"/>
      <c r="AA6622" s="49"/>
      <c r="AB6622" s="49"/>
      <c r="AC6622" s="49"/>
      <c r="AD6622" s="49"/>
      <c r="AE6622" s="49"/>
      <c r="AF6622" s="49"/>
      <c r="AG6622" s="49"/>
      <c r="AH6622" s="49"/>
      <c r="AI6622" s="49"/>
      <c r="AJ6622" s="49"/>
      <c r="AK6622" s="49"/>
      <c r="AL6622" s="49"/>
      <c r="AM6622" s="49"/>
      <c r="AN6622" s="49"/>
      <c r="AO6622" s="49"/>
      <c r="AP6622" s="49"/>
      <c r="AQ6622" s="49"/>
      <c r="AR6622" s="49"/>
      <c r="AS6622" s="49"/>
      <c r="AT6622" s="49"/>
      <c r="AU6622" s="49"/>
      <c r="AV6622" s="49"/>
      <c r="AW6622" s="49"/>
      <c r="AX6622" s="49"/>
      <c r="AY6622" s="49"/>
      <c r="AZ6622" s="49"/>
      <c r="BA6622" s="49"/>
      <c r="BB6622" s="49"/>
      <c r="BC6622" s="49"/>
      <c r="BD6622" s="49"/>
      <c r="BE6622" s="49"/>
      <c r="BF6622" s="49"/>
      <c r="BG6622" s="49"/>
      <c r="BH6622" s="49"/>
      <c r="BI6622" s="49"/>
      <c r="BJ6622" s="49"/>
      <c r="BK6622" s="49"/>
      <c r="BL6622" s="49"/>
      <c r="BM6622" s="49"/>
      <c r="BN6622" s="49"/>
      <c r="BO6622" s="49"/>
      <c r="BP6622" s="49"/>
      <c r="BQ6622" s="49"/>
      <c r="BR6622" s="49"/>
      <c r="BS6622" s="49"/>
      <c r="BT6622" s="49"/>
      <c r="BU6622" s="49"/>
      <c r="BV6622" s="49"/>
      <c r="BW6622" s="49"/>
      <c r="BX6622" s="49"/>
      <c r="BY6622" s="49"/>
      <c r="BZ6622" s="49"/>
      <c r="CA6622" s="49"/>
      <c r="CB6622" s="49"/>
      <c r="CC6622" s="49"/>
      <c r="CD6622" s="49"/>
      <c r="CE6622" s="49"/>
      <c r="CF6622" s="49"/>
      <c r="CG6622" s="49"/>
      <c r="CH6622" s="49"/>
      <c r="CI6622" s="49"/>
      <c r="CJ6622" s="49"/>
      <c r="CK6622" s="49"/>
      <c r="CL6622" s="49"/>
      <c r="CM6622" s="49"/>
      <c r="CN6622" s="49"/>
      <c r="CO6622" s="49"/>
      <c r="CP6622" s="49"/>
      <c r="CQ6622" s="49"/>
      <c r="CR6622" s="49"/>
      <c r="CS6622" s="49"/>
      <c r="CT6622" s="49"/>
      <c r="CU6622" s="49"/>
      <c r="CV6622" s="49"/>
      <c r="CW6622" s="49"/>
      <c r="CX6622" s="49"/>
      <c r="CY6622" s="49"/>
      <c r="CZ6622" s="49"/>
      <c r="DA6622" s="49"/>
      <c r="DB6622" s="49"/>
      <c r="DC6622" s="49"/>
      <c r="DD6622" s="49"/>
      <c r="DE6622" s="49"/>
      <c r="DF6622" s="49"/>
      <c r="DG6622" s="49"/>
      <c r="DH6622" s="49"/>
      <c r="DI6622" s="49"/>
      <c r="DJ6622" s="49"/>
      <c r="DK6622" s="49"/>
      <c r="DL6622" s="49"/>
      <c r="DM6622" s="49"/>
      <c r="DN6622" s="49"/>
      <c r="DO6622" s="49"/>
      <c r="DP6622" s="49"/>
      <c r="DQ6622" s="49"/>
      <c r="DR6622" s="49"/>
      <c r="DS6622" s="49"/>
      <c r="DT6622" s="49"/>
      <c r="DU6622" s="49"/>
      <c r="DV6622" s="49"/>
      <c r="DW6622" s="49"/>
      <c r="DX6622" s="49"/>
      <c r="DY6622" s="49"/>
      <c r="DZ6622" s="49"/>
      <c r="EA6622" s="49"/>
      <c r="EB6622" s="49"/>
      <c r="EC6622" s="49"/>
      <c r="ED6622" s="49"/>
      <c r="EE6622" s="49"/>
      <c r="EF6622" s="49"/>
      <c r="EG6622" s="49"/>
      <c r="EH6622" s="49"/>
      <c r="EI6622" s="49"/>
      <c r="EJ6622" s="49"/>
      <c r="EK6622" s="49"/>
      <c r="EL6622" s="49"/>
      <c r="EM6622" s="49"/>
      <c r="EN6622" s="49"/>
      <c r="EO6622" s="49"/>
      <c r="EP6622" s="49"/>
      <c r="EQ6622" s="49"/>
      <c r="ER6622" s="49"/>
      <c r="ES6622" s="49"/>
      <c r="ET6622" s="49"/>
      <c r="EU6622" s="49"/>
      <c r="EV6622" s="49"/>
      <c r="EW6622" s="49"/>
      <c r="EX6622" s="49"/>
      <c r="EY6622" s="49"/>
      <c r="EZ6622" s="49"/>
      <c r="FA6622" s="49"/>
      <c r="FB6622" s="49"/>
      <c r="FC6622" s="49"/>
      <c r="FD6622" s="49"/>
      <c r="FE6622" s="49"/>
      <c r="FF6622" s="49"/>
      <c r="FG6622" s="49"/>
      <c r="FH6622" s="49"/>
      <c r="FI6622" s="49"/>
      <c r="FJ6622" s="49"/>
      <c r="FK6622" s="49"/>
      <c r="FL6622" s="49"/>
      <c r="FM6622" s="49"/>
      <c r="FN6622" s="49"/>
      <c r="FO6622" s="49"/>
      <c r="FP6622" s="49"/>
      <c r="FQ6622" s="49"/>
      <c r="FR6622" s="49"/>
      <c r="FS6622" s="49"/>
      <c r="FT6622" s="49"/>
      <c r="FU6622" s="49"/>
      <c r="FV6622" s="49"/>
      <c r="FW6622" s="49"/>
      <c r="FX6622" s="49"/>
      <c r="FY6622" s="49"/>
      <c r="FZ6622" s="49"/>
      <c r="GA6622" s="49"/>
      <c r="GB6622" s="49"/>
      <c r="GC6622" s="49"/>
      <c r="GD6622" s="49"/>
      <c r="GE6622" s="49"/>
      <c r="GF6622" s="49"/>
      <c r="GG6622" s="49"/>
      <c r="GH6622" s="49"/>
      <c r="GI6622" s="49"/>
      <c r="GJ6622" s="49"/>
      <c r="GK6622" s="49"/>
      <c r="GL6622" s="49"/>
      <c r="GM6622" s="49"/>
      <c r="GN6622" s="49"/>
      <c r="GO6622" s="49"/>
      <c r="GP6622" s="49"/>
      <c r="GQ6622" s="49"/>
      <c r="GR6622" s="49"/>
      <c r="GS6622" s="49"/>
      <c r="GT6622" s="49"/>
      <c r="GU6622" s="49"/>
      <c r="GV6622" s="49"/>
      <c r="GW6622" s="49"/>
      <c r="GX6622" s="49"/>
      <c r="GY6622" s="49"/>
      <c r="GZ6622" s="49"/>
      <c r="HA6622" s="49"/>
      <c r="HB6622" s="49"/>
      <c r="HC6622" s="49"/>
      <c r="HD6622" s="49"/>
      <c r="HE6622" s="49"/>
      <c r="HF6622" s="49"/>
      <c r="HG6622" s="49"/>
      <c r="HH6622" s="49"/>
      <c r="HI6622" s="49"/>
      <c r="HJ6622" s="49"/>
      <c r="HK6622" s="49"/>
      <c r="HL6622" s="49"/>
      <c r="HM6622" s="49"/>
      <c r="HN6622" s="49"/>
      <c r="HO6622" s="49"/>
      <c r="HP6622" s="49"/>
      <c r="HQ6622" s="49"/>
      <c r="HR6622" s="49"/>
      <c r="HS6622" s="49"/>
      <c r="HT6622" s="49"/>
      <c r="HU6622" s="49"/>
      <c r="HV6622" s="49"/>
      <c r="HW6622" s="49"/>
      <c r="HX6622" s="49"/>
      <c r="HY6622" s="49"/>
      <c r="HZ6622" s="49"/>
      <c r="IA6622" s="49"/>
      <c r="IB6622" s="49"/>
      <c r="IC6622" s="49"/>
      <c r="ID6622" s="49"/>
      <c r="IE6622" s="49"/>
      <c r="IF6622" s="49"/>
      <c r="IG6622" s="49"/>
      <c r="IH6622" s="49"/>
    </row>
    <row r="6623" spans="1:242">
      <c r="A6623" s="32">
        <v>352</v>
      </c>
      <c r="B6623" s="210" t="s">
        <v>7708</v>
      </c>
      <c r="C6623" s="555"/>
      <c r="D6623" s="52" t="s">
        <v>1808</v>
      </c>
      <c r="E6623" s="195">
        <f t="shared" si="428"/>
        <v>0</v>
      </c>
      <c r="F6623" s="572"/>
      <c r="G6623" s="187"/>
      <c r="H6623" s="187"/>
      <c r="I6623" s="48"/>
      <c r="J6623" s="49"/>
      <c r="K6623" s="49"/>
      <c r="L6623" s="49"/>
      <c r="M6623" s="49"/>
      <c r="N6623" s="49"/>
      <c r="O6623" s="49"/>
      <c r="P6623" s="49"/>
      <c r="Q6623" s="49"/>
      <c r="R6623" s="49"/>
      <c r="S6623" s="49"/>
      <c r="T6623" s="49"/>
      <c r="U6623" s="49"/>
      <c r="V6623" s="49"/>
      <c r="W6623" s="49"/>
      <c r="X6623" s="49"/>
      <c r="Y6623" s="49"/>
      <c r="Z6623" s="49"/>
      <c r="AA6623" s="49"/>
      <c r="AB6623" s="49"/>
      <c r="AC6623" s="49"/>
      <c r="AD6623" s="49"/>
      <c r="AE6623" s="49"/>
      <c r="AF6623" s="49"/>
      <c r="AG6623" s="49"/>
      <c r="AH6623" s="49"/>
      <c r="AI6623" s="49"/>
      <c r="AJ6623" s="49"/>
      <c r="AK6623" s="49"/>
      <c r="AL6623" s="49"/>
      <c r="AM6623" s="49"/>
      <c r="AN6623" s="49"/>
      <c r="AO6623" s="49"/>
      <c r="AP6623" s="49"/>
      <c r="AQ6623" s="49"/>
      <c r="AR6623" s="49"/>
      <c r="AS6623" s="49"/>
      <c r="AT6623" s="49"/>
      <c r="AU6623" s="49"/>
      <c r="AV6623" s="49"/>
      <c r="AW6623" s="49"/>
      <c r="AX6623" s="49"/>
      <c r="AY6623" s="49"/>
      <c r="AZ6623" s="49"/>
      <c r="BA6623" s="49"/>
      <c r="BB6623" s="49"/>
      <c r="BC6623" s="49"/>
      <c r="BD6623" s="49"/>
      <c r="BE6623" s="49"/>
      <c r="BF6623" s="49"/>
      <c r="BG6623" s="49"/>
      <c r="BH6623" s="49"/>
      <c r="BI6623" s="49"/>
      <c r="BJ6623" s="49"/>
      <c r="BK6623" s="49"/>
      <c r="BL6623" s="49"/>
      <c r="BM6623" s="49"/>
      <c r="BN6623" s="49"/>
      <c r="BO6623" s="49"/>
      <c r="BP6623" s="49"/>
      <c r="BQ6623" s="49"/>
      <c r="BR6623" s="49"/>
      <c r="BS6623" s="49"/>
      <c r="BT6623" s="49"/>
      <c r="BU6623" s="49"/>
      <c r="BV6623" s="49"/>
      <c r="BW6623" s="49"/>
      <c r="BX6623" s="49"/>
      <c r="BY6623" s="49"/>
      <c r="BZ6623" s="49"/>
      <c r="CA6623" s="49"/>
      <c r="CB6623" s="49"/>
      <c r="CC6623" s="49"/>
      <c r="CD6623" s="49"/>
      <c r="CE6623" s="49"/>
      <c r="CF6623" s="49"/>
      <c r="CG6623" s="49"/>
      <c r="CH6623" s="49"/>
      <c r="CI6623" s="49"/>
      <c r="CJ6623" s="49"/>
      <c r="CK6623" s="49"/>
      <c r="CL6623" s="49"/>
      <c r="CM6623" s="49"/>
      <c r="CN6623" s="49"/>
      <c r="CO6623" s="49"/>
      <c r="CP6623" s="49"/>
      <c r="CQ6623" s="49"/>
      <c r="CR6623" s="49"/>
      <c r="CS6623" s="49"/>
      <c r="CT6623" s="49"/>
      <c r="CU6623" s="49"/>
      <c r="CV6623" s="49"/>
      <c r="CW6623" s="49"/>
      <c r="CX6623" s="49"/>
      <c r="CY6623" s="49"/>
      <c r="CZ6623" s="49"/>
      <c r="DA6623" s="49"/>
      <c r="DB6623" s="49"/>
      <c r="DC6623" s="49"/>
      <c r="DD6623" s="49"/>
      <c r="DE6623" s="49"/>
      <c r="DF6623" s="49"/>
      <c r="DG6623" s="49"/>
      <c r="DH6623" s="49"/>
      <c r="DI6623" s="49"/>
      <c r="DJ6623" s="49"/>
      <c r="DK6623" s="49"/>
      <c r="DL6623" s="49"/>
      <c r="DM6623" s="49"/>
      <c r="DN6623" s="49"/>
      <c r="DO6623" s="49"/>
      <c r="DP6623" s="49"/>
      <c r="DQ6623" s="49"/>
      <c r="DR6623" s="49"/>
      <c r="DS6623" s="49"/>
      <c r="DT6623" s="49"/>
      <c r="DU6623" s="49"/>
      <c r="DV6623" s="49"/>
      <c r="DW6623" s="49"/>
      <c r="DX6623" s="49"/>
      <c r="DY6623" s="49"/>
      <c r="DZ6623" s="49"/>
      <c r="EA6623" s="49"/>
      <c r="EB6623" s="49"/>
      <c r="EC6623" s="49"/>
      <c r="ED6623" s="49"/>
      <c r="EE6623" s="49"/>
      <c r="EF6623" s="49"/>
      <c r="EG6623" s="49"/>
      <c r="EH6623" s="49"/>
      <c r="EI6623" s="49"/>
      <c r="EJ6623" s="49"/>
      <c r="EK6623" s="49"/>
      <c r="EL6623" s="49"/>
      <c r="EM6623" s="49"/>
      <c r="EN6623" s="49"/>
      <c r="EO6623" s="49"/>
      <c r="EP6623" s="49"/>
      <c r="EQ6623" s="49"/>
      <c r="ER6623" s="49"/>
      <c r="ES6623" s="49"/>
      <c r="ET6623" s="49"/>
      <c r="EU6623" s="49"/>
      <c r="EV6623" s="49"/>
      <c r="EW6623" s="49"/>
      <c r="EX6623" s="49"/>
      <c r="EY6623" s="49"/>
      <c r="EZ6623" s="49"/>
      <c r="FA6623" s="49"/>
      <c r="FB6623" s="49"/>
      <c r="FC6623" s="49"/>
      <c r="FD6623" s="49"/>
      <c r="FE6623" s="49"/>
      <c r="FF6623" s="49"/>
      <c r="FG6623" s="49"/>
      <c r="FH6623" s="49"/>
      <c r="FI6623" s="49"/>
      <c r="FJ6623" s="49"/>
      <c r="FK6623" s="49"/>
      <c r="FL6623" s="49"/>
      <c r="FM6623" s="49"/>
      <c r="FN6623" s="49"/>
      <c r="FO6623" s="49"/>
      <c r="FP6623" s="49"/>
      <c r="FQ6623" s="49"/>
      <c r="FR6623" s="49"/>
      <c r="FS6623" s="49"/>
      <c r="FT6623" s="49"/>
      <c r="FU6623" s="49"/>
      <c r="FV6623" s="49"/>
      <c r="FW6623" s="49"/>
      <c r="FX6623" s="49"/>
      <c r="FY6623" s="49"/>
      <c r="FZ6623" s="49"/>
      <c r="GA6623" s="49"/>
      <c r="GB6623" s="49"/>
      <c r="GC6623" s="49"/>
      <c r="GD6623" s="49"/>
      <c r="GE6623" s="49"/>
      <c r="GF6623" s="49"/>
      <c r="GG6623" s="49"/>
      <c r="GH6623" s="49"/>
      <c r="GI6623" s="49"/>
      <c r="GJ6623" s="49"/>
      <c r="GK6623" s="49"/>
      <c r="GL6623" s="49"/>
      <c r="GM6623" s="49"/>
      <c r="GN6623" s="49"/>
      <c r="GO6623" s="49"/>
      <c r="GP6623" s="49"/>
      <c r="GQ6623" s="49"/>
      <c r="GR6623" s="49"/>
      <c r="GS6623" s="49"/>
      <c r="GT6623" s="49"/>
      <c r="GU6623" s="49"/>
      <c r="GV6623" s="49"/>
      <c r="GW6623" s="49"/>
      <c r="GX6623" s="49"/>
      <c r="GY6623" s="49"/>
      <c r="GZ6623" s="49"/>
      <c r="HA6623" s="49"/>
      <c r="HB6623" s="49"/>
      <c r="HC6623" s="49"/>
      <c r="HD6623" s="49"/>
      <c r="HE6623" s="49"/>
      <c r="HF6623" s="49"/>
      <c r="HG6623" s="49"/>
      <c r="HH6623" s="49"/>
      <c r="HI6623" s="49"/>
      <c r="HJ6623" s="49"/>
      <c r="HK6623" s="49"/>
      <c r="HL6623" s="49"/>
      <c r="HM6623" s="49"/>
      <c r="HN6623" s="49"/>
      <c r="HO6623" s="49"/>
      <c r="HP6623" s="49"/>
      <c r="HQ6623" s="49"/>
      <c r="HR6623" s="49"/>
      <c r="HS6623" s="49"/>
      <c r="HT6623" s="49"/>
      <c r="HU6623" s="49"/>
      <c r="HV6623" s="49"/>
      <c r="HW6623" s="49"/>
      <c r="HX6623" s="49"/>
      <c r="HY6623" s="49"/>
      <c r="HZ6623" s="49"/>
      <c r="IA6623" s="49"/>
      <c r="IB6623" s="49"/>
      <c r="IC6623" s="49"/>
      <c r="ID6623" s="49"/>
      <c r="IE6623" s="49"/>
      <c r="IF6623" s="49"/>
      <c r="IG6623" s="49"/>
      <c r="IH6623" s="49"/>
    </row>
    <row r="6624" spans="1:242">
      <c r="A6624" s="32">
        <v>353</v>
      </c>
      <c r="B6624" s="210" t="s">
        <v>7709</v>
      </c>
      <c r="C6624" s="555"/>
      <c r="D6624" s="52" t="s">
        <v>1808</v>
      </c>
      <c r="E6624" s="195">
        <f t="shared" si="428"/>
        <v>0</v>
      </c>
      <c r="F6624" s="572"/>
      <c r="G6624" s="187"/>
      <c r="H6624" s="187"/>
      <c r="I6624" s="48"/>
      <c r="J6624" s="49"/>
      <c r="K6624" s="49"/>
      <c r="L6624" s="49"/>
      <c r="M6624" s="49"/>
      <c r="N6624" s="49"/>
      <c r="O6624" s="49"/>
      <c r="P6624" s="49"/>
      <c r="Q6624" s="49"/>
      <c r="R6624" s="49"/>
      <c r="S6624" s="49"/>
      <c r="T6624" s="49"/>
      <c r="U6624" s="49"/>
      <c r="V6624" s="49"/>
      <c r="W6624" s="49"/>
      <c r="X6624" s="49"/>
      <c r="Y6624" s="49"/>
      <c r="Z6624" s="49"/>
      <c r="AA6624" s="49"/>
      <c r="AB6624" s="49"/>
      <c r="AC6624" s="49"/>
      <c r="AD6624" s="49"/>
      <c r="AE6624" s="49"/>
      <c r="AF6624" s="49"/>
      <c r="AG6624" s="49"/>
      <c r="AH6624" s="49"/>
      <c r="AI6624" s="49"/>
      <c r="AJ6624" s="49"/>
      <c r="AK6624" s="49"/>
      <c r="AL6624" s="49"/>
      <c r="AM6624" s="49"/>
      <c r="AN6624" s="49"/>
      <c r="AO6624" s="49"/>
      <c r="AP6624" s="49"/>
      <c r="AQ6624" s="49"/>
      <c r="AR6624" s="49"/>
      <c r="AS6624" s="49"/>
      <c r="AT6624" s="49"/>
      <c r="AU6624" s="49"/>
      <c r="AV6624" s="49"/>
      <c r="AW6624" s="49"/>
      <c r="AX6624" s="49"/>
      <c r="AY6624" s="49"/>
      <c r="AZ6624" s="49"/>
      <c r="BA6624" s="49"/>
      <c r="BB6624" s="49"/>
      <c r="BC6624" s="49"/>
      <c r="BD6624" s="49"/>
      <c r="BE6624" s="49"/>
      <c r="BF6624" s="49"/>
      <c r="BG6624" s="49"/>
      <c r="BH6624" s="49"/>
      <c r="BI6624" s="49"/>
      <c r="BJ6624" s="49"/>
      <c r="BK6624" s="49"/>
      <c r="BL6624" s="49"/>
      <c r="BM6624" s="49"/>
      <c r="BN6624" s="49"/>
      <c r="BO6624" s="49"/>
      <c r="BP6624" s="49"/>
      <c r="BQ6624" s="49"/>
      <c r="BR6624" s="49"/>
      <c r="BS6624" s="49"/>
      <c r="BT6624" s="49"/>
      <c r="BU6624" s="49"/>
      <c r="BV6624" s="49"/>
      <c r="BW6624" s="49"/>
      <c r="BX6624" s="49"/>
      <c r="BY6624" s="49"/>
      <c r="BZ6624" s="49"/>
      <c r="CA6624" s="49"/>
      <c r="CB6624" s="49"/>
      <c r="CC6624" s="49"/>
      <c r="CD6624" s="49"/>
      <c r="CE6624" s="49"/>
      <c r="CF6624" s="49"/>
      <c r="CG6624" s="49"/>
      <c r="CH6624" s="49"/>
      <c r="CI6624" s="49"/>
      <c r="CJ6624" s="49"/>
      <c r="CK6624" s="49"/>
      <c r="CL6624" s="49"/>
      <c r="CM6624" s="49"/>
      <c r="CN6624" s="49"/>
      <c r="CO6624" s="49"/>
      <c r="CP6624" s="49"/>
      <c r="CQ6624" s="49"/>
      <c r="CR6624" s="49"/>
      <c r="CS6624" s="49"/>
      <c r="CT6624" s="49"/>
      <c r="CU6624" s="49"/>
      <c r="CV6624" s="49"/>
      <c r="CW6624" s="49"/>
      <c r="CX6624" s="49"/>
      <c r="CY6624" s="49"/>
      <c r="CZ6624" s="49"/>
      <c r="DA6624" s="49"/>
      <c r="DB6624" s="49"/>
      <c r="DC6624" s="49"/>
      <c r="DD6624" s="49"/>
      <c r="DE6624" s="49"/>
      <c r="DF6624" s="49"/>
      <c r="DG6624" s="49"/>
      <c r="DH6624" s="49"/>
      <c r="DI6624" s="49"/>
      <c r="DJ6624" s="49"/>
      <c r="DK6624" s="49"/>
      <c r="DL6624" s="49"/>
      <c r="DM6624" s="49"/>
      <c r="DN6624" s="49"/>
      <c r="DO6624" s="49"/>
      <c r="DP6624" s="49"/>
      <c r="DQ6624" s="49"/>
      <c r="DR6624" s="49"/>
      <c r="DS6624" s="49"/>
      <c r="DT6624" s="49"/>
      <c r="DU6624" s="49"/>
      <c r="DV6624" s="49"/>
      <c r="DW6624" s="49"/>
      <c r="DX6624" s="49"/>
      <c r="DY6624" s="49"/>
      <c r="DZ6624" s="49"/>
      <c r="EA6624" s="49"/>
      <c r="EB6624" s="49"/>
      <c r="EC6624" s="49"/>
      <c r="ED6624" s="49"/>
      <c r="EE6624" s="49"/>
      <c r="EF6624" s="49"/>
      <c r="EG6624" s="49"/>
      <c r="EH6624" s="49"/>
      <c r="EI6624" s="49"/>
      <c r="EJ6624" s="49"/>
      <c r="EK6624" s="49"/>
      <c r="EL6624" s="49"/>
      <c r="EM6624" s="49"/>
      <c r="EN6624" s="49"/>
      <c r="EO6624" s="49"/>
      <c r="EP6624" s="49"/>
      <c r="EQ6624" s="49"/>
      <c r="ER6624" s="49"/>
      <c r="ES6624" s="49"/>
      <c r="ET6624" s="49"/>
      <c r="EU6624" s="49"/>
      <c r="EV6624" s="49"/>
      <c r="EW6624" s="49"/>
      <c r="EX6624" s="49"/>
      <c r="EY6624" s="49"/>
      <c r="EZ6624" s="49"/>
      <c r="FA6624" s="49"/>
      <c r="FB6624" s="49"/>
      <c r="FC6624" s="49"/>
      <c r="FD6624" s="49"/>
      <c r="FE6624" s="49"/>
      <c r="FF6624" s="49"/>
      <c r="FG6624" s="49"/>
      <c r="FH6624" s="49"/>
      <c r="FI6624" s="49"/>
      <c r="FJ6624" s="49"/>
      <c r="FK6624" s="49"/>
      <c r="FL6624" s="49"/>
      <c r="FM6624" s="49"/>
      <c r="FN6624" s="49"/>
      <c r="FO6624" s="49"/>
      <c r="FP6624" s="49"/>
      <c r="FQ6624" s="49"/>
      <c r="FR6624" s="49"/>
      <c r="FS6624" s="49"/>
      <c r="FT6624" s="49"/>
      <c r="FU6624" s="49"/>
      <c r="FV6624" s="49"/>
      <c r="FW6624" s="49"/>
      <c r="FX6624" s="49"/>
      <c r="FY6624" s="49"/>
      <c r="FZ6624" s="49"/>
      <c r="GA6624" s="49"/>
      <c r="GB6624" s="49"/>
      <c r="GC6624" s="49"/>
      <c r="GD6624" s="49"/>
      <c r="GE6624" s="49"/>
      <c r="GF6624" s="49"/>
      <c r="GG6624" s="49"/>
      <c r="GH6624" s="49"/>
      <c r="GI6624" s="49"/>
      <c r="GJ6624" s="49"/>
      <c r="GK6624" s="49"/>
      <c r="GL6624" s="49"/>
      <c r="GM6624" s="49"/>
      <c r="GN6624" s="49"/>
      <c r="GO6624" s="49"/>
      <c r="GP6624" s="49"/>
      <c r="GQ6624" s="49"/>
      <c r="GR6624" s="49"/>
      <c r="GS6624" s="49"/>
      <c r="GT6624" s="49"/>
      <c r="GU6624" s="49"/>
      <c r="GV6624" s="49"/>
      <c r="GW6624" s="49"/>
      <c r="GX6624" s="49"/>
      <c r="GY6624" s="49"/>
      <c r="GZ6624" s="49"/>
      <c r="HA6624" s="49"/>
      <c r="HB6624" s="49"/>
      <c r="HC6624" s="49"/>
      <c r="HD6624" s="49"/>
      <c r="HE6624" s="49"/>
      <c r="HF6624" s="49"/>
      <c r="HG6624" s="49"/>
      <c r="HH6624" s="49"/>
      <c r="HI6624" s="49"/>
      <c r="HJ6624" s="49"/>
      <c r="HK6624" s="49"/>
      <c r="HL6624" s="49"/>
      <c r="HM6624" s="49"/>
      <c r="HN6624" s="49"/>
      <c r="HO6624" s="49"/>
      <c r="HP6624" s="49"/>
      <c r="HQ6624" s="49"/>
      <c r="HR6624" s="49"/>
      <c r="HS6624" s="49"/>
      <c r="HT6624" s="49"/>
      <c r="HU6624" s="49"/>
      <c r="HV6624" s="49"/>
      <c r="HW6624" s="49"/>
      <c r="HX6624" s="49"/>
      <c r="HY6624" s="49"/>
      <c r="HZ6624" s="49"/>
      <c r="IA6624" s="49"/>
      <c r="IB6624" s="49"/>
      <c r="IC6624" s="49"/>
      <c r="ID6624" s="49"/>
      <c r="IE6624" s="49"/>
      <c r="IF6624" s="49"/>
      <c r="IG6624" s="49"/>
      <c r="IH6624" s="49"/>
    </row>
    <row r="6625" spans="1:242">
      <c r="A6625" s="32">
        <v>354</v>
      </c>
      <c r="B6625" s="210" t="s">
        <v>7710</v>
      </c>
      <c r="C6625" s="555"/>
      <c r="D6625" s="52" t="s">
        <v>1808</v>
      </c>
      <c r="E6625" s="195">
        <f t="shared" si="428"/>
        <v>0</v>
      </c>
      <c r="F6625" s="572"/>
      <c r="G6625" s="187"/>
      <c r="H6625" s="187"/>
      <c r="I6625" s="48"/>
      <c r="J6625" s="49"/>
      <c r="K6625" s="49"/>
      <c r="L6625" s="49"/>
      <c r="M6625" s="49"/>
      <c r="N6625" s="49"/>
      <c r="O6625" s="49"/>
      <c r="P6625" s="49"/>
      <c r="Q6625" s="49"/>
      <c r="R6625" s="49"/>
      <c r="S6625" s="49"/>
      <c r="T6625" s="49"/>
      <c r="U6625" s="49"/>
      <c r="V6625" s="49"/>
      <c r="W6625" s="49"/>
      <c r="X6625" s="49"/>
      <c r="Y6625" s="49"/>
      <c r="Z6625" s="49"/>
      <c r="AA6625" s="49"/>
      <c r="AB6625" s="49"/>
      <c r="AC6625" s="49"/>
      <c r="AD6625" s="49"/>
      <c r="AE6625" s="49"/>
      <c r="AF6625" s="49"/>
      <c r="AG6625" s="49"/>
      <c r="AH6625" s="49"/>
      <c r="AI6625" s="49"/>
      <c r="AJ6625" s="49"/>
      <c r="AK6625" s="49"/>
      <c r="AL6625" s="49"/>
      <c r="AM6625" s="49"/>
      <c r="AN6625" s="49"/>
      <c r="AO6625" s="49"/>
      <c r="AP6625" s="49"/>
      <c r="AQ6625" s="49"/>
      <c r="AR6625" s="49"/>
      <c r="AS6625" s="49"/>
      <c r="AT6625" s="49"/>
      <c r="AU6625" s="49"/>
      <c r="AV6625" s="49"/>
      <c r="AW6625" s="49"/>
      <c r="AX6625" s="49"/>
      <c r="AY6625" s="49"/>
      <c r="AZ6625" s="49"/>
      <c r="BA6625" s="49"/>
      <c r="BB6625" s="49"/>
      <c r="BC6625" s="49"/>
      <c r="BD6625" s="49"/>
      <c r="BE6625" s="49"/>
      <c r="BF6625" s="49"/>
      <c r="BG6625" s="49"/>
      <c r="BH6625" s="49"/>
      <c r="BI6625" s="49"/>
      <c r="BJ6625" s="49"/>
      <c r="BK6625" s="49"/>
      <c r="BL6625" s="49"/>
      <c r="BM6625" s="49"/>
      <c r="BN6625" s="49"/>
      <c r="BO6625" s="49"/>
      <c r="BP6625" s="49"/>
      <c r="BQ6625" s="49"/>
      <c r="BR6625" s="49"/>
      <c r="BS6625" s="49"/>
      <c r="BT6625" s="49"/>
      <c r="BU6625" s="49"/>
      <c r="BV6625" s="49"/>
      <c r="BW6625" s="49"/>
      <c r="BX6625" s="49"/>
      <c r="BY6625" s="49"/>
      <c r="BZ6625" s="49"/>
      <c r="CA6625" s="49"/>
      <c r="CB6625" s="49"/>
      <c r="CC6625" s="49"/>
      <c r="CD6625" s="49"/>
      <c r="CE6625" s="49"/>
      <c r="CF6625" s="49"/>
      <c r="CG6625" s="49"/>
      <c r="CH6625" s="49"/>
      <c r="CI6625" s="49"/>
      <c r="CJ6625" s="49"/>
      <c r="CK6625" s="49"/>
      <c r="CL6625" s="49"/>
      <c r="CM6625" s="49"/>
      <c r="CN6625" s="49"/>
      <c r="CO6625" s="49"/>
      <c r="CP6625" s="49"/>
      <c r="CQ6625" s="49"/>
      <c r="CR6625" s="49"/>
      <c r="CS6625" s="49"/>
      <c r="CT6625" s="49"/>
      <c r="CU6625" s="49"/>
      <c r="CV6625" s="49"/>
      <c r="CW6625" s="49"/>
      <c r="CX6625" s="49"/>
      <c r="CY6625" s="49"/>
      <c r="CZ6625" s="49"/>
      <c r="DA6625" s="49"/>
      <c r="DB6625" s="49"/>
      <c r="DC6625" s="49"/>
      <c r="DD6625" s="49"/>
      <c r="DE6625" s="49"/>
      <c r="DF6625" s="49"/>
      <c r="DG6625" s="49"/>
      <c r="DH6625" s="49"/>
      <c r="DI6625" s="49"/>
      <c r="DJ6625" s="49"/>
      <c r="DK6625" s="49"/>
      <c r="DL6625" s="49"/>
      <c r="DM6625" s="49"/>
      <c r="DN6625" s="49"/>
      <c r="DO6625" s="49"/>
      <c r="DP6625" s="49"/>
      <c r="DQ6625" s="49"/>
      <c r="DR6625" s="49"/>
      <c r="DS6625" s="49"/>
      <c r="DT6625" s="49"/>
      <c r="DU6625" s="49"/>
      <c r="DV6625" s="49"/>
      <c r="DW6625" s="49"/>
      <c r="DX6625" s="49"/>
      <c r="DY6625" s="49"/>
      <c r="DZ6625" s="49"/>
      <c r="EA6625" s="49"/>
      <c r="EB6625" s="49"/>
      <c r="EC6625" s="49"/>
      <c r="ED6625" s="49"/>
      <c r="EE6625" s="49"/>
      <c r="EF6625" s="49"/>
      <c r="EG6625" s="49"/>
      <c r="EH6625" s="49"/>
      <c r="EI6625" s="49"/>
      <c r="EJ6625" s="49"/>
      <c r="EK6625" s="49"/>
      <c r="EL6625" s="49"/>
      <c r="EM6625" s="49"/>
      <c r="EN6625" s="49"/>
      <c r="EO6625" s="49"/>
      <c r="EP6625" s="49"/>
      <c r="EQ6625" s="49"/>
      <c r="ER6625" s="49"/>
      <c r="ES6625" s="49"/>
      <c r="ET6625" s="49"/>
      <c r="EU6625" s="49"/>
      <c r="EV6625" s="49"/>
      <c r="EW6625" s="49"/>
      <c r="EX6625" s="49"/>
      <c r="EY6625" s="49"/>
      <c r="EZ6625" s="49"/>
      <c r="FA6625" s="49"/>
      <c r="FB6625" s="49"/>
      <c r="FC6625" s="49"/>
      <c r="FD6625" s="49"/>
      <c r="FE6625" s="49"/>
      <c r="FF6625" s="49"/>
      <c r="FG6625" s="49"/>
      <c r="FH6625" s="49"/>
      <c r="FI6625" s="49"/>
      <c r="FJ6625" s="49"/>
      <c r="FK6625" s="49"/>
      <c r="FL6625" s="49"/>
      <c r="FM6625" s="49"/>
      <c r="FN6625" s="49"/>
      <c r="FO6625" s="49"/>
      <c r="FP6625" s="49"/>
      <c r="FQ6625" s="49"/>
      <c r="FR6625" s="49"/>
      <c r="FS6625" s="49"/>
      <c r="FT6625" s="49"/>
      <c r="FU6625" s="49"/>
      <c r="FV6625" s="49"/>
      <c r="FW6625" s="49"/>
      <c r="FX6625" s="49"/>
      <c r="FY6625" s="49"/>
      <c r="FZ6625" s="49"/>
      <c r="GA6625" s="49"/>
      <c r="GB6625" s="49"/>
      <c r="GC6625" s="49"/>
      <c r="GD6625" s="49"/>
      <c r="GE6625" s="49"/>
      <c r="GF6625" s="49"/>
      <c r="GG6625" s="49"/>
      <c r="GH6625" s="49"/>
      <c r="GI6625" s="49"/>
      <c r="GJ6625" s="49"/>
      <c r="GK6625" s="49"/>
      <c r="GL6625" s="49"/>
      <c r="GM6625" s="49"/>
      <c r="GN6625" s="49"/>
      <c r="GO6625" s="49"/>
      <c r="GP6625" s="49"/>
      <c r="GQ6625" s="49"/>
      <c r="GR6625" s="49"/>
      <c r="GS6625" s="49"/>
      <c r="GT6625" s="49"/>
      <c r="GU6625" s="49"/>
      <c r="GV6625" s="49"/>
      <c r="GW6625" s="49"/>
      <c r="GX6625" s="49"/>
      <c r="GY6625" s="49"/>
      <c r="GZ6625" s="49"/>
      <c r="HA6625" s="49"/>
      <c r="HB6625" s="49"/>
      <c r="HC6625" s="49"/>
      <c r="HD6625" s="49"/>
      <c r="HE6625" s="49"/>
      <c r="HF6625" s="49"/>
      <c r="HG6625" s="49"/>
      <c r="HH6625" s="49"/>
      <c r="HI6625" s="49"/>
      <c r="HJ6625" s="49"/>
      <c r="HK6625" s="49"/>
      <c r="HL6625" s="49"/>
      <c r="HM6625" s="49"/>
      <c r="HN6625" s="49"/>
      <c r="HO6625" s="49"/>
      <c r="HP6625" s="49"/>
      <c r="HQ6625" s="49"/>
      <c r="HR6625" s="49"/>
      <c r="HS6625" s="49"/>
      <c r="HT6625" s="49"/>
      <c r="HU6625" s="49"/>
      <c r="HV6625" s="49"/>
      <c r="HW6625" s="49"/>
      <c r="HX6625" s="49"/>
      <c r="HY6625" s="49"/>
      <c r="HZ6625" s="49"/>
      <c r="IA6625" s="49"/>
      <c r="IB6625" s="49"/>
      <c r="IC6625" s="49"/>
      <c r="ID6625" s="49"/>
      <c r="IE6625" s="49"/>
      <c r="IF6625" s="49"/>
      <c r="IG6625" s="49"/>
      <c r="IH6625" s="49"/>
    </row>
    <row r="6626" spans="1:242">
      <c r="A6626" s="32">
        <v>355</v>
      </c>
      <c r="B6626" s="210" t="s">
        <v>7711</v>
      </c>
      <c r="C6626" s="555"/>
      <c r="D6626" s="52" t="s">
        <v>1808</v>
      </c>
      <c r="E6626" s="195">
        <f t="shared" si="428"/>
        <v>0</v>
      </c>
      <c r="F6626" s="572"/>
      <c r="G6626" s="187"/>
      <c r="H6626" s="187"/>
      <c r="I6626" s="48"/>
      <c r="J6626" s="49"/>
      <c r="K6626" s="49"/>
      <c r="L6626" s="49"/>
      <c r="M6626" s="49"/>
      <c r="N6626" s="49"/>
      <c r="O6626" s="49"/>
      <c r="P6626" s="49"/>
      <c r="Q6626" s="49"/>
      <c r="R6626" s="49"/>
      <c r="S6626" s="49"/>
      <c r="T6626" s="49"/>
      <c r="U6626" s="49"/>
      <c r="V6626" s="49"/>
      <c r="W6626" s="49"/>
      <c r="X6626" s="49"/>
      <c r="Y6626" s="49"/>
      <c r="Z6626" s="49"/>
      <c r="AA6626" s="49"/>
      <c r="AB6626" s="49"/>
      <c r="AC6626" s="49"/>
      <c r="AD6626" s="49"/>
      <c r="AE6626" s="49"/>
      <c r="AF6626" s="49"/>
      <c r="AG6626" s="49"/>
      <c r="AH6626" s="49"/>
      <c r="AI6626" s="49"/>
      <c r="AJ6626" s="49"/>
      <c r="AK6626" s="49"/>
      <c r="AL6626" s="49"/>
      <c r="AM6626" s="49"/>
      <c r="AN6626" s="49"/>
      <c r="AO6626" s="49"/>
      <c r="AP6626" s="49"/>
      <c r="AQ6626" s="49"/>
      <c r="AR6626" s="49"/>
      <c r="AS6626" s="49"/>
      <c r="AT6626" s="49"/>
      <c r="AU6626" s="49"/>
      <c r="AV6626" s="49"/>
      <c r="AW6626" s="49"/>
      <c r="AX6626" s="49"/>
      <c r="AY6626" s="49"/>
      <c r="AZ6626" s="49"/>
      <c r="BA6626" s="49"/>
      <c r="BB6626" s="49"/>
      <c r="BC6626" s="49"/>
      <c r="BD6626" s="49"/>
      <c r="BE6626" s="49"/>
      <c r="BF6626" s="49"/>
      <c r="BG6626" s="49"/>
      <c r="BH6626" s="49"/>
      <c r="BI6626" s="49"/>
      <c r="BJ6626" s="49"/>
      <c r="BK6626" s="49"/>
      <c r="BL6626" s="49"/>
      <c r="BM6626" s="49"/>
      <c r="BN6626" s="49"/>
      <c r="BO6626" s="49"/>
      <c r="BP6626" s="49"/>
      <c r="BQ6626" s="49"/>
      <c r="BR6626" s="49"/>
      <c r="BS6626" s="49"/>
      <c r="BT6626" s="49"/>
      <c r="BU6626" s="49"/>
      <c r="BV6626" s="49"/>
      <c r="BW6626" s="49"/>
      <c r="BX6626" s="49"/>
      <c r="BY6626" s="49"/>
      <c r="BZ6626" s="49"/>
      <c r="CA6626" s="49"/>
      <c r="CB6626" s="49"/>
      <c r="CC6626" s="49"/>
      <c r="CD6626" s="49"/>
      <c r="CE6626" s="49"/>
      <c r="CF6626" s="49"/>
      <c r="CG6626" s="49"/>
      <c r="CH6626" s="49"/>
      <c r="CI6626" s="49"/>
      <c r="CJ6626" s="49"/>
      <c r="CK6626" s="49"/>
      <c r="CL6626" s="49"/>
      <c r="CM6626" s="49"/>
      <c r="CN6626" s="49"/>
      <c r="CO6626" s="49"/>
      <c r="CP6626" s="49"/>
      <c r="CQ6626" s="49"/>
      <c r="CR6626" s="49"/>
      <c r="CS6626" s="49"/>
      <c r="CT6626" s="49"/>
      <c r="CU6626" s="49"/>
      <c r="CV6626" s="49"/>
      <c r="CW6626" s="49"/>
      <c r="CX6626" s="49"/>
      <c r="CY6626" s="49"/>
      <c r="CZ6626" s="49"/>
      <c r="DA6626" s="49"/>
      <c r="DB6626" s="49"/>
      <c r="DC6626" s="49"/>
      <c r="DD6626" s="49"/>
      <c r="DE6626" s="49"/>
      <c r="DF6626" s="49"/>
      <c r="DG6626" s="49"/>
      <c r="DH6626" s="49"/>
      <c r="DI6626" s="49"/>
      <c r="DJ6626" s="49"/>
      <c r="DK6626" s="49"/>
      <c r="DL6626" s="49"/>
      <c r="DM6626" s="49"/>
      <c r="DN6626" s="49"/>
      <c r="DO6626" s="49"/>
      <c r="DP6626" s="49"/>
      <c r="DQ6626" s="49"/>
      <c r="DR6626" s="49"/>
      <c r="DS6626" s="49"/>
      <c r="DT6626" s="49"/>
      <c r="DU6626" s="49"/>
      <c r="DV6626" s="49"/>
      <c r="DW6626" s="49"/>
      <c r="DX6626" s="49"/>
      <c r="DY6626" s="49"/>
      <c r="DZ6626" s="49"/>
      <c r="EA6626" s="49"/>
      <c r="EB6626" s="49"/>
      <c r="EC6626" s="49"/>
      <c r="ED6626" s="49"/>
      <c r="EE6626" s="49"/>
      <c r="EF6626" s="49"/>
      <c r="EG6626" s="49"/>
      <c r="EH6626" s="49"/>
      <c r="EI6626" s="49"/>
      <c r="EJ6626" s="49"/>
      <c r="EK6626" s="49"/>
      <c r="EL6626" s="49"/>
      <c r="EM6626" s="49"/>
      <c r="EN6626" s="49"/>
      <c r="EO6626" s="49"/>
      <c r="EP6626" s="49"/>
      <c r="EQ6626" s="49"/>
      <c r="ER6626" s="49"/>
      <c r="ES6626" s="49"/>
      <c r="ET6626" s="49"/>
      <c r="EU6626" s="49"/>
      <c r="EV6626" s="49"/>
      <c r="EW6626" s="49"/>
      <c r="EX6626" s="49"/>
      <c r="EY6626" s="49"/>
      <c r="EZ6626" s="49"/>
      <c r="FA6626" s="49"/>
      <c r="FB6626" s="49"/>
      <c r="FC6626" s="49"/>
      <c r="FD6626" s="49"/>
      <c r="FE6626" s="49"/>
      <c r="FF6626" s="49"/>
      <c r="FG6626" s="49"/>
      <c r="FH6626" s="49"/>
      <c r="FI6626" s="49"/>
      <c r="FJ6626" s="49"/>
      <c r="FK6626" s="49"/>
      <c r="FL6626" s="49"/>
      <c r="FM6626" s="49"/>
      <c r="FN6626" s="49"/>
      <c r="FO6626" s="49"/>
      <c r="FP6626" s="49"/>
      <c r="FQ6626" s="49"/>
      <c r="FR6626" s="49"/>
      <c r="FS6626" s="49"/>
      <c r="FT6626" s="49"/>
      <c r="FU6626" s="49"/>
      <c r="FV6626" s="49"/>
      <c r="FW6626" s="49"/>
      <c r="FX6626" s="49"/>
      <c r="FY6626" s="49"/>
      <c r="FZ6626" s="49"/>
      <c r="GA6626" s="49"/>
      <c r="GB6626" s="49"/>
      <c r="GC6626" s="49"/>
      <c r="GD6626" s="49"/>
      <c r="GE6626" s="49"/>
      <c r="GF6626" s="49"/>
      <c r="GG6626" s="49"/>
      <c r="GH6626" s="49"/>
      <c r="GI6626" s="49"/>
      <c r="GJ6626" s="49"/>
      <c r="GK6626" s="49"/>
      <c r="GL6626" s="49"/>
      <c r="GM6626" s="49"/>
      <c r="GN6626" s="49"/>
      <c r="GO6626" s="49"/>
      <c r="GP6626" s="49"/>
      <c r="GQ6626" s="49"/>
      <c r="GR6626" s="49"/>
      <c r="GS6626" s="49"/>
      <c r="GT6626" s="49"/>
      <c r="GU6626" s="49"/>
      <c r="GV6626" s="49"/>
      <c r="GW6626" s="49"/>
      <c r="GX6626" s="49"/>
      <c r="GY6626" s="49"/>
      <c r="GZ6626" s="49"/>
      <c r="HA6626" s="49"/>
      <c r="HB6626" s="49"/>
      <c r="HC6626" s="49"/>
      <c r="HD6626" s="49"/>
      <c r="HE6626" s="49"/>
      <c r="HF6626" s="49"/>
      <c r="HG6626" s="49"/>
      <c r="HH6626" s="49"/>
      <c r="HI6626" s="49"/>
      <c r="HJ6626" s="49"/>
      <c r="HK6626" s="49"/>
      <c r="HL6626" s="49"/>
      <c r="HM6626" s="49"/>
      <c r="HN6626" s="49"/>
      <c r="HO6626" s="49"/>
      <c r="HP6626" s="49"/>
      <c r="HQ6626" s="49"/>
      <c r="HR6626" s="49"/>
      <c r="HS6626" s="49"/>
      <c r="HT6626" s="49"/>
      <c r="HU6626" s="49"/>
      <c r="HV6626" s="49"/>
      <c r="HW6626" s="49"/>
      <c r="HX6626" s="49"/>
      <c r="HY6626" s="49"/>
      <c r="HZ6626" s="49"/>
      <c r="IA6626" s="49"/>
      <c r="IB6626" s="49"/>
      <c r="IC6626" s="49"/>
      <c r="ID6626" s="49"/>
      <c r="IE6626" s="49"/>
      <c r="IF6626" s="49"/>
      <c r="IG6626" s="49"/>
      <c r="IH6626" s="49"/>
    </row>
    <row r="6627" spans="1:242">
      <c r="A6627" s="32">
        <v>356</v>
      </c>
      <c r="B6627" s="210" t="s">
        <v>7712</v>
      </c>
      <c r="C6627" s="555"/>
      <c r="D6627" s="52" t="s">
        <v>1808</v>
      </c>
      <c r="E6627" s="195">
        <f t="shared" si="428"/>
        <v>0</v>
      </c>
      <c r="F6627" s="572"/>
      <c r="G6627" s="187"/>
      <c r="H6627" s="187"/>
      <c r="I6627" s="48"/>
      <c r="J6627" s="49"/>
      <c r="K6627" s="49"/>
      <c r="L6627" s="49"/>
      <c r="M6627" s="49"/>
      <c r="N6627" s="49"/>
      <c r="O6627" s="49"/>
      <c r="P6627" s="49"/>
      <c r="Q6627" s="49"/>
      <c r="R6627" s="49"/>
      <c r="S6627" s="49"/>
      <c r="T6627" s="49"/>
      <c r="U6627" s="49"/>
      <c r="V6627" s="49"/>
      <c r="W6627" s="49"/>
      <c r="X6627" s="49"/>
      <c r="Y6627" s="49"/>
      <c r="Z6627" s="49"/>
      <c r="AA6627" s="49"/>
      <c r="AB6627" s="49"/>
      <c r="AC6627" s="49"/>
      <c r="AD6627" s="49"/>
      <c r="AE6627" s="49"/>
      <c r="AF6627" s="49"/>
      <c r="AG6627" s="49"/>
      <c r="AH6627" s="49"/>
      <c r="AI6627" s="49"/>
      <c r="AJ6627" s="49"/>
      <c r="AK6627" s="49"/>
      <c r="AL6627" s="49"/>
      <c r="AM6627" s="49"/>
      <c r="AN6627" s="49"/>
      <c r="AO6627" s="49"/>
      <c r="AP6627" s="49"/>
      <c r="AQ6627" s="49"/>
      <c r="AR6627" s="49"/>
      <c r="AS6627" s="49"/>
      <c r="AT6627" s="49"/>
      <c r="AU6627" s="49"/>
      <c r="AV6627" s="49"/>
      <c r="AW6627" s="49"/>
      <c r="AX6627" s="49"/>
      <c r="AY6627" s="49"/>
      <c r="AZ6627" s="49"/>
      <c r="BA6627" s="49"/>
      <c r="BB6627" s="49"/>
      <c r="BC6627" s="49"/>
      <c r="BD6627" s="49"/>
      <c r="BE6627" s="49"/>
      <c r="BF6627" s="49"/>
      <c r="BG6627" s="49"/>
      <c r="BH6627" s="49"/>
      <c r="BI6627" s="49"/>
      <c r="BJ6627" s="49"/>
      <c r="BK6627" s="49"/>
      <c r="BL6627" s="49"/>
      <c r="BM6627" s="49"/>
      <c r="BN6627" s="49"/>
      <c r="BO6627" s="49"/>
      <c r="BP6627" s="49"/>
      <c r="BQ6627" s="49"/>
      <c r="BR6627" s="49"/>
      <c r="BS6627" s="49"/>
      <c r="BT6627" s="49"/>
      <c r="BU6627" s="49"/>
      <c r="BV6627" s="49"/>
      <c r="BW6627" s="49"/>
      <c r="BX6627" s="49"/>
      <c r="BY6627" s="49"/>
      <c r="BZ6627" s="49"/>
      <c r="CA6627" s="49"/>
      <c r="CB6627" s="49"/>
      <c r="CC6627" s="49"/>
      <c r="CD6627" s="49"/>
      <c r="CE6627" s="49"/>
      <c r="CF6627" s="49"/>
      <c r="CG6627" s="49"/>
      <c r="CH6627" s="49"/>
      <c r="CI6627" s="49"/>
      <c r="CJ6627" s="49"/>
      <c r="CK6627" s="49"/>
      <c r="CL6627" s="49"/>
      <c r="CM6627" s="49"/>
      <c r="CN6627" s="49"/>
      <c r="CO6627" s="49"/>
      <c r="CP6627" s="49"/>
      <c r="CQ6627" s="49"/>
      <c r="CR6627" s="49"/>
      <c r="CS6627" s="49"/>
      <c r="CT6627" s="49"/>
      <c r="CU6627" s="49"/>
      <c r="CV6627" s="49"/>
      <c r="CW6627" s="49"/>
      <c r="CX6627" s="49"/>
      <c r="CY6627" s="49"/>
      <c r="CZ6627" s="49"/>
      <c r="DA6627" s="49"/>
      <c r="DB6627" s="49"/>
      <c r="DC6627" s="49"/>
      <c r="DD6627" s="49"/>
      <c r="DE6627" s="49"/>
      <c r="DF6627" s="49"/>
      <c r="DG6627" s="49"/>
      <c r="DH6627" s="49"/>
      <c r="DI6627" s="49"/>
      <c r="DJ6627" s="49"/>
      <c r="DK6627" s="49"/>
      <c r="DL6627" s="49"/>
      <c r="DM6627" s="49"/>
      <c r="DN6627" s="49"/>
      <c r="DO6627" s="49"/>
      <c r="DP6627" s="49"/>
      <c r="DQ6627" s="49"/>
      <c r="DR6627" s="49"/>
      <c r="DS6627" s="49"/>
      <c r="DT6627" s="49"/>
      <c r="DU6627" s="49"/>
      <c r="DV6627" s="49"/>
      <c r="DW6627" s="49"/>
      <c r="DX6627" s="49"/>
      <c r="DY6627" s="49"/>
      <c r="DZ6627" s="49"/>
      <c r="EA6627" s="49"/>
      <c r="EB6627" s="49"/>
      <c r="EC6627" s="49"/>
      <c r="ED6627" s="49"/>
      <c r="EE6627" s="49"/>
      <c r="EF6627" s="49"/>
      <c r="EG6627" s="49"/>
      <c r="EH6627" s="49"/>
      <c r="EI6627" s="49"/>
      <c r="EJ6627" s="49"/>
      <c r="EK6627" s="49"/>
      <c r="EL6627" s="49"/>
      <c r="EM6627" s="49"/>
      <c r="EN6627" s="49"/>
      <c r="EO6627" s="49"/>
      <c r="EP6627" s="49"/>
      <c r="EQ6627" s="49"/>
      <c r="ER6627" s="49"/>
      <c r="ES6627" s="49"/>
      <c r="ET6627" s="49"/>
      <c r="EU6627" s="49"/>
      <c r="EV6627" s="49"/>
      <c r="EW6627" s="49"/>
      <c r="EX6627" s="49"/>
      <c r="EY6627" s="49"/>
      <c r="EZ6627" s="49"/>
      <c r="FA6627" s="49"/>
      <c r="FB6627" s="49"/>
      <c r="FC6627" s="49"/>
      <c r="FD6627" s="49"/>
      <c r="FE6627" s="49"/>
      <c r="FF6627" s="49"/>
      <c r="FG6627" s="49"/>
      <c r="FH6627" s="49"/>
      <c r="FI6627" s="49"/>
      <c r="FJ6627" s="49"/>
      <c r="FK6627" s="49"/>
      <c r="FL6627" s="49"/>
      <c r="FM6627" s="49"/>
      <c r="FN6627" s="49"/>
      <c r="FO6627" s="49"/>
      <c r="FP6627" s="49"/>
      <c r="FQ6627" s="49"/>
      <c r="FR6627" s="49"/>
      <c r="FS6627" s="49"/>
      <c r="FT6627" s="49"/>
      <c r="FU6627" s="49"/>
      <c r="FV6627" s="49"/>
      <c r="FW6627" s="49"/>
      <c r="FX6627" s="49"/>
      <c r="FY6627" s="49"/>
      <c r="FZ6627" s="49"/>
      <c r="GA6627" s="49"/>
      <c r="GB6627" s="49"/>
      <c r="GC6627" s="49"/>
      <c r="GD6627" s="49"/>
      <c r="GE6627" s="49"/>
      <c r="GF6627" s="49"/>
      <c r="GG6627" s="49"/>
      <c r="GH6627" s="49"/>
      <c r="GI6627" s="49"/>
      <c r="GJ6627" s="49"/>
      <c r="GK6627" s="49"/>
      <c r="GL6627" s="49"/>
      <c r="GM6627" s="49"/>
      <c r="GN6627" s="49"/>
      <c r="GO6627" s="49"/>
      <c r="GP6627" s="49"/>
      <c r="GQ6627" s="49"/>
      <c r="GR6627" s="49"/>
      <c r="GS6627" s="49"/>
      <c r="GT6627" s="49"/>
      <c r="GU6627" s="49"/>
      <c r="GV6627" s="49"/>
      <c r="GW6627" s="49"/>
      <c r="GX6627" s="49"/>
      <c r="GY6627" s="49"/>
      <c r="GZ6627" s="49"/>
      <c r="HA6627" s="49"/>
      <c r="HB6627" s="49"/>
      <c r="HC6627" s="49"/>
      <c r="HD6627" s="49"/>
      <c r="HE6627" s="49"/>
      <c r="HF6627" s="49"/>
      <c r="HG6627" s="49"/>
      <c r="HH6627" s="49"/>
      <c r="HI6627" s="49"/>
      <c r="HJ6627" s="49"/>
      <c r="HK6627" s="49"/>
      <c r="HL6627" s="49"/>
      <c r="HM6627" s="49"/>
      <c r="HN6627" s="49"/>
      <c r="HO6627" s="49"/>
      <c r="HP6627" s="49"/>
      <c r="HQ6627" s="49"/>
      <c r="HR6627" s="49"/>
      <c r="HS6627" s="49"/>
      <c r="HT6627" s="49"/>
      <c r="HU6627" s="49"/>
      <c r="HV6627" s="49"/>
      <c r="HW6627" s="49"/>
      <c r="HX6627" s="49"/>
      <c r="HY6627" s="49"/>
      <c r="HZ6627" s="49"/>
      <c r="IA6627" s="49"/>
      <c r="IB6627" s="49"/>
      <c r="IC6627" s="49"/>
      <c r="ID6627" s="49"/>
      <c r="IE6627" s="49"/>
      <c r="IF6627" s="49"/>
      <c r="IG6627" s="49"/>
      <c r="IH6627" s="49"/>
    </row>
    <row r="6628" spans="1:242">
      <c r="A6628" s="32">
        <v>357</v>
      </c>
      <c r="B6628" s="210" t="s">
        <v>7713</v>
      </c>
      <c r="C6628" s="555"/>
      <c r="D6628" s="52" t="s">
        <v>1808</v>
      </c>
      <c r="E6628" s="195">
        <f t="shared" si="428"/>
        <v>0</v>
      </c>
      <c r="F6628" s="572"/>
      <c r="G6628" s="187"/>
      <c r="H6628" s="187"/>
      <c r="I6628" s="48"/>
      <c r="J6628" s="49"/>
      <c r="K6628" s="49"/>
      <c r="L6628" s="49"/>
      <c r="M6628" s="49"/>
      <c r="N6628" s="49"/>
      <c r="O6628" s="49"/>
      <c r="P6628" s="49"/>
      <c r="Q6628" s="49"/>
      <c r="R6628" s="49"/>
      <c r="S6628" s="49"/>
      <c r="T6628" s="49"/>
      <c r="U6628" s="49"/>
      <c r="V6628" s="49"/>
      <c r="W6628" s="49"/>
      <c r="X6628" s="49"/>
      <c r="Y6628" s="49"/>
      <c r="Z6628" s="49"/>
      <c r="AA6628" s="49"/>
      <c r="AB6628" s="49"/>
      <c r="AC6628" s="49"/>
      <c r="AD6628" s="49"/>
      <c r="AE6628" s="49"/>
      <c r="AF6628" s="49"/>
      <c r="AG6628" s="49"/>
      <c r="AH6628" s="49"/>
      <c r="AI6628" s="49"/>
      <c r="AJ6628" s="49"/>
      <c r="AK6628" s="49"/>
      <c r="AL6628" s="49"/>
      <c r="AM6628" s="49"/>
      <c r="AN6628" s="49"/>
      <c r="AO6628" s="49"/>
      <c r="AP6628" s="49"/>
      <c r="AQ6628" s="49"/>
      <c r="AR6628" s="49"/>
      <c r="AS6628" s="49"/>
      <c r="AT6628" s="49"/>
      <c r="AU6628" s="49"/>
      <c r="AV6628" s="49"/>
      <c r="AW6628" s="49"/>
      <c r="AX6628" s="49"/>
      <c r="AY6628" s="49"/>
      <c r="AZ6628" s="49"/>
      <c r="BA6628" s="49"/>
      <c r="BB6628" s="49"/>
      <c r="BC6628" s="49"/>
      <c r="BD6628" s="49"/>
      <c r="BE6628" s="49"/>
      <c r="BF6628" s="49"/>
      <c r="BG6628" s="49"/>
      <c r="BH6628" s="49"/>
      <c r="BI6628" s="49"/>
      <c r="BJ6628" s="49"/>
      <c r="BK6628" s="49"/>
      <c r="BL6628" s="49"/>
      <c r="BM6628" s="49"/>
      <c r="BN6628" s="49"/>
      <c r="BO6628" s="49"/>
      <c r="BP6628" s="49"/>
      <c r="BQ6628" s="49"/>
      <c r="BR6628" s="49"/>
      <c r="BS6628" s="49"/>
      <c r="BT6628" s="49"/>
      <c r="BU6628" s="49"/>
      <c r="BV6628" s="49"/>
      <c r="BW6628" s="49"/>
      <c r="BX6628" s="49"/>
      <c r="BY6628" s="49"/>
      <c r="BZ6628" s="49"/>
      <c r="CA6628" s="49"/>
      <c r="CB6628" s="49"/>
      <c r="CC6628" s="49"/>
      <c r="CD6628" s="49"/>
      <c r="CE6628" s="49"/>
      <c r="CF6628" s="49"/>
      <c r="CG6628" s="49"/>
      <c r="CH6628" s="49"/>
      <c r="CI6628" s="49"/>
      <c r="CJ6628" s="49"/>
      <c r="CK6628" s="49"/>
      <c r="CL6628" s="49"/>
      <c r="CM6628" s="49"/>
      <c r="CN6628" s="49"/>
      <c r="CO6628" s="49"/>
      <c r="CP6628" s="49"/>
      <c r="CQ6628" s="49"/>
      <c r="CR6628" s="49"/>
      <c r="CS6628" s="49"/>
      <c r="CT6628" s="49"/>
      <c r="CU6628" s="49"/>
      <c r="CV6628" s="49"/>
      <c r="CW6628" s="49"/>
      <c r="CX6628" s="49"/>
      <c r="CY6628" s="49"/>
      <c r="CZ6628" s="49"/>
      <c r="DA6628" s="49"/>
      <c r="DB6628" s="49"/>
      <c r="DC6628" s="49"/>
      <c r="DD6628" s="49"/>
      <c r="DE6628" s="49"/>
      <c r="DF6628" s="49"/>
      <c r="DG6628" s="49"/>
      <c r="DH6628" s="49"/>
      <c r="DI6628" s="49"/>
      <c r="DJ6628" s="49"/>
      <c r="DK6628" s="49"/>
      <c r="DL6628" s="49"/>
      <c r="DM6628" s="49"/>
      <c r="DN6628" s="49"/>
      <c r="DO6628" s="49"/>
      <c r="DP6628" s="49"/>
      <c r="DQ6628" s="49"/>
      <c r="DR6628" s="49"/>
      <c r="DS6628" s="49"/>
      <c r="DT6628" s="49"/>
      <c r="DU6628" s="49"/>
      <c r="DV6628" s="49"/>
      <c r="DW6628" s="49"/>
      <c r="DX6628" s="49"/>
      <c r="DY6628" s="49"/>
      <c r="DZ6628" s="49"/>
      <c r="EA6628" s="49"/>
      <c r="EB6628" s="49"/>
      <c r="EC6628" s="49"/>
      <c r="ED6628" s="49"/>
      <c r="EE6628" s="49"/>
      <c r="EF6628" s="49"/>
      <c r="EG6628" s="49"/>
      <c r="EH6628" s="49"/>
      <c r="EI6628" s="49"/>
      <c r="EJ6628" s="49"/>
      <c r="EK6628" s="49"/>
      <c r="EL6628" s="49"/>
      <c r="EM6628" s="49"/>
      <c r="EN6628" s="49"/>
      <c r="EO6628" s="49"/>
      <c r="EP6628" s="49"/>
      <c r="EQ6628" s="49"/>
      <c r="ER6628" s="49"/>
      <c r="ES6628" s="49"/>
      <c r="ET6628" s="49"/>
      <c r="EU6628" s="49"/>
      <c r="EV6628" s="49"/>
      <c r="EW6628" s="49"/>
      <c r="EX6628" s="49"/>
      <c r="EY6628" s="49"/>
      <c r="EZ6628" s="49"/>
      <c r="FA6628" s="49"/>
      <c r="FB6628" s="49"/>
      <c r="FC6628" s="49"/>
      <c r="FD6628" s="49"/>
      <c r="FE6628" s="49"/>
      <c r="FF6628" s="49"/>
      <c r="FG6628" s="49"/>
      <c r="FH6628" s="49"/>
      <c r="FI6628" s="49"/>
      <c r="FJ6628" s="49"/>
      <c r="FK6628" s="49"/>
      <c r="FL6628" s="49"/>
      <c r="FM6628" s="49"/>
      <c r="FN6628" s="49"/>
      <c r="FO6628" s="49"/>
      <c r="FP6628" s="49"/>
      <c r="FQ6628" s="49"/>
      <c r="FR6628" s="49"/>
      <c r="FS6628" s="49"/>
      <c r="FT6628" s="49"/>
      <c r="FU6628" s="49"/>
      <c r="FV6628" s="49"/>
      <c r="FW6628" s="49"/>
      <c r="FX6628" s="49"/>
      <c r="FY6628" s="49"/>
      <c r="FZ6628" s="49"/>
      <c r="GA6628" s="49"/>
      <c r="GB6628" s="49"/>
      <c r="GC6628" s="49"/>
      <c r="GD6628" s="49"/>
      <c r="GE6628" s="49"/>
      <c r="GF6628" s="49"/>
      <c r="GG6628" s="49"/>
      <c r="GH6628" s="49"/>
      <c r="GI6628" s="49"/>
      <c r="GJ6628" s="49"/>
      <c r="GK6628" s="49"/>
      <c r="GL6628" s="49"/>
      <c r="GM6628" s="49"/>
      <c r="GN6628" s="49"/>
      <c r="GO6628" s="49"/>
      <c r="GP6628" s="49"/>
      <c r="GQ6628" s="49"/>
      <c r="GR6628" s="49"/>
      <c r="GS6628" s="49"/>
      <c r="GT6628" s="49"/>
      <c r="GU6628" s="49"/>
      <c r="GV6628" s="49"/>
      <c r="GW6628" s="49"/>
      <c r="GX6628" s="49"/>
      <c r="GY6628" s="49"/>
      <c r="GZ6628" s="49"/>
      <c r="HA6628" s="49"/>
      <c r="HB6628" s="49"/>
      <c r="HC6628" s="49"/>
      <c r="HD6628" s="49"/>
      <c r="HE6628" s="49"/>
      <c r="HF6628" s="49"/>
      <c r="HG6628" s="49"/>
      <c r="HH6628" s="49"/>
      <c r="HI6628" s="49"/>
      <c r="HJ6628" s="49"/>
      <c r="HK6628" s="49"/>
      <c r="HL6628" s="49"/>
      <c r="HM6628" s="49"/>
      <c r="HN6628" s="49"/>
      <c r="HO6628" s="49"/>
      <c r="HP6628" s="49"/>
      <c r="HQ6628" s="49"/>
      <c r="HR6628" s="49"/>
      <c r="HS6628" s="49"/>
      <c r="HT6628" s="49"/>
      <c r="HU6628" s="49"/>
      <c r="HV6628" s="49"/>
      <c r="HW6628" s="49"/>
      <c r="HX6628" s="49"/>
      <c r="HY6628" s="49"/>
      <c r="HZ6628" s="49"/>
      <c r="IA6628" s="49"/>
      <c r="IB6628" s="49"/>
      <c r="IC6628" s="49"/>
      <c r="ID6628" s="49"/>
      <c r="IE6628" s="49"/>
      <c r="IF6628" s="49"/>
      <c r="IG6628" s="49"/>
      <c r="IH6628" s="49"/>
    </row>
    <row r="6629" spans="1:242">
      <c r="A6629" s="32">
        <v>358</v>
      </c>
      <c r="B6629" s="210" t="s">
        <v>7714</v>
      </c>
      <c r="C6629" s="555"/>
      <c r="D6629" s="52" t="s">
        <v>1808</v>
      </c>
      <c r="E6629" s="195">
        <f t="shared" si="428"/>
        <v>0</v>
      </c>
      <c r="F6629" s="572"/>
      <c r="G6629" s="187"/>
      <c r="H6629" s="187"/>
      <c r="I6629" s="48"/>
      <c r="J6629" s="49"/>
      <c r="K6629" s="49"/>
      <c r="L6629" s="49"/>
      <c r="M6629" s="49"/>
      <c r="N6629" s="49"/>
      <c r="O6629" s="49"/>
      <c r="P6629" s="49"/>
      <c r="Q6629" s="49"/>
      <c r="R6629" s="49"/>
      <c r="S6629" s="49"/>
      <c r="T6629" s="49"/>
      <c r="U6629" s="49"/>
      <c r="V6629" s="49"/>
      <c r="W6629" s="49"/>
      <c r="X6629" s="49"/>
      <c r="Y6629" s="49"/>
      <c r="Z6629" s="49"/>
      <c r="AA6629" s="49"/>
      <c r="AB6629" s="49"/>
      <c r="AC6629" s="49"/>
      <c r="AD6629" s="49"/>
      <c r="AE6629" s="49"/>
      <c r="AF6629" s="49"/>
      <c r="AG6629" s="49"/>
      <c r="AH6629" s="49"/>
      <c r="AI6629" s="49"/>
      <c r="AJ6629" s="49"/>
      <c r="AK6629" s="49"/>
      <c r="AL6629" s="49"/>
      <c r="AM6629" s="49"/>
      <c r="AN6629" s="49"/>
      <c r="AO6629" s="49"/>
      <c r="AP6629" s="49"/>
      <c r="AQ6629" s="49"/>
      <c r="AR6629" s="49"/>
      <c r="AS6629" s="49"/>
      <c r="AT6629" s="49"/>
      <c r="AU6629" s="49"/>
      <c r="AV6629" s="49"/>
      <c r="AW6629" s="49"/>
      <c r="AX6629" s="49"/>
      <c r="AY6629" s="49"/>
      <c r="AZ6629" s="49"/>
      <c r="BA6629" s="49"/>
      <c r="BB6629" s="49"/>
      <c r="BC6629" s="49"/>
      <c r="BD6629" s="49"/>
      <c r="BE6629" s="49"/>
      <c r="BF6629" s="49"/>
      <c r="BG6629" s="49"/>
      <c r="BH6629" s="49"/>
      <c r="BI6629" s="49"/>
      <c r="BJ6629" s="49"/>
      <c r="BK6629" s="49"/>
      <c r="BL6629" s="49"/>
      <c r="BM6629" s="49"/>
      <c r="BN6629" s="49"/>
      <c r="BO6629" s="49"/>
      <c r="BP6629" s="49"/>
      <c r="BQ6629" s="49"/>
      <c r="BR6629" s="49"/>
      <c r="BS6629" s="49"/>
      <c r="BT6629" s="49"/>
      <c r="BU6629" s="49"/>
      <c r="BV6629" s="49"/>
      <c r="BW6629" s="49"/>
      <c r="BX6629" s="49"/>
      <c r="BY6629" s="49"/>
      <c r="BZ6629" s="49"/>
      <c r="CA6629" s="49"/>
      <c r="CB6629" s="49"/>
      <c r="CC6629" s="49"/>
      <c r="CD6629" s="49"/>
      <c r="CE6629" s="49"/>
      <c r="CF6629" s="49"/>
      <c r="CG6629" s="49"/>
      <c r="CH6629" s="49"/>
      <c r="CI6629" s="49"/>
      <c r="CJ6629" s="49"/>
      <c r="CK6629" s="49"/>
      <c r="CL6629" s="49"/>
      <c r="CM6629" s="49"/>
      <c r="CN6629" s="49"/>
      <c r="CO6629" s="49"/>
      <c r="CP6629" s="49"/>
      <c r="CQ6629" s="49"/>
      <c r="CR6629" s="49"/>
      <c r="CS6629" s="49"/>
      <c r="CT6629" s="49"/>
      <c r="CU6629" s="49"/>
      <c r="CV6629" s="49"/>
      <c r="CW6629" s="49"/>
      <c r="CX6629" s="49"/>
      <c r="CY6629" s="49"/>
      <c r="CZ6629" s="49"/>
      <c r="DA6629" s="49"/>
      <c r="DB6629" s="49"/>
      <c r="DC6629" s="49"/>
      <c r="DD6629" s="49"/>
      <c r="DE6629" s="49"/>
      <c r="DF6629" s="49"/>
      <c r="DG6629" s="49"/>
      <c r="DH6629" s="49"/>
      <c r="DI6629" s="49"/>
      <c r="DJ6629" s="49"/>
      <c r="DK6629" s="49"/>
      <c r="DL6629" s="49"/>
      <c r="DM6629" s="49"/>
      <c r="DN6629" s="49"/>
      <c r="DO6629" s="49"/>
      <c r="DP6629" s="49"/>
      <c r="DQ6629" s="49"/>
      <c r="DR6629" s="49"/>
      <c r="DS6629" s="49"/>
      <c r="DT6629" s="49"/>
      <c r="DU6629" s="49"/>
      <c r="DV6629" s="49"/>
      <c r="DW6629" s="49"/>
      <c r="DX6629" s="49"/>
      <c r="DY6629" s="49"/>
      <c r="DZ6629" s="49"/>
      <c r="EA6629" s="49"/>
      <c r="EB6629" s="49"/>
      <c r="EC6629" s="49"/>
      <c r="ED6629" s="49"/>
      <c r="EE6629" s="49"/>
      <c r="EF6629" s="49"/>
      <c r="EG6629" s="49"/>
      <c r="EH6629" s="49"/>
      <c r="EI6629" s="49"/>
      <c r="EJ6629" s="49"/>
      <c r="EK6629" s="49"/>
      <c r="EL6629" s="49"/>
      <c r="EM6629" s="49"/>
      <c r="EN6629" s="49"/>
      <c r="EO6629" s="49"/>
      <c r="EP6629" s="49"/>
      <c r="EQ6629" s="49"/>
      <c r="ER6629" s="49"/>
      <c r="ES6629" s="49"/>
      <c r="ET6629" s="49"/>
      <c r="EU6629" s="49"/>
      <c r="EV6629" s="49"/>
      <c r="EW6629" s="49"/>
      <c r="EX6629" s="49"/>
      <c r="EY6629" s="49"/>
      <c r="EZ6629" s="49"/>
      <c r="FA6629" s="49"/>
      <c r="FB6629" s="49"/>
      <c r="FC6629" s="49"/>
      <c r="FD6629" s="49"/>
      <c r="FE6629" s="49"/>
      <c r="FF6629" s="49"/>
      <c r="FG6629" s="49"/>
      <c r="FH6629" s="49"/>
      <c r="FI6629" s="49"/>
      <c r="FJ6629" s="49"/>
      <c r="FK6629" s="49"/>
      <c r="FL6629" s="49"/>
      <c r="FM6629" s="49"/>
      <c r="FN6629" s="49"/>
      <c r="FO6629" s="49"/>
      <c r="FP6629" s="49"/>
      <c r="FQ6629" s="49"/>
      <c r="FR6629" s="49"/>
      <c r="FS6629" s="49"/>
      <c r="FT6629" s="49"/>
      <c r="FU6629" s="49"/>
      <c r="FV6629" s="49"/>
      <c r="FW6629" s="49"/>
      <c r="FX6629" s="49"/>
      <c r="FY6629" s="49"/>
      <c r="FZ6629" s="49"/>
      <c r="GA6629" s="49"/>
      <c r="GB6629" s="49"/>
      <c r="GC6629" s="49"/>
      <c r="GD6629" s="49"/>
      <c r="GE6629" s="49"/>
      <c r="GF6629" s="49"/>
      <c r="GG6629" s="49"/>
      <c r="GH6629" s="49"/>
      <c r="GI6629" s="49"/>
      <c r="GJ6629" s="49"/>
      <c r="GK6629" s="49"/>
      <c r="GL6629" s="49"/>
      <c r="GM6629" s="49"/>
      <c r="GN6629" s="49"/>
      <c r="GO6629" s="49"/>
      <c r="GP6629" s="49"/>
      <c r="GQ6629" s="49"/>
      <c r="GR6629" s="49"/>
      <c r="GS6629" s="49"/>
      <c r="GT6629" s="49"/>
      <c r="GU6629" s="49"/>
      <c r="GV6629" s="49"/>
      <c r="GW6629" s="49"/>
      <c r="GX6629" s="49"/>
      <c r="GY6629" s="49"/>
      <c r="GZ6629" s="49"/>
      <c r="HA6629" s="49"/>
      <c r="HB6629" s="49"/>
      <c r="HC6629" s="49"/>
      <c r="HD6629" s="49"/>
      <c r="HE6629" s="49"/>
      <c r="HF6629" s="49"/>
      <c r="HG6629" s="49"/>
      <c r="HH6629" s="49"/>
      <c r="HI6629" s="49"/>
      <c r="HJ6629" s="49"/>
      <c r="HK6629" s="49"/>
      <c r="HL6629" s="49"/>
      <c r="HM6629" s="49"/>
      <c r="HN6629" s="49"/>
      <c r="HO6629" s="49"/>
      <c r="HP6629" s="49"/>
      <c r="HQ6629" s="49"/>
      <c r="HR6629" s="49"/>
      <c r="HS6629" s="49"/>
      <c r="HT6629" s="49"/>
      <c r="HU6629" s="49"/>
      <c r="HV6629" s="49"/>
      <c r="HW6629" s="49"/>
      <c r="HX6629" s="49"/>
      <c r="HY6629" s="49"/>
      <c r="HZ6629" s="49"/>
      <c r="IA6629" s="49"/>
      <c r="IB6629" s="49"/>
      <c r="IC6629" s="49"/>
      <c r="ID6629" s="49"/>
      <c r="IE6629" s="49"/>
      <c r="IF6629" s="49"/>
      <c r="IG6629" s="49"/>
      <c r="IH6629" s="49"/>
    </row>
    <row r="6630" spans="1:242">
      <c r="A6630" s="32">
        <v>359</v>
      </c>
      <c r="B6630" s="210" t="s">
        <v>7715</v>
      </c>
      <c r="C6630" s="555"/>
      <c r="D6630" s="52" t="s">
        <v>1808</v>
      </c>
      <c r="E6630" s="195">
        <f t="shared" si="428"/>
        <v>0</v>
      </c>
      <c r="F6630" s="572"/>
      <c r="G6630" s="187"/>
      <c r="H6630" s="187"/>
      <c r="I6630" s="48"/>
      <c r="J6630" s="49"/>
      <c r="K6630" s="49"/>
      <c r="L6630" s="49"/>
      <c r="M6630" s="49"/>
      <c r="N6630" s="49"/>
      <c r="O6630" s="49"/>
      <c r="P6630" s="49"/>
      <c r="Q6630" s="49"/>
      <c r="R6630" s="49"/>
      <c r="S6630" s="49"/>
      <c r="T6630" s="49"/>
      <c r="U6630" s="49"/>
      <c r="V6630" s="49"/>
      <c r="W6630" s="49"/>
      <c r="X6630" s="49"/>
      <c r="Y6630" s="49"/>
      <c r="Z6630" s="49"/>
      <c r="AA6630" s="49"/>
      <c r="AB6630" s="49"/>
      <c r="AC6630" s="49"/>
      <c r="AD6630" s="49"/>
      <c r="AE6630" s="49"/>
      <c r="AF6630" s="49"/>
      <c r="AG6630" s="49"/>
      <c r="AH6630" s="49"/>
      <c r="AI6630" s="49"/>
      <c r="AJ6630" s="49"/>
      <c r="AK6630" s="49"/>
      <c r="AL6630" s="49"/>
      <c r="AM6630" s="49"/>
      <c r="AN6630" s="49"/>
      <c r="AO6630" s="49"/>
      <c r="AP6630" s="49"/>
      <c r="AQ6630" s="49"/>
      <c r="AR6630" s="49"/>
      <c r="AS6630" s="49"/>
      <c r="AT6630" s="49"/>
      <c r="AU6630" s="49"/>
      <c r="AV6630" s="49"/>
      <c r="AW6630" s="49"/>
      <c r="AX6630" s="49"/>
      <c r="AY6630" s="49"/>
      <c r="AZ6630" s="49"/>
      <c r="BA6630" s="49"/>
      <c r="BB6630" s="49"/>
      <c r="BC6630" s="49"/>
      <c r="BD6630" s="49"/>
      <c r="BE6630" s="49"/>
      <c r="BF6630" s="49"/>
      <c r="BG6630" s="49"/>
      <c r="BH6630" s="49"/>
      <c r="BI6630" s="49"/>
      <c r="BJ6630" s="49"/>
      <c r="BK6630" s="49"/>
      <c r="BL6630" s="49"/>
      <c r="BM6630" s="49"/>
      <c r="BN6630" s="49"/>
      <c r="BO6630" s="49"/>
      <c r="BP6630" s="49"/>
      <c r="BQ6630" s="49"/>
      <c r="BR6630" s="49"/>
      <c r="BS6630" s="49"/>
      <c r="BT6630" s="49"/>
      <c r="BU6630" s="49"/>
      <c r="BV6630" s="49"/>
      <c r="BW6630" s="49"/>
      <c r="BX6630" s="49"/>
      <c r="BY6630" s="49"/>
      <c r="BZ6630" s="49"/>
      <c r="CA6630" s="49"/>
      <c r="CB6630" s="49"/>
      <c r="CC6630" s="49"/>
      <c r="CD6630" s="49"/>
      <c r="CE6630" s="49"/>
      <c r="CF6630" s="49"/>
      <c r="CG6630" s="49"/>
      <c r="CH6630" s="49"/>
      <c r="CI6630" s="49"/>
      <c r="CJ6630" s="49"/>
      <c r="CK6630" s="49"/>
      <c r="CL6630" s="49"/>
      <c r="CM6630" s="49"/>
      <c r="CN6630" s="49"/>
      <c r="CO6630" s="49"/>
      <c r="CP6630" s="49"/>
      <c r="CQ6630" s="49"/>
      <c r="CR6630" s="49"/>
      <c r="CS6630" s="49"/>
      <c r="CT6630" s="49"/>
      <c r="CU6630" s="49"/>
      <c r="CV6630" s="49"/>
      <c r="CW6630" s="49"/>
      <c r="CX6630" s="49"/>
      <c r="CY6630" s="49"/>
      <c r="CZ6630" s="49"/>
      <c r="DA6630" s="49"/>
      <c r="DB6630" s="49"/>
      <c r="DC6630" s="49"/>
      <c r="DD6630" s="49"/>
      <c r="DE6630" s="49"/>
      <c r="DF6630" s="49"/>
      <c r="DG6630" s="49"/>
      <c r="DH6630" s="49"/>
      <c r="DI6630" s="49"/>
      <c r="DJ6630" s="49"/>
      <c r="DK6630" s="49"/>
      <c r="DL6630" s="49"/>
      <c r="DM6630" s="49"/>
      <c r="DN6630" s="49"/>
      <c r="DO6630" s="49"/>
      <c r="DP6630" s="49"/>
      <c r="DQ6630" s="49"/>
      <c r="DR6630" s="49"/>
      <c r="DS6630" s="49"/>
      <c r="DT6630" s="49"/>
      <c r="DU6630" s="49"/>
      <c r="DV6630" s="49"/>
      <c r="DW6630" s="49"/>
      <c r="DX6630" s="49"/>
      <c r="DY6630" s="49"/>
      <c r="DZ6630" s="49"/>
      <c r="EA6630" s="49"/>
      <c r="EB6630" s="49"/>
      <c r="EC6630" s="49"/>
      <c r="ED6630" s="49"/>
      <c r="EE6630" s="49"/>
      <c r="EF6630" s="49"/>
      <c r="EG6630" s="49"/>
      <c r="EH6630" s="49"/>
      <c r="EI6630" s="49"/>
      <c r="EJ6630" s="49"/>
      <c r="EK6630" s="49"/>
      <c r="EL6630" s="49"/>
      <c r="EM6630" s="49"/>
      <c r="EN6630" s="49"/>
      <c r="EO6630" s="49"/>
      <c r="EP6630" s="49"/>
      <c r="EQ6630" s="49"/>
      <c r="ER6630" s="49"/>
      <c r="ES6630" s="49"/>
      <c r="ET6630" s="49"/>
      <c r="EU6630" s="49"/>
      <c r="EV6630" s="49"/>
      <c r="EW6630" s="49"/>
      <c r="EX6630" s="49"/>
      <c r="EY6630" s="49"/>
      <c r="EZ6630" s="49"/>
      <c r="FA6630" s="49"/>
      <c r="FB6630" s="49"/>
      <c r="FC6630" s="49"/>
      <c r="FD6630" s="49"/>
      <c r="FE6630" s="49"/>
      <c r="FF6630" s="49"/>
      <c r="FG6630" s="49"/>
      <c r="FH6630" s="49"/>
      <c r="FI6630" s="49"/>
      <c r="FJ6630" s="49"/>
      <c r="FK6630" s="49"/>
      <c r="FL6630" s="49"/>
      <c r="FM6630" s="49"/>
      <c r="FN6630" s="49"/>
      <c r="FO6630" s="49"/>
      <c r="FP6630" s="49"/>
      <c r="FQ6630" s="49"/>
      <c r="FR6630" s="49"/>
      <c r="FS6630" s="49"/>
      <c r="FT6630" s="49"/>
      <c r="FU6630" s="49"/>
      <c r="FV6630" s="49"/>
      <c r="FW6630" s="49"/>
      <c r="FX6630" s="49"/>
      <c r="FY6630" s="49"/>
      <c r="FZ6630" s="49"/>
      <c r="GA6630" s="49"/>
      <c r="GB6630" s="49"/>
      <c r="GC6630" s="49"/>
      <c r="GD6630" s="49"/>
      <c r="GE6630" s="49"/>
      <c r="GF6630" s="49"/>
      <c r="GG6630" s="49"/>
      <c r="GH6630" s="49"/>
      <c r="GI6630" s="49"/>
      <c r="GJ6630" s="49"/>
      <c r="GK6630" s="49"/>
      <c r="GL6630" s="49"/>
      <c r="GM6630" s="49"/>
      <c r="GN6630" s="49"/>
      <c r="GO6630" s="49"/>
      <c r="GP6630" s="49"/>
      <c r="GQ6630" s="49"/>
      <c r="GR6630" s="49"/>
      <c r="GS6630" s="49"/>
      <c r="GT6630" s="49"/>
      <c r="GU6630" s="49"/>
      <c r="GV6630" s="49"/>
      <c r="GW6630" s="49"/>
      <c r="GX6630" s="49"/>
      <c r="GY6630" s="49"/>
      <c r="GZ6630" s="49"/>
      <c r="HA6630" s="49"/>
      <c r="HB6630" s="49"/>
      <c r="HC6630" s="49"/>
      <c r="HD6630" s="49"/>
      <c r="HE6630" s="49"/>
      <c r="HF6630" s="49"/>
      <c r="HG6630" s="49"/>
      <c r="HH6630" s="49"/>
      <c r="HI6630" s="49"/>
      <c r="HJ6630" s="49"/>
      <c r="HK6630" s="49"/>
      <c r="HL6630" s="49"/>
      <c r="HM6630" s="49"/>
      <c r="HN6630" s="49"/>
      <c r="HO6630" s="49"/>
      <c r="HP6630" s="49"/>
      <c r="HQ6630" s="49"/>
      <c r="HR6630" s="49"/>
      <c r="HS6630" s="49"/>
      <c r="HT6630" s="49"/>
      <c r="HU6630" s="49"/>
      <c r="HV6630" s="49"/>
      <c r="HW6630" s="49"/>
      <c r="HX6630" s="49"/>
      <c r="HY6630" s="49"/>
      <c r="HZ6630" s="49"/>
      <c r="IA6630" s="49"/>
      <c r="IB6630" s="49"/>
      <c r="IC6630" s="49"/>
      <c r="ID6630" s="49"/>
      <c r="IE6630" s="49"/>
      <c r="IF6630" s="49"/>
      <c r="IG6630" s="49"/>
      <c r="IH6630" s="49"/>
    </row>
    <row r="6631" spans="1:242" s="381" customFormat="1" ht="30" customHeight="1">
      <c r="A6631" s="547"/>
      <c r="B6631" s="1016" t="s">
        <v>7716</v>
      </c>
      <c r="C6631" s="1016"/>
      <c r="D6631" s="1016"/>
      <c r="E6631" s="1016"/>
      <c r="F6631" s="1016"/>
      <c r="G6631" s="1016"/>
      <c r="H6631" s="1016"/>
      <c r="I6631" s="556"/>
      <c r="J6631" s="557"/>
      <c r="K6631" s="557"/>
      <c r="L6631" s="557"/>
      <c r="M6631" s="557"/>
      <c r="N6631" s="557"/>
      <c r="O6631" s="557"/>
      <c r="P6631" s="557"/>
      <c r="Q6631" s="557"/>
      <c r="R6631" s="557"/>
      <c r="S6631" s="557"/>
      <c r="T6631" s="557"/>
      <c r="U6631" s="557"/>
      <c r="V6631" s="557"/>
      <c r="W6631" s="557"/>
      <c r="X6631" s="557"/>
      <c r="Y6631" s="557"/>
      <c r="Z6631" s="557"/>
      <c r="AA6631" s="557"/>
      <c r="AB6631" s="557"/>
      <c r="AC6631" s="557"/>
      <c r="AD6631" s="557"/>
      <c r="AE6631" s="557"/>
      <c r="AF6631" s="557"/>
      <c r="AG6631" s="557"/>
      <c r="AH6631" s="557"/>
      <c r="AI6631" s="557"/>
      <c r="AJ6631" s="557"/>
      <c r="AK6631" s="557"/>
      <c r="AL6631" s="557"/>
      <c r="AM6631" s="557"/>
      <c r="AN6631" s="557"/>
      <c r="AO6631" s="557"/>
      <c r="AP6631" s="557"/>
      <c r="AQ6631" s="557"/>
      <c r="AR6631" s="557"/>
      <c r="AS6631" s="557"/>
      <c r="AT6631" s="557"/>
      <c r="AU6631" s="557"/>
      <c r="AV6631" s="557"/>
      <c r="AW6631" s="557"/>
      <c r="AX6631" s="557"/>
      <c r="AY6631" s="557"/>
      <c r="AZ6631" s="557"/>
      <c r="BA6631" s="557"/>
      <c r="BB6631" s="557"/>
      <c r="BC6631" s="557"/>
      <c r="BD6631" s="557"/>
      <c r="BE6631" s="557"/>
      <c r="BF6631" s="557"/>
      <c r="BG6631" s="557"/>
      <c r="BH6631" s="557"/>
      <c r="BI6631" s="557"/>
      <c r="BJ6631" s="557"/>
      <c r="BK6631" s="557"/>
      <c r="BL6631" s="557"/>
      <c r="BM6631" s="557"/>
      <c r="BN6631" s="557"/>
      <c r="BO6631" s="557"/>
      <c r="BP6631" s="557"/>
      <c r="BQ6631" s="557"/>
      <c r="BR6631" s="557"/>
      <c r="BS6631" s="557"/>
      <c r="BT6631" s="557"/>
      <c r="BU6631" s="557"/>
      <c r="BV6631" s="557"/>
      <c r="BW6631" s="557"/>
      <c r="BX6631" s="557"/>
      <c r="BY6631" s="557"/>
      <c r="BZ6631" s="557"/>
      <c r="CA6631" s="557"/>
      <c r="CB6631" s="557"/>
      <c r="CC6631" s="557"/>
      <c r="CD6631" s="557"/>
      <c r="CE6631" s="557"/>
      <c r="CF6631" s="557"/>
      <c r="CG6631" s="557"/>
      <c r="CH6631" s="557"/>
      <c r="CI6631" s="557"/>
      <c r="CJ6631" s="557"/>
      <c r="CK6631" s="557"/>
      <c r="CL6631" s="557"/>
      <c r="CM6631" s="557"/>
      <c r="CN6631" s="557"/>
      <c r="CO6631" s="557"/>
      <c r="CP6631" s="557"/>
      <c r="CQ6631" s="557"/>
      <c r="CR6631" s="557"/>
      <c r="CS6631" s="557"/>
      <c r="CT6631" s="557"/>
      <c r="CU6631" s="557"/>
      <c r="CV6631" s="557"/>
      <c r="CW6631" s="557"/>
      <c r="CX6631" s="557"/>
      <c r="CY6631" s="557"/>
      <c r="CZ6631" s="557"/>
      <c r="DA6631" s="557"/>
      <c r="DB6631" s="557"/>
      <c r="DC6631" s="557"/>
      <c r="DD6631" s="557"/>
      <c r="DE6631" s="557"/>
      <c r="DF6631" s="557"/>
      <c r="DG6631" s="557"/>
      <c r="DH6631" s="557"/>
      <c r="DI6631" s="557"/>
      <c r="DJ6631" s="557"/>
      <c r="DK6631" s="557"/>
      <c r="DL6631" s="557"/>
      <c r="DM6631" s="557"/>
      <c r="DN6631" s="557"/>
      <c r="DO6631" s="557"/>
      <c r="DP6631" s="557"/>
      <c r="DQ6631" s="557"/>
      <c r="DR6631" s="557"/>
      <c r="DS6631" s="557"/>
      <c r="DT6631" s="557"/>
      <c r="DU6631" s="557"/>
      <c r="DV6631" s="557"/>
      <c r="DW6631" s="557"/>
      <c r="DX6631" s="557"/>
      <c r="DY6631" s="557"/>
      <c r="DZ6631" s="557"/>
      <c r="EA6631" s="557"/>
      <c r="EB6631" s="557"/>
      <c r="EC6631" s="557"/>
      <c r="ED6631" s="557"/>
      <c r="EE6631" s="557"/>
      <c r="EF6631" s="557"/>
      <c r="EG6631" s="557"/>
      <c r="EH6631" s="557"/>
      <c r="EI6631" s="557"/>
      <c r="EJ6631" s="557"/>
      <c r="EK6631" s="557"/>
      <c r="EL6631" s="557"/>
      <c r="EM6631" s="557"/>
      <c r="EN6631" s="557"/>
      <c r="EO6631" s="557"/>
      <c r="EP6631" s="557"/>
      <c r="EQ6631" s="557"/>
      <c r="ER6631" s="557"/>
      <c r="ES6631" s="557"/>
      <c r="ET6631" s="557"/>
      <c r="EU6631" s="557"/>
      <c r="EV6631" s="557"/>
      <c r="EW6631" s="557"/>
      <c r="EX6631" s="557"/>
      <c r="EY6631" s="557"/>
      <c r="EZ6631" s="557"/>
      <c r="FA6631" s="557"/>
      <c r="FB6631" s="557"/>
      <c r="FC6631" s="557"/>
      <c r="FD6631" s="557"/>
      <c r="FE6631" s="557"/>
      <c r="FF6631" s="557"/>
      <c r="FG6631" s="557"/>
      <c r="FH6631" s="557"/>
      <c r="FI6631" s="557"/>
      <c r="FJ6631" s="557"/>
      <c r="FK6631" s="557"/>
      <c r="FL6631" s="557"/>
      <c r="FM6631" s="557"/>
      <c r="FN6631" s="557"/>
      <c r="FO6631" s="557"/>
      <c r="FP6631" s="557"/>
      <c r="FQ6631" s="557"/>
      <c r="FR6631" s="557"/>
      <c r="FS6631" s="557"/>
      <c r="FT6631" s="557"/>
      <c r="FU6631" s="557"/>
      <c r="FV6631" s="557"/>
      <c r="FW6631" s="557"/>
      <c r="FX6631" s="557"/>
      <c r="FY6631" s="557"/>
      <c r="FZ6631" s="557"/>
      <c r="GA6631" s="557"/>
      <c r="GB6631" s="557"/>
      <c r="GC6631" s="557"/>
      <c r="GD6631" s="557"/>
      <c r="GE6631" s="557"/>
      <c r="GF6631" s="557"/>
      <c r="GG6631" s="557"/>
      <c r="GH6631" s="557"/>
      <c r="GI6631" s="557"/>
      <c r="GJ6631" s="557"/>
      <c r="GK6631" s="557"/>
      <c r="GL6631" s="557"/>
      <c r="GM6631" s="557"/>
      <c r="GN6631" s="557"/>
      <c r="GO6631" s="557"/>
      <c r="GP6631" s="557"/>
      <c r="GQ6631" s="557"/>
      <c r="GR6631" s="557"/>
      <c r="GS6631" s="557"/>
      <c r="GT6631" s="557"/>
      <c r="GU6631" s="557"/>
      <c r="GV6631" s="557"/>
      <c r="GW6631" s="557"/>
      <c r="GX6631" s="557"/>
      <c r="GY6631" s="557"/>
      <c r="GZ6631" s="557"/>
      <c r="HA6631" s="557"/>
      <c r="HB6631" s="557"/>
      <c r="HC6631" s="557"/>
      <c r="HD6631" s="557"/>
      <c r="HE6631" s="557"/>
      <c r="HF6631" s="557"/>
      <c r="HG6631" s="557"/>
      <c r="HH6631" s="557"/>
      <c r="HI6631" s="557"/>
      <c r="HJ6631" s="557"/>
      <c r="HK6631" s="557"/>
      <c r="HL6631" s="557"/>
      <c r="HM6631" s="557"/>
      <c r="HN6631" s="557"/>
      <c r="HO6631" s="557"/>
      <c r="HP6631" s="557"/>
      <c r="HQ6631" s="557"/>
      <c r="HR6631" s="557"/>
      <c r="HS6631" s="557"/>
      <c r="HT6631" s="557"/>
      <c r="HU6631" s="557"/>
      <c r="HV6631" s="557"/>
      <c r="HW6631" s="557"/>
      <c r="HX6631" s="557"/>
      <c r="HY6631" s="557"/>
      <c r="HZ6631" s="557"/>
      <c r="IA6631" s="557"/>
      <c r="IB6631" s="557"/>
      <c r="IC6631" s="557"/>
      <c r="ID6631" s="557"/>
      <c r="IE6631" s="557"/>
      <c r="IF6631" s="557"/>
      <c r="IG6631" s="557"/>
      <c r="IH6631" s="557"/>
    </row>
    <row r="6632" spans="1:242">
      <c r="A6632" s="32">
        <v>360</v>
      </c>
      <c r="B6632" s="33" t="s">
        <v>2613</v>
      </c>
      <c r="C6632" s="555"/>
      <c r="D6632" s="32"/>
      <c r="E6632" s="505">
        <f>+F6632+G6632+H6632</f>
        <v>0</v>
      </c>
      <c r="F6632" s="572"/>
      <c r="G6632" s="187"/>
      <c r="H6632" s="187">
        <v>0</v>
      </c>
      <c r="I6632" s="48"/>
      <c r="J6632" s="49"/>
      <c r="K6632" s="49"/>
      <c r="L6632" s="49"/>
      <c r="M6632" s="49"/>
      <c r="N6632" s="49"/>
      <c r="O6632" s="49"/>
      <c r="P6632" s="49"/>
      <c r="Q6632" s="49"/>
      <c r="R6632" s="49"/>
      <c r="S6632" s="49"/>
      <c r="T6632" s="49"/>
      <c r="U6632" s="49"/>
      <c r="V6632" s="49"/>
      <c r="W6632" s="49"/>
      <c r="X6632" s="49"/>
      <c r="Y6632" s="49"/>
      <c r="Z6632" s="49"/>
      <c r="AA6632" s="49"/>
      <c r="AB6632" s="49"/>
      <c r="AC6632" s="49"/>
      <c r="AD6632" s="49"/>
      <c r="AE6632" s="49"/>
      <c r="AF6632" s="49"/>
      <c r="AG6632" s="49"/>
      <c r="AH6632" s="49"/>
      <c r="AI6632" s="49"/>
      <c r="AJ6632" s="49"/>
      <c r="AK6632" s="49"/>
      <c r="AL6632" s="49"/>
      <c r="AM6632" s="49"/>
      <c r="AN6632" s="49"/>
      <c r="AO6632" s="49"/>
      <c r="AP6632" s="49"/>
      <c r="AQ6632" s="49"/>
      <c r="AR6632" s="49"/>
      <c r="AS6632" s="49"/>
      <c r="AT6632" s="49"/>
      <c r="AU6632" s="49"/>
      <c r="AV6632" s="49"/>
      <c r="AW6632" s="49"/>
      <c r="AX6632" s="49"/>
      <c r="AY6632" s="49"/>
      <c r="AZ6632" s="49"/>
      <c r="BA6632" s="49"/>
      <c r="BB6632" s="49"/>
      <c r="BC6632" s="49"/>
      <c r="BD6632" s="49"/>
      <c r="BE6632" s="49"/>
      <c r="BF6632" s="49"/>
      <c r="BG6632" s="49"/>
      <c r="BH6632" s="49"/>
      <c r="BI6632" s="49"/>
      <c r="BJ6632" s="49"/>
      <c r="BK6632" s="49"/>
      <c r="BL6632" s="49"/>
      <c r="BM6632" s="49"/>
      <c r="BN6632" s="49"/>
      <c r="BO6632" s="49"/>
      <c r="BP6632" s="49"/>
      <c r="BQ6632" s="49"/>
      <c r="BR6632" s="49"/>
      <c r="BS6632" s="49"/>
      <c r="BT6632" s="49"/>
      <c r="BU6632" s="49"/>
      <c r="BV6632" s="49"/>
      <c r="BW6632" s="49"/>
      <c r="BX6632" s="49"/>
      <c r="BY6632" s="49"/>
      <c r="BZ6632" s="49"/>
      <c r="CA6632" s="49"/>
      <c r="CB6632" s="49"/>
      <c r="CC6632" s="49"/>
      <c r="CD6632" s="49"/>
      <c r="CE6632" s="49"/>
      <c r="CF6632" s="49"/>
      <c r="CG6632" s="49"/>
      <c r="CH6632" s="49"/>
      <c r="CI6632" s="49"/>
      <c r="CJ6632" s="49"/>
      <c r="CK6632" s="49"/>
      <c r="CL6632" s="49"/>
      <c r="CM6632" s="49"/>
      <c r="CN6632" s="49"/>
      <c r="CO6632" s="49"/>
      <c r="CP6632" s="49"/>
      <c r="CQ6632" s="49"/>
      <c r="CR6632" s="49"/>
      <c r="CS6632" s="49"/>
      <c r="CT6632" s="49"/>
      <c r="CU6632" s="49"/>
      <c r="CV6632" s="49"/>
      <c r="CW6632" s="49"/>
      <c r="CX6632" s="49"/>
      <c r="CY6632" s="49"/>
      <c r="CZ6632" s="49"/>
      <c r="DA6632" s="49"/>
      <c r="DB6632" s="49"/>
      <c r="DC6632" s="49"/>
      <c r="DD6632" s="49"/>
      <c r="DE6632" s="49"/>
      <c r="DF6632" s="49"/>
      <c r="DG6632" s="49"/>
      <c r="DH6632" s="49"/>
      <c r="DI6632" s="49"/>
      <c r="DJ6632" s="49"/>
      <c r="DK6632" s="49"/>
      <c r="DL6632" s="49"/>
      <c r="DM6632" s="49"/>
      <c r="DN6632" s="49"/>
      <c r="DO6632" s="49"/>
      <c r="DP6632" s="49"/>
      <c r="DQ6632" s="49"/>
      <c r="DR6632" s="49"/>
      <c r="DS6632" s="49"/>
      <c r="DT6632" s="49"/>
      <c r="DU6632" s="49"/>
      <c r="DV6632" s="49"/>
      <c r="DW6632" s="49"/>
      <c r="DX6632" s="49"/>
      <c r="DY6632" s="49"/>
      <c r="DZ6632" s="49"/>
      <c r="EA6632" s="49"/>
      <c r="EB6632" s="49"/>
      <c r="EC6632" s="49"/>
      <c r="ED6632" s="49"/>
      <c r="EE6632" s="49"/>
      <c r="EF6632" s="49"/>
      <c r="EG6632" s="49"/>
      <c r="EH6632" s="49"/>
      <c r="EI6632" s="49"/>
      <c r="EJ6632" s="49"/>
      <c r="EK6632" s="49"/>
      <c r="EL6632" s="49"/>
      <c r="EM6632" s="49"/>
      <c r="EN6632" s="49"/>
      <c r="EO6632" s="49"/>
      <c r="EP6632" s="49"/>
      <c r="EQ6632" s="49"/>
      <c r="ER6632" s="49"/>
      <c r="ES6632" s="49"/>
      <c r="ET6632" s="49"/>
      <c r="EU6632" s="49"/>
      <c r="EV6632" s="49"/>
      <c r="EW6632" s="49"/>
      <c r="EX6632" s="49"/>
      <c r="EY6632" s="49"/>
      <c r="EZ6632" s="49"/>
      <c r="FA6632" s="49"/>
      <c r="FB6632" s="49"/>
      <c r="FC6632" s="49"/>
      <c r="FD6632" s="49"/>
      <c r="FE6632" s="49"/>
      <c r="FF6632" s="49"/>
      <c r="FG6632" s="49"/>
      <c r="FH6632" s="49"/>
      <c r="FI6632" s="49"/>
      <c r="FJ6632" s="49"/>
      <c r="FK6632" s="49"/>
      <c r="FL6632" s="49"/>
      <c r="FM6632" s="49"/>
      <c r="FN6632" s="49"/>
      <c r="FO6632" s="49"/>
      <c r="FP6632" s="49"/>
      <c r="FQ6632" s="49"/>
      <c r="FR6632" s="49"/>
      <c r="FS6632" s="49"/>
      <c r="FT6632" s="49"/>
      <c r="FU6632" s="49"/>
      <c r="FV6632" s="49"/>
      <c r="FW6632" s="49"/>
      <c r="FX6632" s="49"/>
      <c r="FY6632" s="49"/>
      <c r="FZ6632" s="49"/>
      <c r="GA6632" s="49"/>
      <c r="GB6632" s="49"/>
      <c r="GC6632" s="49"/>
      <c r="GD6632" s="49"/>
      <c r="GE6632" s="49"/>
      <c r="GF6632" s="49"/>
      <c r="GG6632" s="49"/>
      <c r="GH6632" s="49"/>
      <c r="GI6632" s="49"/>
      <c r="GJ6632" s="49"/>
      <c r="GK6632" s="49"/>
      <c r="GL6632" s="49"/>
      <c r="GM6632" s="49"/>
      <c r="GN6632" s="49"/>
      <c r="GO6632" s="49"/>
      <c r="GP6632" s="49"/>
      <c r="GQ6632" s="49"/>
      <c r="GR6632" s="49"/>
      <c r="GS6632" s="49"/>
      <c r="GT6632" s="49"/>
      <c r="GU6632" s="49"/>
      <c r="GV6632" s="49"/>
      <c r="GW6632" s="49"/>
      <c r="GX6632" s="49"/>
      <c r="GY6632" s="49"/>
      <c r="GZ6632" s="49"/>
      <c r="HA6632" s="49"/>
      <c r="HB6632" s="49"/>
      <c r="HC6632" s="49"/>
      <c r="HD6632" s="49"/>
      <c r="HE6632" s="49"/>
      <c r="HF6632" s="49"/>
      <c r="HG6632" s="49"/>
      <c r="HH6632" s="49"/>
      <c r="HI6632" s="49"/>
      <c r="HJ6632" s="49"/>
      <c r="HK6632" s="49"/>
      <c r="HL6632" s="49"/>
      <c r="HM6632" s="49"/>
      <c r="HN6632" s="49"/>
      <c r="HO6632" s="49"/>
      <c r="HP6632" s="49"/>
      <c r="HQ6632" s="49"/>
      <c r="HR6632" s="49"/>
      <c r="HS6632" s="49"/>
      <c r="HT6632" s="49"/>
      <c r="HU6632" s="49"/>
      <c r="HV6632" s="49"/>
      <c r="HW6632" s="49"/>
      <c r="HX6632" s="49"/>
      <c r="HY6632" s="49"/>
      <c r="HZ6632" s="49"/>
      <c r="IA6632" s="49"/>
      <c r="IB6632" s="49"/>
      <c r="IC6632" s="49"/>
      <c r="ID6632" s="49"/>
      <c r="IE6632" s="49"/>
      <c r="IF6632" s="49"/>
      <c r="IG6632" s="49"/>
      <c r="IH6632" s="49"/>
    </row>
    <row r="6633" spans="1:242" ht="46.5">
      <c r="A6633" s="32">
        <v>361</v>
      </c>
      <c r="B6633" s="33" t="s">
        <v>7717</v>
      </c>
      <c r="C6633" s="555"/>
      <c r="D6633" s="32"/>
      <c r="E6633" s="505">
        <f>+F6633+G6633+H6633</f>
        <v>0</v>
      </c>
      <c r="F6633" s="367"/>
      <c r="G6633" s="187"/>
      <c r="H6633" s="187">
        <v>0</v>
      </c>
      <c r="I6633" s="48"/>
      <c r="J6633" s="49"/>
      <c r="K6633" s="49"/>
      <c r="L6633" s="49"/>
      <c r="M6633" s="49"/>
      <c r="N6633" s="49"/>
      <c r="O6633" s="49"/>
      <c r="P6633" s="49"/>
      <c r="Q6633" s="49"/>
      <c r="R6633" s="49"/>
      <c r="S6633" s="49"/>
      <c r="T6633" s="49"/>
      <c r="U6633" s="49"/>
      <c r="V6633" s="49"/>
      <c r="W6633" s="49"/>
      <c r="X6633" s="49"/>
      <c r="Y6633" s="49"/>
      <c r="Z6633" s="49"/>
      <c r="AA6633" s="49"/>
      <c r="AB6633" s="49"/>
      <c r="AC6633" s="49"/>
      <c r="AD6633" s="49"/>
      <c r="AE6633" s="49"/>
      <c r="AF6633" s="49"/>
      <c r="AG6633" s="49"/>
      <c r="AH6633" s="49"/>
      <c r="AI6633" s="49"/>
      <c r="AJ6633" s="49"/>
      <c r="AK6633" s="49"/>
      <c r="AL6633" s="49"/>
      <c r="AM6633" s="49"/>
      <c r="AN6633" s="49"/>
      <c r="AO6633" s="49"/>
      <c r="AP6633" s="49"/>
      <c r="AQ6633" s="49"/>
      <c r="AR6633" s="49"/>
      <c r="AS6633" s="49"/>
      <c r="AT6633" s="49"/>
      <c r="AU6633" s="49"/>
      <c r="AV6633" s="49"/>
      <c r="AW6633" s="49"/>
      <c r="AX6633" s="49"/>
      <c r="AY6633" s="49"/>
      <c r="AZ6633" s="49"/>
      <c r="BA6633" s="49"/>
      <c r="BB6633" s="49"/>
      <c r="BC6633" s="49"/>
      <c r="BD6633" s="49"/>
      <c r="BE6633" s="49"/>
      <c r="BF6633" s="49"/>
      <c r="BG6633" s="49"/>
      <c r="BH6633" s="49"/>
      <c r="BI6633" s="49"/>
      <c r="BJ6633" s="49"/>
      <c r="BK6633" s="49"/>
      <c r="BL6633" s="49"/>
      <c r="BM6633" s="49"/>
      <c r="BN6633" s="49"/>
      <c r="BO6633" s="49"/>
      <c r="BP6633" s="49"/>
      <c r="BQ6633" s="49"/>
      <c r="BR6633" s="49"/>
      <c r="BS6633" s="49"/>
      <c r="BT6633" s="49"/>
      <c r="BU6633" s="49"/>
      <c r="BV6633" s="49"/>
      <c r="BW6633" s="49"/>
      <c r="BX6633" s="49"/>
      <c r="BY6633" s="49"/>
      <c r="BZ6633" s="49"/>
      <c r="CA6633" s="49"/>
      <c r="CB6633" s="49"/>
      <c r="CC6633" s="49"/>
      <c r="CD6633" s="49"/>
      <c r="CE6633" s="49"/>
      <c r="CF6633" s="49"/>
      <c r="CG6633" s="49"/>
      <c r="CH6633" s="49"/>
      <c r="CI6633" s="49"/>
      <c r="CJ6633" s="49"/>
      <c r="CK6633" s="49"/>
      <c r="CL6633" s="49"/>
      <c r="CM6633" s="49"/>
      <c r="CN6633" s="49"/>
      <c r="CO6633" s="49"/>
      <c r="CP6633" s="49"/>
      <c r="CQ6633" s="49"/>
      <c r="CR6633" s="49"/>
      <c r="CS6633" s="49"/>
      <c r="CT6633" s="49"/>
      <c r="CU6633" s="49"/>
      <c r="CV6633" s="49"/>
      <c r="CW6633" s="49"/>
      <c r="CX6633" s="49"/>
      <c r="CY6633" s="49"/>
      <c r="CZ6633" s="49"/>
      <c r="DA6633" s="49"/>
      <c r="DB6633" s="49"/>
      <c r="DC6633" s="49"/>
      <c r="DD6633" s="49"/>
      <c r="DE6633" s="49"/>
      <c r="DF6633" s="49"/>
      <c r="DG6633" s="49"/>
      <c r="DH6633" s="49"/>
      <c r="DI6633" s="49"/>
      <c r="DJ6633" s="49"/>
      <c r="DK6633" s="49"/>
      <c r="DL6633" s="49"/>
      <c r="DM6633" s="49"/>
      <c r="DN6633" s="49"/>
      <c r="DO6633" s="49"/>
      <c r="DP6633" s="49"/>
      <c r="DQ6633" s="49"/>
      <c r="DR6633" s="49"/>
      <c r="DS6633" s="49"/>
      <c r="DT6633" s="49"/>
      <c r="DU6633" s="49"/>
      <c r="DV6633" s="49"/>
      <c r="DW6633" s="49"/>
      <c r="DX6633" s="49"/>
      <c r="DY6633" s="49"/>
      <c r="DZ6633" s="49"/>
      <c r="EA6633" s="49"/>
      <c r="EB6633" s="49"/>
      <c r="EC6633" s="49"/>
      <c r="ED6633" s="49"/>
      <c r="EE6633" s="49"/>
      <c r="EF6633" s="49"/>
      <c r="EG6633" s="49"/>
      <c r="EH6633" s="49"/>
      <c r="EI6633" s="49"/>
      <c r="EJ6633" s="49"/>
      <c r="EK6633" s="49"/>
      <c r="EL6633" s="49"/>
      <c r="EM6633" s="49"/>
      <c r="EN6633" s="49"/>
      <c r="EO6633" s="49"/>
      <c r="EP6633" s="49"/>
      <c r="EQ6633" s="49"/>
      <c r="ER6633" s="49"/>
      <c r="ES6633" s="49"/>
      <c r="ET6633" s="49"/>
      <c r="EU6633" s="49"/>
      <c r="EV6633" s="49"/>
      <c r="EW6633" s="49"/>
      <c r="EX6633" s="49"/>
      <c r="EY6633" s="49"/>
      <c r="EZ6633" s="49"/>
      <c r="FA6633" s="49"/>
      <c r="FB6633" s="49"/>
      <c r="FC6633" s="49"/>
      <c r="FD6633" s="49"/>
      <c r="FE6633" s="49"/>
      <c r="FF6633" s="49"/>
      <c r="FG6633" s="49"/>
      <c r="FH6633" s="49"/>
      <c r="FI6633" s="49"/>
      <c r="FJ6633" s="49"/>
      <c r="FK6633" s="49"/>
      <c r="FL6633" s="49"/>
      <c r="FM6633" s="49"/>
      <c r="FN6633" s="49"/>
      <c r="FO6633" s="49"/>
      <c r="FP6633" s="49"/>
      <c r="FQ6633" s="49"/>
      <c r="FR6633" s="49"/>
      <c r="FS6633" s="49"/>
      <c r="FT6633" s="49"/>
      <c r="FU6633" s="49"/>
      <c r="FV6633" s="49"/>
      <c r="FW6633" s="49"/>
      <c r="FX6633" s="49"/>
      <c r="FY6633" s="49"/>
      <c r="FZ6633" s="49"/>
      <c r="GA6633" s="49"/>
      <c r="GB6633" s="49"/>
      <c r="GC6633" s="49"/>
      <c r="GD6633" s="49"/>
      <c r="GE6633" s="49"/>
      <c r="GF6633" s="49"/>
      <c r="GG6633" s="49"/>
      <c r="GH6633" s="49"/>
      <c r="GI6633" s="49"/>
      <c r="GJ6633" s="49"/>
      <c r="GK6633" s="49"/>
      <c r="GL6633" s="49"/>
      <c r="GM6633" s="49"/>
      <c r="GN6633" s="49"/>
      <c r="GO6633" s="49"/>
      <c r="GP6633" s="49"/>
      <c r="GQ6633" s="49"/>
      <c r="GR6633" s="49"/>
      <c r="GS6633" s="49"/>
      <c r="GT6633" s="49"/>
      <c r="GU6633" s="49"/>
      <c r="GV6633" s="49"/>
      <c r="GW6633" s="49"/>
      <c r="GX6633" s="49"/>
      <c r="GY6633" s="49"/>
      <c r="GZ6633" s="49"/>
      <c r="HA6633" s="49"/>
      <c r="HB6633" s="49"/>
      <c r="HC6633" s="49"/>
      <c r="HD6633" s="49"/>
      <c r="HE6633" s="49"/>
      <c r="HF6633" s="49"/>
      <c r="HG6633" s="49"/>
      <c r="HH6633" s="49"/>
      <c r="HI6633" s="49"/>
      <c r="HJ6633" s="49"/>
      <c r="HK6633" s="49"/>
      <c r="HL6633" s="49"/>
      <c r="HM6633" s="49"/>
      <c r="HN6633" s="49"/>
      <c r="HO6633" s="49"/>
      <c r="HP6633" s="49"/>
      <c r="HQ6633" s="49"/>
      <c r="HR6633" s="49"/>
      <c r="HS6633" s="49"/>
      <c r="HT6633" s="49"/>
      <c r="HU6633" s="49"/>
      <c r="HV6633" s="49"/>
      <c r="HW6633" s="49"/>
      <c r="HX6633" s="49"/>
      <c r="HY6633" s="49"/>
      <c r="HZ6633" s="49"/>
      <c r="IA6633" s="49"/>
      <c r="IB6633" s="49"/>
      <c r="IC6633" s="49"/>
      <c r="ID6633" s="49"/>
      <c r="IE6633" s="49"/>
      <c r="IF6633" s="49"/>
      <c r="IG6633" s="49"/>
      <c r="IH6633" s="49"/>
    </row>
    <row r="6634" spans="1:242">
      <c r="A6634" s="32">
        <v>362</v>
      </c>
      <c r="B6634" s="33" t="s">
        <v>7718</v>
      </c>
      <c r="C6634" s="555"/>
      <c r="D6634" s="32"/>
      <c r="E6634" s="505">
        <f>+F6634+G6634+H6634</f>
        <v>0</v>
      </c>
      <c r="F6634" s="572"/>
      <c r="G6634" s="187"/>
      <c r="H6634" s="187">
        <v>0</v>
      </c>
      <c r="I6634" s="48"/>
      <c r="J6634" s="49"/>
      <c r="K6634" s="49"/>
      <c r="L6634" s="49"/>
      <c r="M6634" s="49"/>
      <c r="N6634" s="49"/>
      <c r="O6634" s="49"/>
      <c r="P6634" s="49"/>
      <c r="Q6634" s="49"/>
      <c r="R6634" s="49"/>
      <c r="S6634" s="49"/>
      <c r="T6634" s="49"/>
      <c r="U6634" s="49"/>
      <c r="V6634" s="49"/>
      <c r="W6634" s="49"/>
      <c r="X6634" s="49"/>
      <c r="Y6634" s="49"/>
      <c r="Z6634" s="49"/>
      <c r="AA6634" s="49"/>
      <c r="AB6634" s="49"/>
      <c r="AC6634" s="49"/>
      <c r="AD6634" s="49"/>
      <c r="AE6634" s="49"/>
      <c r="AF6634" s="49"/>
      <c r="AG6634" s="49"/>
      <c r="AH6634" s="49"/>
      <c r="AI6634" s="49"/>
      <c r="AJ6634" s="49"/>
      <c r="AK6634" s="49"/>
      <c r="AL6634" s="49"/>
      <c r="AM6634" s="49"/>
      <c r="AN6634" s="49"/>
      <c r="AO6634" s="49"/>
      <c r="AP6634" s="49"/>
      <c r="AQ6634" s="49"/>
      <c r="AR6634" s="49"/>
      <c r="AS6634" s="49"/>
      <c r="AT6634" s="49"/>
      <c r="AU6634" s="49"/>
      <c r="AV6634" s="49"/>
      <c r="AW6634" s="49"/>
      <c r="AX6634" s="49"/>
      <c r="AY6634" s="49"/>
      <c r="AZ6634" s="49"/>
      <c r="BA6634" s="49"/>
      <c r="BB6634" s="49"/>
      <c r="BC6634" s="49"/>
      <c r="BD6634" s="49"/>
      <c r="BE6634" s="49"/>
      <c r="BF6634" s="49"/>
      <c r="BG6634" s="49"/>
      <c r="BH6634" s="49"/>
      <c r="BI6634" s="49"/>
      <c r="BJ6634" s="49"/>
      <c r="BK6634" s="49"/>
      <c r="BL6634" s="49"/>
      <c r="BM6634" s="49"/>
      <c r="BN6634" s="49"/>
      <c r="BO6634" s="49"/>
      <c r="BP6634" s="49"/>
      <c r="BQ6634" s="49"/>
      <c r="BR6634" s="49"/>
      <c r="BS6634" s="49"/>
      <c r="BT6634" s="49"/>
      <c r="BU6634" s="49"/>
      <c r="BV6634" s="49"/>
      <c r="BW6634" s="49"/>
      <c r="BX6634" s="49"/>
      <c r="BY6634" s="49"/>
      <c r="BZ6634" s="49"/>
      <c r="CA6634" s="49"/>
      <c r="CB6634" s="49"/>
      <c r="CC6634" s="49"/>
      <c r="CD6634" s="49"/>
      <c r="CE6634" s="49"/>
      <c r="CF6634" s="49"/>
      <c r="CG6634" s="49"/>
      <c r="CH6634" s="49"/>
      <c r="CI6634" s="49"/>
      <c r="CJ6634" s="49"/>
      <c r="CK6634" s="49"/>
      <c r="CL6634" s="49"/>
      <c r="CM6634" s="49"/>
      <c r="CN6634" s="49"/>
      <c r="CO6634" s="49"/>
      <c r="CP6634" s="49"/>
      <c r="CQ6634" s="49"/>
      <c r="CR6634" s="49"/>
      <c r="CS6634" s="49"/>
      <c r="CT6634" s="49"/>
      <c r="CU6634" s="49"/>
      <c r="CV6634" s="49"/>
      <c r="CW6634" s="49"/>
      <c r="CX6634" s="49"/>
      <c r="CY6634" s="49"/>
      <c r="CZ6634" s="49"/>
      <c r="DA6634" s="49"/>
      <c r="DB6634" s="49"/>
      <c r="DC6634" s="49"/>
      <c r="DD6634" s="49"/>
      <c r="DE6634" s="49"/>
      <c r="DF6634" s="49"/>
      <c r="DG6634" s="49"/>
      <c r="DH6634" s="49"/>
      <c r="DI6634" s="49"/>
      <c r="DJ6634" s="49"/>
      <c r="DK6634" s="49"/>
      <c r="DL6634" s="49"/>
      <c r="DM6634" s="49"/>
      <c r="DN6634" s="49"/>
      <c r="DO6634" s="49"/>
      <c r="DP6634" s="49"/>
      <c r="DQ6634" s="49"/>
      <c r="DR6634" s="49"/>
      <c r="DS6634" s="49"/>
      <c r="DT6634" s="49"/>
      <c r="DU6634" s="49"/>
      <c r="DV6634" s="49"/>
      <c r="DW6634" s="49"/>
      <c r="DX6634" s="49"/>
      <c r="DY6634" s="49"/>
      <c r="DZ6634" s="49"/>
      <c r="EA6634" s="49"/>
      <c r="EB6634" s="49"/>
      <c r="EC6634" s="49"/>
      <c r="ED6634" s="49"/>
      <c r="EE6634" s="49"/>
      <c r="EF6634" s="49"/>
      <c r="EG6634" s="49"/>
      <c r="EH6634" s="49"/>
      <c r="EI6634" s="49"/>
      <c r="EJ6634" s="49"/>
      <c r="EK6634" s="49"/>
      <c r="EL6634" s="49"/>
      <c r="EM6634" s="49"/>
      <c r="EN6634" s="49"/>
      <c r="EO6634" s="49"/>
      <c r="EP6634" s="49"/>
      <c r="EQ6634" s="49"/>
      <c r="ER6634" s="49"/>
      <c r="ES6634" s="49"/>
      <c r="ET6634" s="49"/>
      <c r="EU6634" s="49"/>
      <c r="EV6634" s="49"/>
      <c r="EW6634" s="49"/>
      <c r="EX6634" s="49"/>
      <c r="EY6634" s="49"/>
      <c r="EZ6634" s="49"/>
      <c r="FA6634" s="49"/>
      <c r="FB6634" s="49"/>
      <c r="FC6634" s="49"/>
      <c r="FD6634" s="49"/>
      <c r="FE6634" s="49"/>
      <c r="FF6634" s="49"/>
      <c r="FG6634" s="49"/>
      <c r="FH6634" s="49"/>
      <c r="FI6634" s="49"/>
      <c r="FJ6634" s="49"/>
      <c r="FK6634" s="49"/>
      <c r="FL6634" s="49"/>
      <c r="FM6634" s="49"/>
      <c r="FN6634" s="49"/>
      <c r="FO6634" s="49"/>
      <c r="FP6634" s="49"/>
      <c r="FQ6634" s="49"/>
      <c r="FR6634" s="49"/>
      <c r="FS6634" s="49"/>
      <c r="FT6634" s="49"/>
      <c r="FU6634" s="49"/>
      <c r="FV6634" s="49"/>
      <c r="FW6634" s="49"/>
      <c r="FX6634" s="49"/>
      <c r="FY6634" s="49"/>
      <c r="FZ6634" s="49"/>
      <c r="GA6634" s="49"/>
      <c r="GB6634" s="49"/>
      <c r="GC6634" s="49"/>
      <c r="GD6634" s="49"/>
      <c r="GE6634" s="49"/>
      <c r="GF6634" s="49"/>
      <c r="GG6634" s="49"/>
      <c r="GH6634" s="49"/>
      <c r="GI6634" s="49"/>
      <c r="GJ6634" s="49"/>
      <c r="GK6634" s="49"/>
      <c r="GL6634" s="49"/>
      <c r="GM6634" s="49"/>
      <c r="GN6634" s="49"/>
      <c r="GO6634" s="49"/>
      <c r="GP6634" s="49"/>
      <c r="GQ6634" s="49"/>
      <c r="GR6634" s="49"/>
      <c r="GS6634" s="49"/>
      <c r="GT6634" s="49"/>
      <c r="GU6634" s="49"/>
      <c r="GV6634" s="49"/>
      <c r="GW6634" s="49"/>
      <c r="GX6634" s="49"/>
      <c r="GY6634" s="49"/>
      <c r="GZ6634" s="49"/>
      <c r="HA6634" s="49"/>
      <c r="HB6634" s="49"/>
      <c r="HC6634" s="49"/>
      <c r="HD6634" s="49"/>
      <c r="HE6634" s="49"/>
      <c r="HF6634" s="49"/>
      <c r="HG6634" s="49"/>
      <c r="HH6634" s="49"/>
      <c r="HI6634" s="49"/>
      <c r="HJ6634" s="49"/>
      <c r="HK6634" s="49"/>
      <c r="HL6634" s="49"/>
      <c r="HM6634" s="49"/>
      <c r="HN6634" s="49"/>
      <c r="HO6634" s="49"/>
      <c r="HP6634" s="49"/>
      <c r="HQ6634" s="49"/>
      <c r="HR6634" s="49"/>
      <c r="HS6634" s="49"/>
      <c r="HT6634" s="49"/>
      <c r="HU6634" s="49"/>
      <c r="HV6634" s="49"/>
      <c r="HW6634" s="49"/>
      <c r="HX6634" s="49"/>
      <c r="HY6634" s="49"/>
      <c r="HZ6634" s="49"/>
      <c r="IA6634" s="49"/>
      <c r="IB6634" s="49"/>
      <c r="IC6634" s="49"/>
      <c r="ID6634" s="49"/>
      <c r="IE6634" s="49"/>
      <c r="IF6634" s="49"/>
      <c r="IG6634" s="49"/>
      <c r="IH6634" s="49"/>
    </row>
    <row r="6635" spans="1:242">
      <c r="A6635" s="32">
        <v>363</v>
      </c>
      <c r="B6635" s="33" t="s">
        <v>7719</v>
      </c>
      <c r="C6635" s="555"/>
      <c r="D6635" s="32"/>
      <c r="E6635" s="505">
        <f>+F6635+G6635+H6635</f>
        <v>0</v>
      </c>
      <c r="F6635" s="572"/>
      <c r="G6635" s="187"/>
      <c r="H6635" s="187">
        <v>0</v>
      </c>
      <c r="I6635" s="48"/>
      <c r="J6635" s="49"/>
      <c r="K6635" s="49"/>
      <c r="L6635" s="49"/>
      <c r="M6635" s="49"/>
      <c r="N6635" s="49"/>
      <c r="O6635" s="49"/>
      <c r="P6635" s="49"/>
      <c r="Q6635" s="49"/>
      <c r="R6635" s="49"/>
      <c r="S6635" s="49"/>
      <c r="T6635" s="49"/>
      <c r="U6635" s="49"/>
      <c r="V6635" s="49"/>
      <c r="W6635" s="49"/>
      <c r="X6635" s="49"/>
      <c r="Y6635" s="49"/>
      <c r="Z6635" s="49"/>
      <c r="AA6635" s="49"/>
      <c r="AB6635" s="49"/>
      <c r="AC6635" s="49"/>
      <c r="AD6635" s="49"/>
      <c r="AE6635" s="49"/>
      <c r="AF6635" s="49"/>
      <c r="AG6635" s="49"/>
      <c r="AH6635" s="49"/>
      <c r="AI6635" s="49"/>
      <c r="AJ6635" s="49"/>
      <c r="AK6635" s="49"/>
      <c r="AL6635" s="49"/>
      <c r="AM6635" s="49"/>
      <c r="AN6635" s="49"/>
      <c r="AO6635" s="49"/>
      <c r="AP6635" s="49"/>
      <c r="AQ6635" s="49"/>
      <c r="AR6635" s="49"/>
      <c r="AS6635" s="49"/>
      <c r="AT6635" s="49"/>
      <c r="AU6635" s="49"/>
      <c r="AV6635" s="49"/>
      <c r="AW6635" s="49"/>
      <c r="AX6635" s="49"/>
      <c r="AY6635" s="49"/>
      <c r="AZ6635" s="49"/>
      <c r="BA6635" s="49"/>
      <c r="BB6635" s="49"/>
      <c r="BC6635" s="49"/>
      <c r="BD6635" s="49"/>
      <c r="BE6635" s="49"/>
      <c r="BF6635" s="49"/>
      <c r="BG6635" s="49"/>
      <c r="BH6635" s="49"/>
      <c r="BI6635" s="49"/>
      <c r="BJ6635" s="49"/>
      <c r="BK6635" s="49"/>
      <c r="BL6635" s="49"/>
      <c r="BM6635" s="49"/>
      <c r="BN6635" s="49"/>
      <c r="BO6635" s="49"/>
      <c r="BP6635" s="49"/>
      <c r="BQ6635" s="49"/>
      <c r="BR6635" s="49"/>
      <c r="BS6635" s="49"/>
      <c r="BT6635" s="49"/>
      <c r="BU6635" s="49"/>
      <c r="BV6635" s="49"/>
      <c r="BW6635" s="49"/>
      <c r="BX6635" s="49"/>
      <c r="BY6635" s="49"/>
      <c r="BZ6635" s="49"/>
      <c r="CA6635" s="49"/>
      <c r="CB6635" s="49"/>
      <c r="CC6635" s="49"/>
      <c r="CD6635" s="49"/>
      <c r="CE6635" s="49"/>
      <c r="CF6635" s="49"/>
      <c r="CG6635" s="49"/>
      <c r="CH6635" s="49"/>
      <c r="CI6635" s="49"/>
      <c r="CJ6635" s="49"/>
      <c r="CK6635" s="49"/>
      <c r="CL6635" s="49"/>
      <c r="CM6635" s="49"/>
      <c r="CN6635" s="49"/>
      <c r="CO6635" s="49"/>
      <c r="CP6635" s="49"/>
      <c r="CQ6635" s="49"/>
      <c r="CR6635" s="49"/>
      <c r="CS6635" s="49"/>
      <c r="CT6635" s="49"/>
      <c r="CU6635" s="49"/>
      <c r="CV6635" s="49"/>
      <c r="CW6635" s="49"/>
      <c r="CX6635" s="49"/>
      <c r="CY6635" s="49"/>
      <c r="CZ6635" s="49"/>
      <c r="DA6635" s="49"/>
      <c r="DB6635" s="49"/>
      <c r="DC6635" s="49"/>
      <c r="DD6635" s="49"/>
      <c r="DE6635" s="49"/>
      <c r="DF6635" s="49"/>
      <c r="DG6635" s="49"/>
      <c r="DH6635" s="49"/>
      <c r="DI6635" s="49"/>
      <c r="DJ6635" s="49"/>
      <c r="DK6635" s="49"/>
      <c r="DL6635" s="49"/>
      <c r="DM6635" s="49"/>
      <c r="DN6635" s="49"/>
      <c r="DO6635" s="49"/>
      <c r="DP6635" s="49"/>
      <c r="DQ6635" s="49"/>
      <c r="DR6635" s="49"/>
      <c r="DS6635" s="49"/>
      <c r="DT6635" s="49"/>
      <c r="DU6635" s="49"/>
      <c r="DV6635" s="49"/>
      <c r="DW6635" s="49"/>
      <c r="DX6635" s="49"/>
      <c r="DY6635" s="49"/>
      <c r="DZ6635" s="49"/>
      <c r="EA6635" s="49"/>
      <c r="EB6635" s="49"/>
      <c r="EC6635" s="49"/>
      <c r="ED6635" s="49"/>
      <c r="EE6635" s="49"/>
      <c r="EF6635" s="49"/>
      <c r="EG6635" s="49"/>
      <c r="EH6635" s="49"/>
      <c r="EI6635" s="49"/>
      <c r="EJ6635" s="49"/>
      <c r="EK6635" s="49"/>
      <c r="EL6635" s="49"/>
      <c r="EM6635" s="49"/>
      <c r="EN6635" s="49"/>
      <c r="EO6635" s="49"/>
      <c r="EP6635" s="49"/>
      <c r="EQ6635" s="49"/>
      <c r="ER6635" s="49"/>
      <c r="ES6635" s="49"/>
      <c r="ET6635" s="49"/>
      <c r="EU6635" s="49"/>
      <c r="EV6635" s="49"/>
      <c r="EW6635" s="49"/>
      <c r="EX6635" s="49"/>
      <c r="EY6635" s="49"/>
      <c r="EZ6635" s="49"/>
      <c r="FA6635" s="49"/>
      <c r="FB6635" s="49"/>
      <c r="FC6635" s="49"/>
      <c r="FD6635" s="49"/>
      <c r="FE6635" s="49"/>
      <c r="FF6635" s="49"/>
      <c r="FG6635" s="49"/>
      <c r="FH6635" s="49"/>
      <c r="FI6635" s="49"/>
      <c r="FJ6635" s="49"/>
      <c r="FK6635" s="49"/>
      <c r="FL6635" s="49"/>
      <c r="FM6635" s="49"/>
      <c r="FN6635" s="49"/>
      <c r="FO6635" s="49"/>
      <c r="FP6635" s="49"/>
      <c r="FQ6635" s="49"/>
      <c r="FR6635" s="49"/>
      <c r="FS6635" s="49"/>
      <c r="FT6635" s="49"/>
      <c r="FU6635" s="49"/>
      <c r="FV6635" s="49"/>
      <c r="FW6635" s="49"/>
      <c r="FX6635" s="49"/>
      <c r="FY6635" s="49"/>
      <c r="FZ6635" s="49"/>
      <c r="GA6635" s="49"/>
      <c r="GB6635" s="49"/>
      <c r="GC6635" s="49"/>
      <c r="GD6635" s="49"/>
      <c r="GE6635" s="49"/>
      <c r="GF6635" s="49"/>
      <c r="GG6635" s="49"/>
      <c r="GH6635" s="49"/>
      <c r="GI6635" s="49"/>
      <c r="GJ6635" s="49"/>
      <c r="GK6635" s="49"/>
      <c r="GL6635" s="49"/>
      <c r="GM6635" s="49"/>
      <c r="GN6635" s="49"/>
      <c r="GO6635" s="49"/>
      <c r="GP6635" s="49"/>
      <c r="GQ6635" s="49"/>
      <c r="GR6635" s="49"/>
      <c r="GS6635" s="49"/>
      <c r="GT6635" s="49"/>
      <c r="GU6635" s="49"/>
      <c r="GV6635" s="49"/>
      <c r="GW6635" s="49"/>
      <c r="GX6635" s="49"/>
      <c r="GY6635" s="49"/>
      <c r="GZ6635" s="49"/>
      <c r="HA6635" s="49"/>
      <c r="HB6635" s="49"/>
      <c r="HC6635" s="49"/>
      <c r="HD6635" s="49"/>
      <c r="HE6635" s="49"/>
      <c r="HF6635" s="49"/>
      <c r="HG6635" s="49"/>
      <c r="HH6635" s="49"/>
      <c r="HI6635" s="49"/>
      <c r="HJ6635" s="49"/>
      <c r="HK6635" s="49"/>
      <c r="HL6635" s="49"/>
      <c r="HM6635" s="49"/>
      <c r="HN6635" s="49"/>
      <c r="HO6635" s="49"/>
      <c r="HP6635" s="49"/>
      <c r="HQ6635" s="49"/>
      <c r="HR6635" s="49"/>
      <c r="HS6635" s="49"/>
      <c r="HT6635" s="49"/>
      <c r="HU6635" s="49"/>
      <c r="HV6635" s="49"/>
      <c r="HW6635" s="49"/>
      <c r="HX6635" s="49"/>
      <c r="HY6635" s="49"/>
      <c r="HZ6635" s="49"/>
      <c r="IA6635" s="49"/>
      <c r="IB6635" s="49"/>
      <c r="IC6635" s="49"/>
      <c r="ID6635" s="49"/>
      <c r="IE6635" s="49"/>
      <c r="IF6635" s="49"/>
      <c r="IG6635" s="49"/>
      <c r="IH6635" s="49"/>
    </row>
    <row r="6636" spans="1:242">
      <c r="A6636" s="32">
        <v>364</v>
      </c>
      <c r="B6636" s="33" t="s">
        <v>7720</v>
      </c>
      <c r="C6636" s="555"/>
      <c r="D6636" s="32"/>
      <c r="E6636" s="505">
        <f>+F6636+G6636+H6636</f>
        <v>0</v>
      </c>
      <c r="F6636" s="572"/>
      <c r="G6636" s="187"/>
      <c r="H6636" s="187">
        <v>0</v>
      </c>
      <c r="I6636" s="48"/>
      <c r="J6636" s="49"/>
      <c r="K6636" s="49"/>
      <c r="L6636" s="49"/>
      <c r="M6636" s="49"/>
      <c r="N6636" s="49"/>
      <c r="O6636" s="49"/>
      <c r="P6636" s="49"/>
      <c r="Q6636" s="49"/>
      <c r="R6636" s="49"/>
      <c r="S6636" s="49"/>
      <c r="T6636" s="49"/>
      <c r="U6636" s="49"/>
      <c r="V6636" s="49"/>
      <c r="W6636" s="49"/>
      <c r="X6636" s="49"/>
      <c r="Y6636" s="49"/>
      <c r="Z6636" s="49"/>
      <c r="AA6636" s="49"/>
      <c r="AB6636" s="49"/>
      <c r="AC6636" s="49"/>
      <c r="AD6636" s="49"/>
      <c r="AE6636" s="49"/>
      <c r="AF6636" s="49"/>
      <c r="AG6636" s="49"/>
      <c r="AH6636" s="49"/>
      <c r="AI6636" s="49"/>
      <c r="AJ6636" s="49"/>
      <c r="AK6636" s="49"/>
      <c r="AL6636" s="49"/>
      <c r="AM6636" s="49"/>
      <c r="AN6636" s="49"/>
      <c r="AO6636" s="49"/>
      <c r="AP6636" s="49"/>
      <c r="AQ6636" s="49"/>
      <c r="AR6636" s="49"/>
      <c r="AS6636" s="49"/>
      <c r="AT6636" s="49"/>
      <c r="AU6636" s="49"/>
      <c r="AV6636" s="49"/>
      <c r="AW6636" s="49"/>
      <c r="AX6636" s="49"/>
      <c r="AY6636" s="49"/>
      <c r="AZ6636" s="49"/>
      <c r="BA6636" s="49"/>
      <c r="BB6636" s="49"/>
      <c r="BC6636" s="49"/>
      <c r="BD6636" s="49"/>
      <c r="BE6636" s="49"/>
      <c r="BF6636" s="49"/>
      <c r="BG6636" s="49"/>
      <c r="BH6636" s="49"/>
      <c r="BI6636" s="49"/>
      <c r="BJ6636" s="49"/>
      <c r="BK6636" s="49"/>
      <c r="BL6636" s="49"/>
      <c r="BM6636" s="49"/>
      <c r="BN6636" s="49"/>
      <c r="BO6636" s="49"/>
      <c r="BP6636" s="49"/>
      <c r="BQ6636" s="49"/>
      <c r="BR6636" s="49"/>
      <c r="BS6636" s="49"/>
      <c r="BT6636" s="49"/>
      <c r="BU6636" s="49"/>
      <c r="BV6636" s="49"/>
      <c r="BW6636" s="49"/>
      <c r="BX6636" s="49"/>
      <c r="BY6636" s="49"/>
      <c r="BZ6636" s="49"/>
      <c r="CA6636" s="49"/>
      <c r="CB6636" s="49"/>
      <c r="CC6636" s="49"/>
      <c r="CD6636" s="49"/>
      <c r="CE6636" s="49"/>
      <c r="CF6636" s="49"/>
      <c r="CG6636" s="49"/>
      <c r="CH6636" s="49"/>
      <c r="CI6636" s="49"/>
      <c r="CJ6636" s="49"/>
      <c r="CK6636" s="49"/>
      <c r="CL6636" s="49"/>
      <c r="CM6636" s="49"/>
      <c r="CN6636" s="49"/>
      <c r="CO6636" s="49"/>
      <c r="CP6636" s="49"/>
      <c r="CQ6636" s="49"/>
      <c r="CR6636" s="49"/>
      <c r="CS6636" s="49"/>
      <c r="CT6636" s="49"/>
      <c r="CU6636" s="49"/>
      <c r="CV6636" s="49"/>
      <c r="CW6636" s="49"/>
      <c r="CX6636" s="49"/>
      <c r="CY6636" s="49"/>
      <c r="CZ6636" s="49"/>
      <c r="DA6636" s="49"/>
      <c r="DB6636" s="49"/>
      <c r="DC6636" s="49"/>
      <c r="DD6636" s="49"/>
      <c r="DE6636" s="49"/>
      <c r="DF6636" s="49"/>
      <c r="DG6636" s="49"/>
      <c r="DH6636" s="49"/>
      <c r="DI6636" s="49"/>
      <c r="DJ6636" s="49"/>
      <c r="DK6636" s="49"/>
      <c r="DL6636" s="49"/>
      <c r="DM6636" s="49"/>
      <c r="DN6636" s="49"/>
      <c r="DO6636" s="49"/>
      <c r="DP6636" s="49"/>
      <c r="DQ6636" s="49"/>
      <c r="DR6636" s="49"/>
      <c r="DS6636" s="49"/>
      <c r="DT6636" s="49"/>
      <c r="DU6636" s="49"/>
      <c r="DV6636" s="49"/>
      <c r="DW6636" s="49"/>
      <c r="DX6636" s="49"/>
      <c r="DY6636" s="49"/>
      <c r="DZ6636" s="49"/>
      <c r="EA6636" s="49"/>
      <c r="EB6636" s="49"/>
      <c r="EC6636" s="49"/>
      <c r="ED6636" s="49"/>
      <c r="EE6636" s="49"/>
      <c r="EF6636" s="49"/>
      <c r="EG6636" s="49"/>
      <c r="EH6636" s="49"/>
      <c r="EI6636" s="49"/>
      <c r="EJ6636" s="49"/>
      <c r="EK6636" s="49"/>
      <c r="EL6636" s="49"/>
      <c r="EM6636" s="49"/>
      <c r="EN6636" s="49"/>
      <c r="EO6636" s="49"/>
      <c r="EP6636" s="49"/>
      <c r="EQ6636" s="49"/>
      <c r="ER6636" s="49"/>
      <c r="ES6636" s="49"/>
      <c r="ET6636" s="49"/>
      <c r="EU6636" s="49"/>
      <c r="EV6636" s="49"/>
      <c r="EW6636" s="49"/>
      <c r="EX6636" s="49"/>
      <c r="EY6636" s="49"/>
      <c r="EZ6636" s="49"/>
      <c r="FA6636" s="49"/>
      <c r="FB6636" s="49"/>
      <c r="FC6636" s="49"/>
      <c r="FD6636" s="49"/>
      <c r="FE6636" s="49"/>
      <c r="FF6636" s="49"/>
      <c r="FG6636" s="49"/>
      <c r="FH6636" s="49"/>
      <c r="FI6636" s="49"/>
      <c r="FJ6636" s="49"/>
      <c r="FK6636" s="49"/>
      <c r="FL6636" s="49"/>
      <c r="FM6636" s="49"/>
      <c r="FN6636" s="49"/>
      <c r="FO6636" s="49"/>
      <c r="FP6636" s="49"/>
      <c r="FQ6636" s="49"/>
      <c r="FR6636" s="49"/>
      <c r="FS6636" s="49"/>
      <c r="FT6636" s="49"/>
      <c r="FU6636" s="49"/>
      <c r="FV6636" s="49"/>
      <c r="FW6636" s="49"/>
      <c r="FX6636" s="49"/>
      <c r="FY6636" s="49"/>
      <c r="FZ6636" s="49"/>
      <c r="GA6636" s="49"/>
      <c r="GB6636" s="49"/>
      <c r="GC6636" s="49"/>
      <c r="GD6636" s="49"/>
      <c r="GE6636" s="49"/>
      <c r="GF6636" s="49"/>
      <c r="GG6636" s="49"/>
      <c r="GH6636" s="49"/>
      <c r="GI6636" s="49"/>
      <c r="GJ6636" s="49"/>
      <c r="GK6636" s="49"/>
      <c r="GL6636" s="49"/>
      <c r="GM6636" s="49"/>
      <c r="GN6636" s="49"/>
      <c r="GO6636" s="49"/>
      <c r="GP6636" s="49"/>
      <c r="GQ6636" s="49"/>
      <c r="GR6636" s="49"/>
      <c r="GS6636" s="49"/>
      <c r="GT6636" s="49"/>
      <c r="GU6636" s="49"/>
      <c r="GV6636" s="49"/>
      <c r="GW6636" s="49"/>
      <c r="GX6636" s="49"/>
      <c r="GY6636" s="49"/>
      <c r="GZ6636" s="49"/>
      <c r="HA6636" s="49"/>
      <c r="HB6636" s="49"/>
      <c r="HC6636" s="49"/>
      <c r="HD6636" s="49"/>
      <c r="HE6636" s="49"/>
      <c r="HF6636" s="49"/>
      <c r="HG6636" s="49"/>
      <c r="HH6636" s="49"/>
      <c r="HI6636" s="49"/>
      <c r="HJ6636" s="49"/>
      <c r="HK6636" s="49"/>
      <c r="HL6636" s="49"/>
      <c r="HM6636" s="49"/>
      <c r="HN6636" s="49"/>
      <c r="HO6636" s="49"/>
      <c r="HP6636" s="49"/>
      <c r="HQ6636" s="49"/>
      <c r="HR6636" s="49"/>
      <c r="HS6636" s="49"/>
      <c r="HT6636" s="49"/>
      <c r="HU6636" s="49"/>
      <c r="HV6636" s="49"/>
      <c r="HW6636" s="49"/>
      <c r="HX6636" s="49"/>
      <c r="HY6636" s="49"/>
      <c r="HZ6636" s="49"/>
      <c r="IA6636" s="49"/>
      <c r="IB6636" s="49"/>
      <c r="IC6636" s="49"/>
      <c r="ID6636" s="49"/>
      <c r="IE6636" s="49"/>
      <c r="IF6636" s="49"/>
      <c r="IG6636" s="49"/>
      <c r="IH6636" s="49"/>
    </row>
    <row r="6637" spans="1:242">
      <c r="A6637" s="32">
        <v>365</v>
      </c>
      <c r="B6637" s="33" t="s">
        <v>7721</v>
      </c>
      <c r="C6637" s="555"/>
      <c r="D6637" s="32"/>
      <c r="E6637" s="505"/>
      <c r="F6637" s="572"/>
      <c r="G6637" s="187"/>
      <c r="H6637" s="187"/>
      <c r="I6637" s="48"/>
      <c r="J6637" s="49"/>
      <c r="K6637" s="49"/>
      <c r="L6637" s="49"/>
      <c r="M6637" s="49"/>
      <c r="N6637" s="49"/>
      <c r="O6637" s="49"/>
      <c r="P6637" s="49"/>
      <c r="Q6637" s="49"/>
      <c r="R6637" s="49"/>
      <c r="S6637" s="49"/>
      <c r="T6637" s="49"/>
      <c r="U6637" s="49"/>
      <c r="V6637" s="49"/>
      <c r="W6637" s="49"/>
      <c r="X6637" s="49"/>
      <c r="Y6637" s="49"/>
      <c r="Z6637" s="49"/>
      <c r="AA6637" s="49"/>
      <c r="AB6637" s="49"/>
      <c r="AC6637" s="49"/>
      <c r="AD6637" s="49"/>
      <c r="AE6637" s="49"/>
      <c r="AF6637" s="49"/>
      <c r="AG6637" s="49"/>
      <c r="AH6637" s="49"/>
      <c r="AI6637" s="49"/>
      <c r="AJ6637" s="49"/>
      <c r="AK6637" s="49"/>
      <c r="AL6637" s="49"/>
      <c r="AM6637" s="49"/>
      <c r="AN6637" s="49"/>
      <c r="AO6637" s="49"/>
      <c r="AP6637" s="49"/>
      <c r="AQ6637" s="49"/>
      <c r="AR6637" s="49"/>
      <c r="AS6637" s="49"/>
      <c r="AT6637" s="49"/>
      <c r="AU6637" s="49"/>
      <c r="AV6637" s="49"/>
      <c r="AW6637" s="49"/>
      <c r="AX6637" s="49"/>
      <c r="AY6637" s="49"/>
      <c r="AZ6637" s="49"/>
      <c r="BA6637" s="49"/>
      <c r="BB6637" s="49"/>
      <c r="BC6637" s="49"/>
      <c r="BD6637" s="49"/>
      <c r="BE6637" s="49"/>
      <c r="BF6637" s="49"/>
      <c r="BG6637" s="49"/>
      <c r="BH6637" s="49"/>
      <c r="BI6637" s="49"/>
      <c r="BJ6637" s="49"/>
      <c r="BK6637" s="49"/>
      <c r="BL6637" s="49"/>
      <c r="BM6637" s="49"/>
      <c r="BN6637" s="49"/>
      <c r="BO6637" s="49"/>
      <c r="BP6637" s="49"/>
      <c r="BQ6637" s="49"/>
      <c r="BR6637" s="49"/>
      <c r="BS6637" s="49"/>
      <c r="BT6637" s="49"/>
      <c r="BU6637" s="49"/>
      <c r="BV6637" s="49"/>
      <c r="BW6637" s="49"/>
      <c r="BX6637" s="49"/>
      <c r="BY6637" s="49"/>
      <c r="BZ6637" s="49"/>
      <c r="CA6637" s="49"/>
      <c r="CB6637" s="49"/>
      <c r="CC6637" s="49"/>
      <c r="CD6637" s="49"/>
      <c r="CE6637" s="49"/>
      <c r="CF6637" s="49"/>
      <c r="CG6637" s="49"/>
      <c r="CH6637" s="49"/>
      <c r="CI6637" s="49"/>
      <c r="CJ6637" s="49"/>
      <c r="CK6637" s="49"/>
      <c r="CL6637" s="49"/>
      <c r="CM6637" s="49"/>
      <c r="CN6637" s="49"/>
      <c r="CO6637" s="49"/>
      <c r="CP6637" s="49"/>
      <c r="CQ6637" s="49"/>
      <c r="CR6637" s="49"/>
      <c r="CS6637" s="49"/>
      <c r="CT6637" s="49"/>
      <c r="CU6637" s="49"/>
      <c r="CV6637" s="49"/>
      <c r="CW6637" s="49"/>
      <c r="CX6637" s="49"/>
      <c r="CY6637" s="49"/>
      <c r="CZ6637" s="49"/>
      <c r="DA6637" s="49"/>
      <c r="DB6637" s="49"/>
      <c r="DC6637" s="49"/>
      <c r="DD6637" s="49"/>
      <c r="DE6637" s="49"/>
      <c r="DF6637" s="49"/>
      <c r="DG6637" s="49"/>
      <c r="DH6637" s="49"/>
      <c r="DI6637" s="49"/>
      <c r="DJ6637" s="49"/>
      <c r="DK6637" s="49"/>
      <c r="DL6637" s="49"/>
      <c r="DM6637" s="49"/>
      <c r="DN6637" s="49"/>
      <c r="DO6637" s="49"/>
      <c r="DP6637" s="49"/>
      <c r="DQ6637" s="49"/>
      <c r="DR6637" s="49"/>
      <c r="DS6637" s="49"/>
      <c r="DT6637" s="49"/>
      <c r="DU6637" s="49"/>
      <c r="DV6637" s="49"/>
      <c r="DW6637" s="49"/>
      <c r="DX6637" s="49"/>
      <c r="DY6637" s="49"/>
      <c r="DZ6637" s="49"/>
      <c r="EA6637" s="49"/>
      <c r="EB6637" s="49"/>
      <c r="EC6637" s="49"/>
      <c r="ED6637" s="49"/>
      <c r="EE6637" s="49"/>
      <c r="EF6637" s="49"/>
      <c r="EG6637" s="49"/>
      <c r="EH6637" s="49"/>
      <c r="EI6637" s="49"/>
      <c r="EJ6637" s="49"/>
      <c r="EK6637" s="49"/>
      <c r="EL6637" s="49"/>
      <c r="EM6637" s="49"/>
      <c r="EN6637" s="49"/>
      <c r="EO6637" s="49"/>
      <c r="EP6637" s="49"/>
      <c r="EQ6637" s="49"/>
      <c r="ER6637" s="49"/>
      <c r="ES6637" s="49"/>
      <c r="ET6637" s="49"/>
      <c r="EU6637" s="49"/>
      <c r="EV6637" s="49"/>
      <c r="EW6637" s="49"/>
      <c r="EX6637" s="49"/>
      <c r="EY6637" s="49"/>
      <c r="EZ6637" s="49"/>
      <c r="FA6637" s="49"/>
      <c r="FB6637" s="49"/>
      <c r="FC6637" s="49"/>
      <c r="FD6637" s="49"/>
      <c r="FE6637" s="49"/>
      <c r="FF6637" s="49"/>
      <c r="FG6637" s="49"/>
      <c r="FH6637" s="49"/>
      <c r="FI6637" s="49"/>
      <c r="FJ6637" s="49"/>
      <c r="FK6637" s="49"/>
      <c r="FL6637" s="49"/>
      <c r="FM6637" s="49"/>
      <c r="FN6637" s="49"/>
      <c r="FO6637" s="49"/>
      <c r="FP6637" s="49"/>
      <c r="FQ6637" s="49"/>
      <c r="FR6637" s="49"/>
      <c r="FS6637" s="49"/>
      <c r="FT6637" s="49"/>
      <c r="FU6637" s="49"/>
      <c r="FV6637" s="49"/>
      <c r="FW6637" s="49"/>
      <c r="FX6637" s="49"/>
      <c r="FY6637" s="49"/>
      <c r="FZ6637" s="49"/>
      <c r="GA6637" s="49"/>
      <c r="GB6637" s="49"/>
      <c r="GC6637" s="49"/>
      <c r="GD6637" s="49"/>
      <c r="GE6637" s="49"/>
      <c r="GF6637" s="49"/>
      <c r="GG6637" s="49"/>
      <c r="GH6637" s="49"/>
      <c r="GI6637" s="49"/>
      <c r="GJ6637" s="49"/>
      <c r="GK6637" s="49"/>
      <c r="GL6637" s="49"/>
      <c r="GM6637" s="49"/>
      <c r="GN6637" s="49"/>
      <c r="GO6637" s="49"/>
      <c r="GP6637" s="49"/>
      <c r="GQ6637" s="49"/>
      <c r="GR6637" s="49"/>
      <c r="GS6637" s="49"/>
      <c r="GT6637" s="49"/>
      <c r="GU6637" s="49"/>
      <c r="GV6637" s="49"/>
      <c r="GW6637" s="49"/>
      <c r="GX6637" s="49"/>
      <c r="GY6637" s="49"/>
      <c r="GZ6637" s="49"/>
      <c r="HA6637" s="49"/>
      <c r="HB6637" s="49"/>
      <c r="HC6637" s="49"/>
      <c r="HD6637" s="49"/>
      <c r="HE6637" s="49"/>
      <c r="HF6637" s="49"/>
      <c r="HG6637" s="49"/>
      <c r="HH6637" s="49"/>
      <c r="HI6637" s="49"/>
      <c r="HJ6637" s="49"/>
      <c r="HK6637" s="49"/>
      <c r="HL6637" s="49"/>
      <c r="HM6637" s="49"/>
      <c r="HN6637" s="49"/>
      <c r="HO6637" s="49"/>
      <c r="HP6637" s="49"/>
      <c r="HQ6637" s="49"/>
      <c r="HR6637" s="49"/>
      <c r="HS6637" s="49"/>
      <c r="HT6637" s="49"/>
      <c r="HU6637" s="49"/>
      <c r="HV6637" s="49"/>
      <c r="HW6637" s="49"/>
      <c r="HX6637" s="49"/>
      <c r="HY6637" s="49"/>
      <c r="HZ6637" s="49"/>
      <c r="IA6637" s="49"/>
      <c r="IB6637" s="49"/>
      <c r="IC6637" s="49"/>
      <c r="ID6637" s="49"/>
      <c r="IE6637" s="49"/>
      <c r="IF6637" s="49"/>
      <c r="IG6637" s="49"/>
      <c r="IH6637" s="49"/>
    </row>
    <row r="6638" spans="1:242">
      <c r="A6638" s="32">
        <v>366</v>
      </c>
      <c r="B6638" s="33" t="s">
        <v>7722</v>
      </c>
      <c r="C6638" s="555"/>
      <c r="D6638" s="32"/>
      <c r="E6638" s="505"/>
      <c r="F6638" s="572"/>
      <c r="G6638" s="187"/>
      <c r="H6638" s="187"/>
      <c r="I6638" s="48"/>
      <c r="J6638" s="49"/>
      <c r="K6638" s="49"/>
      <c r="L6638" s="49"/>
      <c r="M6638" s="49"/>
      <c r="N6638" s="49"/>
      <c r="O6638" s="49"/>
      <c r="P6638" s="49"/>
      <c r="Q6638" s="49"/>
      <c r="R6638" s="49"/>
      <c r="S6638" s="49"/>
      <c r="T6638" s="49"/>
      <c r="U6638" s="49"/>
      <c r="V6638" s="49"/>
      <c r="W6638" s="49"/>
      <c r="X6638" s="49"/>
      <c r="Y6638" s="49"/>
      <c r="Z6638" s="49"/>
      <c r="AA6638" s="49"/>
      <c r="AB6638" s="49"/>
      <c r="AC6638" s="49"/>
      <c r="AD6638" s="49"/>
      <c r="AE6638" s="49"/>
      <c r="AF6638" s="49"/>
      <c r="AG6638" s="49"/>
      <c r="AH6638" s="49"/>
      <c r="AI6638" s="49"/>
      <c r="AJ6638" s="49"/>
      <c r="AK6638" s="49"/>
      <c r="AL6638" s="49"/>
      <c r="AM6638" s="49"/>
      <c r="AN6638" s="49"/>
      <c r="AO6638" s="49"/>
      <c r="AP6638" s="49"/>
      <c r="AQ6638" s="49"/>
      <c r="AR6638" s="49"/>
      <c r="AS6638" s="49"/>
      <c r="AT6638" s="49"/>
      <c r="AU6638" s="49"/>
      <c r="AV6638" s="49"/>
      <c r="AW6638" s="49"/>
      <c r="AX6638" s="49"/>
      <c r="AY6638" s="49"/>
      <c r="AZ6638" s="49"/>
      <c r="BA6638" s="49"/>
      <c r="BB6638" s="49"/>
      <c r="BC6638" s="49"/>
      <c r="BD6638" s="49"/>
      <c r="BE6638" s="49"/>
      <c r="BF6638" s="49"/>
      <c r="BG6638" s="49"/>
      <c r="BH6638" s="49"/>
      <c r="BI6638" s="49"/>
      <c r="BJ6638" s="49"/>
      <c r="BK6638" s="49"/>
      <c r="BL6638" s="49"/>
      <c r="BM6638" s="49"/>
      <c r="BN6638" s="49"/>
      <c r="BO6638" s="49"/>
      <c r="BP6638" s="49"/>
      <c r="BQ6638" s="49"/>
      <c r="BR6638" s="49"/>
      <c r="BS6638" s="49"/>
      <c r="BT6638" s="49"/>
      <c r="BU6638" s="49"/>
      <c r="BV6638" s="49"/>
      <c r="BW6638" s="49"/>
      <c r="BX6638" s="49"/>
      <c r="BY6638" s="49"/>
      <c r="BZ6638" s="49"/>
      <c r="CA6638" s="49"/>
      <c r="CB6638" s="49"/>
      <c r="CC6638" s="49"/>
      <c r="CD6638" s="49"/>
      <c r="CE6638" s="49"/>
      <c r="CF6638" s="49"/>
      <c r="CG6638" s="49"/>
      <c r="CH6638" s="49"/>
      <c r="CI6638" s="49"/>
      <c r="CJ6638" s="49"/>
      <c r="CK6638" s="49"/>
      <c r="CL6638" s="49"/>
      <c r="CM6638" s="49"/>
      <c r="CN6638" s="49"/>
      <c r="CO6638" s="49"/>
      <c r="CP6638" s="49"/>
      <c r="CQ6638" s="49"/>
      <c r="CR6638" s="49"/>
      <c r="CS6638" s="49"/>
      <c r="CT6638" s="49"/>
      <c r="CU6638" s="49"/>
      <c r="CV6638" s="49"/>
      <c r="CW6638" s="49"/>
      <c r="CX6638" s="49"/>
      <c r="CY6638" s="49"/>
      <c r="CZ6638" s="49"/>
      <c r="DA6638" s="49"/>
      <c r="DB6638" s="49"/>
      <c r="DC6638" s="49"/>
      <c r="DD6638" s="49"/>
      <c r="DE6638" s="49"/>
      <c r="DF6638" s="49"/>
      <c r="DG6638" s="49"/>
      <c r="DH6638" s="49"/>
      <c r="DI6638" s="49"/>
      <c r="DJ6638" s="49"/>
      <c r="DK6638" s="49"/>
      <c r="DL6638" s="49"/>
      <c r="DM6638" s="49"/>
      <c r="DN6638" s="49"/>
      <c r="DO6638" s="49"/>
      <c r="DP6638" s="49"/>
      <c r="DQ6638" s="49"/>
      <c r="DR6638" s="49"/>
      <c r="DS6638" s="49"/>
      <c r="DT6638" s="49"/>
      <c r="DU6638" s="49"/>
      <c r="DV6638" s="49"/>
      <c r="DW6638" s="49"/>
      <c r="DX6638" s="49"/>
      <c r="DY6638" s="49"/>
      <c r="DZ6638" s="49"/>
      <c r="EA6638" s="49"/>
      <c r="EB6638" s="49"/>
      <c r="EC6638" s="49"/>
      <c r="ED6638" s="49"/>
      <c r="EE6638" s="49"/>
      <c r="EF6638" s="49"/>
      <c r="EG6638" s="49"/>
      <c r="EH6638" s="49"/>
      <c r="EI6638" s="49"/>
      <c r="EJ6638" s="49"/>
      <c r="EK6638" s="49"/>
      <c r="EL6638" s="49"/>
      <c r="EM6638" s="49"/>
      <c r="EN6638" s="49"/>
      <c r="EO6638" s="49"/>
      <c r="EP6638" s="49"/>
      <c r="EQ6638" s="49"/>
      <c r="ER6638" s="49"/>
      <c r="ES6638" s="49"/>
      <c r="ET6638" s="49"/>
      <c r="EU6638" s="49"/>
      <c r="EV6638" s="49"/>
      <c r="EW6638" s="49"/>
      <c r="EX6638" s="49"/>
      <c r="EY6638" s="49"/>
      <c r="EZ6638" s="49"/>
      <c r="FA6638" s="49"/>
      <c r="FB6638" s="49"/>
      <c r="FC6638" s="49"/>
      <c r="FD6638" s="49"/>
      <c r="FE6638" s="49"/>
      <c r="FF6638" s="49"/>
      <c r="FG6638" s="49"/>
      <c r="FH6638" s="49"/>
      <c r="FI6638" s="49"/>
      <c r="FJ6638" s="49"/>
      <c r="FK6638" s="49"/>
      <c r="FL6638" s="49"/>
      <c r="FM6638" s="49"/>
      <c r="FN6638" s="49"/>
      <c r="FO6638" s="49"/>
      <c r="FP6638" s="49"/>
      <c r="FQ6638" s="49"/>
      <c r="FR6638" s="49"/>
      <c r="FS6638" s="49"/>
      <c r="FT6638" s="49"/>
      <c r="FU6638" s="49"/>
      <c r="FV6638" s="49"/>
      <c r="FW6638" s="49"/>
      <c r="FX6638" s="49"/>
      <c r="FY6638" s="49"/>
      <c r="FZ6638" s="49"/>
      <c r="GA6638" s="49"/>
      <c r="GB6638" s="49"/>
      <c r="GC6638" s="49"/>
      <c r="GD6638" s="49"/>
      <c r="GE6638" s="49"/>
      <c r="GF6638" s="49"/>
      <c r="GG6638" s="49"/>
      <c r="GH6638" s="49"/>
      <c r="GI6638" s="49"/>
      <c r="GJ6638" s="49"/>
      <c r="GK6638" s="49"/>
      <c r="GL6638" s="49"/>
      <c r="GM6638" s="49"/>
      <c r="GN6638" s="49"/>
      <c r="GO6638" s="49"/>
      <c r="GP6638" s="49"/>
      <c r="GQ6638" s="49"/>
      <c r="GR6638" s="49"/>
      <c r="GS6638" s="49"/>
      <c r="GT6638" s="49"/>
      <c r="GU6638" s="49"/>
      <c r="GV6638" s="49"/>
      <c r="GW6638" s="49"/>
      <c r="GX6638" s="49"/>
      <c r="GY6638" s="49"/>
      <c r="GZ6638" s="49"/>
      <c r="HA6638" s="49"/>
      <c r="HB6638" s="49"/>
      <c r="HC6638" s="49"/>
      <c r="HD6638" s="49"/>
      <c r="HE6638" s="49"/>
      <c r="HF6638" s="49"/>
      <c r="HG6638" s="49"/>
      <c r="HH6638" s="49"/>
      <c r="HI6638" s="49"/>
      <c r="HJ6638" s="49"/>
      <c r="HK6638" s="49"/>
      <c r="HL6638" s="49"/>
      <c r="HM6638" s="49"/>
      <c r="HN6638" s="49"/>
      <c r="HO6638" s="49"/>
      <c r="HP6638" s="49"/>
      <c r="HQ6638" s="49"/>
      <c r="HR6638" s="49"/>
      <c r="HS6638" s="49"/>
      <c r="HT6638" s="49"/>
      <c r="HU6638" s="49"/>
      <c r="HV6638" s="49"/>
      <c r="HW6638" s="49"/>
      <c r="HX6638" s="49"/>
      <c r="HY6638" s="49"/>
      <c r="HZ6638" s="49"/>
      <c r="IA6638" s="49"/>
      <c r="IB6638" s="49"/>
      <c r="IC6638" s="49"/>
      <c r="ID6638" s="49"/>
      <c r="IE6638" s="49"/>
      <c r="IF6638" s="49"/>
      <c r="IG6638" s="49"/>
      <c r="IH6638" s="49"/>
    </row>
    <row r="6639" spans="1:242" ht="24" thickBot="1">
      <c r="A6639" s="32">
        <v>367</v>
      </c>
      <c r="B6639" s="33" t="s">
        <v>7723</v>
      </c>
      <c r="C6639" s="555"/>
      <c r="D6639" s="32"/>
      <c r="E6639" s="505"/>
      <c r="F6639" s="572"/>
      <c r="G6639" s="187"/>
      <c r="H6639" s="187"/>
      <c r="I6639" s="48"/>
      <c r="J6639" s="49"/>
      <c r="K6639" s="49"/>
      <c r="L6639" s="49"/>
      <c r="M6639" s="49"/>
      <c r="N6639" s="49"/>
      <c r="O6639" s="49"/>
      <c r="P6639" s="49"/>
      <c r="Q6639" s="49"/>
      <c r="R6639" s="49"/>
      <c r="S6639" s="49"/>
      <c r="T6639" s="49"/>
      <c r="U6639" s="49"/>
      <c r="V6639" s="49"/>
      <c r="W6639" s="49"/>
      <c r="X6639" s="49"/>
      <c r="Y6639" s="49"/>
      <c r="Z6639" s="49"/>
      <c r="AA6639" s="49"/>
      <c r="AB6639" s="49"/>
      <c r="AC6639" s="49"/>
      <c r="AD6639" s="49"/>
      <c r="AE6639" s="49"/>
      <c r="AF6639" s="49"/>
      <c r="AG6639" s="49"/>
      <c r="AH6639" s="49"/>
      <c r="AI6639" s="49"/>
      <c r="AJ6639" s="49"/>
      <c r="AK6639" s="49"/>
      <c r="AL6639" s="49"/>
      <c r="AM6639" s="49"/>
      <c r="AN6639" s="49"/>
      <c r="AO6639" s="49"/>
      <c r="AP6639" s="49"/>
      <c r="AQ6639" s="49"/>
      <c r="AR6639" s="49"/>
      <c r="AS6639" s="49"/>
      <c r="AT6639" s="49"/>
      <c r="AU6639" s="49"/>
      <c r="AV6639" s="49"/>
      <c r="AW6639" s="49"/>
      <c r="AX6639" s="49"/>
      <c r="AY6639" s="49"/>
      <c r="AZ6639" s="49"/>
      <c r="BA6639" s="49"/>
      <c r="BB6639" s="49"/>
      <c r="BC6639" s="49"/>
      <c r="BD6639" s="49"/>
      <c r="BE6639" s="49"/>
      <c r="BF6639" s="49"/>
      <c r="BG6639" s="49"/>
      <c r="BH6639" s="49"/>
      <c r="BI6639" s="49"/>
      <c r="BJ6639" s="49"/>
      <c r="BK6639" s="49"/>
      <c r="BL6639" s="49"/>
      <c r="BM6639" s="49"/>
      <c r="BN6639" s="49"/>
      <c r="BO6639" s="49"/>
      <c r="BP6639" s="49"/>
      <c r="BQ6639" s="49"/>
      <c r="BR6639" s="49"/>
      <c r="BS6639" s="49"/>
      <c r="BT6639" s="49"/>
      <c r="BU6639" s="49"/>
      <c r="BV6639" s="49"/>
      <c r="BW6639" s="49"/>
      <c r="BX6639" s="49"/>
      <c r="BY6639" s="49"/>
      <c r="BZ6639" s="49"/>
      <c r="CA6639" s="49"/>
      <c r="CB6639" s="49"/>
      <c r="CC6639" s="49"/>
      <c r="CD6639" s="49"/>
      <c r="CE6639" s="49"/>
      <c r="CF6639" s="49"/>
      <c r="CG6639" s="49"/>
      <c r="CH6639" s="49"/>
      <c r="CI6639" s="49"/>
      <c r="CJ6639" s="49"/>
      <c r="CK6639" s="49"/>
      <c r="CL6639" s="49"/>
      <c r="CM6639" s="49"/>
      <c r="CN6639" s="49"/>
      <c r="CO6639" s="49"/>
      <c r="CP6639" s="49"/>
      <c r="CQ6639" s="49"/>
      <c r="CR6639" s="49"/>
      <c r="CS6639" s="49"/>
      <c r="CT6639" s="49"/>
      <c r="CU6639" s="49"/>
      <c r="CV6639" s="49"/>
      <c r="CW6639" s="49"/>
      <c r="CX6639" s="49"/>
      <c r="CY6639" s="49"/>
      <c r="CZ6639" s="49"/>
      <c r="DA6639" s="49"/>
      <c r="DB6639" s="49"/>
      <c r="DC6639" s="49"/>
      <c r="DD6639" s="49"/>
      <c r="DE6639" s="49"/>
      <c r="DF6639" s="49"/>
      <c r="DG6639" s="49"/>
      <c r="DH6639" s="49"/>
      <c r="DI6639" s="49"/>
      <c r="DJ6639" s="49"/>
      <c r="DK6639" s="49"/>
      <c r="DL6639" s="49"/>
      <c r="DM6639" s="49"/>
      <c r="DN6639" s="49"/>
      <c r="DO6639" s="49"/>
      <c r="DP6639" s="49"/>
      <c r="DQ6639" s="49"/>
      <c r="DR6639" s="49"/>
      <c r="DS6639" s="49"/>
      <c r="DT6639" s="49"/>
      <c r="DU6639" s="49"/>
      <c r="DV6639" s="49"/>
      <c r="DW6639" s="49"/>
      <c r="DX6639" s="49"/>
      <c r="DY6639" s="49"/>
      <c r="DZ6639" s="49"/>
      <c r="EA6639" s="49"/>
      <c r="EB6639" s="49"/>
      <c r="EC6639" s="49"/>
      <c r="ED6639" s="49"/>
      <c r="EE6639" s="49"/>
      <c r="EF6639" s="49"/>
      <c r="EG6639" s="49"/>
      <c r="EH6639" s="49"/>
      <c r="EI6639" s="49"/>
      <c r="EJ6639" s="49"/>
      <c r="EK6639" s="49"/>
      <c r="EL6639" s="49"/>
      <c r="EM6639" s="49"/>
      <c r="EN6639" s="49"/>
      <c r="EO6639" s="49"/>
      <c r="EP6639" s="49"/>
      <c r="EQ6639" s="49"/>
      <c r="ER6639" s="49"/>
      <c r="ES6639" s="49"/>
      <c r="ET6639" s="49"/>
      <c r="EU6639" s="49"/>
      <c r="EV6639" s="49"/>
      <c r="EW6639" s="49"/>
      <c r="EX6639" s="49"/>
      <c r="EY6639" s="49"/>
      <c r="EZ6639" s="49"/>
      <c r="FA6639" s="49"/>
      <c r="FB6639" s="49"/>
      <c r="FC6639" s="49"/>
      <c r="FD6639" s="49"/>
      <c r="FE6639" s="49"/>
      <c r="FF6639" s="49"/>
      <c r="FG6639" s="49"/>
      <c r="FH6639" s="49"/>
      <c r="FI6639" s="49"/>
      <c r="FJ6639" s="49"/>
      <c r="FK6639" s="49"/>
      <c r="FL6639" s="49"/>
      <c r="FM6639" s="49"/>
      <c r="FN6639" s="49"/>
      <c r="FO6639" s="49"/>
      <c r="FP6639" s="49"/>
      <c r="FQ6639" s="49"/>
      <c r="FR6639" s="49"/>
      <c r="FS6639" s="49"/>
      <c r="FT6639" s="49"/>
      <c r="FU6639" s="49"/>
      <c r="FV6639" s="49"/>
      <c r="FW6639" s="49"/>
      <c r="FX6639" s="49"/>
      <c r="FY6639" s="49"/>
      <c r="FZ6639" s="49"/>
      <c r="GA6639" s="49"/>
      <c r="GB6639" s="49"/>
      <c r="GC6639" s="49"/>
      <c r="GD6639" s="49"/>
      <c r="GE6639" s="49"/>
      <c r="GF6639" s="49"/>
      <c r="GG6639" s="49"/>
      <c r="GH6639" s="49"/>
      <c r="GI6639" s="49"/>
      <c r="GJ6639" s="49"/>
      <c r="GK6639" s="49"/>
      <c r="GL6639" s="49"/>
      <c r="GM6639" s="49"/>
      <c r="GN6639" s="49"/>
      <c r="GO6639" s="49"/>
      <c r="GP6639" s="49"/>
      <c r="GQ6639" s="49"/>
      <c r="GR6639" s="49"/>
      <c r="GS6639" s="49"/>
      <c r="GT6639" s="49"/>
      <c r="GU6639" s="49"/>
      <c r="GV6639" s="49"/>
      <c r="GW6639" s="49"/>
      <c r="GX6639" s="49"/>
      <c r="GY6639" s="49"/>
      <c r="GZ6639" s="49"/>
      <c r="HA6639" s="49"/>
      <c r="HB6639" s="49"/>
      <c r="HC6639" s="49"/>
      <c r="HD6639" s="49"/>
      <c r="HE6639" s="49"/>
      <c r="HF6639" s="49"/>
      <c r="HG6639" s="49"/>
      <c r="HH6639" s="49"/>
      <c r="HI6639" s="49"/>
      <c r="HJ6639" s="49"/>
      <c r="HK6639" s="49"/>
      <c r="HL6639" s="49"/>
      <c r="HM6639" s="49"/>
      <c r="HN6639" s="49"/>
      <c r="HO6639" s="49"/>
      <c r="HP6639" s="49"/>
      <c r="HQ6639" s="49"/>
      <c r="HR6639" s="49"/>
      <c r="HS6639" s="49"/>
      <c r="HT6639" s="49"/>
      <c r="HU6639" s="49"/>
      <c r="HV6639" s="49"/>
      <c r="HW6639" s="49"/>
      <c r="HX6639" s="49"/>
      <c r="HY6639" s="49"/>
      <c r="HZ6639" s="49"/>
      <c r="IA6639" s="49"/>
      <c r="IB6639" s="49"/>
      <c r="IC6639" s="49"/>
      <c r="ID6639" s="49"/>
      <c r="IE6639" s="49"/>
      <c r="IF6639" s="49"/>
      <c r="IG6639" s="49"/>
      <c r="IH6639" s="49"/>
    </row>
    <row r="6640" spans="1:242" ht="35.25" customHeight="1" thickBot="1">
      <c r="A6640" s="898" t="s">
        <v>7724</v>
      </c>
      <c r="B6640" s="899"/>
      <c r="C6640" s="899"/>
      <c r="D6640" s="899"/>
      <c r="E6640" s="899"/>
      <c r="F6640" s="899"/>
      <c r="G6640" s="899"/>
      <c r="H6640" s="899"/>
    </row>
    <row r="6641" spans="1:242" s="574" customFormat="1" ht="30" customHeight="1">
      <c r="A6641" s="108"/>
      <c r="B6641" s="1024" t="s">
        <v>7725</v>
      </c>
      <c r="C6641" s="1025"/>
      <c r="D6641" s="1025"/>
      <c r="E6641" s="1025"/>
      <c r="F6641" s="1025"/>
      <c r="G6641" s="1025"/>
      <c r="H6641" s="1025"/>
      <c r="I6641" s="573"/>
    </row>
    <row r="6642" spans="1:242" s="574" customFormat="1">
      <c r="A6642" s="32">
        <v>1</v>
      </c>
      <c r="B6642" s="210" t="s">
        <v>6329</v>
      </c>
      <c r="C6642" s="575"/>
      <c r="D6642" s="297"/>
      <c r="E6642" s="195">
        <f t="shared" ref="E6642:E6669" si="429">+F6642+G6642+H6642</f>
        <v>19</v>
      </c>
      <c r="F6642" s="187">
        <v>7</v>
      </c>
      <c r="G6642" s="187">
        <v>6</v>
      </c>
      <c r="H6642" s="187">
        <v>6</v>
      </c>
      <c r="I6642" s="573"/>
    </row>
    <row r="6643" spans="1:242" s="576" customFormat="1">
      <c r="A6643" s="32">
        <v>2</v>
      </c>
      <c r="B6643" s="210" t="s">
        <v>7686</v>
      </c>
      <c r="C6643" s="575"/>
      <c r="D6643" s="297"/>
      <c r="E6643" s="195">
        <f t="shared" si="429"/>
        <v>20</v>
      </c>
      <c r="F6643" s="187">
        <v>7</v>
      </c>
      <c r="G6643" s="187">
        <v>6</v>
      </c>
      <c r="H6643" s="187">
        <v>7</v>
      </c>
      <c r="I6643" s="573"/>
    </row>
    <row r="6644" spans="1:242" s="574" customFormat="1">
      <c r="A6644" s="32">
        <v>3</v>
      </c>
      <c r="B6644" s="210" t="s">
        <v>2824</v>
      </c>
      <c r="C6644" s="575"/>
      <c r="D6644" s="297"/>
      <c r="E6644" s="195">
        <f t="shared" si="429"/>
        <v>9</v>
      </c>
      <c r="F6644" s="187">
        <v>3</v>
      </c>
      <c r="G6644" s="187">
        <v>3</v>
      </c>
      <c r="H6644" s="187">
        <v>3</v>
      </c>
      <c r="I6644" s="573"/>
    </row>
    <row r="6645" spans="1:242" s="574" customFormat="1">
      <c r="A6645" s="32">
        <v>4</v>
      </c>
      <c r="B6645" s="210" t="s">
        <v>4806</v>
      </c>
      <c r="C6645" s="575"/>
      <c r="D6645" s="297"/>
      <c r="E6645" s="195">
        <f t="shared" si="429"/>
        <v>0</v>
      </c>
      <c r="F6645" s="187"/>
      <c r="G6645" s="187"/>
      <c r="H6645" s="187"/>
      <c r="I6645" s="573"/>
    </row>
    <row r="6646" spans="1:242">
      <c r="A6646" s="32">
        <v>5</v>
      </c>
      <c r="B6646" s="210" t="s">
        <v>7726</v>
      </c>
      <c r="C6646" s="575"/>
      <c r="D6646" s="297"/>
      <c r="E6646" s="195">
        <f t="shared" si="429"/>
        <v>2</v>
      </c>
      <c r="F6646" s="187">
        <v>2</v>
      </c>
      <c r="G6646" s="187"/>
      <c r="H6646" s="187"/>
      <c r="I6646" s="573"/>
      <c r="J6646" s="574"/>
      <c r="K6646" s="574"/>
      <c r="L6646" s="574"/>
      <c r="M6646" s="574"/>
      <c r="N6646" s="574"/>
      <c r="O6646" s="574"/>
      <c r="P6646" s="574"/>
      <c r="Q6646" s="574"/>
      <c r="R6646" s="574"/>
      <c r="S6646" s="574"/>
      <c r="T6646" s="574"/>
      <c r="U6646" s="574"/>
      <c r="V6646" s="574"/>
      <c r="W6646" s="574"/>
      <c r="X6646" s="574"/>
      <c r="Y6646" s="574"/>
      <c r="Z6646" s="574"/>
      <c r="AA6646" s="574"/>
      <c r="AB6646" s="574"/>
      <c r="AC6646" s="574"/>
      <c r="AD6646" s="574"/>
      <c r="AE6646" s="574"/>
      <c r="AF6646" s="574"/>
      <c r="AG6646" s="574"/>
      <c r="AH6646" s="574"/>
      <c r="AI6646" s="574"/>
      <c r="AJ6646" s="574"/>
      <c r="AK6646" s="574"/>
      <c r="AL6646" s="574"/>
      <c r="AM6646" s="574"/>
      <c r="AN6646" s="574"/>
      <c r="AO6646" s="574"/>
      <c r="AP6646" s="574"/>
      <c r="AQ6646" s="574"/>
      <c r="AR6646" s="574"/>
      <c r="AS6646" s="574"/>
      <c r="AT6646" s="574"/>
      <c r="AU6646" s="574"/>
      <c r="AV6646" s="574"/>
      <c r="AW6646" s="574"/>
      <c r="AX6646" s="574"/>
      <c r="AY6646" s="574"/>
      <c r="AZ6646" s="574"/>
      <c r="BA6646" s="574"/>
      <c r="BB6646" s="574"/>
      <c r="BC6646" s="574"/>
      <c r="BD6646" s="574"/>
      <c r="BE6646" s="574"/>
      <c r="BF6646" s="574"/>
      <c r="BG6646" s="574"/>
      <c r="BH6646" s="574"/>
      <c r="BI6646" s="574"/>
      <c r="BJ6646" s="574"/>
      <c r="BK6646" s="574"/>
      <c r="BL6646" s="574"/>
      <c r="BM6646" s="574"/>
      <c r="BN6646" s="574"/>
      <c r="BO6646" s="574"/>
      <c r="BP6646" s="574"/>
      <c r="BQ6646" s="574"/>
      <c r="BR6646" s="574"/>
      <c r="BS6646" s="574"/>
      <c r="BT6646" s="574"/>
      <c r="BU6646" s="574"/>
      <c r="BV6646" s="574"/>
      <c r="BW6646" s="574"/>
      <c r="BX6646" s="574"/>
      <c r="BY6646" s="574"/>
      <c r="BZ6646" s="574"/>
      <c r="CA6646" s="574"/>
      <c r="CB6646" s="574"/>
      <c r="CC6646" s="574"/>
      <c r="CD6646" s="574"/>
      <c r="CE6646" s="574"/>
      <c r="CF6646" s="574"/>
      <c r="CG6646" s="574"/>
      <c r="CH6646" s="574"/>
      <c r="CI6646" s="574"/>
      <c r="CJ6646" s="574"/>
      <c r="CK6646" s="574"/>
      <c r="CL6646" s="574"/>
      <c r="CM6646" s="574"/>
      <c r="CN6646" s="574"/>
      <c r="CO6646" s="574"/>
      <c r="CP6646" s="574"/>
      <c r="CQ6646" s="574"/>
      <c r="CR6646" s="574"/>
      <c r="CS6646" s="574"/>
      <c r="CT6646" s="574"/>
      <c r="CU6646" s="574"/>
      <c r="CV6646" s="574"/>
      <c r="CW6646" s="574"/>
      <c r="CX6646" s="574"/>
      <c r="CY6646" s="574"/>
      <c r="CZ6646" s="574"/>
      <c r="DA6646" s="574"/>
      <c r="DB6646" s="574"/>
      <c r="DC6646" s="574"/>
      <c r="DD6646" s="574"/>
      <c r="DE6646" s="574"/>
      <c r="DF6646" s="574"/>
      <c r="DG6646" s="574"/>
      <c r="DH6646" s="574"/>
      <c r="DI6646" s="574"/>
      <c r="DJ6646" s="574"/>
      <c r="DK6646" s="574"/>
      <c r="DL6646" s="574"/>
      <c r="DM6646" s="574"/>
      <c r="DN6646" s="574"/>
      <c r="DO6646" s="574"/>
      <c r="DP6646" s="574"/>
      <c r="DQ6646" s="574"/>
      <c r="DR6646" s="574"/>
      <c r="DS6646" s="574"/>
      <c r="DT6646" s="574"/>
      <c r="DU6646" s="574"/>
      <c r="DV6646" s="574"/>
      <c r="DW6646" s="574"/>
      <c r="DX6646" s="574"/>
      <c r="DY6646" s="574"/>
      <c r="DZ6646" s="574"/>
      <c r="EA6646" s="574"/>
      <c r="EB6646" s="574"/>
      <c r="EC6646" s="574"/>
      <c r="ED6646" s="574"/>
      <c r="EE6646" s="574"/>
      <c r="EF6646" s="574"/>
      <c r="EG6646" s="574"/>
      <c r="EH6646" s="574"/>
      <c r="EI6646" s="574"/>
      <c r="EJ6646" s="574"/>
      <c r="EK6646" s="574"/>
      <c r="EL6646" s="574"/>
      <c r="EM6646" s="574"/>
      <c r="EN6646" s="574"/>
      <c r="EO6646" s="574"/>
      <c r="EP6646" s="574"/>
      <c r="EQ6646" s="574"/>
      <c r="ER6646" s="574"/>
      <c r="ES6646" s="574"/>
      <c r="ET6646" s="574"/>
      <c r="EU6646" s="574"/>
      <c r="EV6646" s="574"/>
      <c r="EW6646" s="574"/>
      <c r="EX6646" s="574"/>
      <c r="EY6646" s="574"/>
      <c r="EZ6646" s="574"/>
      <c r="FA6646" s="574"/>
      <c r="FB6646" s="574"/>
      <c r="FC6646" s="574"/>
      <c r="FD6646" s="574"/>
      <c r="FE6646" s="574"/>
      <c r="FF6646" s="574"/>
      <c r="FG6646" s="574"/>
      <c r="FH6646" s="574"/>
      <c r="FI6646" s="574"/>
      <c r="FJ6646" s="574"/>
      <c r="FK6646" s="574"/>
      <c r="FL6646" s="574"/>
      <c r="FM6646" s="574"/>
      <c r="FN6646" s="574"/>
      <c r="FO6646" s="574"/>
      <c r="FP6646" s="574"/>
      <c r="FQ6646" s="574"/>
      <c r="FR6646" s="574"/>
      <c r="FS6646" s="574"/>
      <c r="FT6646" s="574"/>
      <c r="FU6646" s="574"/>
      <c r="FV6646" s="574"/>
      <c r="FW6646" s="574"/>
      <c r="FX6646" s="574"/>
      <c r="FY6646" s="574"/>
      <c r="FZ6646" s="574"/>
      <c r="GA6646" s="574"/>
      <c r="GB6646" s="574"/>
      <c r="GC6646" s="574"/>
      <c r="GD6646" s="574"/>
      <c r="GE6646" s="574"/>
      <c r="GF6646" s="574"/>
      <c r="GG6646" s="574"/>
      <c r="GH6646" s="574"/>
      <c r="GI6646" s="574"/>
      <c r="GJ6646" s="574"/>
      <c r="GK6646" s="574"/>
      <c r="GL6646" s="574"/>
      <c r="GM6646" s="574"/>
      <c r="GN6646" s="574"/>
      <c r="GO6646" s="574"/>
      <c r="GP6646" s="574"/>
      <c r="GQ6646" s="574"/>
      <c r="GR6646" s="574"/>
      <c r="GS6646" s="574"/>
      <c r="GT6646" s="574"/>
      <c r="GU6646" s="574"/>
      <c r="GV6646" s="574"/>
      <c r="GW6646" s="574"/>
      <c r="GX6646" s="574"/>
      <c r="GY6646" s="574"/>
      <c r="GZ6646" s="574"/>
      <c r="HA6646" s="574"/>
      <c r="HB6646" s="574"/>
      <c r="HC6646" s="574"/>
      <c r="HD6646" s="574"/>
      <c r="HE6646" s="574"/>
      <c r="HF6646" s="574"/>
      <c r="HG6646" s="574"/>
      <c r="HH6646" s="574"/>
      <c r="HI6646" s="574"/>
      <c r="HJ6646" s="574"/>
      <c r="HK6646" s="574"/>
      <c r="HL6646" s="574"/>
      <c r="HM6646" s="574"/>
      <c r="HN6646" s="574"/>
      <c r="HO6646" s="574"/>
      <c r="HP6646" s="574"/>
      <c r="HQ6646" s="574"/>
      <c r="HR6646" s="574"/>
      <c r="HS6646" s="574"/>
      <c r="HT6646" s="19"/>
      <c r="HU6646" s="19"/>
      <c r="HV6646" s="19"/>
      <c r="HW6646" s="19"/>
      <c r="HX6646" s="19"/>
      <c r="HY6646" s="19"/>
      <c r="HZ6646" s="19"/>
      <c r="IA6646" s="19"/>
      <c r="IB6646" s="19"/>
      <c r="IC6646" s="19"/>
      <c r="ID6646" s="19"/>
      <c r="IE6646" s="19"/>
      <c r="IF6646" s="19"/>
      <c r="IG6646" s="19"/>
      <c r="IH6646" s="19"/>
    </row>
    <row r="6647" spans="1:242">
      <c r="A6647" s="32">
        <v>6</v>
      </c>
      <c r="B6647" s="210" t="s">
        <v>7689</v>
      </c>
      <c r="C6647" s="575"/>
      <c r="D6647" s="297"/>
      <c r="E6647" s="195">
        <f t="shared" si="429"/>
        <v>18</v>
      </c>
      <c r="F6647" s="187">
        <v>6</v>
      </c>
      <c r="G6647" s="187">
        <v>6</v>
      </c>
      <c r="H6647" s="187">
        <v>6</v>
      </c>
      <c r="I6647" s="573"/>
      <c r="J6647" s="574"/>
      <c r="K6647" s="574"/>
      <c r="L6647" s="574"/>
      <c r="M6647" s="574"/>
      <c r="N6647" s="574"/>
      <c r="O6647" s="574"/>
      <c r="P6647" s="574"/>
      <c r="Q6647" s="574"/>
      <c r="R6647" s="574"/>
      <c r="S6647" s="574"/>
      <c r="T6647" s="574"/>
      <c r="U6647" s="574"/>
      <c r="V6647" s="574"/>
      <c r="W6647" s="574"/>
      <c r="X6647" s="574"/>
      <c r="Y6647" s="574"/>
      <c r="Z6647" s="574"/>
      <c r="AA6647" s="574"/>
      <c r="AB6647" s="574"/>
      <c r="AC6647" s="574"/>
      <c r="AD6647" s="574"/>
      <c r="AE6647" s="574"/>
      <c r="AF6647" s="574"/>
      <c r="AG6647" s="574"/>
      <c r="AH6647" s="574"/>
      <c r="AI6647" s="574"/>
      <c r="AJ6647" s="574"/>
      <c r="AK6647" s="574"/>
      <c r="AL6647" s="574"/>
      <c r="AM6647" s="574"/>
      <c r="AN6647" s="574"/>
      <c r="AO6647" s="574"/>
      <c r="AP6647" s="574"/>
      <c r="AQ6647" s="574"/>
      <c r="AR6647" s="574"/>
      <c r="AS6647" s="574"/>
      <c r="AT6647" s="574"/>
      <c r="AU6647" s="574"/>
      <c r="AV6647" s="574"/>
      <c r="AW6647" s="574"/>
      <c r="AX6647" s="574"/>
      <c r="AY6647" s="574"/>
      <c r="AZ6647" s="574"/>
      <c r="BA6647" s="574"/>
      <c r="BB6647" s="574"/>
      <c r="BC6647" s="574"/>
      <c r="BD6647" s="574"/>
      <c r="BE6647" s="574"/>
      <c r="BF6647" s="574"/>
      <c r="BG6647" s="574"/>
      <c r="BH6647" s="574"/>
      <c r="BI6647" s="574"/>
      <c r="BJ6647" s="574"/>
      <c r="BK6647" s="574"/>
      <c r="BL6647" s="574"/>
      <c r="BM6647" s="574"/>
      <c r="BN6647" s="574"/>
      <c r="BO6647" s="574"/>
      <c r="BP6647" s="574"/>
      <c r="BQ6647" s="574"/>
      <c r="BR6647" s="574"/>
      <c r="BS6647" s="574"/>
      <c r="BT6647" s="574"/>
      <c r="BU6647" s="574"/>
      <c r="BV6647" s="574"/>
      <c r="BW6647" s="574"/>
      <c r="BX6647" s="574"/>
      <c r="BY6647" s="574"/>
      <c r="BZ6647" s="574"/>
      <c r="CA6647" s="574"/>
      <c r="CB6647" s="574"/>
      <c r="CC6647" s="574"/>
      <c r="CD6647" s="574"/>
      <c r="CE6647" s="574"/>
      <c r="CF6647" s="574"/>
      <c r="CG6647" s="574"/>
      <c r="CH6647" s="574"/>
      <c r="CI6647" s="574"/>
      <c r="CJ6647" s="574"/>
      <c r="CK6647" s="574"/>
      <c r="CL6647" s="574"/>
      <c r="CM6647" s="574"/>
      <c r="CN6647" s="574"/>
      <c r="CO6647" s="574"/>
      <c r="CP6647" s="574"/>
      <c r="CQ6647" s="574"/>
      <c r="CR6647" s="574"/>
      <c r="CS6647" s="574"/>
      <c r="CT6647" s="574"/>
      <c r="CU6647" s="574"/>
      <c r="CV6647" s="574"/>
      <c r="CW6647" s="574"/>
      <c r="CX6647" s="574"/>
      <c r="CY6647" s="574"/>
      <c r="CZ6647" s="574"/>
      <c r="DA6647" s="574"/>
      <c r="DB6647" s="574"/>
      <c r="DC6647" s="574"/>
      <c r="DD6647" s="574"/>
      <c r="DE6647" s="574"/>
      <c r="DF6647" s="574"/>
      <c r="DG6647" s="574"/>
      <c r="DH6647" s="574"/>
      <c r="DI6647" s="574"/>
      <c r="DJ6647" s="574"/>
      <c r="DK6647" s="574"/>
      <c r="DL6647" s="574"/>
      <c r="DM6647" s="574"/>
      <c r="DN6647" s="574"/>
      <c r="DO6647" s="574"/>
      <c r="DP6647" s="574"/>
      <c r="DQ6647" s="574"/>
      <c r="DR6647" s="574"/>
      <c r="DS6647" s="574"/>
      <c r="DT6647" s="574"/>
      <c r="DU6647" s="574"/>
      <c r="DV6647" s="574"/>
      <c r="DW6647" s="574"/>
      <c r="DX6647" s="574"/>
      <c r="DY6647" s="574"/>
      <c r="DZ6647" s="574"/>
      <c r="EA6647" s="574"/>
      <c r="EB6647" s="574"/>
      <c r="EC6647" s="574"/>
      <c r="ED6647" s="574"/>
      <c r="EE6647" s="574"/>
      <c r="EF6647" s="574"/>
      <c r="EG6647" s="574"/>
      <c r="EH6647" s="574"/>
      <c r="EI6647" s="574"/>
      <c r="EJ6647" s="574"/>
      <c r="EK6647" s="574"/>
      <c r="EL6647" s="574"/>
      <c r="EM6647" s="574"/>
      <c r="EN6647" s="574"/>
      <c r="EO6647" s="574"/>
      <c r="EP6647" s="574"/>
      <c r="EQ6647" s="574"/>
      <c r="ER6647" s="574"/>
      <c r="ES6647" s="574"/>
      <c r="ET6647" s="574"/>
      <c r="EU6647" s="574"/>
      <c r="EV6647" s="574"/>
      <c r="EW6647" s="574"/>
      <c r="EX6647" s="574"/>
      <c r="EY6647" s="574"/>
      <c r="EZ6647" s="574"/>
      <c r="FA6647" s="574"/>
      <c r="FB6647" s="574"/>
      <c r="FC6647" s="574"/>
      <c r="FD6647" s="574"/>
      <c r="FE6647" s="574"/>
      <c r="FF6647" s="574"/>
      <c r="FG6647" s="574"/>
      <c r="FH6647" s="574"/>
      <c r="FI6647" s="574"/>
      <c r="FJ6647" s="574"/>
      <c r="FK6647" s="574"/>
      <c r="FL6647" s="574"/>
      <c r="FM6647" s="574"/>
      <c r="FN6647" s="574"/>
      <c r="FO6647" s="574"/>
      <c r="FP6647" s="574"/>
      <c r="FQ6647" s="574"/>
      <c r="FR6647" s="574"/>
      <c r="FS6647" s="574"/>
      <c r="FT6647" s="574"/>
      <c r="FU6647" s="574"/>
      <c r="FV6647" s="574"/>
      <c r="FW6647" s="574"/>
      <c r="FX6647" s="574"/>
      <c r="FY6647" s="574"/>
      <c r="FZ6647" s="574"/>
      <c r="GA6647" s="574"/>
      <c r="GB6647" s="574"/>
      <c r="GC6647" s="574"/>
      <c r="GD6647" s="574"/>
      <c r="GE6647" s="574"/>
      <c r="GF6647" s="574"/>
      <c r="GG6647" s="574"/>
      <c r="GH6647" s="574"/>
      <c r="GI6647" s="574"/>
      <c r="GJ6647" s="574"/>
      <c r="GK6647" s="574"/>
      <c r="GL6647" s="574"/>
      <c r="GM6647" s="574"/>
      <c r="GN6647" s="574"/>
      <c r="GO6647" s="574"/>
      <c r="GP6647" s="574"/>
      <c r="GQ6647" s="574"/>
      <c r="GR6647" s="574"/>
      <c r="GS6647" s="574"/>
      <c r="GT6647" s="574"/>
      <c r="GU6647" s="574"/>
      <c r="GV6647" s="574"/>
      <c r="GW6647" s="574"/>
      <c r="GX6647" s="574"/>
      <c r="GY6647" s="574"/>
      <c r="GZ6647" s="574"/>
      <c r="HA6647" s="574"/>
      <c r="HB6647" s="574"/>
      <c r="HC6647" s="574"/>
      <c r="HD6647" s="574"/>
      <c r="HE6647" s="574"/>
      <c r="HF6647" s="574"/>
      <c r="HG6647" s="574"/>
      <c r="HH6647" s="574"/>
      <c r="HI6647" s="574"/>
      <c r="HJ6647" s="574"/>
      <c r="HK6647" s="574"/>
      <c r="HL6647" s="574"/>
      <c r="HM6647" s="574"/>
      <c r="HN6647" s="574"/>
      <c r="HO6647" s="574"/>
      <c r="HP6647" s="574"/>
      <c r="HQ6647" s="574"/>
      <c r="HR6647" s="574"/>
      <c r="HS6647" s="574"/>
      <c r="HT6647" s="19"/>
      <c r="HU6647" s="19"/>
      <c r="HV6647" s="19"/>
      <c r="HW6647" s="19"/>
      <c r="HX6647" s="19"/>
      <c r="HY6647" s="19"/>
      <c r="HZ6647" s="19"/>
      <c r="IA6647" s="19"/>
      <c r="IB6647" s="19"/>
      <c r="IC6647" s="19"/>
      <c r="ID6647" s="19"/>
      <c r="IE6647" s="19"/>
      <c r="IF6647" s="19"/>
      <c r="IG6647" s="19"/>
      <c r="IH6647" s="19"/>
    </row>
    <row r="6648" spans="1:242">
      <c r="A6648" s="32">
        <v>7</v>
      </c>
      <c r="B6648" s="210" t="s">
        <v>7727</v>
      </c>
      <c r="C6648" s="575"/>
      <c r="D6648" s="297"/>
      <c r="E6648" s="195">
        <f t="shared" si="429"/>
        <v>9</v>
      </c>
      <c r="F6648" s="187">
        <v>3</v>
      </c>
      <c r="G6648" s="187">
        <v>3</v>
      </c>
      <c r="H6648" s="187">
        <v>3</v>
      </c>
      <c r="I6648" s="573"/>
      <c r="J6648" s="574"/>
      <c r="K6648" s="574"/>
      <c r="L6648" s="574"/>
      <c r="M6648" s="574"/>
      <c r="N6648" s="574"/>
      <c r="O6648" s="574"/>
      <c r="P6648" s="574"/>
      <c r="Q6648" s="574"/>
      <c r="R6648" s="574"/>
      <c r="S6648" s="574"/>
      <c r="T6648" s="574"/>
      <c r="U6648" s="574"/>
      <c r="V6648" s="574"/>
      <c r="W6648" s="574"/>
      <c r="X6648" s="574"/>
      <c r="Y6648" s="574"/>
      <c r="Z6648" s="574"/>
      <c r="AA6648" s="574"/>
      <c r="AB6648" s="574"/>
      <c r="AC6648" s="574"/>
      <c r="AD6648" s="574"/>
      <c r="AE6648" s="574"/>
      <c r="AF6648" s="574"/>
      <c r="AG6648" s="574"/>
      <c r="AH6648" s="574"/>
      <c r="AI6648" s="574"/>
      <c r="AJ6648" s="574"/>
      <c r="AK6648" s="574"/>
      <c r="AL6648" s="574"/>
      <c r="AM6648" s="574"/>
      <c r="AN6648" s="574"/>
      <c r="AO6648" s="574"/>
      <c r="AP6648" s="574"/>
      <c r="AQ6648" s="574"/>
      <c r="AR6648" s="574"/>
      <c r="AS6648" s="574"/>
      <c r="AT6648" s="574"/>
      <c r="AU6648" s="574"/>
      <c r="AV6648" s="574"/>
      <c r="AW6648" s="574"/>
      <c r="AX6648" s="574"/>
      <c r="AY6648" s="574"/>
      <c r="AZ6648" s="574"/>
      <c r="BA6648" s="574"/>
      <c r="BB6648" s="574"/>
      <c r="BC6648" s="574"/>
      <c r="BD6648" s="574"/>
      <c r="BE6648" s="574"/>
      <c r="BF6648" s="574"/>
      <c r="BG6648" s="574"/>
      <c r="BH6648" s="574"/>
      <c r="BI6648" s="574"/>
      <c r="BJ6648" s="574"/>
      <c r="BK6648" s="574"/>
      <c r="BL6648" s="574"/>
      <c r="BM6648" s="574"/>
      <c r="BN6648" s="574"/>
      <c r="BO6648" s="574"/>
      <c r="BP6648" s="574"/>
      <c r="BQ6648" s="574"/>
      <c r="BR6648" s="574"/>
      <c r="BS6648" s="574"/>
      <c r="BT6648" s="574"/>
      <c r="BU6648" s="574"/>
      <c r="BV6648" s="574"/>
      <c r="BW6648" s="574"/>
      <c r="BX6648" s="574"/>
      <c r="BY6648" s="574"/>
      <c r="BZ6648" s="574"/>
      <c r="CA6648" s="574"/>
      <c r="CB6648" s="574"/>
      <c r="CC6648" s="574"/>
      <c r="CD6648" s="574"/>
      <c r="CE6648" s="574"/>
      <c r="CF6648" s="574"/>
      <c r="CG6648" s="574"/>
      <c r="CH6648" s="574"/>
      <c r="CI6648" s="574"/>
      <c r="CJ6648" s="574"/>
      <c r="CK6648" s="574"/>
      <c r="CL6648" s="574"/>
      <c r="CM6648" s="574"/>
      <c r="CN6648" s="574"/>
      <c r="CO6648" s="574"/>
      <c r="CP6648" s="574"/>
      <c r="CQ6648" s="574"/>
      <c r="CR6648" s="574"/>
      <c r="CS6648" s="574"/>
      <c r="CT6648" s="574"/>
      <c r="CU6648" s="574"/>
      <c r="CV6648" s="574"/>
      <c r="CW6648" s="574"/>
      <c r="CX6648" s="574"/>
      <c r="CY6648" s="574"/>
      <c r="CZ6648" s="574"/>
      <c r="DA6648" s="574"/>
      <c r="DB6648" s="574"/>
      <c r="DC6648" s="574"/>
      <c r="DD6648" s="574"/>
      <c r="DE6648" s="574"/>
      <c r="DF6648" s="574"/>
      <c r="DG6648" s="574"/>
      <c r="DH6648" s="574"/>
      <c r="DI6648" s="574"/>
      <c r="DJ6648" s="574"/>
      <c r="DK6648" s="574"/>
      <c r="DL6648" s="574"/>
      <c r="DM6648" s="574"/>
      <c r="DN6648" s="574"/>
      <c r="DO6648" s="574"/>
      <c r="DP6648" s="574"/>
      <c r="DQ6648" s="574"/>
      <c r="DR6648" s="574"/>
      <c r="DS6648" s="574"/>
      <c r="DT6648" s="574"/>
      <c r="DU6648" s="574"/>
      <c r="DV6648" s="574"/>
      <c r="DW6648" s="574"/>
      <c r="DX6648" s="574"/>
      <c r="DY6648" s="574"/>
      <c r="DZ6648" s="574"/>
      <c r="EA6648" s="574"/>
      <c r="EB6648" s="574"/>
      <c r="EC6648" s="574"/>
      <c r="ED6648" s="574"/>
      <c r="EE6648" s="574"/>
      <c r="EF6648" s="574"/>
      <c r="EG6648" s="574"/>
      <c r="EH6648" s="574"/>
      <c r="EI6648" s="574"/>
      <c r="EJ6648" s="574"/>
      <c r="EK6648" s="574"/>
      <c r="EL6648" s="574"/>
      <c r="EM6648" s="574"/>
      <c r="EN6648" s="574"/>
      <c r="EO6648" s="574"/>
      <c r="EP6648" s="574"/>
      <c r="EQ6648" s="574"/>
      <c r="ER6648" s="574"/>
      <c r="ES6648" s="574"/>
      <c r="ET6648" s="574"/>
      <c r="EU6648" s="574"/>
      <c r="EV6648" s="574"/>
      <c r="EW6648" s="574"/>
      <c r="EX6648" s="574"/>
      <c r="EY6648" s="574"/>
      <c r="EZ6648" s="574"/>
      <c r="FA6648" s="574"/>
      <c r="FB6648" s="574"/>
      <c r="FC6648" s="574"/>
      <c r="FD6648" s="574"/>
      <c r="FE6648" s="574"/>
      <c r="FF6648" s="574"/>
      <c r="FG6648" s="574"/>
      <c r="FH6648" s="574"/>
      <c r="FI6648" s="574"/>
      <c r="FJ6648" s="574"/>
      <c r="FK6648" s="574"/>
      <c r="FL6648" s="574"/>
      <c r="FM6648" s="574"/>
      <c r="FN6648" s="574"/>
      <c r="FO6648" s="574"/>
      <c r="FP6648" s="574"/>
      <c r="FQ6648" s="574"/>
      <c r="FR6648" s="574"/>
      <c r="FS6648" s="574"/>
      <c r="FT6648" s="574"/>
      <c r="FU6648" s="574"/>
      <c r="FV6648" s="574"/>
      <c r="FW6648" s="574"/>
      <c r="FX6648" s="574"/>
      <c r="FY6648" s="574"/>
      <c r="FZ6648" s="574"/>
      <c r="GA6648" s="574"/>
      <c r="GB6648" s="574"/>
      <c r="GC6648" s="574"/>
      <c r="GD6648" s="574"/>
      <c r="GE6648" s="574"/>
      <c r="GF6648" s="574"/>
      <c r="GG6648" s="574"/>
      <c r="GH6648" s="574"/>
      <c r="GI6648" s="574"/>
      <c r="GJ6648" s="574"/>
      <c r="GK6648" s="574"/>
      <c r="GL6648" s="574"/>
      <c r="GM6648" s="574"/>
      <c r="GN6648" s="574"/>
      <c r="GO6648" s="574"/>
      <c r="GP6648" s="574"/>
      <c r="GQ6648" s="574"/>
      <c r="GR6648" s="574"/>
      <c r="GS6648" s="574"/>
      <c r="GT6648" s="574"/>
      <c r="GU6648" s="574"/>
      <c r="GV6648" s="574"/>
      <c r="GW6648" s="574"/>
      <c r="GX6648" s="574"/>
      <c r="GY6648" s="574"/>
      <c r="GZ6648" s="574"/>
      <c r="HA6648" s="574"/>
      <c r="HB6648" s="574"/>
      <c r="HC6648" s="574"/>
      <c r="HD6648" s="574"/>
      <c r="HE6648" s="574"/>
      <c r="HF6648" s="574"/>
      <c r="HG6648" s="574"/>
      <c r="HH6648" s="574"/>
      <c r="HI6648" s="574"/>
      <c r="HJ6648" s="574"/>
      <c r="HK6648" s="574"/>
      <c r="HL6648" s="574"/>
      <c r="HM6648" s="574"/>
      <c r="HN6648" s="574"/>
      <c r="HO6648" s="574"/>
      <c r="HP6648" s="574"/>
      <c r="HQ6648" s="574"/>
      <c r="HR6648" s="574"/>
      <c r="HS6648" s="574"/>
      <c r="HT6648" s="19"/>
      <c r="HU6648" s="19"/>
      <c r="HV6648" s="19"/>
      <c r="HW6648" s="19"/>
      <c r="HX6648" s="19"/>
      <c r="HY6648" s="19"/>
      <c r="HZ6648" s="19"/>
      <c r="IA6648" s="19"/>
      <c r="IB6648" s="19"/>
      <c r="IC6648" s="19"/>
      <c r="ID6648" s="19"/>
      <c r="IE6648" s="19"/>
      <c r="IF6648" s="19"/>
      <c r="IG6648" s="19"/>
      <c r="IH6648" s="19"/>
    </row>
    <row r="6649" spans="1:242">
      <c r="A6649" s="32">
        <v>8</v>
      </c>
      <c r="B6649" s="210" t="s">
        <v>7728</v>
      </c>
      <c r="C6649" s="575"/>
      <c r="D6649" s="297"/>
      <c r="E6649" s="195">
        <f t="shared" si="429"/>
        <v>2</v>
      </c>
      <c r="F6649" s="187">
        <v>2</v>
      </c>
      <c r="G6649" s="187"/>
      <c r="H6649" s="187"/>
      <c r="I6649" s="573"/>
      <c r="J6649" s="574"/>
      <c r="K6649" s="574"/>
      <c r="L6649" s="574"/>
      <c r="M6649" s="574"/>
      <c r="N6649" s="574"/>
      <c r="O6649" s="574"/>
      <c r="P6649" s="574"/>
      <c r="Q6649" s="574"/>
      <c r="R6649" s="574"/>
      <c r="S6649" s="574"/>
      <c r="T6649" s="574"/>
      <c r="U6649" s="574"/>
      <c r="V6649" s="574"/>
      <c r="W6649" s="574"/>
      <c r="X6649" s="574"/>
      <c r="Y6649" s="574"/>
      <c r="Z6649" s="574"/>
      <c r="AA6649" s="574"/>
      <c r="AB6649" s="574"/>
      <c r="AC6649" s="574"/>
      <c r="AD6649" s="574"/>
      <c r="AE6649" s="574"/>
      <c r="AF6649" s="574"/>
      <c r="AG6649" s="574"/>
      <c r="AH6649" s="574"/>
      <c r="AI6649" s="574"/>
      <c r="AJ6649" s="574"/>
      <c r="AK6649" s="574"/>
      <c r="AL6649" s="574"/>
      <c r="AM6649" s="574"/>
      <c r="AN6649" s="574"/>
      <c r="AO6649" s="574"/>
      <c r="AP6649" s="574"/>
      <c r="AQ6649" s="574"/>
      <c r="AR6649" s="574"/>
      <c r="AS6649" s="574"/>
      <c r="AT6649" s="574"/>
      <c r="AU6649" s="574"/>
      <c r="AV6649" s="574"/>
      <c r="AW6649" s="574"/>
      <c r="AX6649" s="574"/>
      <c r="AY6649" s="574"/>
      <c r="AZ6649" s="574"/>
      <c r="BA6649" s="574"/>
      <c r="BB6649" s="574"/>
      <c r="BC6649" s="574"/>
      <c r="BD6649" s="574"/>
      <c r="BE6649" s="574"/>
      <c r="BF6649" s="574"/>
      <c r="BG6649" s="574"/>
      <c r="BH6649" s="574"/>
      <c r="BI6649" s="574"/>
      <c r="BJ6649" s="574"/>
      <c r="BK6649" s="574"/>
      <c r="BL6649" s="574"/>
      <c r="BM6649" s="574"/>
      <c r="BN6649" s="574"/>
      <c r="BO6649" s="574"/>
      <c r="BP6649" s="574"/>
      <c r="BQ6649" s="574"/>
      <c r="BR6649" s="574"/>
      <c r="BS6649" s="574"/>
      <c r="BT6649" s="574"/>
      <c r="BU6649" s="574"/>
      <c r="BV6649" s="574"/>
      <c r="BW6649" s="574"/>
      <c r="BX6649" s="574"/>
      <c r="BY6649" s="574"/>
      <c r="BZ6649" s="574"/>
      <c r="CA6649" s="574"/>
      <c r="CB6649" s="574"/>
      <c r="CC6649" s="574"/>
      <c r="CD6649" s="574"/>
      <c r="CE6649" s="574"/>
      <c r="CF6649" s="574"/>
      <c r="CG6649" s="574"/>
      <c r="CH6649" s="574"/>
      <c r="CI6649" s="574"/>
      <c r="CJ6649" s="574"/>
      <c r="CK6649" s="574"/>
      <c r="CL6649" s="574"/>
      <c r="CM6649" s="574"/>
      <c r="CN6649" s="574"/>
      <c r="CO6649" s="574"/>
      <c r="CP6649" s="574"/>
      <c r="CQ6649" s="574"/>
      <c r="CR6649" s="574"/>
      <c r="CS6649" s="574"/>
      <c r="CT6649" s="574"/>
      <c r="CU6649" s="574"/>
      <c r="CV6649" s="574"/>
      <c r="CW6649" s="574"/>
      <c r="CX6649" s="574"/>
      <c r="CY6649" s="574"/>
      <c r="CZ6649" s="574"/>
      <c r="DA6649" s="574"/>
      <c r="DB6649" s="574"/>
      <c r="DC6649" s="574"/>
      <c r="DD6649" s="574"/>
      <c r="DE6649" s="574"/>
      <c r="DF6649" s="574"/>
      <c r="DG6649" s="574"/>
      <c r="DH6649" s="574"/>
      <c r="DI6649" s="574"/>
      <c r="DJ6649" s="574"/>
      <c r="DK6649" s="574"/>
      <c r="DL6649" s="574"/>
      <c r="DM6649" s="574"/>
      <c r="DN6649" s="574"/>
      <c r="DO6649" s="574"/>
      <c r="DP6649" s="574"/>
      <c r="DQ6649" s="574"/>
      <c r="DR6649" s="574"/>
      <c r="DS6649" s="574"/>
      <c r="DT6649" s="574"/>
      <c r="DU6649" s="574"/>
      <c r="DV6649" s="574"/>
      <c r="DW6649" s="574"/>
      <c r="DX6649" s="574"/>
      <c r="DY6649" s="574"/>
      <c r="DZ6649" s="574"/>
      <c r="EA6649" s="574"/>
      <c r="EB6649" s="574"/>
      <c r="EC6649" s="574"/>
      <c r="ED6649" s="574"/>
      <c r="EE6649" s="574"/>
      <c r="EF6649" s="574"/>
      <c r="EG6649" s="574"/>
      <c r="EH6649" s="574"/>
      <c r="EI6649" s="574"/>
      <c r="EJ6649" s="574"/>
      <c r="EK6649" s="574"/>
      <c r="EL6649" s="574"/>
      <c r="EM6649" s="574"/>
      <c r="EN6649" s="574"/>
      <c r="EO6649" s="574"/>
      <c r="EP6649" s="574"/>
      <c r="EQ6649" s="574"/>
      <c r="ER6649" s="574"/>
      <c r="ES6649" s="574"/>
      <c r="ET6649" s="574"/>
      <c r="EU6649" s="574"/>
      <c r="EV6649" s="574"/>
      <c r="EW6649" s="574"/>
      <c r="EX6649" s="574"/>
      <c r="EY6649" s="574"/>
      <c r="EZ6649" s="574"/>
      <c r="FA6649" s="574"/>
      <c r="FB6649" s="574"/>
      <c r="FC6649" s="574"/>
      <c r="FD6649" s="574"/>
      <c r="FE6649" s="574"/>
      <c r="FF6649" s="574"/>
      <c r="FG6649" s="574"/>
      <c r="FH6649" s="574"/>
      <c r="FI6649" s="574"/>
      <c r="FJ6649" s="574"/>
      <c r="FK6649" s="574"/>
      <c r="FL6649" s="574"/>
      <c r="FM6649" s="574"/>
      <c r="FN6649" s="574"/>
      <c r="FO6649" s="574"/>
      <c r="FP6649" s="574"/>
      <c r="FQ6649" s="574"/>
      <c r="FR6649" s="574"/>
      <c r="FS6649" s="574"/>
      <c r="FT6649" s="574"/>
      <c r="FU6649" s="574"/>
      <c r="FV6649" s="574"/>
      <c r="FW6649" s="574"/>
      <c r="FX6649" s="574"/>
      <c r="FY6649" s="574"/>
      <c r="FZ6649" s="574"/>
      <c r="GA6649" s="574"/>
      <c r="GB6649" s="574"/>
      <c r="GC6649" s="574"/>
      <c r="GD6649" s="574"/>
      <c r="GE6649" s="574"/>
      <c r="GF6649" s="574"/>
      <c r="GG6649" s="574"/>
      <c r="GH6649" s="574"/>
      <c r="GI6649" s="574"/>
      <c r="GJ6649" s="574"/>
      <c r="GK6649" s="574"/>
      <c r="GL6649" s="574"/>
      <c r="GM6649" s="574"/>
      <c r="GN6649" s="574"/>
      <c r="GO6649" s="574"/>
      <c r="GP6649" s="574"/>
      <c r="GQ6649" s="574"/>
      <c r="GR6649" s="574"/>
      <c r="GS6649" s="574"/>
      <c r="GT6649" s="574"/>
      <c r="GU6649" s="574"/>
      <c r="GV6649" s="574"/>
      <c r="GW6649" s="574"/>
      <c r="GX6649" s="574"/>
      <c r="GY6649" s="574"/>
      <c r="GZ6649" s="574"/>
      <c r="HA6649" s="574"/>
      <c r="HB6649" s="574"/>
      <c r="HC6649" s="574"/>
      <c r="HD6649" s="574"/>
      <c r="HE6649" s="574"/>
      <c r="HF6649" s="574"/>
      <c r="HG6649" s="574"/>
      <c r="HH6649" s="574"/>
      <c r="HI6649" s="574"/>
      <c r="HJ6649" s="574"/>
      <c r="HK6649" s="574"/>
      <c r="HL6649" s="574"/>
      <c r="HM6649" s="574"/>
      <c r="HN6649" s="574"/>
      <c r="HO6649" s="574"/>
      <c r="HP6649" s="574"/>
      <c r="HQ6649" s="574"/>
      <c r="HR6649" s="574"/>
      <c r="HS6649" s="574"/>
      <c r="HT6649" s="19"/>
      <c r="HU6649" s="19"/>
      <c r="HV6649" s="19"/>
      <c r="HW6649" s="19"/>
      <c r="HX6649" s="19"/>
      <c r="HY6649" s="19"/>
      <c r="HZ6649" s="19"/>
      <c r="IA6649" s="19"/>
      <c r="IB6649" s="19"/>
      <c r="IC6649" s="19"/>
      <c r="ID6649" s="19"/>
      <c r="IE6649" s="19"/>
      <c r="IF6649" s="19"/>
      <c r="IG6649" s="19"/>
      <c r="IH6649" s="19"/>
    </row>
    <row r="6650" spans="1:242">
      <c r="A6650" s="32">
        <v>9</v>
      </c>
      <c r="B6650" s="210" t="s">
        <v>7694</v>
      </c>
      <c r="C6650" s="575"/>
      <c r="D6650" s="297"/>
      <c r="E6650" s="195">
        <f t="shared" si="429"/>
        <v>3</v>
      </c>
      <c r="F6650" s="187">
        <v>1</v>
      </c>
      <c r="G6650" s="187">
        <v>1</v>
      </c>
      <c r="H6650" s="187">
        <v>1</v>
      </c>
      <c r="I6650" s="573"/>
      <c r="J6650" s="574"/>
      <c r="K6650" s="574"/>
      <c r="L6650" s="574"/>
      <c r="M6650" s="574"/>
      <c r="N6650" s="574"/>
      <c r="O6650" s="574"/>
      <c r="P6650" s="574"/>
      <c r="Q6650" s="574"/>
      <c r="R6650" s="574"/>
      <c r="S6650" s="574"/>
      <c r="T6650" s="574"/>
      <c r="U6650" s="574"/>
      <c r="V6650" s="574"/>
      <c r="W6650" s="574"/>
      <c r="X6650" s="574"/>
      <c r="Y6650" s="574"/>
      <c r="Z6650" s="574"/>
      <c r="AA6650" s="574"/>
      <c r="AB6650" s="574"/>
      <c r="AC6650" s="574"/>
      <c r="AD6650" s="574"/>
      <c r="AE6650" s="574"/>
      <c r="AF6650" s="574"/>
      <c r="AG6650" s="574"/>
      <c r="AH6650" s="574"/>
      <c r="AI6650" s="574"/>
      <c r="AJ6650" s="574"/>
      <c r="AK6650" s="574"/>
      <c r="AL6650" s="574"/>
      <c r="AM6650" s="574"/>
      <c r="AN6650" s="574"/>
      <c r="AO6650" s="574"/>
      <c r="AP6650" s="574"/>
      <c r="AQ6650" s="574"/>
      <c r="AR6650" s="574"/>
      <c r="AS6650" s="574"/>
      <c r="AT6650" s="574"/>
      <c r="AU6650" s="574"/>
      <c r="AV6650" s="574"/>
      <c r="AW6650" s="574"/>
      <c r="AX6650" s="574"/>
      <c r="AY6650" s="574"/>
      <c r="AZ6650" s="574"/>
      <c r="BA6650" s="574"/>
      <c r="BB6650" s="574"/>
      <c r="BC6650" s="574"/>
      <c r="BD6650" s="574"/>
      <c r="BE6650" s="574"/>
      <c r="BF6650" s="574"/>
      <c r="BG6650" s="574"/>
      <c r="BH6650" s="574"/>
      <c r="BI6650" s="574"/>
      <c r="BJ6650" s="574"/>
      <c r="BK6650" s="574"/>
      <c r="BL6650" s="574"/>
      <c r="BM6650" s="574"/>
      <c r="BN6650" s="574"/>
      <c r="BO6650" s="574"/>
      <c r="BP6650" s="574"/>
      <c r="BQ6650" s="574"/>
      <c r="BR6650" s="574"/>
      <c r="BS6650" s="574"/>
      <c r="BT6650" s="574"/>
      <c r="BU6650" s="574"/>
      <c r="BV6650" s="574"/>
      <c r="BW6650" s="574"/>
      <c r="BX6650" s="574"/>
      <c r="BY6650" s="574"/>
      <c r="BZ6650" s="574"/>
      <c r="CA6650" s="574"/>
      <c r="CB6650" s="574"/>
      <c r="CC6650" s="574"/>
      <c r="CD6650" s="574"/>
      <c r="CE6650" s="574"/>
      <c r="CF6650" s="574"/>
      <c r="CG6650" s="574"/>
      <c r="CH6650" s="574"/>
      <c r="CI6650" s="574"/>
      <c r="CJ6650" s="574"/>
      <c r="CK6650" s="574"/>
      <c r="CL6650" s="574"/>
      <c r="CM6650" s="574"/>
      <c r="CN6650" s="574"/>
      <c r="CO6650" s="574"/>
      <c r="CP6650" s="574"/>
      <c r="CQ6650" s="574"/>
      <c r="CR6650" s="574"/>
      <c r="CS6650" s="574"/>
      <c r="CT6650" s="574"/>
      <c r="CU6650" s="574"/>
      <c r="CV6650" s="574"/>
      <c r="CW6650" s="574"/>
      <c r="CX6650" s="574"/>
      <c r="CY6650" s="574"/>
      <c r="CZ6650" s="574"/>
      <c r="DA6650" s="574"/>
      <c r="DB6650" s="574"/>
      <c r="DC6650" s="574"/>
      <c r="DD6650" s="574"/>
      <c r="DE6650" s="574"/>
      <c r="DF6650" s="574"/>
      <c r="DG6650" s="574"/>
      <c r="DH6650" s="574"/>
      <c r="DI6650" s="574"/>
      <c r="DJ6650" s="574"/>
      <c r="DK6650" s="574"/>
      <c r="DL6650" s="574"/>
      <c r="DM6650" s="574"/>
      <c r="DN6650" s="574"/>
      <c r="DO6650" s="574"/>
      <c r="DP6650" s="574"/>
      <c r="DQ6650" s="574"/>
      <c r="DR6650" s="574"/>
      <c r="DS6650" s="574"/>
      <c r="DT6650" s="574"/>
      <c r="DU6650" s="574"/>
      <c r="DV6650" s="574"/>
      <c r="DW6650" s="574"/>
      <c r="DX6650" s="574"/>
      <c r="DY6650" s="574"/>
      <c r="DZ6650" s="574"/>
      <c r="EA6650" s="574"/>
      <c r="EB6650" s="574"/>
      <c r="EC6650" s="574"/>
      <c r="ED6650" s="574"/>
      <c r="EE6650" s="574"/>
      <c r="EF6650" s="574"/>
      <c r="EG6650" s="574"/>
      <c r="EH6650" s="574"/>
      <c r="EI6650" s="574"/>
      <c r="EJ6650" s="574"/>
      <c r="EK6650" s="574"/>
      <c r="EL6650" s="574"/>
      <c r="EM6650" s="574"/>
      <c r="EN6650" s="574"/>
      <c r="EO6650" s="574"/>
      <c r="EP6650" s="574"/>
      <c r="EQ6650" s="574"/>
      <c r="ER6650" s="574"/>
      <c r="ES6650" s="574"/>
      <c r="ET6650" s="574"/>
      <c r="EU6650" s="574"/>
      <c r="EV6650" s="574"/>
      <c r="EW6650" s="574"/>
      <c r="EX6650" s="574"/>
      <c r="EY6650" s="574"/>
      <c r="EZ6650" s="574"/>
      <c r="FA6650" s="574"/>
      <c r="FB6650" s="574"/>
      <c r="FC6650" s="574"/>
      <c r="FD6650" s="574"/>
      <c r="FE6650" s="574"/>
      <c r="FF6650" s="574"/>
      <c r="FG6650" s="574"/>
      <c r="FH6650" s="574"/>
      <c r="FI6650" s="574"/>
      <c r="FJ6650" s="574"/>
      <c r="FK6650" s="574"/>
      <c r="FL6650" s="574"/>
      <c r="FM6650" s="574"/>
      <c r="FN6650" s="574"/>
      <c r="FO6650" s="574"/>
      <c r="FP6650" s="574"/>
      <c r="FQ6650" s="574"/>
      <c r="FR6650" s="574"/>
      <c r="FS6650" s="574"/>
      <c r="FT6650" s="574"/>
      <c r="FU6650" s="574"/>
      <c r="FV6650" s="574"/>
      <c r="FW6650" s="574"/>
      <c r="FX6650" s="574"/>
      <c r="FY6650" s="574"/>
      <c r="FZ6650" s="574"/>
      <c r="GA6650" s="574"/>
      <c r="GB6650" s="574"/>
      <c r="GC6650" s="574"/>
      <c r="GD6650" s="574"/>
      <c r="GE6650" s="574"/>
      <c r="GF6650" s="574"/>
      <c r="GG6650" s="574"/>
      <c r="GH6650" s="574"/>
      <c r="GI6650" s="574"/>
      <c r="GJ6650" s="574"/>
      <c r="GK6650" s="574"/>
      <c r="GL6650" s="574"/>
      <c r="GM6650" s="574"/>
      <c r="GN6650" s="574"/>
      <c r="GO6650" s="574"/>
      <c r="GP6650" s="574"/>
      <c r="GQ6650" s="574"/>
      <c r="GR6650" s="574"/>
      <c r="GS6650" s="574"/>
      <c r="GT6650" s="574"/>
      <c r="GU6650" s="574"/>
      <c r="GV6650" s="574"/>
      <c r="GW6650" s="574"/>
      <c r="GX6650" s="574"/>
      <c r="GY6650" s="574"/>
      <c r="GZ6650" s="574"/>
      <c r="HA6650" s="574"/>
      <c r="HB6650" s="574"/>
      <c r="HC6650" s="574"/>
      <c r="HD6650" s="574"/>
      <c r="HE6650" s="574"/>
      <c r="HF6650" s="574"/>
      <c r="HG6650" s="574"/>
      <c r="HH6650" s="574"/>
      <c r="HI6650" s="574"/>
      <c r="HJ6650" s="574"/>
      <c r="HK6650" s="574"/>
      <c r="HL6650" s="574"/>
      <c r="HM6650" s="574"/>
      <c r="HN6650" s="574"/>
      <c r="HO6650" s="574"/>
      <c r="HP6650" s="574"/>
      <c r="HQ6650" s="574"/>
      <c r="HR6650" s="574"/>
      <c r="HS6650" s="574"/>
      <c r="HT6650" s="19"/>
      <c r="HU6650" s="19"/>
      <c r="HV6650" s="19"/>
      <c r="HW6650" s="19"/>
      <c r="HX6650" s="19"/>
      <c r="HY6650" s="19"/>
      <c r="HZ6650" s="19"/>
      <c r="IA6650" s="19"/>
      <c r="IB6650" s="19"/>
      <c r="IC6650" s="19"/>
      <c r="ID6650" s="19"/>
      <c r="IE6650" s="19"/>
      <c r="IF6650" s="19"/>
      <c r="IG6650" s="19"/>
      <c r="IH6650" s="19"/>
    </row>
    <row r="6651" spans="1:242">
      <c r="A6651" s="32">
        <v>10</v>
      </c>
      <c r="B6651" s="210" t="s">
        <v>7695</v>
      </c>
      <c r="C6651" s="575"/>
      <c r="D6651" s="297"/>
      <c r="E6651" s="195">
        <f t="shared" si="429"/>
        <v>4</v>
      </c>
      <c r="F6651" s="187">
        <v>2</v>
      </c>
      <c r="G6651" s="187">
        <v>1</v>
      </c>
      <c r="H6651" s="187">
        <v>1</v>
      </c>
      <c r="I6651" s="573"/>
      <c r="J6651" s="574"/>
      <c r="K6651" s="574"/>
      <c r="L6651" s="574"/>
      <c r="M6651" s="574"/>
      <c r="N6651" s="574"/>
      <c r="O6651" s="574"/>
      <c r="P6651" s="574"/>
      <c r="Q6651" s="574"/>
      <c r="R6651" s="574"/>
      <c r="S6651" s="574"/>
      <c r="T6651" s="574"/>
      <c r="U6651" s="574"/>
      <c r="V6651" s="574"/>
      <c r="W6651" s="574"/>
      <c r="X6651" s="574"/>
      <c r="Y6651" s="574"/>
      <c r="Z6651" s="574"/>
      <c r="AA6651" s="574"/>
      <c r="AB6651" s="574"/>
      <c r="AC6651" s="574"/>
      <c r="AD6651" s="574"/>
      <c r="AE6651" s="574"/>
      <c r="AF6651" s="574"/>
      <c r="AG6651" s="574"/>
      <c r="AH6651" s="574"/>
      <c r="AI6651" s="574"/>
      <c r="AJ6651" s="574"/>
      <c r="AK6651" s="574"/>
      <c r="AL6651" s="574"/>
      <c r="AM6651" s="574"/>
      <c r="AN6651" s="574"/>
      <c r="AO6651" s="574"/>
      <c r="AP6651" s="574"/>
      <c r="AQ6651" s="574"/>
      <c r="AR6651" s="574"/>
      <c r="AS6651" s="574"/>
      <c r="AT6651" s="574"/>
      <c r="AU6651" s="574"/>
      <c r="AV6651" s="574"/>
      <c r="AW6651" s="574"/>
      <c r="AX6651" s="574"/>
      <c r="AY6651" s="574"/>
      <c r="AZ6651" s="574"/>
      <c r="BA6651" s="574"/>
      <c r="BB6651" s="574"/>
      <c r="BC6651" s="574"/>
      <c r="BD6651" s="574"/>
      <c r="BE6651" s="574"/>
      <c r="BF6651" s="574"/>
      <c r="BG6651" s="574"/>
      <c r="BH6651" s="574"/>
      <c r="BI6651" s="574"/>
      <c r="BJ6651" s="574"/>
      <c r="BK6651" s="574"/>
      <c r="BL6651" s="574"/>
      <c r="BM6651" s="574"/>
      <c r="BN6651" s="574"/>
      <c r="BO6651" s="574"/>
      <c r="BP6651" s="574"/>
      <c r="BQ6651" s="574"/>
      <c r="BR6651" s="574"/>
      <c r="BS6651" s="574"/>
      <c r="BT6651" s="574"/>
      <c r="BU6651" s="574"/>
      <c r="BV6651" s="574"/>
      <c r="BW6651" s="574"/>
      <c r="BX6651" s="574"/>
      <c r="BY6651" s="574"/>
      <c r="BZ6651" s="574"/>
      <c r="CA6651" s="574"/>
      <c r="CB6651" s="574"/>
      <c r="CC6651" s="574"/>
      <c r="CD6651" s="574"/>
      <c r="CE6651" s="574"/>
      <c r="CF6651" s="574"/>
      <c r="CG6651" s="574"/>
      <c r="CH6651" s="574"/>
      <c r="CI6651" s="574"/>
      <c r="CJ6651" s="574"/>
      <c r="CK6651" s="574"/>
      <c r="CL6651" s="574"/>
      <c r="CM6651" s="574"/>
      <c r="CN6651" s="574"/>
      <c r="CO6651" s="574"/>
      <c r="CP6651" s="574"/>
      <c r="CQ6651" s="574"/>
      <c r="CR6651" s="574"/>
      <c r="CS6651" s="574"/>
      <c r="CT6651" s="574"/>
      <c r="CU6651" s="574"/>
      <c r="CV6651" s="574"/>
      <c r="CW6651" s="574"/>
      <c r="CX6651" s="574"/>
      <c r="CY6651" s="574"/>
      <c r="CZ6651" s="574"/>
      <c r="DA6651" s="574"/>
      <c r="DB6651" s="574"/>
      <c r="DC6651" s="574"/>
      <c r="DD6651" s="574"/>
      <c r="DE6651" s="574"/>
      <c r="DF6651" s="574"/>
      <c r="DG6651" s="574"/>
      <c r="DH6651" s="574"/>
      <c r="DI6651" s="574"/>
      <c r="DJ6651" s="574"/>
      <c r="DK6651" s="574"/>
      <c r="DL6651" s="574"/>
      <c r="DM6651" s="574"/>
      <c r="DN6651" s="574"/>
      <c r="DO6651" s="574"/>
      <c r="DP6651" s="574"/>
      <c r="DQ6651" s="574"/>
      <c r="DR6651" s="574"/>
      <c r="DS6651" s="574"/>
      <c r="DT6651" s="574"/>
      <c r="DU6651" s="574"/>
      <c r="DV6651" s="574"/>
      <c r="DW6651" s="574"/>
      <c r="DX6651" s="574"/>
      <c r="DY6651" s="574"/>
      <c r="DZ6651" s="574"/>
      <c r="EA6651" s="574"/>
      <c r="EB6651" s="574"/>
      <c r="EC6651" s="574"/>
      <c r="ED6651" s="574"/>
      <c r="EE6651" s="574"/>
      <c r="EF6651" s="574"/>
      <c r="EG6651" s="574"/>
      <c r="EH6651" s="574"/>
      <c r="EI6651" s="574"/>
      <c r="EJ6651" s="574"/>
      <c r="EK6651" s="574"/>
      <c r="EL6651" s="574"/>
      <c r="EM6651" s="574"/>
      <c r="EN6651" s="574"/>
      <c r="EO6651" s="574"/>
      <c r="EP6651" s="574"/>
      <c r="EQ6651" s="574"/>
      <c r="ER6651" s="574"/>
      <c r="ES6651" s="574"/>
      <c r="ET6651" s="574"/>
      <c r="EU6651" s="574"/>
      <c r="EV6651" s="574"/>
      <c r="EW6651" s="574"/>
      <c r="EX6651" s="574"/>
      <c r="EY6651" s="574"/>
      <c r="EZ6651" s="574"/>
      <c r="FA6651" s="574"/>
      <c r="FB6651" s="574"/>
      <c r="FC6651" s="574"/>
      <c r="FD6651" s="574"/>
      <c r="FE6651" s="574"/>
      <c r="FF6651" s="574"/>
      <c r="FG6651" s="574"/>
      <c r="FH6651" s="574"/>
      <c r="FI6651" s="574"/>
      <c r="FJ6651" s="574"/>
      <c r="FK6651" s="574"/>
      <c r="FL6651" s="574"/>
      <c r="FM6651" s="574"/>
      <c r="FN6651" s="574"/>
      <c r="FO6651" s="574"/>
      <c r="FP6651" s="574"/>
      <c r="FQ6651" s="574"/>
      <c r="FR6651" s="574"/>
      <c r="FS6651" s="574"/>
      <c r="FT6651" s="574"/>
      <c r="FU6651" s="574"/>
      <c r="FV6651" s="574"/>
      <c r="FW6651" s="574"/>
      <c r="FX6651" s="574"/>
      <c r="FY6651" s="574"/>
      <c r="FZ6651" s="574"/>
      <c r="GA6651" s="574"/>
      <c r="GB6651" s="574"/>
      <c r="GC6651" s="574"/>
      <c r="GD6651" s="574"/>
      <c r="GE6651" s="574"/>
      <c r="GF6651" s="574"/>
      <c r="GG6651" s="574"/>
      <c r="GH6651" s="574"/>
      <c r="GI6651" s="574"/>
      <c r="GJ6651" s="574"/>
      <c r="GK6651" s="574"/>
      <c r="GL6651" s="574"/>
      <c r="GM6651" s="574"/>
      <c r="GN6651" s="574"/>
      <c r="GO6651" s="574"/>
      <c r="GP6651" s="574"/>
      <c r="GQ6651" s="574"/>
      <c r="GR6651" s="574"/>
      <c r="GS6651" s="574"/>
      <c r="GT6651" s="574"/>
      <c r="GU6651" s="574"/>
      <c r="GV6651" s="574"/>
      <c r="GW6651" s="574"/>
      <c r="GX6651" s="574"/>
      <c r="GY6651" s="574"/>
      <c r="GZ6651" s="574"/>
      <c r="HA6651" s="574"/>
      <c r="HB6651" s="574"/>
      <c r="HC6651" s="574"/>
      <c r="HD6651" s="574"/>
      <c r="HE6651" s="574"/>
      <c r="HF6651" s="574"/>
      <c r="HG6651" s="574"/>
      <c r="HH6651" s="574"/>
      <c r="HI6651" s="574"/>
      <c r="HJ6651" s="574"/>
      <c r="HK6651" s="574"/>
      <c r="HL6651" s="574"/>
      <c r="HM6651" s="574"/>
      <c r="HN6651" s="574"/>
      <c r="HO6651" s="574"/>
      <c r="HP6651" s="574"/>
      <c r="HQ6651" s="574"/>
      <c r="HR6651" s="574"/>
      <c r="HS6651" s="574"/>
      <c r="HT6651" s="19"/>
      <c r="HU6651" s="19"/>
      <c r="HV6651" s="19"/>
      <c r="HW6651" s="19"/>
      <c r="HX6651" s="19"/>
      <c r="HY6651" s="19"/>
      <c r="HZ6651" s="19"/>
      <c r="IA6651" s="19"/>
      <c r="IB6651" s="19"/>
      <c r="IC6651" s="19"/>
      <c r="ID6651" s="19"/>
      <c r="IE6651" s="19"/>
      <c r="IF6651" s="19"/>
      <c r="IG6651" s="19"/>
      <c r="IH6651" s="19"/>
    </row>
    <row r="6652" spans="1:242">
      <c r="A6652" s="32">
        <v>11</v>
      </c>
      <c r="B6652" s="210" t="s">
        <v>2830</v>
      </c>
      <c r="C6652" s="575"/>
      <c r="D6652" s="297"/>
      <c r="E6652" s="195">
        <f t="shared" si="429"/>
        <v>0</v>
      </c>
      <c r="F6652" s="187"/>
      <c r="G6652" s="187"/>
      <c r="H6652" s="187"/>
      <c r="I6652" s="573"/>
      <c r="J6652" s="574"/>
      <c r="K6652" s="574"/>
      <c r="L6652" s="574"/>
      <c r="M6652" s="574"/>
      <c r="N6652" s="574"/>
      <c r="O6652" s="574"/>
      <c r="P6652" s="574"/>
      <c r="Q6652" s="574"/>
      <c r="R6652" s="574"/>
      <c r="S6652" s="574"/>
      <c r="T6652" s="574"/>
      <c r="U6652" s="574"/>
      <c r="V6652" s="574"/>
      <c r="W6652" s="574"/>
      <c r="X6652" s="574"/>
      <c r="Y6652" s="574"/>
      <c r="Z6652" s="574"/>
      <c r="AA6652" s="574"/>
      <c r="AB6652" s="574"/>
      <c r="AC6652" s="574"/>
      <c r="AD6652" s="574"/>
      <c r="AE6652" s="574"/>
      <c r="AF6652" s="574"/>
      <c r="AG6652" s="574"/>
      <c r="AH6652" s="574"/>
      <c r="AI6652" s="574"/>
      <c r="AJ6652" s="574"/>
      <c r="AK6652" s="574"/>
      <c r="AL6652" s="574"/>
      <c r="AM6652" s="574"/>
      <c r="AN6652" s="574"/>
      <c r="AO6652" s="574"/>
      <c r="AP6652" s="574"/>
      <c r="AQ6652" s="574"/>
      <c r="AR6652" s="574"/>
      <c r="AS6652" s="574"/>
      <c r="AT6652" s="574"/>
      <c r="AU6652" s="574"/>
      <c r="AV6652" s="574"/>
      <c r="AW6652" s="574"/>
      <c r="AX6652" s="574"/>
      <c r="AY6652" s="574"/>
      <c r="AZ6652" s="574"/>
      <c r="BA6652" s="574"/>
      <c r="BB6652" s="574"/>
      <c r="BC6652" s="574"/>
      <c r="BD6652" s="574"/>
      <c r="BE6652" s="574"/>
      <c r="BF6652" s="574"/>
      <c r="BG6652" s="574"/>
      <c r="BH6652" s="574"/>
      <c r="BI6652" s="574"/>
      <c r="BJ6652" s="574"/>
      <c r="BK6652" s="574"/>
      <c r="BL6652" s="574"/>
      <c r="BM6652" s="574"/>
      <c r="BN6652" s="574"/>
      <c r="BO6652" s="574"/>
      <c r="BP6652" s="574"/>
      <c r="BQ6652" s="574"/>
      <c r="BR6652" s="574"/>
      <c r="BS6652" s="574"/>
      <c r="BT6652" s="574"/>
      <c r="BU6652" s="574"/>
      <c r="BV6652" s="574"/>
      <c r="BW6652" s="574"/>
      <c r="BX6652" s="574"/>
      <c r="BY6652" s="574"/>
      <c r="BZ6652" s="574"/>
      <c r="CA6652" s="574"/>
      <c r="CB6652" s="574"/>
      <c r="CC6652" s="574"/>
      <c r="CD6652" s="574"/>
      <c r="CE6652" s="574"/>
      <c r="CF6652" s="574"/>
      <c r="CG6652" s="574"/>
      <c r="CH6652" s="574"/>
      <c r="CI6652" s="574"/>
      <c r="CJ6652" s="574"/>
      <c r="CK6652" s="574"/>
      <c r="CL6652" s="574"/>
      <c r="CM6652" s="574"/>
      <c r="CN6652" s="574"/>
      <c r="CO6652" s="574"/>
      <c r="CP6652" s="574"/>
      <c r="CQ6652" s="574"/>
      <c r="CR6652" s="574"/>
      <c r="CS6652" s="574"/>
      <c r="CT6652" s="574"/>
      <c r="CU6652" s="574"/>
      <c r="CV6652" s="574"/>
      <c r="CW6652" s="574"/>
      <c r="CX6652" s="574"/>
      <c r="CY6652" s="574"/>
      <c r="CZ6652" s="574"/>
      <c r="DA6652" s="574"/>
      <c r="DB6652" s="574"/>
      <c r="DC6652" s="574"/>
      <c r="DD6652" s="574"/>
      <c r="DE6652" s="574"/>
      <c r="DF6652" s="574"/>
      <c r="DG6652" s="574"/>
      <c r="DH6652" s="574"/>
      <c r="DI6652" s="574"/>
      <c r="DJ6652" s="574"/>
      <c r="DK6652" s="574"/>
      <c r="DL6652" s="574"/>
      <c r="DM6652" s="574"/>
      <c r="DN6652" s="574"/>
      <c r="DO6652" s="574"/>
      <c r="DP6652" s="574"/>
      <c r="DQ6652" s="574"/>
      <c r="DR6652" s="574"/>
      <c r="DS6652" s="574"/>
      <c r="DT6652" s="574"/>
      <c r="DU6652" s="574"/>
      <c r="DV6652" s="574"/>
      <c r="DW6652" s="574"/>
      <c r="DX6652" s="574"/>
      <c r="DY6652" s="574"/>
      <c r="DZ6652" s="574"/>
      <c r="EA6652" s="574"/>
      <c r="EB6652" s="574"/>
      <c r="EC6652" s="574"/>
      <c r="ED6652" s="574"/>
      <c r="EE6652" s="574"/>
      <c r="EF6652" s="574"/>
      <c r="EG6652" s="574"/>
      <c r="EH6652" s="574"/>
      <c r="EI6652" s="574"/>
      <c r="EJ6652" s="574"/>
      <c r="EK6652" s="574"/>
      <c r="EL6652" s="574"/>
      <c r="EM6652" s="574"/>
      <c r="EN6652" s="574"/>
      <c r="EO6652" s="574"/>
      <c r="EP6652" s="574"/>
      <c r="EQ6652" s="574"/>
      <c r="ER6652" s="574"/>
      <c r="ES6652" s="574"/>
      <c r="ET6652" s="574"/>
      <c r="EU6652" s="574"/>
      <c r="EV6652" s="574"/>
      <c r="EW6652" s="574"/>
      <c r="EX6652" s="574"/>
      <c r="EY6652" s="574"/>
      <c r="EZ6652" s="574"/>
      <c r="FA6652" s="574"/>
      <c r="FB6652" s="574"/>
      <c r="FC6652" s="574"/>
      <c r="FD6652" s="574"/>
      <c r="FE6652" s="574"/>
      <c r="FF6652" s="574"/>
      <c r="FG6652" s="574"/>
      <c r="FH6652" s="574"/>
      <c r="FI6652" s="574"/>
      <c r="FJ6652" s="574"/>
      <c r="FK6652" s="574"/>
      <c r="FL6652" s="574"/>
      <c r="FM6652" s="574"/>
      <c r="FN6652" s="574"/>
      <c r="FO6652" s="574"/>
      <c r="FP6652" s="574"/>
      <c r="FQ6652" s="574"/>
      <c r="FR6652" s="574"/>
      <c r="FS6652" s="574"/>
      <c r="FT6652" s="574"/>
      <c r="FU6652" s="574"/>
      <c r="FV6652" s="574"/>
      <c r="FW6652" s="574"/>
      <c r="FX6652" s="574"/>
      <c r="FY6652" s="574"/>
      <c r="FZ6652" s="574"/>
      <c r="GA6652" s="574"/>
      <c r="GB6652" s="574"/>
      <c r="GC6652" s="574"/>
      <c r="GD6652" s="574"/>
      <c r="GE6652" s="574"/>
      <c r="GF6652" s="574"/>
      <c r="GG6652" s="574"/>
      <c r="GH6652" s="574"/>
      <c r="GI6652" s="574"/>
      <c r="GJ6652" s="574"/>
      <c r="GK6652" s="574"/>
      <c r="GL6652" s="574"/>
      <c r="GM6652" s="574"/>
      <c r="GN6652" s="574"/>
      <c r="GO6652" s="574"/>
      <c r="GP6652" s="574"/>
      <c r="GQ6652" s="574"/>
      <c r="GR6652" s="574"/>
      <c r="GS6652" s="574"/>
      <c r="GT6652" s="574"/>
      <c r="GU6652" s="574"/>
      <c r="GV6652" s="574"/>
      <c r="GW6652" s="574"/>
      <c r="GX6652" s="574"/>
      <c r="GY6652" s="574"/>
      <c r="GZ6652" s="574"/>
      <c r="HA6652" s="574"/>
      <c r="HB6652" s="574"/>
      <c r="HC6652" s="574"/>
      <c r="HD6652" s="574"/>
      <c r="HE6652" s="574"/>
      <c r="HF6652" s="574"/>
      <c r="HG6652" s="574"/>
      <c r="HH6652" s="574"/>
      <c r="HI6652" s="574"/>
      <c r="HJ6652" s="574"/>
      <c r="HK6652" s="574"/>
      <c r="HL6652" s="574"/>
      <c r="HM6652" s="574"/>
      <c r="HN6652" s="574"/>
      <c r="HO6652" s="574"/>
      <c r="HP6652" s="574"/>
      <c r="HQ6652" s="574"/>
      <c r="HR6652" s="574"/>
      <c r="HS6652" s="574"/>
      <c r="HT6652" s="19"/>
      <c r="HU6652" s="19"/>
      <c r="HV6652" s="19"/>
      <c r="HW6652" s="19"/>
      <c r="HX6652" s="19"/>
      <c r="HY6652" s="19"/>
      <c r="HZ6652" s="19"/>
      <c r="IA6652" s="19"/>
      <c r="IB6652" s="19"/>
      <c r="IC6652" s="19"/>
      <c r="ID6652" s="19"/>
      <c r="IE6652" s="19"/>
      <c r="IF6652" s="19"/>
      <c r="IG6652" s="19"/>
      <c r="IH6652" s="19"/>
    </row>
    <row r="6653" spans="1:242">
      <c r="A6653" s="32">
        <v>12</v>
      </c>
      <c r="B6653" s="210" t="s">
        <v>4807</v>
      </c>
      <c r="C6653" s="575"/>
      <c r="D6653" s="297"/>
      <c r="E6653" s="195">
        <f t="shared" si="429"/>
        <v>9</v>
      </c>
      <c r="F6653" s="187">
        <v>3</v>
      </c>
      <c r="G6653" s="187">
        <v>3</v>
      </c>
      <c r="H6653" s="187">
        <v>3</v>
      </c>
      <c r="I6653" s="573"/>
      <c r="J6653" s="574"/>
      <c r="K6653" s="574"/>
      <c r="L6653" s="574"/>
      <c r="M6653" s="574"/>
      <c r="N6653" s="574"/>
      <c r="O6653" s="574"/>
      <c r="P6653" s="574"/>
      <c r="Q6653" s="574"/>
      <c r="R6653" s="574"/>
      <c r="S6653" s="574"/>
      <c r="T6653" s="574"/>
      <c r="U6653" s="574"/>
      <c r="V6653" s="574"/>
      <c r="W6653" s="574"/>
      <c r="X6653" s="574"/>
      <c r="Y6653" s="574"/>
      <c r="Z6653" s="574"/>
      <c r="AA6653" s="574"/>
      <c r="AB6653" s="574"/>
      <c r="AC6653" s="574"/>
      <c r="AD6653" s="574"/>
      <c r="AE6653" s="574"/>
      <c r="AF6653" s="574"/>
      <c r="AG6653" s="574"/>
      <c r="AH6653" s="574"/>
      <c r="AI6653" s="574"/>
      <c r="AJ6653" s="574"/>
      <c r="AK6653" s="574"/>
      <c r="AL6653" s="574"/>
      <c r="AM6653" s="574"/>
      <c r="AN6653" s="574"/>
      <c r="AO6653" s="574"/>
      <c r="AP6653" s="574"/>
      <c r="AQ6653" s="574"/>
      <c r="AR6653" s="574"/>
      <c r="AS6653" s="574"/>
      <c r="AT6653" s="574"/>
      <c r="AU6653" s="574"/>
      <c r="AV6653" s="574"/>
      <c r="AW6653" s="574"/>
      <c r="AX6653" s="574"/>
      <c r="AY6653" s="574"/>
      <c r="AZ6653" s="574"/>
      <c r="BA6653" s="574"/>
      <c r="BB6653" s="574"/>
      <c r="BC6653" s="574"/>
      <c r="BD6653" s="574"/>
      <c r="BE6653" s="574"/>
      <c r="BF6653" s="574"/>
      <c r="BG6653" s="574"/>
      <c r="BH6653" s="574"/>
      <c r="BI6653" s="574"/>
      <c r="BJ6653" s="574"/>
      <c r="BK6653" s="574"/>
      <c r="BL6653" s="574"/>
      <c r="BM6653" s="574"/>
      <c r="BN6653" s="574"/>
      <c r="BO6653" s="574"/>
      <c r="BP6653" s="574"/>
      <c r="BQ6653" s="574"/>
      <c r="BR6653" s="574"/>
      <c r="BS6653" s="574"/>
      <c r="BT6653" s="574"/>
      <c r="BU6653" s="574"/>
      <c r="BV6653" s="574"/>
      <c r="BW6653" s="574"/>
      <c r="BX6653" s="574"/>
      <c r="BY6653" s="574"/>
      <c r="BZ6653" s="574"/>
      <c r="CA6653" s="574"/>
      <c r="CB6653" s="574"/>
      <c r="CC6653" s="574"/>
      <c r="CD6653" s="574"/>
      <c r="CE6653" s="574"/>
      <c r="CF6653" s="574"/>
      <c r="CG6653" s="574"/>
      <c r="CH6653" s="574"/>
      <c r="CI6653" s="574"/>
      <c r="CJ6653" s="574"/>
      <c r="CK6653" s="574"/>
      <c r="CL6653" s="574"/>
      <c r="CM6653" s="574"/>
      <c r="CN6653" s="574"/>
      <c r="CO6653" s="574"/>
      <c r="CP6653" s="574"/>
      <c r="CQ6653" s="574"/>
      <c r="CR6653" s="574"/>
      <c r="CS6653" s="574"/>
      <c r="CT6653" s="574"/>
      <c r="CU6653" s="574"/>
      <c r="CV6653" s="574"/>
      <c r="CW6653" s="574"/>
      <c r="CX6653" s="574"/>
      <c r="CY6653" s="574"/>
      <c r="CZ6653" s="574"/>
      <c r="DA6653" s="574"/>
      <c r="DB6653" s="574"/>
      <c r="DC6653" s="574"/>
      <c r="DD6653" s="574"/>
      <c r="DE6653" s="574"/>
      <c r="DF6653" s="574"/>
      <c r="DG6653" s="574"/>
      <c r="DH6653" s="574"/>
      <c r="DI6653" s="574"/>
      <c r="DJ6653" s="574"/>
      <c r="DK6653" s="574"/>
      <c r="DL6653" s="574"/>
      <c r="DM6653" s="574"/>
      <c r="DN6653" s="574"/>
      <c r="DO6653" s="574"/>
      <c r="DP6653" s="574"/>
      <c r="DQ6653" s="574"/>
      <c r="DR6653" s="574"/>
      <c r="DS6653" s="574"/>
      <c r="DT6653" s="574"/>
      <c r="DU6653" s="574"/>
      <c r="DV6653" s="574"/>
      <c r="DW6653" s="574"/>
      <c r="DX6653" s="574"/>
      <c r="DY6653" s="574"/>
      <c r="DZ6653" s="574"/>
      <c r="EA6653" s="574"/>
      <c r="EB6653" s="574"/>
      <c r="EC6653" s="574"/>
      <c r="ED6653" s="574"/>
      <c r="EE6653" s="574"/>
      <c r="EF6653" s="574"/>
      <c r="EG6653" s="574"/>
      <c r="EH6653" s="574"/>
      <c r="EI6653" s="574"/>
      <c r="EJ6653" s="574"/>
      <c r="EK6653" s="574"/>
      <c r="EL6653" s="574"/>
      <c r="EM6653" s="574"/>
      <c r="EN6653" s="574"/>
      <c r="EO6653" s="574"/>
      <c r="EP6653" s="574"/>
      <c r="EQ6653" s="574"/>
      <c r="ER6653" s="574"/>
      <c r="ES6653" s="574"/>
      <c r="ET6653" s="574"/>
      <c r="EU6653" s="574"/>
      <c r="EV6653" s="574"/>
      <c r="EW6653" s="574"/>
      <c r="EX6653" s="574"/>
      <c r="EY6653" s="574"/>
      <c r="EZ6653" s="574"/>
      <c r="FA6653" s="574"/>
      <c r="FB6653" s="574"/>
      <c r="FC6653" s="574"/>
      <c r="FD6653" s="574"/>
      <c r="FE6653" s="574"/>
      <c r="FF6653" s="574"/>
      <c r="FG6653" s="574"/>
      <c r="FH6653" s="574"/>
      <c r="FI6653" s="574"/>
      <c r="FJ6653" s="574"/>
      <c r="FK6653" s="574"/>
      <c r="FL6653" s="574"/>
      <c r="FM6653" s="574"/>
      <c r="FN6653" s="574"/>
      <c r="FO6653" s="574"/>
      <c r="FP6653" s="574"/>
      <c r="FQ6653" s="574"/>
      <c r="FR6653" s="574"/>
      <c r="FS6653" s="574"/>
      <c r="FT6653" s="574"/>
      <c r="FU6653" s="574"/>
      <c r="FV6653" s="574"/>
      <c r="FW6653" s="574"/>
      <c r="FX6653" s="574"/>
      <c r="FY6653" s="574"/>
      <c r="FZ6653" s="574"/>
      <c r="GA6653" s="574"/>
      <c r="GB6653" s="574"/>
      <c r="GC6653" s="574"/>
      <c r="GD6653" s="574"/>
      <c r="GE6653" s="574"/>
      <c r="GF6653" s="574"/>
      <c r="GG6653" s="574"/>
      <c r="GH6653" s="574"/>
      <c r="GI6653" s="574"/>
      <c r="GJ6653" s="574"/>
      <c r="GK6653" s="574"/>
      <c r="GL6653" s="574"/>
      <c r="GM6653" s="574"/>
      <c r="GN6653" s="574"/>
      <c r="GO6653" s="574"/>
      <c r="GP6653" s="574"/>
      <c r="GQ6653" s="574"/>
      <c r="GR6653" s="574"/>
      <c r="GS6653" s="574"/>
      <c r="GT6653" s="574"/>
      <c r="GU6653" s="574"/>
      <c r="GV6653" s="574"/>
      <c r="GW6653" s="574"/>
      <c r="GX6653" s="574"/>
      <c r="GY6653" s="574"/>
      <c r="GZ6653" s="574"/>
      <c r="HA6653" s="574"/>
      <c r="HB6653" s="574"/>
      <c r="HC6653" s="574"/>
      <c r="HD6653" s="574"/>
      <c r="HE6653" s="574"/>
      <c r="HF6653" s="574"/>
      <c r="HG6653" s="574"/>
      <c r="HH6653" s="574"/>
      <c r="HI6653" s="574"/>
      <c r="HJ6653" s="574"/>
      <c r="HK6653" s="574"/>
      <c r="HL6653" s="574"/>
      <c r="HM6653" s="574"/>
      <c r="HN6653" s="574"/>
      <c r="HO6653" s="574"/>
      <c r="HP6653" s="574"/>
      <c r="HQ6653" s="574"/>
      <c r="HR6653" s="574"/>
      <c r="HS6653" s="574"/>
      <c r="HT6653" s="19"/>
      <c r="HU6653" s="19"/>
      <c r="HV6653" s="19"/>
      <c r="HW6653" s="19"/>
      <c r="HX6653" s="19"/>
      <c r="HY6653" s="19"/>
      <c r="HZ6653" s="19"/>
      <c r="IA6653" s="19"/>
      <c r="IB6653" s="19"/>
      <c r="IC6653" s="19"/>
      <c r="ID6653" s="19"/>
      <c r="IE6653" s="19"/>
      <c r="IF6653" s="19"/>
      <c r="IG6653" s="19"/>
      <c r="IH6653" s="19"/>
    </row>
    <row r="6654" spans="1:242">
      <c r="A6654" s="32">
        <v>13</v>
      </c>
      <c r="B6654" s="210" t="s">
        <v>7696</v>
      </c>
      <c r="C6654" s="575"/>
      <c r="D6654" s="297"/>
      <c r="E6654" s="195">
        <f t="shared" si="429"/>
        <v>9</v>
      </c>
      <c r="F6654" s="187">
        <v>3</v>
      </c>
      <c r="G6654" s="187">
        <v>3</v>
      </c>
      <c r="H6654" s="187">
        <v>3</v>
      </c>
      <c r="I6654" s="573"/>
      <c r="J6654" s="574"/>
      <c r="K6654" s="574"/>
      <c r="L6654" s="574"/>
      <c r="M6654" s="574"/>
      <c r="N6654" s="574"/>
      <c r="O6654" s="574"/>
      <c r="P6654" s="574"/>
      <c r="Q6654" s="574"/>
      <c r="R6654" s="574"/>
      <c r="S6654" s="574"/>
      <c r="T6654" s="574"/>
      <c r="U6654" s="574"/>
      <c r="V6654" s="574"/>
      <c r="W6654" s="574"/>
      <c r="X6654" s="574"/>
      <c r="Y6654" s="574"/>
      <c r="Z6654" s="574"/>
      <c r="AA6654" s="574"/>
      <c r="AB6654" s="574"/>
      <c r="AC6654" s="574"/>
      <c r="AD6654" s="574"/>
      <c r="AE6654" s="574"/>
      <c r="AF6654" s="574"/>
      <c r="AG6654" s="574"/>
      <c r="AH6654" s="574"/>
      <c r="AI6654" s="574"/>
      <c r="AJ6654" s="574"/>
      <c r="AK6654" s="574"/>
      <c r="AL6654" s="574"/>
      <c r="AM6654" s="574"/>
      <c r="AN6654" s="574"/>
      <c r="AO6654" s="574"/>
      <c r="AP6654" s="574"/>
      <c r="AQ6654" s="574"/>
      <c r="AR6654" s="574"/>
      <c r="AS6654" s="574"/>
      <c r="AT6654" s="574"/>
      <c r="AU6654" s="574"/>
      <c r="AV6654" s="574"/>
      <c r="AW6654" s="574"/>
      <c r="AX6654" s="574"/>
      <c r="AY6654" s="574"/>
      <c r="AZ6654" s="574"/>
      <c r="BA6654" s="574"/>
      <c r="BB6654" s="574"/>
      <c r="BC6654" s="574"/>
      <c r="BD6654" s="574"/>
      <c r="BE6654" s="574"/>
      <c r="BF6654" s="574"/>
      <c r="BG6654" s="574"/>
      <c r="BH6654" s="574"/>
      <c r="BI6654" s="574"/>
      <c r="BJ6654" s="574"/>
      <c r="BK6654" s="574"/>
      <c r="BL6654" s="574"/>
      <c r="BM6654" s="574"/>
      <c r="BN6654" s="574"/>
      <c r="BO6654" s="574"/>
      <c r="BP6654" s="574"/>
      <c r="BQ6654" s="574"/>
      <c r="BR6654" s="574"/>
      <c r="BS6654" s="574"/>
      <c r="BT6654" s="574"/>
      <c r="BU6654" s="574"/>
      <c r="BV6654" s="574"/>
      <c r="BW6654" s="574"/>
      <c r="BX6654" s="574"/>
      <c r="BY6654" s="574"/>
      <c r="BZ6654" s="574"/>
      <c r="CA6654" s="574"/>
      <c r="CB6654" s="574"/>
      <c r="CC6654" s="574"/>
      <c r="CD6654" s="574"/>
      <c r="CE6654" s="574"/>
      <c r="CF6654" s="574"/>
      <c r="CG6654" s="574"/>
      <c r="CH6654" s="574"/>
      <c r="CI6654" s="574"/>
      <c r="CJ6654" s="574"/>
      <c r="CK6654" s="574"/>
      <c r="CL6654" s="574"/>
      <c r="CM6654" s="574"/>
      <c r="CN6654" s="574"/>
      <c r="CO6654" s="574"/>
      <c r="CP6654" s="574"/>
      <c r="CQ6654" s="574"/>
      <c r="CR6654" s="574"/>
      <c r="CS6654" s="574"/>
      <c r="CT6654" s="574"/>
      <c r="CU6654" s="574"/>
      <c r="CV6654" s="574"/>
      <c r="CW6654" s="574"/>
      <c r="CX6654" s="574"/>
      <c r="CY6654" s="574"/>
      <c r="CZ6654" s="574"/>
      <c r="DA6654" s="574"/>
      <c r="DB6654" s="574"/>
      <c r="DC6654" s="574"/>
      <c r="DD6654" s="574"/>
      <c r="DE6654" s="574"/>
      <c r="DF6654" s="574"/>
      <c r="DG6654" s="574"/>
      <c r="DH6654" s="574"/>
      <c r="DI6654" s="574"/>
      <c r="DJ6654" s="574"/>
      <c r="DK6654" s="574"/>
      <c r="DL6654" s="574"/>
      <c r="DM6654" s="574"/>
      <c r="DN6654" s="574"/>
      <c r="DO6654" s="574"/>
      <c r="DP6654" s="574"/>
      <c r="DQ6654" s="574"/>
      <c r="DR6654" s="574"/>
      <c r="DS6654" s="574"/>
      <c r="DT6654" s="574"/>
      <c r="DU6654" s="574"/>
      <c r="DV6654" s="574"/>
      <c r="DW6654" s="574"/>
      <c r="DX6654" s="574"/>
      <c r="DY6654" s="574"/>
      <c r="DZ6654" s="574"/>
      <c r="EA6654" s="574"/>
      <c r="EB6654" s="574"/>
      <c r="EC6654" s="574"/>
      <c r="ED6654" s="574"/>
      <c r="EE6654" s="574"/>
      <c r="EF6654" s="574"/>
      <c r="EG6654" s="574"/>
      <c r="EH6654" s="574"/>
      <c r="EI6654" s="574"/>
      <c r="EJ6654" s="574"/>
      <c r="EK6654" s="574"/>
      <c r="EL6654" s="574"/>
      <c r="EM6654" s="574"/>
      <c r="EN6654" s="574"/>
      <c r="EO6654" s="574"/>
      <c r="EP6654" s="574"/>
      <c r="EQ6654" s="574"/>
      <c r="ER6654" s="574"/>
      <c r="ES6654" s="574"/>
      <c r="ET6654" s="574"/>
      <c r="EU6654" s="574"/>
      <c r="EV6654" s="574"/>
      <c r="EW6654" s="574"/>
      <c r="EX6654" s="574"/>
      <c r="EY6654" s="574"/>
      <c r="EZ6654" s="574"/>
      <c r="FA6654" s="574"/>
      <c r="FB6654" s="574"/>
      <c r="FC6654" s="574"/>
      <c r="FD6654" s="574"/>
      <c r="FE6654" s="574"/>
      <c r="FF6654" s="574"/>
      <c r="FG6654" s="574"/>
      <c r="FH6654" s="574"/>
      <c r="FI6654" s="574"/>
      <c r="FJ6654" s="574"/>
      <c r="FK6654" s="574"/>
      <c r="FL6654" s="574"/>
      <c r="FM6654" s="574"/>
      <c r="FN6654" s="574"/>
      <c r="FO6654" s="574"/>
      <c r="FP6654" s="574"/>
      <c r="FQ6654" s="574"/>
      <c r="FR6654" s="574"/>
      <c r="FS6654" s="574"/>
      <c r="FT6654" s="574"/>
      <c r="FU6654" s="574"/>
      <c r="FV6654" s="574"/>
      <c r="FW6654" s="574"/>
      <c r="FX6654" s="574"/>
      <c r="FY6654" s="574"/>
      <c r="FZ6654" s="574"/>
      <c r="GA6654" s="574"/>
      <c r="GB6654" s="574"/>
      <c r="GC6654" s="574"/>
      <c r="GD6654" s="574"/>
      <c r="GE6654" s="574"/>
      <c r="GF6654" s="574"/>
      <c r="GG6654" s="574"/>
      <c r="GH6654" s="574"/>
      <c r="GI6654" s="574"/>
      <c r="GJ6654" s="574"/>
      <c r="GK6654" s="574"/>
      <c r="GL6654" s="574"/>
      <c r="GM6654" s="574"/>
      <c r="GN6654" s="574"/>
      <c r="GO6654" s="574"/>
      <c r="GP6654" s="574"/>
      <c r="GQ6654" s="574"/>
      <c r="GR6654" s="574"/>
      <c r="GS6654" s="574"/>
      <c r="GT6654" s="574"/>
      <c r="GU6654" s="574"/>
      <c r="GV6654" s="574"/>
      <c r="GW6654" s="574"/>
      <c r="GX6654" s="574"/>
      <c r="GY6654" s="574"/>
      <c r="GZ6654" s="574"/>
      <c r="HA6654" s="574"/>
      <c r="HB6654" s="574"/>
      <c r="HC6654" s="574"/>
      <c r="HD6654" s="574"/>
      <c r="HE6654" s="574"/>
      <c r="HF6654" s="574"/>
      <c r="HG6654" s="574"/>
      <c r="HH6654" s="574"/>
      <c r="HI6654" s="574"/>
      <c r="HJ6654" s="574"/>
      <c r="HK6654" s="574"/>
      <c r="HL6654" s="574"/>
      <c r="HM6654" s="574"/>
      <c r="HN6654" s="574"/>
      <c r="HO6654" s="574"/>
      <c r="HP6654" s="574"/>
      <c r="HQ6654" s="574"/>
      <c r="HR6654" s="574"/>
      <c r="HS6654" s="574"/>
      <c r="HT6654" s="19"/>
      <c r="HU6654" s="19"/>
      <c r="HV6654" s="19"/>
      <c r="HW6654" s="19"/>
      <c r="HX6654" s="19"/>
      <c r="HY6654" s="19"/>
      <c r="HZ6654" s="19"/>
      <c r="IA6654" s="19"/>
      <c r="IB6654" s="19"/>
      <c r="IC6654" s="19"/>
      <c r="ID6654" s="19"/>
      <c r="IE6654" s="19"/>
      <c r="IF6654" s="19"/>
      <c r="IG6654" s="19"/>
      <c r="IH6654" s="19"/>
    </row>
    <row r="6655" spans="1:242">
      <c r="A6655" s="32">
        <v>14</v>
      </c>
      <c r="B6655" s="210" t="s">
        <v>6995</v>
      </c>
      <c r="C6655" s="575"/>
      <c r="D6655" s="297"/>
      <c r="E6655" s="195">
        <f t="shared" si="429"/>
        <v>2</v>
      </c>
      <c r="F6655" s="187">
        <v>1</v>
      </c>
      <c r="G6655" s="187">
        <v>1</v>
      </c>
      <c r="H6655" s="187">
        <v>0</v>
      </c>
      <c r="I6655" s="573"/>
      <c r="J6655" s="574"/>
      <c r="K6655" s="574"/>
      <c r="L6655" s="574"/>
      <c r="M6655" s="574"/>
      <c r="N6655" s="574"/>
      <c r="O6655" s="574"/>
      <c r="P6655" s="574"/>
      <c r="Q6655" s="574"/>
      <c r="R6655" s="574"/>
      <c r="S6655" s="574"/>
      <c r="T6655" s="574"/>
      <c r="U6655" s="574"/>
      <c r="V6655" s="574"/>
      <c r="W6655" s="574"/>
      <c r="X6655" s="574"/>
      <c r="Y6655" s="574"/>
      <c r="Z6655" s="574"/>
      <c r="AA6655" s="574"/>
      <c r="AB6655" s="574"/>
      <c r="AC6655" s="574"/>
      <c r="AD6655" s="574"/>
      <c r="AE6655" s="574"/>
      <c r="AF6655" s="574"/>
      <c r="AG6655" s="574"/>
      <c r="AH6655" s="574"/>
      <c r="AI6655" s="574"/>
      <c r="AJ6655" s="574"/>
      <c r="AK6655" s="574"/>
      <c r="AL6655" s="574"/>
      <c r="AM6655" s="574"/>
      <c r="AN6655" s="574"/>
      <c r="AO6655" s="574"/>
      <c r="AP6655" s="574"/>
      <c r="AQ6655" s="574"/>
      <c r="AR6655" s="574"/>
      <c r="AS6655" s="574"/>
      <c r="AT6655" s="574"/>
      <c r="AU6655" s="574"/>
      <c r="AV6655" s="574"/>
      <c r="AW6655" s="574"/>
      <c r="AX6655" s="574"/>
      <c r="AY6655" s="574"/>
      <c r="AZ6655" s="574"/>
      <c r="BA6655" s="574"/>
      <c r="BB6655" s="574"/>
      <c r="BC6655" s="574"/>
      <c r="BD6655" s="574"/>
      <c r="BE6655" s="574"/>
      <c r="BF6655" s="574"/>
      <c r="BG6655" s="574"/>
      <c r="BH6655" s="574"/>
      <c r="BI6655" s="574"/>
      <c r="BJ6655" s="574"/>
      <c r="BK6655" s="574"/>
      <c r="BL6655" s="574"/>
      <c r="BM6655" s="574"/>
      <c r="BN6655" s="574"/>
      <c r="BO6655" s="574"/>
      <c r="BP6655" s="574"/>
      <c r="BQ6655" s="574"/>
      <c r="BR6655" s="574"/>
      <c r="BS6655" s="574"/>
      <c r="BT6655" s="574"/>
      <c r="BU6655" s="574"/>
      <c r="BV6655" s="574"/>
      <c r="BW6655" s="574"/>
      <c r="BX6655" s="574"/>
      <c r="BY6655" s="574"/>
      <c r="BZ6655" s="574"/>
      <c r="CA6655" s="574"/>
      <c r="CB6655" s="574"/>
      <c r="CC6655" s="574"/>
      <c r="CD6655" s="574"/>
      <c r="CE6655" s="574"/>
      <c r="CF6655" s="574"/>
      <c r="CG6655" s="574"/>
      <c r="CH6655" s="574"/>
      <c r="CI6655" s="574"/>
      <c r="CJ6655" s="574"/>
      <c r="CK6655" s="574"/>
      <c r="CL6655" s="574"/>
      <c r="CM6655" s="574"/>
      <c r="CN6655" s="574"/>
      <c r="CO6655" s="574"/>
      <c r="CP6655" s="574"/>
      <c r="CQ6655" s="574"/>
      <c r="CR6655" s="574"/>
      <c r="CS6655" s="574"/>
      <c r="CT6655" s="574"/>
      <c r="CU6655" s="574"/>
      <c r="CV6655" s="574"/>
      <c r="CW6655" s="574"/>
      <c r="CX6655" s="574"/>
      <c r="CY6655" s="574"/>
      <c r="CZ6655" s="574"/>
      <c r="DA6655" s="574"/>
      <c r="DB6655" s="574"/>
      <c r="DC6655" s="574"/>
      <c r="DD6655" s="574"/>
      <c r="DE6655" s="574"/>
      <c r="DF6655" s="574"/>
      <c r="DG6655" s="574"/>
      <c r="DH6655" s="574"/>
      <c r="DI6655" s="574"/>
      <c r="DJ6655" s="574"/>
      <c r="DK6655" s="574"/>
      <c r="DL6655" s="574"/>
      <c r="DM6655" s="574"/>
      <c r="DN6655" s="574"/>
      <c r="DO6655" s="574"/>
      <c r="DP6655" s="574"/>
      <c r="DQ6655" s="574"/>
      <c r="DR6655" s="574"/>
      <c r="DS6655" s="574"/>
      <c r="DT6655" s="574"/>
      <c r="DU6655" s="574"/>
      <c r="DV6655" s="574"/>
      <c r="DW6655" s="574"/>
      <c r="DX6655" s="574"/>
      <c r="DY6655" s="574"/>
      <c r="DZ6655" s="574"/>
      <c r="EA6655" s="574"/>
      <c r="EB6655" s="574"/>
      <c r="EC6655" s="574"/>
      <c r="ED6655" s="574"/>
      <c r="EE6655" s="574"/>
      <c r="EF6655" s="574"/>
      <c r="EG6655" s="574"/>
      <c r="EH6655" s="574"/>
      <c r="EI6655" s="574"/>
      <c r="EJ6655" s="574"/>
      <c r="EK6655" s="574"/>
      <c r="EL6655" s="574"/>
      <c r="EM6655" s="574"/>
      <c r="EN6655" s="574"/>
      <c r="EO6655" s="574"/>
      <c r="EP6655" s="574"/>
      <c r="EQ6655" s="574"/>
      <c r="ER6655" s="574"/>
      <c r="ES6655" s="574"/>
      <c r="ET6655" s="574"/>
      <c r="EU6655" s="574"/>
      <c r="EV6655" s="574"/>
      <c r="EW6655" s="574"/>
      <c r="EX6655" s="574"/>
      <c r="EY6655" s="574"/>
      <c r="EZ6655" s="574"/>
      <c r="FA6655" s="574"/>
      <c r="FB6655" s="574"/>
      <c r="FC6655" s="574"/>
      <c r="FD6655" s="574"/>
      <c r="FE6655" s="574"/>
      <c r="FF6655" s="574"/>
      <c r="FG6655" s="574"/>
      <c r="FH6655" s="574"/>
      <c r="FI6655" s="574"/>
      <c r="FJ6655" s="574"/>
      <c r="FK6655" s="574"/>
      <c r="FL6655" s="574"/>
      <c r="FM6655" s="574"/>
      <c r="FN6655" s="574"/>
      <c r="FO6655" s="574"/>
      <c r="FP6655" s="574"/>
      <c r="FQ6655" s="574"/>
      <c r="FR6655" s="574"/>
      <c r="FS6655" s="574"/>
      <c r="FT6655" s="574"/>
      <c r="FU6655" s="574"/>
      <c r="FV6655" s="574"/>
      <c r="FW6655" s="574"/>
      <c r="FX6655" s="574"/>
      <c r="FY6655" s="574"/>
      <c r="FZ6655" s="574"/>
      <c r="GA6655" s="574"/>
      <c r="GB6655" s="574"/>
      <c r="GC6655" s="574"/>
      <c r="GD6655" s="574"/>
      <c r="GE6655" s="574"/>
      <c r="GF6655" s="574"/>
      <c r="GG6655" s="574"/>
      <c r="GH6655" s="574"/>
      <c r="GI6655" s="574"/>
      <c r="GJ6655" s="574"/>
      <c r="GK6655" s="574"/>
      <c r="GL6655" s="574"/>
      <c r="GM6655" s="574"/>
      <c r="GN6655" s="574"/>
      <c r="GO6655" s="574"/>
      <c r="GP6655" s="574"/>
      <c r="GQ6655" s="574"/>
      <c r="GR6655" s="574"/>
      <c r="GS6655" s="574"/>
      <c r="GT6655" s="574"/>
      <c r="GU6655" s="574"/>
      <c r="GV6655" s="574"/>
      <c r="GW6655" s="574"/>
      <c r="GX6655" s="574"/>
      <c r="GY6655" s="574"/>
      <c r="GZ6655" s="574"/>
      <c r="HA6655" s="574"/>
      <c r="HB6655" s="574"/>
      <c r="HC6655" s="574"/>
      <c r="HD6655" s="574"/>
      <c r="HE6655" s="574"/>
      <c r="HF6655" s="574"/>
      <c r="HG6655" s="574"/>
      <c r="HH6655" s="574"/>
      <c r="HI6655" s="574"/>
      <c r="HJ6655" s="574"/>
      <c r="HK6655" s="574"/>
      <c r="HL6655" s="574"/>
      <c r="HM6655" s="574"/>
      <c r="HN6655" s="574"/>
      <c r="HO6655" s="574"/>
      <c r="HP6655" s="574"/>
      <c r="HQ6655" s="574"/>
      <c r="HR6655" s="574"/>
      <c r="HS6655" s="574"/>
      <c r="HT6655" s="19"/>
      <c r="HU6655" s="19"/>
      <c r="HV6655" s="19"/>
      <c r="HW6655" s="19"/>
      <c r="HX6655" s="19"/>
      <c r="HY6655" s="19"/>
      <c r="HZ6655" s="19"/>
      <c r="IA6655" s="19"/>
      <c r="IB6655" s="19"/>
      <c r="IC6655" s="19"/>
      <c r="ID6655" s="19"/>
      <c r="IE6655" s="19"/>
      <c r="IF6655" s="19"/>
      <c r="IG6655" s="19"/>
      <c r="IH6655" s="19"/>
    </row>
    <row r="6656" spans="1:242">
      <c r="A6656" s="32">
        <v>15</v>
      </c>
      <c r="B6656" s="210" t="s">
        <v>7729</v>
      </c>
      <c r="C6656" s="575"/>
      <c r="D6656" s="297"/>
      <c r="E6656" s="195">
        <f t="shared" si="429"/>
        <v>1</v>
      </c>
      <c r="F6656" s="187">
        <v>1</v>
      </c>
      <c r="G6656" s="187"/>
      <c r="H6656" s="187"/>
      <c r="I6656" s="573"/>
      <c r="J6656" s="574"/>
      <c r="K6656" s="574"/>
      <c r="L6656" s="574"/>
      <c r="M6656" s="574"/>
      <c r="N6656" s="574"/>
      <c r="O6656" s="574"/>
      <c r="P6656" s="574"/>
      <c r="Q6656" s="574"/>
      <c r="R6656" s="574"/>
      <c r="S6656" s="574"/>
      <c r="T6656" s="574"/>
      <c r="U6656" s="574"/>
      <c r="V6656" s="574"/>
      <c r="W6656" s="574"/>
      <c r="X6656" s="574"/>
      <c r="Y6656" s="574"/>
      <c r="Z6656" s="574"/>
      <c r="AA6656" s="574"/>
      <c r="AB6656" s="574"/>
      <c r="AC6656" s="574"/>
      <c r="AD6656" s="574"/>
      <c r="AE6656" s="574"/>
      <c r="AF6656" s="574"/>
      <c r="AG6656" s="574"/>
      <c r="AH6656" s="574"/>
      <c r="AI6656" s="574"/>
      <c r="AJ6656" s="574"/>
      <c r="AK6656" s="574"/>
      <c r="AL6656" s="574"/>
      <c r="AM6656" s="574"/>
      <c r="AN6656" s="574"/>
      <c r="AO6656" s="574"/>
      <c r="AP6656" s="574"/>
      <c r="AQ6656" s="574"/>
      <c r="AR6656" s="574"/>
      <c r="AS6656" s="574"/>
      <c r="AT6656" s="574"/>
      <c r="AU6656" s="574"/>
      <c r="AV6656" s="574"/>
      <c r="AW6656" s="574"/>
      <c r="AX6656" s="574"/>
      <c r="AY6656" s="574"/>
      <c r="AZ6656" s="574"/>
      <c r="BA6656" s="574"/>
      <c r="BB6656" s="574"/>
      <c r="BC6656" s="574"/>
      <c r="BD6656" s="574"/>
      <c r="BE6656" s="574"/>
      <c r="BF6656" s="574"/>
      <c r="BG6656" s="574"/>
      <c r="BH6656" s="574"/>
      <c r="BI6656" s="574"/>
      <c r="BJ6656" s="574"/>
      <c r="BK6656" s="574"/>
      <c r="BL6656" s="574"/>
      <c r="BM6656" s="574"/>
      <c r="BN6656" s="574"/>
      <c r="BO6656" s="574"/>
      <c r="BP6656" s="574"/>
      <c r="BQ6656" s="574"/>
      <c r="BR6656" s="574"/>
      <c r="BS6656" s="574"/>
      <c r="BT6656" s="574"/>
      <c r="BU6656" s="574"/>
      <c r="BV6656" s="574"/>
      <c r="BW6656" s="574"/>
      <c r="BX6656" s="574"/>
      <c r="BY6656" s="574"/>
      <c r="BZ6656" s="574"/>
      <c r="CA6656" s="574"/>
      <c r="CB6656" s="574"/>
      <c r="CC6656" s="574"/>
      <c r="CD6656" s="574"/>
      <c r="CE6656" s="574"/>
      <c r="CF6656" s="574"/>
      <c r="CG6656" s="574"/>
      <c r="CH6656" s="574"/>
      <c r="CI6656" s="574"/>
      <c r="CJ6656" s="574"/>
      <c r="CK6656" s="574"/>
      <c r="CL6656" s="574"/>
      <c r="CM6656" s="574"/>
      <c r="CN6656" s="574"/>
      <c r="CO6656" s="574"/>
      <c r="CP6656" s="574"/>
      <c r="CQ6656" s="574"/>
      <c r="CR6656" s="574"/>
      <c r="CS6656" s="574"/>
      <c r="CT6656" s="574"/>
      <c r="CU6656" s="574"/>
      <c r="CV6656" s="574"/>
      <c r="CW6656" s="574"/>
      <c r="CX6656" s="574"/>
      <c r="CY6656" s="574"/>
      <c r="CZ6656" s="574"/>
      <c r="DA6656" s="574"/>
      <c r="DB6656" s="574"/>
      <c r="DC6656" s="574"/>
      <c r="DD6656" s="574"/>
      <c r="DE6656" s="574"/>
      <c r="DF6656" s="574"/>
      <c r="DG6656" s="574"/>
      <c r="DH6656" s="574"/>
      <c r="DI6656" s="574"/>
      <c r="DJ6656" s="574"/>
      <c r="DK6656" s="574"/>
      <c r="DL6656" s="574"/>
      <c r="DM6656" s="574"/>
      <c r="DN6656" s="574"/>
      <c r="DO6656" s="574"/>
      <c r="DP6656" s="574"/>
      <c r="DQ6656" s="574"/>
      <c r="DR6656" s="574"/>
      <c r="DS6656" s="574"/>
      <c r="DT6656" s="574"/>
      <c r="DU6656" s="574"/>
      <c r="DV6656" s="574"/>
      <c r="DW6656" s="574"/>
      <c r="DX6656" s="574"/>
      <c r="DY6656" s="574"/>
      <c r="DZ6656" s="574"/>
      <c r="EA6656" s="574"/>
      <c r="EB6656" s="574"/>
      <c r="EC6656" s="574"/>
      <c r="ED6656" s="574"/>
      <c r="EE6656" s="574"/>
      <c r="EF6656" s="574"/>
      <c r="EG6656" s="574"/>
      <c r="EH6656" s="574"/>
      <c r="EI6656" s="574"/>
      <c r="EJ6656" s="574"/>
      <c r="EK6656" s="574"/>
      <c r="EL6656" s="574"/>
      <c r="EM6656" s="574"/>
      <c r="EN6656" s="574"/>
      <c r="EO6656" s="574"/>
      <c r="EP6656" s="574"/>
      <c r="EQ6656" s="574"/>
      <c r="ER6656" s="574"/>
      <c r="ES6656" s="574"/>
      <c r="ET6656" s="574"/>
      <c r="EU6656" s="574"/>
      <c r="EV6656" s="574"/>
      <c r="EW6656" s="574"/>
      <c r="EX6656" s="574"/>
      <c r="EY6656" s="574"/>
      <c r="EZ6656" s="574"/>
      <c r="FA6656" s="574"/>
      <c r="FB6656" s="574"/>
      <c r="FC6656" s="574"/>
      <c r="FD6656" s="574"/>
      <c r="FE6656" s="574"/>
      <c r="FF6656" s="574"/>
      <c r="FG6656" s="574"/>
      <c r="FH6656" s="574"/>
      <c r="FI6656" s="574"/>
      <c r="FJ6656" s="574"/>
      <c r="FK6656" s="574"/>
      <c r="FL6656" s="574"/>
      <c r="FM6656" s="574"/>
      <c r="FN6656" s="574"/>
      <c r="FO6656" s="574"/>
      <c r="FP6656" s="574"/>
      <c r="FQ6656" s="574"/>
      <c r="FR6656" s="574"/>
      <c r="FS6656" s="574"/>
      <c r="FT6656" s="574"/>
      <c r="FU6656" s="574"/>
      <c r="FV6656" s="574"/>
      <c r="FW6656" s="574"/>
      <c r="FX6656" s="574"/>
      <c r="FY6656" s="574"/>
      <c r="FZ6656" s="574"/>
      <c r="GA6656" s="574"/>
      <c r="GB6656" s="574"/>
      <c r="GC6656" s="574"/>
      <c r="GD6656" s="574"/>
      <c r="GE6656" s="574"/>
      <c r="GF6656" s="574"/>
      <c r="GG6656" s="574"/>
      <c r="GH6656" s="574"/>
      <c r="GI6656" s="574"/>
      <c r="GJ6656" s="574"/>
      <c r="GK6656" s="574"/>
      <c r="GL6656" s="574"/>
      <c r="GM6656" s="574"/>
      <c r="GN6656" s="574"/>
      <c r="GO6656" s="574"/>
      <c r="GP6656" s="574"/>
      <c r="GQ6656" s="574"/>
      <c r="GR6656" s="574"/>
      <c r="GS6656" s="574"/>
      <c r="GT6656" s="574"/>
      <c r="GU6656" s="574"/>
      <c r="GV6656" s="574"/>
      <c r="GW6656" s="574"/>
      <c r="GX6656" s="574"/>
      <c r="GY6656" s="574"/>
      <c r="GZ6656" s="574"/>
      <c r="HA6656" s="574"/>
      <c r="HB6656" s="574"/>
      <c r="HC6656" s="574"/>
      <c r="HD6656" s="574"/>
      <c r="HE6656" s="574"/>
      <c r="HF6656" s="574"/>
      <c r="HG6656" s="574"/>
      <c r="HH6656" s="574"/>
      <c r="HI6656" s="574"/>
      <c r="HJ6656" s="574"/>
      <c r="HK6656" s="574"/>
      <c r="HL6656" s="574"/>
      <c r="HM6656" s="574"/>
      <c r="HN6656" s="574"/>
      <c r="HO6656" s="574"/>
      <c r="HP6656" s="574"/>
      <c r="HQ6656" s="574"/>
      <c r="HR6656" s="574"/>
      <c r="HS6656" s="574"/>
      <c r="HT6656" s="19"/>
      <c r="HU6656" s="19"/>
      <c r="HV6656" s="19"/>
      <c r="HW6656" s="19"/>
      <c r="HX6656" s="19"/>
      <c r="HY6656" s="19"/>
      <c r="HZ6656" s="19"/>
      <c r="IA6656" s="19"/>
      <c r="IB6656" s="19"/>
      <c r="IC6656" s="19"/>
      <c r="ID6656" s="19"/>
      <c r="IE6656" s="19"/>
      <c r="IF6656" s="19"/>
      <c r="IG6656" s="19"/>
      <c r="IH6656" s="19"/>
    </row>
    <row r="6657" spans="1:242">
      <c r="A6657" s="32">
        <v>16</v>
      </c>
      <c r="B6657" s="210" t="s">
        <v>7730</v>
      </c>
      <c r="C6657" s="575"/>
      <c r="D6657" s="297"/>
      <c r="E6657" s="195">
        <f t="shared" si="429"/>
        <v>0</v>
      </c>
      <c r="F6657" s="187"/>
      <c r="G6657" s="187"/>
      <c r="H6657" s="187"/>
      <c r="I6657" s="573"/>
      <c r="J6657" s="574"/>
      <c r="K6657" s="574"/>
      <c r="L6657" s="574"/>
      <c r="M6657" s="574"/>
      <c r="N6657" s="574"/>
      <c r="O6657" s="574"/>
      <c r="P6657" s="574"/>
      <c r="Q6657" s="574"/>
      <c r="R6657" s="574"/>
      <c r="S6657" s="574"/>
      <c r="T6657" s="574"/>
      <c r="U6657" s="574"/>
      <c r="V6657" s="574"/>
      <c r="W6657" s="574"/>
      <c r="X6657" s="574"/>
      <c r="Y6657" s="574"/>
      <c r="Z6657" s="574"/>
      <c r="AA6657" s="574"/>
      <c r="AB6657" s="574"/>
      <c r="AC6657" s="574"/>
      <c r="AD6657" s="574"/>
      <c r="AE6657" s="574"/>
      <c r="AF6657" s="574"/>
      <c r="AG6657" s="574"/>
      <c r="AH6657" s="574"/>
      <c r="AI6657" s="574"/>
      <c r="AJ6657" s="574"/>
      <c r="AK6657" s="574"/>
      <c r="AL6657" s="574"/>
      <c r="AM6657" s="574"/>
      <c r="AN6657" s="574"/>
      <c r="AO6657" s="574"/>
      <c r="AP6657" s="574"/>
      <c r="AQ6657" s="574"/>
      <c r="AR6657" s="574"/>
      <c r="AS6657" s="574"/>
      <c r="AT6657" s="574"/>
      <c r="AU6657" s="574"/>
      <c r="AV6657" s="574"/>
      <c r="AW6657" s="574"/>
      <c r="AX6657" s="574"/>
      <c r="AY6657" s="574"/>
      <c r="AZ6657" s="574"/>
      <c r="BA6657" s="574"/>
      <c r="BB6657" s="574"/>
      <c r="BC6657" s="574"/>
      <c r="BD6657" s="574"/>
      <c r="BE6657" s="574"/>
      <c r="BF6657" s="574"/>
      <c r="BG6657" s="574"/>
      <c r="BH6657" s="574"/>
      <c r="BI6657" s="574"/>
      <c r="BJ6657" s="574"/>
      <c r="BK6657" s="574"/>
      <c r="BL6657" s="574"/>
      <c r="BM6657" s="574"/>
      <c r="BN6657" s="574"/>
      <c r="BO6657" s="574"/>
      <c r="BP6657" s="574"/>
      <c r="BQ6657" s="574"/>
      <c r="BR6657" s="574"/>
      <c r="BS6657" s="574"/>
      <c r="BT6657" s="574"/>
      <c r="BU6657" s="574"/>
      <c r="BV6657" s="574"/>
      <c r="BW6657" s="574"/>
      <c r="BX6657" s="574"/>
      <c r="BY6657" s="574"/>
      <c r="BZ6657" s="574"/>
      <c r="CA6657" s="574"/>
      <c r="CB6657" s="574"/>
      <c r="CC6657" s="574"/>
      <c r="CD6657" s="574"/>
      <c r="CE6657" s="574"/>
      <c r="CF6657" s="574"/>
      <c r="CG6657" s="574"/>
      <c r="CH6657" s="574"/>
      <c r="CI6657" s="574"/>
      <c r="CJ6657" s="574"/>
      <c r="CK6657" s="574"/>
      <c r="CL6657" s="574"/>
      <c r="CM6657" s="574"/>
      <c r="CN6657" s="574"/>
      <c r="CO6657" s="574"/>
      <c r="CP6657" s="574"/>
      <c r="CQ6657" s="574"/>
      <c r="CR6657" s="574"/>
      <c r="CS6657" s="574"/>
      <c r="CT6657" s="574"/>
      <c r="CU6657" s="574"/>
      <c r="CV6657" s="574"/>
      <c r="CW6657" s="574"/>
      <c r="CX6657" s="574"/>
      <c r="CY6657" s="574"/>
      <c r="CZ6657" s="574"/>
      <c r="DA6657" s="574"/>
      <c r="DB6657" s="574"/>
      <c r="DC6657" s="574"/>
      <c r="DD6657" s="574"/>
      <c r="DE6657" s="574"/>
      <c r="DF6657" s="574"/>
      <c r="DG6657" s="574"/>
      <c r="DH6657" s="574"/>
      <c r="DI6657" s="574"/>
      <c r="DJ6657" s="574"/>
      <c r="DK6657" s="574"/>
      <c r="DL6657" s="574"/>
      <c r="DM6657" s="574"/>
      <c r="DN6657" s="574"/>
      <c r="DO6657" s="574"/>
      <c r="DP6657" s="574"/>
      <c r="DQ6657" s="574"/>
      <c r="DR6657" s="574"/>
      <c r="DS6657" s="574"/>
      <c r="DT6657" s="574"/>
      <c r="DU6657" s="574"/>
      <c r="DV6657" s="574"/>
      <c r="DW6657" s="574"/>
      <c r="DX6657" s="574"/>
      <c r="DY6657" s="574"/>
      <c r="DZ6657" s="574"/>
      <c r="EA6657" s="574"/>
      <c r="EB6657" s="574"/>
      <c r="EC6657" s="574"/>
      <c r="ED6657" s="574"/>
      <c r="EE6657" s="574"/>
      <c r="EF6657" s="574"/>
      <c r="EG6657" s="574"/>
      <c r="EH6657" s="574"/>
      <c r="EI6657" s="574"/>
      <c r="EJ6657" s="574"/>
      <c r="EK6657" s="574"/>
      <c r="EL6657" s="574"/>
      <c r="EM6657" s="574"/>
      <c r="EN6657" s="574"/>
      <c r="EO6657" s="574"/>
      <c r="EP6657" s="574"/>
      <c r="EQ6657" s="574"/>
      <c r="ER6657" s="574"/>
      <c r="ES6657" s="574"/>
      <c r="ET6657" s="574"/>
      <c r="EU6657" s="574"/>
      <c r="EV6657" s="574"/>
      <c r="EW6657" s="574"/>
      <c r="EX6657" s="574"/>
      <c r="EY6657" s="574"/>
      <c r="EZ6657" s="574"/>
      <c r="FA6657" s="574"/>
      <c r="FB6657" s="574"/>
      <c r="FC6657" s="574"/>
      <c r="FD6657" s="574"/>
      <c r="FE6657" s="574"/>
      <c r="FF6657" s="574"/>
      <c r="FG6657" s="574"/>
      <c r="FH6657" s="574"/>
      <c r="FI6657" s="574"/>
      <c r="FJ6657" s="574"/>
      <c r="FK6657" s="574"/>
      <c r="FL6657" s="574"/>
      <c r="FM6657" s="574"/>
      <c r="FN6657" s="574"/>
      <c r="FO6657" s="574"/>
      <c r="FP6657" s="574"/>
      <c r="FQ6657" s="574"/>
      <c r="FR6657" s="574"/>
      <c r="FS6657" s="574"/>
      <c r="FT6657" s="574"/>
      <c r="FU6657" s="574"/>
      <c r="FV6657" s="574"/>
      <c r="FW6657" s="574"/>
      <c r="FX6657" s="574"/>
      <c r="FY6657" s="574"/>
      <c r="FZ6657" s="574"/>
      <c r="GA6657" s="574"/>
      <c r="GB6657" s="574"/>
      <c r="GC6657" s="574"/>
      <c r="GD6657" s="574"/>
      <c r="GE6657" s="574"/>
      <c r="GF6657" s="574"/>
      <c r="GG6657" s="574"/>
      <c r="GH6657" s="574"/>
      <c r="GI6657" s="574"/>
      <c r="GJ6657" s="574"/>
      <c r="GK6657" s="574"/>
      <c r="GL6657" s="574"/>
      <c r="GM6657" s="574"/>
      <c r="GN6657" s="574"/>
      <c r="GO6657" s="574"/>
      <c r="GP6657" s="574"/>
      <c r="GQ6657" s="574"/>
      <c r="GR6657" s="574"/>
      <c r="GS6657" s="574"/>
      <c r="GT6657" s="574"/>
      <c r="GU6657" s="574"/>
      <c r="GV6657" s="574"/>
      <c r="GW6657" s="574"/>
      <c r="GX6657" s="574"/>
      <c r="GY6657" s="574"/>
      <c r="GZ6657" s="574"/>
      <c r="HA6657" s="574"/>
      <c r="HB6657" s="574"/>
      <c r="HC6657" s="574"/>
      <c r="HD6657" s="574"/>
      <c r="HE6657" s="574"/>
      <c r="HF6657" s="574"/>
      <c r="HG6657" s="574"/>
      <c r="HH6657" s="574"/>
      <c r="HI6657" s="574"/>
      <c r="HJ6657" s="574"/>
      <c r="HK6657" s="574"/>
      <c r="HL6657" s="574"/>
      <c r="HM6657" s="574"/>
      <c r="HN6657" s="574"/>
      <c r="HO6657" s="574"/>
      <c r="HP6657" s="574"/>
      <c r="HQ6657" s="574"/>
      <c r="HR6657" s="574"/>
      <c r="HS6657" s="574"/>
      <c r="HT6657" s="19"/>
      <c r="HU6657" s="19"/>
      <c r="HV6657" s="19"/>
      <c r="HW6657" s="19"/>
      <c r="HX6657" s="19"/>
      <c r="HY6657" s="19"/>
      <c r="HZ6657" s="19"/>
      <c r="IA6657" s="19"/>
      <c r="IB6657" s="19"/>
      <c r="IC6657" s="19"/>
      <c r="ID6657" s="19"/>
      <c r="IE6657" s="19"/>
      <c r="IF6657" s="19"/>
      <c r="IG6657" s="19"/>
      <c r="IH6657" s="19"/>
    </row>
    <row r="6658" spans="1:242">
      <c r="A6658" s="32">
        <v>17</v>
      </c>
      <c r="B6658" s="210" t="s">
        <v>4811</v>
      </c>
      <c r="C6658" s="575"/>
      <c r="D6658" s="297"/>
      <c r="E6658" s="195">
        <f t="shared" si="429"/>
        <v>3</v>
      </c>
      <c r="F6658" s="187">
        <v>1</v>
      </c>
      <c r="G6658" s="187">
        <v>1</v>
      </c>
      <c r="H6658" s="187">
        <v>1</v>
      </c>
      <c r="I6658" s="573"/>
      <c r="J6658" s="574"/>
      <c r="K6658" s="574"/>
      <c r="L6658" s="574"/>
      <c r="M6658" s="574"/>
      <c r="N6658" s="574"/>
      <c r="O6658" s="574"/>
      <c r="P6658" s="574"/>
      <c r="Q6658" s="574"/>
      <c r="R6658" s="574"/>
      <c r="S6658" s="574"/>
      <c r="T6658" s="574"/>
      <c r="U6658" s="574"/>
      <c r="V6658" s="574"/>
      <c r="W6658" s="574"/>
      <c r="X6658" s="574"/>
      <c r="Y6658" s="574"/>
      <c r="Z6658" s="574"/>
      <c r="AA6658" s="574"/>
      <c r="AB6658" s="574"/>
      <c r="AC6658" s="574"/>
      <c r="AD6658" s="574"/>
      <c r="AE6658" s="574"/>
      <c r="AF6658" s="574"/>
      <c r="AG6658" s="574"/>
      <c r="AH6658" s="574"/>
      <c r="AI6658" s="574"/>
      <c r="AJ6658" s="574"/>
      <c r="AK6658" s="574"/>
      <c r="AL6658" s="574"/>
      <c r="AM6658" s="574"/>
      <c r="AN6658" s="574"/>
      <c r="AO6658" s="574"/>
      <c r="AP6658" s="574"/>
      <c r="AQ6658" s="574"/>
      <c r="AR6658" s="574"/>
      <c r="AS6658" s="574"/>
      <c r="AT6658" s="574"/>
      <c r="AU6658" s="574"/>
      <c r="AV6658" s="574"/>
      <c r="AW6658" s="574"/>
      <c r="AX6658" s="574"/>
      <c r="AY6658" s="574"/>
      <c r="AZ6658" s="574"/>
      <c r="BA6658" s="574"/>
      <c r="BB6658" s="574"/>
      <c r="BC6658" s="574"/>
      <c r="BD6658" s="574"/>
      <c r="BE6658" s="574"/>
      <c r="BF6658" s="574"/>
      <c r="BG6658" s="574"/>
      <c r="BH6658" s="574"/>
      <c r="BI6658" s="574"/>
      <c r="BJ6658" s="574"/>
      <c r="BK6658" s="574"/>
      <c r="BL6658" s="574"/>
      <c r="BM6658" s="574"/>
      <c r="BN6658" s="574"/>
      <c r="BO6658" s="574"/>
      <c r="BP6658" s="574"/>
      <c r="BQ6658" s="574"/>
      <c r="BR6658" s="574"/>
      <c r="BS6658" s="574"/>
      <c r="BT6658" s="574"/>
      <c r="BU6658" s="574"/>
      <c r="BV6658" s="574"/>
      <c r="BW6658" s="574"/>
      <c r="BX6658" s="574"/>
      <c r="BY6658" s="574"/>
      <c r="BZ6658" s="574"/>
      <c r="CA6658" s="574"/>
      <c r="CB6658" s="574"/>
      <c r="CC6658" s="574"/>
      <c r="CD6658" s="574"/>
      <c r="CE6658" s="574"/>
      <c r="CF6658" s="574"/>
      <c r="CG6658" s="574"/>
      <c r="CH6658" s="574"/>
      <c r="CI6658" s="574"/>
      <c r="CJ6658" s="574"/>
      <c r="CK6658" s="574"/>
      <c r="CL6658" s="574"/>
      <c r="CM6658" s="574"/>
      <c r="CN6658" s="574"/>
      <c r="CO6658" s="574"/>
      <c r="CP6658" s="574"/>
      <c r="CQ6658" s="574"/>
      <c r="CR6658" s="574"/>
      <c r="CS6658" s="574"/>
      <c r="CT6658" s="574"/>
      <c r="CU6658" s="574"/>
      <c r="CV6658" s="574"/>
      <c r="CW6658" s="574"/>
      <c r="CX6658" s="574"/>
      <c r="CY6658" s="574"/>
      <c r="CZ6658" s="574"/>
      <c r="DA6658" s="574"/>
      <c r="DB6658" s="574"/>
      <c r="DC6658" s="574"/>
      <c r="DD6658" s="574"/>
      <c r="DE6658" s="574"/>
      <c r="DF6658" s="574"/>
      <c r="DG6658" s="574"/>
      <c r="DH6658" s="574"/>
      <c r="DI6658" s="574"/>
      <c r="DJ6658" s="574"/>
      <c r="DK6658" s="574"/>
      <c r="DL6658" s="574"/>
      <c r="DM6658" s="574"/>
      <c r="DN6658" s="574"/>
      <c r="DO6658" s="574"/>
      <c r="DP6658" s="574"/>
      <c r="DQ6658" s="574"/>
      <c r="DR6658" s="574"/>
      <c r="DS6658" s="574"/>
      <c r="DT6658" s="574"/>
      <c r="DU6658" s="574"/>
      <c r="DV6658" s="574"/>
      <c r="DW6658" s="574"/>
      <c r="DX6658" s="574"/>
      <c r="DY6658" s="574"/>
      <c r="DZ6658" s="574"/>
      <c r="EA6658" s="574"/>
      <c r="EB6658" s="574"/>
      <c r="EC6658" s="574"/>
      <c r="ED6658" s="574"/>
      <c r="EE6658" s="574"/>
      <c r="EF6658" s="574"/>
      <c r="EG6658" s="574"/>
      <c r="EH6658" s="574"/>
      <c r="EI6658" s="574"/>
      <c r="EJ6658" s="574"/>
      <c r="EK6658" s="574"/>
      <c r="EL6658" s="574"/>
      <c r="EM6658" s="574"/>
      <c r="EN6658" s="574"/>
      <c r="EO6658" s="574"/>
      <c r="EP6658" s="574"/>
      <c r="EQ6658" s="574"/>
      <c r="ER6658" s="574"/>
      <c r="ES6658" s="574"/>
      <c r="ET6658" s="574"/>
      <c r="EU6658" s="574"/>
      <c r="EV6658" s="574"/>
      <c r="EW6658" s="574"/>
      <c r="EX6658" s="574"/>
      <c r="EY6658" s="574"/>
      <c r="EZ6658" s="574"/>
      <c r="FA6658" s="574"/>
      <c r="FB6658" s="574"/>
      <c r="FC6658" s="574"/>
      <c r="FD6658" s="574"/>
      <c r="FE6658" s="574"/>
      <c r="FF6658" s="574"/>
      <c r="FG6658" s="574"/>
      <c r="FH6658" s="574"/>
      <c r="FI6658" s="574"/>
      <c r="FJ6658" s="574"/>
      <c r="FK6658" s="574"/>
      <c r="FL6658" s="574"/>
      <c r="FM6658" s="574"/>
      <c r="FN6658" s="574"/>
      <c r="FO6658" s="574"/>
      <c r="FP6658" s="574"/>
      <c r="FQ6658" s="574"/>
      <c r="FR6658" s="574"/>
      <c r="FS6658" s="574"/>
      <c r="FT6658" s="574"/>
      <c r="FU6658" s="574"/>
      <c r="FV6658" s="574"/>
      <c r="FW6658" s="574"/>
      <c r="FX6658" s="574"/>
      <c r="FY6658" s="574"/>
      <c r="FZ6658" s="574"/>
      <c r="GA6658" s="574"/>
      <c r="GB6658" s="574"/>
      <c r="GC6658" s="574"/>
      <c r="GD6658" s="574"/>
      <c r="GE6658" s="574"/>
      <c r="GF6658" s="574"/>
      <c r="GG6658" s="574"/>
      <c r="GH6658" s="574"/>
      <c r="GI6658" s="574"/>
      <c r="GJ6658" s="574"/>
      <c r="GK6658" s="574"/>
      <c r="GL6658" s="574"/>
      <c r="GM6658" s="574"/>
      <c r="GN6658" s="574"/>
      <c r="GO6658" s="574"/>
      <c r="GP6658" s="574"/>
      <c r="GQ6658" s="574"/>
      <c r="GR6658" s="574"/>
      <c r="GS6658" s="574"/>
      <c r="GT6658" s="574"/>
      <c r="GU6658" s="574"/>
      <c r="GV6658" s="574"/>
      <c r="GW6658" s="574"/>
      <c r="GX6658" s="574"/>
      <c r="GY6658" s="574"/>
      <c r="GZ6658" s="574"/>
      <c r="HA6658" s="574"/>
      <c r="HB6658" s="574"/>
      <c r="HC6658" s="574"/>
      <c r="HD6658" s="574"/>
      <c r="HE6658" s="574"/>
      <c r="HF6658" s="574"/>
      <c r="HG6658" s="574"/>
      <c r="HH6658" s="574"/>
      <c r="HI6658" s="574"/>
      <c r="HJ6658" s="574"/>
      <c r="HK6658" s="574"/>
      <c r="HL6658" s="574"/>
      <c r="HM6658" s="574"/>
      <c r="HN6658" s="574"/>
      <c r="HO6658" s="574"/>
      <c r="HP6658" s="574"/>
      <c r="HQ6658" s="574"/>
      <c r="HR6658" s="574"/>
      <c r="HS6658" s="574"/>
      <c r="HT6658" s="19"/>
      <c r="HU6658" s="19"/>
      <c r="HV6658" s="19"/>
      <c r="HW6658" s="19"/>
      <c r="HX6658" s="19"/>
      <c r="HY6658" s="19"/>
      <c r="HZ6658" s="19"/>
      <c r="IA6658" s="19"/>
      <c r="IB6658" s="19"/>
      <c r="IC6658" s="19"/>
      <c r="ID6658" s="19"/>
      <c r="IE6658" s="19"/>
      <c r="IF6658" s="19"/>
      <c r="IG6658" s="19"/>
      <c r="IH6658" s="19"/>
    </row>
    <row r="6659" spans="1:242">
      <c r="A6659" s="32">
        <v>18</v>
      </c>
      <c r="B6659" s="210" t="s">
        <v>7731</v>
      </c>
      <c r="C6659" s="575"/>
      <c r="D6659" s="297"/>
      <c r="E6659" s="195">
        <f t="shared" si="429"/>
        <v>0</v>
      </c>
      <c r="F6659" s="187"/>
      <c r="G6659" s="187"/>
      <c r="H6659" s="187"/>
      <c r="I6659" s="573"/>
      <c r="J6659" s="574"/>
      <c r="K6659" s="574"/>
      <c r="L6659" s="574"/>
      <c r="M6659" s="574"/>
      <c r="N6659" s="574"/>
      <c r="O6659" s="574"/>
      <c r="P6659" s="574"/>
      <c r="Q6659" s="574"/>
      <c r="R6659" s="574"/>
      <c r="S6659" s="574"/>
      <c r="T6659" s="574"/>
      <c r="U6659" s="574"/>
      <c r="V6659" s="574"/>
      <c r="W6659" s="574"/>
      <c r="X6659" s="574"/>
      <c r="Y6659" s="574"/>
      <c r="Z6659" s="574"/>
      <c r="AA6659" s="574"/>
      <c r="AB6659" s="574"/>
      <c r="AC6659" s="574"/>
      <c r="AD6659" s="574"/>
      <c r="AE6659" s="574"/>
      <c r="AF6659" s="574"/>
      <c r="AG6659" s="574"/>
      <c r="AH6659" s="574"/>
      <c r="AI6659" s="574"/>
      <c r="AJ6659" s="574"/>
      <c r="AK6659" s="574"/>
      <c r="AL6659" s="574"/>
      <c r="AM6659" s="574"/>
      <c r="AN6659" s="574"/>
      <c r="AO6659" s="574"/>
      <c r="AP6659" s="574"/>
      <c r="AQ6659" s="574"/>
      <c r="AR6659" s="574"/>
      <c r="AS6659" s="574"/>
      <c r="AT6659" s="574"/>
      <c r="AU6659" s="574"/>
      <c r="AV6659" s="574"/>
      <c r="AW6659" s="574"/>
      <c r="AX6659" s="574"/>
      <c r="AY6659" s="574"/>
      <c r="AZ6659" s="574"/>
      <c r="BA6659" s="574"/>
      <c r="BB6659" s="574"/>
      <c r="BC6659" s="574"/>
      <c r="BD6659" s="574"/>
      <c r="BE6659" s="574"/>
      <c r="BF6659" s="574"/>
      <c r="BG6659" s="574"/>
      <c r="BH6659" s="574"/>
      <c r="BI6659" s="574"/>
      <c r="BJ6659" s="574"/>
      <c r="BK6659" s="574"/>
      <c r="BL6659" s="574"/>
      <c r="BM6659" s="574"/>
      <c r="BN6659" s="574"/>
      <c r="BO6659" s="574"/>
      <c r="BP6659" s="574"/>
      <c r="BQ6659" s="574"/>
      <c r="BR6659" s="574"/>
      <c r="BS6659" s="574"/>
      <c r="BT6659" s="574"/>
      <c r="BU6659" s="574"/>
      <c r="BV6659" s="574"/>
      <c r="BW6659" s="574"/>
      <c r="BX6659" s="574"/>
      <c r="BY6659" s="574"/>
      <c r="BZ6659" s="574"/>
      <c r="CA6659" s="574"/>
      <c r="CB6659" s="574"/>
      <c r="CC6659" s="574"/>
      <c r="CD6659" s="574"/>
      <c r="CE6659" s="574"/>
      <c r="CF6659" s="574"/>
      <c r="CG6659" s="574"/>
      <c r="CH6659" s="574"/>
      <c r="CI6659" s="574"/>
      <c r="CJ6659" s="574"/>
      <c r="CK6659" s="574"/>
      <c r="CL6659" s="574"/>
      <c r="CM6659" s="574"/>
      <c r="CN6659" s="574"/>
      <c r="CO6659" s="574"/>
      <c r="CP6659" s="574"/>
      <c r="CQ6659" s="574"/>
      <c r="CR6659" s="574"/>
      <c r="CS6659" s="574"/>
      <c r="CT6659" s="574"/>
      <c r="CU6659" s="574"/>
      <c r="CV6659" s="574"/>
      <c r="CW6659" s="574"/>
      <c r="CX6659" s="574"/>
      <c r="CY6659" s="574"/>
      <c r="CZ6659" s="574"/>
      <c r="DA6659" s="574"/>
      <c r="DB6659" s="574"/>
      <c r="DC6659" s="574"/>
      <c r="DD6659" s="574"/>
      <c r="DE6659" s="574"/>
      <c r="DF6659" s="574"/>
      <c r="DG6659" s="574"/>
      <c r="DH6659" s="574"/>
      <c r="DI6659" s="574"/>
      <c r="DJ6659" s="574"/>
      <c r="DK6659" s="574"/>
      <c r="DL6659" s="574"/>
      <c r="DM6659" s="574"/>
      <c r="DN6659" s="574"/>
      <c r="DO6659" s="574"/>
      <c r="DP6659" s="574"/>
      <c r="DQ6659" s="574"/>
      <c r="DR6659" s="574"/>
      <c r="DS6659" s="574"/>
      <c r="DT6659" s="574"/>
      <c r="DU6659" s="574"/>
      <c r="DV6659" s="574"/>
      <c r="DW6659" s="574"/>
      <c r="DX6659" s="574"/>
      <c r="DY6659" s="574"/>
      <c r="DZ6659" s="574"/>
      <c r="EA6659" s="574"/>
      <c r="EB6659" s="574"/>
      <c r="EC6659" s="574"/>
      <c r="ED6659" s="574"/>
      <c r="EE6659" s="574"/>
      <c r="EF6659" s="574"/>
      <c r="EG6659" s="574"/>
      <c r="EH6659" s="574"/>
      <c r="EI6659" s="574"/>
      <c r="EJ6659" s="574"/>
      <c r="EK6659" s="574"/>
      <c r="EL6659" s="574"/>
      <c r="EM6659" s="574"/>
      <c r="EN6659" s="574"/>
      <c r="EO6659" s="574"/>
      <c r="EP6659" s="574"/>
      <c r="EQ6659" s="574"/>
      <c r="ER6659" s="574"/>
      <c r="ES6659" s="574"/>
      <c r="ET6659" s="574"/>
      <c r="EU6659" s="574"/>
      <c r="EV6659" s="574"/>
      <c r="EW6659" s="574"/>
      <c r="EX6659" s="574"/>
      <c r="EY6659" s="574"/>
      <c r="EZ6659" s="574"/>
      <c r="FA6659" s="574"/>
      <c r="FB6659" s="574"/>
      <c r="FC6659" s="574"/>
      <c r="FD6659" s="574"/>
      <c r="FE6659" s="574"/>
      <c r="FF6659" s="574"/>
      <c r="FG6659" s="574"/>
      <c r="FH6659" s="574"/>
      <c r="FI6659" s="574"/>
      <c r="FJ6659" s="574"/>
      <c r="FK6659" s="574"/>
      <c r="FL6659" s="574"/>
      <c r="FM6659" s="574"/>
      <c r="FN6659" s="574"/>
      <c r="FO6659" s="574"/>
      <c r="FP6659" s="574"/>
      <c r="FQ6659" s="574"/>
      <c r="FR6659" s="574"/>
      <c r="FS6659" s="574"/>
      <c r="FT6659" s="574"/>
      <c r="FU6659" s="574"/>
      <c r="FV6659" s="574"/>
      <c r="FW6659" s="574"/>
      <c r="FX6659" s="574"/>
      <c r="FY6659" s="574"/>
      <c r="FZ6659" s="574"/>
      <c r="GA6659" s="574"/>
      <c r="GB6659" s="574"/>
      <c r="GC6659" s="574"/>
      <c r="GD6659" s="574"/>
      <c r="GE6659" s="574"/>
      <c r="GF6659" s="574"/>
      <c r="GG6659" s="574"/>
      <c r="GH6659" s="574"/>
      <c r="GI6659" s="574"/>
      <c r="GJ6659" s="574"/>
      <c r="GK6659" s="574"/>
      <c r="GL6659" s="574"/>
      <c r="GM6659" s="574"/>
      <c r="GN6659" s="574"/>
      <c r="GO6659" s="574"/>
      <c r="GP6659" s="574"/>
      <c r="GQ6659" s="574"/>
      <c r="GR6659" s="574"/>
      <c r="GS6659" s="574"/>
      <c r="GT6659" s="574"/>
      <c r="GU6659" s="574"/>
      <c r="GV6659" s="574"/>
      <c r="GW6659" s="574"/>
      <c r="GX6659" s="574"/>
      <c r="GY6659" s="574"/>
      <c r="GZ6659" s="574"/>
      <c r="HA6659" s="574"/>
      <c r="HB6659" s="574"/>
      <c r="HC6659" s="574"/>
      <c r="HD6659" s="574"/>
      <c r="HE6659" s="574"/>
      <c r="HF6659" s="574"/>
      <c r="HG6659" s="574"/>
      <c r="HH6659" s="574"/>
      <c r="HI6659" s="574"/>
      <c r="HJ6659" s="574"/>
      <c r="HK6659" s="574"/>
      <c r="HL6659" s="574"/>
      <c r="HM6659" s="574"/>
      <c r="HN6659" s="574"/>
      <c r="HO6659" s="574"/>
      <c r="HP6659" s="574"/>
      <c r="HQ6659" s="574"/>
      <c r="HR6659" s="574"/>
      <c r="HS6659" s="574"/>
      <c r="HT6659" s="19"/>
      <c r="HU6659" s="19"/>
      <c r="HV6659" s="19"/>
      <c r="HW6659" s="19"/>
      <c r="HX6659" s="19"/>
      <c r="HY6659" s="19"/>
      <c r="HZ6659" s="19"/>
      <c r="IA6659" s="19"/>
      <c r="IB6659" s="19"/>
      <c r="IC6659" s="19"/>
      <c r="ID6659" s="19"/>
      <c r="IE6659" s="19"/>
      <c r="IF6659" s="19"/>
      <c r="IG6659" s="19"/>
      <c r="IH6659" s="19"/>
    </row>
    <row r="6660" spans="1:242">
      <c r="A6660" s="32">
        <v>19</v>
      </c>
      <c r="B6660" s="210" t="s">
        <v>7732</v>
      </c>
      <c r="C6660" s="575"/>
      <c r="D6660" s="297"/>
      <c r="E6660" s="195">
        <f t="shared" si="429"/>
        <v>0</v>
      </c>
      <c r="F6660" s="187"/>
      <c r="G6660" s="187"/>
      <c r="H6660" s="187"/>
      <c r="I6660" s="573"/>
      <c r="J6660" s="574"/>
      <c r="K6660" s="574"/>
      <c r="L6660" s="574"/>
      <c r="M6660" s="574"/>
      <c r="N6660" s="574"/>
      <c r="O6660" s="574"/>
      <c r="P6660" s="574"/>
      <c r="Q6660" s="574"/>
      <c r="R6660" s="574"/>
      <c r="S6660" s="574"/>
      <c r="T6660" s="574"/>
      <c r="U6660" s="574"/>
      <c r="V6660" s="574"/>
      <c r="W6660" s="574"/>
      <c r="X6660" s="574"/>
      <c r="Y6660" s="574"/>
      <c r="Z6660" s="574"/>
      <c r="AA6660" s="574"/>
      <c r="AB6660" s="574"/>
      <c r="AC6660" s="574"/>
      <c r="AD6660" s="574"/>
      <c r="AE6660" s="574"/>
      <c r="AF6660" s="574"/>
      <c r="AG6660" s="574"/>
      <c r="AH6660" s="574"/>
      <c r="AI6660" s="574"/>
      <c r="AJ6660" s="574"/>
      <c r="AK6660" s="574"/>
      <c r="AL6660" s="574"/>
      <c r="AM6660" s="574"/>
      <c r="AN6660" s="574"/>
      <c r="AO6660" s="574"/>
      <c r="AP6660" s="574"/>
      <c r="AQ6660" s="574"/>
      <c r="AR6660" s="574"/>
      <c r="AS6660" s="574"/>
      <c r="AT6660" s="574"/>
      <c r="AU6660" s="574"/>
      <c r="AV6660" s="574"/>
      <c r="AW6660" s="574"/>
      <c r="AX6660" s="574"/>
      <c r="AY6660" s="574"/>
      <c r="AZ6660" s="574"/>
      <c r="BA6660" s="574"/>
      <c r="BB6660" s="574"/>
      <c r="BC6660" s="574"/>
      <c r="BD6660" s="574"/>
      <c r="BE6660" s="574"/>
      <c r="BF6660" s="574"/>
      <c r="BG6660" s="574"/>
      <c r="BH6660" s="574"/>
      <c r="BI6660" s="574"/>
      <c r="BJ6660" s="574"/>
      <c r="BK6660" s="574"/>
      <c r="BL6660" s="574"/>
      <c r="BM6660" s="574"/>
      <c r="BN6660" s="574"/>
      <c r="BO6660" s="574"/>
      <c r="BP6660" s="574"/>
      <c r="BQ6660" s="574"/>
      <c r="BR6660" s="574"/>
      <c r="BS6660" s="574"/>
      <c r="BT6660" s="574"/>
      <c r="BU6660" s="574"/>
      <c r="BV6660" s="574"/>
      <c r="BW6660" s="574"/>
      <c r="BX6660" s="574"/>
      <c r="BY6660" s="574"/>
      <c r="BZ6660" s="574"/>
      <c r="CA6660" s="574"/>
      <c r="CB6660" s="574"/>
      <c r="CC6660" s="574"/>
      <c r="CD6660" s="574"/>
      <c r="CE6660" s="574"/>
      <c r="CF6660" s="574"/>
      <c r="CG6660" s="574"/>
      <c r="CH6660" s="574"/>
      <c r="CI6660" s="574"/>
      <c r="CJ6660" s="574"/>
      <c r="CK6660" s="574"/>
      <c r="CL6660" s="574"/>
      <c r="CM6660" s="574"/>
      <c r="CN6660" s="574"/>
      <c r="CO6660" s="574"/>
      <c r="CP6660" s="574"/>
      <c r="CQ6660" s="574"/>
      <c r="CR6660" s="574"/>
      <c r="CS6660" s="574"/>
      <c r="CT6660" s="574"/>
      <c r="CU6660" s="574"/>
      <c r="CV6660" s="574"/>
      <c r="CW6660" s="574"/>
      <c r="CX6660" s="574"/>
      <c r="CY6660" s="574"/>
      <c r="CZ6660" s="574"/>
      <c r="DA6660" s="574"/>
      <c r="DB6660" s="574"/>
      <c r="DC6660" s="574"/>
      <c r="DD6660" s="574"/>
      <c r="DE6660" s="574"/>
      <c r="DF6660" s="574"/>
      <c r="DG6660" s="574"/>
      <c r="DH6660" s="574"/>
      <c r="DI6660" s="574"/>
      <c r="DJ6660" s="574"/>
      <c r="DK6660" s="574"/>
      <c r="DL6660" s="574"/>
      <c r="DM6660" s="574"/>
      <c r="DN6660" s="574"/>
      <c r="DO6660" s="574"/>
      <c r="DP6660" s="574"/>
      <c r="DQ6660" s="574"/>
      <c r="DR6660" s="574"/>
      <c r="DS6660" s="574"/>
      <c r="DT6660" s="574"/>
      <c r="DU6660" s="574"/>
      <c r="DV6660" s="574"/>
      <c r="DW6660" s="574"/>
      <c r="DX6660" s="574"/>
      <c r="DY6660" s="574"/>
      <c r="DZ6660" s="574"/>
      <c r="EA6660" s="574"/>
      <c r="EB6660" s="574"/>
      <c r="EC6660" s="574"/>
      <c r="ED6660" s="574"/>
      <c r="EE6660" s="574"/>
      <c r="EF6660" s="574"/>
      <c r="EG6660" s="574"/>
      <c r="EH6660" s="574"/>
      <c r="EI6660" s="574"/>
      <c r="EJ6660" s="574"/>
      <c r="EK6660" s="574"/>
      <c r="EL6660" s="574"/>
      <c r="EM6660" s="574"/>
      <c r="EN6660" s="574"/>
      <c r="EO6660" s="574"/>
      <c r="EP6660" s="574"/>
      <c r="EQ6660" s="574"/>
      <c r="ER6660" s="574"/>
      <c r="ES6660" s="574"/>
      <c r="ET6660" s="574"/>
      <c r="EU6660" s="574"/>
      <c r="EV6660" s="574"/>
      <c r="EW6660" s="574"/>
      <c r="EX6660" s="574"/>
      <c r="EY6660" s="574"/>
      <c r="EZ6660" s="574"/>
      <c r="FA6660" s="574"/>
      <c r="FB6660" s="574"/>
      <c r="FC6660" s="574"/>
      <c r="FD6660" s="574"/>
      <c r="FE6660" s="574"/>
      <c r="FF6660" s="574"/>
      <c r="FG6660" s="574"/>
      <c r="FH6660" s="574"/>
      <c r="FI6660" s="574"/>
      <c r="FJ6660" s="574"/>
      <c r="FK6660" s="574"/>
      <c r="FL6660" s="574"/>
      <c r="FM6660" s="574"/>
      <c r="FN6660" s="574"/>
      <c r="FO6660" s="574"/>
      <c r="FP6660" s="574"/>
      <c r="FQ6660" s="574"/>
      <c r="FR6660" s="574"/>
      <c r="FS6660" s="574"/>
      <c r="FT6660" s="574"/>
      <c r="FU6660" s="574"/>
      <c r="FV6660" s="574"/>
      <c r="FW6660" s="574"/>
      <c r="FX6660" s="574"/>
      <c r="FY6660" s="574"/>
      <c r="FZ6660" s="574"/>
      <c r="GA6660" s="574"/>
      <c r="GB6660" s="574"/>
      <c r="GC6660" s="574"/>
      <c r="GD6660" s="574"/>
      <c r="GE6660" s="574"/>
      <c r="GF6660" s="574"/>
      <c r="GG6660" s="574"/>
      <c r="GH6660" s="574"/>
      <c r="GI6660" s="574"/>
      <c r="GJ6660" s="574"/>
      <c r="GK6660" s="574"/>
      <c r="GL6660" s="574"/>
      <c r="GM6660" s="574"/>
      <c r="GN6660" s="574"/>
      <c r="GO6660" s="574"/>
      <c r="GP6660" s="574"/>
      <c r="GQ6660" s="574"/>
      <c r="GR6660" s="574"/>
      <c r="GS6660" s="574"/>
      <c r="GT6660" s="574"/>
      <c r="GU6660" s="574"/>
      <c r="GV6660" s="574"/>
      <c r="GW6660" s="574"/>
      <c r="GX6660" s="574"/>
      <c r="GY6660" s="574"/>
      <c r="GZ6660" s="574"/>
      <c r="HA6660" s="574"/>
      <c r="HB6660" s="574"/>
      <c r="HC6660" s="574"/>
      <c r="HD6660" s="574"/>
      <c r="HE6660" s="574"/>
      <c r="HF6660" s="574"/>
      <c r="HG6660" s="574"/>
      <c r="HH6660" s="574"/>
      <c r="HI6660" s="574"/>
      <c r="HJ6660" s="574"/>
      <c r="HK6660" s="574"/>
      <c r="HL6660" s="574"/>
      <c r="HM6660" s="574"/>
      <c r="HN6660" s="574"/>
      <c r="HO6660" s="574"/>
      <c r="HP6660" s="574"/>
      <c r="HQ6660" s="574"/>
      <c r="HR6660" s="574"/>
      <c r="HS6660" s="574"/>
      <c r="HT6660" s="19"/>
      <c r="HU6660" s="19"/>
      <c r="HV6660" s="19"/>
      <c r="HW6660" s="19"/>
      <c r="HX6660" s="19"/>
      <c r="HY6660" s="19"/>
      <c r="HZ6660" s="19"/>
      <c r="IA6660" s="19"/>
      <c r="IB6660" s="19"/>
      <c r="IC6660" s="19"/>
      <c r="ID6660" s="19"/>
      <c r="IE6660" s="19"/>
      <c r="IF6660" s="19"/>
      <c r="IG6660" s="19"/>
      <c r="IH6660" s="19"/>
    </row>
    <row r="6661" spans="1:242">
      <c r="A6661" s="32">
        <v>20</v>
      </c>
      <c r="B6661" s="210" t="s">
        <v>2836</v>
      </c>
      <c r="C6661" s="575"/>
      <c r="D6661" s="297"/>
      <c r="E6661" s="195">
        <f t="shared" si="429"/>
        <v>1</v>
      </c>
      <c r="F6661" s="187">
        <v>1</v>
      </c>
      <c r="G6661" s="187">
        <v>0</v>
      </c>
      <c r="H6661" s="187">
        <v>0</v>
      </c>
      <c r="I6661" s="573"/>
      <c r="J6661" s="574"/>
      <c r="K6661" s="574"/>
      <c r="L6661" s="574"/>
      <c r="M6661" s="574"/>
      <c r="N6661" s="574"/>
      <c r="O6661" s="574"/>
      <c r="P6661" s="574"/>
      <c r="Q6661" s="574"/>
      <c r="R6661" s="574"/>
      <c r="S6661" s="574"/>
      <c r="T6661" s="574"/>
      <c r="U6661" s="574"/>
      <c r="V6661" s="574"/>
      <c r="W6661" s="574"/>
      <c r="X6661" s="574"/>
      <c r="Y6661" s="574"/>
      <c r="Z6661" s="574"/>
      <c r="AA6661" s="574"/>
      <c r="AB6661" s="574"/>
      <c r="AC6661" s="574"/>
      <c r="AD6661" s="574"/>
      <c r="AE6661" s="574"/>
      <c r="AF6661" s="574"/>
      <c r="AG6661" s="574"/>
      <c r="AH6661" s="574"/>
      <c r="AI6661" s="574"/>
      <c r="AJ6661" s="574"/>
      <c r="AK6661" s="574"/>
      <c r="AL6661" s="574"/>
      <c r="AM6661" s="574"/>
      <c r="AN6661" s="574"/>
      <c r="AO6661" s="574"/>
      <c r="AP6661" s="574"/>
      <c r="AQ6661" s="574"/>
      <c r="AR6661" s="574"/>
      <c r="AS6661" s="574"/>
      <c r="AT6661" s="574"/>
      <c r="AU6661" s="574"/>
      <c r="AV6661" s="574"/>
      <c r="AW6661" s="574"/>
      <c r="AX6661" s="574"/>
      <c r="AY6661" s="574"/>
      <c r="AZ6661" s="574"/>
      <c r="BA6661" s="574"/>
      <c r="BB6661" s="574"/>
      <c r="BC6661" s="574"/>
      <c r="BD6661" s="574"/>
      <c r="BE6661" s="574"/>
      <c r="BF6661" s="574"/>
      <c r="BG6661" s="574"/>
      <c r="BH6661" s="574"/>
      <c r="BI6661" s="574"/>
      <c r="BJ6661" s="574"/>
      <c r="BK6661" s="574"/>
      <c r="BL6661" s="574"/>
      <c r="BM6661" s="574"/>
      <c r="BN6661" s="574"/>
      <c r="BO6661" s="574"/>
      <c r="BP6661" s="574"/>
      <c r="BQ6661" s="574"/>
      <c r="BR6661" s="574"/>
      <c r="BS6661" s="574"/>
      <c r="BT6661" s="574"/>
      <c r="BU6661" s="574"/>
      <c r="BV6661" s="574"/>
      <c r="BW6661" s="574"/>
      <c r="BX6661" s="574"/>
      <c r="BY6661" s="574"/>
      <c r="BZ6661" s="574"/>
      <c r="CA6661" s="574"/>
      <c r="CB6661" s="574"/>
      <c r="CC6661" s="574"/>
      <c r="CD6661" s="574"/>
      <c r="CE6661" s="574"/>
      <c r="CF6661" s="574"/>
      <c r="CG6661" s="574"/>
      <c r="CH6661" s="574"/>
      <c r="CI6661" s="574"/>
      <c r="CJ6661" s="574"/>
      <c r="CK6661" s="574"/>
      <c r="CL6661" s="574"/>
      <c r="CM6661" s="574"/>
      <c r="CN6661" s="574"/>
      <c r="CO6661" s="574"/>
      <c r="CP6661" s="574"/>
      <c r="CQ6661" s="574"/>
      <c r="CR6661" s="574"/>
      <c r="CS6661" s="574"/>
      <c r="CT6661" s="574"/>
      <c r="CU6661" s="574"/>
      <c r="CV6661" s="574"/>
      <c r="CW6661" s="574"/>
      <c r="CX6661" s="574"/>
      <c r="CY6661" s="574"/>
      <c r="CZ6661" s="574"/>
      <c r="DA6661" s="574"/>
      <c r="DB6661" s="574"/>
      <c r="DC6661" s="574"/>
      <c r="DD6661" s="574"/>
      <c r="DE6661" s="574"/>
      <c r="DF6661" s="574"/>
      <c r="DG6661" s="574"/>
      <c r="DH6661" s="574"/>
      <c r="DI6661" s="574"/>
      <c r="DJ6661" s="574"/>
      <c r="DK6661" s="574"/>
      <c r="DL6661" s="574"/>
      <c r="DM6661" s="574"/>
      <c r="DN6661" s="574"/>
      <c r="DO6661" s="574"/>
      <c r="DP6661" s="574"/>
      <c r="DQ6661" s="574"/>
      <c r="DR6661" s="574"/>
      <c r="DS6661" s="574"/>
      <c r="DT6661" s="574"/>
      <c r="DU6661" s="574"/>
      <c r="DV6661" s="574"/>
      <c r="DW6661" s="574"/>
      <c r="DX6661" s="574"/>
      <c r="DY6661" s="574"/>
      <c r="DZ6661" s="574"/>
      <c r="EA6661" s="574"/>
      <c r="EB6661" s="574"/>
      <c r="EC6661" s="574"/>
      <c r="ED6661" s="574"/>
      <c r="EE6661" s="574"/>
      <c r="EF6661" s="574"/>
      <c r="EG6661" s="574"/>
      <c r="EH6661" s="574"/>
      <c r="EI6661" s="574"/>
      <c r="EJ6661" s="574"/>
      <c r="EK6661" s="574"/>
      <c r="EL6661" s="574"/>
      <c r="EM6661" s="574"/>
      <c r="EN6661" s="574"/>
      <c r="EO6661" s="574"/>
      <c r="EP6661" s="574"/>
      <c r="EQ6661" s="574"/>
      <c r="ER6661" s="574"/>
      <c r="ES6661" s="574"/>
      <c r="ET6661" s="574"/>
      <c r="EU6661" s="574"/>
      <c r="EV6661" s="574"/>
      <c r="EW6661" s="574"/>
      <c r="EX6661" s="574"/>
      <c r="EY6661" s="574"/>
      <c r="EZ6661" s="574"/>
      <c r="FA6661" s="574"/>
      <c r="FB6661" s="574"/>
      <c r="FC6661" s="574"/>
      <c r="FD6661" s="574"/>
      <c r="FE6661" s="574"/>
      <c r="FF6661" s="574"/>
      <c r="FG6661" s="574"/>
      <c r="FH6661" s="574"/>
      <c r="FI6661" s="574"/>
      <c r="FJ6661" s="574"/>
      <c r="FK6661" s="574"/>
      <c r="FL6661" s="574"/>
      <c r="FM6661" s="574"/>
      <c r="FN6661" s="574"/>
      <c r="FO6661" s="574"/>
      <c r="FP6661" s="574"/>
      <c r="FQ6661" s="574"/>
      <c r="FR6661" s="574"/>
      <c r="FS6661" s="574"/>
      <c r="FT6661" s="574"/>
      <c r="FU6661" s="574"/>
      <c r="FV6661" s="574"/>
      <c r="FW6661" s="574"/>
      <c r="FX6661" s="574"/>
      <c r="FY6661" s="574"/>
      <c r="FZ6661" s="574"/>
      <c r="GA6661" s="574"/>
      <c r="GB6661" s="574"/>
      <c r="GC6661" s="574"/>
      <c r="GD6661" s="574"/>
      <c r="GE6661" s="574"/>
      <c r="GF6661" s="574"/>
      <c r="GG6661" s="574"/>
      <c r="GH6661" s="574"/>
      <c r="GI6661" s="574"/>
      <c r="GJ6661" s="574"/>
      <c r="GK6661" s="574"/>
      <c r="GL6661" s="574"/>
      <c r="GM6661" s="574"/>
      <c r="GN6661" s="574"/>
      <c r="GO6661" s="574"/>
      <c r="GP6661" s="574"/>
      <c r="GQ6661" s="574"/>
      <c r="GR6661" s="574"/>
      <c r="GS6661" s="574"/>
      <c r="GT6661" s="574"/>
      <c r="GU6661" s="574"/>
      <c r="GV6661" s="574"/>
      <c r="GW6661" s="574"/>
      <c r="GX6661" s="574"/>
      <c r="GY6661" s="574"/>
      <c r="GZ6661" s="574"/>
      <c r="HA6661" s="574"/>
      <c r="HB6661" s="574"/>
      <c r="HC6661" s="574"/>
      <c r="HD6661" s="574"/>
      <c r="HE6661" s="574"/>
      <c r="HF6661" s="574"/>
      <c r="HG6661" s="574"/>
      <c r="HH6661" s="574"/>
      <c r="HI6661" s="574"/>
      <c r="HJ6661" s="574"/>
      <c r="HK6661" s="574"/>
      <c r="HL6661" s="574"/>
      <c r="HM6661" s="574"/>
      <c r="HN6661" s="574"/>
      <c r="HO6661" s="574"/>
      <c r="HP6661" s="574"/>
      <c r="HQ6661" s="574"/>
      <c r="HR6661" s="574"/>
      <c r="HS6661" s="574"/>
      <c r="HT6661" s="19"/>
      <c r="HU6661" s="19"/>
      <c r="HV6661" s="19"/>
      <c r="HW6661" s="19"/>
      <c r="HX6661" s="19"/>
      <c r="HY6661" s="19"/>
      <c r="HZ6661" s="19"/>
      <c r="IA6661" s="19"/>
      <c r="IB6661" s="19"/>
      <c r="IC6661" s="19"/>
      <c r="ID6661" s="19"/>
      <c r="IE6661" s="19"/>
      <c r="IF6661" s="19"/>
      <c r="IG6661" s="19"/>
      <c r="IH6661" s="19"/>
    </row>
    <row r="6662" spans="1:242">
      <c r="A6662" s="577">
        <v>21</v>
      </c>
      <c r="B6662" s="210" t="s">
        <v>5638</v>
      </c>
      <c r="C6662" s="575"/>
      <c r="D6662" s="297"/>
      <c r="E6662" s="195">
        <f t="shared" si="429"/>
        <v>3</v>
      </c>
      <c r="F6662" s="187">
        <v>1</v>
      </c>
      <c r="G6662" s="187">
        <v>1</v>
      </c>
      <c r="H6662" s="187">
        <v>1</v>
      </c>
      <c r="I6662" s="573"/>
      <c r="J6662" s="574"/>
      <c r="K6662" s="574"/>
      <c r="L6662" s="574"/>
      <c r="M6662" s="574"/>
      <c r="N6662" s="574"/>
      <c r="O6662" s="574"/>
      <c r="P6662" s="574"/>
      <c r="Q6662" s="574"/>
      <c r="R6662" s="574"/>
      <c r="S6662" s="574"/>
      <c r="T6662" s="574"/>
      <c r="U6662" s="574"/>
      <c r="V6662" s="574"/>
      <c r="W6662" s="574"/>
      <c r="X6662" s="574"/>
      <c r="Y6662" s="574"/>
      <c r="Z6662" s="574"/>
      <c r="AA6662" s="574"/>
      <c r="AB6662" s="574"/>
      <c r="AC6662" s="574"/>
      <c r="AD6662" s="574"/>
      <c r="AE6662" s="574"/>
      <c r="AF6662" s="574"/>
      <c r="AG6662" s="574"/>
      <c r="AH6662" s="574"/>
      <c r="AI6662" s="574"/>
      <c r="AJ6662" s="574"/>
      <c r="AK6662" s="574"/>
      <c r="AL6662" s="574"/>
      <c r="AM6662" s="574"/>
      <c r="AN6662" s="574"/>
      <c r="AO6662" s="574"/>
      <c r="AP6662" s="574"/>
      <c r="AQ6662" s="574"/>
      <c r="AR6662" s="574"/>
      <c r="AS6662" s="574"/>
      <c r="AT6662" s="574"/>
      <c r="AU6662" s="574"/>
      <c r="AV6662" s="574"/>
      <c r="AW6662" s="574"/>
      <c r="AX6662" s="574"/>
      <c r="AY6662" s="574"/>
      <c r="AZ6662" s="574"/>
      <c r="BA6662" s="574"/>
      <c r="BB6662" s="574"/>
      <c r="BC6662" s="574"/>
      <c r="BD6662" s="574"/>
      <c r="BE6662" s="574"/>
      <c r="BF6662" s="574"/>
      <c r="BG6662" s="574"/>
      <c r="BH6662" s="574"/>
      <c r="BI6662" s="574"/>
      <c r="BJ6662" s="574"/>
      <c r="BK6662" s="574"/>
      <c r="BL6662" s="574"/>
      <c r="BM6662" s="574"/>
      <c r="BN6662" s="574"/>
      <c r="BO6662" s="574"/>
      <c r="BP6662" s="574"/>
      <c r="BQ6662" s="574"/>
      <c r="BR6662" s="574"/>
      <c r="BS6662" s="574"/>
      <c r="BT6662" s="574"/>
      <c r="BU6662" s="574"/>
      <c r="BV6662" s="574"/>
      <c r="BW6662" s="574"/>
      <c r="BX6662" s="574"/>
      <c r="BY6662" s="574"/>
      <c r="BZ6662" s="574"/>
      <c r="CA6662" s="574"/>
      <c r="CB6662" s="574"/>
      <c r="CC6662" s="574"/>
      <c r="CD6662" s="574"/>
      <c r="CE6662" s="574"/>
      <c r="CF6662" s="574"/>
      <c r="CG6662" s="574"/>
      <c r="CH6662" s="574"/>
      <c r="CI6662" s="574"/>
      <c r="CJ6662" s="574"/>
      <c r="CK6662" s="574"/>
      <c r="CL6662" s="574"/>
      <c r="CM6662" s="574"/>
      <c r="CN6662" s="574"/>
      <c r="CO6662" s="574"/>
      <c r="CP6662" s="574"/>
      <c r="CQ6662" s="574"/>
      <c r="CR6662" s="574"/>
      <c r="CS6662" s="574"/>
      <c r="CT6662" s="574"/>
      <c r="CU6662" s="574"/>
      <c r="CV6662" s="574"/>
      <c r="CW6662" s="574"/>
      <c r="CX6662" s="574"/>
      <c r="CY6662" s="574"/>
      <c r="CZ6662" s="574"/>
      <c r="DA6662" s="574"/>
      <c r="DB6662" s="574"/>
      <c r="DC6662" s="574"/>
      <c r="DD6662" s="574"/>
      <c r="DE6662" s="574"/>
      <c r="DF6662" s="574"/>
      <c r="DG6662" s="574"/>
      <c r="DH6662" s="574"/>
      <c r="DI6662" s="574"/>
      <c r="DJ6662" s="574"/>
      <c r="DK6662" s="574"/>
      <c r="DL6662" s="574"/>
      <c r="DM6662" s="574"/>
      <c r="DN6662" s="574"/>
      <c r="DO6662" s="574"/>
      <c r="DP6662" s="574"/>
      <c r="DQ6662" s="574"/>
      <c r="DR6662" s="574"/>
      <c r="DS6662" s="574"/>
      <c r="DT6662" s="574"/>
      <c r="DU6662" s="574"/>
      <c r="DV6662" s="574"/>
      <c r="DW6662" s="574"/>
      <c r="DX6662" s="574"/>
      <c r="DY6662" s="574"/>
      <c r="DZ6662" s="574"/>
      <c r="EA6662" s="574"/>
      <c r="EB6662" s="574"/>
      <c r="EC6662" s="574"/>
      <c r="ED6662" s="574"/>
      <c r="EE6662" s="574"/>
      <c r="EF6662" s="574"/>
      <c r="EG6662" s="574"/>
      <c r="EH6662" s="574"/>
      <c r="EI6662" s="574"/>
      <c r="EJ6662" s="574"/>
      <c r="EK6662" s="574"/>
      <c r="EL6662" s="574"/>
      <c r="EM6662" s="574"/>
      <c r="EN6662" s="574"/>
      <c r="EO6662" s="574"/>
      <c r="EP6662" s="574"/>
      <c r="EQ6662" s="574"/>
      <c r="ER6662" s="574"/>
      <c r="ES6662" s="574"/>
      <c r="ET6662" s="574"/>
      <c r="EU6662" s="574"/>
      <c r="EV6662" s="574"/>
      <c r="EW6662" s="574"/>
      <c r="EX6662" s="574"/>
      <c r="EY6662" s="574"/>
      <c r="EZ6662" s="574"/>
      <c r="FA6662" s="574"/>
      <c r="FB6662" s="574"/>
      <c r="FC6662" s="574"/>
      <c r="FD6662" s="574"/>
      <c r="FE6662" s="574"/>
      <c r="FF6662" s="574"/>
      <c r="FG6662" s="574"/>
      <c r="FH6662" s="574"/>
      <c r="FI6662" s="574"/>
      <c r="FJ6662" s="574"/>
      <c r="FK6662" s="574"/>
      <c r="FL6662" s="574"/>
      <c r="FM6662" s="574"/>
      <c r="FN6662" s="574"/>
      <c r="FO6662" s="574"/>
      <c r="FP6662" s="574"/>
      <c r="FQ6662" s="574"/>
      <c r="FR6662" s="574"/>
      <c r="FS6662" s="574"/>
      <c r="FT6662" s="574"/>
      <c r="FU6662" s="574"/>
      <c r="FV6662" s="574"/>
      <c r="FW6662" s="574"/>
      <c r="FX6662" s="574"/>
      <c r="FY6662" s="574"/>
      <c r="FZ6662" s="574"/>
      <c r="GA6662" s="574"/>
      <c r="GB6662" s="574"/>
      <c r="GC6662" s="574"/>
      <c r="GD6662" s="574"/>
      <c r="GE6662" s="574"/>
      <c r="GF6662" s="574"/>
      <c r="GG6662" s="574"/>
      <c r="GH6662" s="574"/>
      <c r="GI6662" s="574"/>
      <c r="GJ6662" s="574"/>
      <c r="GK6662" s="574"/>
      <c r="GL6662" s="574"/>
      <c r="GM6662" s="574"/>
      <c r="GN6662" s="574"/>
      <c r="GO6662" s="574"/>
      <c r="GP6662" s="574"/>
      <c r="GQ6662" s="574"/>
      <c r="GR6662" s="574"/>
      <c r="GS6662" s="574"/>
      <c r="GT6662" s="574"/>
      <c r="GU6662" s="574"/>
      <c r="GV6662" s="574"/>
      <c r="GW6662" s="574"/>
      <c r="GX6662" s="574"/>
      <c r="GY6662" s="574"/>
      <c r="GZ6662" s="574"/>
      <c r="HA6662" s="574"/>
      <c r="HB6662" s="574"/>
      <c r="HC6662" s="574"/>
      <c r="HD6662" s="574"/>
      <c r="HE6662" s="574"/>
      <c r="HF6662" s="574"/>
      <c r="HG6662" s="574"/>
      <c r="HH6662" s="574"/>
      <c r="HI6662" s="574"/>
      <c r="HJ6662" s="574"/>
      <c r="HK6662" s="574"/>
      <c r="HL6662" s="574"/>
      <c r="HM6662" s="574"/>
      <c r="HN6662" s="574"/>
      <c r="HO6662" s="574"/>
      <c r="HP6662" s="574"/>
      <c r="HQ6662" s="574"/>
      <c r="HR6662" s="574"/>
      <c r="HS6662" s="574"/>
      <c r="HT6662" s="19"/>
      <c r="HU6662" s="19"/>
      <c r="HV6662" s="19"/>
      <c r="HW6662" s="19"/>
      <c r="HX6662" s="19"/>
      <c r="HY6662" s="19"/>
      <c r="HZ6662" s="19"/>
      <c r="IA6662" s="19"/>
      <c r="IB6662" s="19"/>
      <c r="IC6662" s="19"/>
      <c r="ID6662" s="19"/>
      <c r="IE6662" s="19"/>
      <c r="IF6662" s="19"/>
      <c r="IG6662" s="19"/>
      <c r="IH6662" s="19"/>
    </row>
    <row r="6663" spans="1:242">
      <c r="A6663" s="577">
        <v>22</v>
      </c>
      <c r="B6663" s="210" t="s">
        <v>7705</v>
      </c>
      <c r="C6663" s="575"/>
      <c r="D6663" s="297"/>
      <c r="E6663" s="195">
        <f t="shared" si="429"/>
        <v>2</v>
      </c>
      <c r="F6663" s="187">
        <v>1</v>
      </c>
      <c r="G6663" s="187">
        <v>1</v>
      </c>
      <c r="H6663" s="187">
        <v>0</v>
      </c>
      <c r="I6663" s="573"/>
      <c r="J6663" s="574"/>
      <c r="K6663" s="574"/>
      <c r="L6663" s="574"/>
      <c r="M6663" s="574"/>
      <c r="N6663" s="574"/>
      <c r="O6663" s="574"/>
      <c r="P6663" s="574"/>
      <c r="Q6663" s="574"/>
      <c r="R6663" s="574"/>
      <c r="S6663" s="574"/>
      <c r="T6663" s="574"/>
      <c r="U6663" s="574"/>
      <c r="V6663" s="574"/>
      <c r="W6663" s="574"/>
      <c r="X6663" s="574"/>
      <c r="Y6663" s="574"/>
      <c r="Z6663" s="574"/>
      <c r="AA6663" s="574"/>
      <c r="AB6663" s="574"/>
      <c r="AC6663" s="574"/>
      <c r="AD6663" s="574"/>
      <c r="AE6663" s="574"/>
      <c r="AF6663" s="574"/>
      <c r="AG6663" s="574"/>
      <c r="AH6663" s="574"/>
      <c r="AI6663" s="574"/>
      <c r="AJ6663" s="574"/>
      <c r="AK6663" s="574"/>
      <c r="AL6663" s="574"/>
      <c r="AM6663" s="574"/>
      <c r="AN6663" s="574"/>
      <c r="AO6663" s="574"/>
      <c r="AP6663" s="574"/>
      <c r="AQ6663" s="574"/>
      <c r="AR6663" s="574"/>
      <c r="AS6663" s="574"/>
      <c r="AT6663" s="574"/>
      <c r="AU6663" s="574"/>
      <c r="AV6663" s="574"/>
      <c r="AW6663" s="574"/>
      <c r="AX6663" s="574"/>
      <c r="AY6663" s="574"/>
      <c r="AZ6663" s="574"/>
      <c r="BA6663" s="574"/>
      <c r="BB6663" s="574"/>
      <c r="BC6663" s="574"/>
      <c r="BD6663" s="574"/>
      <c r="BE6663" s="574"/>
      <c r="BF6663" s="574"/>
      <c r="BG6663" s="574"/>
      <c r="BH6663" s="574"/>
      <c r="BI6663" s="574"/>
      <c r="BJ6663" s="574"/>
      <c r="BK6663" s="574"/>
      <c r="BL6663" s="574"/>
      <c r="BM6663" s="574"/>
      <c r="BN6663" s="574"/>
      <c r="BO6663" s="574"/>
      <c r="BP6663" s="574"/>
      <c r="BQ6663" s="574"/>
      <c r="BR6663" s="574"/>
      <c r="BS6663" s="574"/>
      <c r="BT6663" s="574"/>
      <c r="BU6663" s="574"/>
      <c r="BV6663" s="574"/>
      <c r="BW6663" s="574"/>
      <c r="BX6663" s="574"/>
      <c r="BY6663" s="574"/>
      <c r="BZ6663" s="574"/>
      <c r="CA6663" s="574"/>
      <c r="CB6663" s="574"/>
      <c r="CC6663" s="574"/>
      <c r="CD6663" s="574"/>
      <c r="CE6663" s="574"/>
      <c r="CF6663" s="574"/>
      <c r="CG6663" s="574"/>
      <c r="CH6663" s="574"/>
      <c r="CI6663" s="574"/>
      <c r="CJ6663" s="574"/>
      <c r="CK6663" s="574"/>
      <c r="CL6663" s="574"/>
      <c r="CM6663" s="574"/>
      <c r="CN6663" s="574"/>
      <c r="CO6663" s="574"/>
      <c r="CP6663" s="574"/>
      <c r="CQ6663" s="574"/>
      <c r="CR6663" s="574"/>
      <c r="CS6663" s="574"/>
      <c r="CT6663" s="574"/>
      <c r="CU6663" s="574"/>
      <c r="CV6663" s="574"/>
      <c r="CW6663" s="574"/>
      <c r="CX6663" s="574"/>
      <c r="CY6663" s="574"/>
      <c r="CZ6663" s="574"/>
      <c r="DA6663" s="574"/>
      <c r="DB6663" s="574"/>
      <c r="DC6663" s="574"/>
      <c r="DD6663" s="574"/>
      <c r="DE6663" s="574"/>
      <c r="DF6663" s="574"/>
      <c r="DG6663" s="574"/>
      <c r="DH6663" s="574"/>
      <c r="DI6663" s="574"/>
      <c r="DJ6663" s="574"/>
      <c r="DK6663" s="574"/>
      <c r="DL6663" s="574"/>
      <c r="DM6663" s="574"/>
      <c r="DN6663" s="574"/>
      <c r="DO6663" s="574"/>
      <c r="DP6663" s="574"/>
      <c r="DQ6663" s="574"/>
      <c r="DR6663" s="574"/>
      <c r="DS6663" s="574"/>
      <c r="DT6663" s="574"/>
      <c r="DU6663" s="574"/>
      <c r="DV6663" s="574"/>
      <c r="DW6663" s="574"/>
      <c r="DX6663" s="574"/>
      <c r="DY6663" s="574"/>
      <c r="DZ6663" s="574"/>
      <c r="EA6663" s="574"/>
      <c r="EB6663" s="574"/>
      <c r="EC6663" s="574"/>
      <c r="ED6663" s="574"/>
      <c r="EE6663" s="574"/>
      <c r="EF6663" s="574"/>
      <c r="EG6663" s="574"/>
      <c r="EH6663" s="574"/>
      <c r="EI6663" s="574"/>
      <c r="EJ6663" s="574"/>
      <c r="EK6663" s="574"/>
      <c r="EL6663" s="574"/>
      <c r="EM6663" s="574"/>
      <c r="EN6663" s="574"/>
      <c r="EO6663" s="574"/>
      <c r="EP6663" s="574"/>
      <c r="EQ6663" s="574"/>
      <c r="ER6663" s="574"/>
      <c r="ES6663" s="574"/>
      <c r="ET6663" s="574"/>
      <c r="EU6663" s="574"/>
      <c r="EV6663" s="574"/>
      <c r="EW6663" s="574"/>
      <c r="EX6663" s="574"/>
      <c r="EY6663" s="574"/>
      <c r="EZ6663" s="574"/>
      <c r="FA6663" s="574"/>
      <c r="FB6663" s="574"/>
      <c r="FC6663" s="574"/>
      <c r="FD6663" s="574"/>
      <c r="FE6663" s="574"/>
      <c r="FF6663" s="574"/>
      <c r="FG6663" s="574"/>
      <c r="FH6663" s="574"/>
      <c r="FI6663" s="574"/>
      <c r="FJ6663" s="574"/>
      <c r="FK6663" s="574"/>
      <c r="FL6663" s="574"/>
      <c r="FM6663" s="574"/>
      <c r="FN6663" s="574"/>
      <c r="FO6663" s="574"/>
      <c r="FP6663" s="574"/>
      <c r="FQ6663" s="574"/>
      <c r="FR6663" s="574"/>
      <c r="FS6663" s="574"/>
      <c r="FT6663" s="574"/>
      <c r="FU6663" s="574"/>
      <c r="FV6663" s="574"/>
      <c r="FW6663" s="574"/>
      <c r="FX6663" s="574"/>
      <c r="FY6663" s="574"/>
      <c r="FZ6663" s="574"/>
      <c r="GA6663" s="574"/>
      <c r="GB6663" s="574"/>
      <c r="GC6663" s="574"/>
      <c r="GD6663" s="574"/>
      <c r="GE6663" s="574"/>
      <c r="GF6663" s="574"/>
      <c r="GG6663" s="574"/>
      <c r="GH6663" s="574"/>
      <c r="GI6663" s="574"/>
      <c r="GJ6663" s="574"/>
      <c r="GK6663" s="574"/>
      <c r="GL6663" s="574"/>
      <c r="GM6663" s="574"/>
      <c r="GN6663" s="574"/>
      <c r="GO6663" s="574"/>
      <c r="GP6663" s="574"/>
      <c r="GQ6663" s="574"/>
      <c r="GR6663" s="574"/>
      <c r="GS6663" s="574"/>
      <c r="GT6663" s="574"/>
      <c r="GU6663" s="574"/>
      <c r="GV6663" s="574"/>
      <c r="GW6663" s="574"/>
      <c r="GX6663" s="574"/>
      <c r="GY6663" s="574"/>
      <c r="GZ6663" s="574"/>
      <c r="HA6663" s="574"/>
      <c r="HB6663" s="574"/>
      <c r="HC6663" s="574"/>
      <c r="HD6663" s="574"/>
      <c r="HE6663" s="574"/>
      <c r="HF6663" s="574"/>
      <c r="HG6663" s="574"/>
      <c r="HH6663" s="574"/>
      <c r="HI6663" s="574"/>
      <c r="HJ6663" s="574"/>
      <c r="HK6663" s="574"/>
      <c r="HL6663" s="574"/>
      <c r="HM6663" s="574"/>
      <c r="HN6663" s="574"/>
      <c r="HO6663" s="574"/>
      <c r="HP6663" s="574"/>
      <c r="HQ6663" s="574"/>
      <c r="HR6663" s="574"/>
      <c r="HS6663" s="574"/>
      <c r="HT6663" s="19"/>
      <c r="HU6663" s="19"/>
      <c r="HV6663" s="19"/>
      <c r="HW6663" s="19"/>
      <c r="HX6663" s="19"/>
      <c r="HY6663" s="19"/>
      <c r="HZ6663" s="19"/>
      <c r="IA6663" s="19"/>
      <c r="IB6663" s="19"/>
      <c r="IC6663" s="19"/>
      <c r="ID6663" s="19"/>
      <c r="IE6663" s="19"/>
      <c r="IF6663" s="19"/>
      <c r="IG6663" s="19"/>
      <c r="IH6663" s="19"/>
    </row>
    <row r="6664" spans="1:242">
      <c r="A6664" s="577">
        <v>23</v>
      </c>
      <c r="B6664" s="210" t="s">
        <v>1668</v>
      </c>
      <c r="C6664" s="575"/>
      <c r="D6664" s="297"/>
      <c r="E6664" s="195">
        <f t="shared" si="429"/>
        <v>3</v>
      </c>
      <c r="F6664" s="187">
        <v>3</v>
      </c>
      <c r="G6664" s="187"/>
      <c r="H6664" s="187"/>
      <c r="I6664" s="573"/>
      <c r="J6664" s="574"/>
      <c r="K6664" s="574"/>
      <c r="L6664" s="574"/>
      <c r="M6664" s="574"/>
      <c r="N6664" s="574"/>
      <c r="O6664" s="574"/>
      <c r="P6664" s="574"/>
      <c r="Q6664" s="574"/>
      <c r="R6664" s="574"/>
      <c r="S6664" s="574"/>
      <c r="T6664" s="574"/>
      <c r="U6664" s="574"/>
      <c r="V6664" s="574"/>
      <c r="W6664" s="574"/>
      <c r="X6664" s="574"/>
      <c r="Y6664" s="574"/>
      <c r="Z6664" s="574"/>
      <c r="AA6664" s="574"/>
      <c r="AB6664" s="574"/>
      <c r="AC6664" s="574"/>
      <c r="AD6664" s="574"/>
      <c r="AE6664" s="574"/>
      <c r="AF6664" s="574"/>
      <c r="AG6664" s="574"/>
      <c r="AH6664" s="574"/>
      <c r="AI6664" s="574"/>
      <c r="AJ6664" s="574"/>
      <c r="AK6664" s="574"/>
      <c r="AL6664" s="574"/>
      <c r="AM6664" s="574"/>
      <c r="AN6664" s="574"/>
      <c r="AO6664" s="574"/>
      <c r="AP6664" s="574"/>
      <c r="AQ6664" s="574"/>
      <c r="AR6664" s="574"/>
      <c r="AS6664" s="574"/>
      <c r="AT6664" s="574"/>
      <c r="AU6664" s="574"/>
      <c r="AV6664" s="574"/>
      <c r="AW6664" s="574"/>
      <c r="AX6664" s="574"/>
      <c r="AY6664" s="574"/>
      <c r="AZ6664" s="574"/>
      <c r="BA6664" s="574"/>
      <c r="BB6664" s="574"/>
      <c r="BC6664" s="574"/>
      <c r="BD6664" s="574"/>
      <c r="BE6664" s="574"/>
      <c r="BF6664" s="574"/>
      <c r="BG6664" s="574"/>
      <c r="BH6664" s="574"/>
      <c r="BI6664" s="574"/>
      <c r="BJ6664" s="574"/>
      <c r="BK6664" s="574"/>
      <c r="BL6664" s="574"/>
      <c r="BM6664" s="574"/>
      <c r="BN6664" s="574"/>
      <c r="BO6664" s="574"/>
      <c r="BP6664" s="574"/>
      <c r="BQ6664" s="574"/>
      <c r="BR6664" s="574"/>
      <c r="BS6664" s="574"/>
      <c r="BT6664" s="574"/>
      <c r="BU6664" s="574"/>
      <c r="BV6664" s="574"/>
      <c r="BW6664" s="574"/>
      <c r="BX6664" s="574"/>
      <c r="BY6664" s="574"/>
      <c r="BZ6664" s="574"/>
      <c r="CA6664" s="574"/>
      <c r="CB6664" s="574"/>
      <c r="CC6664" s="574"/>
      <c r="CD6664" s="574"/>
      <c r="CE6664" s="574"/>
      <c r="CF6664" s="574"/>
      <c r="CG6664" s="574"/>
      <c r="CH6664" s="574"/>
      <c r="CI6664" s="574"/>
      <c r="CJ6664" s="574"/>
      <c r="CK6664" s="574"/>
      <c r="CL6664" s="574"/>
      <c r="CM6664" s="574"/>
      <c r="CN6664" s="574"/>
      <c r="CO6664" s="574"/>
      <c r="CP6664" s="574"/>
      <c r="CQ6664" s="574"/>
      <c r="CR6664" s="574"/>
      <c r="CS6664" s="574"/>
      <c r="CT6664" s="574"/>
      <c r="CU6664" s="574"/>
      <c r="CV6664" s="574"/>
      <c r="CW6664" s="574"/>
      <c r="CX6664" s="574"/>
      <c r="CY6664" s="574"/>
      <c r="CZ6664" s="574"/>
      <c r="DA6664" s="574"/>
      <c r="DB6664" s="574"/>
      <c r="DC6664" s="574"/>
      <c r="DD6664" s="574"/>
      <c r="DE6664" s="574"/>
      <c r="DF6664" s="574"/>
      <c r="DG6664" s="574"/>
      <c r="DH6664" s="574"/>
      <c r="DI6664" s="574"/>
      <c r="DJ6664" s="574"/>
      <c r="DK6664" s="574"/>
      <c r="DL6664" s="574"/>
      <c r="DM6664" s="574"/>
      <c r="DN6664" s="574"/>
      <c r="DO6664" s="574"/>
      <c r="DP6664" s="574"/>
      <c r="DQ6664" s="574"/>
      <c r="DR6664" s="574"/>
      <c r="DS6664" s="574"/>
      <c r="DT6664" s="574"/>
      <c r="DU6664" s="574"/>
      <c r="DV6664" s="574"/>
      <c r="DW6664" s="574"/>
      <c r="DX6664" s="574"/>
      <c r="DY6664" s="574"/>
      <c r="DZ6664" s="574"/>
      <c r="EA6664" s="574"/>
      <c r="EB6664" s="574"/>
      <c r="EC6664" s="574"/>
      <c r="ED6664" s="574"/>
      <c r="EE6664" s="574"/>
      <c r="EF6664" s="574"/>
      <c r="EG6664" s="574"/>
      <c r="EH6664" s="574"/>
      <c r="EI6664" s="574"/>
      <c r="EJ6664" s="574"/>
      <c r="EK6664" s="574"/>
      <c r="EL6664" s="574"/>
      <c r="EM6664" s="574"/>
      <c r="EN6664" s="574"/>
      <c r="EO6664" s="574"/>
      <c r="EP6664" s="574"/>
      <c r="EQ6664" s="574"/>
      <c r="ER6664" s="574"/>
      <c r="ES6664" s="574"/>
      <c r="ET6664" s="574"/>
      <c r="EU6664" s="574"/>
      <c r="EV6664" s="574"/>
      <c r="EW6664" s="574"/>
      <c r="EX6664" s="574"/>
      <c r="EY6664" s="574"/>
      <c r="EZ6664" s="574"/>
      <c r="FA6664" s="574"/>
      <c r="FB6664" s="574"/>
      <c r="FC6664" s="574"/>
      <c r="FD6664" s="574"/>
      <c r="FE6664" s="574"/>
      <c r="FF6664" s="574"/>
      <c r="FG6664" s="574"/>
      <c r="FH6664" s="574"/>
      <c r="FI6664" s="574"/>
      <c r="FJ6664" s="574"/>
      <c r="FK6664" s="574"/>
      <c r="FL6664" s="574"/>
      <c r="FM6664" s="574"/>
      <c r="FN6664" s="574"/>
      <c r="FO6664" s="574"/>
      <c r="FP6664" s="574"/>
      <c r="FQ6664" s="574"/>
      <c r="FR6664" s="574"/>
      <c r="FS6664" s="574"/>
      <c r="FT6664" s="574"/>
      <c r="FU6664" s="574"/>
      <c r="FV6664" s="574"/>
      <c r="FW6664" s="574"/>
      <c r="FX6664" s="574"/>
      <c r="FY6664" s="574"/>
      <c r="FZ6664" s="574"/>
      <c r="GA6664" s="574"/>
      <c r="GB6664" s="574"/>
      <c r="GC6664" s="574"/>
      <c r="GD6664" s="574"/>
      <c r="GE6664" s="574"/>
      <c r="GF6664" s="574"/>
      <c r="GG6664" s="574"/>
      <c r="GH6664" s="574"/>
      <c r="GI6664" s="574"/>
      <c r="GJ6664" s="574"/>
      <c r="GK6664" s="574"/>
      <c r="GL6664" s="574"/>
      <c r="GM6664" s="574"/>
      <c r="GN6664" s="574"/>
      <c r="GO6664" s="574"/>
      <c r="GP6664" s="574"/>
      <c r="GQ6664" s="574"/>
      <c r="GR6664" s="574"/>
      <c r="GS6664" s="574"/>
      <c r="GT6664" s="574"/>
      <c r="GU6664" s="574"/>
      <c r="GV6664" s="574"/>
      <c r="GW6664" s="574"/>
      <c r="GX6664" s="574"/>
      <c r="GY6664" s="574"/>
      <c r="GZ6664" s="574"/>
      <c r="HA6664" s="574"/>
      <c r="HB6664" s="574"/>
      <c r="HC6664" s="574"/>
      <c r="HD6664" s="574"/>
      <c r="HE6664" s="574"/>
      <c r="HF6664" s="574"/>
      <c r="HG6664" s="574"/>
      <c r="HH6664" s="574"/>
      <c r="HI6664" s="574"/>
      <c r="HJ6664" s="574"/>
      <c r="HK6664" s="574"/>
      <c r="HL6664" s="574"/>
      <c r="HM6664" s="574"/>
      <c r="HN6664" s="574"/>
      <c r="HO6664" s="574"/>
      <c r="HP6664" s="574"/>
      <c r="HQ6664" s="574"/>
      <c r="HR6664" s="574"/>
      <c r="HS6664" s="574"/>
      <c r="HT6664" s="19"/>
      <c r="HU6664" s="19"/>
      <c r="HV6664" s="19"/>
      <c r="HW6664" s="19"/>
      <c r="HX6664" s="19"/>
      <c r="HY6664" s="19"/>
      <c r="HZ6664" s="19"/>
      <c r="IA6664" s="19"/>
      <c r="IB6664" s="19"/>
      <c r="IC6664" s="19"/>
      <c r="ID6664" s="19"/>
      <c r="IE6664" s="19"/>
      <c r="IF6664" s="19"/>
      <c r="IG6664" s="19"/>
      <c r="IH6664" s="19"/>
    </row>
    <row r="6665" spans="1:242">
      <c r="A6665" s="577">
        <v>24</v>
      </c>
      <c r="B6665" s="210" t="s">
        <v>7706</v>
      </c>
      <c r="C6665" s="575"/>
      <c r="D6665" s="297"/>
      <c r="E6665" s="195">
        <f t="shared" si="429"/>
        <v>0</v>
      </c>
      <c r="F6665" s="187"/>
      <c r="G6665" s="187"/>
      <c r="H6665" s="187"/>
      <c r="I6665" s="573"/>
      <c r="J6665" s="574"/>
      <c r="K6665" s="574"/>
      <c r="L6665" s="574"/>
      <c r="M6665" s="574"/>
      <c r="N6665" s="574"/>
      <c r="O6665" s="574"/>
      <c r="P6665" s="574"/>
      <c r="Q6665" s="574"/>
      <c r="R6665" s="574"/>
      <c r="S6665" s="574"/>
      <c r="T6665" s="574"/>
      <c r="U6665" s="574"/>
      <c r="V6665" s="574"/>
      <c r="W6665" s="574"/>
      <c r="X6665" s="574"/>
      <c r="Y6665" s="574"/>
      <c r="Z6665" s="574"/>
      <c r="AA6665" s="574"/>
      <c r="AB6665" s="574"/>
      <c r="AC6665" s="574"/>
      <c r="AD6665" s="574"/>
      <c r="AE6665" s="574"/>
      <c r="AF6665" s="574"/>
      <c r="AG6665" s="574"/>
      <c r="AH6665" s="574"/>
      <c r="AI6665" s="574"/>
      <c r="AJ6665" s="574"/>
      <c r="AK6665" s="574"/>
      <c r="AL6665" s="574"/>
      <c r="AM6665" s="574"/>
      <c r="AN6665" s="574"/>
      <c r="AO6665" s="574"/>
      <c r="AP6665" s="574"/>
      <c r="AQ6665" s="574"/>
      <c r="AR6665" s="574"/>
      <c r="AS6665" s="574"/>
      <c r="AT6665" s="574"/>
      <c r="AU6665" s="574"/>
      <c r="AV6665" s="574"/>
      <c r="AW6665" s="574"/>
      <c r="AX6665" s="574"/>
      <c r="AY6665" s="574"/>
      <c r="AZ6665" s="574"/>
      <c r="BA6665" s="574"/>
      <c r="BB6665" s="574"/>
      <c r="BC6665" s="574"/>
      <c r="BD6665" s="574"/>
      <c r="BE6665" s="574"/>
      <c r="BF6665" s="574"/>
      <c r="BG6665" s="574"/>
      <c r="BH6665" s="574"/>
      <c r="BI6665" s="574"/>
      <c r="BJ6665" s="574"/>
      <c r="BK6665" s="574"/>
      <c r="BL6665" s="574"/>
      <c r="BM6665" s="574"/>
      <c r="BN6665" s="574"/>
      <c r="BO6665" s="574"/>
      <c r="BP6665" s="574"/>
      <c r="BQ6665" s="574"/>
      <c r="BR6665" s="574"/>
      <c r="BS6665" s="574"/>
      <c r="BT6665" s="574"/>
      <c r="BU6665" s="574"/>
      <c r="BV6665" s="574"/>
      <c r="BW6665" s="574"/>
      <c r="BX6665" s="574"/>
      <c r="BY6665" s="574"/>
      <c r="BZ6665" s="574"/>
      <c r="CA6665" s="574"/>
      <c r="CB6665" s="574"/>
      <c r="CC6665" s="574"/>
      <c r="CD6665" s="574"/>
      <c r="CE6665" s="574"/>
      <c r="CF6665" s="574"/>
      <c r="CG6665" s="574"/>
      <c r="CH6665" s="574"/>
      <c r="CI6665" s="574"/>
      <c r="CJ6665" s="574"/>
      <c r="CK6665" s="574"/>
      <c r="CL6665" s="574"/>
      <c r="CM6665" s="574"/>
      <c r="CN6665" s="574"/>
      <c r="CO6665" s="574"/>
      <c r="CP6665" s="574"/>
      <c r="CQ6665" s="574"/>
      <c r="CR6665" s="574"/>
      <c r="CS6665" s="574"/>
      <c r="CT6665" s="574"/>
      <c r="CU6665" s="574"/>
      <c r="CV6665" s="574"/>
      <c r="CW6665" s="574"/>
      <c r="CX6665" s="574"/>
      <c r="CY6665" s="574"/>
      <c r="CZ6665" s="574"/>
      <c r="DA6665" s="574"/>
      <c r="DB6665" s="574"/>
      <c r="DC6665" s="574"/>
      <c r="DD6665" s="574"/>
      <c r="DE6665" s="574"/>
      <c r="DF6665" s="574"/>
      <c r="DG6665" s="574"/>
      <c r="DH6665" s="574"/>
      <c r="DI6665" s="574"/>
      <c r="DJ6665" s="574"/>
      <c r="DK6665" s="574"/>
      <c r="DL6665" s="574"/>
      <c r="DM6665" s="574"/>
      <c r="DN6665" s="574"/>
      <c r="DO6665" s="574"/>
      <c r="DP6665" s="574"/>
      <c r="DQ6665" s="574"/>
      <c r="DR6665" s="574"/>
      <c r="DS6665" s="574"/>
      <c r="DT6665" s="574"/>
      <c r="DU6665" s="574"/>
      <c r="DV6665" s="574"/>
      <c r="DW6665" s="574"/>
      <c r="DX6665" s="574"/>
      <c r="DY6665" s="574"/>
      <c r="DZ6665" s="574"/>
      <c r="EA6665" s="574"/>
      <c r="EB6665" s="574"/>
      <c r="EC6665" s="574"/>
      <c r="ED6665" s="574"/>
      <c r="EE6665" s="574"/>
      <c r="EF6665" s="574"/>
      <c r="EG6665" s="574"/>
      <c r="EH6665" s="574"/>
      <c r="EI6665" s="574"/>
      <c r="EJ6665" s="574"/>
      <c r="EK6665" s="574"/>
      <c r="EL6665" s="574"/>
      <c r="EM6665" s="574"/>
      <c r="EN6665" s="574"/>
      <c r="EO6665" s="574"/>
      <c r="EP6665" s="574"/>
      <c r="EQ6665" s="574"/>
      <c r="ER6665" s="574"/>
      <c r="ES6665" s="574"/>
      <c r="ET6665" s="574"/>
      <c r="EU6665" s="574"/>
      <c r="EV6665" s="574"/>
      <c r="EW6665" s="574"/>
      <c r="EX6665" s="574"/>
      <c r="EY6665" s="574"/>
      <c r="EZ6665" s="574"/>
      <c r="FA6665" s="574"/>
      <c r="FB6665" s="574"/>
      <c r="FC6665" s="574"/>
      <c r="FD6665" s="574"/>
      <c r="FE6665" s="574"/>
      <c r="FF6665" s="574"/>
      <c r="FG6665" s="574"/>
      <c r="FH6665" s="574"/>
      <c r="FI6665" s="574"/>
      <c r="FJ6665" s="574"/>
      <c r="FK6665" s="574"/>
      <c r="FL6665" s="574"/>
      <c r="FM6665" s="574"/>
      <c r="FN6665" s="574"/>
      <c r="FO6665" s="574"/>
      <c r="FP6665" s="574"/>
      <c r="FQ6665" s="574"/>
      <c r="FR6665" s="574"/>
      <c r="FS6665" s="574"/>
      <c r="FT6665" s="574"/>
      <c r="FU6665" s="574"/>
      <c r="FV6665" s="574"/>
      <c r="FW6665" s="574"/>
      <c r="FX6665" s="574"/>
      <c r="FY6665" s="574"/>
      <c r="FZ6665" s="574"/>
      <c r="GA6665" s="574"/>
      <c r="GB6665" s="574"/>
      <c r="GC6665" s="574"/>
      <c r="GD6665" s="574"/>
      <c r="GE6665" s="574"/>
      <c r="GF6665" s="574"/>
      <c r="GG6665" s="574"/>
      <c r="GH6665" s="574"/>
      <c r="GI6665" s="574"/>
      <c r="GJ6665" s="574"/>
      <c r="GK6665" s="574"/>
      <c r="GL6665" s="574"/>
      <c r="GM6665" s="574"/>
      <c r="GN6665" s="574"/>
      <c r="GO6665" s="574"/>
      <c r="GP6665" s="574"/>
      <c r="GQ6665" s="574"/>
      <c r="GR6665" s="574"/>
      <c r="GS6665" s="574"/>
      <c r="GT6665" s="574"/>
      <c r="GU6665" s="574"/>
      <c r="GV6665" s="574"/>
      <c r="GW6665" s="574"/>
      <c r="GX6665" s="574"/>
      <c r="GY6665" s="574"/>
      <c r="GZ6665" s="574"/>
      <c r="HA6665" s="574"/>
      <c r="HB6665" s="574"/>
      <c r="HC6665" s="574"/>
      <c r="HD6665" s="574"/>
      <c r="HE6665" s="574"/>
      <c r="HF6665" s="574"/>
      <c r="HG6665" s="574"/>
      <c r="HH6665" s="574"/>
      <c r="HI6665" s="574"/>
      <c r="HJ6665" s="574"/>
      <c r="HK6665" s="574"/>
      <c r="HL6665" s="574"/>
      <c r="HM6665" s="574"/>
      <c r="HN6665" s="574"/>
      <c r="HO6665" s="574"/>
      <c r="HP6665" s="574"/>
      <c r="HQ6665" s="574"/>
      <c r="HR6665" s="574"/>
      <c r="HS6665" s="574"/>
      <c r="HT6665" s="19"/>
      <c r="HU6665" s="19"/>
      <c r="HV6665" s="19"/>
      <c r="HW6665" s="19"/>
      <c r="HX6665" s="19"/>
      <c r="HY6665" s="19"/>
      <c r="HZ6665" s="19"/>
      <c r="IA6665" s="19"/>
      <c r="IB6665" s="19"/>
      <c r="IC6665" s="19"/>
      <c r="ID6665" s="19"/>
      <c r="IE6665" s="19"/>
      <c r="IF6665" s="19"/>
      <c r="IG6665" s="19"/>
      <c r="IH6665" s="19"/>
    </row>
    <row r="6666" spans="1:242">
      <c r="A6666" s="577">
        <v>25</v>
      </c>
      <c r="B6666" s="210" t="s">
        <v>2835</v>
      </c>
      <c r="C6666" s="575"/>
      <c r="D6666" s="297"/>
      <c r="E6666" s="195">
        <f t="shared" si="429"/>
        <v>0</v>
      </c>
      <c r="F6666" s="187"/>
      <c r="G6666" s="187"/>
      <c r="H6666" s="187"/>
      <c r="I6666" s="573"/>
      <c r="J6666" s="574"/>
      <c r="K6666" s="574"/>
      <c r="L6666" s="574"/>
      <c r="M6666" s="574"/>
      <c r="N6666" s="574"/>
      <c r="O6666" s="574"/>
      <c r="P6666" s="574"/>
      <c r="Q6666" s="574"/>
      <c r="R6666" s="574"/>
      <c r="S6666" s="574"/>
      <c r="T6666" s="574"/>
      <c r="U6666" s="574"/>
      <c r="V6666" s="574"/>
      <c r="W6666" s="574"/>
      <c r="X6666" s="574"/>
      <c r="Y6666" s="574"/>
      <c r="Z6666" s="574"/>
      <c r="AA6666" s="574"/>
      <c r="AB6666" s="574"/>
      <c r="AC6666" s="574"/>
      <c r="AD6666" s="574"/>
      <c r="AE6666" s="574"/>
      <c r="AF6666" s="574"/>
      <c r="AG6666" s="574"/>
      <c r="AH6666" s="574"/>
      <c r="AI6666" s="574"/>
      <c r="AJ6666" s="574"/>
      <c r="AK6666" s="574"/>
      <c r="AL6666" s="574"/>
      <c r="AM6666" s="574"/>
      <c r="AN6666" s="574"/>
      <c r="AO6666" s="574"/>
      <c r="AP6666" s="574"/>
      <c r="AQ6666" s="574"/>
      <c r="AR6666" s="574"/>
      <c r="AS6666" s="574"/>
      <c r="AT6666" s="574"/>
      <c r="AU6666" s="574"/>
      <c r="AV6666" s="574"/>
      <c r="AW6666" s="574"/>
      <c r="AX6666" s="574"/>
      <c r="AY6666" s="574"/>
      <c r="AZ6666" s="574"/>
      <c r="BA6666" s="574"/>
      <c r="BB6666" s="574"/>
      <c r="BC6666" s="574"/>
      <c r="BD6666" s="574"/>
      <c r="BE6666" s="574"/>
      <c r="BF6666" s="574"/>
      <c r="BG6666" s="574"/>
      <c r="BH6666" s="574"/>
      <c r="BI6666" s="574"/>
      <c r="BJ6666" s="574"/>
      <c r="BK6666" s="574"/>
      <c r="BL6666" s="574"/>
      <c r="BM6666" s="574"/>
      <c r="BN6666" s="574"/>
      <c r="BO6666" s="574"/>
      <c r="BP6666" s="574"/>
      <c r="BQ6666" s="574"/>
      <c r="BR6666" s="574"/>
      <c r="BS6666" s="574"/>
      <c r="BT6666" s="574"/>
      <c r="BU6666" s="574"/>
      <c r="BV6666" s="574"/>
      <c r="BW6666" s="574"/>
      <c r="BX6666" s="574"/>
      <c r="BY6666" s="574"/>
      <c r="BZ6666" s="574"/>
      <c r="CA6666" s="574"/>
      <c r="CB6666" s="574"/>
      <c r="CC6666" s="574"/>
      <c r="CD6666" s="574"/>
      <c r="CE6666" s="574"/>
      <c r="CF6666" s="574"/>
      <c r="CG6666" s="574"/>
      <c r="CH6666" s="574"/>
      <c r="CI6666" s="574"/>
      <c r="CJ6666" s="574"/>
      <c r="CK6666" s="574"/>
      <c r="CL6666" s="574"/>
      <c r="CM6666" s="574"/>
      <c r="CN6666" s="574"/>
      <c r="CO6666" s="574"/>
      <c r="CP6666" s="574"/>
      <c r="CQ6666" s="574"/>
      <c r="CR6666" s="574"/>
      <c r="CS6666" s="574"/>
      <c r="CT6666" s="574"/>
      <c r="CU6666" s="574"/>
      <c r="CV6666" s="574"/>
      <c r="CW6666" s="574"/>
      <c r="CX6666" s="574"/>
      <c r="CY6666" s="574"/>
      <c r="CZ6666" s="574"/>
      <c r="DA6666" s="574"/>
      <c r="DB6666" s="574"/>
      <c r="DC6666" s="574"/>
      <c r="DD6666" s="574"/>
      <c r="DE6666" s="574"/>
      <c r="DF6666" s="574"/>
      <c r="DG6666" s="574"/>
      <c r="DH6666" s="574"/>
      <c r="DI6666" s="574"/>
      <c r="DJ6666" s="574"/>
      <c r="DK6666" s="574"/>
      <c r="DL6666" s="574"/>
      <c r="DM6666" s="574"/>
      <c r="DN6666" s="574"/>
      <c r="DO6666" s="574"/>
      <c r="DP6666" s="574"/>
      <c r="DQ6666" s="574"/>
      <c r="DR6666" s="574"/>
      <c r="DS6666" s="574"/>
      <c r="DT6666" s="574"/>
      <c r="DU6666" s="574"/>
      <c r="DV6666" s="574"/>
      <c r="DW6666" s="574"/>
      <c r="DX6666" s="574"/>
      <c r="DY6666" s="574"/>
      <c r="DZ6666" s="574"/>
      <c r="EA6666" s="574"/>
      <c r="EB6666" s="574"/>
      <c r="EC6666" s="574"/>
      <c r="ED6666" s="574"/>
      <c r="EE6666" s="574"/>
      <c r="EF6666" s="574"/>
      <c r="EG6666" s="574"/>
      <c r="EH6666" s="574"/>
      <c r="EI6666" s="574"/>
      <c r="EJ6666" s="574"/>
      <c r="EK6666" s="574"/>
      <c r="EL6666" s="574"/>
      <c r="EM6666" s="574"/>
      <c r="EN6666" s="574"/>
      <c r="EO6666" s="574"/>
      <c r="EP6666" s="574"/>
      <c r="EQ6666" s="574"/>
      <c r="ER6666" s="574"/>
      <c r="ES6666" s="574"/>
      <c r="ET6666" s="574"/>
      <c r="EU6666" s="574"/>
      <c r="EV6666" s="574"/>
      <c r="EW6666" s="574"/>
      <c r="EX6666" s="574"/>
      <c r="EY6666" s="574"/>
      <c r="EZ6666" s="574"/>
      <c r="FA6666" s="574"/>
      <c r="FB6666" s="574"/>
      <c r="FC6666" s="574"/>
      <c r="FD6666" s="574"/>
      <c r="FE6666" s="574"/>
      <c r="FF6666" s="574"/>
      <c r="FG6666" s="574"/>
      <c r="FH6666" s="574"/>
      <c r="FI6666" s="574"/>
      <c r="FJ6666" s="574"/>
      <c r="FK6666" s="574"/>
      <c r="FL6666" s="574"/>
      <c r="FM6666" s="574"/>
      <c r="FN6666" s="574"/>
      <c r="FO6666" s="574"/>
      <c r="FP6666" s="574"/>
      <c r="FQ6666" s="574"/>
      <c r="FR6666" s="574"/>
      <c r="FS6666" s="574"/>
      <c r="FT6666" s="574"/>
      <c r="FU6666" s="574"/>
      <c r="FV6666" s="574"/>
      <c r="FW6666" s="574"/>
      <c r="FX6666" s="574"/>
      <c r="FY6666" s="574"/>
      <c r="FZ6666" s="574"/>
      <c r="GA6666" s="574"/>
      <c r="GB6666" s="574"/>
      <c r="GC6666" s="574"/>
      <c r="GD6666" s="574"/>
      <c r="GE6666" s="574"/>
      <c r="GF6666" s="574"/>
      <c r="GG6666" s="574"/>
      <c r="GH6666" s="574"/>
      <c r="GI6666" s="574"/>
      <c r="GJ6666" s="574"/>
      <c r="GK6666" s="574"/>
      <c r="GL6666" s="574"/>
      <c r="GM6666" s="574"/>
      <c r="GN6666" s="574"/>
      <c r="GO6666" s="574"/>
      <c r="GP6666" s="574"/>
      <c r="GQ6666" s="574"/>
      <c r="GR6666" s="574"/>
      <c r="GS6666" s="574"/>
      <c r="GT6666" s="574"/>
      <c r="GU6666" s="574"/>
      <c r="GV6666" s="574"/>
      <c r="GW6666" s="574"/>
      <c r="GX6666" s="574"/>
      <c r="GY6666" s="574"/>
      <c r="GZ6666" s="574"/>
      <c r="HA6666" s="574"/>
      <c r="HB6666" s="574"/>
      <c r="HC6666" s="574"/>
      <c r="HD6666" s="574"/>
      <c r="HE6666" s="574"/>
      <c r="HF6666" s="574"/>
      <c r="HG6666" s="574"/>
      <c r="HH6666" s="574"/>
      <c r="HI6666" s="574"/>
      <c r="HJ6666" s="574"/>
      <c r="HK6666" s="574"/>
      <c r="HL6666" s="574"/>
      <c r="HM6666" s="574"/>
      <c r="HN6666" s="574"/>
      <c r="HO6666" s="574"/>
      <c r="HP6666" s="574"/>
      <c r="HQ6666" s="574"/>
      <c r="HR6666" s="574"/>
      <c r="HS6666" s="574"/>
      <c r="HT6666" s="19"/>
      <c r="HU6666" s="19"/>
      <c r="HV6666" s="19"/>
      <c r="HW6666" s="19"/>
      <c r="HX6666" s="19"/>
      <c r="HY6666" s="19"/>
      <c r="HZ6666" s="19"/>
      <c r="IA6666" s="19"/>
      <c r="IB6666" s="19"/>
      <c r="IC6666" s="19"/>
      <c r="ID6666" s="19"/>
      <c r="IE6666" s="19"/>
      <c r="IF6666" s="19"/>
      <c r="IG6666" s="19"/>
      <c r="IH6666" s="19"/>
    </row>
    <row r="6667" spans="1:242">
      <c r="A6667" s="577">
        <v>26</v>
      </c>
      <c r="B6667" s="210" t="s">
        <v>7707</v>
      </c>
      <c r="C6667" s="575"/>
      <c r="D6667" s="297"/>
      <c r="E6667" s="195">
        <f t="shared" si="429"/>
        <v>15</v>
      </c>
      <c r="F6667" s="187">
        <v>5</v>
      </c>
      <c r="G6667" s="187">
        <v>5</v>
      </c>
      <c r="H6667" s="187">
        <v>5</v>
      </c>
      <c r="I6667" s="573"/>
      <c r="J6667" s="574"/>
      <c r="K6667" s="574"/>
      <c r="L6667" s="574"/>
      <c r="M6667" s="574"/>
      <c r="N6667" s="574"/>
      <c r="O6667" s="574"/>
      <c r="P6667" s="574"/>
      <c r="Q6667" s="574"/>
      <c r="R6667" s="574"/>
      <c r="S6667" s="574"/>
      <c r="T6667" s="574"/>
      <c r="U6667" s="574"/>
      <c r="V6667" s="574"/>
      <c r="W6667" s="574"/>
      <c r="X6667" s="574"/>
      <c r="Y6667" s="574"/>
      <c r="Z6667" s="574"/>
      <c r="AA6667" s="574"/>
      <c r="AB6667" s="574"/>
      <c r="AC6667" s="574"/>
      <c r="AD6667" s="574"/>
      <c r="AE6667" s="574"/>
      <c r="AF6667" s="574"/>
      <c r="AG6667" s="574"/>
      <c r="AH6667" s="574"/>
      <c r="AI6667" s="574"/>
      <c r="AJ6667" s="574"/>
      <c r="AK6667" s="574"/>
      <c r="AL6667" s="574"/>
      <c r="AM6667" s="574"/>
      <c r="AN6667" s="574"/>
      <c r="AO6667" s="574"/>
      <c r="AP6667" s="574"/>
      <c r="AQ6667" s="574"/>
      <c r="AR6667" s="574"/>
      <c r="AS6667" s="574"/>
      <c r="AT6667" s="574"/>
      <c r="AU6667" s="574"/>
      <c r="AV6667" s="574"/>
      <c r="AW6667" s="574"/>
      <c r="AX6667" s="574"/>
      <c r="AY6667" s="574"/>
      <c r="AZ6667" s="574"/>
      <c r="BA6667" s="574"/>
      <c r="BB6667" s="574"/>
      <c r="BC6667" s="574"/>
      <c r="BD6667" s="574"/>
      <c r="BE6667" s="574"/>
      <c r="BF6667" s="574"/>
      <c r="BG6667" s="574"/>
      <c r="BH6667" s="574"/>
      <c r="BI6667" s="574"/>
      <c r="BJ6667" s="574"/>
      <c r="BK6667" s="574"/>
      <c r="BL6667" s="574"/>
      <c r="BM6667" s="574"/>
      <c r="BN6667" s="574"/>
      <c r="BO6667" s="574"/>
      <c r="BP6667" s="574"/>
      <c r="BQ6667" s="574"/>
      <c r="BR6667" s="574"/>
      <c r="BS6667" s="574"/>
      <c r="BT6667" s="574"/>
      <c r="BU6667" s="574"/>
      <c r="BV6667" s="574"/>
      <c r="BW6667" s="574"/>
      <c r="BX6667" s="574"/>
      <c r="BY6667" s="574"/>
      <c r="BZ6667" s="574"/>
      <c r="CA6667" s="574"/>
      <c r="CB6667" s="574"/>
      <c r="CC6667" s="574"/>
      <c r="CD6667" s="574"/>
      <c r="CE6667" s="574"/>
      <c r="CF6667" s="574"/>
      <c r="CG6667" s="574"/>
      <c r="CH6667" s="574"/>
      <c r="CI6667" s="574"/>
      <c r="CJ6667" s="574"/>
      <c r="CK6667" s="574"/>
      <c r="CL6667" s="574"/>
      <c r="CM6667" s="574"/>
      <c r="CN6667" s="574"/>
      <c r="CO6667" s="574"/>
      <c r="CP6667" s="574"/>
      <c r="CQ6667" s="574"/>
      <c r="CR6667" s="574"/>
      <c r="CS6667" s="574"/>
      <c r="CT6667" s="574"/>
      <c r="CU6667" s="574"/>
      <c r="CV6667" s="574"/>
      <c r="CW6667" s="574"/>
      <c r="CX6667" s="574"/>
      <c r="CY6667" s="574"/>
      <c r="CZ6667" s="574"/>
      <c r="DA6667" s="574"/>
      <c r="DB6667" s="574"/>
      <c r="DC6667" s="574"/>
      <c r="DD6667" s="574"/>
      <c r="DE6667" s="574"/>
      <c r="DF6667" s="574"/>
      <c r="DG6667" s="574"/>
      <c r="DH6667" s="574"/>
      <c r="DI6667" s="574"/>
      <c r="DJ6667" s="574"/>
      <c r="DK6667" s="574"/>
      <c r="DL6667" s="574"/>
      <c r="DM6667" s="574"/>
      <c r="DN6667" s="574"/>
      <c r="DO6667" s="574"/>
      <c r="DP6667" s="574"/>
      <c r="DQ6667" s="574"/>
      <c r="DR6667" s="574"/>
      <c r="DS6667" s="574"/>
      <c r="DT6667" s="574"/>
      <c r="DU6667" s="574"/>
      <c r="DV6667" s="574"/>
      <c r="DW6667" s="574"/>
      <c r="DX6667" s="574"/>
      <c r="DY6667" s="574"/>
      <c r="DZ6667" s="574"/>
      <c r="EA6667" s="574"/>
      <c r="EB6667" s="574"/>
      <c r="EC6667" s="574"/>
      <c r="ED6667" s="574"/>
      <c r="EE6667" s="574"/>
      <c r="EF6667" s="574"/>
      <c r="EG6667" s="574"/>
      <c r="EH6667" s="574"/>
      <c r="EI6667" s="574"/>
      <c r="EJ6667" s="574"/>
      <c r="EK6667" s="574"/>
      <c r="EL6667" s="574"/>
      <c r="EM6667" s="574"/>
      <c r="EN6667" s="574"/>
      <c r="EO6667" s="574"/>
      <c r="EP6667" s="574"/>
      <c r="EQ6667" s="574"/>
      <c r="ER6667" s="574"/>
      <c r="ES6667" s="574"/>
      <c r="ET6667" s="574"/>
      <c r="EU6667" s="574"/>
      <c r="EV6667" s="574"/>
      <c r="EW6667" s="574"/>
      <c r="EX6667" s="574"/>
      <c r="EY6667" s="574"/>
      <c r="EZ6667" s="574"/>
      <c r="FA6667" s="574"/>
      <c r="FB6667" s="574"/>
      <c r="FC6667" s="574"/>
      <c r="FD6667" s="574"/>
      <c r="FE6667" s="574"/>
      <c r="FF6667" s="574"/>
      <c r="FG6667" s="574"/>
      <c r="FH6667" s="574"/>
      <c r="FI6667" s="574"/>
      <c r="FJ6667" s="574"/>
      <c r="FK6667" s="574"/>
      <c r="FL6667" s="574"/>
      <c r="FM6667" s="574"/>
      <c r="FN6667" s="574"/>
      <c r="FO6667" s="574"/>
      <c r="FP6667" s="574"/>
      <c r="FQ6667" s="574"/>
      <c r="FR6667" s="574"/>
      <c r="FS6667" s="574"/>
      <c r="FT6667" s="574"/>
      <c r="FU6667" s="574"/>
      <c r="FV6667" s="574"/>
      <c r="FW6667" s="574"/>
      <c r="FX6667" s="574"/>
      <c r="FY6667" s="574"/>
      <c r="FZ6667" s="574"/>
      <c r="GA6667" s="574"/>
      <c r="GB6667" s="574"/>
      <c r="GC6667" s="574"/>
      <c r="GD6667" s="574"/>
      <c r="GE6667" s="574"/>
      <c r="GF6667" s="574"/>
      <c r="GG6667" s="574"/>
      <c r="GH6667" s="574"/>
      <c r="GI6667" s="574"/>
      <c r="GJ6667" s="574"/>
      <c r="GK6667" s="574"/>
      <c r="GL6667" s="574"/>
      <c r="GM6667" s="574"/>
      <c r="GN6667" s="574"/>
      <c r="GO6667" s="574"/>
      <c r="GP6667" s="574"/>
      <c r="GQ6667" s="574"/>
      <c r="GR6667" s="574"/>
      <c r="GS6667" s="574"/>
      <c r="GT6667" s="574"/>
      <c r="GU6667" s="574"/>
      <c r="GV6667" s="574"/>
      <c r="GW6667" s="574"/>
      <c r="GX6667" s="574"/>
      <c r="GY6667" s="574"/>
      <c r="GZ6667" s="574"/>
      <c r="HA6667" s="574"/>
      <c r="HB6667" s="574"/>
      <c r="HC6667" s="574"/>
      <c r="HD6667" s="574"/>
      <c r="HE6667" s="574"/>
      <c r="HF6667" s="574"/>
      <c r="HG6667" s="574"/>
      <c r="HH6667" s="574"/>
      <c r="HI6667" s="574"/>
      <c r="HJ6667" s="574"/>
      <c r="HK6667" s="574"/>
      <c r="HL6667" s="574"/>
      <c r="HM6667" s="574"/>
      <c r="HN6667" s="574"/>
      <c r="HO6667" s="574"/>
      <c r="HP6667" s="574"/>
      <c r="HQ6667" s="574"/>
      <c r="HR6667" s="574"/>
      <c r="HS6667" s="574"/>
      <c r="HT6667" s="19"/>
      <c r="HU6667" s="19"/>
      <c r="HV6667" s="19"/>
      <c r="HW6667" s="19"/>
      <c r="HX6667" s="19"/>
      <c r="HY6667" s="19"/>
      <c r="HZ6667" s="19"/>
      <c r="IA6667" s="19"/>
      <c r="IB6667" s="19"/>
      <c r="IC6667" s="19"/>
      <c r="ID6667" s="19"/>
      <c r="IE6667" s="19"/>
      <c r="IF6667" s="19"/>
      <c r="IG6667" s="19"/>
      <c r="IH6667" s="19"/>
    </row>
    <row r="6668" spans="1:242">
      <c r="A6668" s="577">
        <v>27</v>
      </c>
      <c r="B6668" s="210" t="s">
        <v>7708</v>
      </c>
      <c r="C6668" s="575"/>
      <c r="D6668" s="297"/>
      <c r="E6668" s="195">
        <f t="shared" si="429"/>
        <v>1</v>
      </c>
      <c r="F6668" s="187">
        <v>1</v>
      </c>
      <c r="G6668" s="187"/>
      <c r="H6668" s="187"/>
      <c r="I6668" s="573"/>
      <c r="J6668" s="574"/>
      <c r="K6668" s="574"/>
      <c r="L6668" s="574"/>
      <c r="M6668" s="574"/>
      <c r="N6668" s="574"/>
      <c r="O6668" s="574"/>
      <c r="P6668" s="574"/>
      <c r="Q6668" s="574"/>
      <c r="R6668" s="574"/>
      <c r="S6668" s="574"/>
      <c r="T6668" s="574"/>
      <c r="U6668" s="574"/>
      <c r="V6668" s="574"/>
      <c r="W6668" s="574"/>
      <c r="X6668" s="574"/>
      <c r="Y6668" s="574"/>
      <c r="Z6668" s="574"/>
      <c r="AA6668" s="574"/>
      <c r="AB6668" s="574"/>
      <c r="AC6668" s="574"/>
      <c r="AD6668" s="574"/>
      <c r="AE6668" s="574"/>
      <c r="AF6668" s="574"/>
      <c r="AG6668" s="574"/>
      <c r="AH6668" s="574"/>
      <c r="AI6668" s="574"/>
      <c r="AJ6668" s="574"/>
      <c r="AK6668" s="574"/>
      <c r="AL6668" s="574"/>
      <c r="AM6668" s="574"/>
      <c r="AN6668" s="574"/>
      <c r="AO6668" s="574"/>
      <c r="AP6668" s="574"/>
      <c r="AQ6668" s="574"/>
      <c r="AR6668" s="574"/>
      <c r="AS6668" s="574"/>
      <c r="AT6668" s="574"/>
      <c r="AU6668" s="574"/>
      <c r="AV6668" s="574"/>
      <c r="AW6668" s="574"/>
      <c r="AX6668" s="574"/>
      <c r="AY6668" s="574"/>
      <c r="AZ6668" s="574"/>
      <c r="BA6668" s="574"/>
      <c r="BB6668" s="574"/>
      <c r="BC6668" s="574"/>
      <c r="BD6668" s="574"/>
      <c r="BE6668" s="574"/>
      <c r="BF6668" s="574"/>
      <c r="BG6668" s="574"/>
      <c r="BH6668" s="574"/>
      <c r="BI6668" s="574"/>
      <c r="BJ6668" s="574"/>
      <c r="BK6668" s="574"/>
      <c r="BL6668" s="574"/>
      <c r="BM6668" s="574"/>
      <c r="BN6668" s="574"/>
      <c r="BO6668" s="574"/>
      <c r="BP6668" s="574"/>
      <c r="BQ6668" s="574"/>
      <c r="BR6668" s="574"/>
      <c r="BS6668" s="574"/>
      <c r="BT6668" s="574"/>
      <c r="BU6668" s="574"/>
      <c r="BV6668" s="574"/>
      <c r="BW6668" s="574"/>
      <c r="BX6668" s="574"/>
      <c r="BY6668" s="574"/>
      <c r="BZ6668" s="574"/>
      <c r="CA6668" s="574"/>
      <c r="CB6668" s="574"/>
      <c r="CC6668" s="574"/>
      <c r="CD6668" s="574"/>
      <c r="CE6668" s="574"/>
      <c r="CF6668" s="574"/>
      <c r="CG6668" s="574"/>
      <c r="CH6668" s="574"/>
      <c r="CI6668" s="574"/>
      <c r="CJ6668" s="574"/>
      <c r="CK6668" s="574"/>
      <c r="CL6668" s="574"/>
      <c r="CM6668" s="574"/>
      <c r="CN6668" s="574"/>
      <c r="CO6668" s="574"/>
      <c r="CP6668" s="574"/>
      <c r="CQ6668" s="574"/>
      <c r="CR6668" s="574"/>
      <c r="CS6668" s="574"/>
      <c r="CT6668" s="574"/>
      <c r="CU6668" s="574"/>
      <c r="CV6668" s="574"/>
      <c r="CW6668" s="574"/>
      <c r="CX6668" s="574"/>
      <c r="CY6668" s="574"/>
      <c r="CZ6668" s="574"/>
      <c r="DA6668" s="574"/>
      <c r="DB6668" s="574"/>
      <c r="DC6668" s="574"/>
      <c r="DD6668" s="574"/>
      <c r="DE6668" s="574"/>
      <c r="DF6668" s="574"/>
      <c r="DG6668" s="574"/>
      <c r="DH6668" s="574"/>
      <c r="DI6668" s="574"/>
      <c r="DJ6668" s="574"/>
      <c r="DK6668" s="574"/>
      <c r="DL6668" s="574"/>
      <c r="DM6668" s="574"/>
      <c r="DN6668" s="574"/>
      <c r="DO6668" s="574"/>
      <c r="DP6668" s="574"/>
      <c r="DQ6668" s="574"/>
      <c r="DR6668" s="574"/>
      <c r="DS6668" s="574"/>
      <c r="DT6668" s="574"/>
      <c r="DU6668" s="574"/>
      <c r="DV6668" s="574"/>
      <c r="DW6668" s="574"/>
      <c r="DX6668" s="574"/>
      <c r="DY6668" s="574"/>
      <c r="DZ6668" s="574"/>
      <c r="EA6668" s="574"/>
      <c r="EB6668" s="574"/>
      <c r="EC6668" s="574"/>
      <c r="ED6668" s="574"/>
      <c r="EE6668" s="574"/>
      <c r="EF6668" s="574"/>
      <c r="EG6668" s="574"/>
      <c r="EH6668" s="574"/>
      <c r="EI6668" s="574"/>
      <c r="EJ6668" s="574"/>
      <c r="EK6668" s="574"/>
      <c r="EL6668" s="574"/>
      <c r="EM6668" s="574"/>
      <c r="EN6668" s="574"/>
      <c r="EO6668" s="574"/>
      <c r="EP6668" s="574"/>
      <c r="EQ6668" s="574"/>
      <c r="ER6668" s="574"/>
      <c r="ES6668" s="574"/>
      <c r="ET6668" s="574"/>
      <c r="EU6668" s="574"/>
      <c r="EV6668" s="574"/>
      <c r="EW6668" s="574"/>
      <c r="EX6668" s="574"/>
      <c r="EY6668" s="574"/>
      <c r="EZ6668" s="574"/>
      <c r="FA6668" s="574"/>
      <c r="FB6668" s="574"/>
      <c r="FC6668" s="574"/>
      <c r="FD6668" s="574"/>
      <c r="FE6668" s="574"/>
      <c r="FF6668" s="574"/>
      <c r="FG6668" s="574"/>
      <c r="FH6668" s="574"/>
      <c r="FI6668" s="574"/>
      <c r="FJ6668" s="574"/>
      <c r="FK6668" s="574"/>
      <c r="FL6668" s="574"/>
      <c r="FM6668" s="574"/>
      <c r="FN6668" s="574"/>
      <c r="FO6668" s="574"/>
      <c r="FP6668" s="574"/>
      <c r="FQ6668" s="574"/>
      <c r="FR6668" s="574"/>
      <c r="FS6668" s="574"/>
      <c r="FT6668" s="574"/>
      <c r="FU6668" s="574"/>
      <c r="FV6668" s="574"/>
      <c r="FW6668" s="574"/>
      <c r="FX6668" s="574"/>
      <c r="FY6668" s="574"/>
      <c r="FZ6668" s="574"/>
      <c r="GA6668" s="574"/>
      <c r="GB6668" s="574"/>
      <c r="GC6668" s="574"/>
      <c r="GD6668" s="574"/>
      <c r="GE6668" s="574"/>
      <c r="GF6668" s="574"/>
      <c r="GG6668" s="574"/>
      <c r="GH6668" s="574"/>
      <c r="GI6668" s="574"/>
      <c r="GJ6668" s="574"/>
      <c r="GK6668" s="574"/>
      <c r="GL6668" s="574"/>
      <c r="GM6668" s="574"/>
      <c r="GN6668" s="574"/>
      <c r="GO6668" s="574"/>
      <c r="GP6668" s="574"/>
      <c r="GQ6668" s="574"/>
      <c r="GR6668" s="574"/>
      <c r="GS6668" s="574"/>
      <c r="GT6668" s="574"/>
      <c r="GU6668" s="574"/>
      <c r="GV6668" s="574"/>
      <c r="GW6668" s="574"/>
      <c r="GX6668" s="574"/>
      <c r="GY6668" s="574"/>
      <c r="GZ6668" s="574"/>
      <c r="HA6668" s="574"/>
      <c r="HB6668" s="574"/>
      <c r="HC6668" s="574"/>
      <c r="HD6668" s="574"/>
      <c r="HE6668" s="574"/>
      <c r="HF6668" s="574"/>
      <c r="HG6668" s="574"/>
      <c r="HH6668" s="574"/>
      <c r="HI6668" s="574"/>
      <c r="HJ6668" s="574"/>
      <c r="HK6668" s="574"/>
      <c r="HL6668" s="574"/>
      <c r="HM6668" s="574"/>
      <c r="HN6668" s="574"/>
      <c r="HO6668" s="574"/>
      <c r="HP6668" s="574"/>
      <c r="HQ6668" s="574"/>
      <c r="HR6668" s="574"/>
      <c r="HS6668" s="574"/>
      <c r="HT6668" s="19"/>
      <c r="HU6668" s="19"/>
      <c r="HV6668" s="19"/>
      <c r="HW6668" s="19"/>
      <c r="HX6668" s="19"/>
      <c r="HY6668" s="19"/>
      <c r="HZ6668" s="19"/>
      <c r="IA6668" s="19"/>
      <c r="IB6668" s="19"/>
      <c r="IC6668" s="19"/>
      <c r="ID6668" s="19"/>
      <c r="IE6668" s="19"/>
      <c r="IF6668" s="19"/>
      <c r="IG6668" s="19"/>
      <c r="IH6668" s="19"/>
    </row>
    <row r="6669" spans="1:242">
      <c r="A6669" s="577">
        <v>28</v>
      </c>
      <c r="B6669" s="210" t="s">
        <v>7709</v>
      </c>
      <c r="C6669" s="575"/>
      <c r="D6669" s="297"/>
      <c r="E6669" s="195">
        <f t="shared" si="429"/>
        <v>0</v>
      </c>
      <c r="F6669" s="187"/>
      <c r="G6669" s="187"/>
      <c r="H6669" s="187"/>
      <c r="I6669" s="573"/>
      <c r="J6669" s="574"/>
      <c r="K6669" s="574"/>
      <c r="L6669" s="574"/>
      <c r="M6669" s="574"/>
      <c r="N6669" s="574"/>
      <c r="O6669" s="574"/>
      <c r="P6669" s="574"/>
      <c r="Q6669" s="574"/>
      <c r="R6669" s="574"/>
      <c r="S6669" s="574"/>
      <c r="T6669" s="574"/>
      <c r="U6669" s="574"/>
      <c r="V6669" s="574"/>
      <c r="W6669" s="574"/>
      <c r="X6669" s="574"/>
      <c r="Y6669" s="574"/>
      <c r="Z6669" s="574"/>
      <c r="AA6669" s="574"/>
      <c r="AB6669" s="574"/>
      <c r="AC6669" s="574"/>
      <c r="AD6669" s="574"/>
      <c r="AE6669" s="574"/>
      <c r="AF6669" s="574"/>
      <c r="AG6669" s="574"/>
      <c r="AH6669" s="574"/>
      <c r="AI6669" s="574"/>
      <c r="AJ6669" s="574"/>
      <c r="AK6669" s="574"/>
      <c r="AL6669" s="574"/>
      <c r="AM6669" s="574"/>
      <c r="AN6669" s="574"/>
      <c r="AO6669" s="574"/>
      <c r="AP6669" s="574"/>
      <c r="AQ6669" s="574"/>
      <c r="AR6669" s="574"/>
      <c r="AS6669" s="574"/>
      <c r="AT6669" s="574"/>
      <c r="AU6669" s="574"/>
      <c r="AV6669" s="574"/>
      <c r="AW6669" s="574"/>
      <c r="AX6669" s="574"/>
      <c r="AY6669" s="574"/>
      <c r="AZ6669" s="574"/>
      <c r="BA6669" s="574"/>
      <c r="BB6669" s="574"/>
      <c r="BC6669" s="574"/>
      <c r="BD6669" s="574"/>
      <c r="BE6669" s="574"/>
      <c r="BF6669" s="574"/>
      <c r="BG6669" s="574"/>
      <c r="BH6669" s="574"/>
      <c r="BI6669" s="574"/>
      <c r="BJ6669" s="574"/>
      <c r="BK6669" s="574"/>
      <c r="BL6669" s="574"/>
      <c r="BM6669" s="574"/>
      <c r="BN6669" s="574"/>
      <c r="BO6669" s="574"/>
      <c r="BP6669" s="574"/>
      <c r="BQ6669" s="574"/>
      <c r="BR6669" s="574"/>
      <c r="BS6669" s="574"/>
      <c r="BT6669" s="574"/>
      <c r="BU6669" s="574"/>
      <c r="BV6669" s="574"/>
      <c r="BW6669" s="574"/>
      <c r="BX6669" s="574"/>
      <c r="BY6669" s="574"/>
      <c r="BZ6669" s="574"/>
      <c r="CA6669" s="574"/>
      <c r="CB6669" s="574"/>
      <c r="CC6669" s="574"/>
      <c r="CD6669" s="574"/>
      <c r="CE6669" s="574"/>
      <c r="CF6669" s="574"/>
      <c r="CG6669" s="574"/>
      <c r="CH6669" s="574"/>
      <c r="CI6669" s="574"/>
      <c r="CJ6669" s="574"/>
      <c r="CK6669" s="574"/>
      <c r="CL6669" s="574"/>
      <c r="CM6669" s="574"/>
      <c r="CN6669" s="574"/>
      <c r="CO6669" s="574"/>
      <c r="CP6669" s="574"/>
      <c r="CQ6669" s="574"/>
      <c r="CR6669" s="574"/>
      <c r="CS6669" s="574"/>
      <c r="CT6669" s="574"/>
      <c r="CU6669" s="574"/>
      <c r="CV6669" s="574"/>
      <c r="CW6669" s="574"/>
      <c r="CX6669" s="574"/>
      <c r="CY6669" s="574"/>
      <c r="CZ6669" s="574"/>
      <c r="DA6669" s="574"/>
      <c r="DB6669" s="574"/>
      <c r="DC6669" s="574"/>
      <c r="DD6669" s="574"/>
      <c r="DE6669" s="574"/>
      <c r="DF6669" s="574"/>
      <c r="DG6669" s="574"/>
      <c r="DH6669" s="574"/>
      <c r="DI6669" s="574"/>
      <c r="DJ6669" s="574"/>
      <c r="DK6669" s="574"/>
      <c r="DL6669" s="574"/>
      <c r="DM6669" s="574"/>
      <c r="DN6669" s="574"/>
      <c r="DO6669" s="574"/>
      <c r="DP6669" s="574"/>
      <c r="DQ6669" s="574"/>
      <c r="DR6669" s="574"/>
      <c r="DS6669" s="574"/>
      <c r="DT6669" s="574"/>
      <c r="DU6669" s="574"/>
      <c r="DV6669" s="574"/>
      <c r="DW6669" s="574"/>
      <c r="DX6669" s="574"/>
      <c r="DY6669" s="574"/>
      <c r="DZ6669" s="574"/>
      <c r="EA6669" s="574"/>
      <c r="EB6669" s="574"/>
      <c r="EC6669" s="574"/>
      <c r="ED6669" s="574"/>
      <c r="EE6669" s="574"/>
      <c r="EF6669" s="574"/>
      <c r="EG6669" s="574"/>
      <c r="EH6669" s="574"/>
      <c r="EI6669" s="574"/>
      <c r="EJ6669" s="574"/>
      <c r="EK6669" s="574"/>
      <c r="EL6669" s="574"/>
      <c r="EM6669" s="574"/>
      <c r="EN6669" s="574"/>
      <c r="EO6669" s="574"/>
      <c r="EP6669" s="574"/>
      <c r="EQ6669" s="574"/>
      <c r="ER6669" s="574"/>
      <c r="ES6669" s="574"/>
      <c r="ET6669" s="574"/>
      <c r="EU6669" s="574"/>
      <c r="EV6669" s="574"/>
      <c r="EW6669" s="574"/>
      <c r="EX6669" s="574"/>
      <c r="EY6669" s="574"/>
      <c r="EZ6669" s="574"/>
      <c r="FA6669" s="574"/>
      <c r="FB6669" s="574"/>
      <c r="FC6669" s="574"/>
      <c r="FD6669" s="574"/>
      <c r="FE6669" s="574"/>
      <c r="FF6669" s="574"/>
      <c r="FG6669" s="574"/>
      <c r="FH6669" s="574"/>
      <c r="FI6669" s="574"/>
      <c r="FJ6669" s="574"/>
      <c r="FK6669" s="574"/>
      <c r="FL6669" s="574"/>
      <c r="FM6669" s="574"/>
      <c r="FN6669" s="574"/>
      <c r="FO6669" s="574"/>
      <c r="FP6669" s="574"/>
      <c r="FQ6669" s="574"/>
      <c r="FR6669" s="574"/>
      <c r="FS6669" s="574"/>
      <c r="FT6669" s="574"/>
      <c r="FU6669" s="574"/>
      <c r="FV6669" s="574"/>
      <c r="FW6669" s="574"/>
      <c r="FX6669" s="574"/>
      <c r="FY6669" s="574"/>
      <c r="FZ6669" s="574"/>
      <c r="GA6669" s="574"/>
      <c r="GB6669" s="574"/>
      <c r="GC6669" s="574"/>
      <c r="GD6669" s="574"/>
      <c r="GE6669" s="574"/>
      <c r="GF6669" s="574"/>
      <c r="GG6669" s="574"/>
      <c r="GH6669" s="574"/>
      <c r="GI6669" s="574"/>
      <c r="GJ6669" s="574"/>
      <c r="GK6669" s="574"/>
      <c r="GL6669" s="574"/>
      <c r="GM6669" s="574"/>
      <c r="GN6669" s="574"/>
      <c r="GO6669" s="574"/>
      <c r="GP6669" s="574"/>
      <c r="GQ6669" s="574"/>
      <c r="GR6669" s="574"/>
      <c r="GS6669" s="574"/>
      <c r="GT6669" s="574"/>
      <c r="GU6669" s="574"/>
      <c r="GV6669" s="574"/>
      <c r="GW6669" s="574"/>
      <c r="GX6669" s="574"/>
      <c r="GY6669" s="574"/>
      <c r="GZ6669" s="574"/>
      <c r="HA6669" s="574"/>
      <c r="HB6669" s="574"/>
      <c r="HC6669" s="574"/>
      <c r="HD6669" s="574"/>
      <c r="HE6669" s="574"/>
      <c r="HF6669" s="574"/>
      <c r="HG6669" s="574"/>
      <c r="HH6669" s="574"/>
      <c r="HI6669" s="574"/>
      <c r="HJ6669" s="574"/>
      <c r="HK6669" s="574"/>
      <c r="HL6669" s="574"/>
      <c r="HM6669" s="574"/>
      <c r="HN6669" s="574"/>
      <c r="HO6669" s="574"/>
      <c r="HP6669" s="574"/>
      <c r="HQ6669" s="574"/>
      <c r="HR6669" s="574"/>
      <c r="HS6669" s="574"/>
      <c r="HT6669" s="19"/>
      <c r="HU6669" s="19"/>
      <c r="HV6669" s="19"/>
      <c r="HW6669" s="19"/>
      <c r="HX6669" s="19"/>
      <c r="HY6669" s="19"/>
      <c r="HZ6669" s="19"/>
      <c r="IA6669" s="19"/>
      <c r="IB6669" s="19"/>
      <c r="IC6669" s="19"/>
      <c r="ID6669" s="19"/>
      <c r="IE6669" s="19"/>
      <c r="IF6669" s="19"/>
      <c r="IG6669" s="19"/>
      <c r="IH6669" s="19"/>
    </row>
    <row r="6670" spans="1:242">
      <c r="A6670" s="1019">
        <v>29</v>
      </c>
      <c r="B6670" s="563" t="s">
        <v>7733</v>
      </c>
      <c r="C6670" s="578"/>
      <c r="D6670" s="579"/>
      <c r="E6670" s="195"/>
      <c r="F6670" s="579"/>
      <c r="G6670" s="579"/>
      <c r="H6670" s="579"/>
      <c r="I6670" s="573"/>
      <c r="J6670" s="574"/>
      <c r="K6670" s="574"/>
      <c r="L6670" s="574"/>
      <c r="M6670" s="574"/>
      <c r="N6670" s="574"/>
      <c r="O6670" s="574"/>
      <c r="P6670" s="574"/>
      <c r="Q6670" s="574"/>
      <c r="R6670" s="574"/>
      <c r="S6670" s="574"/>
      <c r="T6670" s="574"/>
      <c r="U6670" s="574"/>
      <c r="V6670" s="574"/>
      <c r="W6670" s="574"/>
      <c r="X6670" s="574"/>
      <c r="Y6670" s="574"/>
      <c r="Z6670" s="574"/>
      <c r="AA6670" s="574"/>
      <c r="AB6670" s="574"/>
      <c r="AC6670" s="574"/>
      <c r="AD6670" s="574"/>
      <c r="AE6670" s="574"/>
      <c r="AF6670" s="574"/>
      <c r="AG6670" s="574"/>
      <c r="AH6670" s="574"/>
      <c r="AI6670" s="574"/>
      <c r="AJ6670" s="574"/>
      <c r="AK6670" s="574"/>
      <c r="AL6670" s="574"/>
      <c r="AM6670" s="574"/>
      <c r="AN6670" s="574"/>
      <c r="AO6670" s="574"/>
      <c r="AP6670" s="574"/>
      <c r="AQ6670" s="574"/>
      <c r="AR6670" s="574"/>
      <c r="AS6670" s="574"/>
      <c r="AT6670" s="574"/>
      <c r="AU6670" s="574"/>
      <c r="AV6670" s="574"/>
      <c r="AW6670" s="574"/>
      <c r="AX6670" s="574"/>
      <c r="AY6670" s="574"/>
      <c r="AZ6670" s="574"/>
      <c r="BA6670" s="574"/>
      <c r="BB6670" s="574"/>
      <c r="BC6670" s="574"/>
      <c r="BD6670" s="574"/>
      <c r="BE6670" s="574"/>
      <c r="BF6670" s="574"/>
      <c r="BG6670" s="574"/>
      <c r="BH6670" s="574"/>
      <c r="BI6670" s="574"/>
      <c r="BJ6670" s="574"/>
      <c r="BK6670" s="574"/>
      <c r="BL6670" s="574"/>
      <c r="BM6670" s="574"/>
      <c r="BN6670" s="574"/>
      <c r="BO6670" s="574"/>
      <c r="BP6670" s="574"/>
      <c r="BQ6670" s="574"/>
      <c r="BR6670" s="574"/>
      <c r="BS6670" s="574"/>
      <c r="BT6670" s="574"/>
      <c r="BU6670" s="574"/>
      <c r="BV6670" s="574"/>
      <c r="BW6670" s="574"/>
      <c r="BX6670" s="574"/>
      <c r="BY6670" s="574"/>
      <c r="BZ6670" s="574"/>
      <c r="CA6670" s="574"/>
      <c r="CB6670" s="574"/>
      <c r="CC6670" s="574"/>
      <c r="CD6670" s="574"/>
      <c r="CE6670" s="574"/>
      <c r="CF6670" s="574"/>
      <c r="CG6670" s="574"/>
      <c r="CH6670" s="574"/>
      <c r="CI6670" s="574"/>
      <c r="CJ6670" s="574"/>
      <c r="CK6670" s="574"/>
      <c r="CL6670" s="574"/>
      <c r="CM6670" s="574"/>
      <c r="CN6670" s="574"/>
      <c r="CO6670" s="574"/>
      <c r="CP6670" s="574"/>
      <c r="CQ6670" s="574"/>
      <c r="CR6670" s="574"/>
      <c r="CS6670" s="574"/>
      <c r="CT6670" s="574"/>
      <c r="CU6670" s="574"/>
      <c r="CV6670" s="574"/>
      <c r="CW6670" s="574"/>
      <c r="CX6670" s="574"/>
      <c r="CY6670" s="574"/>
      <c r="CZ6670" s="574"/>
      <c r="DA6670" s="574"/>
      <c r="DB6670" s="574"/>
      <c r="DC6670" s="574"/>
      <c r="DD6670" s="574"/>
      <c r="DE6670" s="574"/>
      <c r="DF6670" s="574"/>
      <c r="DG6670" s="574"/>
      <c r="DH6670" s="574"/>
      <c r="DI6670" s="574"/>
      <c r="DJ6670" s="574"/>
      <c r="DK6670" s="574"/>
      <c r="DL6670" s="574"/>
      <c r="DM6670" s="574"/>
      <c r="DN6670" s="574"/>
      <c r="DO6670" s="574"/>
      <c r="DP6670" s="574"/>
      <c r="DQ6670" s="574"/>
      <c r="DR6670" s="574"/>
      <c r="DS6670" s="574"/>
      <c r="DT6670" s="574"/>
      <c r="DU6670" s="574"/>
      <c r="DV6670" s="574"/>
      <c r="DW6670" s="574"/>
      <c r="DX6670" s="574"/>
      <c r="DY6670" s="574"/>
      <c r="DZ6670" s="574"/>
      <c r="EA6670" s="574"/>
      <c r="EB6670" s="574"/>
      <c r="EC6670" s="574"/>
      <c r="ED6670" s="574"/>
      <c r="EE6670" s="574"/>
      <c r="EF6670" s="574"/>
      <c r="EG6670" s="574"/>
      <c r="EH6670" s="574"/>
      <c r="EI6670" s="574"/>
      <c r="EJ6670" s="574"/>
      <c r="EK6670" s="574"/>
      <c r="EL6670" s="574"/>
      <c r="EM6670" s="574"/>
      <c r="EN6670" s="574"/>
      <c r="EO6670" s="574"/>
      <c r="EP6670" s="574"/>
      <c r="EQ6670" s="574"/>
      <c r="ER6670" s="574"/>
      <c r="ES6670" s="574"/>
      <c r="ET6670" s="574"/>
      <c r="EU6670" s="574"/>
      <c r="EV6670" s="574"/>
      <c r="EW6670" s="574"/>
      <c r="EX6670" s="574"/>
      <c r="EY6670" s="574"/>
      <c r="EZ6670" s="574"/>
      <c r="FA6670" s="574"/>
      <c r="FB6670" s="574"/>
      <c r="FC6670" s="574"/>
      <c r="FD6670" s="574"/>
      <c r="FE6670" s="574"/>
      <c r="FF6670" s="574"/>
      <c r="FG6670" s="574"/>
      <c r="FH6670" s="574"/>
      <c r="FI6670" s="574"/>
      <c r="FJ6670" s="574"/>
      <c r="FK6670" s="574"/>
      <c r="FL6670" s="574"/>
      <c r="FM6670" s="574"/>
      <c r="FN6670" s="574"/>
      <c r="FO6670" s="574"/>
      <c r="FP6670" s="574"/>
      <c r="FQ6670" s="574"/>
      <c r="FR6670" s="574"/>
      <c r="FS6670" s="574"/>
      <c r="FT6670" s="574"/>
      <c r="FU6670" s="574"/>
      <c r="FV6670" s="574"/>
      <c r="FW6670" s="574"/>
      <c r="FX6670" s="574"/>
      <c r="FY6670" s="574"/>
      <c r="FZ6670" s="574"/>
      <c r="GA6670" s="574"/>
      <c r="GB6670" s="574"/>
      <c r="GC6670" s="574"/>
      <c r="GD6670" s="574"/>
      <c r="GE6670" s="574"/>
      <c r="GF6670" s="574"/>
      <c r="GG6670" s="574"/>
      <c r="GH6670" s="574"/>
      <c r="GI6670" s="574"/>
      <c r="GJ6670" s="574"/>
      <c r="GK6670" s="574"/>
      <c r="GL6670" s="574"/>
      <c r="GM6670" s="574"/>
      <c r="GN6670" s="574"/>
      <c r="GO6670" s="574"/>
      <c r="GP6670" s="574"/>
      <c r="GQ6670" s="574"/>
      <c r="GR6670" s="574"/>
      <c r="GS6670" s="574"/>
      <c r="GT6670" s="574"/>
      <c r="GU6670" s="574"/>
      <c r="GV6670" s="574"/>
      <c r="GW6670" s="574"/>
      <c r="GX6670" s="574"/>
      <c r="GY6670" s="574"/>
      <c r="GZ6670" s="574"/>
      <c r="HA6670" s="574"/>
      <c r="HB6670" s="574"/>
      <c r="HC6670" s="574"/>
      <c r="HD6670" s="574"/>
      <c r="HE6670" s="574"/>
      <c r="HF6670" s="574"/>
      <c r="HG6670" s="574"/>
      <c r="HH6670" s="574"/>
      <c r="HI6670" s="574"/>
      <c r="HJ6670" s="574"/>
      <c r="HK6670" s="574"/>
      <c r="HL6670" s="574"/>
      <c r="HM6670" s="574"/>
      <c r="HN6670" s="574"/>
      <c r="HO6670" s="574"/>
      <c r="HP6670" s="574"/>
      <c r="HQ6670" s="574"/>
      <c r="HR6670" s="574"/>
      <c r="HS6670" s="574"/>
      <c r="HT6670" s="19"/>
      <c r="HU6670" s="19"/>
      <c r="HV6670" s="19"/>
      <c r="HW6670" s="19"/>
      <c r="HX6670" s="19"/>
      <c r="HY6670" s="19"/>
      <c r="HZ6670" s="19"/>
      <c r="IA6670" s="19"/>
      <c r="IB6670" s="19"/>
      <c r="IC6670" s="19"/>
      <c r="ID6670" s="19"/>
      <c r="IE6670" s="19"/>
      <c r="IF6670" s="19"/>
      <c r="IG6670" s="19"/>
      <c r="IH6670" s="19"/>
    </row>
    <row r="6671" spans="1:242">
      <c r="A6671" s="1020"/>
      <c r="B6671" s="210" t="s">
        <v>7734</v>
      </c>
      <c r="C6671" s="575"/>
      <c r="D6671" s="297"/>
      <c r="E6671" s="195">
        <f>+F6671+G6671+H6671</f>
        <v>1</v>
      </c>
      <c r="F6671" s="187">
        <v>1</v>
      </c>
      <c r="G6671" s="187"/>
      <c r="H6671" s="187"/>
      <c r="I6671" s="573"/>
      <c r="J6671" s="574"/>
      <c r="K6671" s="574"/>
      <c r="L6671" s="574"/>
      <c r="M6671" s="574"/>
      <c r="N6671" s="574"/>
      <c r="O6671" s="574"/>
      <c r="P6671" s="574"/>
      <c r="Q6671" s="574"/>
      <c r="R6671" s="574"/>
      <c r="S6671" s="574"/>
      <c r="T6671" s="574"/>
      <c r="U6671" s="574"/>
      <c r="V6671" s="574"/>
      <c r="W6671" s="574"/>
      <c r="X6671" s="574"/>
      <c r="Y6671" s="574"/>
      <c r="Z6671" s="574"/>
      <c r="AA6671" s="574"/>
      <c r="AB6671" s="574"/>
      <c r="AC6671" s="574"/>
      <c r="AD6671" s="574"/>
      <c r="AE6671" s="574"/>
      <c r="AF6671" s="574"/>
      <c r="AG6671" s="574"/>
      <c r="AH6671" s="574"/>
      <c r="AI6671" s="574"/>
      <c r="AJ6671" s="574"/>
      <c r="AK6671" s="574"/>
      <c r="AL6671" s="574"/>
      <c r="AM6671" s="574"/>
      <c r="AN6671" s="574"/>
      <c r="AO6671" s="574"/>
      <c r="AP6671" s="574"/>
      <c r="AQ6671" s="574"/>
      <c r="AR6671" s="574"/>
      <c r="AS6671" s="574"/>
      <c r="AT6671" s="574"/>
      <c r="AU6671" s="574"/>
      <c r="AV6671" s="574"/>
      <c r="AW6671" s="574"/>
      <c r="AX6671" s="574"/>
      <c r="AY6671" s="574"/>
      <c r="AZ6671" s="574"/>
      <c r="BA6671" s="574"/>
      <c r="BB6671" s="574"/>
      <c r="BC6671" s="574"/>
      <c r="BD6671" s="574"/>
      <c r="BE6671" s="574"/>
      <c r="BF6671" s="574"/>
      <c r="BG6671" s="574"/>
      <c r="BH6671" s="574"/>
      <c r="BI6671" s="574"/>
      <c r="BJ6671" s="574"/>
      <c r="BK6671" s="574"/>
      <c r="BL6671" s="574"/>
      <c r="BM6671" s="574"/>
      <c r="BN6671" s="574"/>
      <c r="BO6671" s="574"/>
      <c r="BP6671" s="574"/>
      <c r="BQ6671" s="574"/>
      <c r="BR6671" s="574"/>
      <c r="BS6671" s="574"/>
      <c r="BT6671" s="574"/>
      <c r="BU6671" s="574"/>
      <c r="BV6671" s="574"/>
      <c r="BW6671" s="574"/>
      <c r="BX6671" s="574"/>
      <c r="BY6671" s="574"/>
      <c r="BZ6671" s="574"/>
      <c r="CA6671" s="574"/>
      <c r="CB6671" s="574"/>
      <c r="CC6671" s="574"/>
      <c r="CD6671" s="574"/>
      <c r="CE6671" s="574"/>
      <c r="CF6671" s="574"/>
      <c r="CG6671" s="574"/>
      <c r="CH6671" s="574"/>
      <c r="CI6671" s="574"/>
      <c r="CJ6671" s="574"/>
      <c r="CK6671" s="574"/>
      <c r="CL6671" s="574"/>
      <c r="CM6671" s="574"/>
      <c r="CN6671" s="574"/>
      <c r="CO6671" s="574"/>
      <c r="CP6671" s="574"/>
      <c r="CQ6671" s="574"/>
      <c r="CR6671" s="574"/>
      <c r="CS6671" s="574"/>
      <c r="CT6671" s="574"/>
      <c r="CU6671" s="574"/>
      <c r="CV6671" s="574"/>
      <c r="CW6671" s="574"/>
      <c r="CX6671" s="574"/>
      <c r="CY6671" s="574"/>
      <c r="CZ6671" s="574"/>
      <c r="DA6671" s="574"/>
      <c r="DB6671" s="574"/>
      <c r="DC6671" s="574"/>
      <c r="DD6671" s="574"/>
      <c r="DE6671" s="574"/>
      <c r="DF6671" s="574"/>
      <c r="DG6671" s="574"/>
      <c r="DH6671" s="574"/>
      <c r="DI6671" s="574"/>
      <c r="DJ6671" s="574"/>
      <c r="DK6671" s="574"/>
      <c r="DL6671" s="574"/>
      <c r="DM6671" s="574"/>
      <c r="DN6671" s="574"/>
      <c r="DO6671" s="574"/>
      <c r="DP6671" s="574"/>
      <c r="DQ6671" s="574"/>
      <c r="DR6671" s="574"/>
      <c r="DS6671" s="574"/>
      <c r="DT6671" s="574"/>
      <c r="DU6671" s="574"/>
      <c r="DV6671" s="574"/>
      <c r="DW6671" s="574"/>
      <c r="DX6671" s="574"/>
      <c r="DY6671" s="574"/>
      <c r="DZ6671" s="574"/>
      <c r="EA6671" s="574"/>
      <c r="EB6671" s="574"/>
      <c r="EC6671" s="574"/>
      <c r="ED6671" s="574"/>
      <c r="EE6671" s="574"/>
      <c r="EF6671" s="574"/>
      <c r="EG6671" s="574"/>
      <c r="EH6671" s="574"/>
      <c r="EI6671" s="574"/>
      <c r="EJ6671" s="574"/>
      <c r="EK6671" s="574"/>
      <c r="EL6671" s="574"/>
      <c r="EM6671" s="574"/>
      <c r="EN6671" s="574"/>
      <c r="EO6671" s="574"/>
      <c r="EP6671" s="574"/>
      <c r="EQ6671" s="574"/>
      <c r="ER6671" s="574"/>
      <c r="ES6671" s="574"/>
      <c r="ET6671" s="574"/>
      <c r="EU6671" s="574"/>
      <c r="EV6671" s="574"/>
      <c r="EW6671" s="574"/>
      <c r="EX6671" s="574"/>
      <c r="EY6671" s="574"/>
      <c r="EZ6671" s="574"/>
      <c r="FA6671" s="574"/>
      <c r="FB6671" s="574"/>
      <c r="FC6671" s="574"/>
      <c r="FD6671" s="574"/>
      <c r="FE6671" s="574"/>
      <c r="FF6671" s="574"/>
      <c r="FG6671" s="574"/>
      <c r="FH6671" s="574"/>
      <c r="FI6671" s="574"/>
      <c r="FJ6671" s="574"/>
      <c r="FK6671" s="574"/>
      <c r="FL6671" s="574"/>
      <c r="FM6671" s="574"/>
      <c r="FN6671" s="574"/>
      <c r="FO6671" s="574"/>
      <c r="FP6671" s="574"/>
      <c r="FQ6671" s="574"/>
      <c r="FR6671" s="574"/>
      <c r="FS6671" s="574"/>
      <c r="FT6671" s="574"/>
      <c r="FU6671" s="574"/>
      <c r="FV6671" s="574"/>
      <c r="FW6671" s="574"/>
      <c r="FX6671" s="574"/>
      <c r="FY6671" s="574"/>
      <c r="FZ6671" s="574"/>
      <c r="GA6671" s="574"/>
      <c r="GB6671" s="574"/>
      <c r="GC6671" s="574"/>
      <c r="GD6671" s="574"/>
      <c r="GE6671" s="574"/>
      <c r="GF6671" s="574"/>
      <c r="GG6671" s="574"/>
      <c r="GH6671" s="574"/>
      <c r="GI6671" s="574"/>
      <c r="GJ6671" s="574"/>
      <c r="GK6671" s="574"/>
      <c r="GL6671" s="574"/>
      <c r="GM6671" s="574"/>
      <c r="GN6671" s="574"/>
      <c r="GO6671" s="574"/>
      <c r="GP6671" s="574"/>
      <c r="GQ6671" s="574"/>
      <c r="GR6671" s="574"/>
      <c r="GS6671" s="574"/>
      <c r="GT6671" s="574"/>
      <c r="GU6671" s="574"/>
      <c r="GV6671" s="574"/>
      <c r="GW6671" s="574"/>
      <c r="GX6671" s="574"/>
      <c r="GY6671" s="574"/>
      <c r="GZ6671" s="574"/>
      <c r="HA6671" s="574"/>
      <c r="HB6671" s="574"/>
      <c r="HC6671" s="574"/>
      <c r="HD6671" s="574"/>
      <c r="HE6671" s="574"/>
      <c r="HF6671" s="574"/>
      <c r="HG6671" s="574"/>
      <c r="HH6671" s="574"/>
      <c r="HI6671" s="574"/>
      <c r="HJ6671" s="574"/>
      <c r="HK6671" s="574"/>
      <c r="HL6671" s="574"/>
      <c r="HM6671" s="574"/>
      <c r="HN6671" s="574"/>
      <c r="HO6671" s="574"/>
      <c r="HP6671" s="574"/>
      <c r="HQ6671" s="574"/>
      <c r="HR6671" s="574"/>
      <c r="HS6671" s="574"/>
      <c r="HT6671" s="19"/>
      <c r="HU6671" s="19"/>
      <c r="HV6671" s="19"/>
      <c r="HW6671" s="19"/>
      <c r="HX6671" s="19"/>
      <c r="HY6671" s="19"/>
      <c r="HZ6671" s="19"/>
      <c r="IA6671" s="19"/>
      <c r="IB6671" s="19"/>
      <c r="IC6671" s="19"/>
      <c r="ID6671" s="19"/>
      <c r="IE6671" s="19"/>
      <c r="IF6671" s="19"/>
      <c r="IG6671" s="19"/>
      <c r="IH6671" s="19"/>
    </row>
    <row r="6672" spans="1:242">
      <c r="A6672" s="1020"/>
      <c r="B6672" s="210" t="s">
        <v>7735</v>
      </c>
      <c r="C6672" s="575"/>
      <c r="D6672" s="297"/>
      <c r="E6672" s="195">
        <f>+F6672+G6672+H6672</f>
        <v>1</v>
      </c>
      <c r="F6672" s="187">
        <v>1</v>
      </c>
      <c r="G6672" s="187"/>
      <c r="H6672" s="187"/>
      <c r="I6672" s="573"/>
      <c r="J6672" s="574"/>
      <c r="K6672" s="574"/>
      <c r="L6672" s="574"/>
      <c r="M6672" s="574"/>
      <c r="N6672" s="574"/>
      <c r="O6672" s="574"/>
      <c r="P6672" s="574"/>
      <c r="Q6672" s="574"/>
      <c r="R6672" s="574"/>
      <c r="S6672" s="574"/>
      <c r="T6672" s="574"/>
      <c r="U6672" s="574"/>
      <c r="V6672" s="574"/>
      <c r="W6672" s="574"/>
      <c r="X6672" s="574"/>
      <c r="Y6672" s="574"/>
      <c r="Z6672" s="574"/>
      <c r="AA6672" s="574"/>
      <c r="AB6672" s="574"/>
      <c r="AC6672" s="574"/>
      <c r="AD6672" s="574"/>
      <c r="AE6672" s="574"/>
      <c r="AF6672" s="574"/>
      <c r="AG6672" s="574"/>
      <c r="AH6672" s="574"/>
      <c r="AI6672" s="574"/>
      <c r="AJ6672" s="574"/>
      <c r="AK6672" s="574"/>
      <c r="AL6672" s="574"/>
      <c r="AM6672" s="574"/>
      <c r="AN6672" s="574"/>
      <c r="AO6672" s="574"/>
      <c r="AP6672" s="574"/>
      <c r="AQ6672" s="574"/>
      <c r="AR6672" s="574"/>
      <c r="AS6672" s="574"/>
      <c r="AT6672" s="574"/>
      <c r="AU6672" s="574"/>
      <c r="AV6672" s="574"/>
      <c r="AW6672" s="574"/>
      <c r="AX6672" s="574"/>
      <c r="AY6672" s="574"/>
      <c r="AZ6672" s="574"/>
      <c r="BA6672" s="574"/>
      <c r="BB6672" s="574"/>
      <c r="BC6672" s="574"/>
      <c r="BD6672" s="574"/>
      <c r="BE6672" s="574"/>
      <c r="BF6672" s="574"/>
      <c r="BG6672" s="574"/>
      <c r="BH6672" s="574"/>
      <c r="BI6672" s="574"/>
      <c r="BJ6672" s="574"/>
      <c r="BK6672" s="574"/>
      <c r="BL6672" s="574"/>
      <c r="BM6672" s="574"/>
      <c r="BN6672" s="574"/>
      <c r="BO6672" s="574"/>
      <c r="BP6672" s="574"/>
      <c r="BQ6672" s="574"/>
      <c r="BR6672" s="574"/>
      <c r="BS6672" s="574"/>
      <c r="BT6672" s="574"/>
      <c r="BU6672" s="574"/>
      <c r="BV6672" s="574"/>
      <c r="BW6672" s="574"/>
      <c r="BX6672" s="574"/>
      <c r="BY6672" s="574"/>
      <c r="BZ6672" s="574"/>
      <c r="CA6672" s="574"/>
      <c r="CB6672" s="574"/>
      <c r="CC6672" s="574"/>
      <c r="CD6672" s="574"/>
      <c r="CE6672" s="574"/>
      <c r="CF6672" s="574"/>
      <c r="CG6672" s="574"/>
      <c r="CH6672" s="574"/>
      <c r="CI6672" s="574"/>
      <c r="CJ6672" s="574"/>
      <c r="CK6672" s="574"/>
      <c r="CL6672" s="574"/>
      <c r="CM6672" s="574"/>
      <c r="CN6672" s="574"/>
      <c r="CO6672" s="574"/>
      <c r="CP6672" s="574"/>
      <c r="CQ6672" s="574"/>
      <c r="CR6672" s="574"/>
      <c r="CS6672" s="574"/>
      <c r="CT6672" s="574"/>
      <c r="CU6672" s="574"/>
      <c r="CV6672" s="574"/>
      <c r="CW6672" s="574"/>
      <c r="CX6672" s="574"/>
      <c r="CY6672" s="574"/>
      <c r="CZ6672" s="574"/>
      <c r="DA6672" s="574"/>
      <c r="DB6672" s="574"/>
      <c r="DC6672" s="574"/>
      <c r="DD6672" s="574"/>
      <c r="DE6672" s="574"/>
      <c r="DF6672" s="574"/>
      <c r="DG6672" s="574"/>
      <c r="DH6672" s="574"/>
      <c r="DI6672" s="574"/>
      <c r="DJ6672" s="574"/>
      <c r="DK6672" s="574"/>
      <c r="DL6672" s="574"/>
      <c r="DM6672" s="574"/>
      <c r="DN6672" s="574"/>
      <c r="DO6672" s="574"/>
      <c r="DP6672" s="574"/>
      <c r="DQ6672" s="574"/>
      <c r="DR6672" s="574"/>
      <c r="DS6672" s="574"/>
      <c r="DT6672" s="574"/>
      <c r="DU6672" s="574"/>
      <c r="DV6672" s="574"/>
      <c r="DW6672" s="574"/>
      <c r="DX6672" s="574"/>
      <c r="DY6672" s="574"/>
      <c r="DZ6672" s="574"/>
      <c r="EA6672" s="574"/>
      <c r="EB6672" s="574"/>
      <c r="EC6672" s="574"/>
      <c r="ED6672" s="574"/>
      <c r="EE6672" s="574"/>
      <c r="EF6672" s="574"/>
      <c r="EG6672" s="574"/>
      <c r="EH6672" s="574"/>
      <c r="EI6672" s="574"/>
      <c r="EJ6672" s="574"/>
      <c r="EK6672" s="574"/>
      <c r="EL6672" s="574"/>
      <c r="EM6672" s="574"/>
      <c r="EN6672" s="574"/>
      <c r="EO6672" s="574"/>
      <c r="EP6672" s="574"/>
      <c r="EQ6672" s="574"/>
      <c r="ER6672" s="574"/>
      <c r="ES6672" s="574"/>
      <c r="ET6672" s="574"/>
      <c r="EU6672" s="574"/>
      <c r="EV6672" s="574"/>
      <c r="EW6672" s="574"/>
      <c r="EX6672" s="574"/>
      <c r="EY6672" s="574"/>
      <c r="EZ6672" s="574"/>
      <c r="FA6672" s="574"/>
      <c r="FB6672" s="574"/>
      <c r="FC6672" s="574"/>
      <c r="FD6672" s="574"/>
      <c r="FE6672" s="574"/>
      <c r="FF6672" s="574"/>
      <c r="FG6672" s="574"/>
      <c r="FH6672" s="574"/>
      <c r="FI6672" s="574"/>
      <c r="FJ6672" s="574"/>
      <c r="FK6672" s="574"/>
      <c r="FL6672" s="574"/>
      <c r="FM6672" s="574"/>
      <c r="FN6672" s="574"/>
      <c r="FO6672" s="574"/>
      <c r="FP6672" s="574"/>
      <c r="FQ6672" s="574"/>
      <c r="FR6672" s="574"/>
      <c r="FS6672" s="574"/>
      <c r="FT6672" s="574"/>
      <c r="FU6672" s="574"/>
      <c r="FV6672" s="574"/>
      <c r="FW6672" s="574"/>
      <c r="FX6672" s="574"/>
      <c r="FY6672" s="574"/>
      <c r="FZ6672" s="574"/>
      <c r="GA6672" s="574"/>
      <c r="GB6672" s="574"/>
      <c r="GC6672" s="574"/>
      <c r="GD6672" s="574"/>
      <c r="GE6672" s="574"/>
      <c r="GF6672" s="574"/>
      <c r="GG6672" s="574"/>
      <c r="GH6672" s="574"/>
      <c r="GI6672" s="574"/>
      <c r="GJ6672" s="574"/>
      <c r="GK6672" s="574"/>
      <c r="GL6672" s="574"/>
      <c r="GM6672" s="574"/>
      <c r="GN6672" s="574"/>
      <c r="GO6672" s="574"/>
      <c r="GP6672" s="574"/>
      <c r="GQ6672" s="574"/>
      <c r="GR6672" s="574"/>
      <c r="GS6672" s="574"/>
      <c r="GT6672" s="574"/>
      <c r="GU6672" s="574"/>
      <c r="GV6672" s="574"/>
      <c r="GW6672" s="574"/>
      <c r="GX6672" s="574"/>
      <c r="GY6672" s="574"/>
      <c r="GZ6672" s="574"/>
      <c r="HA6672" s="574"/>
      <c r="HB6672" s="574"/>
      <c r="HC6672" s="574"/>
      <c r="HD6672" s="574"/>
      <c r="HE6672" s="574"/>
      <c r="HF6672" s="574"/>
      <c r="HG6672" s="574"/>
      <c r="HH6672" s="574"/>
      <c r="HI6672" s="574"/>
      <c r="HJ6672" s="574"/>
      <c r="HK6672" s="574"/>
      <c r="HL6672" s="574"/>
      <c r="HM6672" s="574"/>
      <c r="HN6672" s="574"/>
      <c r="HO6672" s="574"/>
      <c r="HP6672" s="574"/>
      <c r="HQ6672" s="574"/>
      <c r="HR6672" s="574"/>
      <c r="HS6672" s="574"/>
      <c r="HT6672" s="19"/>
      <c r="HU6672" s="19"/>
      <c r="HV6672" s="19"/>
      <c r="HW6672" s="19"/>
      <c r="HX6672" s="19"/>
      <c r="HY6672" s="19"/>
      <c r="HZ6672" s="19"/>
      <c r="IA6672" s="19"/>
      <c r="IB6672" s="19"/>
      <c r="IC6672" s="19"/>
      <c r="ID6672" s="19"/>
      <c r="IE6672" s="19"/>
      <c r="IF6672" s="19"/>
      <c r="IG6672" s="19"/>
      <c r="IH6672" s="19"/>
    </row>
    <row r="6673" spans="1:242">
      <c r="A6673" s="1020"/>
      <c r="B6673" s="210" t="s">
        <v>7736</v>
      </c>
      <c r="C6673" s="575"/>
      <c r="D6673" s="297"/>
      <c r="E6673" s="195">
        <f>+F6673+G6673+H6673</f>
        <v>1</v>
      </c>
      <c r="F6673" s="187">
        <v>1</v>
      </c>
      <c r="G6673" s="187"/>
      <c r="H6673" s="187"/>
      <c r="I6673" s="573"/>
      <c r="J6673" s="574"/>
      <c r="K6673" s="574"/>
      <c r="L6673" s="574"/>
      <c r="M6673" s="574"/>
      <c r="N6673" s="574"/>
      <c r="O6673" s="574"/>
      <c r="P6673" s="574"/>
      <c r="Q6673" s="574"/>
      <c r="R6673" s="574"/>
      <c r="S6673" s="574"/>
      <c r="T6673" s="574"/>
      <c r="U6673" s="574"/>
      <c r="V6673" s="574"/>
      <c r="W6673" s="574"/>
      <c r="X6673" s="574"/>
      <c r="Y6673" s="574"/>
      <c r="Z6673" s="574"/>
      <c r="AA6673" s="574"/>
      <c r="AB6673" s="574"/>
      <c r="AC6673" s="574"/>
      <c r="AD6673" s="574"/>
      <c r="AE6673" s="574"/>
      <c r="AF6673" s="574"/>
      <c r="AG6673" s="574"/>
      <c r="AH6673" s="574"/>
      <c r="AI6673" s="574"/>
      <c r="AJ6673" s="574"/>
      <c r="AK6673" s="574"/>
      <c r="AL6673" s="574"/>
      <c r="AM6673" s="574"/>
      <c r="AN6673" s="574"/>
      <c r="AO6673" s="574"/>
      <c r="AP6673" s="574"/>
      <c r="AQ6673" s="574"/>
      <c r="AR6673" s="574"/>
      <c r="AS6673" s="574"/>
      <c r="AT6673" s="574"/>
      <c r="AU6673" s="574"/>
      <c r="AV6673" s="574"/>
      <c r="AW6673" s="574"/>
      <c r="AX6673" s="574"/>
      <c r="AY6673" s="574"/>
      <c r="AZ6673" s="574"/>
      <c r="BA6673" s="574"/>
      <c r="BB6673" s="574"/>
      <c r="BC6673" s="574"/>
      <c r="BD6673" s="574"/>
      <c r="BE6673" s="574"/>
      <c r="BF6673" s="574"/>
      <c r="BG6673" s="574"/>
      <c r="BH6673" s="574"/>
      <c r="BI6673" s="574"/>
      <c r="BJ6673" s="574"/>
      <c r="BK6673" s="574"/>
      <c r="BL6673" s="574"/>
      <c r="BM6673" s="574"/>
      <c r="BN6673" s="574"/>
      <c r="BO6673" s="574"/>
      <c r="BP6673" s="574"/>
      <c r="BQ6673" s="574"/>
      <c r="BR6673" s="574"/>
      <c r="BS6673" s="574"/>
      <c r="BT6673" s="574"/>
      <c r="BU6673" s="574"/>
      <c r="BV6673" s="574"/>
      <c r="BW6673" s="574"/>
      <c r="BX6673" s="574"/>
      <c r="BY6673" s="574"/>
      <c r="BZ6673" s="574"/>
      <c r="CA6673" s="574"/>
      <c r="CB6673" s="574"/>
      <c r="CC6673" s="574"/>
      <c r="CD6673" s="574"/>
      <c r="CE6673" s="574"/>
      <c r="CF6673" s="574"/>
      <c r="CG6673" s="574"/>
      <c r="CH6673" s="574"/>
      <c r="CI6673" s="574"/>
      <c r="CJ6673" s="574"/>
      <c r="CK6673" s="574"/>
      <c r="CL6673" s="574"/>
      <c r="CM6673" s="574"/>
      <c r="CN6673" s="574"/>
      <c r="CO6673" s="574"/>
      <c r="CP6673" s="574"/>
      <c r="CQ6673" s="574"/>
      <c r="CR6673" s="574"/>
      <c r="CS6673" s="574"/>
      <c r="CT6673" s="574"/>
      <c r="CU6673" s="574"/>
      <c r="CV6673" s="574"/>
      <c r="CW6673" s="574"/>
      <c r="CX6673" s="574"/>
      <c r="CY6673" s="574"/>
      <c r="CZ6673" s="574"/>
      <c r="DA6673" s="574"/>
      <c r="DB6673" s="574"/>
      <c r="DC6673" s="574"/>
      <c r="DD6673" s="574"/>
      <c r="DE6673" s="574"/>
      <c r="DF6673" s="574"/>
      <c r="DG6673" s="574"/>
      <c r="DH6673" s="574"/>
      <c r="DI6673" s="574"/>
      <c r="DJ6673" s="574"/>
      <c r="DK6673" s="574"/>
      <c r="DL6673" s="574"/>
      <c r="DM6673" s="574"/>
      <c r="DN6673" s="574"/>
      <c r="DO6673" s="574"/>
      <c r="DP6673" s="574"/>
      <c r="DQ6673" s="574"/>
      <c r="DR6673" s="574"/>
      <c r="DS6673" s="574"/>
      <c r="DT6673" s="574"/>
      <c r="DU6673" s="574"/>
      <c r="DV6673" s="574"/>
      <c r="DW6673" s="574"/>
      <c r="DX6673" s="574"/>
      <c r="DY6673" s="574"/>
      <c r="DZ6673" s="574"/>
      <c r="EA6673" s="574"/>
      <c r="EB6673" s="574"/>
      <c r="EC6673" s="574"/>
      <c r="ED6673" s="574"/>
      <c r="EE6673" s="574"/>
      <c r="EF6673" s="574"/>
      <c r="EG6673" s="574"/>
      <c r="EH6673" s="574"/>
      <c r="EI6673" s="574"/>
      <c r="EJ6673" s="574"/>
      <c r="EK6673" s="574"/>
      <c r="EL6673" s="574"/>
      <c r="EM6673" s="574"/>
      <c r="EN6673" s="574"/>
      <c r="EO6673" s="574"/>
      <c r="EP6673" s="574"/>
      <c r="EQ6673" s="574"/>
      <c r="ER6673" s="574"/>
      <c r="ES6673" s="574"/>
      <c r="ET6673" s="574"/>
      <c r="EU6673" s="574"/>
      <c r="EV6673" s="574"/>
      <c r="EW6673" s="574"/>
      <c r="EX6673" s="574"/>
      <c r="EY6673" s="574"/>
      <c r="EZ6673" s="574"/>
      <c r="FA6673" s="574"/>
      <c r="FB6673" s="574"/>
      <c r="FC6673" s="574"/>
      <c r="FD6673" s="574"/>
      <c r="FE6673" s="574"/>
      <c r="FF6673" s="574"/>
      <c r="FG6673" s="574"/>
      <c r="FH6673" s="574"/>
      <c r="FI6673" s="574"/>
      <c r="FJ6673" s="574"/>
      <c r="FK6673" s="574"/>
      <c r="FL6673" s="574"/>
      <c r="FM6673" s="574"/>
      <c r="FN6673" s="574"/>
      <c r="FO6673" s="574"/>
      <c r="FP6673" s="574"/>
      <c r="FQ6673" s="574"/>
      <c r="FR6673" s="574"/>
      <c r="FS6673" s="574"/>
      <c r="FT6673" s="574"/>
      <c r="FU6673" s="574"/>
      <c r="FV6673" s="574"/>
      <c r="FW6673" s="574"/>
      <c r="FX6673" s="574"/>
      <c r="FY6673" s="574"/>
      <c r="FZ6673" s="574"/>
      <c r="GA6673" s="574"/>
      <c r="GB6673" s="574"/>
      <c r="GC6673" s="574"/>
      <c r="GD6673" s="574"/>
      <c r="GE6673" s="574"/>
      <c r="GF6673" s="574"/>
      <c r="GG6673" s="574"/>
      <c r="GH6673" s="574"/>
      <c r="GI6673" s="574"/>
      <c r="GJ6673" s="574"/>
      <c r="GK6673" s="574"/>
      <c r="GL6673" s="574"/>
      <c r="GM6673" s="574"/>
      <c r="GN6673" s="574"/>
      <c r="GO6673" s="574"/>
      <c r="GP6673" s="574"/>
      <c r="GQ6673" s="574"/>
      <c r="GR6673" s="574"/>
      <c r="GS6673" s="574"/>
      <c r="GT6673" s="574"/>
      <c r="GU6673" s="574"/>
      <c r="GV6673" s="574"/>
      <c r="GW6673" s="574"/>
      <c r="GX6673" s="574"/>
      <c r="GY6673" s="574"/>
      <c r="GZ6673" s="574"/>
      <c r="HA6673" s="574"/>
      <c r="HB6673" s="574"/>
      <c r="HC6673" s="574"/>
      <c r="HD6673" s="574"/>
      <c r="HE6673" s="574"/>
      <c r="HF6673" s="574"/>
      <c r="HG6673" s="574"/>
      <c r="HH6673" s="574"/>
      <c r="HI6673" s="574"/>
      <c r="HJ6673" s="574"/>
      <c r="HK6673" s="574"/>
      <c r="HL6673" s="574"/>
      <c r="HM6673" s="574"/>
      <c r="HN6673" s="574"/>
      <c r="HO6673" s="574"/>
      <c r="HP6673" s="574"/>
      <c r="HQ6673" s="574"/>
      <c r="HR6673" s="574"/>
      <c r="HS6673" s="574"/>
      <c r="HT6673" s="19"/>
      <c r="HU6673" s="19"/>
      <c r="HV6673" s="19"/>
      <c r="HW6673" s="19"/>
      <c r="HX6673" s="19"/>
      <c r="HY6673" s="19"/>
      <c r="HZ6673" s="19"/>
      <c r="IA6673" s="19"/>
      <c r="IB6673" s="19"/>
      <c r="IC6673" s="19"/>
      <c r="ID6673" s="19"/>
      <c r="IE6673" s="19"/>
      <c r="IF6673" s="19"/>
      <c r="IG6673" s="19"/>
      <c r="IH6673" s="19"/>
    </row>
    <row r="6674" spans="1:242">
      <c r="A6674" s="1021"/>
      <c r="B6674" s="210" t="s">
        <v>7737</v>
      </c>
      <c r="C6674" s="575"/>
      <c r="D6674" s="297"/>
      <c r="E6674" s="195">
        <f>+F6674+G6674+H6674</f>
        <v>1</v>
      </c>
      <c r="F6674" s="187">
        <v>1</v>
      </c>
      <c r="G6674" s="187"/>
      <c r="H6674" s="187"/>
      <c r="I6674" s="573"/>
      <c r="J6674" s="574"/>
      <c r="K6674" s="574"/>
      <c r="L6674" s="574"/>
      <c r="M6674" s="574"/>
      <c r="N6674" s="574"/>
      <c r="O6674" s="574"/>
      <c r="P6674" s="574"/>
      <c r="Q6674" s="574"/>
      <c r="R6674" s="574"/>
      <c r="S6674" s="574"/>
      <c r="T6674" s="574"/>
      <c r="U6674" s="574"/>
      <c r="V6674" s="574"/>
      <c r="W6674" s="574"/>
      <c r="X6674" s="574"/>
      <c r="Y6674" s="574"/>
      <c r="Z6674" s="574"/>
      <c r="AA6674" s="574"/>
      <c r="AB6674" s="574"/>
      <c r="AC6674" s="574"/>
      <c r="AD6674" s="574"/>
      <c r="AE6674" s="574"/>
      <c r="AF6674" s="574"/>
      <c r="AG6674" s="574"/>
      <c r="AH6674" s="574"/>
      <c r="AI6674" s="574"/>
      <c r="AJ6674" s="574"/>
      <c r="AK6674" s="574"/>
      <c r="AL6674" s="574"/>
      <c r="AM6674" s="574"/>
      <c r="AN6674" s="574"/>
      <c r="AO6674" s="574"/>
      <c r="AP6674" s="574"/>
      <c r="AQ6674" s="574"/>
      <c r="AR6674" s="574"/>
      <c r="AS6674" s="574"/>
      <c r="AT6674" s="574"/>
      <c r="AU6674" s="574"/>
      <c r="AV6674" s="574"/>
      <c r="AW6674" s="574"/>
      <c r="AX6674" s="574"/>
      <c r="AY6674" s="574"/>
      <c r="AZ6674" s="574"/>
      <c r="BA6674" s="574"/>
      <c r="BB6674" s="574"/>
      <c r="BC6674" s="574"/>
      <c r="BD6674" s="574"/>
      <c r="BE6674" s="574"/>
      <c r="BF6674" s="574"/>
      <c r="BG6674" s="574"/>
      <c r="BH6674" s="574"/>
      <c r="BI6674" s="574"/>
      <c r="BJ6674" s="574"/>
      <c r="BK6674" s="574"/>
      <c r="BL6674" s="574"/>
      <c r="BM6674" s="574"/>
      <c r="BN6674" s="574"/>
      <c r="BO6674" s="574"/>
      <c r="BP6674" s="574"/>
      <c r="BQ6674" s="574"/>
      <c r="BR6674" s="574"/>
      <c r="BS6674" s="574"/>
      <c r="BT6674" s="574"/>
      <c r="BU6674" s="574"/>
      <c r="BV6674" s="574"/>
      <c r="BW6674" s="574"/>
      <c r="BX6674" s="574"/>
      <c r="BY6674" s="574"/>
      <c r="BZ6674" s="574"/>
      <c r="CA6674" s="574"/>
      <c r="CB6674" s="574"/>
      <c r="CC6674" s="574"/>
      <c r="CD6674" s="574"/>
      <c r="CE6674" s="574"/>
      <c r="CF6674" s="574"/>
      <c r="CG6674" s="574"/>
      <c r="CH6674" s="574"/>
      <c r="CI6674" s="574"/>
      <c r="CJ6674" s="574"/>
      <c r="CK6674" s="574"/>
      <c r="CL6674" s="574"/>
      <c r="CM6674" s="574"/>
      <c r="CN6674" s="574"/>
      <c r="CO6674" s="574"/>
      <c r="CP6674" s="574"/>
      <c r="CQ6674" s="574"/>
      <c r="CR6674" s="574"/>
      <c r="CS6674" s="574"/>
      <c r="CT6674" s="574"/>
      <c r="CU6674" s="574"/>
      <c r="CV6674" s="574"/>
      <c r="CW6674" s="574"/>
      <c r="CX6674" s="574"/>
      <c r="CY6674" s="574"/>
      <c r="CZ6674" s="574"/>
      <c r="DA6674" s="574"/>
      <c r="DB6674" s="574"/>
      <c r="DC6674" s="574"/>
      <c r="DD6674" s="574"/>
      <c r="DE6674" s="574"/>
      <c r="DF6674" s="574"/>
      <c r="DG6674" s="574"/>
      <c r="DH6674" s="574"/>
      <c r="DI6674" s="574"/>
      <c r="DJ6674" s="574"/>
      <c r="DK6674" s="574"/>
      <c r="DL6674" s="574"/>
      <c r="DM6674" s="574"/>
      <c r="DN6674" s="574"/>
      <c r="DO6674" s="574"/>
      <c r="DP6674" s="574"/>
      <c r="DQ6674" s="574"/>
      <c r="DR6674" s="574"/>
      <c r="DS6674" s="574"/>
      <c r="DT6674" s="574"/>
      <c r="DU6674" s="574"/>
      <c r="DV6674" s="574"/>
      <c r="DW6674" s="574"/>
      <c r="DX6674" s="574"/>
      <c r="DY6674" s="574"/>
      <c r="DZ6674" s="574"/>
      <c r="EA6674" s="574"/>
      <c r="EB6674" s="574"/>
      <c r="EC6674" s="574"/>
      <c r="ED6674" s="574"/>
      <c r="EE6674" s="574"/>
      <c r="EF6674" s="574"/>
      <c r="EG6674" s="574"/>
      <c r="EH6674" s="574"/>
      <c r="EI6674" s="574"/>
      <c r="EJ6674" s="574"/>
      <c r="EK6674" s="574"/>
      <c r="EL6674" s="574"/>
      <c r="EM6674" s="574"/>
      <c r="EN6674" s="574"/>
      <c r="EO6674" s="574"/>
      <c r="EP6674" s="574"/>
      <c r="EQ6674" s="574"/>
      <c r="ER6674" s="574"/>
      <c r="ES6674" s="574"/>
      <c r="ET6674" s="574"/>
      <c r="EU6674" s="574"/>
      <c r="EV6674" s="574"/>
      <c r="EW6674" s="574"/>
      <c r="EX6674" s="574"/>
      <c r="EY6674" s="574"/>
      <c r="EZ6674" s="574"/>
      <c r="FA6674" s="574"/>
      <c r="FB6674" s="574"/>
      <c r="FC6674" s="574"/>
      <c r="FD6674" s="574"/>
      <c r="FE6674" s="574"/>
      <c r="FF6674" s="574"/>
      <c r="FG6674" s="574"/>
      <c r="FH6674" s="574"/>
      <c r="FI6674" s="574"/>
      <c r="FJ6674" s="574"/>
      <c r="FK6674" s="574"/>
      <c r="FL6674" s="574"/>
      <c r="FM6674" s="574"/>
      <c r="FN6674" s="574"/>
      <c r="FO6674" s="574"/>
      <c r="FP6674" s="574"/>
      <c r="FQ6674" s="574"/>
      <c r="FR6674" s="574"/>
      <c r="FS6674" s="574"/>
      <c r="FT6674" s="574"/>
      <c r="FU6674" s="574"/>
      <c r="FV6674" s="574"/>
      <c r="FW6674" s="574"/>
      <c r="FX6674" s="574"/>
      <c r="FY6674" s="574"/>
      <c r="FZ6674" s="574"/>
      <c r="GA6674" s="574"/>
      <c r="GB6674" s="574"/>
      <c r="GC6674" s="574"/>
      <c r="GD6674" s="574"/>
      <c r="GE6674" s="574"/>
      <c r="GF6674" s="574"/>
      <c r="GG6674" s="574"/>
      <c r="GH6674" s="574"/>
      <c r="GI6674" s="574"/>
      <c r="GJ6674" s="574"/>
      <c r="GK6674" s="574"/>
      <c r="GL6674" s="574"/>
      <c r="GM6674" s="574"/>
      <c r="GN6674" s="574"/>
      <c r="GO6674" s="574"/>
      <c r="GP6674" s="574"/>
      <c r="GQ6674" s="574"/>
      <c r="GR6674" s="574"/>
      <c r="GS6674" s="574"/>
      <c r="GT6674" s="574"/>
      <c r="GU6674" s="574"/>
      <c r="GV6674" s="574"/>
      <c r="GW6674" s="574"/>
      <c r="GX6674" s="574"/>
      <c r="GY6674" s="574"/>
      <c r="GZ6674" s="574"/>
      <c r="HA6674" s="574"/>
      <c r="HB6674" s="574"/>
      <c r="HC6674" s="574"/>
      <c r="HD6674" s="574"/>
      <c r="HE6674" s="574"/>
      <c r="HF6674" s="574"/>
      <c r="HG6674" s="574"/>
      <c r="HH6674" s="574"/>
      <c r="HI6674" s="574"/>
      <c r="HJ6674" s="574"/>
      <c r="HK6674" s="574"/>
      <c r="HL6674" s="574"/>
      <c r="HM6674" s="574"/>
      <c r="HN6674" s="574"/>
      <c r="HO6674" s="574"/>
      <c r="HP6674" s="574"/>
      <c r="HQ6674" s="574"/>
      <c r="HR6674" s="574"/>
      <c r="HS6674" s="574"/>
      <c r="HT6674" s="19"/>
      <c r="HU6674" s="19"/>
      <c r="HV6674" s="19"/>
      <c r="HW6674" s="19"/>
      <c r="HX6674" s="19"/>
      <c r="HY6674" s="19"/>
      <c r="HZ6674" s="19"/>
      <c r="IA6674" s="19"/>
      <c r="IB6674" s="19"/>
      <c r="IC6674" s="19"/>
      <c r="ID6674" s="19"/>
      <c r="IE6674" s="19"/>
      <c r="IF6674" s="19"/>
      <c r="IG6674" s="19"/>
      <c r="IH6674" s="19"/>
    </row>
    <row r="6675" spans="1:242" ht="46.5">
      <c r="A6675" s="577">
        <v>30</v>
      </c>
      <c r="B6675" s="210" t="s">
        <v>7738</v>
      </c>
      <c r="C6675" s="575"/>
      <c r="D6675" s="297"/>
      <c r="E6675" s="195">
        <f>+F6675+G6675+H6675</f>
        <v>7</v>
      </c>
      <c r="F6675" s="187">
        <v>3</v>
      </c>
      <c r="G6675" s="187">
        <v>2</v>
      </c>
      <c r="H6675" s="187">
        <v>2</v>
      </c>
      <c r="I6675" s="573"/>
      <c r="J6675" s="574"/>
      <c r="K6675" s="574"/>
      <c r="L6675" s="574"/>
      <c r="M6675" s="574"/>
      <c r="N6675" s="574"/>
      <c r="O6675" s="574"/>
      <c r="P6675" s="574"/>
      <c r="Q6675" s="574"/>
      <c r="R6675" s="574"/>
      <c r="S6675" s="574"/>
      <c r="T6675" s="574"/>
      <c r="U6675" s="574"/>
      <c r="V6675" s="574"/>
      <c r="W6675" s="574"/>
      <c r="X6675" s="574"/>
      <c r="Y6675" s="574"/>
      <c r="Z6675" s="574"/>
      <c r="AA6675" s="574"/>
      <c r="AB6675" s="574"/>
      <c r="AC6675" s="574"/>
      <c r="AD6675" s="574"/>
      <c r="AE6675" s="574"/>
      <c r="AF6675" s="574"/>
      <c r="AG6675" s="574"/>
      <c r="AH6675" s="574"/>
      <c r="AI6675" s="574"/>
      <c r="AJ6675" s="574"/>
      <c r="AK6675" s="574"/>
      <c r="AL6675" s="574"/>
      <c r="AM6675" s="574"/>
      <c r="AN6675" s="574"/>
      <c r="AO6675" s="574"/>
      <c r="AP6675" s="574"/>
      <c r="AQ6675" s="574"/>
      <c r="AR6675" s="574"/>
      <c r="AS6675" s="574"/>
      <c r="AT6675" s="574"/>
      <c r="AU6675" s="574"/>
      <c r="AV6675" s="574"/>
      <c r="AW6675" s="574"/>
      <c r="AX6675" s="574"/>
      <c r="AY6675" s="574"/>
      <c r="AZ6675" s="574"/>
      <c r="BA6675" s="574"/>
      <c r="BB6675" s="574"/>
      <c r="BC6675" s="574"/>
      <c r="BD6675" s="574"/>
      <c r="BE6675" s="574"/>
      <c r="BF6675" s="574"/>
      <c r="BG6675" s="574"/>
      <c r="BH6675" s="574"/>
      <c r="BI6675" s="574"/>
      <c r="BJ6675" s="574"/>
      <c r="BK6675" s="574"/>
      <c r="BL6675" s="574"/>
      <c r="BM6675" s="574"/>
      <c r="BN6675" s="574"/>
      <c r="BO6675" s="574"/>
      <c r="BP6675" s="574"/>
      <c r="BQ6675" s="574"/>
      <c r="BR6675" s="574"/>
      <c r="BS6675" s="574"/>
      <c r="BT6675" s="574"/>
      <c r="BU6675" s="574"/>
      <c r="BV6675" s="574"/>
      <c r="BW6675" s="574"/>
      <c r="BX6675" s="574"/>
      <c r="BY6675" s="574"/>
      <c r="BZ6675" s="574"/>
      <c r="CA6675" s="574"/>
      <c r="CB6675" s="574"/>
      <c r="CC6675" s="574"/>
      <c r="CD6675" s="574"/>
      <c r="CE6675" s="574"/>
      <c r="CF6675" s="574"/>
      <c r="CG6675" s="574"/>
      <c r="CH6675" s="574"/>
      <c r="CI6675" s="574"/>
      <c r="CJ6675" s="574"/>
      <c r="CK6675" s="574"/>
      <c r="CL6675" s="574"/>
      <c r="CM6675" s="574"/>
      <c r="CN6675" s="574"/>
      <c r="CO6675" s="574"/>
      <c r="CP6675" s="574"/>
      <c r="CQ6675" s="574"/>
      <c r="CR6675" s="574"/>
      <c r="CS6675" s="574"/>
      <c r="CT6675" s="574"/>
      <c r="CU6675" s="574"/>
      <c r="CV6675" s="574"/>
      <c r="CW6675" s="574"/>
      <c r="CX6675" s="574"/>
      <c r="CY6675" s="574"/>
      <c r="CZ6675" s="574"/>
      <c r="DA6675" s="574"/>
      <c r="DB6675" s="574"/>
      <c r="DC6675" s="574"/>
      <c r="DD6675" s="574"/>
      <c r="DE6675" s="574"/>
      <c r="DF6675" s="574"/>
      <c r="DG6675" s="574"/>
      <c r="DH6675" s="574"/>
      <c r="DI6675" s="574"/>
      <c r="DJ6675" s="574"/>
      <c r="DK6675" s="574"/>
      <c r="DL6675" s="574"/>
      <c r="DM6675" s="574"/>
      <c r="DN6675" s="574"/>
      <c r="DO6675" s="574"/>
      <c r="DP6675" s="574"/>
      <c r="DQ6675" s="574"/>
      <c r="DR6675" s="574"/>
      <c r="DS6675" s="574"/>
      <c r="DT6675" s="574"/>
      <c r="DU6675" s="574"/>
      <c r="DV6675" s="574"/>
      <c r="DW6675" s="574"/>
      <c r="DX6675" s="574"/>
      <c r="DY6675" s="574"/>
      <c r="DZ6675" s="574"/>
      <c r="EA6675" s="574"/>
      <c r="EB6675" s="574"/>
      <c r="EC6675" s="574"/>
      <c r="ED6675" s="574"/>
      <c r="EE6675" s="574"/>
      <c r="EF6675" s="574"/>
      <c r="EG6675" s="574"/>
      <c r="EH6675" s="574"/>
      <c r="EI6675" s="574"/>
      <c r="EJ6675" s="574"/>
      <c r="EK6675" s="574"/>
      <c r="EL6675" s="574"/>
      <c r="EM6675" s="574"/>
      <c r="EN6675" s="574"/>
      <c r="EO6675" s="574"/>
      <c r="EP6675" s="574"/>
      <c r="EQ6675" s="574"/>
      <c r="ER6675" s="574"/>
      <c r="ES6675" s="574"/>
      <c r="ET6675" s="574"/>
      <c r="EU6675" s="574"/>
      <c r="EV6675" s="574"/>
      <c r="EW6675" s="574"/>
      <c r="EX6675" s="574"/>
      <c r="EY6675" s="574"/>
      <c r="EZ6675" s="574"/>
      <c r="FA6675" s="574"/>
      <c r="FB6675" s="574"/>
      <c r="FC6675" s="574"/>
      <c r="FD6675" s="574"/>
      <c r="FE6675" s="574"/>
      <c r="FF6675" s="574"/>
      <c r="FG6675" s="574"/>
      <c r="FH6675" s="574"/>
      <c r="FI6675" s="574"/>
      <c r="FJ6675" s="574"/>
      <c r="FK6675" s="574"/>
      <c r="FL6675" s="574"/>
      <c r="FM6675" s="574"/>
      <c r="FN6675" s="574"/>
      <c r="FO6675" s="574"/>
      <c r="FP6675" s="574"/>
      <c r="FQ6675" s="574"/>
      <c r="FR6675" s="574"/>
      <c r="FS6675" s="574"/>
      <c r="FT6675" s="574"/>
      <c r="FU6675" s="574"/>
      <c r="FV6675" s="574"/>
      <c r="FW6675" s="574"/>
      <c r="FX6675" s="574"/>
      <c r="FY6675" s="574"/>
      <c r="FZ6675" s="574"/>
      <c r="GA6675" s="574"/>
      <c r="GB6675" s="574"/>
      <c r="GC6675" s="574"/>
      <c r="GD6675" s="574"/>
      <c r="GE6675" s="574"/>
      <c r="GF6675" s="574"/>
      <c r="GG6675" s="574"/>
      <c r="GH6675" s="574"/>
      <c r="GI6675" s="574"/>
      <c r="GJ6675" s="574"/>
      <c r="GK6675" s="574"/>
      <c r="GL6675" s="574"/>
      <c r="GM6675" s="574"/>
      <c r="GN6675" s="574"/>
      <c r="GO6675" s="574"/>
      <c r="GP6675" s="574"/>
      <c r="GQ6675" s="574"/>
      <c r="GR6675" s="574"/>
      <c r="GS6675" s="574"/>
      <c r="GT6675" s="574"/>
      <c r="GU6675" s="574"/>
      <c r="GV6675" s="574"/>
      <c r="GW6675" s="574"/>
      <c r="GX6675" s="574"/>
      <c r="GY6675" s="574"/>
      <c r="GZ6675" s="574"/>
      <c r="HA6675" s="574"/>
      <c r="HB6675" s="574"/>
      <c r="HC6675" s="574"/>
      <c r="HD6675" s="574"/>
      <c r="HE6675" s="574"/>
      <c r="HF6675" s="574"/>
      <c r="HG6675" s="574"/>
      <c r="HH6675" s="574"/>
      <c r="HI6675" s="574"/>
      <c r="HJ6675" s="574"/>
      <c r="HK6675" s="574"/>
      <c r="HL6675" s="574"/>
      <c r="HM6675" s="574"/>
      <c r="HN6675" s="574"/>
      <c r="HO6675" s="574"/>
      <c r="HP6675" s="574"/>
      <c r="HQ6675" s="574"/>
      <c r="HR6675" s="574"/>
      <c r="HS6675" s="574"/>
      <c r="HT6675" s="19"/>
      <c r="HU6675" s="19"/>
      <c r="HV6675" s="19"/>
      <c r="HW6675" s="19"/>
      <c r="HX6675" s="19"/>
      <c r="HY6675" s="19"/>
      <c r="HZ6675" s="19"/>
      <c r="IA6675" s="19"/>
      <c r="IB6675" s="19"/>
      <c r="IC6675" s="19"/>
      <c r="ID6675" s="19"/>
      <c r="IE6675" s="19"/>
      <c r="IF6675" s="19"/>
      <c r="IG6675" s="19"/>
      <c r="IH6675" s="19"/>
    </row>
    <row r="6676" spans="1:242" ht="30" customHeight="1">
      <c r="A6676" s="28"/>
      <c r="B6676" s="1022" t="s">
        <v>7739</v>
      </c>
      <c r="C6676" s="1023"/>
      <c r="D6676" s="1023"/>
      <c r="E6676" s="1023"/>
      <c r="F6676" s="1023"/>
      <c r="G6676" s="1023"/>
      <c r="H6676" s="1023"/>
      <c r="I6676" s="573"/>
      <c r="J6676" s="574"/>
      <c r="K6676" s="574"/>
      <c r="L6676" s="574"/>
      <c r="M6676" s="574"/>
      <c r="N6676" s="574"/>
      <c r="O6676" s="574"/>
      <c r="P6676" s="574"/>
      <c r="Q6676" s="574"/>
      <c r="R6676" s="574"/>
      <c r="S6676" s="574"/>
      <c r="T6676" s="574"/>
      <c r="U6676" s="574"/>
      <c r="V6676" s="574"/>
      <c r="W6676" s="574"/>
      <c r="X6676" s="574"/>
      <c r="Y6676" s="574"/>
      <c r="Z6676" s="574"/>
      <c r="AA6676" s="574"/>
      <c r="AB6676" s="574"/>
      <c r="AC6676" s="574"/>
      <c r="AD6676" s="574"/>
      <c r="AE6676" s="574"/>
      <c r="AF6676" s="574"/>
      <c r="AG6676" s="574"/>
      <c r="AH6676" s="574"/>
      <c r="AI6676" s="574"/>
      <c r="AJ6676" s="574"/>
      <c r="AK6676" s="574"/>
      <c r="AL6676" s="574"/>
      <c r="AM6676" s="574"/>
      <c r="AN6676" s="574"/>
      <c r="AO6676" s="574"/>
      <c r="AP6676" s="574"/>
      <c r="AQ6676" s="574"/>
      <c r="AR6676" s="574"/>
      <c r="AS6676" s="574"/>
      <c r="AT6676" s="574"/>
      <c r="AU6676" s="574"/>
      <c r="AV6676" s="574"/>
      <c r="AW6676" s="574"/>
      <c r="AX6676" s="574"/>
      <c r="AY6676" s="574"/>
      <c r="AZ6676" s="574"/>
      <c r="BA6676" s="574"/>
      <c r="BB6676" s="574"/>
      <c r="BC6676" s="574"/>
      <c r="BD6676" s="574"/>
      <c r="BE6676" s="574"/>
      <c r="BF6676" s="574"/>
      <c r="BG6676" s="574"/>
      <c r="BH6676" s="574"/>
      <c r="BI6676" s="574"/>
      <c r="BJ6676" s="574"/>
      <c r="BK6676" s="574"/>
      <c r="BL6676" s="574"/>
      <c r="BM6676" s="574"/>
      <c r="BN6676" s="574"/>
      <c r="BO6676" s="574"/>
      <c r="BP6676" s="574"/>
      <c r="BQ6676" s="574"/>
      <c r="BR6676" s="574"/>
      <c r="BS6676" s="574"/>
      <c r="BT6676" s="574"/>
      <c r="BU6676" s="574"/>
      <c r="BV6676" s="574"/>
      <c r="BW6676" s="574"/>
      <c r="BX6676" s="574"/>
      <c r="BY6676" s="574"/>
      <c r="BZ6676" s="574"/>
      <c r="CA6676" s="574"/>
      <c r="CB6676" s="574"/>
      <c r="CC6676" s="574"/>
      <c r="CD6676" s="574"/>
      <c r="CE6676" s="574"/>
      <c r="CF6676" s="574"/>
      <c r="CG6676" s="574"/>
      <c r="CH6676" s="574"/>
      <c r="CI6676" s="574"/>
      <c r="CJ6676" s="574"/>
      <c r="CK6676" s="574"/>
      <c r="CL6676" s="574"/>
      <c r="CM6676" s="574"/>
      <c r="CN6676" s="574"/>
      <c r="CO6676" s="574"/>
      <c r="CP6676" s="574"/>
      <c r="CQ6676" s="574"/>
      <c r="CR6676" s="574"/>
      <c r="CS6676" s="574"/>
      <c r="CT6676" s="574"/>
      <c r="CU6676" s="574"/>
      <c r="CV6676" s="574"/>
      <c r="CW6676" s="574"/>
      <c r="CX6676" s="574"/>
      <c r="CY6676" s="574"/>
      <c r="CZ6676" s="574"/>
      <c r="DA6676" s="574"/>
      <c r="DB6676" s="574"/>
      <c r="DC6676" s="574"/>
      <c r="DD6676" s="574"/>
      <c r="DE6676" s="574"/>
      <c r="DF6676" s="574"/>
      <c r="DG6676" s="574"/>
      <c r="DH6676" s="574"/>
      <c r="DI6676" s="574"/>
      <c r="DJ6676" s="574"/>
      <c r="DK6676" s="574"/>
      <c r="DL6676" s="574"/>
      <c r="DM6676" s="574"/>
      <c r="DN6676" s="574"/>
      <c r="DO6676" s="574"/>
      <c r="DP6676" s="574"/>
      <c r="DQ6676" s="574"/>
      <c r="DR6676" s="574"/>
      <c r="DS6676" s="574"/>
      <c r="DT6676" s="574"/>
      <c r="DU6676" s="574"/>
      <c r="DV6676" s="574"/>
      <c r="DW6676" s="574"/>
      <c r="DX6676" s="574"/>
      <c r="DY6676" s="574"/>
      <c r="DZ6676" s="574"/>
      <c r="EA6676" s="574"/>
      <c r="EB6676" s="574"/>
      <c r="EC6676" s="574"/>
      <c r="ED6676" s="574"/>
      <c r="EE6676" s="574"/>
      <c r="EF6676" s="574"/>
      <c r="EG6676" s="574"/>
      <c r="EH6676" s="574"/>
      <c r="EI6676" s="574"/>
      <c r="EJ6676" s="574"/>
      <c r="EK6676" s="574"/>
      <c r="EL6676" s="574"/>
      <c r="EM6676" s="574"/>
      <c r="EN6676" s="574"/>
      <c r="EO6676" s="574"/>
      <c r="EP6676" s="574"/>
      <c r="EQ6676" s="574"/>
      <c r="ER6676" s="574"/>
      <c r="ES6676" s="574"/>
      <c r="ET6676" s="574"/>
      <c r="EU6676" s="574"/>
      <c r="EV6676" s="574"/>
      <c r="EW6676" s="574"/>
      <c r="EX6676" s="574"/>
      <c r="EY6676" s="574"/>
      <c r="EZ6676" s="574"/>
      <c r="FA6676" s="574"/>
      <c r="FB6676" s="574"/>
      <c r="FC6676" s="574"/>
      <c r="FD6676" s="574"/>
      <c r="FE6676" s="574"/>
      <c r="FF6676" s="574"/>
      <c r="FG6676" s="574"/>
      <c r="FH6676" s="574"/>
      <c r="FI6676" s="574"/>
      <c r="FJ6676" s="574"/>
      <c r="FK6676" s="574"/>
      <c r="FL6676" s="574"/>
      <c r="FM6676" s="574"/>
      <c r="FN6676" s="574"/>
      <c r="FO6676" s="574"/>
      <c r="FP6676" s="574"/>
      <c r="FQ6676" s="574"/>
      <c r="FR6676" s="574"/>
      <c r="FS6676" s="574"/>
      <c r="FT6676" s="574"/>
      <c r="FU6676" s="574"/>
      <c r="FV6676" s="574"/>
      <c r="FW6676" s="574"/>
      <c r="FX6676" s="574"/>
      <c r="FY6676" s="574"/>
      <c r="FZ6676" s="574"/>
      <c r="GA6676" s="574"/>
      <c r="GB6676" s="574"/>
      <c r="GC6676" s="574"/>
      <c r="GD6676" s="574"/>
      <c r="GE6676" s="574"/>
      <c r="GF6676" s="574"/>
      <c r="GG6676" s="574"/>
      <c r="GH6676" s="574"/>
      <c r="GI6676" s="574"/>
      <c r="GJ6676" s="574"/>
      <c r="GK6676" s="574"/>
      <c r="GL6676" s="574"/>
      <c r="GM6676" s="574"/>
      <c r="GN6676" s="574"/>
      <c r="GO6676" s="574"/>
      <c r="GP6676" s="574"/>
      <c r="GQ6676" s="574"/>
      <c r="GR6676" s="574"/>
      <c r="GS6676" s="574"/>
      <c r="GT6676" s="574"/>
      <c r="GU6676" s="574"/>
      <c r="GV6676" s="574"/>
      <c r="GW6676" s="574"/>
      <c r="GX6676" s="574"/>
      <c r="GY6676" s="574"/>
      <c r="GZ6676" s="574"/>
      <c r="HA6676" s="574"/>
      <c r="HB6676" s="574"/>
      <c r="HC6676" s="574"/>
      <c r="HD6676" s="574"/>
      <c r="HE6676" s="574"/>
      <c r="HF6676" s="574"/>
      <c r="HG6676" s="574"/>
      <c r="HH6676" s="574"/>
      <c r="HI6676" s="574"/>
      <c r="HJ6676" s="574"/>
      <c r="HK6676" s="574"/>
      <c r="HL6676" s="574"/>
      <c r="HM6676" s="574"/>
      <c r="HN6676" s="574"/>
      <c r="HO6676" s="574"/>
      <c r="HP6676" s="574"/>
      <c r="HQ6676" s="574"/>
      <c r="HR6676" s="574"/>
      <c r="HS6676" s="574"/>
      <c r="HT6676" s="19"/>
      <c r="HU6676" s="19"/>
      <c r="HV6676" s="19"/>
      <c r="HW6676" s="19"/>
      <c r="HX6676" s="19"/>
      <c r="HY6676" s="19"/>
      <c r="HZ6676" s="19"/>
      <c r="IA6676" s="19"/>
      <c r="IB6676" s="19"/>
      <c r="IC6676" s="19"/>
      <c r="ID6676" s="19"/>
      <c r="IE6676" s="19"/>
      <c r="IF6676" s="19"/>
      <c r="IG6676" s="19"/>
      <c r="IH6676" s="19"/>
    </row>
    <row r="6677" spans="1:242">
      <c r="A6677" s="577">
        <v>31</v>
      </c>
      <c r="B6677" s="210" t="s">
        <v>2613</v>
      </c>
      <c r="C6677" s="575"/>
      <c r="D6677" s="297"/>
      <c r="E6677" s="195">
        <f t="shared" ref="E6677:E6685" si="430">+F6677+G6677+H6677</f>
        <v>1</v>
      </c>
      <c r="F6677" s="187">
        <v>1</v>
      </c>
      <c r="G6677" s="180"/>
      <c r="H6677" s="180"/>
      <c r="I6677" s="573"/>
      <c r="J6677" s="574"/>
      <c r="K6677" s="574"/>
      <c r="L6677" s="574"/>
      <c r="M6677" s="574"/>
      <c r="N6677" s="574"/>
      <c r="O6677" s="574"/>
      <c r="P6677" s="574"/>
      <c r="Q6677" s="574"/>
      <c r="R6677" s="574"/>
      <c r="S6677" s="574"/>
      <c r="T6677" s="574"/>
      <c r="U6677" s="574"/>
      <c r="V6677" s="574"/>
      <c r="W6677" s="574"/>
      <c r="X6677" s="574"/>
      <c r="Y6677" s="574"/>
      <c r="Z6677" s="574"/>
      <c r="AA6677" s="574"/>
      <c r="AB6677" s="574"/>
      <c r="AC6677" s="574"/>
      <c r="AD6677" s="574"/>
      <c r="AE6677" s="574"/>
      <c r="AF6677" s="574"/>
      <c r="AG6677" s="574"/>
      <c r="AH6677" s="574"/>
      <c r="AI6677" s="574"/>
      <c r="AJ6677" s="574"/>
      <c r="AK6677" s="574"/>
      <c r="AL6677" s="574"/>
      <c r="AM6677" s="574"/>
      <c r="AN6677" s="574"/>
      <c r="AO6677" s="574"/>
      <c r="AP6677" s="574"/>
      <c r="AQ6677" s="574"/>
      <c r="AR6677" s="574"/>
      <c r="AS6677" s="574"/>
      <c r="AT6677" s="574"/>
      <c r="AU6677" s="574"/>
      <c r="AV6677" s="574"/>
      <c r="AW6677" s="574"/>
      <c r="AX6677" s="574"/>
      <c r="AY6677" s="574"/>
      <c r="AZ6677" s="574"/>
      <c r="BA6677" s="574"/>
      <c r="BB6677" s="574"/>
      <c r="BC6677" s="574"/>
      <c r="BD6677" s="574"/>
      <c r="BE6677" s="574"/>
      <c r="BF6677" s="574"/>
      <c r="BG6677" s="574"/>
      <c r="BH6677" s="574"/>
      <c r="BI6677" s="574"/>
      <c r="BJ6677" s="574"/>
      <c r="BK6677" s="574"/>
      <c r="BL6677" s="574"/>
      <c r="BM6677" s="574"/>
      <c r="BN6677" s="574"/>
      <c r="BO6677" s="574"/>
      <c r="BP6677" s="574"/>
      <c r="BQ6677" s="574"/>
      <c r="BR6677" s="574"/>
      <c r="BS6677" s="574"/>
      <c r="BT6677" s="574"/>
      <c r="BU6677" s="574"/>
      <c r="BV6677" s="574"/>
      <c r="BW6677" s="574"/>
      <c r="BX6677" s="574"/>
      <c r="BY6677" s="574"/>
      <c r="BZ6677" s="574"/>
      <c r="CA6677" s="574"/>
      <c r="CB6677" s="574"/>
      <c r="CC6677" s="574"/>
      <c r="CD6677" s="574"/>
      <c r="CE6677" s="574"/>
      <c r="CF6677" s="574"/>
      <c r="CG6677" s="574"/>
      <c r="CH6677" s="574"/>
      <c r="CI6677" s="574"/>
      <c r="CJ6677" s="574"/>
      <c r="CK6677" s="574"/>
      <c r="CL6677" s="574"/>
      <c r="CM6677" s="574"/>
      <c r="CN6677" s="574"/>
      <c r="CO6677" s="574"/>
      <c r="CP6677" s="574"/>
      <c r="CQ6677" s="574"/>
      <c r="CR6677" s="574"/>
      <c r="CS6677" s="574"/>
      <c r="CT6677" s="574"/>
      <c r="CU6677" s="574"/>
      <c r="CV6677" s="574"/>
      <c r="CW6677" s="574"/>
      <c r="CX6677" s="574"/>
      <c r="CY6677" s="574"/>
      <c r="CZ6677" s="574"/>
      <c r="DA6677" s="574"/>
      <c r="DB6677" s="574"/>
      <c r="DC6677" s="574"/>
      <c r="DD6677" s="574"/>
      <c r="DE6677" s="574"/>
      <c r="DF6677" s="574"/>
      <c r="DG6677" s="574"/>
      <c r="DH6677" s="574"/>
      <c r="DI6677" s="574"/>
      <c r="DJ6677" s="574"/>
      <c r="DK6677" s="574"/>
      <c r="DL6677" s="574"/>
      <c r="DM6677" s="574"/>
      <c r="DN6677" s="574"/>
      <c r="DO6677" s="574"/>
      <c r="DP6677" s="574"/>
      <c r="DQ6677" s="574"/>
      <c r="DR6677" s="574"/>
      <c r="DS6677" s="574"/>
      <c r="DT6677" s="574"/>
      <c r="DU6677" s="574"/>
      <c r="DV6677" s="574"/>
      <c r="DW6677" s="574"/>
      <c r="DX6677" s="574"/>
      <c r="DY6677" s="574"/>
      <c r="DZ6677" s="574"/>
      <c r="EA6677" s="574"/>
      <c r="EB6677" s="574"/>
      <c r="EC6677" s="574"/>
      <c r="ED6677" s="574"/>
      <c r="EE6677" s="574"/>
      <c r="EF6677" s="574"/>
      <c r="EG6677" s="574"/>
      <c r="EH6677" s="574"/>
      <c r="EI6677" s="574"/>
      <c r="EJ6677" s="574"/>
      <c r="EK6677" s="574"/>
      <c r="EL6677" s="574"/>
      <c r="EM6677" s="574"/>
      <c r="EN6677" s="574"/>
      <c r="EO6677" s="574"/>
      <c r="EP6677" s="574"/>
      <c r="EQ6677" s="574"/>
      <c r="ER6677" s="574"/>
      <c r="ES6677" s="574"/>
      <c r="ET6677" s="574"/>
      <c r="EU6677" s="574"/>
      <c r="EV6677" s="574"/>
      <c r="EW6677" s="574"/>
      <c r="EX6677" s="574"/>
      <c r="EY6677" s="574"/>
      <c r="EZ6677" s="574"/>
      <c r="FA6677" s="574"/>
      <c r="FB6677" s="574"/>
      <c r="FC6677" s="574"/>
      <c r="FD6677" s="574"/>
      <c r="FE6677" s="574"/>
      <c r="FF6677" s="574"/>
      <c r="FG6677" s="574"/>
      <c r="FH6677" s="574"/>
      <c r="FI6677" s="574"/>
      <c r="FJ6677" s="574"/>
      <c r="FK6677" s="574"/>
      <c r="FL6677" s="574"/>
      <c r="FM6677" s="574"/>
      <c r="FN6677" s="574"/>
      <c r="FO6677" s="574"/>
      <c r="FP6677" s="574"/>
      <c r="FQ6677" s="574"/>
      <c r="FR6677" s="574"/>
      <c r="FS6677" s="574"/>
      <c r="FT6677" s="574"/>
      <c r="FU6677" s="574"/>
      <c r="FV6677" s="574"/>
      <c r="FW6677" s="574"/>
      <c r="FX6677" s="574"/>
      <c r="FY6677" s="574"/>
      <c r="FZ6677" s="574"/>
      <c r="GA6677" s="574"/>
      <c r="GB6677" s="574"/>
      <c r="GC6677" s="574"/>
      <c r="GD6677" s="574"/>
      <c r="GE6677" s="574"/>
      <c r="GF6677" s="574"/>
      <c r="GG6677" s="574"/>
      <c r="GH6677" s="574"/>
      <c r="GI6677" s="574"/>
      <c r="GJ6677" s="574"/>
      <c r="GK6677" s="574"/>
      <c r="GL6677" s="574"/>
      <c r="GM6677" s="574"/>
      <c r="GN6677" s="574"/>
      <c r="GO6677" s="574"/>
      <c r="GP6677" s="574"/>
      <c r="GQ6677" s="574"/>
      <c r="GR6677" s="574"/>
      <c r="GS6677" s="574"/>
      <c r="GT6677" s="574"/>
      <c r="GU6677" s="574"/>
      <c r="GV6677" s="574"/>
      <c r="GW6677" s="574"/>
      <c r="GX6677" s="574"/>
      <c r="GY6677" s="574"/>
      <c r="GZ6677" s="574"/>
      <c r="HA6677" s="574"/>
      <c r="HB6677" s="574"/>
      <c r="HC6677" s="574"/>
      <c r="HD6677" s="574"/>
      <c r="HE6677" s="574"/>
      <c r="HF6677" s="574"/>
      <c r="HG6677" s="574"/>
      <c r="HH6677" s="574"/>
      <c r="HI6677" s="574"/>
      <c r="HJ6677" s="574"/>
      <c r="HK6677" s="574"/>
      <c r="HL6677" s="574"/>
      <c r="HM6677" s="574"/>
      <c r="HN6677" s="574"/>
      <c r="HO6677" s="574"/>
      <c r="HP6677" s="574"/>
      <c r="HQ6677" s="574"/>
      <c r="HR6677" s="574"/>
      <c r="HS6677" s="574"/>
      <c r="HT6677" s="19"/>
      <c r="HU6677" s="19"/>
      <c r="HV6677" s="19"/>
      <c r="HW6677" s="19"/>
      <c r="HX6677" s="19"/>
      <c r="HY6677" s="19"/>
      <c r="HZ6677" s="19"/>
      <c r="IA6677" s="19"/>
      <c r="IB6677" s="19"/>
      <c r="IC6677" s="19"/>
      <c r="ID6677" s="19"/>
      <c r="IE6677" s="19"/>
      <c r="IF6677" s="19"/>
      <c r="IG6677" s="19"/>
      <c r="IH6677" s="19"/>
    </row>
    <row r="6678" spans="1:242" ht="110.25" customHeight="1">
      <c r="A6678" s="577">
        <v>32</v>
      </c>
      <c r="B6678" s="210" t="s">
        <v>9239</v>
      </c>
      <c r="C6678" s="575"/>
      <c r="D6678" s="297"/>
      <c r="E6678" s="195">
        <f t="shared" si="430"/>
        <v>0</v>
      </c>
      <c r="F6678" s="187"/>
      <c r="G6678" s="180"/>
      <c r="H6678" s="180"/>
      <c r="I6678" s="573"/>
      <c r="J6678" s="574"/>
      <c r="K6678" s="574"/>
      <c r="L6678" s="574"/>
      <c r="M6678" s="574"/>
      <c r="N6678" s="574"/>
      <c r="O6678" s="574"/>
      <c r="P6678" s="574"/>
      <c r="Q6678" s="574"/>
      <c r="R6678" s="574"/>
      <c r="S6678" s="574"/>
      <c r="T6678" s="574"/>
      <c r="U6678" s="574"/>
      <c r="V6678" s="574"/>
      <c r="W6678" s="574"/>
      <c r="X6678" s="574"/>
      <c r="Y6678" s="574"/>
      <c r="Z6678" s="574"/>
      <c r="AA6678" s="574"/>
      <c r="AB6678" s="574"/>
      <c r="AC6678" s="574"/>
      <c r="AD6678" s="574"/>
      <c r="AE6678" s="574"/>
      <c r="AF6678" s="574"/>
      <c r="AG6678" s="574"/>
      <c r="AH6678" s="574"/>
      <c r="AI6678" s="574"/>
      <c r="AJ6678" s="574"/>
      <c r="AK6678" s="574"/>
      <c r="AL6678" s="574"/>
      <c r="AM6678" s="574"/>
      <c r="AN6678" s="574"/>
      <c r="AO6678" s="574"/>
      <c r="AP6678" s="574"/>
      <c r="AQ6678" s="574"/>
      <c r="AR6678" s="574"/>
      <c r="AS6678" s="574"/>
      <c r="AT6678" s="574"/>
      <c r="AU6678" s="574"/>
      <c r="AV6678" s="574"/>
      <c r="AW6678" s="574"/>
      <c r="AX6678" s="574"/>
      <c r="AY6678" s="574"/>
      <c r="AZ6678" s="574"/>
      <c r="BA6678" s="574"/>
      <c r="BB6678" s="574"/>
      <c r="BC6678" s="574"/>
      <c r="BD6678" s="574"/>
      <c r="BE6678" s="574"/>
      <c r="BF6678" s="574"/>
      <c r="BG6678" s="574"/>
      <c r="BH6678" s="574"/>
      <c r="BI6678" s="574"/>
      <c r="BJ6678" s="574"/>
      <c r="BK6678" s="574"/>
      <c r="BL6678" s="574"/>
      <c r="BM6678" s="574"/>
      <c r="BN6678" s="574"/>
      <c r="BO6678" s="574"/>
      <c r="BP6678" s="574"/>
      <c r="BQ6678" s="574"/>
      <c r="BR6678" s="574"/>
      <c r="BS6678" s="574"/>
      <c r="BT6678" s="574"/>
      <c r="BU6678" s="574"/>
      <c r="BV6678" s="574"/>
      <c r="BW6678" s="574"/>
      <c r="BX6678" s="574"/>
      <c r="BY6678" s="574"/>
      <c r="BZ6678" s="574"/>
      <c r="CA6678" s="574"/>
      <c r="CB6678" s="574"/>
      <c r="CC6678" s="574"/>
      <c r="CD6678" s="574"/>
      <c r="CE6678" s="574"/>
      <c r="CF6678" s="574"/>
      <c r="CG6678" s="574"/>
      <c r="CH6678" s="574"/>
      <c r="CI6678" s="574"/>
      <c r="CJ6678" s="574"/>
      <c r="CK6678" s="574"/>
      <c r="CL6678" s="574"/>
      <c r="CM6678" s="574"/>
      <c r="CN6678" s="574"/>
      <c r="CO6678" s="574"/>
      <c r="CP6678" s="574"/>
      <c r="CQ6678" s="574"/>
      <c r="CR6678" s="574"/>
      <c r="CS6678" s="574"/>
      <c r="CT6678" s="574"/>
      <c r="CU6678" s="574"/>
      <c r="CV6678" s="574"/>
      <c r="CW6678" s="574"/>
      <c r="CX6678" s="574"/>
      <c r="CY6678" s="574"/>
      <c r="CZ6678" s="574"/>
      <c r="DA6678" s="574"/>
      <c r="DB6678" s="574"/>
      <c r="DC6678" s="574"/>
      <c r="DD6678" s="574"/>
      <c r="DE6678" s="574"/>
      <c r="DF6678" s="574"/>
      <c r="DG6678" s="574"/>
      <c r="DH6678" s="574"/>
      <c r="DI6678" s="574"/>
      <c r="DJ6678" s="574"/>
      <c r="DK6678" s="574"/>
      <c r="DL6678" s="574"/>
      <c r="DM6678" s="574"/>
      <c r="DN6678" s="574"/>
      <c r="DO6678" s="574"/>
      <c r="DP6678" s="574"/>
      <c r="DQ6678" s="574"/>
      <c r="DR6678" s="574"/>
      <c r="DS6678" s="574"/>
      <c r="DT6678" s="574"/>
      <c r="DU6678" s="574"/>
      <c r="DV6678" s="574"/>
      <c r="DW6678" s="574"/>
      <c r="DX6678" s="574"/>
      <c r="DY6678" s="574"/>
      <c r="DZ6678" s="574"/>
      <c r="EA6678" s="574"/>
      <c r="EB6678" s="574"/>
      <c r="EC6678" s="574"/>
      <c r="ED6678" s="574"/>
      <c r="EE6678" s="574"/>
      <c r="EF6678" s="574"/>
      <c r="EG6678" s="574"/>
      <c r="EH6678" s="574"/>
      <c r="EI6678" s="574"/>
      <c r="EJ6678" s="574"/>
      <c r="EK6678" s="574"/>
      <c r="EL6678" s="574"/>
      <c r="EM6678" s="574"/>
      <c r="EN6678" s="574"/>
      <c r="EO6678" s="574"/>
      <c r="EP6678" s="574"/>
      <c r="EQ6678" s="574"/>
      <c r="ER6678" s="574"/>
      <c r="ES6678" s="574"/>
      <c r="ET6678" s="574"/>
      <c r="EU6678" s="574"/>
      <c r="EV6678" s="574"/>
      <c r="EW6678" s="574"/>
      <c r="EX6678" s="574"/>
      <c r="EY6678" s="574"/>
      <c r="EZ6678" s="574"/>
      <c r="FA6678" s="574"/>
      <c r="FB6678" s="574"/>
      <c r="FC6678" s="574"/>
      <c r="FD6678" s="574"/>
      <c r="FE6678" s="574"/>
      <c r="FF6678" s="574"/>
      <c r="FG6678" s="574"/>
      <c r="FH6678" s="574"/>
      <c r="FI6678" s="574"/>
      <c r="FJ6678" s="574"/>
      <c r="FK6678" s="574"/>
      <c r="FL6678" s="574"/>
      <c r="FM6678" s="574"/>
      <c r="FN6678" s="574"/>
      <c r="FO6678" s="574"/>
      <c r="FP6678" s="574"/>
      <c r="FQ6678" s="574"/>
      <c r="FR6678" s="574"/>
      <c r="FS6678" s="574"/>
      <c r="FT6678" s="574"/>
      <c r="FU6678" s="574"/>
      <c r="FV6678" s="574"/>
      <c r="FW6678" s="574"/>
      <c r="FX6678" s="574"/>
      <c r="FY6678" s="574"/>
      <c r="FZ6678" s="574"/>
      <c r="GA6678" s="574"/>
      <c r="GB6678" s="574"/>
      <c r="GC6678" s="574"/>
      <c r="GD6678" s="574"/>
      <c r="GE6678" s="574"/>
      <c r="GF6678" s="574"/>
      <c r="GG6678" s="574"/>
      <c r="GH6678" s="574"/>
      <c r="GI6678" s="574"/>
      <c r="GJ6678" s="574"/>
      <c r="GK6678" s="574"/>
      <c r="GL6678" s="574"/>
      <c r="GM6678" s="574"/>
      <c r="GN6678" s="574"/>
      <c r="GO6678" s="574"/>
      <c r="GP6678" s="574"/>
      <c r="GQ6678" s="574"/>
      <c r="GR6678" s="574"/>
      <c r="GS6678" s="574"/>
      <c r="GT6678" s="574"/>
      <c r="GU6678" s="574"/>
      <c r="GV6678" s="574"/>
      <c r="GW6678" s="574"/>
      <c r="GX6678" s="574"/>
      <c r="GY6678" s="574"/>
      <c r="GZ6678" s="574"/>
      <c r="HA6678" s="574"/>
      <c r="HB6678" s="574"/>
      <c r="HC6678" s="574"/>
      <c r="HD6678" s="574"/>
      <c r="HE6678" s="574"/>
      <c r="HF6678" s="574"/>
      <c r="HG6678" s="574"/>
      <c r="HH6678" s="574"/>
      <c r="HI6678" s="574"/>
      <c r="HJ6678" s="574"/>
      <c r="HK6678" s="574"/>
      <c r="HL6678" s="574"/>
      <c r="HM6678" s="574"/>
      <c r="HN6678" s="574"/>
      <c r="HO6678" s="574"/>
      <c r="HP6678" s="574"/>
      <c r="HQ6678" s="574"/>
      <c r="HR6678" s="574"/>
      <c r="HS6678" s="574"/>
      <c r="HT6678" s="19"/>
      <c r="HU6678" s="19"/>
      <c r="HV6678" s="19"/>
      <c r="HW6678" s="19"/>
      <c r="HX6678" s="19"/>
      <c r="HY6678" s="19"/>
      <c r="HZ6678" s="19"/>
      <c r="IA6678" s="19"/>
      <c r="IB6678" s="19"/>
      <c r="IC6678" s="19"/>
      <c r="ID6678" s="19"/>
      <c r="IE6678" s="19"/>
      <c r="IF6678" s="19"/>
      <c r="IG6678" s="19"/>
      <c r="IH6678" s="19"/>
    </row>
    <row r="6679" spans="1:242" ht="46.5">
      <c r="A6679" s="577">
        <v>33</v>
      </c>
      <c r="B6679" s="210" t="s">
        <v>7740</v>
      </c>
      <c r="C6679" s="575"/>
      <c r="D6679" s="297"/>
      <c r="E6679" s="195">
        <f t="shared" si="430"/>
        <v>0</v>
      </c>
      <c r="F6679" s="187"/>
      <c r="G6679" s="180"/>
      <c r="H6679" s="180"/>
      <c r="I6679" s="573"/>
      <c r="J6679" s="574"/>
      <c r="K6679" s="574"/>
      <c r="L6679" s="574"/>
      <c r="M6679" s="574"/>
      <c r="N6679" s="574"/>
      <c r="O6679" s="574"/>
      <c r="P6679" s="574"/>
      <c r="Q6679" s="574"/>
      <c r="R6679" s="574"/>
      <c r="S6679" s="574"/>
      <c r="T6679" s="574"/>
      <c r="U6679" s="574"/>
      <c r="V6679" s="574"/>
      <c r="W6679" s="574"/>
      <c r="X6679" s="574"/>
      <c r="Y6679" s="574"/>
      <c r="Z6679" s="574"/>
      <c r="AA6679" s="574"/>
      <c r="AB6679" s="574"/>
      <c r="AC6679" s="574"/>
      <c r="AD6679" s="574"/>
      <c r="AE6679" s="574"/>
      <c r="AF6679" s="574"/>
      <c r="AG6679" s="574"/>
      <c r="AH6679" s="574"/>
      <c r="AI6679" s="574"/>
      <c r="AJ6679" s="574"/>
      <c r="AK6679" s="574"/>
      <c r="AL6679" s="574"/>
      <c r="AM6679" s="574"/>
      <c r="AN6679" s="574"/>
      <c r="AO6679" s="574"/>
      <c r="AP6679" s="574"/>
      <c r="AQ6679" s="574"/>
      <c r="AR6679" s="574"/>
      <c r="AS6679" s="574"/>
      <c r="AT6679" s="574"/>
      <c r="AU6679" s="574"/>
      <c r="AV6679" s="574"/>
      <c r="AW6679" s="574"/>
      <c r="AX6679" s="574"/>
      <c r="AY6679" s="574"/>
      <c r="AZ6679" s="574"/>
      <c r="BA6679" s="574"/>
      <c r="BB6679" s="574"/>
      <c r="BC6679" s="574"/>
      <c r="BD6679" s="574"/>
      <c r="BE6679" s="574"/>
      <c r="BF6679" s="574"/>
      <c r="BG6679" s="574"/>
      <c r="BH6679" s="574"/>
      <c r="BI6679" s="574"/>
      <c r="BJ6679" s="574"/>
      <c r="BK6679" s="574"/>
      <c r="BL6679" s="574"/>
      <c r="BM6679" s="574"/>
      <c r="BN6679" s="574"/>
      <c r="BO6679" s="574"/>
      <c r="BP6679" s="574"/>
      <c r="BQ6679" s="574"/>
      <c r="BR6679" s="574"/>
      <c r="BS6679" s="574"/>
      <c r="BT6679" s="574"/>
      <c r="BU6679" s="574"/>
      <c r="BV6679" s="574"/>
      <c r="BW6679" s="574"/>
      <c r="BX6679" s="574"/>
      <c r="BY6679" s="574"/>
      <c r="BZ6679" s="574"/>
      <c r="CA6679" s="574"/>
      <c r="CB6679" s="574"/>
      <c r="CC6679" s="574"/>
      <c r="CD6679" s="574"/>
      <c r="CE6679" s="574"/>
      <c r="CF6679" s="574"/>
      <c r="CG6679" s="574"/>
      <c r="CH6679" s="574"/>
      <c r="CI6679" s="574"/>
      <c r="CJ6679" s="574"/>
      <c r="CK6679" s="574"/>
      <c r="CL6679" s="574"/>
      <c r="CM6679" s="574"/>
      <c r="CN6679" s="574"/>
      <c r="CO6679" s="574"/>
      <c r="CP6679" s="574"/>
      <c r="CQ6679" s="574"/>
      <c r="CR6679" s="574"/>
      <c r="CS6679" s="574"/>
      <c r="CT6679" s="574"/>
      <c r="CU6679" s="574"/>
      <c r="CV6679" s="574"/>
      <c r="CW6679" s="574"/>
      <c r="CX6679" s="574"/>
      <c r="CY6679" s="574"/>
      <c r="CZ6679" s="574"/>
      <c r="DA6679" s="574"/>
      <c r="DB6679" s="574"/>
      <c r="DC6679" s="574"/>
      <c r="DD6679" s="574"/>
      <c r="DE6679" s="574"/>
      <c r="DF6679" s="574"/>
      <c r="DG6679" s="574"/>
      <c r="DH6679" s="574"/>
      <c r="DI6679" s="574"/>
      <c r="DJ6679" s="574"/>
      <c r="DK6679" s="574"/>
      <c r="DL6679" s="574"/>
      <c r="DM6679" s="574"/>
      <c r="DN6679" s="574"/>
      <c r="DO6679" s="574"/>
      <c r="DP6679" s="574"/>
      <c r="DQ6679" s="574"/>
      <c r="DR6679" s="574"/>
      <c r="DS6679" s="574"/>
      <c r="DT6679" s="574"/>
      <c r="DU6679" s="574"/>
      <c r="DV6679" s="574"/>
      <c r="DW6679" s="574"/>
      <c r="DX6679" s="574"/>
      <c r="DY6679" s="574"/>
      <c r="DZ6679" s="574"/>
      <c r="EA6679" s="574"/>
      <c r="EB6679" s="574"/>
      <c r="EC6679" s="574"/>
      <c r="ED6679" s="574"/>
      <c r="EE6679" s="574"/>
      <c r="EF6679" s="574"/>
      <c r="EG6679" s="574"/>
      <c r="EH6679" s="574"/>
      <c r="EI6679" s="574"/>
      <c r="EJ6679" s="574"/>
      <c r="EK6679" s="574"/>
      <c r="EL6679" s="574"/>
      <c r="EM6679" s="574"/>
      <c r="EN6679" s="574"/>
      <c r="EO6679" s="574"/>
      <c r="EP6679" s="574"/>
      <c r="EQ6679" s="574"/>
      <c r="ER6679" s="574"/>
      <c r="ES6679" s="574"/>
      <c r="ET6679" s="574"/>
      <c r="EU6679" s="574"/>
      <c r="EV6679" s="574"/>
      <c r="EW6679" s="574"/>
      <c r="EX6679" s="574"/>
      <c r="EY6679" s="574"/>
      <c r="EZ6679" s="574"/>
      <c r="FA6679" s="574"/>
      <c r="FB6679" s="574"/>
      <c r="FC6679" s="574"/>
      <c r="FD6679" s="574"/>
      <c r="FE6679" s="574"/>
      <c r="FF6679" s="574"/>
      <c r="FG6679" s="574"/>
      <c r="FH6679" s="574"/>
      <c r="FI6679" s="574"/>
      <c r="FJ6679" s="574"/>
      <c r="FK6679" s="574"/>
      <c r="FL6679" s="574"/>
      <c r="FM6679" s="574"/>
      <c r="FN6679" s="574"/>
      <c r="FO6679" s="574"/>
      <c r="FP6679" s="574"/>
      <c r="FQ6679" s="574"/>
      <c r="FR6679" s="574"/>
      <c r="FS6679" s="574"/>
      <c r="FT6679" s="574"/>
      <c r="FU6679" s="574"/>
      <c r="FV6679" s="574"/>
      <c r="FW6679" s="574"/>
      <c r="FX6679" s="574"/>
      <c r="FY6679" s="574"/>
      <c r="FZ6679" s="574"/>
      <c r="GA6679" s="574"/>
      <c r="GB6679" s="574"/>
      <c r="GC6679" s="574"/>
      <c r="GD6679" s="574"/>
      <c r="GE6679" s="574"/>
      <c r="GF6679" s="574"/>
      <c r="GG6679" s="574"/>
      <c r="GH6679" s="574"/>
      <c r="GI6679" s="574"/>
      <c r="GJ6679" s="574"/>
      <c r="GK6679" s="574"/>
      <c r="GL6679" s="574"/>
      <c r="GM6679" s="574"/>
      <c r="GN6679" s="574"/>
      <c r="GO6679" s="574"/>
      <c r="GP6679" s="574"/>
      <c r="GQ6679" s="574"/>
      <c r="GR6679" s="574"/>
      <c r="GS6679" s="574"/>
      <c r="GT6679" s="574"/>
      <c r="GU6679" s="574"/>
      <c r="GV6679" s="574"/>
      <c r="GW6679" s="574"/>
      <c r="GX6679" s="574"/>
      <c r="GY6679" s="574"/>
      <c r="GZ6679" s="574"/>
      <c r="HA6679" s="574"/>
      <c r="HB6679" s="574"/>
      <c r="HC6679" s="574"/>
      <c r="HD6679" s="574"/>
      <c r="HE6679" s="574"/>
      <c r="HF6679" s="574"/>
      <c r="HG6679" s="574"/>
      <c r="HH6679" s="574"/>
      <c r="HI6679" s="574"/>
      <c r="HJ6679" s="574"/>
      <c r="HK6679" s="574"/>
      <c r="HL6679" s="574"/>
      <c r="HM6679" s="574"/>
      <c r="HN6679" s="574"/>
      <c r="HO6679" s="574"/>
      <c r="HP6679" s="574"/>
      <c r="HQ6679" s="574"/>
      <c r="HR6679" s="574"/>
      <c r="HS6679" s="574"/>
      <c r="HT6679" s="19"/>
      <c r="HU6679" s="19"/>
      <c r="HV6679" s="19"/>
      <c r="HW6679" s="19"/>
      <c r="HX6679" s="19"/>
      <c r="HY6679" s="19"/>
      <c r="HZ6679" s="19"/>
      <c r="IA6679" s="19"/>
      <c r="IB6679" s="19"/>
      <c r="IC6679" s="19"/>
      <c r="ID6679" s="19"/>
      <c r="IE6679" s="19"/>
      <c r="IF6679" s="19"/>
      <c r="IG6679" s="19"/>
      <c r="IH6679" s="19"/>
    </row>
    <row r="6680" spans="1:242" ht="46.5">
      <c r="A6680" s="577">
        <v>34</v>
      </c>
      <c r="B6680" s="210" t="s">
        <v>7717</v>
      </c>
      <c r="C6680" s="575"/>
      <c r="D6680" s="297"/>
      <c r="E6680" s="195">
        <f t="shared" si="430"/>
        <v>0</v>
      </c>
      <c r="F6680" s="187"/>
      <c r="G6680" s="180"/>
      <c r="H6680" s="180"/>
      <c r="I6680" s="573"/>
      <c r="J6680" s="574"/>
      <c r="K6680" s="574"/>
      <c r="L6680" s="574"/>
      <c r="M6680" s="574"/>
      <c r="N6680" s="574"/>
      <c r="O6680" s="574"/>
      <c r="P6680" s="574"/>
      <c r="Q6680" s="574"/>
      <c r="R6680" s="574"/>
      <c r="S6680" s="574"/>
      <c r="T6680" s="574"/>
      <c r="U6680" s="574"/>
      <c r="V6680" s="574"/>
      <c r="W6680" s="574"/>
      <c r="X6680" s="574"/>
      <c r="Y6680" s="574"/>
      <c r="Z6680" s="574"/>
      <c r="AA6680" s="574"/>
      <c r="AB6680" s="574"/>
      <c r="AC6680" s="574"/>
      <c r="AD6680" s="574"/>
      <c r="AE6680" s="574"/>
      <c r="AF6680" s="574"/>
      <c r="AG6680" s="574"/>
      <c r="AH6680" s="574"/>
      <c r="AI6680" s="574"/>
      <c r="AJ6680" s="574"/>
      <c r="AK6680" s="574"/>
      <c r="AL6680" s="574"/>
      <c r="AM6680" s="574"/>
      <c r="AN6680" s="574"/>
      <c r="AO6680" s="574"/>
      <c r="AP6680" s="574"/>
      <c r="AQ6680" s="574"/>
      <c r="AR6680" s="574"/>
      <c r="AS6680" s="574"/>
      <c r="AT6680" s="574"/>
      <c r="AU6680" s="574"/>
      <c r="AV6680" s="574"/>
      <c r="AW6680" s="574"/>
      <c r="AX6680" s="574"/>
      <c r="AY6680" s="574"/>
      <c r="AZ6680" s="574"/>
      <c r="BA6680" s="574"/>
      <c r="BB6680" s="574"/>
      <c r="BC6680" s="574"/>
      <c r="BD6680" s="574"/>
      <c r="BE6680" s="574"/>
      <c r="BF6680" s="574"/>
      <c r="BG6680" s="574"/>
      <c r="BH6680" s="574"/>
      <c r="BI6680" s="574"/>
      <c r="BJ6680" s="574"/>
      <c r="BK6680" s="574"/>
      <c r="BL6680" s="574"/>
      <c r="BM6680" s="574"/>
      <c r="BN6680" s="574"/>
      <c r="BO6680" s="574"/>
      <c r="BP6680" s="574"/>
      <c r="BQ6680" s="574"/>
      <c r="BR6680" s="574"/>
      <c r="BS6680" s="574"/>
      <c r="BT6680" s="574"/>
      <c r="BU6680" s="574"/>
      <c r="BV6680" s="574"/>
      <c r="BW6680" s="574"/>
      <c r="BX6680" s="574"/>
      <c r="BY6680" s="574"/>
      <c r="BZ6680" s="574"/>
      <c r="CA6680" s="574"/>
      <c r="CB6680" s="574"/>
      <c r="CC6680" s="574"/>
      <c r="CD6680" s="574"/>
      <c r="CE6680" s="574"/>
      <c r="CF6680" s="574"/>
      <c r="CG6680" s="574"/>
      <c r="CH6680" s="574"/>
      <c r="CI6680" s="574"/>
      <c r="CJ6680" s="574"/>
      <c r="CK6680" s="574"/>
      <c r="CL6680" s="574"/>
      <c r="CM6680" s="574"/>
      <c r="CN6680" s="574"/>
      <c r="CO6680" s="574"/>
      <c r="CP6680" s="574"/>
      <c r="CQ6680" s="574"/>
      <c r="CR6680" s="574"/>
      <c r="CS6680" s="574"/>
      <c r="CT6680" s="574"/>
      <c r="CU6680" s="574"/>
      <c r="CV6680" s="574"/>
      <c r="CW6680" s="574"/>
      <c r="CX6680" s="574"/>
      <c r="CY6680" s="574"/>
      <c r="CZ6680" s="574"/>
      <c r="DA6680" s="574"/>
      <c r="DB6680" s="574"/>
      <c r="DC6680" s="574"/>
      <c r="DD6680" s="574"/>
      <c r="DE6680" s="574"/>
      <c r="DF6680" s="574"/>
      <c r="DG6680" s="574"/>
      <c r="DH6680" s="574"/>
      <c r="DI6680" s="574"/>
      <c r="DJ6680" s="574"/>
      <c r="DK6680" s="574"/>
      <c r="DL6680" s="574"/>
      <c r="DM6680" s="574"/>
      <c r="DN6680" s="574"/>
      <c r="DO6680" s="574"/>
      <c r="DP6680" s="574"/>
      <c r="DQ6680" s="574"/>
      <c r="DR6680" s="574"/>
      <c r="DS6680" s="574"/>
      <c r="DT6680" s="574"/>
      <c r="DU6680" s="574"/>
      <c r="DV6680" s="574"/>
      <c r="DW6680" s="574"/>
      <c r="DX6680" s="574"/>
      <c r="DY6680" s="574"/>
      <c r="DZ6680" s="574"/>
      <c r="EA6680" s="574"/>
      <c r="EB6680" s="574"/>
      <c r="EC6680" s="574"/>
      <c r="ED6680" s="574"/>
      <c r="EE6680" s="574"/>
      <c r="EF6680" s="574"/>
      <c r="EG6680" s="574"/>
      <c r="EH6680" s="574"/>
      <c r="EI6680" s="574"/>
      <c r="EJ6680" s="574"/>
      <c r="EK6680" s="574"/>
      <c r="EL6680" s="574"/>
      <c r="EM6680" s="574"/>
      <c r="EN6680" s="574"/>
      <c r="EO6680" s="574"/>
      <c r="EP6680" s="574"/>
      <c r="EQ6680" s="574"/>
      <c r="ER6680" s="574"/>
      <c r="ES6680" s="574"/>
      <c r="ET6680" s="574"/>
      <c r="EU6680" s="574"/>
      <c r="EV6680" s="574"/>
      <c r="EW6680" s="574"/>
      <c r="EX6680" s="574"/>
      <c r="EY6680" s="574"/>
      <c r="EZ6680" s="574"/>
      <c r="FA6680" s="574"/>
      <c r="FB6680" s="574"/>
      <c r="FC6680" s="574"/>
      <c r="FD6680" s="574"/>
      <c r="FE6680" s="574"/>
      <c r="FF6680" s="574"/>
      <c r="FG6680" s="574"/>
      <c r="FH6680" s="574"/>
      <c r="FI6680" s="574"/>
      <c r="FJ6680" s="574"/>
      <c r="FK6680" s="574"/>
      <c r="FL6680" s="574"/>
      <c r="FM6680" s="574"/>
      <c r="FN6680" s="574"/>
      <c r="FO6680" s="574"/>
      <c r="FP6680" s="574"/>
      <c r="FQ6680" s="574"/>
      <c r="FR6680" s="574"/>
      <c r="FS6680" s="574"/>
      <c r="FT6680" s="574"/>
      <c r="FU6680" s="574"/>
      <c r="FV6680" s="574"/>
      <c r="FW6680" s="574"/>
      <c r="FX6680" s="574"/>
      <c r="FY6680" s="574"/>
      <c r="FZ6680" s="574"/>
      <c r="GA6680" s="574"/>
      <c r="GB6680" s="574"/>
      <c r="GC6680" s="574"/>
      <c r="GD6680" s="574"/>
      <c r="GE6680" s="574"/>
      <c r="GF6680" s="574"/>
      <c r="GG6680" s="574"/>
      <c r="GH6680" s="574"/>
      <c r="GI6680" s="574"/>
      <c r="GJ6680" s="574"/>
      <c r="GK6680" s="574"/>
      <c r="GL6680" s="574"/>
      <c r="GM6680" s="574"/>
      <c r="GN6680" s="574"/>
      <c r="GO6680" s="574"/>
      <c r="GP6680" s="574"/>
      <c r="GQ6680" s="574"/>
      <c r="GR6680" s="574"/>
      <c r="GS6680" s="574"/>
      <c r="GT6680" s="574"/>
      <c r="GU6680" s="574"/>
      <c r="GV6680" s="574"/>
      <c r="GW6680" s="574"/>
      <c r="GX6680" s="574"/>
      <c r="GY6680" s="574"/>
      <c r="GZ6680" s="574"/>
      <c r="HA6680" s="574"/>
      <c r="HB6680" s="574"/>
      <c r="HC6680" s="574"/>
      <c r="HD6680" s="574"/>
      <c r="HE6680" s="574"/>
      <c r="HF6680" s="574"/>
      <c r="HG6680" s="574"/>
      <c r="HH6680" s="574"/>
      <c r="HI6680" s="574"/>
      <c r="HJ6680" s="574"/>
      <c r="HK6680" s="574"/>
      <c r="HL6680" s="574"/>
      <c r="HM6680" s="574"/>
      <c r="HN6680" s="574"/>
      <c r="HO6680" s="574"/>
      <c r="HP6680" s="574"/>
      <c r="HQ6680" s="574"/>
      <c r="HR6680" s="574"/>
      <c r="HS6680" s="574"/>
      <c r="HT6680" s="19"/>
      <c r="HU6680" s="19"/>
      <c r="HV6680" s="19"/>
      <c r="HW6680" s="19"/>
      <c r="HX6680" s="19"/>
      <c r="HY6680" s="19"/>
      <c r="HZ6680" s="19"/>
      <c r="IA6680" s="19"/>
      <c r="IB6680" s="19"/>
      <c r="IC6680" s="19"/>
      <c r="ID6680" s="19"/>
      <c r="IE6680" s="19"/>
      <c r="IF6680" s="19"/>
      <c r="IG6680" s="19"/>
      <c r="IH6680" s="19"/>
    </row>
    <row r="6681" spans="1:242">
      <c r="A6681" s="577">
        <v>35</v>
      </c>
      <c r="B6681" s="210" t="s">
        <v>7718</v>
      </c>
      <c r="C6681" s="575"/>
      <c r="D6681" s="297"/>
      <c r="E6681" s="195">
        <f t="shared" si="430"/>
        <v>1</v>
      </c>
      <c r="F6681" s="187">
        <v>1</v>
      </c>
      <c r="G6681" s="180"/>
      <c r="H6681" s="180"/>
      <c r="I6681" s="573"/>
      <c r="J6681" s="574"/>
      <c r="K6681" s="574"/>
      <c r="L6681" s="574"/>
      <c r="M6681" s="574"/>
      <c r="N6681" s="574"/>
      <c r="O6681" s="574"/>
      <c r="P6681" s="574"/>
      <c r="Q6681" s="574"/>
      <c r="R6681" s="574"/>
      <c r="S6681" s="574"/>
      <c r="T6681" s="574"/>
      <c r="U6681" s="574"/>
      <c r="V6681" s="574"/>
      <c r="W6681" s="574"/>
      <c r="X6681" s="574"/>
      <c r="Y6681" s="574"/>
      <c r="Z6681" s="574"/>
      <c r="AA6681" s="574"/>
      <c r="AB6681" s="574"/>
      <c r="AC6681" s="574"/>
      <c r="AD6681" s="574"/>
      <c r="AE6681" s="574"/>
      <c r="AF6681" s="574"/>
      <c r="AG6681" s="574"/>
      <c r="AH6681" s="574"/>
      <c r="AI6681" s="574"/>
      <c r="AJ6681" s="574"/>
      <c r="AK6681" s="574"/>
      <c r="AL6681" s="574"/>
      <c r="AM6681" s="574"/>
      <c r="AN6681" s="574"/>
      <c r="AO6681" s="574"/>
      <c r="AP6681" s="574"/>
      <c r="AQ6681" s="574"/>
      <c r="AR6681" s="574"/>
      <c r="AS6681" s="574"/>
      <c r="AT6681" s="574"/>
      <c r="AU6681" s="574"/>
      <c r="AV6681" s="574"/>
      <c r="AW6681" s="574"/>
      <c r="AX6681" s="574"/>
      <c r="AY6681" s="574"/>
      <c r="AZ6681" s="574"/>
      <c r="BA6681" s="574"/>
      <c r="BB6681" s="574"/>
      <c r="BC6681" s="574"/>
      <c r="BD6681" s="574"/>
      <c r="BE6681" s="574"/>
      <c r="BF6681" s="574"/>
      <c r="BG6681" s="574"/>
      <c r="BH6681" s="574"/>
      <c r="BI6681" s="574"/>
      <c r="BJ6681" s="574"/>
      <c r="BK6681" s="574"/>
      <c r="BL6681" s="574"/>
      <c r="BM6681" s="574"/>
      <c r="BN6681" s="574"/>
      <c r="BO6681" s="574"/>
      <c r="BP6681" s="574"/>
      <c r="BQ6681" s="574"/>
      <c r="BR6681" s="574"/>
      <c r="BS6681" s="574"/>
      <c r="BT6681" s="574"/>
      <c r="BU6681" s="574"/>
      <c r="BV6681" s="574"/>
      <c r="BW6681" s="574"/>
      <c r="BX6681" s="574"/>
      <c r="BY6681" s="574"/>
      <c r="BZ6681" s="574"/>
      <c r="CA6681" s="574"/>
      <c r="CB6681" s="574"/>
      <c r="CC6681" s="574"/>
      <c r="CD6681" s="574"/>
      <c r="CE6681" s="574"/>
      <c r="CF6681" s="574"/>
      <c r="CG6681" s="574"/>
      <c r="CH6681" s="574"/>
      <c r="CI6681" s="574"/>
      <c r="CJ6681" s="574"/>
      <c r="CK6681" s="574"/>
      <c r="CL6681" s="574"/>
      <c r="CM6681" s="574"/>
      <c r="CN6681" s="574"/>
      <c r="CO6681" s="574"/>
      <c r="CP6681" s="574"/>
      <c r="CQ6681" s="574"/>
      <c r="CR6681" s="574"/>
      <c r="CS6681" s="574"/>
      <c r="CT6681" s="574"/>
      <c r="CU6681" s="574"/>
      <c r="CV6681" s="574"/>
      <c r="CW6681" s="574"/>
      <c r="CX6681" s="574"/>
      <c r="CY6681" s="574"/>
      <c r="CZ6681" s="574"/>
      <c r="DA6681" s="574"/>
      <c r="DB6681" s="574"/>
      <c r="DC6681" s="574"/>
      <c r="DD6681" s="574"/>
      <c r="DE6681" s="574"/>
      <c r="DF6681" s="574"/>
      <c r="DG6681" s="574"/>
      <c r="DH6681" s="574"/>
      <c r="DI6681" s="574"/>
      <c r="DJ6681" s="574"/>
      <c r="DK6681" s="574"/>
      <c r="DL6681" s="574"/>
      <c r="DM6681" s="574"/>
      <c r="DN6681" s="574"/>
      <c r="DO6681" s="574"/>
      <c r="DP6681" s="574"/>
      <c r="DQ6681" s="574"/>
      <c r="DR6681" s="574"/>
      <c r="DS6681" s="574"/>
      <c r="DT6681" s="574"/>
      <c r="DU6681" s="574"/>
      <c r="DV6681" s="574"/>
      <c r="DW6681" s="574"/>
      <c r="DX6681" s="574"/>
      <c r="DY6681" s="574"/>
      <c r="DZ6681" s="574"/>
      <c r="EA6681" s="574"/>
      <c r="EB6681" s="574"/>
      <c r="EC6681" s="574"/>
      <c r="ED6681" s="574"/>
      <c r="EE6681" s="574"/>
      <c r="EF6681" s="574"/>
      <c r="EG6681" s="574"/>
      <c r="EH6681" s="574"/>
      <c r="EI6681" s="574"/>
      <c r="EJ6681" s="574"/>
      <c r="EK6681" s="574"/>
      <c r="EL6681" s="574"/>
      <c r="EM6681" s="574"/>
      <c r="EN6681" s="574"/>
      <c r="EO6681" s="574"/>
      <c r="EP6681" s="574"/>
      <c r="EQ6681" s="574"/>
      <c r="ER6681" s="574"/>
      <c r="ES6681" s="574"/>
      <c r="ET6681" s="574"/>
      <c r="EU6681" s="574"/>
      <c r="EV6681" s="574"/>
      <c r="EW6681" s="574"/>
      <c r="EX6681" s="574"/>
      <c r="EY6681" s="574"/>
      <c r="EZ6681" s="574"/>
      <c r="FA6681" s="574"/>
      <c r="FB6681" s="574"/>
      <c r="FC6681" s="574"/>
      <c r="FD6681" s="574"/>
      <c r="FE6681" s="574"/>
      <c r="FF6681" s="574"/>
      <c r="FG6681" s="574"/>
      <c r="FH6681" s="574"/>
      <c r="FI6681" s="574"/>
      <c r="FJ6681" s="574"/>
      <c r="FK6681" s="574"/>
      <c r="FL6681" s="574"/>
      <c r="FM6681" s="574"/>
      <c r="FN6681" s="574"/>
      <c r="FO6681" s="574"/>
      <c r="FP6681" s="574"/>
      <c r="FQ6681" s="574"/>
      <c r="FR6681" s="574"/>
      <c r="FS6681" s="574"/>
      <c r="FT6681" s="574"/>
      <c r="FU6681" s="574"/>
      <c r="FV6681" s="574"/>
      <c r="FW6681" s="574"/>
      <c r="FX6681" s="574"/>
      <c r="FY6681" s="574"/>
      <c r="FZ6681" s="574"/>
      <c r="GA6681" s="574"/>
      <c r="GB6681" s="574"/>
      <c r="GC6681" s="574"/>
      <c r="GD6681" s="574"/>
      <c r="GE6681" s="574"/>
      <c r="GF6681" s="574"/>
      <c r="GG6681" s="574"/>
      <c r="GH6681" s="574"/>
      <c r="GI6681" s="574"/>
      <c r="GJ6681" s="574"/>
      <c r="GK6681" s="574"/>
      <c r="GL6681" s="574"/>
      <c r="GM6681" s="574"/>
      <c r="GN6681" s="574"/>
      <c r="GO6681" s="574"/>
      <c r="GP6681" s="574"/>
      <c r="GQ6681" s="574"/>
      <c r="GR6681" s="574"/>
      <c r="GS6681" s="574"/>
      <c r="GT6681" s="574"/>
      <c r="GU6681" s="574"/>
      <c r="GV6681" s="574"/>
      <c r="GW6681" s="574"/>
      <c r="GX6681" s="574"/>
      <c r="GY6681" s="574"/>
      <c r="GZ6681" s="574"/>
      <c r="HA6681" s="574"/>
      <c r="HB6681" s="574"/>
      <c r="HC6681" s="574"/>
      <c r="HD6681" s="574"/>
      <c r="HE6681" s="574"/>
      <c r="HF6681" s="574"/>
      <c r="HG6681" s="574"/>
      <c r="HH6681" s="574"/>
      <c r="HI6681" s="574"/>
      <c r="HJ6681" s="574"/>
      <c r="HK6681" s="574"/>
      <c r="HL6681" s="574"/>
      <c r="HM6681" s="574"/>
      <c r="HN6681" s="574"/>
      <c r="HO6681" s="574"/>
      <c r="HP6681" s="574"/>
      <c r="HQ6681" s="574"/>
      <c r="HR6681" s="574"/>
      <c r="HS6681" s="574"/>
      <c r="HT6681" s="19"/>
      <c r="HU6681" s="19"/>
      <c r="HV6681" s="19"/>
      <c r="HW6681" s="19"/>
      <c r="HX6681" s="19"/>
      <c r="HY6681" s="19"/>
      <c r="HZ6681" s="19"/>
      <c r="IA6681" s="19"/>
      <c r="IB6681" s="19"/>
      <c r="IC6681" s="19"/>
      <c r="ID6681" s="19"/>
      <c r="IE6681" s="19"/>
      <c r="IF6681" s="19"/>
      <c r="IG6681" s="19"/>
      <c r="IH6681" s="19"/>
    </row>
    <row r="6682" spans="1:242">
      <c r="A6682" s="577">
        <v>36</v>
      </c>
      <c r="B6682" s="210" t="s">
        <v>7741</v>
      </c>
      <c r="C6682" s="575"/>
      <c r="D6682" s="297"/>
      <c r="E6682" s="195">
        <f t="shared" si="430"/>
        <v>0</v>
      </c>
      <c r="F6682" s="187"/>
      <c r="G6682" s="180"/>
      <c r="H6682" s="180"/>
      <c r="I6682" s="573"/>
      <c r="J6682" s="574"/>
      <c r="K6682" s="574"/>
      <c r="L6682" s="574"/>
      <c r="M6682" s="574"/>
      <c r="N6682" s="574"/>
      <c r="O6682" s="574"/>
      <c r="P6682" s="574"/>
      <c r="Q6682" s="574"/>
      <c r="R6682" s="574"/>
      <c r="S6682" s="574"/>
      <c r="T6682" s="574"/>
      <c r="U6682" s="574"/>
      <c r="V6682" s="574"/>
      <c r="W6682" s="574"/>
      <c r="X6682" s="574"/>
      <c r="Y6682" s="574"/>
      <c r="Z6682" s="574"/>
      <c r="AA6682" s="574"/>
      <c r="AB6682" s="574"/>
      <c r="AC6682" s="574"/>
      <c r="AD6682" s="574"/>
      <c r="AE6682" s="574"/>
      <c r="AF6682" s="574"/>
      <c r="AG6682" s="574"/>
      <c r="AH6682" s="574"/>
      <c r="AI6682" s="574"/>
      <c r="AJ6682" s="574"/>
      <c r="AK6682" s="574"/>
      <c r="AL6682" s="574"/>
      <c r="AM6682" s="574"/>
      <c r="AN6682" s="574"/>
      <c r="AO6682" s="574"/>
      <c r="AP6682" s="574"/>
      <c r="AQ6682" s="574"/>
      <c r="AR6682" s="574"/>
      <c r="AS6682" s="574"/>
      <c r="AT6682" s="574"/>
      <c r="AU6682" s="574"/>
      <c r="AV6682" s="574"/>
      <c r="AW6682" s="574"/>
      <c r="AX6682" s="574"/>
      <c r="AY6682" s="574"/>
      <c r="AZ6682" s="574"/>
      <c r="BA6682" s="574"/>
      <c r="BB6682" s="574"/>
      <c r="BC6682" s="574"/>
      <c r="BD6682" s="574"/>
      <c r="BE6682" s="574"/>
      <c r="BF6682" s="574"/>
      <c r="BG6682" s="574"/>
      <c r="BH6682" s="574"/>
      <c r="BI6682" s="574"/>
      <c r="BJ6682" s="574"/>
      <c r="BK6682" s="574"/>
      <c r="BL6682" s="574"/>
      <c r="BM6682" s="574"/>
      <c r="BN6682" s="574"/>
      <c r="BO6682" s="574"/>
      <c r="BP6682" s="574"/>
      <c r="BQ6682" s="574"/>
      <c r="BR6682" s="574"/>
      <c r="BS6682" s="574"/>
      <c r="BT6682" s="574"/>
      <c r="BU6682" s="574"/>
      <c r="BV6682" s="574"/>
      <c r="BW6682" s="574"/>
      <c r="BX6682" s="574"/>
      <c r="BY6682" s="574"/>
      <c r="BZ6682" s="574"/>
      <c r="CA6682" s="574"/>
      <c r="CB6682" s="574"/>
      <c r="CC6682" s="574"/>
      <c r="CD6682" s="574"/>
      <c r="CE6682" s="574"/>
      <c r="CF6682" s="574"/>
      <c r="CG6682" s="574"/>
      <c r="CH6682" s="574"/>
      <c r="CI6682" s="574"/>
      <c r="CJ6682" s="574"/>
      <c r="CK6682" s="574"/>
      <c r="CL6682" s="574"/>
      <c r="CM6682" s="574"/>
      <c r="CN6682" s="574"/>
      <c r="CO6682" s="574"/>
      <c r="CP6682" s="574"/>
      <c r="CQ6682" s="574"/>
      <c r="CR6682" s="574"/>
      <c r="CS6682" s="574"/>
      <c r="CT6682" s="574"/>
      <c r="CU6682" s="574"/>
      <c r="CV6682" s="574"/>
      <c r="CW6682" s="574"/>
      <c r="CX6682" s="574"/>
      <c r="CY6682" s="574"/>
      <c r="CZ6682" s="574"/>
      <c r="DA6682" s="574"/>
      <c r="DB6682" s="574"/>
      <c r="DC6682" s="574"/>
      <c r="DD6682" s="574"/>
      <c r="DE6682" s="574"/>
      <c r="DF6682" s="574"/>
      <c r="DG6682" s="574"/>
      <c r="DH6682" s="574"/>
      <c r="DI6682" s="574"/>
      <c r="DJ6682" s="574"/>
      <c r="DK6682" s="574"/>
      <c r="DL6682" s="574"/>
      <c r="DM6682" s="574"/>
      <c r="DN6682" s="574"/>
      <c r="DO6682" s="574"/>
      <c r="DP6682" s="574"/>
      <c r="DQ6682" s="574"/>
      <c r="DR6682" s="574"/>
      <c r="DS6682" s="574"/>
      <c r="DT6682" s="574"/>
      <c r="DU6682" s="574"/>
      <c r="DV6682" s="574"/>
      <c r="DW6682" s="574"/>
      <c r="DX6682" s="574"/>
      <c r="DY6682" s="574"/>
      <c r="DZ6682" s="574"/>
      <c r="EA6682" s="574"/>
      <c r="EB6682" s="574"/>
      <c r="EC6682" s="574"/>
      <c r="ED6682" s="574"/>
      <c r="EE6682" s="574"/>
      <c r="EF6682" s="574"/>
      <c r="EG6682" s="574"/>
      <c r="EH6682" s="574"/>
      <c r="EI6682" s="574"/>
      <c r="EJ6682" s="574"/>
      <c r="EK6682" s="574"/>
      <c r="EL6682" s="574"/>
      <c r="EM6682" s="574"/>
      <c r="EN6682" s="574"/>
      <c r="EO6682" s="574"/>
      <c r="EP6682" s="574"/>
      <c r="EQ6682" s="574"/>
      <c r="ER6682" s="574"/>
      <c r="ES6682" s="574"/>
      <c r="ET6682" s="574"/>
      <c r="EU6682" s="574"/>
      <c r="EV6682" s="574"/>
      <c r="EW6682" s="574"/>
      <c r="EX6682" s="574"/>
      <c r="EY6682" s="574"/>
      <c r="EZ6682" s="574"/>
      <c r="FA6682" s="574"/>
      <c r="FB6682" s="574"/>
      <c r="FC6682" s="574"/>
      <c r="FD6682" s="574"/>
      <c r="FE6682" s="574"/>
      <c r="FF6682" s="574"/>
      <c r="FG6682" s="574"/>
      <c r="FH6682" s="574"/>
      <c r="FI6682" s="574"/>
      <c r="FJ6682" s="574"/>
      <c r="FK6682" s="574"/>
      <c r="FL6682" s="574"/>
      <c r="FM6682" s="574"/>
      <c r="FN6682" s="574"/>
      <c r="FO6682" s="574"/>
      <c r="FP6682" s="574"/>
      <c r="FQ6682" s="574"/>
      <c r="FR6682" s="574"/>
      <c r="FS6682" s="574"/>
      <c r="FT6682" s="574"/>
      <c r="FU6682" s="574"/>
      <c r="FV6682" s="574"/>
      <c r="FW6682" s="574"/>
      <c r="FX6682" s="574"/>
      <c r="FY6682" s="574"/>
      <c r="FZ6682" s="574"/>
      <c r="GA6682" s="574"/>
      <c r="GB6682" s="574"/>
      <c r="GC6682" s="574"/>
      <c r="GD6682" s="574"/>
      <c r="GE6682" s="574"/>
      <c r="GF6682" s="574"/>
      <c r="GG6682" s="574"/>
      <c r="GH6682" s="574"/>
      <c r="GI6682" s="574"/>
      <c r="GJ6682" s="574"/>
      <c r="GK6682" s="574"/>
      <c r="GL6682" s="574"/>
      <c r="GM6682" s="574"/>
      <c r="GN6682" s="574"/>
      <c r="GO6682" s="574"/>
      <c r="GP6682" s="574"/>
      <c r="GQ6682" s="574"/>
      <c r="GR6682" s="574"/>
      <c r="GS6682" s="574"/>
      <c r="GT6682" s="574"/>
      <c r="GU6682" s="574"/>
      <c r="GV6682" s="574"/>
      <c r="GW6682" s="574"/>
      <c r="GX6682" s="574"/>
      <c r="GY6682" s="574"/>
      <c r="GZ6682" s="574"/>
      <c r="HA6682" s="574"/>
      <c r="HB6682" s="574"/>
      <c r="HC6682" s="574"/>
      <c r="HD6682" s="574"/>
      <c r="HE6682" s="574"/>
      <c r="HF6682" s="574"/>
      <c r="HG6682" s="574"/>
      <c r="HH6682" s="574"/>
      <c r="HI6682" s="574"/>
      <c r="HJ6682" s="574"/>
      <c r="HK6682" s="574"/>
      <c r="HL6682" s="574"/>
      <c r="HM6682" s="574"/>
      <c r="HN6682" s="574"/>
      <c r="HO6682" s="574"/>
      <c r="HP6682" s="574"/>
      <c r="HQ6682" s="574"/>
      <c r="HR6682" s="574"/>
      <c r="HS6682" s="574"/>
      <c r="HT6682" s="19"/>
      <c r="HU6682" s="19"/>
      <c r="HV6682" s="19"/>
      <c r="HW6682" s="19"/>
      <c r="HX6682" s="19"/>
      <c r="HY6682" s="19"/>
      <c r="HZ6682" s="19"/>
      <c r="IA6682" s="19"/>
      <c r="IB6682" s="19"/>
      <c r="IC6682" s="19"/>
      <c r="ID6682" s="19"/>
      <c r="IE6682" s="19"/>
      <c r="IF6682" s="19"/>
      <c r="IG6682" s="19"/>
      <c r="IH6682" s="19"/>
    </row>
    <row r="6683" spans="1:242" ht="132" customHeight="1">
      <c r="A6683" s="577">
        <v>37</v>
      </c>
      <c r="B6683" s="210" t="s">
        <v>9240</v>
      </c>
      <c r="C6683" s="575"/>
      <c r="D6683" s="297"/>
      <c r="E6683" s="195">
        <f t="shared" si="430"/>
        <v>0</v>
      </c>
      <c r="F6683" s="187"/>
      <c r="G6683" s="180"/>
      <c r="H6683" s="180"/>
      <c r="I6683" s="573"/>
      <c r="J6683" s="574"/>
      <c r="K6683" s="574"/>
      <c r="L6683" s="574"/>
      <c r="M6683" s="574"/>
      <c r="N6683" s="574"/>
      <c r="O6683" s="574"/>
      <c r="P6683" s="574"/>
      <c r="Q6683" s="574"/>
      <c r="R6683" s="574"/>
      <c r="S6683" s="574"/>
      <c r="T6683" s="574"/>
      <c r="U6683" s="574"/>
      <c r="V6683" s="574"/>
      <c r="W6683" s="574"/>
      <c r="X6683" s="574"/>
      <c r="Y6683" s="574"/>
      <c r="Z6683" s="574"/>
      <c r="AA6683" s="574"/>
      <c r="AB6683" s="574"/>
      <c r="AC6683" s="574"/>
      <c r="AD6683" s="574"/>
      <c r="AE6683" s="574"/>
      <c r="AF6683" s="574"/>
      <c r="AG6683" s="574"/>
      <c r="AH6683" s="574"/>
      <c r="AI6683" s="574"/>
      <c r="AJ6683" s="574"/>
      <c r="AK6683" s="574"/>
      <c r="AL6683" s="574"/>
      <c r="AM6683" s="574"/>
      <c r="AN6683" s="574"/>
      <c r="AO6683" s="574"/>
      <c r="AP6683" s="574"/>
      <c r="AQ6683" s="574"/>
      <c r="AR6683" s="574"/>
      <c r="AS6683" s="574"/>
      <c r="AT6683" s="574"/>
      <c r="AU6683" s="574"/>
      <c r="AV6683" s="574"/>
      <c r="AW6683" s="574"/>
      <c r="AX6683" s="574"/>
      <c r="AY6683" s="574"/>
      <c r="AZ6683" s="574"/>
      <c r="BA6683" s="574"/>
      <c r="BB6683" s="574"/>
      <c r="BC6683" s="574"/>
      <c r="BD6683" s="574"/>
      <c r="BE6683" s="574"/>
      <c r="BF6683" s="574"/>
      <c r="BG6683" s="574"/>
      <c r="BH6683" s="574"/>
      <c r="BI6683" s="574"/>
      <c r="BJ6683" s="574"/>
      <c r="BK6683" s="574"/>
      <c r="BL6683" s="574"/>
      <c r="BM6683" s="574"/>
      <c r="BN6683" s="574"/>
      <c r="BO6683" s="574"/>
      <c r="BP6683" s="574"/>
      <c r="BQ6683" s="574"/>
      <c r="BR6683" s="574"/>
      <c r="BS6683" s="574"/>
      <c r="BT6683" s="574"/>
      <c r="BU6683" s="574"/>
      <c r="BV6683" s="574"/>
      <c r="BW6683" s="574"/>
      <c r="BX6683" s="574"/>
      <c r="BY6683" s="574"/>
      <c r="BZ6683" s="574"/>
      <c r="CA6683" s="574"/>
      <c r="CB6683" s="574"/>
      <c r="CC6683" s="574"/>
      <c r="CD6683" s="574"/>
      <c r="CE6683" s="574"/>
      <c r="CF6683" s="574"/>
      <c r="CG6683" s="574"/>
      <c r="CH6683" s="574"/>
      <c r="CI6683" s="574"/>
      <c r="CJ6683" s="574"/>
      <c r="CK6683" s="574"/>
      <c r="CL6683" s="574"/>
      <c r="CM6683" s="574"/>
      <c r="CN6683" s="574"/>
      <c r="CO6683" s="574"/>
      <c r="CP6683" s="574"/>
      <c r="CQ6683" s="574"/>
      <c r="CR6683" s="574"/>
      <c r="CS6683" s="574"/>
      <c r="CT6683" s="574"/>
      <c r="CU6683" s="574"/>
      <c r="CV6683" s="574"/>
      <c r="CW6683" s="574"/>
      <c r="CX6683" s="574"/>
      <c r="CY6683" s="574"/>
      <c r="CZ6683" s="574"/>
      <c r="DA6683" s="574"/>
      <c r="DB6683" s="574"/>
      <c r="DC6683" s="574"/>
      <c r="DD6683" s="574"/>
      <c r="DE6683" s="574"/>
      <c r="DF6683" s="574"/>
      <c r="DG6683" s="574"/>
      <c r="DH6683" s="574"/>
      <c r="DI6683" s="574"/>
      <c r="DJ6683" s="574"/>
      <c r="DK6683" s="574"/>
      <c r="DL6683" s="574"/>
      <c r="DM6683" s="574"/>
      <c r="DN6683" s="574"/>
      <c r="DO6683" s="574"/>
      <c r="DP6683" s="574"/>
      <c r="DQ6683" s="574"/>
      <c r="DR6683" s="574"/>
      <c r="DS6683" s="574"/>
      <c r="DT6683" s="574"/>
      <c r="DU6683" s="574"/>
      <c r="DV6683" s="574"/>
      <c r="DW6683" s="574"/>
      <c r="DX6683" s="574"/>
      <c r="DY6683" s="574"/>
      <c r="DZ6683" s="574"/>
      <c r="EA6683" s="574"/>
      <c r="EB6683" s="574"/>
      <c r="EC6683" s="574"/>
      <c r="ED6683" s="574"/>
      <c r="EE6683" s="574"/>
      <c r="EF6683" s="574"/>
      <c r="EG6683" s="574"/>
      <c r="EH6683" s="574"/>
      <c r="EI6683" s="574"/>
      <c r="EJ6683" s="574"/>
      <c r="EK6683" s="574"/>
      <c r="EL6683" s="574"/>
      <c r="EM6683" s="574"/>
      <c r="EN6683" s="574"/>
      <c r="EO6683" s="574"/>
      <c r="EP6683" s="574"/>
      <c r="EQ6683" s="574"/>
      <c r="ER6683" s="574"/>
      <c r="ES6683" s="574"/>
      <c r="ET6683" s="574"/>
      <c r="EU6683" s="574"/>
      <c r="EV6683" s="574"/>
      <c r="EW6683" s="574"/>
      <c r="EX6683" s="574"/>
      <c r="EY6683" s="574"/>
      <c r="EZ6683" s="574"/>
      <c r="FA6683" s="574"/>
      <c r="FB6683" s="574"/>
      <c r="FC6683" s="574"/>
      <c r="FD6683" s="574"/>
      <c r="FE6683" s="574"/>
      <c r="FF6683" s="574"/>
      <c r="FG6683" s="574"/>
      <c r="FH6683" s="574"/>
      <c r="FI6683" s="574"/>
      <c r="FJ6683" s="574"/>
      <c r="FK6683" s="574"/>
      <c r="FL6683" s="574"/>
      <c r="FM6683" s="574"/>
      <c r="FN6683" s="574"/>
      <c r="FO6683" s="574"/>
      <c r="FP6683" s="574"/>
      <c r="FQ6683" s="574"/>
      <c r="FR6683" s="574"/>
      <c r="FS6683" s="574"/>
      <c r="FT6683" s="574"/>
      <c r="FU6683" s="574"/>
      <c r="FV6683" s="574"/>
      <c r="FW6683" s="574"/>
      <c r="FX6683" s="574"/>
      <c r="FY6683" s="574"/>
      <c r="FZ6683" s="574"/>
      <c r="GA6683" s="574"/>
      <c r="GB6683" s="574"/>
      <c r="GC6683" s="574"/>
      <c r="GD6683" s="574"/>
      <c r="GE6683" s="574"/>
      <c r="GF6683" s="574"/>
      <c r="GG6683" s="574"/>
      <c r="GH6683" s="574"/>
      <c r="GI6683" s="574"/>
      <c r="GJ6683" s="574"/>
      <c r="GK6683" s="574"/>
      <c r="GL6683" s="574"/>
      <c r="GM6683" s="574"/>
      <c r="GN6683" s="574"/>
      <c r="GO6683" s="574"/>
      <c r="GP6683" s="574"/>
      <c r="GQ6683" s="574"/>
      <c r="GR6683" s="574"/>
      <c r="GS6683" s="574"/>
      <c r="GT6683" s="574"/>
      <c r="GU6683" s="574"/>
      <c r="GV6683" s="574"/>
      <c r="GW6683" s="574"/>
      <c r="GX6683" s="574"/>
      <c r="GY6683" s="574"/>
      <c r="GZ6683" s="574"/>
      <c r="HA6683" s="574"/>
      <c r="HB6683" s="574"/>
      <c r="HC6683" s="574"/>
      <c r="HD6683" s="574"/>
      <c r="HE6683" s="574"/>
      <c r="HF6683" s="574"/>
      <c r="HG6683" s="574"/>
      <c r="HH6683" s="574"/>
      <c r="HI6683" s="574"/>
      <c r="HJ6683" s="574"/>
      <c r="HK6683" s="574"/>
      <c r="HL6683" s="574"/>
      <c r="HM6683" s="574"/>
      <c r="HN6683" s="574"/>
      <c r="HO6683" s="574"/>
      <c r="HP6683" s="574"/>
      <c r="HQ6683" s="574"/>
      <c r="HR6683" s="574"/>
      <c r="HS6683" s="574"/>
      <c r="HT6683" s="19"/>
      <c r="HU6683" s="19"/>
      <c r="HV6683" s="19"/>
      <c r="HW6683" s="19"/>
      <c r="HX6683" s="19"/>
      <c r="HY6683" s="19"/>
      <c r="HZ6683" s="19"/>
      <c r="IA6683" s="19"/>
      <c r="IB6683" s="19"/>
      <c r="IC6683" s="19"/>
      <c r="ID6683" s="19"/>
      <c r="IE6683" s="19"/>
      <c r="IF6683" s="19"/>
      <c r="IG6683" s="19"/>
      <c r="IH6683" s="19"/>
    </row>
    <row r="6684" spans="1:242">
      <c r="A6684" s="577">
        <v>38</v>
      </c>
      <c r="B6684" s="210" t="s">
        <v>7719</v>
      </c>
      <c r="C6684" s="575"/>
      <c r="D6684" s="297"/>
      <c r="E6684" s="195">
        <f t="shared" si="430"/>
        <v>0</v>
      </c>
      <c r="F6684" s="187"/>
      <c r="G6684" s="180"/>
      <c r="H6684" s="180"/>
      <c r="I6684" s="573"/>
      <c r="J6684" s="574"/>
      <c r="K6684" s="574"/>
      <c r="L6684" s="574"/>
      <c r="M6684" s="574"/>
      <c r="N6684" s="574"/>
      <c r="O6684" s="574"/>
      <c r="P6684" s="574"/>
      <c r="Q6684" s="574"/>
      <c r="R6684" s="574"/>
      <c r="S6684" s="574"/>
      <c r="T6684" s="574"/>
      <c r="U6684" s="574"/>
      <c r="V6684" s="574"/>
      <c r="W6684" s="574"/>
      <c r="X6684" s="574"/>
      <c r="Y6684" s="574"/>
      <c r="Z6684" s="574"/>
      <c r="AA6684" s="574"/>
      <c r="AB6684" s="574"/>
      <c r="AC6684" s="574"/>
      <c r="AD6684" s="574"/>
      <c r="AE6684" s="574"/>
      <c r="AF6684" s="574"/>
      <c r="AG6684" s="574"/>
      <c r="AH6684" s="574"/>
      <c r="AI6684" s="574"/>
      <c r="AJ6684" s="574"/>
      <c r="AK6684" s="574"/>
      <c r="AL6684" s="574"/>
      <c r="AM6684" s="574"/>
      <c r="AN6684" s="574"/>
      <c r="AO6684" s="574"/>
      <c r="AP6684" s="574"/>
      <c r="AQ6684" s="574"/>
      <c r="AR6684" s="574"/>
      <c r="AS6684" s="574"/>
      <c r="AT6684" s="574"/>
      <c r="AU6684" s="574"/>
      <c r="AV6684" s="574"/>
      <c r="AW6684" s="574"/>
      <c r="AX6684" s="574"/>
      <c r="AY6684" s="574"/>
      <c r="AZ6684" s="574"/>
      <c r="BA6684" s="574"/>
      <c r="BB6684" s="574"/>
      <c r="BC6684" s="574"/>
      <c r="BD6684" s="574"/>
      <c r="BE6684" s="574"/>
      <c r="BF6684" s="574"/>
      <c r="BG6684" s="574"/>
      <c r="BH6684" s="574"/>
      <c r="BI6684" s="574"/>
      <c r="BJ6684" s="574"/>
      <c r="BK6684" s="574"/>
      <c r="BL6684" s="574"/>
      <c r="BM6684" s="574"/>
      <c r="BN6684" s="574"/>
      <c r="BO6684" s="574"/>
      <c r="BP6684" s="574"/>
      <c r="BQ6684" s="574"/>
      <c r="BR6684" s="574"/>
      <c r="BS6684" s="574"/>
      <c r="BT6684" s="574"/>
      <c r="BU6684" s="574"/>
      <c r="BV6684" s="574"/>
      <c r="BW6684" s="574"/>
      <c r="BX6684" s="574"/>
      <c r="BY6684" s="574"/>
      <c r="BZ6684" s="574"/>
      <c r="CA6684" s="574"/>
      <c r="CB6684" s="574"/>
      <c r="CC6684" s="574"/>
      <c r="CD6684" s="574"/>
      <c r="CE6684" s="574"/>
      <c r="CF6684" s="574"/>
      <c r="CG6684" s="574"/>
      <c r="CH6684" s="574"/>
      <c r="CI6684" s="574"/>
      <c r="CJ6684" s="574"/>
      <c r="CK6684" s="574"/>
      <c r="CL6684" s="574"/>
      <c r="CM6684" s="574"/>
      <c r="CN6684" s="574"/>
      <c r="CO6684" s="574"/>
      <c r="CP6684" s="574"/>
      <c r="CQ6684" s="574"/>
      <c r="CR6684" s="574"/>
      <c r="CS6684" s="574"/>
      <c r="CT6684" s="574"/>
      <c r="CU6684" s="574"/>
      <c r="CV6684" s="574"/>
      <c r="CW6684" s="574"/>
      <c r="CX6684" s="574"/>
      <c r="CY6684" s="574"/>
      <c r="CZ6684" s="574"/>
      <c r="DA6684" s="574"/>
      <c r="DB6684" s="574"/>
      <c r="DC6684" s="574"/>
      <c r="DD6684" s="574"/>
      <c r="DE6684" s="574"/>
      <c r="DF6684" s="574"/>
      <c r="DG6684" s="574"/>
      <c r="DH6684" s="574"/>
      <c r="DI6684" s="574"/>
      <c r="DJ6684" s="574"/>
      <c r="DK6684" s="574"/>
      <c r="DL6684" s="574"/>
      <c r="DM6684" s="574"/>
      <c r="DN6684" s="574"/>
      <c r="DO6684" s="574"/>
      <c r="DP6684" s="574"/>
      <c r="DQ6684" s="574"/>
      <c r="DR6684" s="574"/>
      <c r="DS6684" s="574"/>
      <c r="DT6684" s="574"/>
      <c r="DU6684" s="574"/>
      <c r="DV6684" s="574"/>
      <c r="DW6684" s="574"/>
      <c r="DX6684" s="574"/>
      <c r="DY6684" s="574"/>
      <c r="DZ6684" s="574"/>
      <c r="EA6684" s="574"/>
      <c r="EB6684" s="574"/>
      <c r="EC6684" s="574"/>
      <c r="ED6684" s="574"/>
      <c r="EE6684" s="574"/>
      <c r="EF6684" s="574"/>
      <c r="EG6684" s="574"/>
      <c r="EH6684" s="574"/>
      <c r="EI6684" s="574"/>
      <c r="EJ6684" s="574"/>
      <c r="EK6684" s="574"/>
      <c r="EL6684" s="574"/>
      <c r="EM6684" s="574"/>
      <c r="EN6684" s="574"/>
      <c r="EO6684" s="574"/>
      <c r="EP6684" s="574"/>
      <c r="EQ6684" s="574"/>
      <c r="ER6684" s="574"/>
      <c r="ES6684" s="574"/>
      <c r="ET6684" s="574"/>
      <c r="EU6684" s="574"/>
      <c r="EV6684" s="574"/>
      <c r="EW6684" s="574"/>
      <c r="EX6684" s="574"/>
      <c r="EY6684" s="574"/>
      <c r="EZ6684" s="574"/>
      <c r="FA6684" s="574"/>
      <c r="FB6684" s="574"/>
      <c r="FC6684" s="574"/>
      <c r="FD6684" s="574"/>
      <c r="FE6684" s="574"/>
      <c r="FF6684" s="574"/>
      <c r="FG6684" s="574"/>
      <c r="FH6684" s="574"/>
      <c r="FI6684" s="574"/>
      <c r="FJ6684" s="574"/>
      <c r="FK6684" s="574"/>
      <c r="FL6684" s="574"/>
      <c r="FM6684" s="574"/>
      <c r="FN6684" s="574"/>
      <c r="FO6684" s="574"/>
      <c r="FP6684" s="574"/>
      <c r="FQ6684" s="574"/>
      <c r="FR6684" s="574"/>
      <c r="FS6684" s="574"/>
      <c r="FT6684" s="574"/>
      <c r="FU6684" s="574"/>
      <c r="FV6684" s="574"/>
      <c r="FW6684" s="574"/>
      <c r="FX6684" s="574"/>
      <c r="FY6684" s="574"/>
      <c r="FZ6684" s="574"/>
      <c r="GA6684" s="574"/>
      <c r="GB6684" s="574"/>
      <c r="GC6684" s="574"/>
      <c r="GD6684" s="574"/>
      <c r="GE6684" s="574"/>
      <c r="GF6684" s="574"/>
      <c r="GG6684" s="574"/>
      <c r="GH6684" s="574"/>
      <c r="GI6684" s="574"/>
      <c r="GJ6684" s="574"/>
      <c r="GK6684" s="574"/>
      <c r="GL6684" s="574"/>
      <c r="GM6684" s="574"/>
      <c r="GN6684" s="574"/>
      <c r="GO6684" s="574"/>
      <c r="GP6684" s="574"/>
      <c r="GQ6684" s="574"/>
      <c r="GR6684" s="574"/>
      <c r="GS6684" s="574"/>
      <c r="GT6684" s="574"/>
      <c r="GU6684" s="574"/>
      <c r="GV6684" s="574"/>
      <c r="GW6684" s="574"/>
      <c r="GX6684" s="574"/>
      <c r="GY6684" s="574"/>
      <c r="GZ6684" s="574"/>
      <c r="HA6684" s="574"/>
      <c r="HB6684" s="574"/>
      <c r="HC6684" s="574"/>
      <c r="HD6684" s="574"/>
      <c r="HE6684" s="574"/>
      <c r="HF6684" s="574"/>
      <c r="HG6684" s="574"/>
      <c r="HH6684" s="574"/>
      <c r="HI6684" s="574"/>
      <c r="HJ6684" s="574"/>
      <c r="HK6684" s="574"/>
      <c r="HL6684" s="574"/>
      <c r="HM6684" s="574"/>
      <c r="HN6684" s="574"/>
      <c r="HO6684" s="574"/>
      <c r="HP6684" s="574"/>
      <c r="HQ6684" s="574"/>
      <c r="HR6684" s="574"/>
      <c r="HS6684" s="574"/>
      <c r="HT6684" s="19"/>
      <c r="HU6684" s="19"/>
      <c r="HV6684" s="19"/>
      <c r="HW6684" s="19"/>
      <c r="HX6684" s="19"/>
      <c r="HY6684" s="19"/>
      <c r="HZ6684" s="19"/>
      <c r="IA6684" s="19"/>
      <c r="IB6684" s="19"/>
      <c r="IC6684" s="19"/>
      <c r="ID6684" s="19"/>
      <c r="IE6684" s="19"/>
      <c r="IF6684" s="19"/>
      <c r="IG6684" s="19"/>
      <c r="IH6684" s="19"/>
    </row>
    <row r="6685" spans="1:242">
      <c r="A6685" s="577">
        <v>39</v>
      </c>
      <c r="B6685" s="210" t="s">
        <v>7720</v>
      </c>
      <c r="C6685" s="575"/>
      <c r="D6685" s="297"/>
      <c r="E6685" s="195">
        <f t="shared" si="430"/>
        <v>0</v>
      </c>
      <c r="F6685" s="187"/>
      <c r="G6685" s="180"/>
      <c r="H6685" s="180"/>
      <c r="I6685" s="573"/>
      <c r="J6685" s="574"/>
      <c r="K6685" s="574"/>
      <c r="L6685" s="574"/>
      <c r="M6685" s="574"/>
      <c r="N6685" s="574"/>
      <c r="O6685" s="574"/>
      <c r="P6685" s="574"/>
      <c r="Q6685" s="574"/>
      <c r="R6685" s="574"/>
      <c r="S6685" s="574"/>
      <c r="T6685" s="574"/>
      <c r="U6685" s="574"/>
      <c r="V6685" s="574"/>
      <c r="W6685" s="574"/>
      <c r="X6685" s="574"/>
      <c r="Y6685" s="574"/>
      <c r="Z6685" s="574"/>
      <c r="AA6685" s="574"/>
      <c r="AB6685" s="574"/>
      <c r="AC6685" s="574"/>
      <c r="AD6685" s="574"/>
      <c r="AE6685" s="574"/>
      <c r="AF6685" s="574"/>
      <c r="AG6685" s="574"/>
      <c r="AH6685" s="574"/>
      <c r="AI6685" s="574"/>
      <c r="AJ6685" s="574"/>
      <c r="AK6685" s="574"/>
      <c r="AL6685" s="574"/>
      <c r="AM6685" s="574"/>
      <c r="AN6685" s="574"/>
      <c r="AO6685" s="574"/>
      <c r="AP6685" s="574"/>
      <c r="AQ6685" s="574"/>
      <c r="AR6685" s="574"/>
      <c r="AS6685" s="574"/>
      <c r="AT6685" s="574"/>
      <c r="AU6685" s="574"/>
      <c r="AV6685" s="574"/>
      <c r="AW6685" s="574"/>
      <c r="AX6685" s="574"/>
      <c r="AY6685" s="574"/>
      <c r="AZ6685" s="574"/>
      <c r="BA6685" s="574"/>
      <c r="BB6685" s="574"/>
      <c r="BC6685" s="574"/>
      <c r="BD6685" s="574"/>
      <c r="BE6685" s="574"/>
      <c r="BF6685" s="574"/>
      <c r="BG6685" s="574"/>
      <c r="BH6685" s="574"/>
      <c r="BI6685" s="574"/>
      <c r="BJ6685" s="574"/>
      <c r="BK6685" s="574"/>
      <c r="BL6685" s="574"/>
      <c r="BM6685" s="574"/>
      <c r="BN6685" s="574"/>
      <c r="BO6685" s="574"/>
      <c r="BP6685" s="574"/>
      <c r="BQ6685" s="574"/>
      <c r="BR6685" s="574"/>
      <c r="BS6685" s="574"/>
      <c r="BT6685" s="574"/>
      <c r="BU6685" s="574"/>
      <c r="BV6685" s="574"/>
      <c r="BW6685" s="574"/>
      <c r="BX6685" s="574"/>
      <c r="BY6685" s="574"/>
      <c r="BZ6685" s="574"/>
      <c r="CA6685" s="574"/>
      <c r="CB6685" s="574"/>
      <c r="CC6685" s="574"/>
      <c r="CD6685" s="574"/>
      <c r="CE6685" s="574"/>
      <c r="CF6685" s="574"/>
      <c r="CG6685" s="574"/>
      <c r="CH6685" s="574"/>
      <c r="CI6685" s="574"/>
      <c r="CJ6685" s="574"/>
      <c r="CK6685" s="574"/>
      <c r="CL6685" s="574"/>
      <c r="CM6685" s="574"/>
      <c r="CN6685" s="574"/>
      <c r="CO6685" s="574"/>
      <c r="CP6685" s="574"/>
      <c r="CQ6685" s="574"/>
      <c r="CR6685" s="574"/>
      <c r="CS6685" s="574"/>
      <c r="CT6685" s="574"/>
      <c r="CU6685" s="574"/>
      <c r="CV6685" s="574"/>
      <c r="CW6685" s="574"/>
      <c r="CX6685" s="574"/>
      <c r="CY6685" s="574"/>
      <c r="CZ6685" s="574"/>
      <c r="DA6685" s="574"/>
      <c r="DB6685" s="574"/>
      <c r="DC6685" s="574"/>
      <c r="DD6685" s="574"/>
      <c r="DE6685" s="574"/>
      <c r="DF6685" s="574"/>
      <c r="DG6685" s="574"/>
      <c r="DH6685" s="574"/>
      <c r="DI6685" s="574"/>
      <c r="DJ6685" s="574"/>
      <c r="DK6685" s="574"/>
      <c r="DL6685" s="574"/>
      <c r="DM6685" s="574"/>
      <c r="DN6685" s="574"/>
      <c r="DO6685" s="574"/>
      <c r="DP6685" s="574"/>
      <c r="DQ6685" s="574"/>
      <c r="DR6685" s="574"/>
      <c r="DS6685" s="574"/>
      <c r="DT6685" s="574"/>
      <c r="DU6685" s="574"/>
      <c r="DV6685" s="574"/>
      <c r="DW6685" s="574"/>
      <c r="DX6685" s="574"/>
      <c r="DY6685" s="574"/>
      <c r="DZ6685" s="574"/>
      <c r="EA6685" s="574"/>
      <c r="EB6685" s="574"/>
      <c r="EC6685" s="574"/>
      <c r="ED6685" s="574"/>
      <c r="EE6685" s="574"/>
      <c r="EF6685" s="574"/>
      <c r="EG6685" s="574"/>
      <c r="EH6685" s="574"/>
      <c r="EI6685" s="574"/>
      <c r="EJ6685" s="574"/>
      <c r="EK6685" s="574"/>
      <c r="EL6685" s="574"/>
      <c r="EM6685" s="574"/>
      <c r="EN6685" s="574"/>
      <c r="EO6685" s="574"/>
      <c r="EP6685" s="574"/>
      <c r="EQ6685" s="574"/>
      <c r="ER6685" s="574"/>
      <c r="ES6685" s="574"/>
      <c r="ET6685" s="574"/>
      <c r="EU6685" s="574"/>
      <c r="EV6685" s="574"/>
      <c r="EW6685" s="574"/>
      <c r="EX6685" s="574"/>
      <c r="EY6685" s="574"/>
      <c r="EZ6685" s="574"/>
      <c r="FA6685" s="574"/>
      <c r="FB6685" s="574"/>
      <c r="FC6685" s="574"/>
      <c r="FD6685" s="574"/>
      <c r="FE6685" s="574"/>
      <c r="FF6685" s="574"/>
      <c r="FG6685" s="574"/>
      <c r="FH6685" s="574"/>
      <c r="FI6685" s="574"/>
      <c r="FJ6685" s="574"/>
      <c r="FK6685" s="574"/>
      <c r="FL6685" s="574"/>
      <c r="FM6685" s="574"/>
      <c r="FN6685" s="574"/>
      <c r="FO6685" s="574"/>
      <c r="FP6685" s="574"/>
      <c r="FQ6685" s="574"/>
      <c r="FR6685" s="574"/>
      <c r="FS6685" s="574"/>
      <c r="FT6685" s="574"/>
      <c r="FU6685" s="574"/>
      <c r="FV6685" s="574"/>
      <c r="FW6685" s="574"/>
      <c r="FX6685" s="574"/>
      <c r="FY6685" s="574"/>
      <c r="FZ6685" s="574"/>
      <c r="GA6685" s="574"/>
      <c r="GB6685" s="574"/>
      <c r="GC6685" s="574"/>
      <c r="GD6685" s="574"/>
      <c r="GE6685" s="574"/>
      <c r="GF6685" s="574"/>
      <c r="GG6685" s="574"/>
      <c r="GH6685" s="574"/>
      <c r="GI6685" s="574"/>
      <c r="GJ6685" s="574"/>
      <c r="GK6685" s="574"/>
      <c r="GL6685" s="574"/>
      <c r="GM6685" s="574"/>
      <c r="GN6685" s="574"/>
      <c r="GO6685" s="574"/>
      <c r="GP6685" s="574"/>
      <c r="GQ6685" s="574"/>
      <c r="GR6685" s="574"/>
      <c r="GS6685" s="574"/>
      <c r="GT6685" s="574"/>
      <c r="GU6685" s="574"/>
      <c r="GV6685" s="574"/>
      <c r="GW6685" s="574"/>
      <c r="GX6685" s="574"/>
      <c r="GY6685" s="574"/>
      <c r="GZ6685" s="574"/>
      <c r="HA6685" s="574"/>
      <c r="HB6685" s="574"/>
      <c r="HC6685" s="574"/>
      <c r="HD6685" s="574"/>
      <c r="HE6685" s="574"/>
      <c r="HF6685" s="574"/>
      <c r="HG6685" s="574"/>
      <c r="HH6685" s="574"/>
      <c r="HI6685" s="574"/>
      <c r="HJ6685" s="574"/>
      <c r="HK6685" s="574"/>
      <c r="HL6685" s="574"/>
      <c r="HM6685" s="574"/>
      <c r="HN6685" s="574"/>
      <c r="HO6685" s="574"/>
      <c r="HP6685" s="574"/>
      <c r="HQ6685" s="574"/>
      <c r="HR6685" s="574"/>
      <c r="HS6685" s="574"/>
      <c r="HT6685" s="19"/>
      <c r="HU6685" s="19"/>
      <c r="HV6685" s="19"/>
      <c r="HW6685" s="19"/>
      <c r="HX6685" s="19"/>
      <c r="HY6685" s="19"/>
      <c r="HZ6685" s="19"/>
      <c r="IA6685" s="19"/>
      <c r="IB6685" s="19"/>
      <c r="IC6685" s="19"/>
      <c r="ID6685" s="19"/>
      <c r="IE6685" s="19"/>
      <c r="IF6685" s="19"/>
      <c r="IG6685" s="19"/>
      <c r="IH6685" s="19"/>
    </row>
    <row r="6686" spans="1:242" ht="30" customHeight="1">
      <c r="A6686" s="28"/>
      <c r="B6686" s="1022" t="s">
        <v>7742</v>
      </c>
      <c r="C6686" s="1023"/>
      <c r="D6686" s="1023"/>
      <c r="E6686" s="1023"/>
      <c r="F6686" s="1023"/>
      <c r="G6686" s="1023"/>
      <c r="H6686" s="1023"/>
      <c r="I6686" s="573"/>
      <c r="J6686" s="574"/>
      <c r="K6686" s="574"/>
      <c r="L6686" s="574"/>
      <c r="M6686" s="574"/>
      <c r="N6686" s="574"/>
      <c r="O6686" s="574"/>
      <c r="P6686" s="574"/>
      <c r="Q6686" s="574"/>
      <c r="R6686" s="574"/>
      <c r="S6686" s="574"/>
      <c r="T6686" s="574"/>
      <c r="U6686" s="574"/>
      <c r="V6686" s="574"/>
      <c r="W6686" s="574"/>
      <c r="X6686" s="574"/>
      <c r="Y6686" s="574"/>
      <c r="Z6686" s="574"/>
      <c r="AA6686" s="574"/>
      <c r="AB6686" s="574"/>
      <c r="AC6686" s="574"/>
      <c r="AD6686" s="574"/>
      <c r="AE6686" s="574"/>
      <c r="AF6686" s="574"/>
      <c r="AG6686" s="574"/>
      <c r="AH6686" s="574"/>
      <c r="AI6686" s="574"/>
      <c r="AJ6686" s="574"/>
      <c r="AK6686" s="574"/>
      <c r="AL6686" s="574"/>
      <c r="AM6686" s="574"/>
      <c r="AN6686" s="574"/>
      <c r="AO6686" s="574"/>
      <c r="AP6686" s="574"/>
      <c r="AQ6686" s="574"/>
      <c r="AR6686" s="574"/>
      <c r="AS6686" s="574"/>
      <c r="AT6686" s="574"/>
      <c r="AU6686" s="574"/>
      <c r="AV6686" s="574"/>
      <c r="AW6686" s="574"/>
      <c r="AX6686" s="574"/>
      <c r="AY6686" s="574"/>
      <c r="AZ6686" s="574"/>
      <c r="BA6686" s="574"/>
      <c r="BB6686" s="574"/>
      <c r="BC6686" s="574"/>
      <c r="BD6686" s="574"/>
      <c r="BE6686" s="574"/>
      <c r="BF6686" s="574"/>
      <c r="BG6686" s="574"/>
      <c r="BH6686" s="574"/>
      <c r="BI6686" s="574"/>
      <c r="BJ6686" s="574"/>
      <c r="BK6686" s="574"/>
      <c r="BL6686" s="574"/>
      <c r="BM6686" s="574"/>
      <c r="BN6686" s="574"/>
      <c r="BO6686" s="574"/>
      <c r="BP6686" s="574"/>
      <c r="BQ6686" s="574"/>
      <c r="BR6686" s="574"/>
      <c r="BS6686" s="574"/>
      <c r="BT6686" s="574"/>
      <c r="BU6686" s="574"/>
      <c r="BV6686" s="574"/>
      <c r="BW6686" s="574"/>
      <c r="BX6686" s="574"/>
      <c r="BY6686" s="574"/>
      <c r="BZ6686" s="574"/>
      <c r="CA6686" s="574"/>
      <c r="CB6686" s="574"/>
      <c r="CC6686" s="574"/>
      <c r="CD6686" s="574"/>
      <c r="CE6686" s="574"/>
      <c r="CF6686" s="574"/>
      <c r="CG6686" s="574"/>
      <c r="CH6686" s="574"/>
      <c r="CI6686" s="574"/>
      <c r="CJ6686" s="574"/>
      <c r="CK6686" s="574"/>
      <c r="CL6686" s="574"/>
      <c r="CM6686" s="574"/>
      <c r="CN6686" s="574"/>
      <c r="CO6686" s="574"/>
      <c r="CP6686" s="574"/>
      <c r="CQ6686" s="574"/>
      <c r="CR6686" s="574"/>
      <c r="CS6686" s="574"/>
      <c r="CT6686" s="574"/>
      <c r="CU6686" s="574"/>
      <c r="CV6686" s="574"/>
      <c r="CW6686" s="574"/>
      <c r="CX6686" s="574"/>
      <c r="CY6686" s="574"/>
      <c r="CZ6686" s="574"/>
      <c r="DA6686" s="574"/>
      <c r="DB6686" s="574"/>
      <c r="DC6686" s="574"/>
      <c r="DD6686" s="574"/>
      <c r="DE6686" s="574"/>
      <c r="DF6686" s="574"/>
      <c r="DG6686" s="574"/>
      <c r="DH6686" s="574"/>
      <c r="DI6686" s="574"/>
      <c r="DJ6686" s="574"/>
      <c r="DK6686" s="574"/>
      <c r="DL6686" s="574"/>
      <c r="DM6686" s="574"/>
      <c r="DN6686" s="574"/>
      <c r="DO6686" s="574"/>
      <c r="DP6686" s="574"/>
      <c r="DQ6686" s="574"/>
      <c r="DR6686" s="574"/>
      <c r="DS6686" s="574"/>
      <c r="DT6686" s="574"/>
      <c r="DU6686" s="574"/>
      <c r="DV6686" s="574"/>
      <c r="DW6686" s="574"/>
      <c r="DX6686" s="574"/>
      <c r="DY6686" s="574"/>
      <c r="DZ6686" s="574"/>
      <c r="EA6686" s="574"/>
      <c r="EB6686" s="574"/>
      <c r="EC6686" s="574"/>
      <c r="ED6686" s="574"/>
      <c r="EE6686" s="574"/>
      <c r="EF6686" s="574"/>
      <c r="EG6686" s="574"/>
      <c r="EH6686" s="574"/>
      <c r="EI6686" s="574"/>
      <c r="EJ6686" s="574"/>
      <c r="EK6686" s="574"/>
      <c r="EL6686" s="574"/>
      <c r="EM6686" s="574"/>
      <c r="EN6686" s="574"/>
      <c r="EO6686" s="574"/>
      <c r="EP6686" s="574"/>
      <c r="EQ6686" s="574"/>
      <c r="ER6686" s="574"/>
      <c r="ES6686" s="574"/>
      <c r="ET6686" s="574"/>
      <c r="EU6686" s="574"/>
      <c r="EV6686" s="574"/>
      <c r="EW6686" s="574"/>
      <c r="EX6686" s="574"/>
      <c r="EY6686" s="574"/>
      <c r="EZ6686" s="574"/>
      <c r="FA6686" s="574"/>
      <c r="FB6686" s="574"/>
      <c r="FC6686" s="574"/>
      <c r="FD6686" s="574"/>
      <c r="FE6686" s="574"/>
      <c r="FF6686" s="574"/>
      <c r="FG6686" s="574"/>
      <c r="FH6686" s="574"/>
      <c r="FI6686" s="574"/>
      <c r="FJ6686" s="574"/>
      <c r="FK6686" s="574"/>
      <c r="FL6686" s="574"/>
      <c r="FM6686" s="574"/>
      <c r="FN6686" s="574"/>
      <c r="FO6686" s="574"/>
      <c r="FP6686" s="574"/>
      <c r="FQ6686" s="574"/>
      <c r="FR6686" s="574"/>
      <c r="FS6686" s="574"/>
      <c r="FT6686" s="574"/>
      <c r="FU6686" s="574"/>
      <c r="FV6686" s="574"/>
      <c r="FW6686" s="574"/>
      <c r="FX6686" s="574"/>
      <c r="FY6686" s="574"/>
      <c r="FZ6686" s="574"/>
      <c r="GA6686" s="574"/>
      <c r="GB6686" s="574"/>
      <c r="GC6686" s="574"/>
      <c r="GD6686" s="574"/>
      <c r="GE6686" s="574"/>
      <c r="GF6686" s="574"/>
      <c r="GG6686" s="574"/>
      <c r="GH6686" s="574"/>
      <c r="GI6686" s="574"/>
      <c r="GJ6686" s="574"/>
      <c r="GK6686" s="574"/>
      <c r="GL6686" s="574"/>
      <c r="GM6686" s="574"/>
      <c r="GN6686" s="574"/>
      <c r="GO6686" s="574"/>
      <c r="GP6686" s="574"/>
      <c r="GQ6686" s="574"/>
      <c r="GR6686" s="574"/>
      <c r="GS6686" s="574"/>
      <c r="GT6686" s="574"/>
      <c r="GU6686" s="574"/>
      <c r="GV6686" s="574"/>
      <c r="GW6686" s="574"/>
      <c r="GX6686" s="574"/>
      <c r="GY6686" s="574"/>
      <c r="GZ6686" s="574"/>
      <c r="HA6686" s="574"/>
      <c r="HB6686" s="574"/>
      <c r="HC6686" s="574"/>
      <c r="HD6686" s="574"/>
      <c r="HE6686" s="574"/>
      <c r="HF6686" s="574"/>
      <c r="HG6686" s="574"/>
      <c r="HH6686" s="574"/>
      <c r="HI6686" s="574"/>
      <c r="HJ6686" s="574"/>
      <c r="HK6686" s="574"/>
      <c r="HL6686" s="574"/>
      <c r="HM6686" s="574"/>
      <c r="HN6686" s="574"/>
      <c r="HO6686" s="574"/>
      <c r="HP6686" s="574"/>
      <c r="HQ6686" s="574"/>
      <c r="HR6686" s="574"/>
      <c r="HS6686" s="574"/>
      <c r="HT6686" s="19"/>
      <c r="HU6686" s="19"/>
      <c r="HV6686" s="19"/>
      <c r="HW6686" s="19"/>
      <c r="HX6686" s="19"/>
      <c r="HY6686" s="19"/>
      <c r="HZ6686" s="19"/>
      <c r="IA6686" s="19"/>
      <c r="IB6686" s="19"/>
      <c r="IC6686" s="19"/>
      <c r="ID6686" s="19"/>
      <c r="IE6686" s="19"/>
      <c r="IF6686" s="19"/>
      <c r="IG6686" s="19"/>
      <c r="IH6686" s="19"/>
    </row>
    <row r="6687" spans="1:242" s="574" customFormat="1">
      <c r="A6687" s="577">
        <v>40</v>
      </c>
      <c r="B6687" s="210" t="s">
        <v>7743</v>
      </c>
      <c r="C6687" s="575"/>
      <c r="D6687" s="297"/>
      <c r="E6687" s="195">
        <f>+F6687+G6687+H6687</f>
        <v>1</v>
      </c>
      <c r="F6687" s="187">
        <v>1</v>
      </c>
      <c r="G6687" s="180"/>
      <c r="H6687" s="180"/>
      <c r="I6687" s="573"/>
    </row>
    <row r="6688" spans="1:242" s="574" customFormat="1">
      <c r="A6688" s="577">
        <v>41</v>
      </c>
      <c r="B6688" s="210" t="s">
        <v>7744</v>
      </c>
      <c r="C6688" s="575"/>
      <c r="D6688" s="297"/>
      <c r="E6688" s="195">
        <f>+F6688+G6688+H6688</f>
        <v>1</v>
      </c>
      <c r="F6688" s="180"/>
      <c r="G6688" s="180"/>
      <c r="H6688" s="187">
        <v>1</v>
      </c>
      <c r="I6688" s="573"/>
    </row>
    <row r="6689" spans="1:9" s="574" customFormat="1" ht="30" customHeight="1">
      <c r="A6689" s="28"/>
      <c r="B6689" s="1022" t="s">
        <v>7745</v>
      </c>
      <c r="C6689" s="1023"/>
      <c r="D6689" s="1023"/>
      <c r="E6689" s="1023"/>
      <c r="F6689" s="1023"/>
      <c r="G6689" s="1023"/>
      <c r="H6689" s="1023"/>
      <c r="I6689" s="573"/>
    </row>
    <row r="6690" spans="1:9" s="574" customFormat="1" ht="30" customHeight="1">
      <c r="A6690" s="577">
        <v>42</v>
      </c>
      <c r="B6690" s="210" t="s">
        <v>7746</v>
      </c>
      <c r="C6690" s="575"/>
      <c r="D6690" s="297"/>
      <c r="E6690" s="195">
        <f>+F6690+G6690+H6690</f>
        <v>0</v>
      </c>
      <c r="F6690" s="180"/>
      <c r="G6690" s="180"/>
      <c r="H6690" s="180"/>
      <c r="I6690" s="573"/>
    </row>
    <row r="6691" spans="1:9" s="574" customFormat="1" ht="30" customHeight="1">
      <c r="A6691" s="28"/>
      <c r="B6691" s="1022" t="s">
        <v>7747</v>
      </c>
      <c r="C6691" s="1023"/>
      <c r="D6691" s="1023"/>
      <c r="E6691" s="1023"/>
      <c r="F6691" s="1023"/>
      <c r="G6691" s="1023"/>
      <c r="H6691" s="1023"/>
      <c r="I6691" s="573"/>
    </row>
    <row r="6692" spans="1:9" s="574" customFormat="1">
      <c r="A6692" s="577">
        <v>43</v>
      </c>
      <c r="B6692" s="210" t="s">
        <v>7748</v>
      </c>
      <c r="C6692" s="575"/>
      <c r="D6692" s="297"/>
      <c r="E6692" s="195">
        <f t="shared" ref="E6692:E6701" si="431">+F6692+G6692+H6692</f>
        <v>0</v>
      </c>
      <c r="F6692" s="180"/>
      <c r="G6692" s="180"/>
      <c r="H6692" s="180"/>
      <c r="I6692" s="573"/>
    </row>
    <row r="6693" spans="1:9" s="574" customFormat="1">
      <c r="A6693" s="577">
        <v>44</v>
      </c>
      <c r="B6693" s="210" t="s">
        <v>7749</v>
      </c>
      <c r="C6693" s="575"/>
      <c r="D6693" s="297"/>
      <c r="E6693" s="195">
        <f t="shared" si="431"/>
        <v>0</v>
      </c>
      <c r="F6693" s="180"/>
      <c r="G6693" s="180"/>
      <c r="H6693" s="180"/>
      <c r="I6693" s="573"/>
    </row>
    <row r="6694" spans="1:9" s="574" customFormat="1">
      <c r="A6694" s="577">
        <v>45</v>
      </c>
      <c r="B6694" s="210" t="s">
        <v>7750</v>
      </c>
      <c r="C6694" s="575"/>
      <c r="D6694" s="297"/>
      <c r="E6694" s="195">
        <f t="shared" si="431"/>
        <v>0</v>
      </c>
      <c r="F6694" s="180"/>
      <c r="G6694" s="180"/>
      <c r="H6694" s="180"/>
      <c r="I6694" s="573"/>
    </row>
    <row r="6695" spans="1:9" s="574" customFormat="1">
      <c r="A6695" s="577">
        <v>46</v>
      </c>
      <c r="B6695" s="210" t="s">
        <v>7751</v>
      </c>
      <c r="C6695" s="575"/>
      <c r="D6695" s="297"/>
      <c r="E6695" s="195">
        <f t="shared" si="431"/>
        <v>0</v>
      </c>
      <c r="F6695" s="180"/>
      <c r="G6695" s="180"/>
      <c r="H6695" s="180"/>
      <c r="I6695" s="573"/>
    </row>
    <row r="6696" spans="1:9" s="574" customFormat="1">
      <c r="A6696" s="577">
        <v>47</v>
      </c>
      <c r="B6696" s="210" t="s">
        <v>7752</v>
      </c>
      <c r="C6696" s="575"/>
      <c r="D6696" s="297"/>
      <c r="E6696" s="195">
        <f t="shared" si="431"/>
        <v>0</v>
      </c>
      <c r="F6696" s="180"/>
      <c r="G6696" s="180"/>
      <c r="H6696" s="180"/>
      <c r="I6696" s="573"/>
    </row>
    <row r="6697" spans="1:9" s="574" customFormat="1">
      <c r="A6697" s="577">
        <v>48</v>
      </c>
      <c r="B6697" s="210" t="s">
        <v>7753</v>
      </c>
      <c r="C6697" s="575"/>
      <c r="D6697" s="297"/>
      <c r="E6697" s="195">
        <f t="shared" si="431"/>
        <v>0</v>
      </c>
      <c r="F6697" s="180"/>
      <c r="G6697" s="180"/>
      <c r="H6697" s="180"/>
      <c r="I6697" s="573"/>
    </row>
    <row r="6698" spans="1:9" s="574" customFormat="1">
      <c r="A6698" s="577">
        <v>49</v>
      </c>
      <c r="B6698" s="210" t="s">
        <v>7754</v>
      </c>
      <c r="C6698" s="575"/>
      <c r="D6698" s="297"/>
      <c r="E6698" s="195">
        <f t="shared" si="431"/>
        <v>0</v>
      </c>
      <c r="F6698" s="180"/>
      <c r="G6698" s="180"/>
      <c r="H6698" s="180"/>
      <c r="I6698" s="573"/>
    </row>
    <row r="6699" spans="1:9" s="574" customFormat="1">
      <c r="A6699" s="577">
        <v>50</v>
      </c>
      <c r="B6699" s="210" t="s">
        <v>7755</v>
      </c>
      <c r="C6699" s="575"/>
      <c r="D6699" s="297"/>
      <c r="E6699" s="195">
        <f t="shared" si="431"/>
        <v>0</v>
      </c>
      <c r="F6699" s="180"/>
      <c r="G6699" s="180"/>
      <c r="H6699" s="180"/>
      <c r="I6699" s="573"/>
    </row>
    <row r="6700" spans="1:9" s="574" customFormat="1">
      <c r="A6700" s="577">
        <v>51</v>
      </c>
      <c r="B6700" s="210" t="s">
        <v>7756</v>
      </c>
      <c r="C6700" s="575"/>
      <c r="D6700" s="297"/>
      <c r="E6700" s="195">
        <f t="shared" si="431"/>
        <v>0</v>
      </c>
      <c r="F6700" s="180"/>
      <c r="G6700" s="180"/>
      <c r="H6700" s="180"/>
      <c r="I6700" s="573"/>
    </row>
    <row r="6701" spans="1:9" s="574" customFormat="1" ht="24" thickBot="1">
      <c r="A6701" s="577">
        <v>52</v>
      </c>
      <c r="B6701" s="210" t="s">
        <v>7757</v>
      </c>
      <c r="C6701" s="575"/>
      <c r="D6701" s="297"/>
      <c r="E6701" s="195">
        <f t="shared" si="431"/>
        <v>0</v>
      </c>
      <c r="F6701" s="180"/>
      <c r="G6701" s="180"/>
      <c r="H6701" s="180"/>
      <c r="I6701" s="573"/>
    </row>
    <row r="6702" spans="1:9" ht="33.75" customHeight="1" thickBot="1">
      <c r="A6702" s="898" t="s">
        <v>7949</v>
      </c>
      <c r="B6702" s="899"/>
      <c r="C6702" s="899"/>
      <c r="D6702" s="899"/>
      <c r="E6702" s="899"/>
      <c r="F6702" s="899"/>
      <c r="G6702" s="899"/>
      <c r="H6702" s="899"/>
    </row>
    <row r="6703" spans="1:9" s="30" customFormat="1" ht="28.5" customHeight="1">
      <c r="A6703" s="580"/>
      <c r="B6703" s="1017" t="s">
        <v>7758</v>
      </c>
      <c r="C6703" s="1018"/>
      <c r="D6703" s="1018"/>
      <c r="E6703" s="1018"/>
      <c r="F6703" s="1018"/>
      <c r="G6703" s="1018"/>
      <c r="H6703" s="1018"/>
    </row>
    <row r="6704" spans="1:9" s="30" customFormat="1">
      <c r="A6704" s="87">
        <v>1</v>
      </c>
      <c r="B6704" s="581" t="s">
        <v>7759</v>
      </c>
      <c r="C6704" s="582" t="s">
        <v>7760</v>
      </c>
      <c r="D6704" s="582" t="s">
        <v>1808</v>
      </c>
      <c r="E6704" s="584">
        <f t="shared" ref="E6704:E6738" si="432">+F6704+G6704+H6704</f>
        <v>1</v>
      </c>
      <c r="F6704" s="192">
        <v>1</v>
      </c>
      <c r="G6704" s="192"/>
      <c r="H6704" s="192"/>
    </row>
    <row r="6705" spans="1:8" s="30" customFormat="1">
      <c r="A6705" s="87">
        <v>2</v>
      </c>
      <c r="B6705" s="581" t="s">
        <v>7761</v>
      </c>
      <c r="C6705" s="582" t="s">
        <v>7760</v>
      </c>
      <c r="D6705" s="582" t="s">
        <v>1808</v>
      </c>
      <c r="E6705" s="584">
        <f t="shared" si="432"/>
        <v>1</v>
      </c>
      <c r="F6705" s="192">
        <v>1</v>
      </c>
      <c r="G6705" s="192"/>
      <c r="H6705" s="192"/>
    </row>
    <row r="6706" spans="1:8" s="30" customFormat="1">
      <c r="A6706" s="87">
        <v>3</v>
      </c>
      <c r="B6706" s="581" t="s">
        <v>7762</v>
      </c>
      <c r="C6706" s="582" t="s">
        <v>6028</v>
      </c>
      <c r="D6706" s="582" t="s">
        <v>1808</v>
      </c>
      <c r="E6706" s="584">
        <f t="shared" si="432"/>
        <v>3</v>
      </c>
      <c r="F6706" s="192">
        <v>3</v>
      </c>
      <c r="G6706" s="192"/>
      <c r="H6706" s="192"/>
    </row>
    <row r="6707" spans="1:8" s="585" customFormat="1">
      <c r="A6707" s="87">
        <v>4</v>
      </c>
      <c r="B6707" s="581" t="s">
        <v>7763</v>
      </c>
      <c r="C6707" s="582" t="s">
        <v>6028</v>
      </c>
      <c r="D6707" s="582" t="s">
        <v>1808</v>
      </c>
      <c r="E6707" s="584">
        <f t="shared" si="432"/>
        <v>6</v>
      </c>
      <c r="F6707" s="192">
        <v>6</v>
      </c>
      <c r="G6707" s="192"/>
      <c r="H6707" s="192"/>
    </row>
    <row r="6708" spans="1:8" s="30" customFormat="1">
      <c r="A6708" s="87">
        <v>5</v>
      </c>
      <c r="B6708" s="581" t="s">
        <v>7764</v>
      </c>
      <c r="C6708" s="582" t="s">
        <v>7765</v>
      </c>
      <c r="D6708" s="582" t="s">
        <v>1808</v>
      </c>
      <c r="E6708" s="584">
        <f t="shared" si="432"/>
        <v>1</v>
      </c>
      <c r="F6708" s="192">
        <v>1</v>
      </c>
      <c r="G6708" s="192"/>
      <c r="H6708" s="192"/>
    </row>
    <row r="6709" spans="1:8" s="30" customFormat="1">
      <c r="A6709" s="87">
        <v>6</v>
      </c>
      <c r="B6709" s="581" t="s">
        <v>7766</v>
      </c>
      <c r="C6709" s="582" t="s">
        <v>6028</v>
      </c>
      <c r="D6709" s="582" t="s">
        <v>1808</v>
      </c>
      <c r="E6709" s="584">
        <f t="shared" si="432"/>
        <v>1</v>
      </c>
      <c r="F6709" s="192">
        <v>1</v>
      </c>
      <c r="G6709" s="192"/>
      <c r="H6709" s="192"/>
    </row>
    <row r="6710" spans="1:8" s="30" customFormat="1">
      <c r="A6710" s="87">
        <v>7</v>
      </c>
      <c r="B6710" s="581" t="s">
        <v>7767</v>
      </c>
      <c r="C6710" s="582" t="s">
        <v>6028</v>
      </c>
      <c r="D6710" s="582" t="s">
        <v>1808</v>
      </c>
      <c r="E6710" s="584">
        <f t="shared" si="432"/>
        <v>2</v>
      </c>
      <c r="F6710" s="192">
        <v>2</v>
      </c>
      <c r="G6710" s="192"/>
      <c r="H6710" s="192"/>
    </row>
    <row r="6711" spans="1:8" s="30" customFormat="1">
      <c r="A6711" s="87">
        <v>8</v>
      </c>
      <c r="B6711" s="581" t="s">
        <v>7768</v>
      </c>
      <c r="C6711" s="582" t="s">
        <v>7769</v>
      </c>
      <c r="D6711" s="582" t="s">
        <v>1808</v>
      </c>
      <c r="E6711" s="584">
        <f t="shared" si="432"/>
        <v>4</v>
      </c>
      <c r="F6711" s="192">
        <v>4</v>
      </c>
      <c r="G6711" s="192"/>
      <c r="H6711" s="192"/>
    </row>
    <row r="6712" spans="1:8" s="585" customFormat="1">
      <c r="A6712" s="87">
        <v>9</v>
      </c>
      <c r="B6712" s="581" t="s">
        <v>7770</v>
      </c>
      <c r="C6712" s="582" t="s">
        <v>7771</v>
      </c>
      <c r="D6712" s="582" t="s">
        <v>1808</v>
      </c>
      <c r="E6712" s="584">
        <f t="shared" si="432"/>
        <v>2</v>
      </c>
      <c r="F6712" s="165"/>
      <c r="G6712" s="192">
        <v>2</v>
      </c>
      <c r="H6712" s="192"/>
    </row>
    <row r="6713" spans="1:8" s="30" customFormat="1">
      <c r="A6713" s="87">
        <v>10</v>
      </c>
      <c r="B6713" s="581" t="s">
        <v>7772</v>
      </c>
      <c r="C6713" s="582" t="s">
        <v>7771</v>
      </c>
      <c r="D6713" s="582" t="s">
        <v>1808</v>
      </c>
      <c r="E6713" s="584">
        <f t="shared" si="432"/>
        <v>2</v>
      </c>
      <c r="F6713" s="165"/>
      <c r="G6713" s="192">
        <v>2</v>
      </c>
      <c r="H6713" s="192"/>
    </row>
    <row r="6714" spans="1:8" s="30" customFormat="1">
      <c r="A6714" s="87">
        <v>11</v>
      </c>
      <c r="B6714" s="581" t="s">
        <v>7773</v>
      </c>
      <c r="C6714" s="582" t="s">
        <v>7771</v>
      </c>
      <c r="D6714" s="582" t="s">
        <v>1808</v>
      </c>
      <c r="E6714" s="584">
        <f t="shared" si="432"/>
        <v>0</v>
      </c>
      <c r="F6714" s="165"/>
      <c r="G6714" s="192"/>
      <c r="H6714" s="192"/>
    </row>
    <row r="6715" spans="1:8" s="30" customFormat="1">
      <c r="A6715" s="87">
        <v>12</v>
      </c>
      <c r="B6715" s="581" t="s">
        <v>7774</v>
      </c>
      <c r="C6715" s="582" t="s">
        <v>7775</v>
      </c>
      <c r="D6715" s="582" t="s">
        <v>1808</v>
      </c>
      <c r="E6715" s="584">
        <f t="shared" si="432"/>
        <v>0</v>
      </c>
      <c r="F6715" s="165"/>
      <c r="G6715" s="192"/>
      <c r="H6715" s="192"/>
    </row>
    <row r="6716" spans="1:8" s="30" customFormat="1">
      <c r="A6716" s="87">
        <v>13</v>
      </c>
      <c r="B6716" s="581" t="s">
        <v>7776</v>
      </c>
      <c r="C6716" s="582"/>
      <c r="D6716" s="582" t="s">
        <v>1808</v>
      </c>
      <c r="E6716" s="584">
        <f t="shared" si="432"/>
        <v>2</v>
      </c>
      <c r="F6716" s="192">
        <v>2</v>
      </c>
      <c r="G6716" s="192"/>
      <c r="H6716" s="192"/>
    </row>
    <row r="6717" spans="1:8" s="585" customFormat="1">
      <c r="A6717" s="87">
        <v>14</v>
      </c>
      <c r="B6717" s="581" t="s">
        <v>7777</v>
      </c>
      <c r="C6717" s="586" t="s">
        <v>7778</v>
      </c>
      <c r="D6717" s="586" t="s">
        <v>1808</v>
      </c>
      <c r="E6717" s="584">
        <f t="shared" si="432"/>
        <v>0</v>
      </c>
      <c r="F6717" s="192"/>
      <c r="G6717" s="192"/>
      <c r="H6717" s="192"/>
    </row>
    <row r="6718" spans="1:8" s="30" customFormat="1">
      <c r="A6718" s="87">
        <v>15</v>
      </c>
      <c r="B6718" s="581" t="s">
        <v>7779</v>
      </c>
      <c r="C6718" s="582" t="s">
        <v>7780</v>
      </c>
      <c r="D6718" s="582" t="s">
        <v>1808</v>
      </c>
      <c r="E6718" s="584">
        <f t="shared" si="432"/>
        <v>15</v>
      </c>
      <c r="F6718" s="192">
        <v>15</v>
      </c>
      <c r="G6718" s="192"/>
      <c r="H6718" s="192"/>
    </row>
    <row r="6719" spans="1:8" s="30" customFormat="1" ht="46.5">
      <c r="A6719" s="87">
        <v>16</v>
      </c>
      <c r="B6719" s="587" t="s">
        <v>7781</v>
      </c>
      <c r="C6719" s="582" t="s">
        <v>7782</v>
      </c>
      <c r="D6719" s="582" t="s">
        <v>1808</v>
      </c>
      <c r="E6719" s="584">
        <f t="shared" si="432"/>
        <v>10</v>
      </c>
      <c r="F6719" s="192">
        <v>10</v>
      </c>
      <c r="G6719" s="192"/>
      <c r="H6719" s="192"/>
    </row>
    <row r="6720" spans="1:8" s="30" customFormat="1" ht="46.5">
      <c r="A6720" s="87">
        <v>17</v>
      </c>
      <c r="B6720" s="587" t="s">
        <v>7783</v>
      </c>
      <c r="C6720" s="582" t="s">
        <v>7784</v>
      </c>
      <c r="D6720" s="582" t="s">
        <v>1808</v>
      </c>
      <c r="E6720" s="584">
        <f t="shared" si="432"/>
        <v>10</v>
      </c>
      <c r="F6720" s="192">
        <v>10</v>
      </c>
      <c r="G6720" s="192"/>
      <c r="H6720" s="192"/>
    </row>
    <row r="6721" spans="1:231" s="30" customFormat="1">
      <c r="A6721" s="87">
        <v>18</v>
      </c>
      <c r="B6721" s="581" t="s">
        <v>7785</v>
      </c>
      <c r="C6721" s="582" t="s">
        <v>7786</v>
      </c>
      <c r="D6721" s="582" t="s">
        <v>1808</v>
      </c>
      <c r="E6721" s="584">
        <f t="shared" si="432"/>
        <v>1</v>
      </c>
      <c r="F6721" s="192"/>
      <c r="G6721" s="192">
        <v>1</v>
      </c>
      <c r="H6721" s="192"/>
    </row>
    <row r="6722" spans="1:231" s="585" customFormat="1">
      <c r="A6722" s="87">
        <v>19</v>
      </c>
      <c r="B6722" s="581" t="s">
        <v>7787</v>
      </c>
      <c r="C6722" s="582" t="s">
        <v>7786</v>
      </c>
      <c r="D6722" s="582" t="s">
        <v>1808</v>
      </c>
      <c r="E6722" s="584">
        <f t="shared" si="432"/>
        <v>1</v>
      </c>
      <c r="F6722" s="192">
        <v>1</v>
      </c>
      <c r="G6722" s="192"/>
      <c r="H6722" s="192"/>
    </row>
    <row r="6723" spans="1:231" s="30" customFormat="1">
      <c r="A6723" s="87">
        <v>20</v>
      </c>
      <c r="B6723" s="581" t="s">
        <v>7788</v>
      </c>
      <c r="C6723" s="582" t="s">
        <v>7786</v>
      </c>
      <c r="D6723" s="582" t="s">
        <v>1808</v>
      </c>
      <c r="E6723" s="584">
        <f t="shared" si="432"/>
        <v>1</v>
      </c>
      <c r="F6723" s="165"/>
      <c r="G6723" s="192">
        <v>1</v>
      </c>
      <c r="H6723" s="192"/>
    </row>
    <row r="6724" spans="1:231" s="588" customFormat="1">
      <c r="A6724" s="87">
        <v>21</v>
      </c>
      <c r="B6724" s="581" t="s">
        <v>7789</v>
      </c>
      <c r="C6724" s="582" t="s">
        <v>7786</v>
      </c>
      <c r="D6724" s="582" t="s">
        <v>1808</v>
      </c>
      <c r="E6724" s="584">
        <f t="shared" si="432"/>
        <v>1</v>
      </c>
      <c r="F6724" s="192">
        <v>1</v>
      </c>
      <c r="G6724" s="192"/>
      <c r="H6724" s="192"/>
      <c r="I6724" s="30"/>
      <c r="J6724" s="30"/>
      <c r="K6724" s="30"/>
      <c r="L6724" s="30"/>
      <c r="M6724" s="30"/>
      <c r="N6724" s="30"/>
      <c r="O6724" s="30"/>
      <c r="P6724" s="30"/>
      <c r="Q6724" s="30"/>
      <c r="R6724" s="30"/>
      <c r="S6724" s="30"/>
      <c r="T6724" s="30"/>
      <c r="U6724" s="30"/>
      <c r="V6724" s="30"/>
      <c r="W6724" s="30"/>
      <c r="X6724" s="30"/>
      <c r="Y6724" s="30"/>
      <c r="Z6724" s="30"/>
      <c r="AA6724" s="30"/>
      <c r="AB6724" s="30"/>
      <c r="AC6724" s="30"/>
      <c r="AD6724" s="30"/>
      <c r="AE6724" s="30"/>
      <c r="AF6724" s="30"/>
      <c r="AG6724" s="30"/>
      <c r="AH6724" s="30"/>
      <c r="AI6724" s="30"/>
      <c r="AJ6724" s="30"/>
      <c r="AK6724" s="30"/>
      <c r="AL6724" s="30"/>
      <c r="AM6724" s="30"/>
      <c r="AN6724" s="30"/>
      <c r="AO6724" s="30"/>
      <c r="AP6724" s="30"/>
      <c r="AQ6724" s="30"/>
      <c r="AR6724" s="30"/>
      <c r="AS6724" s="30"/>
      <c r="AT6724" s="30"/>
      <c r="AU6724" s="30"/>
      <c r="AV6724" s="30"/>
      <c r="AW6724" s="30"/>
      <c r="AX6724" s="30"/>
      <c r="AY6724" s="30"/>
      <c r="AZ6724" s="30"/>
      <c r="BA6724" s="30"/>
      <c r="BB6724" s="30"/>
      <c r="BC6724" s="30"/>
      <c r="BD6724" s="30"/>
      <c r="BE6724" s="30"/>
      <c r="BF6724" s="30"/>
      <c r="BG6724" s="30"/>
      <c r="BH6724" s="30"/>
      <c r="BI6724" s="30"/>
      <c r="BJ6724" s="30"/>
      <c r="BK6724" s="30"/>
      <c r="BL6724" s="30"/>
      <c r="BM6724" s="30"/>
      <c r="BN6724" s="30"/>
      <c r="BO6724" s="30"/>
      <c r="BP6724" s="30"/>
      <c r="BQ6724" s="30"/>
      <c r="BR6724" s="30"/>
      <c r="BS6724" s="30"/>
      <c r="BT6724" s="30"/>
      <c r="BU6724" s="30"/>
      <c r="BV6724" s="30"/>
      <c r="BW6724" s="30"/>
      <c r="BX6724" s="30"/>
      <c r="BY6724" s="30"/>
      <c r="BZ6724" s="30"/>
      <c r="CA6724" s="30"/>
      <c r="CB6724" s="30"/>
      <c r="CC6724" s="30"/>
      <c r="CD6724" s="30"/>
      <c r="CE6724" s="30"/>
      <c r="CF6724" s="30"/>
      <c r="CG6724" s="30"/>
      <c r="CH6724" s="30"/>
      <c r="CI6724" s="30"/>
      <c r="CJ6724" s="30"/>
      <c r="CK6724" s="30"/>
      <c r="CL6724" s="30"/>
      <c r="CM6724" s="30"/>
      <c r="CN6724" s="30"/>
      <c r="CO6724" s="30"/>
      <c r="CP6724" s="30"/>
      <c r="CQ6724" s="30"/>
      <c r="CR6724" s="30"/>
      <c r="CS6724" s="30"/>
      <c r="CT6724" s="30"/>
      <c r="CU6724" s="30"/>
      <c r="CV6724" s="30"/>
      <c r="CW6724" s="30"/>
      <c r="CX6724" s="30"/>
      <c r="CY6724" s="30"/>
      <c r="CZ6724" s="30"/>
      <c r="DA6724" s="30"/>
      <c r="DB6724" s="30"/>
      <c r="DC6724" s="30"/>
      <c r="DD6724" s="30"/>
      <c r="DE6724" s="30"/>
      <c r="DF6724" s="30"/>
      <c r="DG6724" s="30"/>
      <c r="DH6724" s="30"/>
      <c r="DI6724" s="30"/>
      <c r="DJ6724" s="30"/>
      <c r="DK6724" s="30"/>
      <c r="DL6724" s="30"/>
      <c r="DM6724" s="30"/>
      <c r="DN6724" s="30"/>
      <c r="DO6724" s="30"/>
      <c r="DP6724" s="30"/>
      <c r="DQ6724" s="30"/>
      <c r="DR6724" s="30"/>
      <c r="DS6724" s="30"/>
      <c r="DT6724" s="30"/>
      <c r="DU6724" s="30"/>
      <c r="DV6724" s="30"/>
      <c r="DW6724" s="30"/>
      <c r="DX6724" s="30"/>
      <c r="DY6724" s="30"/>
      <c r="DZ6724" s="30"/>
      <c r="EA6724" s="30"/>
      <c r="EB6724" s="30"/>
      <c r="EC6724" s="30"/>
      <c r="ED6724" s="30"/>
      <c r="EE6724" s="30"/>
      <c r="EF6724" s="30"/>
      <c r="EG6724" s="30"/>
      <c r="EH6724" s="30"/>
      <c r="EI6724" s="30"/>
      <c r="EJ6724" s="30"/>
      <c r="EK6724" s="30"/>
      <c r="EL6724" s="30"/>
      <c r="EM6724" s="30"/>
      <c r="EN6724" s="30"/>
      <c r="EO6724" s="30"/>
      <c r="EP6724" s="30"/>
      <c r="EQ6724" s="30"/>
      <c r="ER6724" s="30"/>
      <c r="ES6724" s="30"/>
      <c r="ET6724" s="30"/>
      <c r="EU6724" s="30"/>
      <c r="EV6724" s="30"/>
      <c r="EW6724" s="30"/>
      <c r="EX6724" s="30"/>
      <c r="EY6724" s="30"/>
      <c r="EZ6724" s="30"/>
      <c r="FA6724" s="30"/>
      <c r="FB6724" s="30"/>
      <c r="FC6724" s="30"/>
      <c r="FD6724" s="30"/>
      <c r="FE6724" s="30"/>
      <c r="FF6724" s="30"/>
      <c r="FG6724" s="30"/>
      <c r="FH6724" s="30"/>
      <c r="FI6724" s="30"/>
      <c r="FJ6724" s="30"/>
      <c r="FK6724" s="30"/>
      <c r="FL6724" s="30"/>
      <c r="FM6724" s="30"/>
      <c r="FN6724" s="30"/>
      <c r="FO6724" s="30"/>
      <c r="FP6724" s="30"/>
      <c r="FQ6724" s="30"/>
      <c r="FR6724" s="30"/>
      <c r="FS6724" s="30"/>
      <c r="FT6724" s="30"/>
      <c r="FU6724" s="30"/>
      <c r="FV6724" s="30"/>
      <c r="FW6724" s="30"/>
      <c r="FX6724" s="30"/>
      <c r="FY6724" s="30"/>
      <c r="FZ6724" s="30"/>
      <c r="GA6724" s="30"/>
      <c r="GB6724" s="30"/>
      <c r="GC6724" s="30"/>
      <c r="GD6724" s="30"/>
      <c r="GE6724" s="30"/>
      <c r="GF6724" s="30"/>
      <c r="GG6724" s="30"/>
      <c r="GH6724" s="30"/>
      <c r="GI6724" s="30"/>
      <c r="GJ6724" s="30"/>
      <c r="GK6724" s="30"/>
      <c r="GL6724" s="30"/>
      <c r="GM6724" s="30"/>
      <c r="GN6724" s="30"/>
      <c r="GO6724" s="30"/>
      <c r="GP6724" s="30"/>
      <c r="GQ6724" s="30"/>
      <c r="GR6724" s="30"/>
      <c r="GS6724" s="30"/>
      <c r="GT6724" s="30"/>
      <c r="GU6724" s="30"/>
      <c r="GV6724" s="30"/>
      <c r="GW6724" s="30"/>
      <c r="GX6724" s="30"/>
      <c r="GY6724" s="30"/>
      <c r="GZ6724" s="30"/>
      <c r="HA6724" s="30"/>
      <c r="HB6724" s="30"/>
      <c r="HC6724" s="30"/>
      <c r="HD6724" s="30"/>
      <c r="HE6724" s="30"/>
      <c r="HF6724" s="30"/>
      <c r="HG6724" s="30"/>
      <c r="HH6724" s="30"/>
      <c r="HI6724" s="30"/>
      <c r="HJ6724" s="30"/>
      <c r="HK6724" s="30"/>
      <c r="HL6724" s="30"/>
      <c r="HM6724" s="30"/>
      <c r="HN6724" s="30"/>
      <c r="HO6724" s="30"/>
      <c r="HP6724" s="30"/>
      <c r="HQ6724" s="30"/>
      <c r="HR6724" s="30"/>
      <c r="HS6724" s="30"/>
      <c r="HT6724" s="30"/>
      <c r="HU6724" s="30"/>
      <c r="HV6724" s="30"/>
      <c r="HW6724" s="30"/>
    </row>
    <row r="6725" spans="1:231" s="588" customFormat="1">
      <c r="A6725" s="87">
        <v>22</v>
      </c>
      <c r="B6725" s="581" t="s">
        <v>7790</v>
      </c>
      <c r="C6725" s="582" t="s">
        <v>7786</v>
      </c>
      <c r="D6725" s="582" t="s">
        <v>1808</v>
      </c>
      <c r="E6725" s="584">
        <f t="shared" si="432"/>
        <v>0</v>
      </c>
      <c r="F6725" s="165"/>
      <c r="G6725" s="192"/>
      <c r="H6725" s="192"/>
      <c r="I6725" s="30"/>
      <c r="J6725" s="30"/>
      <c r="K6725" s="30"/>
      <c r="L6725" s="30"/>
      <c r="M6725" s="30"/>
      <c r="N6725" s="30"/>
      <c r="O6725" s="30"/>
      <c r="P6725" s="30"/>
      <c r="Q6725" s="30"/>
      <c r="R6725" s="30"/>
      <c r="S6725" s="30"/>
      <c r="T6725" s="30"/>
      <c r="U6725" s="30"/>
      <c r="V6725" s="30"/>
      <c r="W6725" s="30"/>
      <c r="X6725" s="30"/>
      <c r="Y6725" s="30"/>
      <c r="Z6725" s="30"/>
      <c r="AA6725" s="30"/>
      <c r="AB6725" s="30"/>
      <c r="AC6725" s="30"/>
      <c r="AD6725" s="30"/>
      <c r="AE6725" s="30"/>
      <c r="AF6725" s="30"/>
      <c r="AG6725" s="30"/>
      <c r="AH6725" s="30"/>
      <c r="AI6725" s="30"/>
      <c r="AJ6725" s="30"/>
      <c r="AK6725" s="30"/>
      <c r="AL6725" s="30"/>
      <c r="AM6725" s="30"/>
      <c r="AN6725" s="30"/>
      <c r="AO6725" s="30"/>
      <c r="AP6725" s="30"/>
      <c r="AQ6725" s="30"/>
      <c r="AR6725" s="30"/>
      <c r="AS6725" s="30"/>
      <c r="AT6725" s="30"/>
      <c r="AU6725" s="30"/>
      <c r="AV6725" s="30"/>
      <c r="AW6725" s="30"/>
      <c r="AX6725" s="30"/>
      <c r="AY6725" s="30"/>
      <c r="AZ6725" s="30"/>
      <c r="BA6725" s="30"/>
      <c r="BB6725" s="30"/>
      <c r="BC6725" s="30"/>
      <c r="BD6725" s="30"/>
      <c r="BE6725" s="30"/>
      <c r="BF6725" s="30"/>
      <c r="BG6725" s="30"/>
      <c r="BH6725" s="30"/>
      <c r="BI6725" s="30"/>
      <c r="BJ6725" s="30"/>
      <c r="BK6725" s="30"/>
      <c r="BL6725" s="30"/>
      <c r="BM6725" s="30"/>
      <c r="BN6725" s="30"/>
      <c r="BO6725" s="30"/>
      <c r="BP6725" s="30"/>
      <c r="BQ6725" s="30"/>
      <c r="BR6725" s="30"/>
      <c r="BS6725" s="30"/>
      <c r="BT6725" s="30"/>
      <c r="BU6725" s="30"/>
      <c r="BV6725" s="30"/>
      <c r="BW6725" s="30"/>
      <c r="BX6725" s="30"/>
      <c r="BY6725" s="30"/>
      <c r="BZ6725" s="30"/>
      <c r="CA6725" s="30"/>
      <c r="CB6725" s="30"/>
      <c r="CC6725" s="30"/>
      <c r="CD6725" s="30"/>
      <c r="CE6725" s="30"/>
      <c r="CF6725" s="30"/>
      <c r="CG6725" s="30"/>
      <c r="CH6725" s="30"/>
      <c r="CI6725" s="30"/>
      <c r="CJ6725" s="30"/>
      <c r="CK6725" s="30"/>
      <c r="CL6725" s="30"/>
      <c r="CM6725" s="30"/>
      <c r="CN6725" s="30"/>
      <c r="CO6725" s="30"/>
      <c r="CP6725" s="30"/>
      <c r="CQ6725" s="30"/>
      <c r="CR6725" s="30"/>
      <c r="CS6725" s="30"/>
      <c r="CT6725" s="30"/>
      <c r="CU6725" s="30"/>
      <c r="CV6725" s="30"/>
      <c r="CW6725" s="30"/>
      <c r="CX6725" s="30"/>
      <c r="CY6725" s="30"/>
      <c r="CZ6725" s="30"/>
      <c r="DA6725" s="30"/>
      <c r="DB6725" s="30"/>
      <c r="DC6725" s="30"/>
      <c r="DD6725" s="30"/>
      <c r="DE6725" s="30"/>
      <c r="DF6725" s="30"/>
      <c r="DG6725" s="30"/>
      <c r="DH6725" s="30"/>
      <c r="DI6725" s="30"/>
      <c r="DJ6725" s="30"/>
      <c r="DK6725" s="30"/>
      <c r="DL6725" s="30"/>
      <c r="DM6725" s="30"/>
      <c r="DN6725" s="30"/>
      <c r="DO6725" s="30"/>
      <c r="DP6725" s="30"/>
      <c r="DQ6725" s="30"/>
      <c r="DR6725" s="30"/>
      <c r="DS6725" s="30"/>
      <c r="DT6725" s="30"/>
      <c r="DU6725" s="30"/>
      <c r="DV6725" s="30"/>
      <c r="DW6725" s="30"/>
      <c r="DX6725" s="30"/>
      <c r="DY6725" s="30"/>
      <c r="DZ6725" s="30"/>
      <c r="EA6725" s="30"/>
      <c r="EB6725" s="30"/>
      <c r="EC6725" s="30"/>
      <c r="ED6725" s="30"/>
      <c r="EE6725" s="30"/>
      <c r="EF6725" s="30"/>
      <c r="EG6725" s="30"/>
      <c r="EH6725" s="30"/>
      <c r="EI6725" s="30"/>
      <c r="EJ6725" s="30"/>
      <c r="EK6725" s="30"/>
      <c r="EL6725" s="30"/>
      <c r="EM6725" s="30"/>
      <c r="EN6725" s="30"/>
      <c r="EO6725" s="30"/>
      <c r="EP6725" s="30"/>
      <c r="EQ6725" s="30"/>
      <c r="ER6725" s="30"/>
      <c r="ES6725" s="30"/>
      <c r="ET6725" s="30"/>
      <c r="EU6725" s="30"/>
      <c r="EV6725" s="30"/>
      <c r="EW6725" s="30"/>
      <c r="EX6725" s="30"/>
      <c r="EY6725" s="30"/>
      <c r="EZ6725" s="30"/>
      <c r="FA6725" s="30"/>
      <c r="FB6725" s="30"/>
      <c r="FC6725" s="30"/>
      <c r="FD6725" s="30"/>
      <c r="FE6725" s="30"/>
      <c r="FF6725" s="30"/>
      <c r="FG6725" s="30"/>
      <c r="FH6725" s="30"/>
      <c r="FI6725" s="30"/>
      <c r="FJ6725" s="30"/>
      <c r="FK6725" s="30"/>
      <c r="FL6725" s="30"/>
      <c r="FM6725" s="30"/>
      <c r="FN6725" s="30"/>
      <c r="FO6725" s="30"/>
      <c r="FP6725" s="30"/>
      <c r="FQ6725" s="30"/>
      <c r="FR6725" s="30"/>
      <c r="FS6725" s="30"/>
      <c r="FT6725" s="30"/>
      <c r="FU6725" s="30"/>
      <c r="FV6725" s="30"/>
      <c r="FW6725" s="30"/>
      <c r="FX6725" s="30"/>
      <c r="FY6725" s="30"/>
      <c r="FZ6725" s="30"/>
      <c r="GA6725" s="30"/>
      <c r="GB6725" s="30"/>
      <c r="GC6725" s="30"/>
      <c r="GD6725" s="30"/>
      <c r="GE6725" s="30"/>
      <c r="GF6725" s="30"/>
      <c r="GG6725" s="30"/>
      <c r="GH6725" s="30"/>
      <c r="GI6725" s="30"/>
      <c r="GJ6725" s="30"/>
      <c r="GK6725" s="30"/>
      <c r="GL6725" s="30"/>
      <c r="GM6725" s="30"/>
      <c r="GN6725" s="30"/>
      <c r="GO6725" s="30"/>
      <c r="GP6725" s="30"/>
      <c r="GQ6725" s="30"/>
      <c r="GR6725" s="30"/>
      <c r="GS6725" s="30"/>
      <c r="GT6725" s="30"/>
      <c r="GU6725" s="30"/>
      <c r="GV6725" s="30"/>
      <c r="GW6725" s="30"/>
      <c r="GX6725" s="30"/>
      <c r="GY6725" s="30"/>
      <c r="GZ6725" s="30"/>
      <c r="HA6725" s="30"/>
      <c r="HB6725" s="30"/>
      <c r="HC6725" s="30"/>
      <c r="HD6725" s="30"/>
      <c r="HE6725" s="30"/>
      <c r="HF6725" s="30"/>
      <c r="HG6725" s="30"/>
      <c r="HH6725" s="30"/>
      <c r="HI6725" s="30"/>
      <c r="HJ6725" s="30"/>
      <c r="HK6725" s="30"/>
      <c r="HL6725" s="30"/>
      <c r="HM6725" s="30"/>
      <c r="HN6725" s="30"/>
      <c r="HO6725" s="30"/>
      <c r="HP6725" s="30"/>
      <c r="HQ6725" s="30"/>
      <c r="HR6725" s="30"/>
      <c r="HS6725" s="30"/>
      <c r="HT6725" s="30"/>
      <c r="HU6725" s="30"/>
      <c r="HV6725" s="30"/>
      <c r="HW6725" s="30"/>
    </row>
    <row r="6726" spans="1:231" s="588" customFormat="1">
      <c r="A6726" s="87">
        <v>23</v>
      </c>
      <c r="B6726" s="581" t="s">
        <v>7791</v>
      </c>
      <c r="C6726" s="582" t="s">
        <v>7786</v>
      </c>
      <c r="D6726" s="582" t="s">
        <v>1808</v>
      </c>
      <c r="E6726" s="584">
        <f t="shared" si="432"/>
        <v>0</v>
      </c>
      <c r="F6726" s="165"/>
      <c r="G6726" s="192"/>
      <c r="H6726" s="192"/>
      <c r="I6726" s="30"/>
      <c r="J6726" s="30"/>
      <c r="K6726" s="30"/>
      <c r="L6726" s="30"/>
      <c r="M6726" s="30"/>
      <c r="N6726" s="30"/>
      <c r="O6726" s="30"/>
      <c r="P6726" s="30"/>
      <c r="Q6726" s="30"/>
      <c r="R6726" s="30"/>
      <c r="S6726" s="30"/>
      <c r="T6726" s="30"/>
      <c r="U6726" s="30"/>
      <c r="V6726" s="30"/>
      <c r="W6726" s="30"/>
      <c r="X6726" s="30"/>
      <c r="Y6726" s="30"/>
      <c r="Z6726" s="30"/>
      <c r="AA6726" s="30"/>
      <c r="AB6726" s="30"/>
      <c r="AC6726" s="30"/>
      <c r="AD6726" s="30"/>
      <c r="AE6726" s="30"/>
      <c r="AF6726" s="30"/>
      <c r="AG6726" s="30"/>
      <c r="AH6726" s="30"/>
      <c r="AI6726" s="30"/>
      <c r="AJ6726" s="30"/>
      <c r="AK6726" s="30"/>
      <c r="AL6726" s="30"/>
      <c r="AM6726" s="30"/>
      <c r="AN6726" s="30"/>
      <c r="AO6726" s="30"/>
      <c r="AP6726" s="30"/>
      <c r="AQ6726" s="30"/>
      <c r="AR6726" s="30"/>
      <c r="AS6726" s="30"/>
      <c r="AT6726" s="30"/>
      <c r="AU6726" s="30"/>
      <c r="AV6726" s="30"/>
      <c r="AW6726" s="30"/>
      <c r="AX6726" s="30"/>
      <c r="AY6726" s="30"/>
      <c r="AZ6726" s="30"/>
      <c r="BA6726" s="30"/>
      <c r="BB6726" s="30"/>
      <c r="BC6726" s="30"/>
      <c r="BD6726" s="30"/>
      <c r="BE6726" s="30"/>
      <c r="BF6726" s="30"/>
      <c r="BG6726" s="30"/>
      <c r="BH6726" s="30"/>
      <c r="BI6726" s="30"/>
      <c r="BJ6726" s="30"/>
      <c r="BK6726" s="30"/>
      <c r="BL6726" s="30"/>
      <c r="BM6726" s="30"/>
      <c r="BN6726" s="30"/>
      <c r="BO6726" s="30"/>
      <c r="BP6726" s="30"/>
      <c r="BQ6726" s="30"/>
      <c r="BR6726" s="30"/>
      <c r="BS6726" s="30"/>
      <c r="BT6726" s="30"/>
      <c r="BU6726" s="30"/>
      <c r="BV6726" s="30"/>
      <c r="BW6726" s="30"/>
      <c r="BX6726" s="30"/>
      <c r="BY6726" s="30"/>
      <c r="BZ6726" s="30"/>
      <c r="CA6726" s="30"/>
      <c r="CB6726" s="30"/>
      <c r="CC6726" s="30"/>
      <c r="CD6726" s="30"/>
      <c r="CE6726" s="30"/>
      <c r="CF6726" s="30"/>
      <c r="CG6726" s="30"/>
      <c r="CH6726" s="30"/>
      <c r="CI6726" s="30"/>
      <c r="CJ6726" s="30"/>
      <c r="CK6726" s="30"/>
      <c r="CL6726" s="30"/>
      <c r="CM6726" s="30"/>
      <c r="CN6726" s="30"/>
      <c r="CO6726" s="30"/>
      <c r="CP6726" s="30"/>
      <c r="CQ6726" s="30"/>
      <c r="CR6726" s="30"/>
      <c r="CS6726" s="30"/>
      <c r="CT6726" s="30"/>
      <c r="CU6726" s="30"/>
      <c r="CV6726" s="30"/>
      <c r="CW6726" s="30"/>
      <c r="CX6726" s="30"/>
      <c r="CY6726" s="30"/>
      <c r="CZ6726" s="30"/>
      <c r="DA6726" s="30"/>
      <c r="DB6726" s="30"/>
      <c r="DC6726" s="30"/>
      <c r="DD6726" s="30"/>
      <c r="DE6726" s="30"/>
      <c r="DF6726" s="30"/>
      <c r="DG6726" s="30"/>
      <c r="DH6726" s="30"/>
      <c r="DI6726" s="30"/>
      <c r="DJ6726" s="30"/>
      <c r="DK6726" s="30"/>
      <c r="DL6726" s="30"/>
      <c r="DM6726" s="30"/>
      <c r="DN6726" s="30"/>
      <c r="DO6726" s="30"/>
      <c r="DP6726" s="30"/>
      <c r="DQ6726" s="30"/>
      <c r="DR6726" s="30"/>
      <c r="DS6726" s="30"/>
      <c r="DT6726" s="30"/>
      <c r="DU6726" s="30"/>
      <c r="DV6726" s="30"/>
      <c r="DW6726" s="30"/>
      <c r="DX6726" s="30"/>
      <c r="DY6726" s="30"/>
      <c r="DZ6726" s="30"/>
      <c r="EA6726" s="30"/>
      <c r="EB6726" s="30"/>
      <c r="EC6726" s="30"/>
      <c r="ED6726" s="30"/>
      <c r="EE6726" s="30"/>
      <c r="EF6726" s="30"/>
      <c r="EG6726" s="30"/>
      <c r="EH6726" s="30"/>
      <c r="EI6726" s="30"/>
      <c r="EJ6726" s="30"/>
      <c r="EK6726" s="30"/>
      <c r="EL6726" s="30"/>
      <c r="EM6726" s="30"/>
      <c r="EN6726" s="30"/>
      <c r="EO6726" s="30"/>
      <c r="EP6726" s="30"/>
      <c r="EQ6726" s="30"/>
      <c r="ER6726" s="30"/>
      <c r="ES6726" s="30"/>
      <c r="ET6726" s="30"/>
      <c r="EU6726" s="30"/>
      <c r="EV6726" s="30"/>
      <c r="EW6726" s="30"/>
      <c r="EX6726" s="30"/>
      <c r="EY6726" s="30"/>
      <c r="EZ6726" s="30"/>
      <c r="FA6726" s="30"/>
      <c r="FB6726" s="30"/>
      <c r="FC6726" s="30"/>
      <c r="FD6726" s="30"/>
      <c r="FE6726" s="30"/>
      <c r="FF6726" s="30"/>
      <c r="FG6726" s="30"/>
      <c r="FH6726" s="30"/>
      <c r="FI6726" s="30"/>
      <c r="FJ6726" s="30"/>
      <c r="FK6726" s="30"/>
      <c r="FL6726" s="30"/>
      <c r="FM6726" s="30"/>
      <c r="FN6726" s="30"/>
      <c r="FO6726" s="30"/>
      <c r="FP6726" s="30"/>
      <c r="FQ6726" s="30"/>
      <c r="FR6726" s="30"/>
      <c r="FS6726" s="30"/>
      <c r="FT6726" s="30"/>
      <c r="FU6726" s="30"/>
      <c r="FV6726" s="30"/>
      <c r="FW6726" s="30"/>
      <c r="FX6726" s="30"/>
      <c r="FY6726" s="30"/>
      <c r="FZ6726" s="30"/>
      <c r="GA6726" s="30"/>
      <c r="GB6726" s="30"/>
      <c r="GC6726" s="30"/>
      <c r="GD6726" s="30"/>
      <c r="GE6726" s="30"/>
      <c r="GF6726" s="30"/>
      <c r="GG6726" s="30"/>
      <c r="GH6726" s="30"/>
      <c r="GI6726" s="30"/>
      <c r="GJ6726" s="30"/>
      <c r="GK6726" s="30"/>
      <c r="GL6726" s="30"/>
      <c r="GM6726" s="30"/>
      <c r="GN6726" s="30"/>
      <c r="GO6726" s="30"/>
      <c r="GP6726" s="30"/>
      <c r="GQ6726" s="30"/>
      <c r="GR6726" s="30"/>
      <c r="GS6726" s="30"/>
      <c r="GT6726" s="30"/>
      <c r="GU6726" s="30"/>
      <c r="GV6726" s="30"/>
      <c r="GW6726" s="30"/>
      <c r="GX6726" s="30"/>
      <c r="GY6726" s="30"/>
      <c r="GZ6726" s="30"/>
      <c r="HA6726" s="30"/>
      <c r="HB6726" s="30"/>
      <c r="HC6726" s="30"/>
      <c r="HD6726" s="30"/>
      <c r="HE6726" s="30"/>
      <c r="HF6726" s="30"/>
      <c r="HG6726" s="30"/>
      <c r="HH6726" s="30"/>
      <c r="HI6726" s="30"/>
      <c r="HJ6726" s="30"/>
      <c r="HK6726" s="30"/>
      <c r="HL6726" s="30"/>
      <c r="HM6726" s="30"/>
      <c r="HN6726" s="30"/>
      <c r="HO6726" s="30"/>
      <c r="HP6726" s="30"/>
      <c r="HQ6726" s="30"/>
      <c r="HR6726" s="30"/>
      <c r="HS6726" s="30"/>
      <c r="HT6726" s="30"/>
      <c r="HU6726" s="30"/>
      <c r="HV6726" s="30"/>
      <c r="HW6726" s="30"/>
    </row>
    <row r="6727" spans="1:231" s="588" customFormat="1">
      <c r="A6727" s="87">
        <v>24</v>
      </c>
      <c r="B6727" s="587" t="s">
        <v>7792</v>
      </c>
      <c r="C6727" s="582"/>
      <c r="D6727" s="582" t="s">
        <v>1808</v>
      </c>
      <c r="E6727" s="584">
        <f t="shared" si="432"/>
        <v>0</v>
      </c>
      <c r="F6727" s="165"/>
      <c r="G6727" s="192"/>
      <c r="H6727" s="192"/>
      <c r="I6727" s="30"/>
      <c r="J6727" s="30"/>
      <c r="K6727" s="30"/>
      <c r="L6727" s="30"/>
      <c r="M6727" s="30"/>
      <c r="N6727" s="30"/>
      <c r="O6727" s="30"/>
      <c r="P6727" s="30"/>
      <c r="Q6727" s="30"/>
      <c r="R6727" s="30"/>
      <c r="S6727" s="30"/>
      <c r="T6727" s="30"/>
      <c r="U6727" s="30"/>
      <c r="V6727" s="30"/>
      <c r="W6727" s="30"/>
      <c r="X6727" s="30"/>
      <c r="Y6727" s="30"/>
      <c r="Z6727" s="30"/>
      <c r="AA6727" s="30"/>
      <c r="AB6727" s="30"/>
      <c r="AC6727" s="30"/>
      <c r="AD6727" s="30"/>
      <c r="AE6727" s="30"/>
      <c r="AF6727" s="30"/>
      <c r="AG6727" s="30"/>
      <c r="AH6727" s="30"/>
      <c r="AI6727" s="30"/>
      <c r="AJ6727" s="30"/>
      <c r="AK6727" s="30"/>
      <c r="AL6727" s="30"/>
      <c r="AM6727" s="30"/>
      <c r="AN6727" s="30"/>
      <c r="AO6727" s="30"/>
      <c r="AP6727" s="30"/>
      <c r="AQ6727" s="30"/>
      <c r="AR6727" s="30"/>
      <c r="AS6727" s="30"/>
      <c r="AT6727" s="30"/>
      <c r="AU6727" s="30"/>
      <c r="AV6727" s="30"/>
      <c r="AW6727" s="30"/>
      <c r="AX6727" s="30"/>
      <c r="AY6727" s="30"/>
      <c r="AZ6727" s="30"/>
      <c r="BA6727" s="30"/>
      <c r="BB6727" s="30"/>
      <c r="BC6727" s="30"/>
      <c r="BD6727" s="30"/>
      <c r="BE6727" s="30"/>
      <c r="BF6727" s="30"/>
      <c r="BG6727" s="30"/>
      <c r="BH6727" s="30"/>
      <c r="BI6727" s="30"/>
      <c r="BJ6727" s="30"/>
      <c r="BK6727" s="30"/>
      <c r="BL6727" s="30"/>
      <c r="BM6727" s="30"/>
      <c r="BN6727" s="30"/>
      <c r="BO6727" s="30"/>
      <c r="BP6727" s="30"/>
      <c r="BQ6727" s="30"/>
      <c r="BR6727" s="30"/>
      <c r="BS6727" s="30"/>
      <c r="BT6727" s="30"/>
      <c r="BU6727" s="30"/>
      <c r="BV6727" s="30"/>
      <c r="BW6727" s="30"/>
      <c r="BX6727" s="30"/>
      <c r="BY6727" s="30"/>
      <c r="BZ6727" s="30"/>
      <c r="CA6727" s="30"/>
      <c r="CB6727" s="30"/>
      <c r="CC6727" s="30"/>
      <c r="CD6727" s="30"/>
      <c r="CE6727" s="30"/>
      <c r="CF6727" s="30"/>
      <c r="CG6727" s="30"/>
      <c r="CH6727" s="30"/>
      <c r="CI6727" s="30"/>
      <c r="CJ6727" s="30"/>
      <c r="CK6727" s="30"/>
      <c r="CL6727" s="30"/>
      <c r="CM6727" s="30"/>
      <c r="CN6727" s="30"/>
      <c r="CO6727" s="30"/>
      <c r="CP6727" s="30"/>
      <c r="CQ6727" s="30"/>
      <c r="CR6727" s="30"/>
      <c r="CS6727" s="30"/>
      <c r="CT6727" s="30"/>
      <c r="CU6727" s="30"/>
      <c r="CV6727" s="30"/>
      <c r="CW6727" s="30"/>
      <c r="CX6727" s="30"/>
      <c r="CY6727" s="30"/>
      <c r="CZ6727" s="30"/>
      <c r="DA6727" s="30"/>
      <c r="DB6727" s="30"/>
      <c r="DC6727" s="30"/>
      <c r="DD6727" s="30"/>
      <c r="DE6727" s="30"/>
      <c r="DF6727" s="30"/>
      <c r="DG6727" s="30"/>
      <c r="DH6727" s="30"/>
      <c r="DI6727" s="30"/>
      <c r="DJ6727" s="30"/>
      <c r="DK6727" s="30"/>
      <c r="DL6727" s="30"/>
      <c r="DM6727" s="30"/>
      <c r="DN6727" s="30"/>
      <c r="DO6727" s="30"/>
      <c r="DP6727" s="30"/>
      <c r="DQ6727" s="30"/>
      <c r="DR6727" s="30"/>
      <c r="DS6727" s="30"/>
      <c r="DT6727" s="30"/>
      <c r="DU6727" s="30"/>
      <c r="DV6727" s="30"/>
      <c r="DW6727" s="30"/>
      <c r="DX6727" s="30"/>
      <c r="DY6727" s="30"/>
      <c r="DZ6727" s="30"/>
      <c r="EA6727" s="30"/>
      <c r="EB6727" s="30"/>
      <c r="EC6727" s="30"/>
      <c r="ED6727" s="30"/>
      <c r="EE6727" s="30"/>
      <c r="EF6727" s="30"/>
      <c r="EG6727" s="30"/>
      <c r="EH6727" s="30"/>
      <c r="EI6727" s="30"/>
      <c r="EJ6727" s="30"/>
      <c r="EK6727" s="30"/>
      <c r="EL6727" s="30"/>
      <c r="EM6727" s="30"/>
      <c r="EN6727" s="30"/>
      <c r="EO6727" s="30"/>
      <c r="EP6727" s="30"/>
      <c r="EQ6727" s="30"/>
      <c r="ER6727" s="30"/>
      <c r="ES6727" s="30"/>
      <c r="ET6727" s="30"/>
      <c r="EU6727" s="30"/>
      <c r="EV6727" s="30"/>
      <c r="EW6727" s="30"/>
      <c r="EX6727" s="30"/>
      <c r="EY6727" s="30"/>
      <c r="EZ6727" s="30"/>
      <c r="FA6727" s="30"/>
      <c r="FB6727" s="30"/>
      <c r="FC6727" s="30"/>
      <c r="FD6727" s="30"/>
      <c r="FE6727" s="30"/>
      <c r="FF6727" s="30"/>
      <c r="FG6727" s="30"/>
      <c r="FH6727" s="30"/>
      <c r="FI6727" s="30"/>
      <c r="FJ6727" s="30"/>
      <c r="FK6727" s="30"/>
      <c r="FL6727" s="30"/>
      <c r="FM6727" s="30"/>
      <c r="FN6727" s="30"/>
      <c r="FO6727" s="30"/>
      <c r="FP6727" s="30"/>
      <c r="FQ6727" s="30"/>
      <c r="FR6727" s="30"/>
      <c r="FS6727" s="30"/>
      <c r="FT6727" s="30"/>
      <c r="FU6727" s="30"/>
      <c r="FV6727" s="30"/>
      <c r="FW6727" s="30"/>
      <c r="FX6727" s="30"/>
      <c r="FY6727" s="30"/>
      <c r="FZ6727" s="30"/>
      <c r="GA6727" s="30"/>
      <c r="GB6727" s="30"/>
      <c r="GC6727" s="30"/>
      <c r="GD6727" s="30"/>
      <c r="GE6727" s="30"/>
      <c r="GF6727" s="30"/>
      <c r="GG6727" s="30"/>
      <c r="GH6727" s="30"/>
      <c r="GI6727" s="30"/>
      <c r="GJ6727" s="30"/>
      <c r="GK6727" s="30"/>
      <c r="GL6727" s="30"/>
      <c r="GM6727" s="30"/>
      <c r="GN6727" s="30"/>
      <c r="GO6727" s="30"/>
      <c r="GP6727" s="30"/>
      <c r="GQ6727" s="30"/>
      <c r="GR6727" s="30"/>
      <c r="GS6727" s="30"/>
      <c r="GT6727" s="30"/>
      <c r="GU6727" s="30"/>
      <c r="GV6727" s="30"/>
      <c r="GW6727" s="30"/>
      <c r="GX6727" s="30"/>
      <c r="GY6727" s="30"/>
      <c r="GZ6727" s="30"/>
      <c r="HA6727" s="30"/>
      <c r="HB6727" s="30"/>
      <c r="HC6727" s="30"/>
      <c r="HD6727" s="30"/>
      <c r="HE6727" s="30"/>
      <c r="HF6727" s="30"/>
      <c r="HG6727" s="30"/>
      <c r="HH6727" s="30"/>
      <c r="HI6727" s="30"/>
      <c r="HJ6727" s="30"/>
      <c r="HK6727" s="30"/>
      <c r="HL6727" s="30"/>
      <c r="HM6727" s="30"/>
      <c r="HN6727" s="30"/>
      <c r="HO6727" s="30"/>
      <c r="HP6727" s="30"/>
      <c r="HQ6727" s="30"/>
      <c r="HR6727" s="30"/>
      <c r="HS6727" s="30"/>
      <c r="HT6727" s="30"/>
      <c r="HU6727" s="30"/>
      <c r="HV6727" s="30"/>
      <c r="HW6727" s="30"/>
    </row>
    <row r="6728" spans="1:231" s="588" customFormat="1">
      <c r="A6728" s="87">
        <v>25</v>
      </c>
      <c r="B6728" s="587" t="s">
        <v>7793</v>
      </c>
      <c r="C6728" s="582"/>
      <c r="D6728" s="589" t="s">
        <v>6463</v>
      </c>
      <c r="E6728" s="584">
        <f t="shared" si="432"/>
        <v>10</v>
      </c>
      <c r="F6728" s="165"/>
      <c r="G6728" s="192"/>
      <c r="H6728" s="192">
        <v>10</v>
      </c>
      <c r="I6728" s="30"/>
      <c r="J6728" s="30"/>
      <c r="K6728" s="30"/>
      <c r="L6728" s="30"/>
      <c r="M6728" s="30"/>
      <c r="N6728" s="30"/>
      <c r="O6728" s="30"/>
      <c r="P6728" s="30"/>
      <c r="Q6728" s="30"/>
      <c r="R6728" s="30"/>
      <c r="S6728" s="30"/>
      <c r="T6728" s="30"/>
      <c r="U6728" s="30"/>
      <c r="V6728" s="30"/>
      <c r="W6728" s="30"/>
      <c r="X6728" s="30"/>
      <c r="Y6728" s="30"/>
      <c r="Z6728" s="30"/>
      <c r="AA6728" s="30"/>
      <c r="AB6728" s="30"/>
      <c r="AC6728" s="30"/>
      <c r="AD6728" s="30"/>
      <c r="AE6728" s="30"/>
      <c r="AF6728" s="30"/>
      <c r="AG6728" s="30"/>
      <c r="AH6728" s="30"/>
      <c r="AI6728" s="30"/>
      <c r="AJ6728" s="30"/>
      <c r="AK6728" s="30"/>
      <c r="AL6728" s="30"/>
      <c r="AM6728" s="30"/>
      <c r="AN6728" s="30"/>
      <c r="AO6728" s="30"/>
      <c r="AP6728" s="30"/>
      <c r="AQ6728" s="30"/>
      <c r="AR6728" s="30"/>
      <c r="AS6728" s="30"/>
      <c r="AT6728" s="30"/>
      <c r="AU6728" s="30"/>
      <c r="AV6728" s="30"/>
      <c r="AW6728" s="30"/>
      <c r="AX6728" s="30"/>
      <c r="AY6728" s="30"/>
      <c r="AZ6728" s="30"/>
      <c r="BA6728" s="30"/>
      <c r="BB6728" s="30"/>
      <c r="BC6728" s="30"/>
      <c r="BD6728" s="30"/>
      <c r="BE6728" s="30"/>
      <c r="BF6728" s="30"/>
      <c r="BG6728" s="30"/>
      <c r="BH6728" s="30"/>
      <c r="BI6728" s="30"/>
      <c r="BJ6728" s="30"/>
      <c r="BK6728" s="30"/>
      <c r="BL6728" s="30"/>
      <c r="BM6728" s="30"/>
      <c r="BN6728" s="30"/>
      <c r="BO6728" s="30"/>
      <c r="BP6728" s="30"/>
      <c r="BQ6728" s="30"/>
      <c r="BR6728" s="30"/>
      <c r="BS6728" s="30"/>
      <c r="BT6728" s="30"/>
      <c r="BU6728" s="30"/>
      <c r="BV6728" s="30"/>
      <c r="BW6728" s="30"/>
      <c r="BX6728" s="30"/>
      <c r="BY6728" s="30"/>
      <c r="BZ6728" s="30"/>
      <c r="CA6728" s="30"/>
      <c r="CB6728" s="30"/>
      <c r="CC6728" s="30"/>
      <c r="CD6728" s="30"/>
      <c r="CE6728" s="30"/>
      <c r="CF6728" s="30"/>
      <c r="CG6728" s="30"/>
      <c r="CH6728" s="30"/>
      <c r="CI6728" s="30"/>
      <c r="CJ6728" s="30"/>
      <c r="CK6728" s="30"/>
      <c r="CL6728" s="30"/>
      <c r="CM6728" s="30"/>
      <c r="CN6728" s="30"/>
      <c r="CO6728" s="30"/>
      <c r="CP6728" s="30"/>
      <c r="CQ6728" s="30"/>
      <c r="CR6728" s="30"/>
      <c r="CS6728" s="30"/>
      <c r="CT6728" s="30"/>
      <c r="CU6728" s="30"/>
      <c r="CV6728" s="30"/>
      <c r="CW6728" s="30"/>
      <c r="CX6728" s="30"/>
      <c r="CY6728" s="30"/>
      <c r="CZ6728" s="30"/>
      <c r="DA6728" s="30"/>
      <c r="DB6728" s="30"/>
      <c r="DC6728" s="30"/>
      <c r="DD6728" s="30"/>
      <c r="DE6728" s="30"/>
      <c r="DF6728" s="30"/>
      <c r="DG6728" s="30"/>
      <c r="DH6728" s="30"/>
      <c r="DI6728" s="30"/>
      <c r="DJ6728" s="30"/>
      <c r="DK6728" s="30"/>
      <c r="DL6728" s="30"/>
      <c r="DM6728" s="30"/>
      <c r="DN6728" s="30"/>
      <c r="DO6728" s="30"/>
      <c r="DP6728" s="30"/>
      <c r="DQ6728" s="30"/>
      <c r="DR6728" s="30"/>
      <c r="DS6728" s="30"/>
      <c r="DT6728" s="30"/>
      <c r="DU6728" s="30"/>
      <c r="DV6728" s="30"/>
      <c r="DW6728" s="30"/>
      <c r="DX6728" s="30"/>
      <c r="DY6728" s="30"/>
      <c r="DZ6728" s="30"/>
      <c r="EA6728" s="30"/>
      <c r="EB6728" s="30"/>
      <c r="EC6728" s="30"/>
      <c r="ED6728" s="30"/>
      <c r="EE6728" s="30"/>
      <c r="EF6728" s="30"/>
      <c r="EG6728" s="30"/>
      <c r="EH6728" s="30"/>
      <c r="EI6728" s="30"/>
      <c r="EJ6728" s="30"/>
      <c r="EK6728" s="30"/>
      <c r="EL6728" s="30"/>
      <c r="EM6728" s="30"/>
      <c r="EN6728" s="30"/>
      <c r="EO6728" s="30"/>
      <c r="EP6728" s="30"/>
      <c r="EQ6728" s="30"/>
      <c r="ER6728" s="30"/>
      <c r="ES6728" s="30"/>
      <c r="ET6728" s="30"/>
      <c r="EU6728" s="30"/>
      <c r="EV6728" s="30"/>
      <c r="EW6728" s="30"/>
      <c r="EX6728" s="30"/>
      <c r="EY6728" s="30"/>
      <c r="EZ6728" s="30"/>
      <c r="FA6728" s="30"/>
      <c r="FB6728" s="30"/>
      <c r="FC6728" s="30"/>
      <c r="FD6728" s="30"/>
      <c r="FE6728" s="30"/>
      <c r="FF6728" s="30"/>
      <c r="FG6728" s="30"/>
      <c r="FH6728" s="30"/>
      <c r="FI6728" s="30"/>
      <c r="FJ6728" s="30"/>
      <c r="FK6728" s="30"/>
      <c r="FL6728" s="30"/>
      <c r="FM6728" s="30"/>
      <c r="FN6728" s="30"/>
      <c r="FO6728" s="30"/>
      <c r="FP6728" s="30"/>
      <c r="FQ6728" s="30"/>
      <c r="FR6728" s="30"/>
      <c r="FS6728" s="30"/>
      <c r="FT6728" s="30"/>
      <c r="FU6728" s="30"/>
      <c r="FV6728" s="30"/>
      <c r="FW6728" s="30"/>
      <c r="FX6728" s="30"/>
      <c r="FY6728" s="30"/>
      <c r="FZ6728" s="30"/>
      <c r="GA6728" s="30"/>
      <c r="GB6728" s="30"/>
      <c r="GC6728" s="30"/>
      <c r="GD6728" s="30"/>
      <c r="GE6728" s="30"/>
      <c r="GF6728" s="30"/>
      <c r="GG6728" s="30"/>
      <c r="GH6728" s="30"/>
      <c r="GI6728" s="30"/>
      <c r="GJ6728" s="30"/>
      <c r="GK6728" s="30"/>
      <c r="GL6728" s="30"/>
      <c r="GM6728" s="30"/>
      <c r="GN6728" s="30"/>
      <c r="GO6728" s="30"/>
      <c r="GP6728" s="30"/>
      <c r="GQ6728" s="30"/>
      <c r="GR6728" s="30"/>
      <c r="GS6728" s="30"/>
      <c r="GT6728" s="30"/>
      <c r="GU6728" s="30"/>
      <c r="GV6728" s="30"/>
      <c r="GW6728" s="30"/>
      <c r="GX6728" s="30"/>
      <c r="GY6728" s="30"/>
      <c r="GZ6728" s="30"/>
      <c r="HA6728" s="30"/>
      <c r="HB6728" s="30"/>
      <c r="HC6728" s="30"/>
      <c r="HD6728" s="30"/>
      <c r="HE6728" s="30"/>
      <c r="HF6728" s="30"/>
      <c r="HG6728" s="30"/>
      <c r="HH6728" s="30"/>
      <c r="HI6728" s="30"/>
      <c r="HJ6728" s="30"/>
      <c r="HK6728" s="30"/>
      <c r="HL6728" s="30"/>
      <c r="HM6728" s="30"/>
      <c r="HN6728" s="30"/>
      <c r="HO6728" s="30"/>
      <c r="HP6728" s="30"/>
      <c r="HQ6728" s="30"/>
      <c r="HR6728" s="30"/>
      <c r="HS6728" s="30"/>
      <c r="HT6728" s="30"/>
      <c r="HU6728" s="30"/>
      <c r="HV6728" s="30"/>
      <c r="HW6728" s="30"/>
    </row>
    <row r="6729" spans="1:231" s="588" customFormat="1">
      <c r="A6729" s="87">
        <v>26</v>
      </c>
      <c r="B6729" s="587" t="s">
        <v>7794</v>
      </c>
      <c r="C6729" s="590" t="s">
        <v>7795</v>
      </c>
      <c r="D6729" s="590" t="s">
        <v>1808</v>
      </c>
      <c r="E6729" s="584">
        <f t="shared" si="432"/>
        <v>8</v>
      </c>
      <c r="F6729" s="192">
        <v>8</v>
      </c>
      <c r="G6729" s="192"/>
      <c r="H6729" s="192"/>
      <c r="I6729" s="30"/>
      <c r="J6729" s="30"/>
      <c r="K6729" s="30"/>
      <c r="L6729" s="30"/>
      <c r="M6729" s="30"/>
      <c r="N6729" s="30"/>
      <c r="O6729" s="30"/>
      <c r="P6729" s="30"/>
      <c r="Q6729" s="30"/>
      <c r="R6729" s="30"/>
      <c r="S6729" s="30"/>
      <c r="T6729" s="30"/>
      <c r="U6729" s="30"/>
      <c r="V6729" s="30"/>
      <c r="W6729" s="30"/>
      <c r="X6729" s="30"/>
      <c r="Y6729" s="30"/>
      <c r="Z6729" s="30"/>
      <c r="AA6729" s="30"/>
      <c r="AB6729" s="30"/>
      <c r="AC6729" s="30"/>
      <c r="AD6729" s="30"/>
      <c r="AE6729" s="30"/>
      <c r="AF6729" s="30"/>
      <c r="AG6729" s="30"/>
      <c r="AH6729" s="30"/>
      <c r="AI6729" s="30"/>
      <c r="AJ6729" s="30"/>
      <c r="AK6729" s="30"/>
      <c r="AL6729" s="30"/>
      <c r="AM6729" s="30"/>
      <c r="AN6729" s="30"/>
      <c r="AO6729" s="30"/>
      <c r="AP6729" s="30"/>
      <c r="AQ6729" s="30"/>
      <c r="AR6729" s="30"/>
      <c r="AS6729" s="30"/>
      <c r="AT6729" s="30"/>
      <c r="AU6729" s="30"/>
      <c r="AV6729" s="30"/>
      <c r="AW6729" s="30"/>
      <c r="AX6729" s="30"/>
      <c r="AY6729" s="30"/>
      <c r="AZ6729" s="30"/>
      <c r="BA6729" s="30"/>
      <c r="BB6729" s="30"/>
      <c r="BC6729" s="30"/>
      <c r="BD6729" s="30"/>
      <c r="BE6729" s="30"/>
      <c r="BF6729" s="30"/>
      <c r="BG6729" s="30"/>
      <c r="BH6729" s="30"/>
      <c r="BI6729" s="30"/>
      <c r="BJ6729" s="30"/>
      <c r="BK6729" s="30"/>
      <c r="BL6729" s="30"/>
      <c r="BM6729" s="30"/>
      <c r="BN6729" s="30"/>
      <c r="BO6729" s="30"/>
      <c r="BP6729" s="30"/>
      <c r="BQ6729" s="30"/>
      <c r="BR6729" s="30"/>
      <c r="BS6729" s="30"/>
      <c r="BT6729" s="30"/>
      <c r="BU6729" s="30"/>
      <c r="BV6729" s="30"/>
      <c r="BW6729" s="30"/>
      <c r="BX6729" s="30"/>
      <c r="BY6729" s="30"/>
      <c r="BZ6729" s="30"/>
      <c r="CA6729" s="30"/>
      <c r="CB6729" s="30"/>
      <c r="CC6729" s="30"/>
      <c r="CD6729" s="30"/>
      <c r="CE6729" s="30"/>
      <c r="CF6729" s="30"/>
      <c r="CG6729" s="30"/>
      <c r="CH6729" s="30"/>
      <c r="CI6729" s="30"/>
      <c r="CJ6729" s="30"/>
      <c r="CK6729" s="30"/>
      <c r="CL6729" s="30"/>
      <c r="CM6729" s="30"/>
      <c r="CN6729" s="30"/>
      <c r="CO6729" s="30"/>
      <c r="CP6729" s="30"/>
      <c r="CQ6729" s="30"/>
      <c r="CR6729" s="30"/>
      <c r="CS6729" s="30"/>
      <c r="CT6729" s="30"/>
      <c r="CU6729" s="30"/>
      <c r="CV6729" s="30"/>
      <c r="CW6729" s="30"/>
      <c r="CX6729" s="30"/>
      <c r="CY6729" s="30"/>
      <c r="CZ6729" s="30"/>
      <c r="DA6729" s="30"/>
      <c r="DB6729" s="30"/>
      <c r="DC6729" s="30"/>
      <c r="DD6729" s="30"/>
      <c r="DE6729" s="30"/>
      <c r="DF6729" s="30"/>
      <c r="DG6729" s="30"/>
      <c r="DH6729" s="30"/>
      <c r="DI6729" s="30"/>
      <c r="DJ6729" s="30"/>
      <c r="DK6729" s="30"/>
      <c r="DL6729" s="30"/>
      <c r="DM6729" s="30"/>
      <c r="DN6729" s="30"/>
      <c r="DO6729" s="30"/>
      <c r="DP6729" s="30"/>
      <c r="DQ6729" s="30"/>
      <c r="DR6729" s="30"/>
      <c r="DS6729" s="30"/>
      <c r="DT6729" s="30"/>
      <c r="DU6729" s="30"/>
      <c r="DV6729" s="30"/>
      <c r="DW6729" s="30"/>
      <c r="DX6729" s="30"/>
      <c r="DY6729" s="30"/>
      <c r="DZ6729" s="30"/>
      <c r="EA6729" s="30"/>
      <c r="EB6729" s="30"/>
      <c r="EC6729" s="30"/>
      <c r="ED6729" s="30"/>
      <c r="EE6729" s="30"/>
      <c r="EF6729" s="30"/>
      <c r="EG6729" s="30"/>
      <c r="EH6729" s="30"/>
      <c r="EI6729" s="30"/>
      <c r="EJ6729" s="30"/>
      <c r="EK6729" s="30"/>
      <c r="EL6729" s="30"/>
      <c r="EM6729" s="30"/>
      <c r="EN6729" s="30"/>
      <c r="EO6729" s="30"/>
      <c r="EP6729" s="30"/>
      <c r="EQ6729" s="30"/>
      <c r="ER6729" s="30"/>
      <c r="ES6729" s="30"/>
      <c r="ET6729" s="30"/>
      <c r="EU6729" s="30"/>
      <c r="EV6729" s="30"/>
      <c r="EW6729" s="30"/>
      <c r="EX6729" s="30"/>
      <c r="EY6729" s="30"/>
      <c r="EZ6729" s="30"/>
      <c r="FA6729" s="30"/>
      <c r="FB6729" s="30"/>
      <c r="FC6729" s="30"/>
      <c r="FD6729" s="30"/>
      <c r="FE6729" s="30"/>
      <c r="FF6729" s="30"/>
      <c r="FG6729" s="30"/>
      <c r="FH6729" s="30"/>
      <c r="FI6729" s="30"/>
      <c r="FJ6729" s="30"/>
      <c r="FK6729" s="30"/>
      <c r="FL6729" s="30"/>
      <c r="FM6729" s="30"/>
      <c r="FN6729" s="30"/>
      <c r="FO6729" s="30"/>
      <c r="FP6729" s="30"/>
      <c r="FQ6729" s="30"/>
      <c r="FR6729" s="30"/>
      <c r="FS6729" s="30"/>
      <c r="FT6729" s="30"/>
      <c r="FU6729" s="30"/>
      <c r="FV6729" s="30"/>
      <c r="FW6729" s="30"/>
      <c r="FX6729" s="30"/>
      <c r="FY6729" s="30"/>
      <c r="FZ6729" s="30"/>
      <c r="GA6729" s="30"/>
      <c r="GB6729" s="30"/>
      <c r="GC6729" s="30"/>
      <c r="GD6729" s="30"/>
      <c r="GE6729" s="30"/>
      <c r="GF6729" s="30"/>
      <c r="GG6729" s="30"/>
      <c r="GH6729" s="30"/>
      <c r="GI6729" s="30"/>
      <c r="GJ6729" s="30"/>
      <c r="GK6729" s="30"/>
      <c r="GL6729" s="30"/>
      <c r="GM6729" s="30"/>
      <c r="GN6729" s="30"/>
      <c r="GO6729" s="30"/>
      <c r="GP6729" s="30"/>
      <c r="GQ6729" s="30"/>
      <c r="GR6729" s="30"/>
      <c r="GS6729" s="30"/>
      <c r="GT6729" s="30"/>
      <c r="GU6729" s="30"/>
      <c r="GV6729" s="30"/>
      <c r="GW6729" s="30"/>
      <c r="GX6729" s="30"/>
      <c r="GY6729" s="30"/>
      <c r="GZ6729" s="30"/>
      <c r="HA6729" s="30"/>
      <c r="HB6729" s="30"/>
      <c r="HC6729" s="30"/>
      <c r="HD6729" s="30"/>
      <c r="HE6729" s="30"/>
      <c r="HF6729" s="30"/>
      <c r="HG6729" s="30"/>
      <c r="HH6729" s="30"/>
      <c r="HI6729" s="30"/>
      <c r="HJ6729" s="30"/>
      <c r="HK6729" s="30"/>
      <c r="HL6729" s="30"/>
      <c r="HM6729" s="30"/>
      <c r="HN6729" s="30"/>
      <c r="HO6729" s="30"/>
      <c r="HP6729" s="30"/>
      <c r="HQ6729" s="30"/>
      <c r="HR6729" s="30"/>
      <c r="HS6729" s="30"/>
      <c r="HT6729" s="30"/>
      <c r="HU6729" s="30"/>
      <c r="HV6729" s="30"/>
      <c r="HW6729" s="30"/>
    </row>
    <row r="6730" spans="1:231" s="588" customFormat="1">
      <c r="A6730" s="87">
        <v>27</v>
      </c>
      <c r="B6730" s="587" t="s">
        <v>7796</v>
      </c>
      <c r="C6730" s="590" t="s">
        <v>7797</v>
      </c>
      <c r="D6730" s="590" t="s">
        <v>1808</v>
      </c>
      <c r="E6730" s="584">
        <f t="shared" si="432"/>
        <v>0</v>
      </c>
      <c r="F6730" s="165"/>
      <c r="G6730" s="192"/>
      <c r="H6730" s="192"/>
      <c r="I6730" s="30"/>
      <c r="J6730" s="30"/>
      <c r="K6730" s="30"/>
      <c r="L6730" s="30"/>
      <c r="M6730" s="30"/>
      <c r="N6730" s="30"/>
      <c r="O6730" s="30"/>
      <c r="P6730" s="30"/>
      <c r="Q6730" s="30"/>
      <c r="R6730" s="30"/>
      <c r="S6730" s="30"/>
      <c r="T6730" s="30"/>
      <c r="U6730" s="30"/>
      <c r="V6730" s="30"/>
      <c r="W6730" s="30"/>
      <c r="X6730" s="30"/>
      <c r="Y6730" s="30"/>
      <c r="Z6730" s="30"/>
      <c r="AA6730" s="30"/>
      <c r="AB6730" s="30"/>
      <c r="AC6730" s="30"/>
      <c r="AD6730" s="30"/>
      <c r="AE6730" s="30"/>
      <c r="AF6730" s="30"/>
      <c r="AG6730" s="30"/>
      <c r="AH6730" s="30"/>
      <c r="AI6730" s="30"/>
      <c r="AJ6730" s="30"/>
      <c r="AK6730" s="30"/>
      <c r="AL6730" s="30"/>
      <c r="AM6730" s="30"/>
      <c r="AN6730" s="30"/>
      <c r="AO6730" s="30"/>
      <c r="AP6730" s="30"/>
      <c r="AQ6730" s="30"/>
      <c r="AR6730" s="30"/>
      <c r="AS6730" s="30"/>
      <c r="AT6730" s="30"/>
      <c r="AU6730" s="30"/>
      <c r="AV6730" s="30"/>
      <c r="AW6730" s="30"/>
      <c r="AX6730" s="30"/>
      <c r="AY6730" s="30"/>
      <c r="AZ6730" s="30"/>
      <c r="BA6730" s="30"/>
      <c r="BB6730" s="30"/>
      <c r="BC6730" s="30"/>
      <c r="BD6730" s="30"/>
      <c r="BE6730" s="30"/>
      <c r="BF6730" s="30"/>
      <c r="BG6730" s="30"/>
      <c r="BH6730" s="30"/>
      <c r="BI6730" s="30"/>
      <c r="BJ6730" s="30"/>
      <c r="BK6730" s="30"/>
      <c r="BL6730" s="30"/>
      <c r="BM6730" s="30"/>
      <c r="BN6730" s="30"/>
      <c r="BO6730" s="30"/>
      <c r="BP6730" s="30"/>
      <c r="BQ6730" s="30"/>
      <c r="BR6730" s="30"/>
      <c r="BS6730" s="30"/>
      <c r="BT6730" s="30"/>
      <c r="BU6730" s="30"/>
      <c r="BV6730" s="30"/>
      <c r="BW6730" s="30"/>
      <c r="BX6730" s="30"/>
      <c r="BY6730" s="30"/>
      <c r="BZ6730" s="30"/>
      <c r="CA6730" s="30"/>
      <c r="CB6730" s="30"/>
      <c r="CC6730" s="30"/>
      <c r="CD6730" s="30"/>
      <c r="CE6730" s="30"/>
      <c r="CF6730" s="30"/>
      <c r="CG6730" s="30"/>
      <c r="CH6730" s="30"/>
      <c r="CI6730" s="30"/>
      <c r="CJ6730" s="30"/>
      <c r="CK6730" s="30"/>
      <c r="CL6730" s="30"/>
      <c r="CM6730" s="30"/>
      <c r="CN6730" s="30"/>
      <c r="CO6730" s="30"/>
      <c r="CP6730" s="30"/>
      <c r="CQ6730" s="30"/>
      <c r="CR6730" s="30"/>
      <c r="CS6730" s="30"/>
      <c r="CT6730" s="30"/>
      <c r="CU6730" s="30"/>
      <c r="CV6730" s="30"/>
      <c r="CW6730" s="30"/>
      <c r="CX6730" s="30"/>
      <c r="CY6730" s="30"/>
      <c r="CZ6730" s="30"/>
      <c r="DA6730" s="30"/>
      <c r="DB6730" s="30"/>
      <c r="DC6730" s="30"/>
      <c r="DD6730" s="30"/>
      <c r="DE6730" s="30"/>
      <c r="DF6730" s="30"/>
      <c r="DG6730" s="30"/>
      <c r="DH6730" s="30"/>
      <c r="DI6730" s="30"/>
      <c r="DJ6730" s="30"/>
      <c r="DK6730" s="30"/>
      <c r="DL6730" s="30"/>
      <c r="DM6730" s="30"/>
      <c r="DN6730" s="30"/>
      <c r="DO6730" s="30"/>
      <c r="DP6730" s="30"/>
      <c r="DQ6730" s="30"/>
      <c r="DR6730" s="30"/>
      <c r="DS6730" s="30"/>
      <c r="DT6730" s="30"/>
      <c r="DU6730" s="30"/>
      <c r="DV6730" s="30"/>
      <c r="DW6730" s="30"/>
      <c r="DX6730" s="30"/>
      <c r="DY6730" s="30"/>
      <c r="DZ6730" s="30"/>
      <c r="EA6730" s="30"/>
      <c r="EB6730" s="30"/>
      <c r="EC6730" s="30"/>
      <c r="ED6730" s="30"/>
      <c r="EE6730" s="30"/>
      <c r="EF6730" s="30"/>
      <c r="EG6730" s="30"/>
      <c r="EH6730" s="30"/>
      <c r="EI6730" s="30"/>
      <c r="EJ6730" s="30"/>
      <c r="EK6730" s="30"/>
      <c r="EL6730" s="30"/>
      <c r="EM6730" s="30"/>
      <c r="EN6730" s="30"/>
      <c r="EO6730" s="30"/>
      <c r="EP6730" s="30"/>
      <c r="EQ6730" s="30"/>
      <c r="ER6730" s="30"/>
      <c r="ES6730" s="30"/>
      <c r="ET6730" s="30"/>
      <c r="EU6730" s="30"/>
      <c r="EV6730" s="30"/>
      <c r="EW6730" s="30"/>
      <c r="EX6730" s="30"/>
      <c r="EY6730" s="30"/>
      <c r="EZ6730" s="30"/>
      <c r="FA6730" s="30"/>
      <c r="FB6730" s="30"/>
      <c r="FC6730" s="30"/>
      <c r="FD6730" s="30"/>
      <c r="FE6730" s="30"/>
      <c r="FF6730" s="30"/>
      <c r="FG6730" s="30"/>
      <c r="FH6730" s="30"/>
      <c r="FI6730" s="30"/>
      <c r="FJ6730" s="30"/>
      <c r="FK6730" s="30"/>
      <c r="FL6730" s="30"/>
      <c r="FM6730" s="30"/>
      <c r="FN6730" s="30"/>
      <c r="FO6730" s="30"/>
      <c r="FP6730" s="30"/>
      <c r="FQ6730" s="30"/>
      <c r="FR6730" s="30"/>
      <c r="FS6730" s="30"/>
      <c r="FT6730" s="30"/>
      <c r="FU6730" s="30"/>
      <c r="FV6730" s="30"/>
      <c r="FW6730" s="30"/>
      <c r="FX6730" s="30"/>
      <c r="FY6730" s="30"/>
      <c r="FZ6730" s="30"/>
      <c r="GA6730" s="30"/>
      <c r="GB6730" s="30"/>
      <c r="GC6730" s="30"/>
      <c r="GD6730" s="30"/>
      <c r="GE6730" s="30"/>
      <c r="GF6730" s="30"/>
      <c r="GG6730" s="30"/>
      <c r="GH6730" s="30"/>
      <c r="GI6730" s="30"/>
      <c r="GJ6730" s="30"/>
      <c r="GK6730" s="30"/>
      <c r="GL6730" s="30"/>
      <c r="GM6730" s="30"/>
      <c r="GN6730" s="30"/>
      <c r="GO6730" s="30"/>
      <c r="GP6730" s="30"/>
      <c r="GQ6730" s="30"/>
      <c r="GR6730" s="30"/>
      <c r="GS6730" s="30"/>
      <c r="GT6730" s="30"/>
      <c r="GU6730" s="30"/>
      <c r="GV6730" s="30"/>
      <c r="GW6730" s="30"/>
      <c r="GX6730" s="30"/>
      <c r="GY6730" s="30"/>
      <c r="GZ6730" s="30"/>
      <c r="HA6730" s="30"/>
      <c r="HB6730" s="30"/>
      <c r="HC6730" s="30"/>
      <c r="HD6730" s="30"/>
      <c r="HE6730" s="30"/>
      <c r="HF6730" s="30"/>
      <c r="HG6730" s="30"/>
      <c r="HH6730" s="30"/>
      <c r="HI6730" s="30"/>
      <c r="HJ6730" s="30"/>
      <c r="HK6730" s="30"/>
      <c r="HL6730" s="30"/>
      <c r="HM6730" s="30"/>
      <c r="HN6730" s="30"/>
      <c r="HO6730" s="30"/>
      <c r="HP6730" s="30"/>
      <c r="HQ6730" s="30"/>
      <c r="HR6730" s="30"/>
      <c r="HS6730" s="30"/>
      <c r="HT6730" s="30"/>
      <c r="HU6730" s="30"/>
      <c r="HV6730" s="30"/>
      <c r="HW6730" s="30"/>
    </row>
    <row r="6731" spans="1:231" s="588" customFormat="1">
      <c r="A6731" s="87">
        <v>28</v>
      </c>
      <c r="B6731" s="587" t="s">
        <v>7798</v>
      </c>
      <c r="C6731" s="590" t="s">
        <v>7799</v>
      </c>
      <c r="D6731" s="590" t="s">
        <v>1808</v>
      </c>
      <c r="E6731" s="584">
        <f t="shared" si="432"/>
        <v>0</v>
      </c>
      <c r="F6731" s="165"/>
      <c r="G6731" s="192"/>
      <c r="H6731" s="192"/>
      <c r="I6731" s="30"/>
      <c r="J6731" s="30"/>
      <c r="K6731" s="30"/>
      <c r="L6731" s="30"/>
      <c r="M6731" s="30"/>
      <c r="N6731" s="30"/>
      <c r="O6731" s="30"/>
      <c r="P6731" s="30"/>
      <c r="Q6731" s="30"/>
      <c r="R6731" s="30"/>
      <c r="S6731" s="30"/>
      <c r="T6731" s="30"/>
      <c r="U6731" s="30"/>
      <c r="V6731" s="30"/>
      <c r="W6731" s="30"/>
      <c r="X6731" s="30"/>
      <c r="Y6731" s="30"/>
      <c r="Z6731" s="30"/>
      <c r="AA6731" s="30"/>
      <c r="AB6731" s="30"/>
      <c r="AC6731" s="30"/>
      <c r="AD6731" s="30"/>
      <c r="AE6731" s="30"/>
      <c r="AF6731" s="30"/>
      <c r="AG6731" s="30"/>
      <c r="AH6731" s="30"/>
      <c r="AI6731" s="30"/>
      <c r="AJ6731" s="30"/>
      <c r="AK6731" s="30"/>
      <c r="AL6731" s="30"/>
      <c r="AM6731" s="30"/>
      <c r="AN6731" s="30"/>
      <c r="AO6731" s="30"/>
      <c r="AP6731" s="30"/>
      <c r="AQ6731" s="30"/>
      <c r="AR6731" s="30"/>
      <c r="AS6731" s="30"/>
      <c r="AT6731" s="30"/>
      <c r="AU6731" s="30"/>
      <c r="AV6731" s="30"/>
      <c r="AW6731" s="30"/>
      <c r="AX6731" s="30"/>
      <c r="AY6731" s="30"/>
      <c r="AZ6731" s="30"/>
      <c r="BA6731" s="30"/>
      <c r="BB6731" s="30"/>
      <c r="BC6731" s="30"/>
      <c r="BD6731" s="30"/>
      <c r="BE6731" s="30"/>
      <c r="BF6731" s="30"/>
      <c r="BG6731" s="30"/>
      <c r="BH6731" s="30"/>
      <c r="BI6731" s="30"/>
      <c r="BJ6731" s="30"/>
      <c r="BK6731" s="30"/>
      <c r="BL6731" s="30"/>
      <c r="BM6731" s="30"/>
      <c r="BN6731" s="30"/>
      <c r="BO6731" s="30"/>
      <c r="BP6731" s="30"/>
      <c r="BQ6731" s="30"/>
      <c r="BR6731" s="30"/>
      <c r="BS6731" s="30"/>
      <c r="BT6731" s="30"/>
      <c r="BU6731" s="30"/>
      <c r="BV6731" s="30"/>
      <c r="BW6731" s="30"/>
      <c r="BX6731" s="30"/>
      <c r="BY6731" s="30"/>
      <c r="BZ6731" s="30"/>
      <c r="CA6731" s="30"/>
      <c r="CB6731" s="30"/>
      <c r="CC6731" s="30"/>
      <c r="CD6731" s="30"/>
      <c r="CE6731" s="30"/>
      <c r="CF6731" s="30"/>
      <c r="CG6731" s="30"/>
      <c r="CH6731" s="30"/>
      <c r="CI6731" s="30"/>
      <c r="CJ6731" s="30"/>
      <c r="CK6731" s="30"/>
      <c r="CL6731" s="30"/>
      <c r="CM6731" s="30"/>
      <c r="CN6731" s="30"/>
      <c r="CO6731" s="30"/>
      <c r="CP6731" s="30"/>
      <c r="CQ6731" s="30"/>
      <c r="CR6731" s="30"/>
      <c r="CS6731" s="30"/>
      <c r="CT6731" s="30"/>
      <c r="CU6731" s="30"/>
      <c r="CV6731" s="30"/>
      <c r="CW6731" s="30"/>
      <c r="CX6731" s="30"/>
      <c r="CY6731" s="30"/>
      <c r="CZ6731" s="30"/>
      <c r="DA6731" s="30"/>
      <c r="DB6731" s="30"/>
      <c r="DC6731" s="30"/>
      <c r="DD6731" s="30"/>
      <c r="DE6731" s="30"/>
      <c r="DF6731" s="30"/>
      <c r="DG6731" s="30"/>
      <c r="DH6731" s="30"/>
      <c r="DI6731" s="30"/>
      <c r="DJ6731" s="30"/>
      <c r="DK6731" s="30"/>
      <c r="DL6731" s="30"/>
      <c r="DM6731" s="30"/>
      <c r="DN6731" s="30"/>
      <c r="DO6731" s="30"/>
      <c r="DP6731" s="30"/>
      <c r="DQ6731" s="30"/>
      <c r="DR6731" s="30"/>
      <c r="DS6731" s="30"/>
      <c r="DT6731" s="30"/>
      <c r="DU6731" s="30"/>
      <c r="DV6731" s="30"/>
      <c r="DW6731" s="30"/>
      <c r="DX6731" s="30"/>
      <c r="DY6731" s="30"/>
      <c r="DZ6731" s="30"/>
      <c r="EA6731" s="30"/>
      <c r="EB6731" s="30"/>
      <c r="EC6731" s="30"/>
      <c r="ED6731" s="30"/>
      <c r="EE6731" s="30"/>
      <c r="EF6731" s="30"/>
      <c r="EG6731" s="30"/>
      <c r="EH6731" s="30"/>
      <c r="EI6731" s="30"/>
      <c r="EJ6731" s="30"/>
      <c r="EK6731" s="30"/>
      <c r="EL6731" s="30"/>
      <c r="EM6731" s="30"/>
      <c r="EN6731" s="30"/>
      <c r="EO6731" s="30"/>
      <c r="EP6731" s="30"/>
      <c r="EQ6731" s="30"/>
      <c r="ER6731" s="30"/>
      <c r="ES6731" s="30"/>
      <c r="ET6731" s="30"/>
      <c r="EU6731" s="30"/>
      <c r="EV6731" s="30"/>
      <c r="EW6731" s="30"/>
      <c r="EX6731" s="30"/>
      <c r="EY6731" s="30"/>
      <c r="EZ6731" s="30"/>
      <c r="FA6731" s="30"/>
      <c r="FB6731" s="30"/>
      <c r="FC6731" s="30"/>
      <c r="FD6731" s="30"/>
      <c r="FE6731" s="30"/>
      <c r="FF6731" s="30"/>
      <c r="FG6731" s="30"/>
      <c r="FH6731" s="30"/>
      <c r="FI6731" s="30"/>
      <c r="FJ6731" s="30"/>
      <c r="FK6731" s="30"/>
      <c r="FL6731" s="30"/>
      <c r="FM6731" s="30"/>
      <c r="FN6731" s="30"/>
      <c r="FO6731" s="30"/>
      <c r="FP6731" s="30"/>
      <c r="FQ6731" s="30"/>
      <c r="FR6731" s="30"/>
      <c r="FS6731" s="30"/>
      <c r="FT6731" s="30"/>
      <c r="FU6731" s="30"/>
      <c r="FV6731" s="30"/>
      <c r="FW6731" s="30"/>
      <c r="FX6731" s="30"/>
      <c r="FY6731" s="30"/>
      <c r="FZ6731" s="30"/>
      <c r="GA6731" s="30"/>
      <c r="GB6731" s="30"/>
      <c r="GC6731" s="30"/>
      <c r="GD6731" s="30"/>
      <c r="GE6731" s="30"/>
      <c r="GF6731" s="30"/>
      <c r="GG6731" s="30"/>
      <c r="GH6731" s="30"/>
      <c r="GI6731" s="30"/>
      <c r="GJ6731" s="30"/>
      <c r="GK6731" s="30"/>
      <c r="GL6731" s="30"/>
      <c r="GM6731" s="30"/>
      <c r="GN6731" s="30"/>
      <c r="GO6731" s="30"/>
      <c r="GP6731" s="30"/>
      <c r="GQ6731" s="30"/>
      <c r="GR6731" s="30"/>
      <c r="GS6731" s="30"/>
      <c r="GT6731" s="30"/>
      <c r="GU6731" s="30"/>
      <c r="GV6731" s="30"/>
      <c r="GW6731" s="30"/>
      <c r="GX6731" s="30"/>
      <c r="GY6731" s="30"/>
      <c r="GZ6731" s="30"/>
      <c r="HA6731" s="30"/>
      <c r="HB6731" s="30"/>
      <c r="HC6731" s="30"/>
      <c r="HD6731" s="30"/>
      <c r="HE6731" s="30"/>
      <c r="HF6731" s="30"/>
      <c r="HG6731" s="30"/>
      <c r="HH6731" s="30"/>
      <c r="HI6731" s="30"/>
      <c r="HJ6731" s="30"/>
      <c r="HK6731" s="30"/>
      <c r="HL6731" s="30"/>
      <c r="HM6731" s="30"/>
      <c r="HN6731" s="30"/>
      <c r="HO6731" s="30"/>
      <c r="HP6731" s="30"/>
      <c r="HQ6731" s="30"/>
      <c r="HR6731" s="30"/>
      <c r="HS6731" s="30"/>
      <c r="HT6731" s="30"/>
      <c r="HU6731" s="30"/>
      <c r="HV6731" s="30"/>
      <c r="HW6731" s="30"/>
    </row>
    <row r="6732" spans="1:231" s="588" customFormat="1">
      <c r="A6732" s="87">
        <v>29</v>
      </c>
      <c r="B6732" s="587" t="s">
        <v>7800</v>
      </c>
      <c r="C6732" s="590" t="s">
        <v>7801</v>
      </c>
      <c r="D6732" s="590" t="s">
        <v>1808</v>
      </c>
      <c r="E6732" s="584">
        <f t="shared" si="432"/>
        <v>3</v>
      </c>
      <c r="F6732" s="165"/>
      <c r="G6732" s="192">
        <v>3</v>
      </c>
      <c r="H6732" s="192"/>
      <c r="I6732" s="30"/>
      <c r="J6732" s="30"/>
      <c r="K6732" s="30"/>
      <c r="L6732" s="30"/>
      <c r="M6732" s="30"/>
      <c r="N6732" s="30"/>
      <c r="O6732" s="30"/>
      <c r="P6732" s="30"/>
      <c r="Q6732" s="30"/>
      <c r="R6732" s="30"/>
      <c r="S6732" s="30"/>
      <c r="T6732" s="30"/>
      <c r="U6732" s="30"/>
      <c r="V6732" s="30"/>
      <c r="W6732" s="30"/>
      <c r="X6732" s="30"/>
      <c r="Y6732" s="30"/>
      <c r="Z6732" s="30"/>
      <c r="AA6732" s="30"/>
      <c r="AB6732" s="30"/>
      <c r="AC6732" s="30"/>
      <c r="AD6732" s="30"/>
      <c r="AE6732" s="30"/>
      <c r="AF6732" s="30"/>
      <c r="AG6732" s="30"/>
      <c r="AH6732" s="30"/>
      <c r="AI6732" s="30"/>
      <c r="AJ6732" s="30"/>
      <c r="AK6732" s="30"/>
      <c r="AL6732" s="30"/>
      <c r="AM6732" s="30"/>
      <c r="AN6732" s="30"/>
      <c r="AO6732" s="30"/>
      <c r="AP6732" s="30"/>
      <c r="AQ6732" s="30"/>
      <c r="AR6732" s="30"/>
      <c r="AS6732" s="30"/>
      <c r="AT6732" s="30"/>
      <c r="AU6732" s="30"/>
      <c r="AV6732" s="30"/>
      <c r="AW6732" s="30"/>
      <c r="AX6732" s="30"/>
      <c r="AY6732" s="30"/>
      <c r="AZ6732" s="30"/>
      <c r="BA6732" s="30"/>
      <c r="BB6732" s="30"/>
      <c r="BC6732" s="30"/>
      <c r="BD6732" s="30"/>
      <c r="BE6732" s="30"/>
      <c r="BF6732" s="30"/>
      <c r="BG6732" s="30"/>
      <c r="BH6732" s="30"/>
      <c r="BI6732" s="30"/>
      <c r="BJ6732" s="30"/>
      <c r="BK6732" s="30"/>
      <c r="BL6732" s="30"/>
      <c r="BM6732" s="30"/>
      <c r="BN6732" s="30"/>
      <c r="BO6732" s="30"/>
      <c r="BP6732" s="30"/>
      <c r="BQ6732" s="30"/>
      <c r="BR6732" s="30"/>
      <c r="BS6732" s="30"/>
      <c r="BT6732" s="30"/>
      <c r="BU6732" s="30"/>
      <c r="BV6732" s="30"/>
      <c r="BW6732" s="30"/>
      <c r="BX6732" s="30"/>
      <c r="BY6732" s="30"/>
      <c r="BZ6732" s="30"/>
      <c r="CA6732" s="30"/>
      <c r="CB6732" s="30"/>
      <c r="CC6732" s="30"/>
      <c r="CD6732" s="30"/>
      <c r="CE6732" s="30"/>
      <c r="CF6732" s="30"/>
      <c r="CG6732" s="30"/>
      <c r="CH6732" s="30"/>
      <c r="CI6732" s="30"/>
      <c r="CJ6732" s="30"/>
      <c r="CK6732" s="30"/>
      <c r="CL6732" s="30"/>
      <c r="CM6732" s="30"/>
      <c r="CN6732" s="30"/>
      <c r="CO6732" s="30"/>
      <c r="CP6732" s="30"/>
      <c r="CQ6732" s="30"/>
      <c r="CR6732" s="30"/>
      <c r="CS6732" s="30"/>
      <c r="CT6732" s="30"/>
      <c r="CU6732" s="30"/>
      <c r="CV6732" s="30"/>
      <c r="CW6732" s="30"/>
      <c r="CX6732" s="30"/>
      <c r="CY6732" s="30"/>
      <c r="CZ6732" s="30"/>
      <c r="DA6732" s="30"/>
      <c r="DB6732" s="30"/>
      <c r="DC6732" s="30"/>
      <c r="DD6732" s="30"/>
      <c r="DE6732" s="30"/>
      <c r="DF6732" s="30"/>
      <c r="DG6732" s="30"/>
      <c r="DH6732" s="30"/>
      <c r="DI6732" s="30"/>
      <c r="DJ6732" s="30"/>
      <c r="DK6732" s="30"/>
      <c r="DL6732" s="30"/>
      <c r="DM6732" s="30"/>
      <c r="DN6732" s="30"/>
      <c r="DO6732" s="30"/>
      <c r="DP6732" s="30"/>
      <c r="DQ6732" s="30"/>
      <c r="DR6732" s="30"/>
      <c r="DS6732" s="30"/>
      <c r="DT6732" s="30"/>
      <c r="DU6732" s="30"/>
      <c r="DV6732" s="30"/>
      <c r="DW6732" s="30"/>
      <c r="DX6732" s="30"/>
      <c r="DY6732" s="30"/>
      <c r="DZ6732" s="30"/>
      <c r="EA6732" s="30"/>
      <c r="EB6732" s="30"/>
      <c r="EC6732" s="30"/>
      <c r="ED6732" s="30"/>
      <c r="EE6732" s="30"/>
      <c r="EF6732" s="30"/>
      <c r="EG6732" s="30"/>
      <c r="EH6732" s="30"/>
      <c r="EI6732" s="30"/>
      <c r="EJ6732" s="30"/>
      <c r="EK6732" s="30"/>
      <c r="EL6732" s="30"/>
      <c r="EM6732" s="30"/>
      <c r="EN6732" s="30"/>
      <c r="EO6732" s="30"/>
      <c r="EP6732" s="30"/>
      <c r="EQ6732" s="30"/>
      <c r="ER6732" s="30"/>
      <c r="ES6732" s="30"/>
      <c r="ET6732" s="30"/>
      <c r="EU6732" s="30"/>
      <c r="EV6732" s="30"/>
      <c r="EW6732" s="30"/>
      <c r="EX6732" s="30"/>
      <c r="EY6732" s="30"/>
      <c r="EZ6732" s="30"/>
      <c r="FA6732" s="30"/>
      <c r="FB6732" s="30"/>
      <c r="FC6732" s="30"/>
      <c r="FD6732" s="30"/>
      <c r="FE6732" s="30"/>
      <c r="FF6732" s="30"/>
      <c r="FG6732" s="30"/>
      <c r="FH6732" s="30"/>
      <c r="FI6732" s="30"/>
      <c r="FJ6732" s="30"/>
      <c r="FK6732" s="30"/>
      <c r="FL6732" s="30"/>
      <c r="FM6732" s="30"/>
      <c r="FN6732" s="30"/>
      <c r="FO6732" s="30"/>
      <c r="FP6732" s="30"/>
      <c r="FQ6732" s="30"/>
      <c r="FR6732" s="30"/>
      <c r="FS6732" s="30"/>
      <c r="FT6732" s="30"/>
      <c r="FU6732" s="30"/>
      <c r="FV6732" s="30"/>
      <c r="FW6732" s="30"/>
      <c r="FX6732" s="30"/>
      <c r="FY6732" s="30"/>
      <c r="FZ6732" s="30"/>
      <c r="GA6732" s="30"/>
      <c r="GB6732" s="30"/>
      <c r="GC6732" s="30"/>
      <c r="GD6732" s="30"/>
      <c r="GE6732" s="30"/>
      <c r="GF6732" s="30"/>
      <c r="GG6732" s="30"/>
      <c r="GH6732" s="30"/>
      <c r="GI6732" s="30"/>
      <c r="GJ6732" s="30"/>
      <c r="GK6732" s="30"/>
      <c r="GL6732" s="30"/>
      <c r="GM6732" s="30"/>
      <c r="GN6732" s="30"/>
      <c r="GO6732" s="30"/>
      <c r="GP6732" s="30"/>
      <c r="GQ6732" s="30"/>
      <c r="GR6732" s="30"/>
      <c r="GS6732" s="30"/>
      <c r="GT6732" s="30"/>
      <c r="GU6732" s="30"/>
      <c r="GV6732" s="30"/>
      <c r="GW6732" s="30"/>
      <c r="GX6732" s="30"/>
      <c r="GY6732" s="30"/>
      <c r="GZ6732" s="30"/>
      <c r="HA6732" s="30"/>
      <c r="HB6732" s="30"/>
      <c r="HC6732" s="30"/>
      <c r="HD6732" s="30"/>
      <c r="HE6732" s="30"/>
      <c r="HF6732" s="30"/>
      <c r="HG6732" s="30"/>
      <c r="HH6732" s="30"/>
      <c r="HI6732" s="30"/>
      <c r="HJ6732" s="30"/>
      <c r="HK6732" s="30"/>
      <c r="HL6732" s="30"/>
      <c r="HM6732" s="30"/>
      <c r="HN6732" s="30"/>
      <c r="HO6732" s="30"/>
      <c r="HP6732" s="30"/>
      <c r="HQ6732" s="30"/>
      <c r="HR6732" s="30"/>
      <c r="HS6732" s="30"/>
      <c r="HT6732" s="30"/>
      <c r="HU6732" s="30"/>
      <c r="HV6732" s="30"/>
      <c r="HW6732" s="30"/>
    </row>
    <row r="6733" spans="1:231" s="588" customFormat="1">
      <c r="A6733" s="87">
        <v>30</v>
      </c>
      <c r="B6733" s="587" t="s">
        <v>7802</v>
      </c>
      <c r="C6733" s="590" t="s">
        <v>7803</v>
      </c>
      <c r="D6733" s="590" t="s">
        <v>1808</v>
      </c>
      <c r="E6733" s="584">
        <f t="shared" si="432"/>
        <v>0</v>
      </c>
      <c r="F6733" s="165"/>
      <c r="G6733" s="192"/>
      <c r="H6733" s="192"/>
      <c r="I6733" s="30"/>
      <c r="J6733" s="30"/>
      <c r="K6733" s="30"/>
      <c r="L6733" s="30"/>
      <c r="M6733" s="30"/>
      <c r="N6733" s="30"/>
      <c r="O6733" s="30"/>
      <c r="P6733" s="30"/>
      <c r="Q6733" s="30"/>
      <c r="R6733" s="30"/>
      <c r="S6733" s="30"/>
      <c r="T6733" s="30"/>
      <c r="U6733" s="30"/>
      <c r="V6733" s="30"/>
      <c r="W6733" s="30"/>
      <c r="X6733" s="30"/>
      <c r="Y6733" s="30"/>
      <c r="Z6733" s="30"/>
      <c r="AA6733" s="30"/>
      <c r="AB6733" s="30"/>
      <c r="AC6733" s="30"/>
      <c r="AD6733" s="30"/>
      <c r="AE6733" s="30"/>
      <c r="AF6733" s="30"/>
      <c r="AG6733" s="30"/>
      <c r="AH6733" s="30"/>
      <c r="AI6733" s="30"/>
      <c r="AJ6733" s="30"/>
      <c r="AK6733" s="30"/>
      <c r="AL6733" s="30"/>
      <c r="AM6733" s="30"/>
      <c r="AN6733" s="30"/>
      <c r="AO6733" s="30"/>
      <c r="AP6733" s="30"/>
      <c r="AQ6733" s="30"/>
      <c r="AR6733" s="30"/>
      <c r="AS6733" s="30"/>
      <c r="AT6733" s="30"/>
      <c r="AU6733" s="30"/>
      <c r="AV6733" s="30"/>
      <c r="AW6733" s="30"/>
      <c r="AX6733" s="30"/>
      <c r="AY6733" s="30"/>
      <c r="AZ6733" s="30"/>
      <c r="BA6733" s="30"/>
      <c r="BB6733" s="30"/>
      <c r="BC6733" s="30"/>
      <c r="BD6733" s="30"/>
      <c r="BE6733" s="30"/>
      <c r="BF6733" s="30"/>
      <c r="BG6733" s="30"/>
      <c r="BH6733" s="30"/>
      <c r="BI6733" s="30"/>
      <c r="BJ6733" s="30"/>
      <c r="BK6733" s="30"/>
      <c r="BL6733" s="30"/>
      <c r="BM6733" s="30"/>
      <c r="BN6733" s="30"/>
      <c r="BO6733" s="30"/>
      <c r="BP6733" s="30"/>
      <c r="BQ6733" s="30"/>
      <c r="BR6733" s="30"/>
      <c r="BS6733" s="30"/>
      <c r="BT6733" s="30"/>
      <c r="BU6733" s="30"/>
      <c r="BV6733" s="30"/>
      <c r="BW6733" s="30"/>
      <c r="BX6733" s="30"/>
      <c r="BY6733" s="30"/>
      <c r="BZ6733" s="30"/>
      <c r="CA6733" s="30"/>
      <c r="CB6733" s="30"/>
      <c r="CC6733" s="30"/>
      <c r="CD6733" s="30"/>
      <c r="CE6733" s="30"/>
      <c r="CF6733" s="30"/>
      <c r="CG6733" s="30"/>
      <c r="CH6733" s="30"/>
      <c r="CI6733" s="30"/>
      <c r="CJ6733" s="30"/>
      <c r="CK6733" s="30"/>
      <c r="CL6733" s="30"/>
      <c r="CM6733" s="30"/>
      <c r="CN6733" s="30"/>
      <c r="CO6733" s="30"/>
      <c r="CP6733" s="30"/>
      <c r="CQ6733" s="30"/>
      <c r="CR6733" s="30"/>
      <c r="CS6733" s="30"/>
      <c r="CT6733" s="30"/>
      <c r="CU6733" s="30"/>
      <c r="CV6733" s="30"/>
      <c r="CW6733" s="30"/>
      <c r="CX6733" s="30"/>
      <c r="CY6733" s="30"/>
      <c r="CZ6733" s="30"/>
      <c r="DA6733" s="30"/>
      <c r="DB6733" s="30"/>
      <c r="DC6733" s="30"/>
      <c r="DD6733" s="30"/>
      <c r="DE6733" s="30"/>
      <c r="DF6733" s="30"/>
      <c r="DG6733" s="30"/>
      <c r="DH6733" s="30"/>
      <c r="DI6733" s="30"/>
      <c r="DJ6733" s="30"/>
      <c r="DK6733" s="30"/>
      <c r="DL6733" s="30"/>
      <c r="DM6733" s="30"/>
      <c r="DN6733" s="30"/>
      <c r="DO6733" s="30"/>
      <c r="DP6733" s="30"/>
      <c r="DQ6733" s="30"/>
      <c r="DR6733" s="30"/>
      <c r="DS6733" s="30"/>
      <c r="DT6733" s="30"/>
      <c r="DU6733" s="30"/>
      <c r="DV6733" s="30"/>
      <c r="DW6733" s="30"/>
      <c r="DX6733" s="30"/>
      <c r="DY6733" s="30"/>
      <c r="DZ6733" s="30"/>
      <c r="EA6733" s="30"/>
      <c r="EB6733" s="30"/>
      <c r="EC6733" s="30"/>
      <c r="ED6733" s="30"/>
      <c r="EE6733" s="30"/>
      <c r="EF6733" s="30"/>
      <c r="EG6733" s="30"/>
      <c r="EH6733" s="30"/>
      <c r="EI6733" s="30"/>
      <c r="EJ6733" s="30"/>
      <c r="EK6733" s="30"/>
      <c r="EL6733" s="30"/>
      <c r="EM6733" s="30"/>
      <c r="EN6733" s="30"/>
      <c r="EO6733" s="30"/>
      <c r="EP6733" s="30"/>
      <c r="EQ6733" s="30"/>
      <c r="ER6733" s="30"/>
      <c r="ES6733" s="30"/>
      <c r="ET6733" s="30"/>
      <c r="EU6733" s="30"/>
      <c r="EV6733" s="30"/>
      <c r="EW6733" s="30"/>
      <c r="EX6733" s="30"/>
      <c r="EY6733" s="30"/>
      <c r="EZ6733" s="30"/>
      <c r="FA6733" s="30"/>
      <c r="FB6733" s="30"/>
      <c r="FC6733" s="30"/>
      <c r="FD6733" s="30"/>
      <c r="FE6733" s="30"/>
      <c r="FF6733" s="30"/>
      <c r="FG6733" s="30"/>
      <c r="FH6733" s="30"/>
      <c r="FI6733" s="30"/>
      <c r="FJ6733" s="30"/>
      <c r="FK6733" s="30"/>
      <c r="FL6733" s="30"/>
      <c r="FM6733" s="30"/>
      <c r="FN6733" s="30"/>
      <c r="FO6733" s="30"/>
      <c r="FP6733" s="30"/>
      <c r="FQ6733" s="30"/>
      <c r="FR6733" s="30"/>
      <c r="FS6733" s="30"/>
      <c r="FT6733" s="30"/>
      <c r="FU6733" s="30"/>
      <c r="FV6733" s="30"/>
      <c r="FW6733" s="30"/>
      <c r="FX6733" s="30"/>
      <c r="FY6733" s="30"/>
      <c r="FZ6733" s="30"/>
      <c r="GA6733" s="30"/>
      <c r="GB6733" s="30"/>
      <c r="GC6733" s="30"/>
      <c r="GD6733" s="30"/>
      <c r="GE6733" s="30"/>
      <c r="GF6733" s="30"/>
      <c r="GG6733" s="30"/>
      <c r="GH6733" s="30"/>
      <c r="GI6733" s="30"/>
      <c r="GJ6733" s="30"/>
      <c r="GK6733" s="30"/>
      <c r="GL6733" s="30"/>
      <c r="GM6733" s="30"/>
      <c r="GN6733" s="30"/>
      <c r="GO6733" s="30"/>
      <c r="GP6733" s="30"/>
      <c r="GQ6733" s="30"/>
      <c r="GR6733" s="30"/>
      <c r="GS6733" s="30"/>
      <c r="GT6733" s="30"/>
      <c r="GU6733" s="30"/>
      <c r="GV6733" s="30"/>
      <c r="GW6733" s="30"/>
      <c r="GX6733" s="30"/>
      <c r="GY6733" s="30"/>
      <c r="GZ6733" s="30"/>
      <c r="HA6733" s="30"/>
      <c r="HB6733" s="30"/>
      <c r="HC6733" s="30"/>
      <c r="HD6733" s="30"/>
      <c r="HE6733" s="30"/>
      <c r="HF6733" s="30"/>
      <c r="HG6733" s="30"/>
      <c r="HH6733" s="30"/>
      <c r="HI6733" s="30"/>
      <c r="HJ6733" s="30"/>
      <c r="HK6733" s="30"/>
      <c r="HL6733" s="30"/>
      <c r="HM6733" s="30"/>
      <c r="HN6733" s="30"/>
      <c r="HO6733" s="30"/>
      <c r="HP6733" s="30"/>
      <c r="HQ6733" s="30"/>
      <c r="HR6733" s="30"/>
      <c r="HS6733" s="30"/>
      <c r="HT6733" s="30"/>
      <c r="HU6733" s="30"/>
      <c r="HV6733" s="30"/>
      <c r="HW6733" s="30"/>
    </row>
    <row r="6734" spans="1:231" s="588" customFormat="1">
      <c r="A6734" s="87">
        <v>31</v>
      </c>
      <c r="B6734" s="587" t="s">
        <v>7804</v>
      </c>
      <c r="C6734" s="590" t="s">
        <v>7803</v>
      </c>
      <c r="D6734" s="590" t="s">
        <v>1808</v>
      </c>
      <c r="E6734" s="584">
        <f t="shared" si="432"/>
        <v>0</v>
      </c>
      <c r="F6734" s="165"/>
      <c r="G6734" s="192"/>
      <c r="H6734" s="192"/>
      <c r="I6734" s="30"/>
      <c r="J6734" s="30"/>
      <c r="K6734" s="30"/>
      <c r="L6734" s="30"/>
      <c r="M6734" s="30"/>
      <c r="N6734" s="30"/>
      <c r="O6734" s="30"/>
      <c r="P6734" s="30"/>
      <c r="Q6734" s="30"/>
      <c r="R6734" s="30"/>
      <c r="S6734" s="30"/>
      <c r="T6734" s="30"/>
      <c r="U6734" s="30"/>
      <c r="V6734" s="30"/>
      <c r="W6734" s="30"/>
      <c r="X6734" s="30"/>
      <c r="Y6734" s="30"/>
      <c r="Z6734" s="30"/>
      <c r="AA6734" s="30"/>
      <c r="AB6734" s="30"/>
      <c r="AC6734" s="30"/>
      <c r="AD6734" s="30"/>
      <c r="AE6734" s="30"/>
      <c r="AF6734" s="30"/>
      <c r="AG6734" s="30"/>
      <c r="AH6734" s="30"/>
      <c r="AI6734" s="30"/>
      <c r="AJ6734" s="30"/>
      <c r="AK6734" s="30"/>
      <c r="AL6734" s="30"/>
      <c r="AM6734" s="30"/>
      <c r="AN6734" s="30"/>
      <c r="AO6734" s="30"/>
      <c r="AP6734" s="30"/>
      <c r="AQ6734" s="30"/>
      <c r="AR6734" s="30"/>
      <c r="AS6734" s="30"/>
      <c r="AT6734" s="30"/>
      <c r="AU6734" s="30"/>
      <c r="AV6734" s="30"/>
      <c r="AW6734" s="30"/>
      <c r="AX6734" s="30"/>
      <c r="AY6734" s="30"/>
      <c r="AZ6734" s="30"/>
      <c r="BA6734" s="30"/>
      <c r="BB6734" s="30"/>
      <c r="BC6734" s="30"/>
      <c r="BD6734" s="30"/>
      <c r="BE6734" s="30"/>
      <c r="BF6734" s="30"/>
      <c r="BG6734" s="30"/>
      <c r="BH6734" s="30"/>
      <c r="BI6734" s="30"/>
      <c r="BJ6734" s="30"/>
      <c r="BK6734" s="30"/>
      <c r="BL6734" s="30"/>
      <c r="BM6734" s="30"/>
      <c r="BN6734" s="30"/>
      <c r="BO6734" s="30"/>
      <c r="BP6734" s="30"/>
      <c r="BQ6734" s="30"/>
      <c r="BR6734" s="30"/>
      <c r="BS6734" s="30"/>
      <c r="BT6734" s="30"/>
      <c r="BU6734" s="30"/>
      <c r="BV6734" s="30"/>
      <c r="BW6734" s="30"/>
      <c r="BX6734" s="30"/>
      <c r="BY6734" s="30"/>
      <c r="BZ6734" s="30"/>
      <c r="CA6734" s="30"/>
      <c r="CB6734" s="30"/>
      <c r="CC6734" s="30"/>
      <c r="CD6734" s="30"/>
      <c r="CE6734" s="30"/>
      <c r="CF6734" s="30"/>
      <c r="CG6734" s="30"/>
      <c r="CH6734" s="30"/>
      <c r="CI6734" s="30"/>
      <c r="CJ6734" s="30"/>
      <c r="CK6734" s="30"/>
      <c r="CL6734" s="30"/>
      <c r="CM6734" s="30"/>
      <c r="CN6734" s="30"/>
      <c r="CO6734" s="30"/>
      <c r="CP6734" s="30"/>
      <c r="CQ6734" s="30"/>
      <c r="CR6734" s="30"/>
      <c r="CS6734" s="30"/>
      <c r="CT6734" s="30"/>
      <c r="CU6734" s="30"/>
      <c r="CV6734" s="30"/>
      <c r="CW6734" s="30"/>
      <c r="CX6734" s="30"/>
      <c r="CY6734" s="30"/>
      <c r="CZ6734" s="30"/>
      <c r="DA6734" s="30"/>
      <c r="DB6734" s="30"/>
      <c r="DC6734" s="30"/>
      <c r="DD6734" s="30"/>
      <c r="DE6734" s="30"/>
      <c r="DF6734" s="30"/>
      <c r="DG6734" s="30"/>
      <c r="DH6734" s="30"/>
      <c r="DI6734" s="30"/>
      <c r="DJ6734" s="30"/>
      <c r="DK6734" s="30"/>
      <c r="DL6734" s="30"/>
      <c r="DM6734" s="30"/>
      <c r="DN6734" s="30"/>
      <c r="DO6734" s="30"/>
      <c r="DP6734" s="30"/>
      <c r="DQ6734" s="30"/>
      <c r="DR6734" s="30"/>
      <c r="DS6734" s="30"/>
      <c r="DT6734" s="30"/>
      <c r="DU6734" s="30"/>
      <c r="DV6734" s="30"/>
      <c r="DW6734" s="30"/>
      <c r="DX6734" s="30"/>
      <c r="DY6734" s="30"/>
      <c r="DZ6734" s="30"/>
      <c r="EA6734" s="30"/>
      <c r="EB6734" s="30"/>
      <c r="EC6734" s="30"/>
      <c r="ED6734" s="30"/>
      <c r="EE6734" s="30"/>
      <c r="EF6734" s="30"/>
      <c r="EG6734" s="30"/>
      <c r="EH6734" s="30"/>
      <c r="EI6734" s="30"/>
      <c r="EJ6734" s="30"/>
      <c r="EK6734" s="30"/>
      <c r="EL6734" s="30"/>
      <c r="EM6734" s="30"/>
      <c r="EN6734" s="30"/>
      <c r="EO6734" s="30"/>
      <c r="EP6734" s="30"/>
      <c r="EQ6734" s="30"/>
      <c r="ER6734" s="30"/>
      <c r="ES6734" s="30"/>
      <c r="ET6734" s="30"/>
      <c r="EU6734" s="30"/>
      <c r="EV6734" s="30"/>
      <c r="EW6734" s="30"/>
      <c r="EX6734" s="30"/>
      <c r="EY6734" s="30"/>
      <c r="EZ6734" s="30"/>
      <c r="FA6734" s="30"/>
      <c r="FB6734" s="30"/>
      <c r="FC6734" s="30"/>
      <c r="FD6734" s="30"/>
      <c r="FE6734" s="30"/>
      <c r="FF6734" s="30"/>
      <c r="FG6734" s="30"/>
      <c r="FH6734" s="30"/>
      <c r="FI6734" s="30"/>
      <c r="FJ6734" s="30"/>
      <c r="FK6734" s="30"/>
      <c r="FL6734" s="30"/>
      <c r="FM6734" s="30"/>
      <c r="FN6734" s="30"/>
      <c r="FO6734" s="30"/>
      <c r="FP6734" s="30"/>
      <c r="FQ6734" s="30"/>
      <c r="FR6734" s="30"/>
      <c r="FS6734" s="30"/>
      <c r="FT6734" s="30"/>
      <c r="FU6734" s="30"/>
      <c r="FV6734" s="30"/>
      <c r="FW6734" s="30"/>
      <c r="FX6734" s="30"/>
      <c r="FY6734" s="30"/>
      <c r="FZ6734" s="30"/>
      <c r="GA6734" s="30"/>
      <c r="GB6734" s="30"/>
      <c r="GC6734" s="30"/>
      <c r="GD6734" s="30"/>
      <c r="GE6734" s="30"/>
      <c r="GF6734" s="30"/>
      <c r="GG6734" s="30"/>
      <c r="GH6734" s="30"/>
      <c r="GI6734" s="30"/>
      <c r="GJ6734" s="30"/>
      <c r="GK6734" s="30"/>
      <c r="GL6734" s="30"/>
      <c r="GM6734" s="30"/>
      <c r="GN6734" s="30"/>
      <c r="GO6734" s="30"/>
      <c r="GP6734" s="30"/>
      <c r="GQ6734" s="30"/>
      <c r="GR6734" s="30"/>
      <c r="GS6734" s="30"/>
      <c r="GT6734" s="30"/>
      <c r="GU6734" s="30"/>
      <c r="GV6734" s="30"/>
      <c r="GW6734" s="30"/>
      <c r="GX6734" s="30"/>
      <c r="GY6734" s="30"/>
      <c r="GZ6734" s="30"/>
      <c r="HA6734" s="30"/>
      <c r="HB6734" s="30"/>
      <c r="HC6734" s="30"/>
      <c r="HD6734" s="30"/>
      <c r="HE6734" s="30"/>
      <c r="HF6734" s="30"/>
      <c r="HG6734" s="30"/>
      <c r="HH6734" s="30"/>
      <c r="HI6734" s="30"/>
      <c r="HJ6734" s="30"/>
      <c r="HK6734" s="30"/>
      <c r="HL6734" s="30"/>
      <c r="HM6734" s="30"/>
      <c r="HN6734" s="30"/>
      <c r="HO6734" s="30"/>
      <c r="HP6734" s="30"/>
      <c r="HQ6734" s="30"/>
      <c r="HR6734" s="30"/>
      <c r="HS6734" s="30"/>
      <c r="HT6734" s="30"/>
      <c r="HU6734" s="30"/>
      <c r="HV6734" s="30"/>
      <c r="HW6734" s="30"/>
    </row>
    <row r="6735" spans="1:231" s="588" customFormat="1">
      <c r="A6735" s="87">
        <v>32</v>
      </c>
      <c r="B6735" s="587" t="s">
        <v>7805</v>
      </c>
      <c r="C6735" s="590" t="s">
        <v>7803</v>
      </c>
      <c r="D6735" s="590" t="s">
        <v>1808</v>
      </c>
      <c r="E6735" s="584">
        <f t="shared" si="432"/>
        <v>0</v>
      </c>
      <c r="F6735" s="165"/>
      <c r="G6735" s="192"/>
      <c r="H6735" s="192"/>
      <c r="I6735" s="30"/>
      <c r="J6735" s="30"/>
      <c r="K6735" s="30"/>
      <c r="L6735" s="30"/>
      <c r="M6735" s="30"/>
      <c r="N6735" s="30"/>
      <c r="O6735" s="30"/>
      <c r="P6735" s="30"/>
      <c r="Q6735" s="30"/>
      <c r="R6735" s="30"/>
      <c r="S6735" s="30"/>
      <c r="T6735" s="30"/>
      <c r="U6735" s="30"/>
      <c r="V6735" s="30"/>
      <c r="W6735" s="30"/>
      <c r="X6735" s="30"/>
      <c r="Y6735" s="30"/>
      <c r="Z6735" s="30"/>
      <c r="AA6735" s="30"/>
      <c r="AB6735" s="30"/>
      <c r="AC6735" s="30"/>
      <c r="AD6735" s="30"/>
      <c r="AE6735" s="30"/>
      <c r="AF6735" s="30"/>
      <c r="AG6735" s="30"/>
      <c r="AH6735" s="30"/>
      <c r="AI6735" s="30"/>
      <c r="AJ6735" s="30"/>
      <c r="AK6735" s="30"/>
      <c r="AL6735" s="30"/>
      <c r="AM6735" s="30"/>
      <c r="AN6735" s="30"/>
      <c r="AO6735" s="30"/>
      <c r="AP6735" s="30"/>
      <c r="AQ6735" s="30"/>
      <c r="AR6735" s="30"/>
      <c r="AS6735" s="30"/>
      <c r="AT6735" s="30"/>
      <c r="AU6735" s="30"/>
      <c r="AV6735" s="30"/>
      <c r="AW6735" s="30"/>
      <c r="AX6735" s="30"/>
      <c r="AY6735" s="30"/>
      <c r="AZ6735" s="30"/>
      <c r="BA6735" s="30"/>
      <c r="BB6735" s="30"/>
      <c r="BC6735" s="30"/>
      <c r="BD6735" s="30"/>
      <c r="BE6735" s="30"/>
      <c r="BF6735" s="30"/>
      <c r="BG6735" s="30"/>
      <c r="BH6735" s="30"/>
      <c r="BI6735" s="30"/>
      <c r="BJ6735" s="30"/>
      <c r="BK6735" s="30"/>
      <c r="BL6735" s="30"/>
      <c r="BM6735" s="30"/>
      <c r="BN6735" s="30"/>
      <c r="BO6735" s="30"/>
      <c r="BP6735" s="30"/>
      <c r="BQ6735" s="30"/>
      <c r="BR6735" s="30"/>
      <c r="BS6735" s="30"/>
      <c r="BT6735" s="30"/>
      <c r="BU6735" s="30"/>
      <c r="BV6735" s="30"/>
      <c r="BW6735" s="30"/>
      <c r="BX6735" s="30"/>
      <c r="BY6735" s="30"/>
      <c r="BZ6735" s="30"/>
      <c r="CA6735" s="30"/>
      <c r="CB6735" s="30"/>
      <c r="CC6735" s="30"/>
      <c r="CD6735" s="30"/>
      <c r="CE6735" s="30"/>
      <c r="CF6735" s="30"/>
      <c r="CG6735" s="30"/>
      <c r="CH6735" s="30"/>
      <c r="CI6735" s="30"/>
      <c r="CJ6735" s="30"/>
      <c r="CK6735" s="30"/>
      <c r="CL6735" s="30"/>
      <c r="CM6735" s="30"/>
      <c r="CN6735" s="30"/>
      <c r="CO6735" s="30"/>
      <c r="CP6735" s="30"/>
      <c r="CQ6735" s="30"/>
      <c r="CR6735" s="30"/>
      <c r="CS6735" s="30"/>
      <c r="CT6735" s="30"/>
      <c r="CU6735" s="30"/>
      <c r="CV6735" s="30"/>
      <c r="CW6735" s="30"/>
      <c r="CX6735" s="30"/>
      <c r="CY6735" s="30"/>
      <c r="CZ6735" s="30"/>
      <c r="DA6735" s="30"/>
      <c r="DB6735" s="30"/>
      <c r="DC6735" s="30"/>
      <c r="DD6735" s="30"/>
      <c r="DE6735" s="30"/>
      <c r="DF6735" s="30"/>
      <c r="DG6735" s="30"/>
      <c r="DH6735" s="30"/>
      <c r="DI6735" s="30"/>
      <c r="DJ6735" s="30"/>
      <c r="DK6735" s="30"/>
      <c r="DL6735" s="30"/>
      <c r="DM6735" s="30"/>
      <c r="DN6735" s="30"/>
      <c r="DO6735" s="30"/>
      <c r="DP6735" s="30"/>
      <c r="DQ6735" s="30"/>
      <c r="DR6735" s="30"/>
      <c r="DS6735" s="30"/>
      <c r="DT6735" s="30"/>
      <c r="DU6735" s="30"/>
      <c r="DV6735" s="30"/>
      <c r="DW6735" s="30"/>
      <c r="DX6735" s="30"/>
      <c r="DY6735" s="30"/>
      <c r="DZ6735" s="30"/>
      <c r="EA6735" s="30"/>
      <c r="EB6735" s="30"/>
      <c r="EC6735" s="30"/>
      <c r="ED6735" s="30"/>
      <c r="EE6735" s="30"/>
      <c r="EF6735" s="30"/>
      <c r="EG6735" s="30"/>
      <c r="EH6735" s="30"/>
      <c r="EI6735" s="30"/>
      <c r="EJ6735" s="30"/>
      <c r="EK6735" s="30"/>
      <c r="EL6735" s="30"/>
      <c r="EM6735" s="30"/>
      <c r="EN6735" s="30"/>
      <c r="EO6735" s="30"/>
      <c r="EP6735" s="30"/>
      <c r="EQ6735" s="30"/>
      <c r="ER6735" s="30"/>
      <c r="ES6735" s="30"/>
      <c r="ET6735" s="30"/>
      <c r="EU6735" s="30"/>
      <c r="EV6735" s="30"/>
      <c r="EW6735" s="30"/>
      <c r="EX6735" s="30"/>
      <c r="EY6735" s="30"/>
      <c r="EZ6735" s="30"/>
      <c r="FA6735" s="30"/>
      <c r="FB6735" s="30"/>
      <c r="FC6735" s="30"/>
      <c r="FD6735" s="30"/>
      <c r="FE6735" s="30"/>
      <c r="FF6735" s="30"/>
      <c r="FG6735" s="30"/>
      <c r="FH6735" s="30"/>
      <c r="FI6735" s="30"/>
      <c r="FJ6735" s="30"/>
      <c r="FK6735" s="30"/>
      <c r="FL6735" s="30"/>
      <c r="FM6735" s="30"/>
      <c r="FN6735" s="30"/>
      <c r="FO6735" s="30"/>
      <c r="FP6735" s="30"/>
      <c r="FQ6735" s="30"/>
      <c r="FR6735" s="30"/>
      <c r="FS6735" s="30"/>
      <c r="FT6735" s="30"/>
      <c r="FU6735" s="30"/>
      <c r="FV6735" s="30"/>
      <c r="FW6735" s="30"/>
      <c r="FX6735" s="30"/>
      <c r="FY6735" s="30"/>
      <c r="FZ6735" s="30"/>
      <c r="GA6735" s="30"/>
      <c r="GB6735" s="30"/>
      <c r="GC6735" s="30"/>
      <c r="GD6735" s="30"/>
      <c r="GE6735" s="30"/>
      <c r="GF6735" s="30"/>
      <c r="GG6735" s="30"/>
      <c r="GH6735" s="30"/>
      <c r="GI6735" s="30"/>
      <c r="GJ6735" s="30"/>
      <c r="GK6735" s="30"/>
      <c r="GL6735" s="30"/>
      <c r="GM6735" s="30"/>
      <c r="GN6735" s="30"/>
      <c r="GO6735" s="30"/>
      <c r="GP6735" s="30"/>
      <c r="GQ6735" s="30"/>
      <c r="GR6735" s="30"/>
      <c r="GS6735" s="30"/>
      <c r="GT6735" s="30"/>
      <c r="GU6735" s="30"/>
      <c r="GV6735" s="30"/>
      <c r="GW6735" s="30"/>
      <c r="GX6735" s="30"/>
      <c r="GY6735" s="30"/>
      <c r="GZ6735" s="30"/>
      <c r="HA6735" s="30"/>
      <c r="HB6735" s="30"/>
      <c r="HC6735" s="30"/>
      <c r="HD6735" s="30"/>
      <c r="HE6735" s="30"/>
      <c r="HF6735" s="30"/>
      <c r="HG6735" s="30"/>
      <c r="HH6735" s="30"/>
      <c r="HI6735" s="30"/>
      <c r="HJ6735" s="30"/>
      <c r="HK6735" s="30"/>
      <c r="HL6735" s="30"/>
      <c r="HM6735" s="30"/>
      <c r="HN6735" s="30"/>
      <c r="HO6735" s="30"/>
      <c r="HP6735" s="30"/>
      <c r="HQ6735" s="30"/>
      <c r="HR6735" s="30"/>
      <c r="HS6735" s="30"/>
      <c r="HT6735" s="30"/>
      <c r="HU6735" s="30"/>
      <c r="HV6735" s="30"/>
      <c r="HW6735" s="30"/>
    </row>
    <row r="6736" spans="1:231" s="588" customFormat="1">
      <c r="A6736" s="87">
        <v>33</v>
      </c>
      <c r="B6736" s="587" t="s">
        <v>7806</v>
      </c>
      <c r="C6736" s="591"/>
      <c r="D6736" s="591" t="s">
        <v>1808</v>
      </c>
      <c r="E6736" s="584">
        <f t="shared" si="432"/>
        <v>0</v>
      </c>
      <c r="F6736" s="165"/>
      <c r="G6736" s="192"/>
      <c r="H6736" s="192"/>
      <c r="I6736" s="30"/>
      <c r="J6736" s="30"/>
      <c r="K6736" s="30"/>
      <c r="L6736" s="30"/>
      <c r="M6736" s="30"/>
      <c r="N6736" s="30"/>
      <c r="O6736" s="30"/>
      <c r="P6736" s="30"/>
      <c r="Q6736" s="30"/>
      <c r="R6736" s="30"/>
      <c r="S6736" s="30"/>
      <c r="T6736" s="30"/>
      <c r="U6736" s="30"/>
      <c r="V6736" s="30"/>
      <c r="W6736" s="30"/>
      <c r="X6736" s="30"/>
      <c r="Y6736" s="30"/>
      <c r="Z6736" s="30"/>
      <c r="AA6736" s="30"/>
      <c r="AB6736" s="30"/>
      <c r="AC6736" s="30"/>
      <c r="AD6736" s="30"/>
      <c r="AE6736" s="30"/>
      <c r="AF6736" s="30"/>
      <c r="AG6736" s="30"/>
      <c r="AH6736" s="30"/>
      <c r="AI6736" s="30"/>
      <c r="AJ6736" s="30"/>
      <c r="AK6736" s="30"/>
      <c r="AL6736" s="30"/>
      <c r="AM6736" s="30"/>
      <c r="AN6736" s="30"/>
      <c r="AO6736" s="30"/>
      <c r="AP6736" s="30"/>
      <c r="AQ6736" s="30"/>
      <c r="AR6736" s="30"/>
      <c r="AS6736" s="30"/>
      <c r="AT6736" s="30"/>
      <c r="AU6736" s="30"/>
      <c r="AV6736" s="30"/>
      <c r="AW6736" s="30"/>
      <c r="AX6736" s="30"/>
      <c r="AY6736" s="30"/>
      <c r="AZ6736" s="30"/>
      <c r="BA6736" s="30"/>
      <c r="BB6736" s="30"/>
      <c r="BC6736" s="30"/>
      <c r="BD6736" s="30"/>
      <c r="BE6736" s="30"/>
      <c r="BF6736" s="30"/>
      <c r="BG6736" s="30"/>
      <c r="BH6736" s="30"/>
      <c r="BI6736" s="30"/>
      <c r="BJ6736" s="30"/>
      <c r="BK6736" s="30"/>
      <c r="BL6736" s="30"/>
      <c r="BM6736" s="30"/>
      <c r="BN6736" s="30"/>
      <c r="BO6736" s="30"/>
      <c r="BP6736" s="30"/>
      <c r="BQ6736" s="30"/>
      <c r="BR6736" s="30"/>
      <c r="BS6736" s="30"/>
      <c r="BT6736" s="30"/>
      <c r="BU6736" s="30"/>
      <c r="BV6736" s="30"/>
      <c r="BW6736" s="30"/>
      <c r="BX6736" s="30"/>
      <c r="BY6736" s="30"/>
      <c r="BZ6736" s="30"/>
      <c r="CA6736" s="30"/>
      <c r="CB6736" s="30"/>
      <c r="CC6736" s="30"/>
      <c r="CD6736" s="30"/>
      <c r="CE6736" s="30"/>
      <c r="CF6736" s="30"/>
      <c r="CG6736" s="30"/>
      <c r="CH6736" s="30"/>
      <c r="CI6736" s="30"/>
      <c r="CJ6736" s="30"/>
      <c r="CK6736" s="30"/>
      <c r="CL6736" s="30"/>
      <c r="CM6736" s="30"/>
      <c r="CN6736" s="30"/>
      <c r="CO6736" s="30"/>
      <c r="CP6736" s="30"/>
      <c r="CQ6736" s="30"/>
      <c r="CR6736" s="30"/>
      <c r="CS6736" s="30"/>
      <c r="CT6736" s="30"/>
      <c r="CU6736" s="30"/>
      <c r="CV6736" s="30"/>
      <c r="CW6736" s="30"/>
      <c r="CX6736" s="30"/>
      <c r="CY6736" s="30"/>
      <c r="CZ6736" s="30"/>
      <c r="DA6736" s="30"/>
      <c r="DB6736" s="30"/>
      <c r="DC6736" s="30"/>
      <c r="DD6736" s="30"/>
      <c r="DE6736" s="30"/>
      <c r="DF6736" s="30"/>
      <c r="DG6736" s="30"/>
      <c r="DH6736" s="30"/>
      <c r="DI6736" s="30"/>
      <c r="DJ6736" s="30"/>
      <c r="DK6736" s="30"/>
      <c r="DL6736" s="30"/>
      <c r="DM6736" s="30"/>
      <c r="DN6736" s="30"/>
      <c r="DO6736" s="30"/>
      <c r="DP6736" s="30"/>
      <c r="DQ6736" s="30"/>
      <c r="DR6736" s="30"/>
      <c r="DS6736" s="30"/>
      <c r="DT6736" s="30"/>
      <c r="DU6736" s="30"/>
      <c r="DV6736" s="30"/>
      <c r="DW6736" s="30"/>
      <c r="DX6736" s="30"/>
      <c r="DY6736" s="30"/>
      <c r="DZ6736" s="30"/>
      <c r="EA6736" s="30"/>
      <c r="EB6736" s="30"/>
      <c r="EC6736" s="30"/>
      <c r="ED6736" s="30"/>
      <c r="EE6736" s="30"/>
      <c r="EF6736" s="30"/>
      <c r="EG6736" s="30"/>
      <c r="EH6736" s="30"/>
      <c r="EI6736" s="30"/>
      <c r="EJ6736" s="30"/>
      <c r="EK6736" s="30"/>
      <c r="EL6736" s="30"/>
      <c r="EM6736" s="30"/>
      <c r="EN6736" s="30"/>
      <c r="EO6736" s="30"/>
      <c r="EP6736" s="30"/>
      <c r="EQ6736" s="30"/>
      <c r="ER6736" s="30"/>
      <c r="ES6736" s="30"/>
      <c r="ET6736" s="30"/>
      <c r="EU6736" s="30"/>
      <c r="EV6736" s="30"/>
      <c r="EW6736" s="30"/>
      <c r="EX6736" s="30"/>
      <c r="EY6736" s="30"/>
      <c r="EZ6736" s="30"/>
      <c r="FA6736" s="30"/>
      <c r="FB6736" s="30"/>
      <c r="FC6736" s="30"/>
      <c r="FD6736" s="30"/>
      <c r="FE6736" s="30"/>
      <c r="FF6736" s="30"/>
      <c r="FG6736" s="30"/>
      <c r="FH6736" s="30"/>
      <c r="FI6736" s="30"/>
      <c r="FJ6736" s="30"/>
      <c r="FK6736" s="30"/>
      <c r="FL6736" s="30"/>
      <c r="FM6736" s="30"/>
      <c r="FN6736" s="30"/>
      <c r="FO6736" s="30"/>
      <c r="FP6736" s="30"/>
      <c r="FQ6736" s="30"/>
      <c r="FR6736" s="30"/>
      <c r="FS6736" s="30"/>
      <c r="FT6736" s="30"/>
      <c r="FU6736" s="30"/>
      <c r="FV6736" s="30"/>
      <c r="FW6736" s="30"/>
      <c r="FX6736" s="30"/>
      <c r="FY6736" s="30"/>
      <c r="FZ6736" s="30"/>
      <c r="GA6736" s="30"/>
      <c r="GB6736" s="30"/>
      <c r="GC6736" s="30"/>
      <c r="GD6736" s="30"/>
      <c r="GE6736" s="30"/>
      <c r="GF6736" s="30"/>
      <c r="GG6736" s="30"/>
      <c r="GH6736" s="30"/>
      <c r="GI6736" s="30"/>
      <c r="GJ6736" s="30"/>
      <c r="GK6736" s="30"/>
      <c r="GL6736" s="30"/>
      <c r="GM6736" s="30"/>
      <c r="GN6736" s="30"/>
      <c r="GO6736" s="30"/>
      <c r="GP6736" s="30"/>
      <c r="GQ6736" s="30"/>
      <c r="GR6736" s="30"/>
      <c r="GS6736" s="30"/>
      <c r="GT6736" s="30"/>
      <c r="GU6736" s="30"/>
      <c r="GV6736" s="30"/>
      <c r="GW6736" s="30"/>
      <c r="GX6736" s="30"/>
      <c r="GY6736" s="30"/>
      <c r="GZ6736" s="30"/>
      <c r="HA6736" s="30"/>
      <c r="HB6736" s="30"/>
      <c r="HC6736" s="30"/>
      <c r="HD6736" s="30"/>
      <c r="HE6736" s="30"/>
      <c r="HF6736" s="30"/>
      <c r="HG6736" s="30"/>
      <c r="HH6736" s="30"/>
      <c r="HI6736" s="30"/>
      <c r="HJ6736" s="30"/>
      <c r="HK6736" s="30"/>
      <c r="HL6736" s="30"/>
      <c r="HM6736" s="30"/>
      <c r="HN6736" s="30"/>
      <c r="HO6736" s="30"/>
      <c r="HP6736" s="30"/>
      <c r="HQ6736" s="30"/>
      <c r="HR6736" s="30"/>
      <c r="HS6736" s="30"/>
      <c r="HT6736" s="30"/>
      <c r="HU6736" s="30"/>
      <c r="HV6736" s="30"/>
      <c r="HW6736" s="30"/>
    </row>
    <row r="6737" spans="1:231" s="588" customFormat="1">
      <c r="A6737" s="87">
        <v>34</v>
      </c>
      <c r="B6737" s="545" t="s">
        <v>7807</v>
      </c>
      <c r="C6737" s="592"/>
      <c r="D6737" s="592" t="s">
        <v>1808</v>
      </c>
      <c r="E6737" s="584">
        <f t="shared" si="432"/>
        <v>0</v>
      </c>
      <c r="F6737" s="165"/>
      <c r="G6737" s="192"/>
      <c r="H6737" s="192"/>
      <c r="I6737" s="30"/>
      <c r="J6737" s="30"/>
      <c r="K6737" s="30"/>
      <c r="L6737" s="30"/>
      <c r="M6737" s="30"/>
      <c r="N6737" s="30"/>
      <c r="O6737" s="30"/>
      <c r="P6737" s="30"/>
      <c r="Q6737" s="30"/>
      <c r="R6737" s="30"/>
      <c r="S6737" s="30"/>
      <c r="T6737" s="30"/>
      <c r="U6737" s="30"/>
      <c r="V6737" s="30"/>
      <c r="W6737" s="30"/>
      <c r="X6737" s="30"/>
      <c r="Y6737" s="30"/>
      <c r="Z6737" s="30"/>
      <c r="AA6737" s="30"/>
      <c r="AB6737" s="30"/>
      <c r="AC6737" s="30"/>
      <c r="AD6737" s="30"/>
      <c r="AE6737" s="30"/>
      <c r="AF6737" s="30"/>
      <c r="AG6737" s="30"/>
      <c r="AH6737" s="30"/>
      <c r="AI6737" s="30"/>
      <c r="AJ6737" s="30"/>
      <c r="AK6737" s="30"/>
      <c r="AL6737" s="30"/>
      <c r="AM6737" s="30"/>
      <c r="AN6737" s="30"/>
      <c r="AO6737" s="30"/>
      <c r="AP6737" s="30"/>
      <c r="AQ6737" s="30"/>
      <c r="AR6737" s="30"/>
      <c r="AS6737" s="30"/>
      <c r="AT6737" s="30"/>
      <c r="AU6737" s="30"/>
      <c r="AV6737" s="30"/>
      <c r="AW6737" s="30"/>
      <c r="AX6737" s="30"/>
      <c r="AY6737" s="30"/>
      <c r="AZ6737" s="30"/>
      <c r="BA6737" s="30"/>
      <c r="BB6737" s="30"/>
      <c r="BC6737" s="30"/>
      <c r="BD6737" s="30"/>
      <c r="BE6737" s="30"/>
      <c r="BF6737" s="30"/>
      <c r="BG6737" s="30"/>
      <c r="BH6737" s="30"/>
      <c r="BI6737" s="30"/>
      <c r="BJ6737" s="30"/>
      <c r="BK6737" s="30"/>
      <c r="BL6737" s="30"/>
      <c r="BM6737" s="30"/>
      <c r="BN6737" s="30"/>
      <c r="BO6737" s="30"/>
      <c r="BP6737" s="30"/>
      <c r="BQ6737" s="30"/>
      <c r="BR6737" s="30"/>
      <c r="BS6737" s="30"/>
      <c r="BT6737" s="30"/>
      <c r="BU6737" s="30"/>
      <c r="BV6737" s="30"/>
      <c r="BW6737" s="30"/>
      <c r="BX6737" s="30"/>
      <c r="BY6737" s="30"/>
      <c r="BZ6737" s="30"/>
      <c r="CA6737" s="30"/>
      <c r="CB6737" s="30"/>
      <c r="CC6737" s="30"/>
      <c r="CD6737" s="30"/>
      <c r="CE6737" s="30"/>
      <c r="CF6737" s="30"/>
      <c r="CG6737" s="30"/>
      <c r="CH6737" s="30"/>
      <c r="CI6737" s="30"/>
      <c r="CJ6737" s="30"/>
      <c r="CK6737" s="30"/>
      <c r="CL6737" s="30"/>
      <c r="CM6737" s="30"/>
      <c r="CN6737" s="30"/>
      <c r="CO6737" s="30"/>
      <c r="CP6737" s="30"/>
      <c r="CQ6737" s="30"/>
      <c r="CR6737" s="30"/>
      <c r="CS6737" s="30"/>
      <c r="CT6737" s="30"/>
      <c r="CU6737" s="30"/>
      <c r="CV6737" s="30"/>
      <c r="CW6737" s="30"/>
      <c r="CX6737" s="30"/>
      <c r="CY6737" s="30"/>
      <c r="CZ6737" s="30"/>
      <c r="DA6737" s="30"/>
      <c r="DB6737" s="30"/>
      <c r="DC6737" s="30"/>
      <c r="DD6737" s="30"/>
      <c r="DE6737" s="30"/>
      <c r="DF6737" s="30"/>
      <c r="DG6737" s="30"/>
      <c r="DH6737" s="30"/>
      <c r="DI6737" s="30"/>
      <c r="DJ6737" s="30"/>
      <c r="DK6737" s="30"/>
      <c r="DL6737" s="30"/>
      <c r="DM6737" s="30"/>
      <c r="DN6737" s="30"/>
      <c r="DO6737" s="30"/>
      <c r="DP6737" s="30"/>
      <c r="DQ6737" s="30"/>
      <c r="DR6737" s="30"/>
      <c r="DS6737" s="30"/>
      <c r="DT6737" s="30"/>
      <c r="DU6737" s="30"/>
      <c r="DV6737" s="30"/>
      <c r="DW6737" s="30"/>
      <c r="DX6737" s="30"/>
      <c r="DY6737" s="30"/>
      <c r="DZ6737" s="30"/>
      <c r="EA6737" s="30"/>
      <c r="EB6737" s="30"/>
      <c r="EC6737" s="30"/>
      <c r="ED6737" s="30"/>
      <c r="EE6737" s="30"/>
      <c r="EF6737" s="30"/>
      <c r="EG6737" s="30"/>
      <c r="EH6737" s="30"/>
      <c r="EI6737" s="30"/>
      <c r="EJ6737" s="30"/>
      <c r="EK6737" s="30"/>
      <c r="EL6737" s="30"/>
      <c r="EM6737" s="30"/>
      <c r="EN6737" s="30"/>
      <c r="EO6737" s="30"/>
      <c r="EP6737" s="30"/>
      <c r="EQ6737" s="30"/>
      <c r="ER6737" s="30"/>
      <c r="ES6737" s="30"/>
      <c r="ET6737" s="30"/>
      <c r="EU6737" s="30"/>
      <c r="EV6737" s="30"/>
      <c r="EW6737" s="30"/>
      <c r="EX6737" s="30"/>
      <c r="EY6737" s="30"/>
      <c r="EZ6737" s="30"/>
      <c r="FA6737" s="30"/>
      <c r="FB6737" s="30"/>
      <c r="FC6737" s="30"/>
      <c r="FD6737" s="30"/>
      <c r="FE6737" s="30"/>
      <c r="FF6737" s="30"/>
      <c r="FG6737" s="30"/>
      <c r="FH6737" s="30"/>
      <c r="FI6737" s="30"/>
      <c r="FJ6737" s="30"/>
      <c r="FK6737" s="30"/>
      <c r="FL6737" s="30"/>
      <c r="FM6737" s="30"/>
      <c r="FN6737" s="30"/>
      <c r="FO6737" s="30"/>
      <c r="FP6737" s="30"/>
      <c r="FQ6737" s="30"/>
      <c r="FR6737" s="30"/>
      <c r="FS6737" s="30"/>
      <c r="FT6737" s="30"/>
      <c r="FU6737" s="30"/>
      <c r="FV6737" s="30"/>
      <c r="FW6737" s="30"/>
      <c r="FX6737" s="30"/>
      <c r="FY6737" s="30"/>
      <c r="FZ6737" s="30"/>
      <c r="GA6737" s="30"/>
      <c r="GB6737" s="30"/>
      <c r="GC6737" s="30"/>
      <c r="GD6737" s="30"/>
      <c r="GE6737" s="30"/>
      <c r="GF6737" s="30"/>
      <c r="GG6737" s="30"/>
      <c r="GH6737" s="30"/>
      <c r="GI6737" s="30"/>
      <c r="GJ6737" s="30"/>
      <c r="GK6737" s="30"/>
      <c r="GL6737" s="30"/>
      <c r="GM6737" s="30"/>
      <c r="GN6737" s="30"/>
      <c r="GO6737" s="30"/>
      <c r="GP6737" s="30"/>
      <c r="GQ6737" s="30"/>
      <c r="GR6737" s="30"/>
      <c r="GS6737" s="30"/>
      <c r="GT6737" s="30"/>
      <c r="GU6737" s="30"/>
      <c r="GV6737" s="30"/>
      <c r="GW6737" s="30"/>
      <c r="GX6737" s="30"/>
      <c r="GY6737" s="30"/>
      <c r="GZ6737" s="30"/>
      <c r="HA6737" s="30"/>
      <c r="HB6737" s="30"/>
      <c r="HC6737" s="30"/>
      <c r="HD6737" s="30"/>
      <c r="HE6737" s="30"/>
      <c r="HF6737" s="30"/>
      <c r="HG6737" s="30"/>
      <c r="HH6737" s="30"/>
      <c r="HI6737" s="30"/>
      <c r="HJ6737" s="30"/>
      <c r="HK6737" s="30"/>
      <c r="HL6737" s="30"/>
      <c r="HM6737" s="30"/>
      <c r="HN6737" s="30"/>
      <c r="HO6737" s="30"/>
      <c r="HP6737" s="30"/>
      <c r="HQ6737" s="30"/>
      <c r="HR6737" s="30"/>
      <c r="HS6737" s="30"/>
      <c r="HT6737" s="30"/>
      <c r="HU6737" s="30"/>
      <c r="HV6737" s="30"/>
      <c r="HW6737" s="30"/>
    </row>
    <row r="6738" spans="1:231" s="588" customFormat="1">
      <c r="A6738" s="87">
        <v>35</v>
      </c>
      <c r="B6738" s="581" t="s">
        <v>7808</v>
      </c>
      <c r="C6738" s="582" t="s">
        <v>7809</v>
      </c>
      <c r="D6738" s="582" t="s">
        <v>6463</v>
      </c>
      <c r="E6738" s="584">
        <f t="shared" si="432"/>
        <v>5</v>
      </c>
      <c r="F6738" s="165"/>
      <c r="G6738" s="192">
        <v>5</v>
      </c>
      <c r="H6738" s="192"/>
      <c r="I6738" s="30"/>
      <c r="J6738" s="30"/>
      <c r="K6738" s="30"/>
      <c r="L6738" s="30"/>
      <c r="M6738" s="30"/>
      <c r="N6738" s="30"/>
      <c r="O6738" s="30"/>
      <c r="P6738" s="30"/>
      <c r="Q6738" s="30"/>
      <c r="R6738" s="30"/>
      <c r="S6738" s="30"/>
      <c r="T6738" s="30"/>
      <c r="U6738" s="30"/>
      <c r="V6738" s="30"/>
      <c r="W6738" s="30"/>
      <c r="X6738" s="30"/>
      <c r="Y6738" s="30"/>
      <c r="Z6738" s="30"/>
      <c r="AA6738" s="30"/>
      <c r="AB6738" s="30"/>
      <c r="AC6738" s="30"/>
      <c r="AD6738" s="30"/>
      <c r="AE6738" s="30"/>
      <c r="AF6738" s="30"/>
      <c r="AG6738" s="30"/>
      <c r="AH6738" s="30"/>
      <c r="AI6738" s="30"/>
      <c r="AJ6738" s="30"/>
      <c r="AK6738" s="30"/>
      <c r="AL6738" s="30"/>
      <c r="AM6738" s="30"/>
      <c r="AN6738" s="30"/>
      <c r="AO6738" s="30"/>
      <c r="AP6738" s="30"/>
      <c r="AQ6738" s="30"/>
      <c r="AR6738" s="30"/>
      <c r="AS6738" s="30"/>
      <c r="AT6738" s="30"/>
      <c r="AU6738" s="30"/>
      <c r="AV6738" s="30"/>
      <c r="AW6738" s="30"/>
      <c r="AX6738" s="30"/>
      <c r="AY6738" s="30"/>
      <c r="AZ6738" s="30"/>
      <c r="BA6738" s="30"/>
      <c r="BB6738" s="30"/>
      <c r="BC6738" s="30"/>
      <c r="BD6738" s="30"/>
      <c r="BE6738" s="30"/>
      <c r="BF6738" s="30"/>
      <c r="BG6738" s="30"/>
      <c r="BH6738" s="30"/>
      <c r="BI6738" s="30"/>
      <c r="BJ6738" s="30"/>
      <c r="BK6738" s="30"/>
      <c r="BL6738" s="30"/>
      <c r="BM6738" s="30"/>
      <c r="BN6738" s="30"/>
      <c r="BO6738" s="30"/>
      <c r="BP6738" s="30"/>
      <c r="BQ6738" s="30"/>
      <c r="BR6738" s="30"/>
      <c r="BS6738" s="30"/>
      <c r="BT6738" s="30"/>
      <c r="BU6738" s="30"/>
      <c r="BV6738" s="30"/>
      <c r="BW6738" s="30"/>
      <c r="BX6738" s="30"/>
      <c r="BY6738" s="30"/>
      <c r="BZ6738" s="30"/>
      <c r="CA6738" s="30"/>
      <c r="CB6738" s="30"/>
      <c r="CC6738" s="30"/>
      <c r="CD6738" s="30"/>
      <c r="CE6738" s="30"/>
      <c r="CF6738" s="30"/>
      <c r="CG6738" s="30"/>
      <c r="CH6738" s="30"/>
      <c r="CI6738" s="30"/>
      <c r="CJ6738" s="30"/>
      <c r="CK6738" s="30"/>
      <c r="CL6738" s="30"/>
      <c r="CM6738" s="30"/>
      <c r="CN6738" s="30"/>
      <c r="CO6738" s="30"/>
      <c r="CP6738" s="30"/>
      <c r="CQ6738" s="30"/>
      <c r="CR6738" s="30"/>
      <c r="CS6738" s="30"/>
      <c r="CT6738" s="30"/>
      <c r="CU6738" s="30"/>
      <c r="CV6738" s="30"/>
      <c r="CW6738" s="30"/>
      <c r="CX6738" s="30"/>
      <c r="CY6738" s="30"/>
      <c r="CZ6738" s="30"/>
      <c r="DA6738" s="30"/>
      <c r="DB6738" s="30"/>
      <c r="DC6738" s="30"/>
      <c r="DD6738" s="30"/>
      <c r="DE6738" s="30"/>
      <c r="DF6738" s="30"/>
      <c r="DG6738" s="30"/>
      <c r="DH6738" s="30"/>
      <c r="DI6738" s="30"/>
      <c r="DJ6738" s="30"/>
      <c r="DK6738" s="30"/>
      <c r="DL6738" s="30"/>
      <c r="DM6738" s="30"/>
      <c r="DN6738" s="30"/>
      <c r="DO6738" s="30"/>
      <c r="DP6738" s="30"/>
      <c r="DQ6738" s="30"/>
      <c r="DR6738" s="30"/>
      <c r="DS6738" s="30"/>
      <c r="DT6738" s="30"/>
      <c r="DU6738" s="30"/>
      <c r="DV6738" s="30"/>
      <c r="DW6738" s="30"/>
      <c r="DX6738" s="30"/>
      <c r="DY6738" s="30"/>
      <c r="DZ6738" s="30"/>
      <c r="EA6738" s="30"/>
      <c r="EB6738" s="30"/>
      <c r="EC6738" s="30"/>
      <c r="ED6738" s="30"/>
      <c r="EE6738" s="30"/>
      <c r="EF6738" s="30"/>
      <c r="EG6738" s="30"/>
      <c r="EH6738" s="30"/>
      <c r="EI6738" s="30"/>
      <c r="EJ6738" s="30"/>
      <c r="EK6738" s="30"/>
      <c r="EL6738" s="30"/>
      <c r="EM6738" s="30"/>
      <c r="EN6738" s="30"/>
      <c r="EO6738" s="30"/>
      <c r="EP6738" s="30"/>
      <c r="EQ6738" s="30"/>
      <c r="ER6738" s="30"/>
      <c r="ES6738" s="30"/>
      <c r="ET6738" s="30"/>
      <c r="EU6738" s="30"/>
      <c r="EV6738" s="30"/>
      <c r="EW6738" s="30"/>
      <c r="EX6738" s="30"/>
      <c r="EY6738" s="30"/>
      <c r="EZ6738" s="30"/>
      <c r="FA6738" s="30"/>
      <c r="FB6738" s="30"/>
      <c r="FC6738" s="30"/>
      <c r="FD6738" s="30"/>
      <c r="FE6738" s="30"/>
      <c r="FF6738" s="30"/>
      <c r="FG6738" s="30"/>
      <c r="FH6738" s="30"/>
      <c r="FI6738" s="30"/>
      <c r="FJ6738" s="30"/>
      <c r="FK6738" s="30"/>
      <c r="FL6738" s="30"/>
      <c r="FM6738" s="30"/>
      <c r="FN6738" s="30"/>
      <c r="FO6738" s="30"/>
      <c r="FP6738" s="30"/>
      <c r="FQ6738" s="30"/>
      <c r="FR6738" s="30"/>
      <c r="FS6738" s="30"/>
      <c r="FT6738" s="30"/>
      <c r="FU6738" s="30"/>
      <c r="FV6738" s="30"/>
      <c r="FW6738" s="30"/>
      <c r="FX6738" s="30"/>
      <c r="FY6738" s="30"/>
      <c r="FZ6738" s="30"/>
      <c r="GA6738" s="30"/>
      <c r="GB6738" s="30"/>
      <c r="GC6738" s="30"/>
      <c r="GD6738" s="30"/>
      <c r="GE6738" s="30"/>
      <c r="GF6738" s="30"/>
      <c r="GG6738" s="30"/>
      <c r="GH6738" s="30"/>
      <c r="GI6738" s="30"/>
      <c r="GJ6738" s="30"/>
      <c r="GK6738" s="30"/>
      <c r="GL6738" s="30"/>
      <c r="GM6738" s="30"/>
      <c r="GN6738" s="30"/>
      <c r="GO6738" s="30"/>
      <c r="GP6738" s="30"/>
      <c r="GQ6738" s="30"/>
      <c r="GR6738" s="30"/>
      <c r="GS6738" s="30"/>
      <c r="GT6738" s="30"/>
      <c r="GU6738" s="30"/>
      <c r="GV6738" s="30"/>
      <c r="GW6738" s="30"/>
      <c r="GX6738" s="30"/>
      <c r="GY6738" s="30"/>
      <c r="GZ6738" s="30"/>
      <c r="HA6738" s="30"/>
      <c r="HB6738" s="30"/>
      <c r="HC6738" s="30"/>
      <c r="HD6738" s="30"/>
      <c r="HE6738" s="30"/>
      <c r="HF6738" s="30"/>
      <c r="HG6738" s="30"/>
      <c r="HH6738" s="30"/>
      <c r="HI6738" s="30"/>
      <c r="HJ6738" s="30"/>
      <c r="HK6738" s="30"/>
      <c r="HL6738" s="30"/>
      <c r="HM6738" s="30"/>
      <c r="HN6738" s="30"/>
      <c r="HO6738" s="30"/>
      <c r="HP6738" s="30"/>
      <c r="HQ6738" s="30"/>
      <c r="HR6738" s="30"/>
      <c r="HS6738" s="30"/>
      <c r="HT6738" s="30"/>
      <c r="HU6738" s="30"/>
      <c r="HV6738" s="30"/>
      <c r="HW6738" s="30"/>
    </row>
    <row r="6739" spans="1:231" s="588" customFormat="1" ht="28.5" customHeight="1">
      <c r="A6739" s="593"/>
      <c r="B6739" s="900" t="s">
        <v>7810</v>
      </c>
      <c r="C6739" s="901"/>
      <c r="D6739" s="901"/>
      <c r="E6739" s="901"/>
      <c r="F6739" s="901"/>
      <c r="G6739" s="901"/>
      <c r="H6739" s="901"/>
      <c r="I6739" s="30"/>
      <c r="J6739" s="30"/>
      <c r="K6739" s="30"/>
      <c r="L6739" s="30"/>
      <c r="M6739" s="30"/>
      <c r="N6739" s="30"/>
      <c r="O6739" s="30"/>
      <c r="P6739" s="30"/>
      <c r="Q6739" s="30"/>
      <c r="R6739" s="30"/>
      <c r="S6739" s="30"/>
      <c r="T6739" s="30"/>
      <c r="U6739" s="30"/>
      <c r="V6739" s="30"/>
      <c r="W6739" s="30"/>
      <c r="X6739" s="30"/>
      <c r="Y6739" s="30"/>
      <c r="Z6739" s="30"/>
      <c r="AA6739" s="30"/>
      <c r="AB6739" s="30"/>
      <c r="AC6739" s="30"/>
      <c r="AD6739" s="30"/>
      <c r="AE6739" s="30"/>
      <c r="AF6739" s="30"/>
      <c r="AG6739" s="30"/>
      <c r="AH6739" s="30"/>
      <c r="AI6739" s="30"/>
      <c r="AJ6739" s="30"/>
      <c r="AK6739" s="30"/>
      <c r="AL6739" s="30"/>
      <c r="AM6739" s="30"/>
      <c r="AN6739" s="30"/>
      <c r="AO6739" s="30"/>
      <c r="AP6739" s="30"/>
      <c r="AQ6739" s="30"/>
      <c r="AR6739" s="30"/>
      <c r="AS6739" s="30"/>
      <c r="AT6739" s="30"/>
      <c r="AU6739" s="30"/>
      <c r="AV6739" s="30"/>
      <c r="AW6739" s="30"/>
      <c r="AX6739" s="30"/>
      <c r="AY6739" s="30"/>
      <c r="AZ6739" s="30"/>
      <c r="BA6739" s="30"/>
      <c r="BB6739" s="30"/>
      <c r="BC6739" s="30"/>
      <c r="BD6739" s="30"/>
      <c r="BE6739" s="30"/>
      <c r="BF6739" s="30"/>
      <c r="BG6739" s="30"/>
      <c r="BH6739" s="30"/>
      <c r="BI6739" s="30"/>
      <c r="BJ6739" s="30"/>
      <c r="BK6739" s="30"/>
      <c r="BL6739" s="30"/>
      <c r="BM6739" s="30"/>
      <c r="BN6739" s="30"/>
      <c r="BO6739" s="30"/>
      <c r="BP6739" s="30"/>
      <c r="BQ6739" s="30"/>
      <c r="BR6739" s="30"/>
      <c r="BS6739" s="30"/>
      <c r="BT6739" s="30"/>
      <c r="BU6739" s="30"/>
      <c r="BV6739" s="30"/>
      <c r="BW6739" s="30"/>
      <c r="BX6739" s="30"/>
      <c r="BY6739" s="30"/>
      <c r="BZ6739" s="30"/>
      <c r="CA6739" s="30"/>
      <c r="CB6739" s="30"/>
      <c r="CC6739" s="30"/>
      <c r="CD6739" s="30"/>
      <c r="CE6739" s="30"/>
      <c r="CF6739" s="30"/>
      <c r="CG6739" s="30"/>
      <c r="CH6739" s="30"/>
      <c r="CI6739" s="30"/>
      <c r="CJ6739" s="30"/>
      <c r="CK6739" s="30"/>
      <c r="CL6739" s="30"/>
      <c r="CM6739" s="30"/>
      <c r="CN6739" s="30"/>
      <c r="CO6739" s="30"/>
      <c r="CP6739" s="30"/>
      <c r="CQ6739" s="30"/>
      <c r="CR6739" s="30"/>
      <c r="CS6739" s="30"/>
      <c r="CT6739" s="30"/>
      <c r="CU6739" s="30"/>
      <c r="CV6739" s="30"/>
      <c r="CW6739" s="30"/>
      <c r="CX6739" s="30"/>
      <c r="CY6739" s="30"/>
      <c r="CZ6739" s="30"/>
      <c r="DA6739" s="30"/>
      <c r="DB6739" s="30"/>
      <c r="DC6739" s="30"/>
      <c r="DD6739" s="30"/>
      <c r="DE6739" s="30"/>
      <c r="DF6739" s="30"/>
      <c r="DG6739" s="30"/>
      <c r="DH6739" s="30"/>
      <c r="DI6739" s="30"/>
      <c r="DJ6739" s="30"/>
      <c r="DK6739" s="30"/>
      <c r="DL6739" s="30"/>
      <c r="DM6739" s="30"/>
      <c r="DN6739" s="30"/>
      <c r="DO6739" s="30"/>
      <c r="DP6739" s="30"/>
      <c r="DQ6739" s="30"/>
      <c r="DR6739" s="30"/>
      <c r="DS6739" s="30"/>
      <c r="DT6739" s="30"/>
      <c r="DU6739" s="30"/>
      <c r="DV6739" s="30"/>
      <c r="DW6739" s="30"/>
      <c r="DX6739" s="30"/>
      <c r="DY6739" s="30"/>
      <c r="DZ6739" s="30"/>
      <c r="EA6739" s="30"/>
      <c r="EB6739" s="30"/>
      <c r="EC6739" s="30"/>
      <c r="ED6739" s="30"/>
      <c r="EE6739" s="30"/>
      <c r="EF6739" s="30"/>
      <c r="EG6739" s="30"/>
      <c r="EH6739" s="30"/>
      <c r="EI6739" s="30"/>
      <c r="EJ6739" s="30"/>
      <c r="EK6739" s="30"/>
      <c r="EL6739" s="30"/>
      <c r="EM6739" s="30"/>
      <c r="EN6739" s="30"/>
      <c r="EO6739" s="30"/>
      <c r="EP6739" s="30"/>
      <c r="EQ6739" s="30"/>
      <c r="ER6739" s="30"/>
      <c r="ES6739" s="30"/>
      <c r="ET6739" s="30"/>
      <c r="EU6739" s="30"/>
      <c r="EV6739" s="30"/>
      <c r="EW6739" s="30"/>
      <c r="EX6739" s="30"/>
      <c r="EY6739" s="30"/>
      <c r="EZ6739" s="30"/>
      <c r="FA6739" s="30"/>
      <c r="FB6739" s="30"/>
      <c r="FC6739" s="30"/>
      <c r="FD6739" s="30"/>
      <c r="FE6739" s="30"/>
      <c r="FF6739" s="30"/>
      <c r="FG6739" s="30"/>
      <c r="FH6739" s="30"/>
      <c r="FI6739" s="30"/>
      <c r="FJ6739" s="30"/>
      <c r="FK6739" s="30"/>
      <c r="FL6739" s="30"/>
      <c r="FM6739" s="30"/>
      <c r="FN6739" s="30"/>
      <c r="FO6739" s="30"/>
      <c r="FP6739" s="30"/>
      <c r="FQ6739" s="30"/>
      <c r="FR6739" s="30"/>
      <c r="FS6739" s="30"/>
      <c r="FT6739" s="30"/>
      <c r="FU6739" s="30"/>
      <c r="FV6739" s="30"/>
      <c r="FW6739" s="30"/>
      <c r="FX6739" s="30"/>
      <c r="FY6739" s="30"/>
      <c r="FZ6739" s="30"/>
      <c r="GA6739" s="30"/>
      <c r="GB6739" s="30"/>
      <c r="GC6739" s="30"/>
      <c r="GD6739" s="30"/>
      <c r="GE6739" s="30"/>
      <c r="GF6739" s="30"/>
      <c r="GG6739" s="30"/>
      <c r="GH6739" s="30"/>
      <c r="GI6739" s="30"/>
      <c r="GJ6739" s="30"/>
      <c r="GK6739" s="30"/>
      <c r="GL6739" s="30"/>
      <c r="GM6739" s="30"/>
      <c r="GN6739" s="30"/>
      <c r="GO6739" s="30"/>
      <c r="GP6739" s="30"/>
      <c r="GQ6739" s="30"/>
      <c r="GR6739" s="30"/>
      <c r="GS6739" s="30"/>
      <c r="GT6739" s="30"/>
      <c r="GU6739" s="30"/>
      <c r="GV6739" s="30"/>
      <c r="GW6739" s="30"/>
      <c r="GX6739" s="30"/>
      <c r="GY6739" s="30"/>
      <c r="GZ6739" s="30"/>
      <c r="HA6739" s="30"/>
      <c r="HB6739" s="30"/>
      <c r="HC6739" s="30"/>
      <c r="HD6739" s="30"/>
      <c r="HE6739" s="30"/>
      <c r="HF6739" s="30"/>
      <c r="HG6739" s="30"/>
      <c r="HH6739" s="30"/>
      <c r="HI6739" s="30"/>
      <c r="HJ6739" s="30"/>
      <c r="HK6739" s="30"/>
      <c r="HL6739" s="30"/>
      <c r="HM6739" s="30"/>
      <c r="HN6739" s="30"/>
      <c r="HO6739" s="30"/>
      <c r="HP6739" s="30"/>
      <c r="HQ6739" s="30"/>
      <c r="HR6739" s="30"/>
      <c r="HS6739" s="30"/>
      <c r="HT6739" s="30"/>
      <c r="HU6739" s="30"/>
      <c r="HV6739" s="30"/>
      <c r="HW6739" s="30"/>
    </row>
    <row r="6740" spans="1:231" s="588" customFormat="1">
      <c r="A6740" s="87">
        <v>36</v>
      </c>
      <c r="B6740" s="594" t="s">
        <v>7811</v>
      </c>
      <c r="C6740" s="582" t="s">
        <v>7812</v>
      </c>
      <c r="D6740" s="582" t="s">
        <v>1808</v>
      </c>
      <c r="E6740" s="584">
        <f t="shared" ref="E6740:E6754" si="433">+F6740+G6740+H6740</f>
        <v>0</v>
      </c>
      <c r="F6740" s="165"/>
      <c r="G6740" s="192"/>
      <c r="H6740" s="192"/>
      <c r="I6740" s="30"/>
      <c r="J6740" s="30"/>
      <c r="K6740" s="30"/>
      <c r="L6740" s="30"/>
      <c r="M6740" s="30"/>
      <c r="N6740" s="30"/>
      <c r="O6740" s="30"/>
      <c r="P6740" s="30"/>
      <c r="Q6740" s="30"/>
      <c r="R6740" s="30"/>
      <c r="S6740" s="30"/>
      <c r="T6740" s="30"/>
      <c r="U6740" s="30"/>
      <c r="V6740" s="30"/>
      <c r="W6740" s="30"/>
      <c r="X6740" s="30"/>
      <c r="Y6740" s="30"/>
      <c r="Z6740" s="30"/>
      <c r="AA6740" s="30"/>
      <c r="AB6740" s="30"/>
      <c r="AC6740" s="30"/>
      <c r="AD6740" s="30"/>
      <c r="AE6740" s="30"/>
      <c r="AF6740" s="30"/>
      <c r="AG6740" s="30"/>
      <c r="AH6740" s="30"/>
      <c r="AI6740" s="30"/>
      <c r="AJ6740" s="30"/>
      <c r="AK6740" s="30"/>
      <c r="AL6740" s="30"/>
      <c r="AM6740" s="30"/>
      <c r="AN6740" s="30"/>
      <c r="AO6740" s="30"/>
      <c r="AP6740" s="30"/>
      <c r="AQ6740" s="30"/>
      <c r="AR6740" s="30"/>
      <c r="AS6740" s="30"/>
      <c r="AT6740" s="30"/>
      <c r="AU6740" s="30"/>
      <c r="AV6740" s="30"/>
      <c r="AW6740" s="30"/>
      <c r="AX6740" s="30"/>
      <c r="AY6740" s="30"/>
      <c r="AZ6740" s="30"/>
      <c r="BA6740" s="30"/>
      <c r="BB6740" s="30"/>
      <c r="BC6740" s="30"/>
      <c r="BD6740" s="30"/>
      <c r="BE6740" s="30"/>
      <c r="BF6740" s="30"/>
      <c r="BG6740" s="30"/>
      <c r="BH6740" s="30"/>
      <c r="BI6740" s="30"/>
      <c r="BJ6740" s="30"/>
      <c r="BK6740" s="30"/>
      <c r="BL6740" s="30"/>
      <c r="BM6740" s="30"/>
      <c r="BN6740" s="30"/>
      <c r="BO6740" s="30"/>
      <c r="BP6740" s="30"/>
      <c r="BQ6740" s="30"/>
      <c r="BR6740" s="30"/>
      <c r="BS6740" s="30"/>
      <c r="BT6740" s="30"/>
      <c r="BU6740" s="30"/>
      <c r="BV6740" s="30"/>
      <c r="BW6740" s="30"/>
      <c r="BX6740" s="30"/>
      <c r="BY6740" s="30"/>
      <c r="BZ6740" s="30"/>
      <c r="CA6740" s="30"/>
      <c r="CB6740" s="30"/>
      <c r="CC6740" s="30"/>
      <c r="CD6740" s="30"/>
      <c r="CE6740" s="30"/>
      <c r="CF6740" s="30"/>
      <c r="CG6740" s="30"/>
      <c r="CH6740" s="30"/>
      <c r="CI6740" s="30"/>
      <c r="CJ6740" s="30"/>
      <c r="CK6740" s="30"/>
      <c r="CL6740" s="30"/>
      <c r="CM6740" s="30"/>
      <c r="CN6740" s="30"/>
      <c r="CO6740" s="30"/>
      <c r="CP6740" s="30"/>
      <c r="CQ6740" s="30"/>
      <c r="CR6740" s="30"/>
      <c r="CS6740" s="30"/>
      <c r="CT6740" s="30"/>
      <c r="CU6740" s="30"/>
      <c r="CV6740" s="30"/>
      <c r="CW6740" s="30"/>
      <c r="CX6740" s="30"/>
      <c r="CY6740" s="30"/>
      <c r="CZ6740" s="30"/>
      <c r="DA6740" s="30"/>
      <c r="DB6740" s="30"/>
      <c r="DC6740" s="30"/>
      <c r="DD6740" s="30"/>
      <c r="DE6740" s="30"/>
      <c r="DF6740" s="30"/>
      <c r="DG6740" s="30"/>
      <c r="DH6740" s="30"/>
      <c r="DI6740" s="30"/>
      <c r="DJ6740" s="30"/>
      <c r="DK6740" s="30"/>
      <c r="DL6740" s="30"/>
      <c r="DM6740" s="30"/>
      <c r="DN6740" s="30"/>
      <c r="DO6740" s="30"/>
      <c r="DP6740" s="30"/>
      <c r="DQ6740" s="30"/>
      <c r="DR6740" s="30"/>
      <c r="DS6740" s="30"/>
      <c r="DT6740" s="30"/>
      <c r="DU6740" s="30"/>
      <c r="DV6740" s="30"/>
      <c r="DW6740" s="30"/>
      <c r="DX6740" s="30"/>
      <c r="DY6740" s="30"/>
      <c r="DZ6740" s="30"/>
      <c r="EA6740" s="30"/>
      <c r="EB6740" s="30"/>
      <c r="EC6740" s="30"/>
      <c r="ED6740" s="30"/>
      <c r="EE6740" s="30"/>
      <c r="EF6740" s="30"/>
      <c r="EG6740" s="30"/>
      <c r="EH6740" s="30"/>
      <c r="EI6740" s="30"/>
      <c r="EJ6740" s="30"/>
      <c r="EK6740" s="30"/>
      <c r="EL6740" s="30"/>
      <c r="EM6740" s="30"/>
      <c r="EN6740" s="30"/>
      <c r="EO6740" s="30"/>
      <c r="EP6740" s="30"/>
      <c r="EQ6740" s="30"/>
      <c r="ER6740" s="30"/>
      <c r="ES6740" s="30"/>
      <c r="ET6740" s="30"/>
      <c r="EU6740" s="30"/>
      <c r="EV6740" s="30"/>
      <c r="EW6740" s="30"/>
      <c r="EX6740" s="30"/>
      <c r="EY6740" s="30"/>
      <c r="EZ6740" s="30"/>
      <c r="FA6740" s="30"/>
      <c r="FB6740" s="30"/>
      <c r="FC6740" s="30"/>
      <c r="FD6740" s="30"/>
      <c r="FE6740" s="30"/>
      <c r="FF6740" s="30"/>
      <c r="FG6740" s="30"/>
      <c r="FH6740" s="30"/>
      <c r="FI6740" s="30"/>
      <c r="FJ6740" s="30"/>
      <c r="FK6740" s="30"/>
      <c r="FL6740" s="30"/>
      <c r="FM6740" s="30"/>
      <c r="FN6740" s="30"/>
      <c r="FO6740" s="30"/>
      <c r="FP6740" s="30"/>
      <c r="FQ6740" s="30"/>
      <c r="FR6740" s="30"/>
      <c r="FS6740" s="30"/>
      <c r="FT6740" s="30"/>
      <c r="FU6740" s="30"/>
      <c r="FV6740" s="30"/>
      <c r="FW6740" s="30"/>
      <c r="FX6740" s="30"/>
      <c r="FY6740" s="30"/>
      <c r="FZ6740" s="30"/>
      <c r="GA6740" s="30"/>
      <c r="GB6740" s="30"/>
      <c r="GC6740" s="30"/>
      <c r="GD6740" s="30"/>
      <c r="GE6740" s="30"/>
      <c r="GF6740" s="30"/>
      <c r="GG6740" s="30"/>
      <c r="GH6740" s="30"/>
      <c r="GI6740" s="30"/>
      <c r="GJ6740" s="30"/>
      <c r="GK6740" s="30"/>
      <c r="GL6740" s="30"/>
      <c r="GM6740" s="30"/>
      <c r="GN6740" s="30"/>
      <c r="GO6740" s="30"/>
      <c r="GP6740" s="30"/>
      <c r="GQ6740" s="30"/>
      <c r="GR6740" s="30"/>
      <c r="GS6740" s="30"/>
      <c r="GT6740" s="30"/>
      <c r="GU6740" s="30"/>
      <c r="GV6740" s="30"/>
      <c r="GW6740" s="30"/>
      <c r="GX6740" s="30"/>
      <c r="GY6740" s="30"/>
      <c r="GZ6740" s="30"/>
      <c r="HA6740" s="30"/>
      <c r="HB6740" s="30"/>
      <c r="HC6740" s="30"/>
      <c r="HD6740" s="30"/>
      <c r="HE6740" s="30"/>
      <c r="HF6740" s="30"/>
      <c r="HG6740" s="30"/>
      <c r="HH6740" s="30"/>
      <c r="HI6740" s="30"/>
      <c r="HJ6740" s="30"/>
      <c r="HK6740" s="30"/>
      <c r="HL6740" s="30"/>
      <c r="HM6740" s="30"/>
      <c r="HN6740" s="30"/>
      <c r="HO6740" s="30"/>
      <c r="HP6740" s="30"/>
      <c r="HQ6740" s="30"/>
      <c r="HR6740" s="30"/>
      <c r="HS6740" s="30"/>
      <c r="HT6740" s="30"/>
      <c r="HU6740" s="30"/>
      <c r="HV6740" s="30"/>
      <c r="HW6740" s="30"/>
    </row>
    <row r="6741" spans="1:231" s="588" customFormat="1">
      <c r="A6741" s="87">
        <v>37</v>
      </c>
      <c r="B6741" s="594" t="s">
        <v>7813</v>
      </c>
      <c r="C6741" s="582" t="s">
        <v>7812</v>
      </c>
      <c r="D6741" s="582" t="s">
        <v>1808</v>
      </c>
      <c r="E6741" s="584">
        <f t="shared" si="433"/>
        <v>0</v>
      </c>
      <c r="F6741" s="165"/>
      <c r="G6741" s="192"/>
      <c r="H6741" s="192"/>
      <c r="I6741" s="30"/>
      <c r="J6741" s="30"/>
      <c r="K6741" s="30"/>
      <c r="L6741" s="30"/>
      <c r="M6741" s="30"/>
      <c r="N6741" s="30"/>
      <c r="O6741" s="30"/>
      <c r="P6741" s="30"/>
      <c r="Q6741" s="30"/>
      <c r="R6741" s="30"/>
      <c r="S6741" s="30"/>
      <c r="T6741" s="30"/>
      <c r="U6741" s="30"/>
      <c r="V6741" s="30"/>
      <c r="W6741" s="30"/>
      <c r="X6741" s="30"/>
      <c r="Y6741" s="30"/>
      <c r="Z6741" s="30"/>
      <c r="AA6741" s="30"/>
      <c r="AB6741" s="30"/>
      <c r="AC6741" s="30"/>
      <c r="AD6741" s="30"/>
      <c r="AE6741" s="30"/>
      <c r="AF6741" s="30"/>
      <c r="AG6741" s="30"/>
      <c r="AH6741" s="30"/>
      <c r="AI6741" s="30"/>
      <c r="AJ6741" s="30"/>
      <c r="AK6741" s="30"/>
      <c r="AL6741" s="30"/>
      <c r="AM6741" s="30"/>
      <c r="AN6741" s="30"/>
      <c r="AO6741" s="30"/>
      <c r="AP6741" s="30"/>
      <c r="AQ6741" s="30"/>
      <c r="AR6741" s="30"/>
      <c r="AS6741" s="30"/>
      <c r="AT6741" s="30"/>
      <c r="AU6741" s="30"/>
      <c r="AV6741" s="30"/>
      <c r="AW6741" s="30"/>
      <c r="AX6741" s="30"/>
      <c r="AY6741" s="30"/>
      <c r="AZ6741" s="30"/>
      <c r="BA6741" s="30"/>
      <c r="BB6741" s="30"/>
      <c r="BC6741" s="30"/>
      <c r="BD6741" s="30"/>
      <c r="BE6741" s="30"/>
      <c r="BF6741" s="30"/>
      <c r="BG6741" s="30"/>
      <c r="BH6741" s="30"/>
      <c r="BI6741" s="30"/>
      <c r="BJ6741" s="30"/>
      <c r="BK6741" s="30"/>
      <c r="BL6741" s="30"/>
      <c r="BM6741" s="30"/>
      <c r="BN6741" s="30"/>
      <c r="BO6741" s="30"/>
      <c r="BP6741" s="30"/>
      <c r="BQ6741" s="30"/>
      <c r="BR6741" s="30"/>
      <c r="BS6741" s="30"/>
      <c r="BT6741" s="30"/>
      <c r="BU6741" s="30"/>
      <c r="BV6741" s="30"/>
      <c r="BW6741" s="30"/>
      <c r="BX6741" s="30"/>
      <c r="BY6741" s="30"/>
      <c r="BZ6741" s="30"/>
      <c r="CA6741" s="30"/>
      <c r="CB6741" s="30"/>
      <c r="CC6741" s="30"/>
      <c r="CD6741" s="30"/>
      <c r="CE6741" s="30"/>
      <c r="CF6741" s="30"/>
      <c r="CG6741" s="30"/>
      <c r="CH6741" s="30"/>
      <c r="CI6741" s="30"/>
      <c r="CJ6741" s="30"/>
      <c r="CK6741" s="30"/>
      <c r="CL6741" s="30"/>
      <c r="CM6741" s="30"/>
      <c r="CN6741" s="30"/>
      <c r="CO6741" s="30"/>
      <c r="CP6741" s="30"/>
      <c r="CQ6741" s="30"/>
      <c r="CR6741" s="30"/>
      <c r="CS6741" s="30"/>
      <c r="CT6741" s="30"/>
      <c r="CU6741" s="30"/>
      <c r="CV6741" s="30"/>
      <c r="CW6741" s="30"/>
      <c r="CX6741" s="30"/>
      <c r="CY6741" s="30"/>
      <c r="CZ6741" s="30"/>
      <c r="DA6741" s="30"/>
      <c r="DB6741" s="30"/>
      <c r="DC6741" s="30"/>
      <c r="DD6741" s="30"/>
      <c r="DE6741" s="30"/>
      <c r="DF6741" s="30"/>
      <c r="DG6741" s="30"/>
      <c r="DH6741" s="30"/>
      <c r="DI6741" s="30"/>
      <c r="DJ6741" s="30"/>
      <c r="DK6741" s="30"/>
      <c r="DL6741" s="30"/>
      <c r="DM6741" s="30"/>
      <c r="DN6741" s="30"/>
      <c r="DO6741" s="30"/>
      <c r="DP6741" s="30"/>
      <c r="DQ6741" s="30"/>
      <c r="DR6741" s="30"/>
      <c r="DS6741" s="30"/>
      <c r="DT6741" s="30"/>
      <c r="DU6741" s="30"/>
      <c r="DV6741" s="30"/>
      <c r="DW6741" s="30"/>
      <c r="DX6741" s="30"/>
      <c r="DY6741" s="30"/>
      <c r="DZ6741" s="30"/>
      <c r="EA6741" s="30"/>
      <c r="EB6741" s="30"/>
      <c r="EC6741" s="30"/>
      <c r="ED6741" s="30"/>
      <c r="EE6741" s="30"/>
      <c r="EF6741" s="30"/>
      <c r="EG6741" s="30"/>
      <c r="EH6741" s="30"/>
      <c r="EI6741" s="30"/>
      <c r="EJ6741" s="30"/>
      <c r="EK6741" s="30"/>
      <c r="EL6741" s="30"/>
      <c r="EM6741" s="30"/>
      <c r="EN6741" s="30"/>
      <c r="EO6741" s="30"/>
      <c r="EP6741" s="30"/>
      <c r="EQ6741" s="30"/>
      <c r="ER6741" s="30"/>
      <c r="ES6741" s="30"/>
      <c r="ET6741" s="30"/>
      <c r="EU6741" s="30"/>
      <c r="EV6741" s="30"/>
      <c r="EW6741" s="30"/>
      <c r="EX6741" s="30"/>
      <c r="EY6741" s="30"/>
      <c r="EZ6741" s="30"/>
      <c r="FA6741" s="30"/>
      <c r="FB6741" s="30"/>
      <c r="FC6741" s="30"/>
      <c r="FD6741" s="30"/>
      <c r="FE6741" s="30"/>
      <c r="FF6741" s="30"/>
      <c r="FG6741" s="30"/>
      <c r="FH6741" s="30"/>
      <c r="FI6741" s="30"/>
      <c r="FJ6741" s="30"/>
      <c r="FK6741" s="30"/>
      <c r="FL6741" s="30"/>
      <c r="FM6741" s="30"/>
      <c r="FN6741" s="30"/>
      <c r="FO6741" s="30"/>
      <c r="FP6741" s="30"/>
      <c r="FQ6741" s="30"/>
      <c r="FR6741" s="30"/>
      <c r="FS6741" s="30"/>
      <c r="FT6741" s="30"/>
      <c r="FU6741" s="30"/>
      <c r="FV6741" s="30"/>
      <c r="FW6741" s="30"/>
      <c r="FX6741" s="30"/>
      <c r="FY6741" s="30"/>
      <c r="FZ6741" s="30"/>
      <c r="GA6741" s="30"/>
      <c r="GB6741" s="30"/>
      <c r="GC6741" s="30"/>
      <c r="GD6741" s="30"/>
      <c r="GE6741" s="30"/>
      <c r="GF6741" s="30"/>
      <c r="GG6741" s="30"/>
      <c r="GH6741" s="30"/>
      <c r="GI6741" s="30"/>
      <c r="GJ6741" s="30"/>
      <c r="GK6741" s="30"/>
      <c r="GL6741" s="30"/>
      <c r="GM6741" s="30"/>
      <c r="GN6741" s="30"/>
      <c r="GO6741" s="30"/>
      <c r="GP6741" s="30"/>
      <c r="GQ6741" s="30"/>
      <c r="GR6741" s="30"/>
      <c r="GS6741" s="30"/>
      <c r="GT6741" s="30"/>
      <c r="GU6741" s="30"/>
      <c r="GV6741" s="30"/>
      <c r="GW6741" s="30"/>
      <c r="GX6741" s="30"/>
      <c r="GY6741" s="30"/>
      <c r="GZ6741" s="30"/>
      <c r="HA6741" s="30"/>
      <c r="HB6741" s="30"/>
      <c r="HC6741" s="30"/>
      <c r="HD6741" s="30"/>
      <c r="HE6741" s="30"/>
      <c r="HF6741" s="30"/>
      <c r="HG6741" s="30"/>
      <c r="HH6741" s="30"/>
      <c r="HI6741" s="30"/>
      <c r="HJ6741" s="30"/>
      <c r="HK6741" s="30"/>
      <c r="HL6741" s="30"/>
      <c r="HM6741" s="30"/>
      <c r="HN6741" s="30"/>
      <c r="HO6741" s="30"/>
      <c r="HP6741" s="30"/>
      <c r="HQ6741" s="30"/>
      <c r="HR6741" s="30"/>
      <c r="HS6741" s="30"/>
      <c r="HT6741" s="30"/>
      <c r="HU6741" s="30"/>
      <c r="HV6741" s="30"/>
      <c r="HW6741" s="30"/>
    </row>
    <row r="6742" spans="1:231" s="588" customFormat="1">
      <c r="A6742" s="87">
        <v>38</v>
      </c>
      <c r="B6742" s="594" t="s">
        <v>7814</v>
      </c>
      <c r="C6742" s="595" t="s">
        <v>7815</v>
      </c>
      <c r="D6742" s="595" t="s">
        <v>1808</v>
      </c>
      <c r="E6742" s="584">
        <f t="shared" si="433"/>
        <v>4</v>
      </c>
      <c r="F6742" s="165"/>
      <c r="G6742" s="192">
        <v>4</v>
      </c>
      <c r="H6742" s="192"/>
      <c r="I6742" s="30"/>
      <c r="J6742" s="30"/>
      <c r="K6742" s="30"/>
      <c r="L6742" s="30"/>
      <c r="M6742" s="30"/>
      <c r="N6742" s="30"/>
      <c r="O6742" s="30"/>
      <c r="P6742" s="30"/>
      <c r="Q6742" s="30"/>
      <c r="R6742" s="30"/>
      <c r="S6742" s="30"/>
      <c r="T6742" s="30"/>
      <c r="U6742" s="30"/>
      <c r="V6742" s="30"/>
      <c r="W6742" s="30"/>
      <c r="X6742" s="30"/>
      <c r="Y6742" s="30"/>
      <c r="Z6742" s="30"/>
      <c r="AA6742" s="30"/>
      <c r="AB6742" s="30"/>
      <c r="AC6742" s="30"/>
      <c r="AD6742" s="30"/>
      <c r="AE6742" s="30"/>
      <c r="AF6742" s="30"/>
      <c r="AG6742" s="30"/>
      <c r="AH6742" s="30"/>
      <c r="AI6742" s="30"/>
      <c r="AJ6742" s="30"/>
      <c r="AK6742" s="30"/>
      <c r="AL6742" s="30"/>
      <c r="AM6742" s="30"/>
      <c r="AN6742" s="30"/>
      <c r="AO6742" s="30"/>
      <c r="AP6742" s="30"/>
      <c r="AQ6742" s="30"/>
      <c r="AR6742" s="30"/>
      <c r="AS6742" s="30"/>
      <c r="AT6742" s="30"/>
      <c r="AU6742" s="30"/>
      <c r="AV6742" s="30"/>
      <c r="AW6742" s="30"/>
      <c r="AX6742" s="30"/>
      <c r="AY6742" s="30"/>
      <c r="AZ6742" s="30"/>
      <c r="BA6742" s="30"/>
      <c r="BB6742" s="30"/>
      <c r="BC6742" s="30"/>
      <c r="BD6742" s="30"/>
      <c r="BE6742" s="30"/>
      <c r="BF6742" s="30"/>
      <c r="BG6742" s="30"/>
      <c r="BH6742" s="30"/>
      <c r="BI6742" s="30"/>
      <c r="BJ6742" s="30"/>
      <c r="BK6742" s="30"/>
      <c r="BL6742" s="30"/>
      <c r="BM6742" s="30"/>
      <c r="BN6742" s="30"/>
      <c r="BO6742" s="30"/>
      <c r="BP6742" s="30"/>
      <c r="BQ6742" s="30"/>
      <c r="BR6742" s="30"/>
      <c r="BS6742" s="30"/>
      <c r="BT6742" s="30"/>
      <c r="BU6742" s="30"/>
      <c r="BV6742" s="30"/>
      <c r="BW6742" s="30"/>
      <c r="BX6742" s="30"/>
      <c r="BY6742" s="30"/>
      <c r="BZ6742" s="30"/>
      <c r="CA6742" s="30"/>
      <c r="CB6742" s="30"/>
      <c r="CC6742" s="30"/>
      <c r="CD6742" s="30"/>
      <c r="CE6742" s="30"/>
      <c r="CF6742" s="30"/>
      <c r="CG6742" s="30"/>
      <c r="CH6742" s="30"/>
      <c r="CI6742" s="30"/>
      <c r="CJ6742" s="30"/>
      <c r="CK6742" s="30"/>
      <c r="CL6742" s="30"/>
      <c r="CM6742" s="30"/>
      <c r="CN6742" s="30"/>
      <c r="CO6742" s="30"/>
      <c r="CP6742" s="30"/>
      <c r="CQ6742" s="30"/>
      <c r="CR6742" s="30"/>
      <c r="CS6742" s="30"/>
      <c r="CT6742" s="30"/>
      <c r="CU6742" s="30"/>
      <c r="CV6742" s="30"/>
      <c r="CW6742" s="30"/>
      <c r="CX6742" s="30"/>
      <c r="CY6742" s="30"/>
      <c r="CZ6742" s="30"/>
      <c r="DA6742" s="30"/>
      <c r="DB6742" s="30"/>
      <c r="DC6742" s="30"/>
      <c r="DD6742" s="30"/>
      <c r="DE6742" s="30"/>
      <c r="DF6742" s="30"/>
      <c r="DG6742" s="30"/>
      <c r="DH6742" s="30"/>
      <c r="DI6742" s="30"/>
      <c r="DJ6742" s="30"/>
      <c r="DK6742" s="30"/>
      <c r="DL6742" s="30"/>
      <c r="DM6742" s="30"/>
      <c r="DN6742" s="30"/>
      <c r="DO6742" s="30"/>
      <c r="DP6742" s="30"/>
      <c r="DQ6742" s="30"/>
      <c r="DR6742" s="30"/>
      <c r="DS6742" s="30"/>
      <c r="DT6742" s="30"/>
      <c r="DU6742" s="30"/>
      <c r="DV6742" s="30"/>
      <c r="DW6742" s="30"/>
      <c r="DX6742" s="30"/>
      <c r="DY6742" s="30"/>
      <c r="DZ6742" s="30"/>
      <c r="EA6742" s="30"/>
      <c r="EB6742" s="30"/>
      <c r="EC6742" s="30"/>
      <c r="ED6742" s="30"/>
      <c r="EE6742" s="30"/>
      <c r="EF6742" s="30"/>
      <c r="EG6742" s="30"/>
      <c r="EH6742" s="30"/>
      <c r="EI6742" s="30"/>
      <c r="EJ6742" s="30"/>
      <c r="EK6742" s="30"/>
      <c r="EL6742" s="30"/>
      <c r="EM6742" s="30"/>
      <c r="EN6742" s="30"/>
      <c r="EO6742" s="30"/>
      <c r="EP6742" s="30"/>
      <c r="EQ6742" s="30"/>
      <c r="ER6742" s="30"/>
      <c r="ES6742" s="30"/>
      <c r="ET6742" s="30"/>
      <c r="EU6742" s="30"/>
      <c r="EV6742" s="30"/>
      <c r="EW6742" s="30"/>
      <c r="EX6742" s="30"/>
      <c r="EY6742" s="30"/>
      <c r="EZ6742" s="30"/>
      <c r="FA6742" s="30"/>
      <c r="FB6742" s="30"/>
      <c r="FC6742" s="30"/>
      <c r="FD6742" s="30"/>
      <c r="FE6742" s="30"/>
      <c r="FF6742" s="30"/>
      <c r="FG6742" s="30"/>
      <c r="FH6742" s="30"/>
      <c r="FI6742" s="30"/>
      <c r="FJ6742" s="30"/>
      <c r="FK6742" s="30"/>
      <c r="FL6742" s="30"/>
      <c r="FM6742" s="30"/>
      <c r="FN6742" s="30"/>
      <c r="FO6742" s="30"/>
      <c r="FP6742" s="30"/>
      <c r="FQ6742" s="30"/>
      <c r="FR6742" s="30"/>
      <c r="FS6742" s="30"/>
      <c r="FT6742" s="30"/>
      <c r="FU6742" s="30"/>
      <c r="FV6742" s="30"/>
      <c r="FW6742" s="30"/>
      <c r="FX6742" s="30"/>
      <c r="FY6742" s="30"/>
      <c r="FZ6742" s="30"/>
      <c r="GA6742" s="30"/>
      <c r="GB6742" s="30"/>
      <c r="GC6742" s="30"/>
      <c r="GD6742" s="30"/>
      <c r="GE6742" s="30"/>
      <c r="GF6742" s="30"/>
      <c r="GG6742" s="30"/>
      <c r="GH6742" s="30"/>
      <c r="GI6742" s="30"/>
      <c r="GJ6742" s="30"/>
      <c r="GK6742" s="30"/>
      <c r="GL6742" s="30"/>
      <c r="GM6742" s="30"/>
      <c r="GN6742" s="30"/>
      <c r="GO6742" s="30"/>
      <c r="GP6742" s="30"/>
      <c r="GQ6742" s="30"/>
      <c r="GR6742" s="30"/>
      <c r="GS6742" s="30"/>
      <c r="GT6742" s="30"/>
      <c r="GU6742" s="30"/>
      <c r="GV6742" s="30"/>
      <c r="GW6742" s="30"/>
      <c r="GX6742" s="30"/>
      <c r="GY6742" s="30"/>
      <c r="GZ6742" s="30"/>
      <c r="HA6742" s="30"/>
      <c r="HB6742" s="30"/>
      <c r="HC6742" s="30"/>
      <c r="HD6742" s="30"/>
      <c r="HE6742" s="30"/>
      <c r="HF6742" s="30"/>
      <c r="HG6742" s="30"/>
      <c r="HH6742" s="30"/>
      <c r="HI6742" s="30"/>
      <c r="HJ6742" s="30"/>
      <c r="HK6742" s="30"/>
      <c r="HL6742" s="30"/>
      <c r="HM6742" s="30"/>
      <c r="HN6742" s="30"/>
      <c r="HO6742" s="30"/>
      <c r="HP6742" s="30"/>
      <c r="HQ6742" s="30"/>
      <c r="HR6742" s="30"/>
      <c r="HS6742" s="30"/>
      <c r="HT6742" s="30"/>
      <c r="HU6742" s="30"/>
      <c r="HV6742" s="30"/>
      <c r="HW6742" s="30"/>
    </row>
    <row r="6743" spans="1:231" s="588" customFormat="1">
      <c r="A6743" s="87">
        <v>39</v>
      </c>
      <c r="B6743" s="587" t="s">
        <v>7816</v>
      </c>
      <c r="C6743" s="591"/>
      <c r="D6743" s="591" t="s">
        <v>1808</v>
      </c>
      <c r="E6743" s="584">
        <f t="shared" si="433"/>
        <v>32</v>
      </c>
      <c r="F6743" s="192">
        <v>32</v>
      </c>
      <c r="G6743" s="192"/>
      <c r="H6743" s="192"/>
      <c r="I6743" s="30"/>
      <c r="J6743" s="30"/>
      <c r="K6743" s="30"/>
      <c r="L6743" s="30"/>
      <c r="M6743" s="30"/>
      <c r="N6743" s="30"/>
      <c r="O6743" s="30"/>
      <c r="P6743" s="30"/>
      <c r="Q6743" s="30"/>
      <c r="R6743" s="30"/>
      <c r="S6743" s="30"/>
      <c r="T6743" s="30"/>
      <c r="U6743" s="30"/>
      <c r="V6743" s="30"/>
      <c r="W6743" s="30"/>
      <c r="X6743" s="30"/>
      <c r="Y6743" s="30"/>
      <c r="Z6743" s="30"/>
      <c r="AA6743" s="30"/>
      <c r="AB6743" s="30"/>
      <c r="AC6743" s="30"/>
      <c r="AD6743" s="30"/>
      <c r="AE6743" s="30"/>
      <c r="AF6743" s="30"/>
      <c r="AG6743" s="30"/>
      <c r="AH6743" s="30"/>
      <c r="AI6743" s="30"/>
      <c r="AJ6743" s="30"/>
      <c r="AK6743" s="30"/>
      <c r="AL6743" s="30"/>
      <c r="AM6743" s="30"/>
      <c r="AN6743" s="30"/>
      <c r="AO6743" s="30"/>
      <c r="AP6743" s="30"/>
      <c r="AQ6743" s="30"/>
      <c r="AR6743" s="30"/>
      <c r="AS6743" s="30"/>
      <c r="AT6743" s="30"/>
      <c r="AU6743" s="30"/>
      <c r="AV6743" s="30"/>
      <c r="AW6743" s="30"/>
      <c r="AX6743" s="30"/>
      <c r="AY6743" s="30"/>
      <c r="AZ6743" s="30"/>
      <c r="BA6743" s="30"/>
      <c r="BB6743" s="30"/>
      <c r="BC6743" s="30"/>
      <c r="BD6743" s="30"/>
      <c r="BE6743" s="30"/>
      <c r="BF6743" s="30"/>
      <c r="BG6743" s="30"/>
      <c r="BH6743" s="30"/>
      <c r="BI6743" s="30"/>
      <c r="BJ6743" s="30"/>
      <c r="BK6743" s="30"/>
      <c r="BL6743" s="30"/>
      <c r="BM6743" s="30"/>
      <c r="BN6743" s="30"/>
      <c r="BO6743" s="30"/>
      <c r="BP6743" s="30"/>
      <c r="BQ6743" s="30"/>
      <c r="BR6743" s="30"/>
      <c r="BS6743" s="30"/>
      <c r="BT6743" s="30"/>
      <c r="BU6743" s="30"/>
      <c r="BV6743" s="30"/>
      <c r="BW6743" s="30"/>
      <c r="BX6743" s="30"/>
      <c r="BY6743" s="30"/>
      <c r="BZ6743" s="30"/>
      <c r="CA6743" s="30"/>
      <c r="CB6743" s="30"/>
      <c r="CC6743" s="30"/>
      <c r="CD6743" s="30"/>
      <c r="CE6743" s="30"/>
      <c r="CF6743" s="30"/>
      <c r="CG6743" s="30"/>
      <c r="CH6743" s="30"/>
      <c r="CI6743" s="30"/>
      <c r="CJ6743" s="30"/>
      <c r="CK6743" s="30"/>
      <c r="CL6743" s="30"/>
      <c r="CM6743" s="30"/>
      <c r="CN6743" s="30"/>
      <c r="CO6743" s="30"/>
      <c r="CP6743" s="30"/>
      <c r="CQ6743" s="30"/>
      <c r="CR6743" s="30"/>
      <c r="CS6743" s="30"/>
      <c r="CT6743" s="30"/>
      <c r="CU6743" s="30"/>
      <c r="CV6743" s="30"/>
      <c r="CW6743" s="30"/>
      <c r="CX6743" s="30"/>
      <c r="CY6743" s="30"/>
      <c r="CZ6743" s="30"/>
      <c r="DA6743" s="30"/>
      <c r="DB6743" s="30"/>
      <c r="DC6743" s="30"/>
      <c r="DD6743" s="30"/>
      <c r="DE6743" s="30"/>
      <c r="DF6743" s="30"/>
      <c r="DG6743" s="30"/>
      <c r="DH6743" s="30"/>
      <c r="DI6743" s="30"/>
      <c r="DJ6743" s="30"/>
      <c r="DK6743" s="30"/>
      <c r="DL6743" s="30"/>
      <c r="DM6743" s="30"/>
      <c r="DN6743" s="30"/>
      <c r="DO6743" s="30"/>
      <c r="DP6743" s="30"/>
      <c r="DQ6743" s="30"/>
      <c r="DR6743" s="30"/>
      <c r="DS6743" s="30"/>
      <c r="DT6743" s="30"/>
      <c r="DU6743" s="30"/>
      <c r="DV6743" s="30"/>
      <c r="DW6743" s="30"/>
      <c r="DX6743" s="30"/>
      <c r="DY6743" s="30"/>
      <c r="DZ6743" s="30"/>
      <c r="EA6743" s="30"/>
      <c r="EB6743" s="30"/>
      <c r="EC6743" s="30"/>
      <c r="ED6743" s="30"/>
      <c r="EE6743" s="30"/>
      <c r="EF6743" s="30"/>
      <c r="EG6743" s="30"/>
      <c r="EH6743" s="30"/>
      <c r="EI6743" s="30"/>
      <c r="EJ6743" s="30"/>
      <c r="EK6743" s="30"/>
      <c r="EL6743" s="30"/>
      <c r="EM6743" s="30"/>
      <c r="EN6743" s="30"/>
      <c r="EO6743" s="30"/>
      <c r="EP6743" s="30"/>
      <c r="EQ6743" s="30"/>
      <c r="ER6743" s="30"/>
      <c r="ES6743" s="30"/>
      <c r="ET6743" s="30"/>
      <c r="EU6743" s="30"/>
      <c r="EV6743" s="30"/>
      <c r="EW6743" s="30"/>
      <c r="EX6743" s="30"/>
      <c r="EY6743" s="30"/>
      <c r="EZ6743" s="30"/>
      <c r="FA6743" s="30"/>
      <c r="FB6743" s="30"/>
      <c r="FC6743" s="30"/>
      <c r="FD6743" s="30"/>
      <c r="FE6743" s="30"/>
      <c r="FF6743" s="30"/>
      <c r="FG6743" s="30"/>
      <c r="FH6743" s="30"/>
      <c r="FI6743" s="30"/>
      <c r="FJ6743" s="30"/>
      <c r="FK6743" s="30"/>
      <c r="FL6743" s="30"/>
      <c r="FM6743" s="30"/>
      <c r="FN6743" s="30"/>
      <c r="FO6743" s="30"/>
      <c r="FP6743" s="30"/>
      <c r="FQ6743" s="30"/>
      <c r="FR6743" s="30"/>
      <c r="FS6743" s="30"/>
      <c r="FT6743" s="30"/>
      <c r="FU6743" s="30"/>
      <c r="FV6743" s="30"/>
      <c r="FW6743" s="30"/>
      <c r="FX6743" s="30"/>
      <c r="FY6743" s="30"/>
      <c r="FZ6743" s="30"/>
      <c r="GA6743" s="30"/>
      <c r="GB6743" s="30"/>
      <c r="GC6743" s="30"/>
      <c r="GD6743" s="30"/>
      <c r="GE6743" s="30"/>
      <c r="GF6743" s="30"/>
      <c r="GG6743" s="30"/>
      <c r="GH6743" s="30"/>
      <c r="GI6743" s="30"/>
      <c r="GJ6743" s="30"/>
      <c r="GK6743" s="30"/>
      <c r="GL6743" s="30"/>
      <c r="GM6743" s="30"/>
      <c r="GN6743" s="30"/>
      <c r="GO6743" s="30"/>
      <c r="GP6743" s="30"/>
      <c r="GQ6743" s="30"/>
      <c r="GR6743" s="30"/>
      <c r="GS6743" s="30"/>
      <c r="GT6743" s="30"/>
      <c r="GU6743" s="30"/>
      <c r="GV6743" s="30"/>
      <c r="GW6743" s="30"/>
      <c r="GX6743" s="30"/>
      <c r="GY6743" s="30"/>
      <c r="GZ6743" s="30"/>
      <c r="HA6743" s="30"/>
      <c r="HB6743" s="30"/>
      <c r="HC6743" s="30"/>
      <c r="HD6743" s="30"/>
      <c r="HE6743" s="30"/>
      <c r="HF6743" s="30"/>
      <c r="HG6743" s="30"/>
      <c r="HH6743" s="30"/>
      <c r="HI6743" s="30"/>
      <c r="HJ6743" s="30"/>
      <c r="HK6743" s="30"/>
      <c r="HL6743" s="30"/>
      <c r="HM6743" s="30"/>
      <c r="HN6743" s="30"/>
      <c r="HO6743" s="30"/>
      <c r="HP6743" s="30"/>
      <c r="HQ6743" s="30"/>
      <c r="HR6743" s="30"/>
      <c r="HS6743" s="30"/>
      <c r="HT6743" s="30"/>
      <c r="HU6743" s="30"/>
      <c r="HV6743" s="30"/>
      <c r="HW6743" s="30"/>
    </row>
    <row r="6744" spans="1:231" s="588" customFormat="1">
      <c r="A6744" s="87">
        <v>40</v>
      </c>
      <c r="B6744" s="594" t="s">
        <v>7817</v>
      </c>
      <c r="C6744" s="595" t="s">
        <v>7818</v>
      </c>
      <c r="D6744" s="595" t="s">
        <v>1808</v>
      </c>
      <c r="E6744" s="584">
        <f t="shared" si="433"/>
        <v>2</v>
      </c>
      <c r="F6744" s="192"/>
      <c r="G6744" s="192">
        <v>2</v>
      </c>
      <c r="H6744" s="192"/>
      <c r="I6744" s="30"/>
      <c r="J6744" s="30"/>
      <c r="K6744" s="30"/>
      <c r="L6744" s="30"/>
      <c r="M6744" s="30"/>
      <c r="N6744" s="30"/>
      <c r="O6744" s="30"/>
      <c r="P6744" s="30"/>
      <c r="Q6744" s="30"/>
      <c r="R6744" s="30"/>
      <c r="S6744" s="30"/>
      <c r="T6744" s="30"/>
      <c r="U6744" s="30"/>
      <c r="V6744" s="30"/>
      <c r="W6744" s="30"/>
      <c r="X6744" s="30"/>
      <c r="Y6744" s="30"/>
      <c r="Z6744" s="30"/>
      <c r="AA6744" s="30"/>
      <c r="AB6744" s="30"/>
      <c r="AC6744" s="30"/>
      <c r="AD6744" s="30"/>
      <c r="AE6744" s="30"/>
      <c r="AF6744" s="30"/>
      <c r="AG6744" s="30"/>
      <c r="AH6744" s="30"/>
      <c r="AI6744" s="30"/>
      <c r="AJ6744" s="30"/>
      <c r="AK6744" s="30"/>
      <c r="AL6744" s="30"/>
      <c r="AM6744" s="30"/>
      <c r="AN6744" s="30"/>
      <c r="AO6744" s="30"/>
      <c r="AP6744" s="30"/>
      <c r="AQ6744" s="30"/>
      <c r="AR6744" s="30"/>
      <c r="AS6744" s="30"/>
      <c r="AT6744" s="30"/>
      <c r="AU6744" s="30"/>
      <c r="AV6744" s="30"/>
      <c r="AW6744" s="30"/>
      <c r="AX6744" s="30"/>
      <c r="AY6744" s="30"/>
      <c r="AZ6744" s="30"/>
      <c r="BA6744" s="30"/>
      <c r="BB6744" s="30"/>
      <c r="BC6744" s="30"/>
      <c r="BD6744" s="30"/>
      <c r="BE6744" s="30"/>
      <c r="BF6744" s="30"/>
      <c r="BG6744" s="30"/>
      <c r="BH6744" s="30"/>
      <c r="BI6744" s="30"/>
      <c r="BJ6744" s="30"/>
      <c r="BK6744" s="30"/>
      <c r="BL6744" s="30"/>
      <c r="BM6744" s="30"/>
      <c r="BN6744" s="30"/>
      <c r="BO6744" s="30"/>
      <c r="BP6744" s="30"/>
      <c r="BQ6744" s="30"/>
      <c r="BR6744" s="30"/>
      <c r="BS6744" s="30"/>
      <c r="BT6744" s="30"/>
      <c r="BU6744" s="30"/>
      <c r="BV6744" s="30"/>
      <c r="BW6744" s="30"/>
      <c r="BX6744" s="30"/>
      <c r="BY6744" s="30"/>
      <c r="BZ6744" s="30"/>
      <c r="CA6744" s="30"/>
      <c r="CB6744" s="30"/>
      <c r="CC6744" s="30"/>
      <c r="CD6744" s="30"/>
      <c r="CE6744" s="30"/>
      <c r="CF6744" s="30"/>
      <c r="CG6744" s="30"/>
      <c r="CH6744" s="30"/>
      <c r="CI6744" s="30"/>
      <c r="CJ6744" s="30"/>
      <c r="CK6744" s="30"/>
      <c r="CL6744" s="30"/>
      <c r="CM6744" s="30"/>
      <c r="CN6744" s="30"/>
      <c r="CO6744" s="30"/>
      <c r="CP6744" s="30"/>
      <c r="CQ6744" s="30"/>
      <c r="CR6744" s="30"/>
      <c r="CS6744" s="30"/>
      <c r="CT6744" s="30"/>
      <c r="CU6744" s="30"/>
      <c r="CV6744" s="30"/>
      <c r="CW6744" s="30"/>
      <c r="CX6744" s="30"/>
      <c r="CY6744" s="30"/>
      <c r="CZ6744" s="30"/>
      <c r="DA6744" s="30"/>
      <c r="DB6744" s="30"/>
      <c r="DC6744" s="30"/>
      <c r="DD6744" s="30"/>
      <c r="DE6744" s="30"/>
      <c r="DF6744" s="30"/>
      <c r="DG6744" s="30"/>
      <c r="DH6744" s="30"/>
      <c r="DI6744" s="30"/>
      <c r="DJ6744" s="30"/>
      <c r="DK6744" s="30"/>
      <c r="DL6744" s="30"/>
      <c r="DM6744" s="30"/>
      <c r="DN6744" s="30"/>
      <c r="DO6744" s="30"/>
      <c r="DP6744" s="30"/>
      <c r="DQ6744" s="30"/>
      <c r="DR6744" s="30"/>
      <c r="DS6744" s="30"/>
      <c r="DT6744" s="30"/>
      <c r="DU6744" s="30"/>
      <c r="DV6744" s="30"/>
      <c r="DW6744" s="30"/>
      <c r="DX6744" s="30"/>
      <c r="DY6744" s="30"/>
      <c r="DZ6744" s="30"/>
      <c r="EA6744" s="30"/>
      <c r="EB6744" s="30"/>
      <c r="EC6744" s="30"/>
      <c r="ED6744" s="30"/>
      <c r="EE6744" s="30"/>
      <c r="EF6744" s="30"/>
      <c r="EG6744" s="30"/>
      <c r="EH6744" s="30"/>
      <c r="EI6744" s="30"/>
      <c r="EJ6744" s="30"/>
      <c r="EK6744" s="30"/>
      <c r="EL6744" s="30"/>
      <c r="EM6744" s="30"/>
      <c r="EN6744" s="30"/>
      <c r="EO6744" s="30"/>
      <c r="EP6744" s="30"/>
      <c r="EQ6744" s="30"/>
      <c r="ER6744" s="30"/>
      <c r="ES6744" s="30"/>
      <c r="ET6744" s="30"/>
      <c r="EU6744" s="30"/>
      <c r="EV6744" s="30"/>
      <c r="EW6744" s="30"/>
      <c r="EX6744" s="30"/>
      <c r="EY6744" s="30"/>
      <c r="EZ6744" s="30"/>
      <c r="FA6744" s="30"/>
      <c r="FB6744" s="30"/>
      <c r="FC6744" s="30"/>
      <c r="FD6744" s="30"/>
      <c r="FE6744" s="30"/>
      <c r="FF6744" s="30"/>
      <c r="FG6744" s="30"/>
      <c r="FH6744" s="30"/>
      <c r="FI6744" s="30"/>
      <c r="FJ6744" s="30"/>
      <c r="FK6744" s="30"/>
      <c r="FL6744" s="30"/>
      <c r="FM6744" s="30"/>
      <c r="FN6744" s="30"/>
      <c r="FO6744" s="30"/>
      <c r="FP6744" s="30"/>
      <c r="FQ6744" s="30"/>
      <c r="FR6744" s="30"/>
      <c r="FS6744" s="30"/>
      <c r="FT6744" s="30"/>
      <c r="FU6744" s="30"/>
      <c r="FV6744" s="30"/>
      <c r="FW6744" s="30"/>
      <c r="FX6744" s="30"/>
      <c r="FY6744" s="30"/>
      <c r="FZ6744" s="30"/>
      <c r="GA6744" s="30"/>
      <c r="GB6744" s="30"/>
      <c r="GC6744" s="30"/>
      <c r="GD6744" s="30"/>
      <c r="GE6744" s="30"/>
      <c r="GF6744" s="30"/>
      <c r="GG6744" s="30"/>
      <c r="GH6744" s="30"/>
      <c r="GI6744" s="30"/>
      <c r="GJ6744" s="30"/>
      <c r="GK6744" s="30"/>
      <c r="GL6744" s="30"/>
      <c r="GM6744" s="30"/>
      <c r="GN6744" s="30"/>
      <c r="GO6744" s="30"/>
      <c r="GP6744" s="30"/>
      <c r="GQ6744" s="30"/>
      <c r="GR6744" s="30"/>
      <c r="GS6744" s="30"/>
      <c r="GT6744" s="30"/>
      <c r="GU6744" s="30"/>
      <c r="GV6744" s="30"/>
      <c r="GW6744" s="30"/>
      <c r="GX6744" s="30"/>
      <c r="GY6744" s="30"/>
      <c r="GZ6744" s="30"/>
      <c r="HA6744" s="30"/>
      <c r="HB6744" s="30"/>
      <c r="HC6744" s="30"/>
      <c r="HD6744" s="30"/>
      <c r="HE6744" s="30"/>
      <c r="HF6744" s="30"/>
      <c r="HG6744" s="30"/>
      <c r="HH6744" s="30"/>
      <c r="HI6744" s="30"/>
      <c r="HJ6744" s="30"/>
      <c r="HK6744" s="30"/>
      <c r="HL6744" s="30"/>
      <c r="HM6744" s="30"/>
      <c r="HN6744" s="30"/>
      <c r="HO6744" s="30"/>
      <c r="HP6744" s="30"/>
      <c r="HQ6744" s="30"/>
      <c r="HR6744" s="30"/>
      <c r="HS6744" s="30"/>
      <c r="HT6744" s="30"/>
      <c r="HU6744" s="30"/>
      <c r="HV6744" s="30"/>
      <c r="HW6744" s="30"/>
    </row>
    <row r="6745" spans="1:231" s="588" customFormat="1">
      <c r="A6745" s="87">
        <v>41</v>
      </c>
      <c r="B6745" s="594" t="s">
        <v>7819</v>
      </c>
      <c r="C6745" s="595" t="s">
        <v>7818</v>
      </c>
      <c r="D6745" s="595" t="s">
        <v>1808</v>
      </c>
      <c r="E6745" s="584">
        <f t="shared" si="433"/>
        <v>2</v>
      </c>
      <c r="F6745" s="192"/>
      <c r="G6745" s="192">
        <v>2</v>
      </c>
      <c r="H6745" s="192"/>
      <c r="I6745" s="30"/>
      <c r="J6745" s="30"/>
      <c r="K6745" s="30"/>
      <c r="L6745" s="30"/>
      <c r="M6745" s="30"/>
      <c r="N6745" s="30"/>
      <c r="O6745" s="30"/>
      <c r="P6745" s="30"/>
      <c r="Q6745" s="30"/>
      <c r="R6745" s="30"/>
      <c r="S6745" s="30"/>
      <c r="T6745" s="30"/>
      <c r="U6745" s="30"/>
      <c r="V6745" s="30"/>
      <c r="W6745" s="30"/>
      <c r="X6745" s="30"/>
      <c r="Y6745" s="30"/>
      <c r="Z6745" s="30"/>
      <c r="AA6745" s="30"/>
      <c r="AB6745" s="30"/>
      <c r="AC6745" s="30"/>
      <c r="AD6745" s="30"/>
      <c r="AE6745" s="30"/>
      <c r="AF6745" s="30"/>
      <c r="AG6745" s="30"/>
      <c r="AH6745" s="30"/>
      <c r="AI6745" s="30"/>
      <c r="AJ6745" s="30"/>
      <c r="AK6745" s="30"/>
      <c r="AL6745" s="30"/>
      <c r="AM6745" s="30"/>
      <c r="AN6745" s="30"/>
      <c r="AO6745" s="30"/>
      <c r="AP6745" s="30"/>
      <c r="AQ6745" s="30"/>
      <c r="AR6745" s="30"/>
      <c r="AS6745" s="30"/>
      <c r="AT6745" s="30"/>
      <c r="AU6745" s="30"/>
      <c r="AV6745" s="30"/>
      <c r="AW6745" s="30"/>
      <c r="AX6745" s="30"/>
      <c r="AY6745" s="30"/>
      <c r="AZ6745" s="30"/>
      <c r="BA6745" s="30"/>
      <c r="BB6745" s="30"/>
      <c r="BC6745" s="30"/>
      <c r="BD6745" s="30"/>
      <c r="BE6745" s="30"/>
      <c r="BF6745" s="30"/>
      <c r="BG6745" s="30"/>
      <c r="BH6745" s="30"/>
      <c r="BI6745" s="30"/>
      <c r="BJ6745" s="30"/>
      <c r="BK6745" s="30"/>
      <c r="BL6745" s="30"/>
      <c r="BM6745" s="30"/>
      <c r="BN6745" s="30"/>
      <c r="BO6745" s="30"/>
      <c r="BP6745" s="30"/>
      <c r="BQ6745" s="30"/>
      <c r="BR6745" s="30"/>
      <c r="BS6745" s="30"/>
      <c r="BT6745" s="30"/>
      <c r="BU6745" s="30"/>
      <c r="BV6745" s="30"/>
      <c r="BW6745" s="30"/>
      <c r="BX6745" s="30"/>
      <c r="BY6745" s="30"/>
      <c r="BZ6745" s="30"/>
      <c r="CA6745" s="30"/>
      <c r="CB6745" s="30"/>
      <c r="CC6745" s="30"/>
      <c r="CD6745" s="30"/>
      <c r="CE6745" s="30"/>
      <c r="CF6745" s="30"/>
      <c r="CG6745" s="30"/>
      <c r="CH6745" s="30"/>
      <c r="CI6745" s="30"/>
      <c r="CJ6745" s="30"/>
      <c r="CK6745" s="30"/>
      <c r="CL6745" s="30"/>
      <c r="CM6745" s="30"/>
      <c r="CN6745" s="30"/>
      <c r="CO6745" s="30"/>
      <c r="CP6745" s="30"/>
      <c r="CQ6745" s="30"/>
      <c r="CR6745" s="30"/>
      <c r="CS6745" s="30"/>
      <c r="CT6745" s="30"/>
      <c r="CU6745" s="30"/>
      <c r="CV6745" s="30"/>
      <c r="CW6745" s="30"/>
      <c r="CX6745" s="30"/>
      <c r="CY6745" s="30"/>
      <c r="CZ6745" s="30"/>
      <c r="DA6745" s="30"/>
      <c r="DB6745" s="30"/>
      <c r="DC6745" s="30"/>
      <c r="DD6745" s="30"/>
      <c r="DE6745" s="30"/>
      <c r="DF6745" s="30"/>
      <c r="DG6745" s="30"/>
      <c r="DH6745" s="30"/>
      <c r="DI6745" s="30"/>
      <c r="DJ6745" s="30"/>
      <c r="DK6745" s="30"/>
      <c r="DL6745" s="30"/>
      <c r="DM6745" s="30"/>
      <c r="DN6745" s="30"/>
      <c r="DO6745" s="30"/>
      <c r="DP6745" s="30"/>
      <c r="DQ6745" s="30"/>
      <c r="DR6745" s="30"/>
      <c r="DS6745" s="30"/>
      <c r="DT6745" s="30"/>
      <c r="DU6745" s="30"/>
      <c r="DV6745" s="30"/>
      <c r="DW6745" s="30"/>
      <c r="DX6745" s="30"/>
      <c r="DY6745" s="30"/>
      <c r="DZ6745" s="30"/>
      <c r="EA6745" s="30"/>
      <c r="EB6745" s="30"/>
      <c r="EC6745" s="30"/>
      <c r="ED6745" s="30"/>
      <c r="EE6745" s="30"/>
      <c r="EF6745" s="30"/>
      <c r="EG6745" s="30"/>
      <c r="EH6745" s="30"/>
      <c r="EI6745" s="30"/>
      <c r="EJ6745" s="30"/>
      <c r="EK6745" s="30"/>
      <c r="EL6745" s="30"/>
      <c r="EM6745" s="30"/>
      <c r="EN6745" s="30"/>
      <c r="EO6745" s="30"/>
      <c r="EP6745" s="30"/>
      <c r="EQ6745" s="30"/>
      <c r="ER6745" s="30"/>
      <c r="ES6745" s="30"/>
      <c r="ET6745" s="30"/>
      <c r="EU6745" s="30"/>
      <c r="EV6745" s="30"/>
      <c r="EW6745" s="30"/>
      <c r="EX6745" s="30"/>
      <c r="EY6745" s="30"/>
      <c r="EZ6745" s="30"/>
      <c r="FA6745" s="30"/>
      <c r="FB6745" s="30"/>
      <c r="FC6745" s="30"/>
      <c r="FD6745" s="30"/>
      <c r="FE6745" s="30"/>
      <c r="FF6745" s="30"/>
      <c r="FG6745" s="30"/>
      <c r="FH6745" s="30"/>
      <c r="FI6745" s="30"/>
      <c r="FJ6745" s="30"/>
      <c r="FK6745" s="30"/>
      <c r="FL6745" s="30"/>
      <c r="FM6745" s="30"/>
      <c r="FN6745" s="30"/>
      <c r="FO6745" s="30"/>
      <c r="FP6745" s="30"/>
      <c r="FQ6745" s="30"/>
      <c r="FR6745" s="30"/>
      <c r="FS6745" s="30"/>
      <c r="FT6745" s="30"/>
      <c r="FU6745" s="30"/>
      <c r="FV6745" s="30"/>
      <c r="FW6745" s="30"/>
      <c r="FX6745" s="30"/>
      <c r="FY6745" s="30"/>
      <c r="FZ6745" s="30"/>
      <c r="GA6745" s="30"/>
      <c r="GB6745" s="30"/>
      <c r="GC6745" s="30"/>
      <c r="GD6745" s="30"/>
      <c r="GE6745" s="30"/>
      <c r="GF6745" s="30"/>
      <c r="GG6745" s="30"/>
      <c r="GH6745" s="30"/>
      <c r="GI6745" s="30"/>
      <c r="GJ6745" s="30"/>
      <c r="GK6745" s="30"/>
      <c r="GL6745" s="30"/>
      <c r="GM6745" s="30"/>
      <c r="GN6745" s="30"/>
      <c r="GO6745" s="30"/>
      <c r="GP6745" s="30"/>
      <c r="GQ6745" s="30"/>
      <c r="GR6745" s="30"/>
      <c r="GS6745" s="30"/>
      <c r="GT6745" s="30"/>
      <c r="GU6745" s="30"/>
      <c r="GV6745" s="30"/>
      <c r="GW6745" s="30"/>
      <c r="GX6745" s="30"/>
      <c r="GY6745" s="30"/>
      <c r="GZ6745" s="30"/>
      <c r="HA6745" s="30"/>
      <c r="HB6745" s="30"/>
      <c r="HC6745" s="30"/>
      <c r="HD6745" s="30"/>
      <c r="HE6745" s="30"/>
      <c r="HF6745" s="30"/>
      <c r="HG6745" s="30"/>
      <c r="HH6745" s="30"/>
      <c r="HI6745" s="30"/>
      <c r="HJ6745" s="30"/>
      <c r="HK6745" s="30"/>
      <c r="HL6745" s="30"/>
      <c r="HM6745" s="30"/>
      <c r="HN6745" s="30"/>
      <c r="HO6745" s="30"/>
      <c r="HP6745" s="30"/>
      <c r="HQ6745" s="30"/>
      <c r="HR6745" s="30"/>
      <c r="HS6745" s="30"/>
      <c r="HT6745" s="30"/>
      <c r="HU6745" s="30"/>
      <c r="HV6745" s="30"/>
      <c r="HW6745" s="30"/>
    </row>
    <row r="6746" spans="1:231" s="588" customFormat="1">
      <c r="A6746" s="87">
        <v>42</v>
      </c>
      <c r="B6746" s="594" t="s">
        <v>7820</v>
      </c>
      <c r="C6746" s="595" t="s">
        <v>7818</v>
      </c>
      <c r="D6746" s="595" t="s">
        <v>1808</v>
      </c>
      <c r="E6746" s="584">
        <f t="shared" si="433"/>
        <v>2</v>
      </c>
      <c r="F6746" s="192"/>
      <c r="G6746" s="192">
        <v>2</v>
      </c>
      <c r="H6746" s="192"/>
      <c r="I6746" s="30"/>
      <c r="J6746" s="30"/>
      <c r="K6746" s="30"/>
      <c r="L6746" s="30"/>
      <c r="M6746" s="30"/>
      <c r="N6746" s="30"/>
      <c r="O6746" s="30"/>
      <c r="P6746" s="30"/>
      <c r="Q6746" s="30"/>
      <c r="R6746" s="30"/>
      <c r="S6746" s="30"/>
      <c r="T6746" s="30"/>
      <c r="U6746" s="30"/>
      <c r="V6746" s="30"/>
      <c r="W6746" s="30"/>
      <c r="X6746" s="30"/>
      <c r="Y6746" s="30"/>
      <c r="Z6746" s="30"/>
      <c r="AA6746" s="30"/>
      <c r="AB6746" s="30"/>
      <c r="AC6746" s="30"/>
      <c r="AD6746" s="30"/>
      <c r="AE6746" s="30"/>
      <c r="AF6746" s="30"/>
      <c r="AG6746" s="30"/>
      <c r="AH6746" s="30"/>
      <c r="AI6746" s="30"/>
      <c r="AJ6746" s="30"/>
      <c r="AK6746" s="30"/>
      <c r="AL6746" s="30"/>
      <c r="AM6746" s="30"/>
      <c r="AN6746" s="30"/>
      <c r="AO6746" s="30"/>
      <c r="AP6746" s="30"/>
      <c r="AQ6746" s="30"/>
      <c r="AR6746" s="30"/>
      <c r="AS6746" s="30"/>
      <c r="AT6746" s="30"/>
      <c r="AU6746" s="30"/>
      <c r="AV6746" s="30"/>
      <c r="AW6746" s="30"/>
      <c r="AX6746" s="30"/>
      <c r="AY6746" s="30"/>
      <c r="AZ6746" s="30"/>
      <c r="BA6746" s="30"/>
      <c r="BB6746" s="30"/>
      <c r="BC6746" s="30"/>
      <c r="BD6746" s="30"/>
      <c r="BE6746" s="30"/>
      <c r="BF6746" s="30"/>
      <c r="BG6746" s="30"/>
      <c r="BH6746" s="30"/>
      <c r="BI6746" s="30"/>
      <c r="BJ6746" s="30"/>
      <c r="BK6746" s="30"/>
      <c r="BL6746" s="30"/>
      <c r="BM6746" s="30"/>
      <c r="BN6746" s="30"/>
      <c r="BO6746" s="30"/>
      <c r="BP6746" s="30"/>
      <c r="BQ6746" s="30"/>
      <c r="BR6746" s="30"/>
      <c r="BS6746" s="30"/>
      <c r="BT6746" s="30"/>
      <c r="BU6746" s="30"/>
      <c r="BV6746" s="30"/>
      <c r="BW6746" s="30"/>
      <c r="BX6746" s="30"/>
      <c r="BY6746" s="30"/>
      <c r="BZ6746" s="30"/>
      <c r="CA6746" s="30"/>
      <c r="CB6746" s="30"/>
      <c r="CC6746" s="30"/>
      <c r="CD6746" s="30"/>
      <c r="CE6746" s="30"/>
      <c r="CF6746" s="30"/>
      <c r="CG6746" s="30"/>
      <c r="CH6746" s="30"/>
      <c r="CI6746" s="30"/>
      <c r="CJ6746" s="30"/>
      <c r="CK6746" s="30"/>
      <c r="CL6746" s="30"/>
      <c r="CM6746" s="30"/>
      <c r="CN6746" s="30"/>
      <c r="CO6746" s="30"/>
      <c r="CP6746" s="30"/>
      <c r="CQ6746" s="30"/>
      <c r="CR6746" s="30"/>
      <c r="CS6746" s="30"/>
      <c r="CT6746" s="30"/>
      <c r="CU6746" s="30"/>
      <c r="CV6746" s="30"/>
      <c r="CW6746" s="30"/>
      <c r="CX6746" s="30"/>
      <c r="CY6746" s="30"/>
      <c r="CZ6746" s="30"/>
      <c r="DA6746" s="30"/>
      <c r="DB6746" s="30"/>
      <c r="DC6746" s="30"/>
      <c r="DD6746" s="30"/>
      <c r="DE6746" s="30"/>
      <c r="DF6746" s="30"/>
      <c r="DG6746" s="30"/>
      <c r="DH6746" s="30"/>
      <c r="DI6746" s="30"/>
      <c r="DJ6746" s="30"/>
      <c r="DK6746" s="30"/>
      <c r="DL6746" s="30"/>
      <c r="DM6746" s="30"/>
      <c r="DN6746" s="30"/>
      <c r="DO6746" s="30"/>
      <c r="DP6746" s="30"/>
      <c r="DQ6746" s="30"/>
      <c r="DR6746" s="30"/>
      <c r="DS6746" s="30"/>
      <c r="DT6746" s="30"/>
      <c r="DU6746" s="30"/>
      <c r="DV6746" s="30"/>
      <c r="DW6746" s="30"/>
      <c r="DX6746" s="30"/>
      <c r="DY6746" s="30"/>
      <c r="DZ6746" s="30"/>
      <c r="EA6746" s="30"/>
      <c r="EB6746" s="30"/>
      <c r="EC6746" s="30"/>
      <c r="ED6746" s="30"/>
      <c r="EE6746" s="30"/>
      <c r="EF6746" s="30"/>
      <c r="EG6746" s="30"/>
      <c r="EH6746" s="30"/>
      <c r="EI6746" s="30"/>
      <c r="EJ6746" s="30"/>
      <c r="EK6746" s="30"/>
      <c r="EL6746" s="30"/>
      <c r="EM6746" s="30"/>
      <c r="EN6746" s="30"/>
      <c r="EO6746" s="30"/>
      <c r="EP6746" s="30"/>
      <c r="EQ6746" s="30"/>
      <c r="ER6746" s="30"/>
      <c r="ES6746" s="30"/>
      <c r="ET6746" s="30"/>
      <c r="EU6746" s="30"/>
      <c r="EV6746" s="30"/>
      <c r="EW6746" s="30"/>
      <c r="EX6746" s="30"/>
      <c r="EY6746" s="30"/>
      <c r="EZ6746" s="30"/>
      <c r="FA6746" s="30"/>
      <c r="FB6746" s="30"/>
      <c r="FC6746" s="30"/>
      <c r="FD6746" s="30"/>
      <c r="FE6746" s="30"/>
      <c r="FF6746" s="30"/>
      <c r="FG6746" s="30"/>
      <c r="FH6746" s="30"/>
      <c r="FI6746" s="30"/>
      <c r="FJ6746" s="30"/>
      <c r="FK6746" s="30"/>
      <c r="FL6746" s="30"/>
      <c r="FM6746" s="30"/>
      <c r="FN6746" s="30"/>
      <c r="FO6746" s="30"/>
      <c r="FP6746" s="30"/>
      <c r="FQ6746" s="30"/>
      <c r="FR6746" s="30"/>
      <c r="FS6746" s="30"/>
      <c r="FT6746" s="30"/>
      <c r="FU6746" s="30"/>
      <c r="FV6746" s="30"/>
      <c r="FW6746" s="30"/>
      <c r="FX6746" s="30"/>
      <c r="FY6746" s="30"/>
      <c r="FZ6746" s="30"/>
      <c r="GA6746" s="30"/>
      <c r="GB6746" s="30"/>
      <c r="GC6746" s="30"/>
      <c r="GD6746" s="30"/>
      <c r="GE6746" s="30"/>
      <c r="GF6746" s="30"/>
      <c r="GG6746" s="30"/>
      <c r="GH6746" s="30"/>
      <c r="GI6746" s="30"/>
      <c r="GJ6746" s="30"/>
      <c r="GK6746" s="30"/>
      <c r="GL6746" s="30"/>
      <c r="GM6746" s="30"/>
      <c r="GN6746" s="30"/>
      <c r="GO6746" s="30"/>
      <c r="GP6746" s="30"/>
      <c r="GQ6746" s="30"/>
      <c r="GR6746" s="30"/>
      <c r="GS6746" s="30"/>
      <c r="GT6746" s="30"/>
      <c r="GU6746" s="30"/>
      <c r="GV6746" s="30"/>
      <c r="GW6746" s="30"/>
      <c r="GX6746" s="30"/>
      <c r="GY6746" s="30"/>
      <c r="GZ6746" s="30"/>
      <c r="HA6746" s="30"/>
      <c r="HB6746" s="30"/>
      <c r="HC6746" s="30"/>
      <c r="HD6746" s="30"/>
      <c r="HE6746" s="30"/>
      <c r="HF6746" s="30"/>
      <c r="HG6746" s="30"/>
      <c r="HH6746" s="30"/>
      <c r="HI6746" s="30"/>
      <c r="HJ6746" s="30"/>
      <c r="HK6746" s="30"/>
      <c r="HL6746" s="30"/>
      <c r="HM6746" s="30"/>
      <c r="HN6746" s="30"/>
      <c r="HO6746" s="30"/>
      <c r="HP6746" s="30"/>
      <c r="HQ6746" s="30"/>
      <c r="HR6746" s="30"/>
      <c r="HS6746" s="30"/>
      <c r="HT6746" s="30"/>
      <c r="HU6746" s="30"/>
      <c r="HV6746" s="30"/>
      <c r="HW6746" s="30"/>
    </row>
    <row r="6747" spans="1:231" s="588" customFormat="1">
      <c r="A6747" s="87">
        <v>43</v>
      </c>
      <c r="B6747" s="594" t="s">
        <v>7821</v>
      </c>
      <c r="C6747" s="595" t="s">
        <v>7818</v>
      </c>
      <c r="D6747" s="595" t="s">
        <v>1808</v>
      </c>
      <c r="E6747" s="584">
        <f t="shared" si="433"/>
        <v>0</v>
      </c>
      <c r="F6747" s="192"/>
      <c r="G6747" s="192"/>
      <c r="H6747" s="192"/>
      <c r="I6747" s="30"/>
      <c r="J6747" s="30"/>
      <c r="K6747" s="30"/>
      <c r="L6747" s="30"/>
      <c r="M6747" s="30"/>
      <c r="N6747" s="30"/>
      <c r="O6747" s="30"/>
      <c r="P6747" s="30"/>
      <c r="Q6747" s="30"/>
      <c r="R6747" s="30"/>
      <c r="S6747" s="30"/>
      <c r="T6747" s="30"/>
      <c r="U6747" s="30"/>
      <c r="V6747" s="30"/>
      <c r="W6747" s="30"/>
      <c r="X6747" s="30"/>
      <c r="Y6747" s="30"/>
      <c r="Z6747" s="30"/>
      <c r="AA6747" s="30"/>
      <c r="AB6747" s="30"/>
      <c r="AC6747" s="30"/>
      <c r="AD6747" s="30"/>
      <c r="AE6747" s="30"/>
      <c r="AF6747" s="30"/>
      <c r="AG6747" s="30"/>
      <c r="AH6747" s="30"/>
      <c r="AI6747" s="30"/>
      <c r="AJ6747" s="30"/>
      <c r="AK6747" s="30"/>
      <c r="AL6747" s="30"/>
      <c r="AM6747" s="30"/>
      <c r="AN6747" s="30"/>
      <c r="AO6747" s="30"/>
      <c r="AP6747" s="30"/>
      <c r="AQ6747" s="30"/>
      <c r="AR6747" s="30"/>
      <c r="AS6747" s="30"/>
      <c r="AT6747" s="30"/>
      <c r="AU6747" s="30"/>
      <c r="AV6747" s="30"/>
      <c r="AW6747" s="30"/>
      <c r="AX6747" s="30"/>
      <c r="AY6747" s="30"/>
      <c r="AZ6747" s="30"/>
      <c r="BA6747" s="30"/>
      <c r="BB6747" s="30"/>
      <c r="BC6747" s="30"/>
      <c r="BD6747" s="30"/>
      <c r="BE6747" s="30"/>
      <c r="BF6747" s="30"/>
      <c r="BG6747" s="30"/>
      <c r="BH6747" s="30"/>
      <c r="BI6747" s="30"/>
      <c r="BJ6747" s="30"/>
      <c r="BK6747" s="30"/>
      <c r="BL6747" s="30"/>
      <c r="BM6747" s="30"/>
      <c r="BN6747" s="30"/>
      <c r="BO6747" s="30"/>
      <c r="BP6747" s="30"/>
      <c r="BQ6747" s="30"/>
      <c r="BR6747" s="30"/>
      <c r="BS6747" s="30"/>
      <c r="BT6747" s="30"/>
      <c r="BU6747" s="30"/>
      <c r="BV6747" s="30"/>
      <c r="BW6747" s="30"/>
      <c r="BX6747" s="30"/>
      <c r="BY6747" s="30"/>
      <c r="BZ6747" s="30"/>
      <c r="CA6747" s="30"/>
      <c r="CB6747" s="30"/>
      <c r="CC6747" s="30"/>
      <c r="CD6747" s="30"/>
      <c r="CE6747" s="30"/>
      <c r="CF6747" s="30"/>
      <c r="CG6747" s="30"/>
      <c r="CH6747" s="30"/>
      <c r="CI6747" s="30"/>
      <c r="CJ6747" s="30"/>
      <c r="CK6747" s="30"/>
      <c r="CL6747" s="30"/>
      <c r="CM6747" s="30"/>
      <c r="CN6747" s="30"/>
      <c r="CO6747" s="30"/>
      <c r="CP6747" s="30"/>
      <c r="CQ6747" s="30"/>
      <c r="CR6747" s="30"/>
      <c r="CS6747" s="30"/>
      <c r="CT6747" s="30"/>
      <c r="CU6747" s="30"/>
      <c r="CV6747" s="30"/>
      <c r="CW6747" s="30"/>
      <c r="CX6747" s="30"/>
      <c r="CY6747" s="30"/>
      <c r="CZ6747" s="30"/>
      <c r="DA6747" s="30"/>
      <c r="DB6747" s="30"/>
      <c r="DC6747" s="30"/>
      <c r="DD6747" s="30"/>
      <c r="DE6747" s="30"/>
      <c r="DF6747" s="30"/>
      <c r="DG6747" s="30"/>
      <c r="DH6747" s="30"/>
      <c r="DI6747" s="30"/>
      <c r="DJ6747" s="30"/>
      <c r="DK6747" s="30"/>
      <c r="DL6747" s="30"/>
      <c r="DM6747" s="30"/>
      <c r="DN6747" s="30"/>
      <c r="DO6747" s="30"/>
      <c r="DP6747" s="30"/>
      <c r="DQ6747" s="30"/>
      <c r="DR6747" s="30"/>
      <c r="DS6747" s="30"/>
      <c r="DT6747" s="30"/>
      <c r="DU6747" s="30"/>
      <c r="DV6747" s="30"/>
      <c r="DW6747" s="30"/>
      <c r="DX6747" s="30"/>
      <c r="DY6747" s="30"/>
      <c r="DZ6747" s="30"/>
      <c r="EA6747" s="30"/>
      <c r="EB6747" s="30"/>
      <c r="EC6747" s="30"/>
      <c r="ED6747" s="30"/>
      <c r="EE6747" s="30"/>
      <c r="EF6747" s="30"/>
      <c r="EG6747" s="30"/>
      <c r="EH6747" s="30"/>
      <c r="EI6747" s="30"/>
      <c r="EJ6747" s="30"/>
      <c r="EK6747" s="30"/>
      <c r="EL6747" s="30"/>
      <c r="EM6747" s="30"/>
      <c r="EN6747" s="30"/>
      <c r="EO6747" s="30"/>
      <c r="EP6747" s="30"/>
      <c r="EQ6747" s="30"/>
      <c r="ER6747" s="30"/>
      <c r="ES6747" s="30"/>
      <c r="ET6747" s="30"/>
      <c r="EU6747" s="30"/>
      <c r="EV6747" s="30"/>
      <c r="EW6747" s="30"/>
      <c r="EX6747" s="30"/>
      <c r="EY6747" s="30"/>
      <c r="EZ6747" s="30"/>
      <c r="FA6747" s="30"/>
      <c r="FB6747" s="30"/>
      <c r="FC6747" s="30"/>
      <c r="FD6747" s="30"/>
      <c r="FE6747" s="30"/>
      <c r="FF6747" s="30"/>
      <c r="FG6747" s="30"/>
      <c r="FH6747" s="30"/>
      <c r="FI6747" s="30"/>
      <c r="FJ6747" s="30"/>
      <c r="FK6747" s="30"/>
      <c r="FL6747" s="30"/>
      <c r="FM6747" s="30"/>
      <c r="FN6747" s="30"/>
      <c r="FO6747" s="30"/>
      <c r="FP6747" s="30"/>
      <c r="FQ6747" s="30"/>
      <c r="FR6747" s="30"/>
      <c r="FS6747" s="30"/>
      <c r="FT6747" s="30"/>
      <c r="FU6747" s="30"/>
      <c r="FV6747" s="30"/>
      <c r="FW6747" s="30"/>
      <c r="FX6747" s="30"/>
      <c r="FY6747" s="30"/>
      <c r="FZ6747" s="30"/>
      <c r="GA6747" s="30"/>
      <c r="GB6747" s="30"/>
      <c r="GC6747" s="30"/>
      <c r="GD6747" s="30"/>
      <c r="GE6747" s="30"/>
      <c r="GF6747" s="30"/>
      <c r="GG6747" s="30"/>
      <c r="GH6747" s="30"/>
      <c r="GI6747" s="30"/>
      <c r="GJ6747" s="30"/>
      <c r="GK6747" s="30"/>
      <c r="GL6747" s="30"/>
      <c r="GM6747" s="30"/>
      <c r="GN6747" s="30"/>
      <c r="GO6747" s="30"/>
      <c r="GP6747" s="30"/>
      <c r="GQ6747" s="30"/>
      <c r="GR6747" s="30"/>
      <c r="GS6747" s="30"/>
      <c r="GT6747" s="30"/>
      <c r="GU6747" s="30"/>
      <c r="GV6747" s="30"/>
      <c r="GW6747" s="30"/>
      <c r="GX6747" s="30"/>
      <c r="GY6747" s="30"/>
      <c r="GZ6747" s="30"/>
      <c r="HA6747" s="30"/>
      <c r="HB6747" s="30"/>
      <c r="HC6747" s="30"/>
      <c r="HD6747" s="30"/>
      <c r="HE6747" s="30"/>
      <c r="HF6747" s="30"/>
      <c r="HG6747" s="30"/>
      <c r="HH6747" s="30"/>
      <c r="HI6747" s="30"/>
      <c r="HJ6747" s="30"/>
      <c r="HK6747" s="30"/>
      <c r="HL6747" s="30"/>
      <c r="HM6747" s="30"/>
      <c r="HN6747" s="30"/>
      <c r="HO6747" s="30"/>
      <c r="HP6747" s="30"/>
      <c r="HQ6747" s="30"/>
      <c r="HR6747" s="30"/>
      <c r="HS6747" s="30"/>
      <c r="HT6747" s="30"/>
      <c r="HU6747" s="30"/>
      <c r="HV6747" s="30"/>
      <c r="HW6747" s="30"/>
    </row>
    <row r="6748" spans="1:231" s="588" customFormat="1">
      <c r="A6748" s="87">
        <v>44</v>
      </c>
      <c r="B6748" s="594" t="s">
        <v>7822</v>
      </c>
      <c r="C6748" s="595" t="s">
        <v>7818</v>
      </c>
      <c r="D6748" s="595" t="s">
        <v>1808</v>
      </c>
      <c r="E6748" s="584">
        <f t="shared" si="433"/>
        <v>4</v>
      </c>
      <c r="F6748" s="192"/>
      <c r="G6748" s="192">
        <v>4</v>
      </c>
      <c r="H6748" s="192"/>
      <c r="I6748" s="30"/>
      <c r="J6748" s="30"/>
      <c r="K6748" s="30"/>
      <c r="L6748" s="30"/>
      <c r="M6748" s="30"/>
      <c r="N6748" s="30"/>
      <c r="O6748" s="30"/>
      <c r="P6748" s="30"/>
      <c r="Q6748" s="30"/>
      <c r="R6748" s="30"/>
      <c r="S6748" s="30"/>
      <c r="T6748" s="30"/>
      <c r="U6748" s="30"/>
      <c r="V6748" s="30"/>
      <c r="W6748" s="30"/>
      <c r="X6748" s="30"/>
      <c r="Y6748" s="30"/>
      <c r="Z6748" s="30"/>
      <c r="AA6748" s="30"/>
      <c r="AB6748" s="30"/>
      <c r="AC6748" s="30"/>
      <c r="AD6748" s="30"/>
      <c r="AE6748" s="30"/>
      <c r="AF6748" s="30"/>
      <c r="AG6748" s="30"/>
      <c r="AH6748" s="30"/>
      <c r="AI6748" s="30"/>
      <c r="AJ6748" s="30"/>
      <c r="AK6748" s="30"/>
      <c r="AL6748" s="30"/>
      <c r="AM6748" s="30"/>
      <c r="AN6748" s="30"/>
      <c r="AO6748" s="30"/>
      <c r="AP6748" s="30"/>
      <c r="AQ6748" s="30"/>
      <c r="AR6748" s="30"/>
      <c r="AS6748" s="30"/>
      <c r="AT6748" s="30"/>
      <c r="AU6748" s="30"/>
      <c r="AV6748" s="30"/>
      <c r="AW6748" s="30"/>
      <c r="AX6748" s="30"/>
      <c r="AY6748" s="30"/>
      <c r="AZ6748" s="30"/>
      <c r="BA6748" s="30"/>
      <c r="BB6748" s="30"/>
      <c r="BC6748" s="30"/>
      <c r="BD6748" s="30"/>
      <c r="BE6748" s="30"/>
      <c r="BF6748" s="30"/>
      <c r="BG6748" s="30"/>
      <c r="BH6748" s="30"/>
      <c r="BI6748" s="30"/>
      <c r="BJ6748" s="30"/>
      <c r="BK6748" s="30"/>
      <c r="BL6748" s="30"/>
      <c r="BM6748" s="30"/>
      <c r="BN6748" s="30"/>
      <c r="BO6748" s="30"/>
      <c r="BP6748" s="30"/>
      <c r="BQ6748" s="30"/>
      <c r="BR6748" s="30"/>
      <c r="BS6748" s="30"/>
      <c r="BT6748" s="30"/>
      <c r="BU6748" s="30"/>
      <c r="BV6748" s="30"/>
      <c r="BW6748" s="30"/>
      <c r="BX6748" s="30"/>
      <c r="BY6748" s="30"/>
      <c r="BZ6748" s="30"/>
      <c r="CA6748" s="30"/>
      <c r="CB6748" s="30"/>
      <c r="CC6748" s="30"/>
      <c r="CD6748" s="30"/>
      <c r="CE6748" s="30"/>
      <c r="CF6748" s="30"/>
      <c r="CG6748" s="30"/>
      <c r="CH6748" s="30"/>
      <c r="CI6748" s="30"/>
      <c r="CJ6748" s="30"/>
      <c r="CK6748" s="30"/>
      <c r="CL6748" s="30"/>
      <c r="CM6748" s="30"/>
      <c r="CN6748" s="30"/>
      <c r="CO6748" s="30"/>
      <c r="CP6748" s="30"/>
      <c r="CQ6748" s="30"/>
      <c r="CR6748" s="30"/>
      <c r="CS6748" s="30"/>
      <c r="CT6748" s="30"/>
      <c r="CU6748" s="30"/>
      <c r="CV6748" s="30"/>
      <c r="CW6748" s="30"/>
      <c r="CX6748" s="30"/>
      <c r="CY6748" s="30"/>
      <c r="CZ6748" s="30"/>
      <c r="DA6748" s="30"/>
      <c r="DB6748" s="30"/>
      <c r="DC6748" s="30"/>
      <c r="DD6748" s="30"/>
      <c r="DE6748" s="30"/>
      <c r="DF6748" s="30"/>
      <c r="DG6748" s="30"/>
      <c r="DH6748" s="30"/>
      <c r="DI6748" s="30"/>
      <c r="DJ6748" s="30"/>
      <c r="DK6748" s="30"/>
      <c r="DL6748" s="30"/>
      <c r="DM6748" s="30"/>
      <c r="DN6748" s="30"/>
      <c r="DO6748" s="30"/>
      <c r="DP6748" s="30"/>
      <c r="DQ6748" s="30"/>
      <c r="DR6748" s="30"/>
      <c r="DS6748" s="30"/>
      <c r="DT6748" s="30"/>
      <c r="DU6748" s="30"/>
      <c r="DV6748" s="30"/>
      <c r="DW6748" s="30"/>
      <c r="DX6748" s="30"/>
      <c r="DY6748" s="30"/>
      <c r="DZ6748" s="30"/>
      <c r="EA6748" s="30"/>
      <c r="EB6748" s="30"/>
      <c r="EC6748" s="30"/>
      <c r="ED6748" s="30"/>
      <c r="EE6748" s="30"/>
      <c r="EF6748" s="30"/>
      <c r="EG6748" s="30"/>
      <c r="EH6748" s="30"/>
      <c r="EI6748" s="30"/>
      <c r="EJ6748" s="30"/>
      <c r="EK6748" s="30"/>
      <c r="EL6748" s="30"/>
      <c r="EM6748" s="30"/>
      <c r="EN6748" s="30"/>
      <c r="EO6748" s="30"/>
      <c r="EP6748" s="30"/>
      <c r="EQ6748" s="30"/>
      <c r="ER6748" s="30"/>
      <c r="ES6748" s="30"/>
      <c r="ET6748" s="30"/>
      <c r="EU6748" s="30"/>
      <c r="EV6748" s="30"/>
      <c r="EW6748" s="30"/>
      <c r="EX6748" s="30"/>
      <c r="EY6748" s="30"/>
      <c r="EZ6748" s="30"/>
      <c r="FA6748" s="30"/>
      <c r="FB6748" s="30"/>
      <c r="FC6748" s="30"/>
      <c r="FD6748" s="30"/>
      <c r="FE6748" s="30"/>
      <c r="FF6748" s="30"/>
      <c r="FG6748" s="30"/>
      <c r="FH6748" s="30"/>
      <c r="FI6748" s="30"/>
      <c r="FJ6748" s="30"/>
      <c r="FK6748" s="30"/>
      <c r="FL6748" s="30"/>
      <c r="FM6748" s="30"/>
      <c r="FN6748" s="30"/>
      <c r="FO6748" s="30"/>
      <c r="FP6748" s="30"/>
      <c r="FQ6748" s="30"/>
      <c r="FR6748" s="30"/>
      <c r="FS6748" s="30"/>
      <c r="FT6748" s="30"/>
      <c r="FU6748" s="30"/>
      <c r="FV6748" s="30"/>
      <c r="FW6748" s="30"/>
      <c r="FX6748" s="30"/>
      <c r="FY6748" s="30"/>
      <c r="FZ6748" s="30"/>
      <c r="GA6748" s="30"/>
      <c r="GB6748" s="30"/>
      <c r="GC6748" s="30"/>
      <c r="GD6748" s="30"/>
      <c r="GE6748" s="30"/>
      <c r="GF6748" s="30"/>
      <c r="GG6748" s="30"/>
      <c r="GH6748" s="30"/>
      <c r="GI6748" s="30"/>
      <c r="GJ6748" s="30"/>
      <c r="GK6748" s="30"/>
      <c r="GL6748" s="30"/>
      <c r="GM6748" s="30"/>
      <c r="GN6748" s="30"/>
      <c r="GO6748" s="30"/>
      <c r="GP6748" s="30"/>
      <c r="GQ6748" s="30"/>
      <c r="GR6748" s="30"/>
      <c r="GS6748" s="30"/>
      <c r="GT6748" s="30"/>
      <c r="GU6748" s="30"/>
      <c r="GV6748" s="30"/>
      <c r="GW6748" s="30"/>
      <c r="GX6748" s="30"/>
      <c r="GY6748" s="30"/>
      <c r="GZ6748" s="30"/>
      <c r="HA6748" s="30"/>
      <c r="HB6748" s="30"/>
      <c r="HC6748" s="30"/>
      <c r="HD6748" s="30"/>
      <c r="HE6748" s="30"/>
      <c r="HF6748" s="30"/>
      <c r="HG6748" s="30"/>
      <c r="HH6748" s="30"/>
      <c r="HI6748" s="30"/>
      <c r="HJ6748" s="30"/>
      <c r="HK6748" s="30"/>
      <c r="HL6748" s="30"/>
      <c r="HM6748" s="30"/>
      <c r="HN6748" s="30"/>
      <c r="HO6748" s="30"/>
      <c r="HP6748" s="30"/>
      <c r="HQ6748" s="30"/>
      <c r="HR6748" s="30"/>
      <c r="HS6748" s="30"/>
      <c r="HT6748" s="30"/>
      <c r="HU6748" s="30"/>
      <c r="HV6748" s="30"/>
      <c r="HW6748" s="30"/>
    </row>
    <row r="6749" spans="1:231" s="588" customFormat="1">
      <c r="A6749" s="87">
        <v>45</v>
      </c>
      <c r="B6749" s="594" t="s">
        <v>7823</v>
      </c>
      <c r="C6749" s="596" t="s">
        <v>7771</v>
      </c>
      <c r="D6749" s="596" t="s">
        <v>1808</v>
      </c>
      <c r="E6749" s="584">
        <f t="shared" si="433"/>
        <v>0</v>
      </c>
      <c r="F6749" s="192"/>
      <c r="G6749" s="192"/>
      <c r="H6749" s="192"/>
      <c r="I6749" s="30"/>
      <c r="J6749" s="30"/>
      <c r="K6749" s="30"/>
      <c r="L6749" s="30"/>
      <c r="M6749" s="30"/>
      <c r="N6749" s="30"/>
      <c r="O6749" s="30"/>
      <c r="P6749" s="30"/>
      <c r="Q6749" s="30"/>
      <c r="R6749" s="30"/>
      <c r="S6749" s="30"/>
      <c r="T6749" s="30"/>
      <c r="U6749" s="30"/>
      <c r="V6749" s="30"/>
      <c r="W6749" s="30"/>
      <c r="X6749" s="30"/>
      <c r="Y6749" s="30"/>
      <c r="Z6749" s="30"/>
      <c r="AA6749" s="30"/>
      <c r="AB6749" s="30"/>
      <c r="AC6749" s="30"/>
      <c r="AD6749" s="30"/>
      <c r="AE6749" s="30"/>
      <c r="AF6749" s="30"/>
      <c r="AG6749" s="30"/>
      <c r="AH6749" s="30"/>
      <c r="AI6749" s="30"/>
      <c r="AJ6749" s="30"/>
      <c r="AK6749" s="30"/>
      <c r="AL6749" s="30"/>
      <c r="AM6749" s="30"/>
      <c r="AN6749" s="30"/>
      <c r="AO6749" s="30"/>
      <c r="AP6749" s="30"/>
      <c r="AQ6749" s="30"/>
      <c r="AR6749" s="30"/>
      <c r="AS6749" s="30"/>
      <c r="AT6749" s="30"/>
      <c r="AU6749" s="30"/>
      <c r="AV6749" s="30"/>
      <c r="AW6749" s="30"/>
      <c r="AX6749" s="30"/>
      <c r="AY6749" s="30"/>
      <c r="AZ6749" s="30"/>
      <c r="BA6749" s="30"/>
      <c r="BB6749" s="30"/>
      <c r="BC6749" s="30"/>
      <c r="BD6749" s="30"/>
      <c r="BE6749" s="30"/>
      <c r="BF6749" s="30"/>
      <c r="BG6749" s="30"/>
      <c r="BH6749" s="30"/>
      <c r="BI6749" s="30"/>
      <c r="BJ6749" s="30"/>
      <c r="BK6749" s="30"/>
      <c r="BL6749" s="30"/>
      <c r="BM6749" s="30"/>
      <c r="BN6749" s="30"/>
      <c r="BO6749" s="30"/>
      <c r="BP6749" s="30"/>
      <c r="BQ6749" s="30"/>
      <c r="BR6749" s="30"/>
      <c r="BS6749" s="30"/>
      <c r="BT6749" s="30"/>
      <c r="BU6749" s="30"/>
      <c r="BV6749" s="30"/>
      <c r="BW6749" s="30"/>
      <c r="BX6749" s="30"/>
      <c r="BY6749" s="30"/>
      <c r="BZ6749" s="30"/>
      <c r="CA6749" s="30"/>
      <c r="CB6749" s="30"/>
      <c r="CC6749" s="30"/>
      <c r="CD6749" s="30"/>
      <c r="CE6749" s="30"/>
      <c r="CF6749" s="30"/>
      <c r="CG6749" s="30"/>
      <c r="CH6749" s="30"/>
      <c r="CI6749" s="30"/>
      <c r="CJ6749" s="30"/>
      <c r="CK6749" s="30"/>
      <c r="CL6749" s="30"/>
      <c r="CM6749" s="30"/>
      <c r="CN6749" s="30"/>
      <c r="CO6749" s="30"/>
      <c r="CP6749" s="30"/>
      <c r="CQ6749" s="30"/>
      <c r="CR6749" s="30"/>
      <c r="CS6749" s="30"/>
      <c r="CT6749" s="30"/>
      <c r="CU6749" s="30"/>
      <c r="CV6749" s="30"/>
      <c r="CW6749" s="30"/>
      <c r="CX6749" s="30"/>
      <c r="CY6749" s="30"/>
      <c r="CZ6749" s="30"/>
      <c r="DA6749" s="30"/>
      <c r="DB6749" s="30"/>
      <c r="DC6749" s="30"/>
      <c r="DD6749" s="30"/>
      <c r="DE6749" s="30"/>
      <c r="DF6749" s="30"/>
      <c r="DG6749" s="30"/>
      <c r="DH6749" s="30"/>
      <c r="DI6749" s="30"/>
      <c r="DJ6749" s="30"/>
      <c r="DK6749" s="30"/>
      <c r="DL6749" s="30"/>
      <c r="DM6749" s="30"/>
      <c r="DN6749" s="30"/>
      <c r="DO6749" s="30"/>
      <c r="DP6749" s="30"/>
      <c r="DQ6749" s="30"/>
      <c r="DR6749" s="30"/>
      <c r="DS6749" s="30"/>
      <c r="DT6749" s="30"/>
      <c r="DU6749" s="30"/>
      <c r="DV6749" s="30"/>
      <c r="DW6749" s="30"/>
      <c r="DX6749" s="30"/>
      <c r="DY6749" s="30"/>
      <c r="DZ6749" s="30"/>
      <c r="EA6749" s="30"/>
      <c r="EB6749" s="30"/>
      <c r="EC6749" s="30"/>
      <c r="ED6749" s="30"/>
      <c r="EE6749" s="30"/>
      <c r="EF6749" s="30"/>
      <c r="EG6749" s="30"/>
      <c r="EH6749" s="30"/>
      <c r="EI6749" s="30"/>
      <c r="EJ6749" s="30"/>
      <c r="EK6749" s="30"/>
      <c r="EL6749" s="30"/>
      <c r="EM6749" s="30"/>
      <c r="EN6749" s="30"/>
      <c r="EO6749" s="30"/>
      <c r="EP6749" s="30"/>
      <c r="EQ6749" s="30"/>
      <c r="ER6749" s="30"/>
      <c r="ES6749" s="30"/>
      <c r="ET6749" s="30"/>
      <c r="EU6749" s="30"/>
      <c r="EV6749" s="30"/>
      <c r="EW6749" s="30"/>
      <c r="EX6749" s="30"/>
      <c r="EY6749" s="30"/>
      <c r="EZ6749" s="30"/>
      <c r="FA6749" s="30"/>
      <c r="FB6749" s="30"/>
      <c r="FC6749" s="30"/>
      <c r="FD6749" s="30"/>
      <c r="FE6749" s="30"/>
      <c r="FF6749" s="30"/>
      <c r="FG6749" s="30"/>
      <c r="FH6749" s="30"/>
      <c r="FI6749" s="30"/>
      <c r="FJ6749" s="30"/>
      <c r="FK6749" s="30"/>
      <c r="FL6749" s="30"/>
      <c r="FM6749" s="30"/>
      <c r="FN6749" s="30"/>
      <c r="FO6749" s="30"/>
      <c r="FP6749" s="30"/>
      <c r="FQ6749" s="30"/>
      <c r="FR6749" s="30"/>
      <c r="FS6749" s="30"/>
      <c r="FT6749" s="30"/>
      <c r="FU6749" s="30"/>
      <c r="FV6749" s="30"/>
      <c r="FW6749" s="30"/>
      <c r="FX6749" s="30"/>
      <c r="FY6749" s="30"/>
      <c r="FZ6749" s="30"/>
      <c r="GA6749" s="30"/>
      <c r="GB6749" s="30"/>
      <c r="GC6749" s="30"/>
      <c r="GD6749" s="30"/>
      <c r="GE6749" s="30"/>
      <c r="GF6749" s="30"/>
      <c r="GG6749" s="30"/>
      <c r="GH6749" s="30"/>
      <c r="GI6749" s="30"/>
      <c r="GJ6749" s="30"/>
      <c r="GK6749" s="30"/>
      <c r="GL6749" s="30"/>
      <c r="GM6749" s="30"/>
      <c r="GN6749" s="30"/>
      <c r="GO6749" s="30"/>
      <c r="GP6749" s="30"/>
      <c r="GQ6749" s="30"/>
      <c r="GR6749" s="30"/>
      <c r="GS6749" s="30"/>
      <c r="GT6749" s="30"/>
      <c r="GU6749" s="30"/>
      <c r="GV6749" s="30"/>
      <c r="GW6749" s="30"/>
      <c r="GX6749" s="30"/>
      <c r="GY6749" s="30"/>
      <c r="GZ6749" s="30"/>
      <c r="HA6749" s="30"/>
      <c r="HB6749" s="30"/>
      <c r="HC6749" s="30"/>
      <c r="HD6749" s="30"/>
      <c r="HE6749" s="30"/>
      <c r="HF6749" s="30"/>
      <c r="HG6749" s="30"/>
      <c r="HH6749" s="30"/>
      <c r="HI6749" s="30"/>
      <c r="HJ6749" s="30"/>
      <c r="HK6749" s="30"/>
      <c r="HL6749" s="30"/>
      <c r="HM6749" s="30"/>
      <c r="HN6749" s="30"/>
      <c r="HO6749" s="30"/>
      <c r="HP6749" s="30"/>
      <c r="HQ6749" s="30"/>
      <c r="HR6749" s="30"/>
      <c r="HS6749" s="30"/>
      <c r="HT6749" s="30"/>
      <c r="HU6749" s="30"/>
      <c r="HV6749" s="30"/>
      <c r="HW6749" s="30"/>
    </row>
    <row r="6750" spans="1:231" s="588" customFormat="1">
      <c r="A6750" s="87">
        <v>46</v>
      </c>
      <c r="B6750" s="594" t="s">
        <v>7824</v>
      </c>
      <c r="C6750" s="597" t="s">
        <v>344</v>
      </c>
      <c r="D6750" s="597" t="s">
        <v>7825</v>
      </c>
      <c r="E6750" s="584">
        <f t="shared" si="433"/>
        <v>120</v>
      </c>
      <c r="F6750" s="192"/>
      <c r="G6750" s="192">
        <v>120</v>
      </c>
      <c r="H6750" s="192"/>
      <c r="I6750" s="30"/>
      <c r="J6750" s="30"/>
      <c r="K6750" s="30"/>
      <c r="L6750" s="30"/>
      <c r="M6750" s="30"/>
      <c r="N6750" s="30"/>
      <c r="O6750" s="30"/>
      <c r="P6750" s="30"/>
      <c r="Q6750" s="30"/>
      <c r="R6750" s="30"/>
      <c r="S6750" s="30"/>
      <c r="T6750" s="30"/>
      <c r="U6750" s="30"/>
      <c r="V6750" s="30"/>
      <c r="W6750" s="30"/>
      <c r="X6750" s="30"/>
      <c r="Y6750" s="30"/>
      <c r="Z6750" s="30"/>
      <c r="AA6750" s="30"/>
      <c r="AB6750" s="30"/>
      <c r="AC6750" s="30"/>
      <c r="AD6750" s="30"/>
      <c r="AE6750" s="30"/>
      <c r="AF6750" s="30"/>
      <c r="AG6750" s="30"/>
      <c r="AH6750" s="30"/>
      <c r="AI6750" s="30"/>
      <c r="AJ6750" s="30"/>
      <c r="AK6750" s="30"/>
      <c r="AL6750" s="30"/>
      <c r="AM6750" s="30"/>
      <c r="AN6750" s="30"/>
      <c r="AO6750" s="30"/>
      <c r="AP6750" s="30"/>
      <c r="AQ6750" s="30"/>
      <c r="AR6750" s="30"/>
      <c r="AS6750" s="30"/>
      <c r="AT6750" s="30"/>
      <c r="AU6750" s="30"/>
      <c r="AV6750" s="30"/>
      <c r="AW6750" s="30"/>
      <c r="AX6750" s="30"/>
      <c r="AY6750" s="30"/>
      <c r="AZ6750" s="30"/>
      <c r="BA6750" s="30"/>
      <c r="BB6750" s="30"/>
      <c r="BC6750" s="30"/>
      <c r="BD6750" s="30"/>
      <c r="BE6750" s="30"/>
      <c r="BF6750" s="30"/>
      <c r="BG6750" s="30"/>
      <c r="BH6750" s="30"/>
      <c r="BI6750" s="30"/>
      <c r="BJ6750" s="30"/>
      <c r="BK6750" s="30"/>
      <c r="BL6750" s="30"/>
      <c r="BM6750" s="30"/>
      <c r="BN6750" s="30"/>
      <c r="BO6750" s="30"/>
      <c r="BP6750" s="30"/>
      <c r="BQ6750" s="30"/>
      <c r="BR6750" s="30"/>
      <c r="BS6750" s="30"/>
      <c r="BT6750" s="30"/>
      <c r="BU6750" s="30"/>
      <c r="BV6750" s="30"/>
      <c r="BW6750" s="30"/>
      <c r="BX6750" s="30"/>
      <c r="BY6750" s="30"/>
      <c r="BZ6750" s="30"/>
      <c r="CA6750" s="30"/>
      <c r="CB6750" s="30"/>
      <c r="CC6750" s="30"/>
      <c r="CD6750" s="30"/>
      <c r="CE6750" s="30"/>
      <c r="CF6750" s="30"/>
      <c r="CG6750" s="30"/>
      <c r="CH6750" s="30"/>
      <c r="CI6750" s="30"/>
      <c r="CJ6750" s="30"/>
      <c r="CK6750" s="30"/>
      <c r="CL6750" s="30"/>
      <c r="CM6750" s="30"/>
      <c r="CN6750" s="30"/>
      <c r="CO6750" s="30"/>
      <c r="CP6750" s="30"/>
      <c r="CQ6750" s="30"/>
      <c r="CR6750" s="30"/>
      <c r="CS6750" s="30"/>
      <c r="CT6750" s="30"/>
      <c r="CU6750" s="30"/>
      <c r="CV6750" s="30"/>
      <c r="CW6750" s="30"/>
      <c r="CX6750" s="30"/>
      <c r="CY6750" s="30"/>
      <c r="CZ6750" s="30"/>
      <c r="DA6750" s="30"/>
      <c r="DB6750" s="30"/>
      <c r="DC6750" s="30"/>
      <c r="DD6750" s="30"/>
      <c r="DE6750" s="30"/>
      <c r="DF6750" s="30"/>
      <c r="DG6750" s="30"/>
      <c r="DH6750" s="30"/>
      <c r="DI6750" s="30"/>
      <c r="DJ6750" s="30"/>
      <c r="DK6750" s="30"/>
      <c r="DL6750" s="30"/>
      <c r="DM6750" s="30"/>
      <c r="DN6750" s="30"/>
      <c r="DO6750" s="30"/>
      <c r="DP6750" s="30"/>
      <c r="DQ6750" s="30"/>
      <c r="DR6750" s="30"/>
      <c r="DS6750" s="30"/>
      <c r="DT6750" s="30"/>
      <c r="DU6750" s="30"/>
      <c r="DV6750" s="30"/>
      <c r="DW6750" s="30"/>
      <c r="DX6750" s="30"/>
      <c r="DY6750" s="30"/>
      <c r="DZ6750" s="30"/>
      <c r="EA6750" s="30"/>
      <c r="EB6750" s="30"/>
      <c r="EC6750" s="30"/>
      <c r="ED6750" s="30"/>
      <c r="EE6750" s="30"/>
      <c r="EF6750" s="30"/>
      <c r="EG6750" s="30"/>
      <c r="EH6750" s="30"/>
      <c r="EI6750" s="30"/>
      <c r="EJ6750" s="30"/>
      <c r="EK6750" s="30"/>
      <c r="EL6750" s="30"/>
      <c r="EM6750" s="30"/>
      <c r="EN6750" s="30"/>
      <c r="EO6750" s="30"/>
      <c r="EP6750" s="30"/>
      <c r="EQ6750" s="30"/>
      <c r="ER6750" s="30"/>
      <c r="ES6750" s="30"/>
      <c r="ET6750" s="30"/>
      <c r="EU6750" s="30"/>
      <c r="EV6750" s="30"/>
      <c r="EW6750" s="30"/>
      <c r="EX6750" s="30"/>
      <c r="EY6750" s="30"/>
      <c r="EZ6750" s="30"/>
      <c r="FA6750" s="30"/>
      <c r="FB6750" s="30"/>
      <c r="FC6750" s="30"/>
      <c r="FD6750" s="30"/>
      <c r="FE6750" s="30"/>
      <c r="FF6750" s="30"/>
      <c r="FG6750" s="30"/>
      <c r="FH6750" s="30"/>
      <c r="FI6750" s="30"/>
      <c r="FJ6750" s="30"/>
      <c r="FK6750" s="30"/>
      <c r="FL6750" s="30"/>
      <c r="FM6750" s="30"/>
      <c r="FN6750" s="30"/>
      <c r="FO6750" s="30"/>
      <c r="FP6750" s="30"/>
      <c r="FQ6750" s="30"/>
      <c r="FR6750" s="30"/>
      <c r="FS6750" s="30"/>
      <c r="FT6750" s="30"/>
      <c r="FU6750" s="30"/>
      <c r="FV6750" s="30"/>
      <c r="FW6750" s="30"/>
      <c r="FX6750" s="30"/>
      <c r="FY6750" s="30"/>
      <c r="FZ6750" s="30"/>
      <c r="GA6750" s="30"/>
      <c r="GB6750" s="30"/>
      <c r="GC6750" s="30"/>
      <c r="GD6750" s="30"/>
      <c r="GE6750" s="30"/>
      <c r="GF6750" s="30"/>
      <c r="GG6750" s="30"/>
      <c r="GH6750" s="30"/>
      <c r="GI6750" s="30"/>
      <c r="GJ6750" s="30"/>
      <c r="GK6750" s="30"/>
      <c r="GL6750" s="30"/>
      <c r="GM6750" s="30"/>
      <c r="GN6750" s="30"/>
      <c r="GO6750" s="30"/>
      <c r="GP6750" s="30"/>
      <c r="GQ6750" s="30"/>
      <c r="GR6750" s="30"/>
      <c r="GS6750" s="30"/>
      <c r="GT6750" s="30"/>
      <c r="GU6750" s="30"/>
      <c r="GV6750" s="30"/>
      <c r="GW6750" s="30"/>
      <c r="GX6750" s="30"/>
      <c r="GY6750" s="30"/>
      <c r="GZ6750" s="30"/>
      <c r="HA6750" s="30"/>
      <c r="HB6750" s="30"/>
      <c r="HC6750" s="30"/>
      <c r="HD6750" s="30"/>
      <c r="HE6750" s="30"/>
      <c r="HF6750" s="30"/>
      <c r="HG6750" s="30"/>
      <c r="HH6750" s="30"/>
      <c r="HI6750" s="30"/>
      <c r="HJ6750" s="30"/>
      <c r="HK6750" s="30"/>
      <c r="HL6750" s="30"/>
      <c r="HM6750" s="30"/>
      <c r="HN6750" s="30"/>
      <c r="HO6750" s="30"/>
      <c r="HP6750" s="30"/>
      <c r="HQ6750" s="30"/>
      <c r="HR6750" s="30"/>
      <c r="HS6750" s="30"/>
      <c r="HT6750" s="30"/>
      <c r="HU6750" s="30"/>
      <c r="HV6750" s="30"/>
      <c r="HW6750" s="30"/>
    </row>
    <row r="6751" spans="1:231" s="588" customFormat="1">
      <c r="A6751" s="87">
        <v>47</v>
      </c>
      <c r="B6751" s="594" t="s">
        <v>7826</v>
      </c>
      <c r="C6751" s="597" t="s">
        <v>344</v>
      </c>
      <c r="D6751" s="597" t="s">
        <v>7825</v>
      </c>
      <c r="E6751" s="584">
        <f t="shared" si="433"/>
        <v>120</v>
      </c>
      <c r="F6751" s="192"/>
      <c r="G6751" s="192">
        <v>120</v>
      </c>
      <c r="H6751" s="192"/>
      <c r="I6751" s="30"/>
      <c r="J6751" s="30"/>
      <c r="K6751" s="30"/>
      <c r="L6751" s="30"/>
      <c r="M6751" s="30"/>
      <c r="N6751" s="30"/>
      <c r="O6751" s="30"/>
      <c r="P6751" s="30"/>
      <c r="Q6751" s="30"/>
      <c r="R6751" s="30"/>
      <c r="S6751" s="30"/>
      <c r="T6751" s="30"/>
      <c r="U6751" s="30"/>
      <c r="V6751" s="30"/>
      <c r="W6751" s="30"/>
      <c r="X6751" s="30"/>
      <c r="Y6751" s="30"/>
      <c r="Z6751" s="30"/>
      <c r="AA6751" s="30"/>
      <c r="AB6751" s="30"/>
      <c r="AC6751" s="30"/>
      <c r="AD6751" s="30"/>
      <c r="AE6751" s="30"/>
      <c r="AF6751" s="30"/>
      <c r="AG6751" s="30"/>
      <c r="AH6751" s="30"/>
      <c r="AI6751" s="30"/>
      <c r="AJ6751" s="30"/>
      <c r="AK6751" s="30"/>
      <c r="AL6751" s="30"/>
      <c r="AM6751" s="30"/>
      <c r="AN6751" s="30"/>
      <c r="AO6751" s="30"/>
      <c r="AP6751" s="30"/>
      <c r="AQ6751" s="30"/>
      <c r="AR6751" s="30"/>
      <c r="AS6751" s="30"/>
      <c r="AT6751" s="30"/>
      <c r="AU6751" s="30"/>
      <c r="AV6751" s="30"/>
      <c r="AW6751" s="30"/>
      <c r="AX6751" s="30"/>
      <c r="AY6751" s="30"/>
      <c r="AZ6751" s="30"/>
      <c r="BA6751" s="30"/>
      <c r="BB6751" s="30"/>
      <c r="BC6751" s="30"/>
      <c r="BD6751" s="30"/>
      <c r="BE6751" s="30"/>
      <c r="BF6751" s="30"/>
      <c r="BG6751" s="30"/>
      <c r="BH6751" s="30"/>
      <c r="BI6751" s="30"/>
      <c r="BJ6751" s="30"/>
      <c r="BK6751" s="30"/>
      <c r="BL6751" s="30"/>
      <c r="BM6751" s="30"/>
      <c r="BN6751" s="30"/>
      <c r="BO6751" s="30"/>
      <c r="BP6751" s="30"/>
      <c r="BQ6751" s="30"/>
      <c r="BR6751" s="30"/>
      <c r="BS6751" s="30"/>
      <c r="BT6751" s="30"/>
      <c r="BU6751" s="30"/>
      <c r="BV6751" s="30"/>
      <c r="BW6751" s="30"/>
      <c r="BX6751" s="30"/>
      <c r="BY6751" s="30"/>
      <c r="BZ6751" s="30"/>
      <c r="CA6751" s="30"/>
      <c r="CB6751" s="30"/>
      <c r="CC6751" s="30"/>
      <c r="CD6751" s="30"/>
      <c r="CE6751" s="30"/>
      <c r="CF6751" s="30"/>
      <c r="CG6751" s="30"/>
      <c r="CH6751" s="30"/>
      <c r="CI6751" s="30"/>
      <c r="CJ6751" s="30"/>
      <c r="CK6751" s="30"/>
      <c r="CL6751" s="30"/>
      <c r="CM6751" s="30"/>
      <c r="CN6751" s="30"/>
      <c r="CO6751" s="30"/>
      <c r="CP6751" s="30"/>
      <c r="CQ6751" s="30"/>
      <c r="CR6751" s="30"/>
      <c r="CS6751" s="30"/>
      <c r="CT6751" s="30"/>
      <c r="CU6751" s="30"/>
      <c r="CV6751" s="30"/>
      <c r="CW6751" s="30"/>
      <c r="CX6751" s="30"/>
      <c r="CY6751" s="30"/>
      <c r="CZ6751" s="30"/>
      <c r="DA6751" s="30"/>
      <c r="DB6751" s="30"/>
      <c r="DC6751" s="30"/>
      <c r="DD6751" s="30"/>
      <c r="DE6751" s="30"/>
      <c r="DF6751" s="30"/>
      <c r="DG6751" s="30"/>
      <c r="DH6751" s="30"/>
      <c r="DI6751" s="30"/>
      <c r="DJ6751" s="30"/>
      <c r="DK6751" s="30"/>
      <c r="DL6751" s="30"/>
      <c r="DM6751" s="30"/>
      <c r="DN6751" s="30"/>
      <c r="DO6751" s="30"/>
      <c r="DP6751" s="30"/>
      <c r="DQ6751" s="30"/>
      <c r="DR6751" s="30"/>
      <c r="DS6751" s="30"/>
      <c r="DT6751" s="30"/>
      <c r="DU6751" s="30"/>
      <c r="DV6751" s="30"/>
      <c r="DW6751" s="30"/>
      <c r="DX6751" s="30"/>
      <c r="DY6751" s="30"/>
      <c r="DZ6751" s="30"/>
      <c r="EA6751" s="30"/>
      <c r="EB6751" s="30"/>
      <c r="EC6751" s="30"/>
      <c r="ED6751" s="30"/>
      <c r="EE6751" s="30"/>
      <c r="EF6751" s="30"/>
      <c r="EG6751" s="30"/>
      <c r="EH6751" s="30"/>
      <c r="EI6751" s="30"/>
      <c r="EJ6751" s="30"/>
      <c r="EK6751" s="30"/>
      <c r="EL6751" s="30"/>
      <c r="EM6751" s="30"/>
      <c r="EN6751" s="30"/>
      <c r="EO6751" s="30"/>
      <c r="EP6751" s="30"/>
      <c r="EQ6751" s="30"/>
      <c r="ER6751" s="30"/>
      <c r="ES6751" s="30"/>
      <c r="ET6751" s="30"/>
      <c r="EU6751" s="30"/>
      <c r="EV6751" s="30"/>
      <c r="EW6751" s="30"/>
      <c r="EX6751" s="30"/>
      <c r="EY6751" s="30"/>
      <c r="EZ6751" s="30"/>
      <c r="FA6751" s="30"/>
      <c r="FB6751" s="30"/>
      <c r="FC6751" s="30"/>
      <c r="FD6751" s="30"/>
      <c r="FE6751" s="30"/>
      <c r="FF6751" s="30"/>
      <c r="FG6751" s="30"/>
      <c r="FH6751" s="30"/>
      <c r="FI6751" s="30"/>
      <c r="FJ6751" s="30"/>
      <c r="FK6751" s="30"/>
      <c r="FL6751" s="30"/>
      <c r="FM6751" s="30"/>
      <c r="FN6751" s="30"/>
      <c r="FO6751" s="30"/>
      <c r="FP6751" s="30"/>
      <c r="FQ6751" s="30"/>
      <c r="FR6751" s="30"/>
      <c r="FS6751" s="30"/>
      <c r="FT6751" s="30"/>
      <c r="FU6751" s="30"/>
      <c r="FV6751" s="30"/>
      <c r="FW6751" s="30"/>
      <c r="FX6751" s="30"/>
      <c r="FY6751" s="30"/>
      <c r="FZ6751" s="30"/>
      <c r="GA6751" s="30"/>
      <c r="GB6751" s="30"/>
      <c r="GC6751" s="30"/>
      <c r="GD6751" s="30"/>
      <c r="GE6751" s="30"/>
      <c r="GF6751" s="30"/>
      <c r="GG6751" s="30"/>
      <c r="GH6751" s="30"/>
      <c r="GI6751" s="30"/>
      <c r="GJ6751" s="30"/>
      <c r="GK6751" s="30"/>
      <c r="GL6751" s="30"/>
      <c r="GM6751" s="30"/>
      <c r="GN6751" s="30"/>
      <c r="GO6751" s="30"/>
      <c r="GP6751" s="30"/>
      <c r="GQ6751" s="30"/>
      <c r="GR6751" s="30"/>
      <c r="GS6751" s="30"/>
      <c r="GT6751" s="30"/>
      <c r="GU6751" s="30"/>
      <c r="GV6751" s="30"/>
      <c r="GW6751" s="30"/>
      <c r="GX6751" s="30"/>
      <c r="GY6751" s="30"/>
      <c r="GZ6751" s="30"/>
      <c r="HA6751" s="30"/>
      <c r="HB6751" s="30"/>
      <c r="HC6751" s="30"/>
      <c r="HD6751" s="30"/>
      <c r="HE6751" s="30"/>
      <c r="HF6751" s="30"/>
      <c r="HG6751" s="30"/>
      <c r="HH6751" s="30"/>
      <c r="HI6751" s="30"/>
      <c r="HJ6751" s="30"/>
      <c r="HK6751" s="30"/>
      <c r="HL6751" s="30"/>
      <c r="HM6751" s="30"/>
      <c r="HN6751" s="30"/>
      <c r="HO6751" s="30"/>
      <c r="HP6751" s="30"/>
      <c r="HQ6751" s="30"/>
      <c r="HR6751" s="30"/>
      <c r="HS6751" s="30"/>
      <c r="HT6751" s="30"/>
      <c r="HU6751" s="30"/>
      <c r="HV6751" s="30"/>
      <c r="HW6751" s="30"/>
    </row>
    <row r="6752" spans="1:231" s="588" customFormat="1">
      <c r="A6752" s="87">
        <v>48</v>
      </c>
      <c r="B6752" s="587" t="s">
        <v>7827</v>
      </c>
      <c r="C6752" s="590" t="s">
        <v>7828</v>
      </c>
      <c r="D6752" s="590" t="s">
        <v>7825</v>
      </c>
      <c r="E6752" s="584">
        <f t="shared" si="433"/>
        <v>150</v>
      </c>
      <c r="F6752" s="192">
        <v>150</v>
      </c>
      <c r="G6752" s="192"/>
      <c r="H6752" s="192"/>
      <c r="I6752" s="30"/>
      <c r="J6752" s="30"/>
      <c r="K6752" s="30"/>
      <c r="L6752" s="30"/>
      <c r="M6752" s="30"/>
      <c r="N6752" s="30"/>
      <c r="O6752" s="30"/>
      <c r="P6752" s="30"/>
      <c r="Q6752" s="30"/>
      <c r="R6752" s="30"/>
      <c r="S6752" s="30"/>
      <c r="T6752" s="30"/>
      <c r="U6752" s="30"/>
      <c r="V6752" s="30"/>
      <c r="W6752" s="30"/>
      <c r="X6752" s="30"/>
      <c r="Y6752" s="30"/>
      <c r="Z6752" s="30"/>
      <c r="AA6752" s="30"/>
      <c r="AB6752" s="30"/>
      <c r="AC6752" s="30"/>
      <c r="AD6752" s="30"/>
      <c r="AE6752" s="30"/>
      <c r="AF6752" s="30"/>
      <c r="AG6752" s="30"/>
      <c r="AH6752" s="30"/>
      <c r="AI6752" s="30"/>
      <c r="AJ6752" s="30"/>
      <c r="AK6752" s="30"/>
      <c r="AL6752" s="30"/>
      <c r="AM6752" s="30"/>
      <c r="AN6752" s="30"/>
      <c r="AO6752" s="30"/>
      <c r="AP6752" s="30"/>
      <c r="AQ6752" s="30"/>
      <c r="AR6752" s="30"/>
      <c r="AS6752" s="30"/>
      <c r="AT6752" s="30"/>
      <c r="AU6752" s="30"/>
      <c r="AV6752" s="30"/>
      <c r="AW6752" s="30"/>
      <c r="AX6752" s="30"/>
      <c r="AY6752" s="30"/>
      <c r="AZ6752" s="30"/>
      <c r="BA6752" s="30"/>
      <c r="BB6752" s="30"/>
      <c r="BC6752" s="30"/>
      <c r="BD6752" s="30"/>
      <c r="BE6752" s="30"/>
      <c r="BF6752" s="30"/>
      <c r="BG6752" s="30"/>
      <c r="BH6752" s="30"/>
      <c r="BI6752" s="30"/>
      <c r="BJ6752" s="30"/>
      <c r="BK6752" s="30"/>
      <c r="BL6752" s="30"/>
      <c r="BM6752" s="30"/>
      <c r="BN6752" s="30"/>
      <c r="BO6752" s="30"/>
      <c r="BP6752" s="30"/>
      <c r="BQ6752" s="30"/>
      <c r="BR6752" s="30"/>
      <c r="BS6752" s="30"/>
      <c r="BT6752" s="30"/>
      <c r="BU6752" s="30"/>
      <c r="BV6752" s="30"/>
      <c r="BW6752" s="30"/>
      <c r="BX6752" s="30"/>
      <c r="BY6752" s="30"/>
      <c r="BZ6752" s="30"/>
      <c r="CA6752" s="30"/>
      <c r="CB6752" s="30"/>
      <c r="CC6752" s="30"/>
      <c r="CD6752" s="30"/>
      <c r="CE6752" s="30"/>
      <c r="CF6752" s="30"/>
      <c r="CG6752" s="30"/>
      <c r="CH6752" s="30"/>
      <c r="CI6752" s="30"/>
      <c r="CJ6752" s="30"/>
      <c r="CK6752" s="30"/>
      <c r="CL6752" s="30"/>
      <c r="CM6752" s="30"/>
      <c r="CN6752" s="30"/>
      <c r="CO6752" s="30"/>
      <c r="CP6752" s="30"/>
      <c r="CQ6752" s="30"/>
      <c r="CR6752" s="30"/>
      <c r="CS6752" s="30"/>
      <c r="CT6752" s="30"/>
      <c r="CU6752" s="30"/>
      <c r="CV6752" s="30"/>
      <c r="CW6752" s="30"/>
      <c r="CX6752" s="30"/>
      <c r="CY6752" s="30"/>
      <c r="CZ6752" s="30"/>
      <c r="DA6752" s="30"/>
      <c r="DB6752" s="30"/>
      <c r="DC6752" s="30"/>
      <c r="DD6752" s="30"/>
      <c r="DE6752" s="30"/>
      <c r="DF6752" s="30"/>
      <c r="DG6752" s="30"/>
      <c r="DH6752" s="30"/>
      <c r="DI6752" s="30"/>
      <c r="DJ6752" s="30"/>
      <c r="DK6752" s="30"/>
      <c r="DL6752" s="30"/>
      <c r="DM6752" s="30"/>
      <c r="DN6752" s="30"/>
      <c r="DO6752" s="30"/>
      <c r="DP6752" s="30"/>
      <c r="DQ6752" s="30"/>
      <c r="DR6752" s="30"/>
      <c r="DS6752" s="30"/>
      <c r="DT6752" s="30"/>
      <c r="DU6752" s="30"/>
      <c r="DV6752" s="30"/>
      <c r="DW6752" s="30"/>
      <c r="DX6752" s="30"/>
      <c r="DY6752" s="30"/>
      <c r="DZ6752" s="30"/>
      <c r="EA6752" s="30"/>
      <c r="EB6752" s="30"/>
      <c r="EC6752" s="30"/>
      <c r="ED6752" s="30"/>
      <c r="EE6752" s="30"/>
      <c r="EF6752" s="30"/>
      <c r="EG6752" s="30"/>
      <c r="EH6752" s="30"/>
      <c r="EI6752" s="30"/>
      <c r="EJ6752" s="30"/>
      <c r="EK6752" s="30"/>
      <c r="EL6752" s="30"/>
      <c r="EM6752" s="30"/>
      <c r="EN6752" s="30"/>
      <c r="EO6752" s="30"/>
      <c r="EP6752" s="30"/>
      <c r="EQ6752" s="30"/>
      <c r="ER6752" s="30"/>
      <c r="ES6752" s="30"/>
      <c r="ET6752" s="30"/>
      <c r="EU6752" s="30"/>
      <c r="EV6752" s="30"/>
      <c r="EW6752" s="30"/>
      <c r="EX6752" s="30"/>
      <c r="EY6752" s="30"/>
      <c r="EZ6752" s="30"/>
      <c r="FA6752" s="30"/>
      <c r="FB6752" s="30"/>
      <c r="FC6752" s="30"/>
      <c r="FD6752" s="30"/>
      <c r="FE6752" s="30"/>
      <c r="FF6752" s="30"/>
      <c r="FG6752" s="30"/>
      <c r="FH6752" s="30"/>
      <c r="FI6752" s="30"/>
      <c r="FJ6752" s="30"/>
      <c r="FK6752" s="30"/>
      <c r="FL6752" s="30"/>
      <c r="FM6752" s="30"/>
      <c r="FN6752" s="30"/>
      <c r="FO6752" s="30"/>
      <c r="FP6752" s="30"/>
      <c r="FQ6752" s="30"/>
      <c r="FR6752" s="30"/>
      <c r="FS6752" s="30"/>
      <c r="FT6752" s="30"/>
      <c r="FU6752" s="30"/>
      <c r="FV6752" s="30"/>
      <c r="FW6752" s="30"/>
      <c r="FX6752" s="30"/>
      <c r="FY6752" s="30"/>
      <c r="FZ6752" s="30"/>
      <c r="GA6752" s="30"/>
      <c r="GB6752" s="30"/>
      <c r="GC6752" s="30"/>
      <c r="GD6752" s="30"/>
      <c r="GE6752" s="30"/>
      <c r="GF6752" s="30"/>
      <c r="GG6752" s="30"/>
      <c r="GH6752" s="30"/>
      <c r="GI6752" s="30"/>
      <c r="GJ6752" s="30"/>
      <c r="GK6752" s="30"/>
      <c r="GL6752" s="30"/>
      <c r="GM6752" s="30"/>
      <c r="GN6752" s="30"/>
      <c r="GO6752" s="30"/>
      <c r="GP6752" s="30"/>
      <c r="GQ6752" s="30"/>
      <c r="GR6752" s="30"/>
      <c r="GS6752" s="30"/>
      <c r="GT6752" s="30"/>
      <c r="GU6752" s="30"/>
      <c r="GV6752" s="30"/>
      <c r="GW6752" s="30"/>
      <c r="GX6752" s="30"/>
      <c r="GY6752" s="30"/>
      <c r="GZ6752" s="30"/>
      <c r="HA6752" s="30"/>
      <c r="HB6752" s="30"/>
      <c r="HC6752" s="30"/>
      <c r="HD6752" s="30"/>
      <c r="HE6752" s="30"/>
      <c r="HF6752" s="30"/>
      <c r="HG6752" s="30"/>
      <c r="HH6752" s="30"/>
      <c r="HI6752" s="30"/>
      <c r="HJ6752" s="30"/>
      <c r="HK6752" s="30"/>
      <c r="HL6752" s="30"/>
      <c r="HM6752" s="30"/>
      <c r="HN6752" s="30"/>
      <c r="HO6752" s="30"/>
      <c r="HP6752" s="30"/>
      <c r="HQ6752" s="30"/>
      <c r="HR6752" s="30"/>
      <c r="HS6752" s="30"/>
      <c r="HT6752" s="30"/>
      <c r="HU6752" s="30"/>
      <c r="HV6752" s="30"/>
      <c r="HW6752" s="30"/>
    </row>
    <row r="6753" spans="1:231" s="588" customFormat="1">
      <c r="A6753" s="87">
        <v>49</v>
      </c>
      <c r="B6753" s="587" t="s">
        <v>7829</v>
      </c>
      <c r="C6753" s="590" t="s">
        <v>7830</v>
      </c>
      <c r="D6753" s="590" t="s">
        <v>7825</v>
      </c>
      <c r="E6753" s="584">
        <f t="shared" si="433"/>
        <v>0</v>
      </c>
      <c r="F6753" s="165"/>
      <c r="G6753" s="192"/>
      <c r="H6753" s="192"/>
      <c r="I6753" s="30"/>
      <c r="J6753" s="30"/>
      <c r="K6753" s="30"/>
      <c r="L6753" s="30"/>
      <c r="M6753" s="30"/>
      <c r="N6753" s="30"/>
      <c r="O6753" s="30"/>
      <c r="P6753" s="30"/>
      <c r="Q6753" s="30"/>
      <c r="R6753" s="30"/>
      <c r="S6753" s="30"/>
      <c r="T6753" s="30"/>
      <c r="U6753" s="30"/>
      <c r="V6753" s="30"/>
      <c r="W6753" s="30"/>
      <c r="X6753" s="30"/>
      <c r="Y6753" s="30"/>
      <c r="Z6753" s="30"/>
      <c r="AA6753" s="30"/>
      <c r="AB6753" s="30"/>
      <c r="AC6753" s="30"/>
      <c r="AD6753" s="30"/>
      <c r="AE6753" s="30"/>
      <c r="AF6753" s="30"/>
      <c r="AG6753" s="30"/>
      <c r="AH6753" s="30"/>
      <c r="AI6753" s="30"/>
      <c r="AJ6753" s="30"/>
      <c r="AK6753" s="30"/>
      <c r="AL6753" s="30"/>
      <c r="AM6753" s="30"/>
      <c r="AN6753" s="30"/>
      <c r="AO6753" s="30"/>
      <c r="AP6753" s="30"/>
      <c r="AQ6753" s="30"/>
      <c r="AR6753" s="30"/>
      <c r="AS6753" s="30"/>
      <c r="AT6753" s="30"/>
      <c r="AU6753" s="30"/>
      <c r="AV6753" s="30"/>
      <c r="AW6753" s="30"/>
      <c r="AX6753" s="30"/>
      <c r="AY6753" s="30"/>
      <c r="AZ6753" s="30"/>
      <c r="BA6753" s="30"/>
      <c r="BB6753" s="30"/>
      <c r="BC6753" s="30"/>
      <c r="BD6753" s="30"/>
      <c r="BE6753" s="30"/>
      <c r="BF6753" s="30"/>
      <c r="BG6753" s="30"/>
      <c r="BH6753" s="30"/>
      <c r="BI6753" s="30"/>
      <c r="BJ6753" s="30"/>
      <c r="BK6753" s="30"/>
      <c r="BL6753" s="30"/>
      <c r="BM6753" s="30"/>
      <c r="BN6753" s="30"/>
      <c r="BO6753" s="30"/>
      <c r="BP6753" s="30"/>
      <c r="BQ6753" s="30"/>
      <c r="BR6753" s="30"/>
      <c r="BS6753" s="30"/>
      <c r="BT6753" s="30"/>
      <c r="BU6753" s="30"/>
      <c r="BV6753" s="30"/>
      <c r="BW6753" s="30"/>
      <c r="BX6753" s="30"/>
      <c r="BY6753" s="30"/>
      <c r="BZ6753" s="30"/>
      <c r="CA6753" s="30"/>
      <c r="CB6753" s="30"/>
      <c r="CC6753" s="30"/>
      <c r="CD6753" s="30"/>
      <c r="CE6753" s="30"/>
      <c r="CF6753" s="30"/>
      <c r="CG6753" s="30"/>
      <c r="CH6753" s="30"/>
      <c r="CI6753" s="30"/>
      <c r="CJ6753" s="30"/>
      <c r="CK6753" s="30"/>
      <c r="CL6753" s="30"/>
      <c r="CM6753" s="30"/>
      <c r="CN6753" s="30"/>
      <c r="CO6753" s="30"/>
      <c r="CP6753" s="30"/>
      <c r="CQ6753" s="30"/>
      <c r="CR6753" s="30"/>
      <c r="CS6753" s="30"/>
      <c r="CT6753" s="30"/>
      <c r="CU6753" s="30"/>
      <c r="CV6753" s="30"/>
      <c r="CW6753" s="30"/>
      <c r="CX6753" s="30"/>
      <c r="CY6753" s="30"/>
      <c r="CZ6753" s="30"/>
      <c r="DA6753" s="30"/>
      <c r="DB6753" s="30"/>
      <c r="DC6753" s="30"/>
      <c r="DD6753" s="30"/>
      <c r="DE6753" s="30"/>
      <c r="DF6753" s="30"/>
      <c r="DG6753" s="30"/>
      <c r="DH6753" s="30"/>
      <c r="DI6753" s="30"/>
      <c r="DJ6753" s="30"/>
      <c r="DK6753" s="30"/>
      <c r="DL6753" s="30"/>
      <c r="DM6753" s="30"/>
      <c r="DN6753" s="30"/>
      <c r="DO6753" s="30"/>
      <c r="DP6753" s="30"/>
      <c r="DQ6753" s="30"/>
      <c r="DR6753" s="30"/>
      <c r="DS6753" s="30"/>
      <c r="DT6753" s="30"/>
      <c r="DU6753" s="30"/>
      <c r="DV6753" s="30"/>
      <c r="DW6753" s="30"/>
      <c r="DX6753" s="30"/>
      <c r="DY6753" s="30"/>
      <c r="DZ6753" s="30"/>
      <c r="EA6753" s="30"/>
      <c r="EB6753" s="30"/>
      <c r="EC6753" s="30"/>
      <c r="ED6753" s="30"/>
      <c r="EE6753" s="30"/>
      <c r="EF6753" s="30"/>
      <c r="EG6753" s="30"/>
      <c r="EH6753" s="30"/>
      <c r="EI6753" s="30"/>
      <c r="EJ6753" s="30"/>
      <c r="EK6753" s="30"/>
      <c r="EL6753" s="30"/>
      <c r="EM6753" s="30"/>
      <c r="EN6753" s="30"/>
      <c r="EO6753" s="30"/>
      <c r="EP6753" s="30"/>
      <c r="EQ6753" s="30"/>
      <c r="ER6753" s="30"/>
      <c r="ES6753" s="30"/>
      <c r="ET6753" s="30"/>
      <c r="EU6753" s="30"/>
      <c r="EV6753" s="30"/>
      <c r="EW6753" s="30"/>
      <c r="EX6753" s="30"/>
      <c r="EY6753" s="30"/>
      <c r="EZ6753" s="30"/>
      <c r="FA6753" s="30"/>
      <c r="FB6753" s="30"/>
      <c r="FC6753" s="30"/>
      <c r="FD6753" s="30"/>
      <c r="FE6753" s="30"/>
      <c r="FF6753" s="30"/>
      <c r="FG6753" s="30"/>
      <c r="FH6753" s="30"/>
      <c r="FI6753" s="30"/>
      <c r="FJ6753" s="30"/>
      <c r="FK6753" s="30"/>
      <c r="FL6753" s="30"/>
      <c r="FM6753" s="30"/>
      <c r="FN6753" s="30"/>
      <c r="FO6753" s="30"/>
      <c r="FP6753" s="30"/>
      <c r="FQ6753" s="30"/>
      <c r="FR6753" s="30"/>
      <c r="FS6753" s="30"/>
      <c r="FT6753" s="30"/>
      <c r="FU6753" s="30"/>
      <c r="FV6753" s="30"/>
      <c r="FW6753" s="30"/>
      <c r="FX6753" s="30"/>
      <c r="FY6753" s="30"/>
      <c r="FZ6753" s="30"/>
      <c r="GA6753" s="30"/>
      <c r="GB6753" s="30"/>
      <c r="GC6753" s="30"/>
      <c r="GD6753" s="30"/>
      <c r="GE6753" s="30"/>
      <c r="GF6753" s="30"/>
      <c r="GG6753" s="30"/>
      <c r="GH6753" s="30"/>
      <c r="GI6753" s="30"/>
      <c r="GJ6753" s="30"/>
      <c r="GK6753" s="30"/>
      <c r="GL6753" s="30"/>
      <c r="GM6753" s="30"/>
      <c r="GN6753" s="30"/>
      <c r="GO6753" s="30"/>
      <c r="GP6753" s="30"/>
      <c r="GQ6753" s="30"/>
      <c r="GR6753" s="30"/>
      <c r="GS6753" s="30"/>
      <c r="GT6753" s="30"/>
      <c r="GU6753" s="30"/>
      <c r="GV6753" s="30"/>
      <c r="GW6753" s="30"/>
      <c r="GX6753" s="30"/>
      <c r="GY6753" s="30"/>
      <c r="GZ6753" s="30"/>
      <c r="HA6753" s="30"/>
      <c r="HB6753" s="30"/>
      <c r="HC6753" s="30"/>
      <c r="HD6753" s="30"/>
      <c r="HE6753" s="30"/>
      <c r="HF6753" s="30"/>
      <c r="HG6753" s="30"/>
      <c r="HH6753" s="30"/>
      <c r="HI6753" s="30"/>
      <c r="HJ6753" s="30"/>
      <c r="HK6753" s="30"/>
      <c r="HL6753" s="30"/>
      <c r="HM6753" s="30"/>
      <c r="HN6753" s="30"/>
      <c r="HO6753" s="30"/>
      <c r="HP6753" s="30"/>
      <c r="HQ6753" s="30"/>
      <c r="HR6753" s="30"/>
      <c r="HS6753" s="30"/>
      <c r="HT6753" s="30"/>
      <c r="HU6753" s="30"/>
      <c r="HV6753" s="30"/>
      <c r="HW6753" s="30"/>
    </row>
    <row r="6754" spans="1:231" s="588" customFormat="1">
      <c r="A6754" s="87">
        <v>50</v>
      </c>
      <c r="B6754" s="598" t="s">
        <v>7831</v>
      </c>
      <c r="C6754" s="599" t="s">
        <v>7830</v>
      </c>
      <c r="D6754" s="599" t="s">
        <v>7825</v>
      </c>
      <c r="E6754" s="584">
        <f t="shared" si="433"/>
        <v>0</v>
      </c>
      <c r="F6754" s="561"/>
      <c r="G6754" s="600"/>
      <c r="H6754" s="600"/>
      <c r="I6754" s="30"/>
      <c r="J6754" s="30"/>
      <c r="K6754" s="30"/>
      <c r="L6754" s="30"/>
      <c r="M6754" s="30"/>
      <c r="N6754" s="30"/>
      <c r="O6754" s="30"/>
      <c r="P6754" s="30"/>
      <c r="Q6754" s="30"/>
      <c r="R6754" s="30"/>
      <c r="S6754" s="30"/>
      <c r="T6754" s="30"/>
      <c r="U6754" s="30"/>
      <c r="V6754" s="30"/>
      <c r="W6754" s="30"/>
      <c r="X6754" s="30"/>
      <c r="Y6754" s="30"/>
      <c r="Z6754" s="30"/>
      <c r="AA6754" s="30"/>
      <c r="AB6754" s="30"/>
      <c r="AC6754" s="30"/>
      <c r="AD6754" s="30"/>
      <c r="AE6754" s="30"/>
      <c r="AF6754" s="30"/>
      <c r="AG6754" s="30"/>
      <c r="AH6754" s="30"/>
      <c r="AI6754" s="30"/>
      <c r="AJ6754" s="30"/>
      <c r="AK6754" s="30"/>
      <c r="AL6754" s="30"/>
      <c r="AM6754" s="30"/>
      <c r="AN6754" s="30"/>
      <c r="AO6754" s="30"/>
      <c r="AP6754" s="30"/>
      <c r="AQ6754" s="30"/>
      <c r="AR6754" s="30"/>
      <c r="AS6754" s="30"/>
      <c r="AT6754" s="30"/>
      <c r="AU6754" s="30"/>
      <c r="AV6754" s="30"/>
      <c r="AW6754" s="30"/>
      <c r="AX6754" s="30"/>
      <c r="AY6754" s="30"/>
      <c r="AZ6754" s="30"/>
      <c r="BA6754" s="30"/>
      <c r="BB6754" s="30"/>
      <c r="BC6754" s="30"/>
      <c r="BD6754" s="30"/>
      <c r="BE6754" s="30"/>
      <c r="BF6754" s="30"/>
      <c r="BG6754" s="30"/>
      <c r="BH6754" s="30"/>
      <c r="BI6754" s="30"/>
      <c r="BJ6754" s="30"/>
      <c r="BK6754" s="30"/>
      <c r="BL6754" s="30"/>
      <c r="BM6754" s="30"/>
      <c r="BN6754" s="30"/>
      <c r="BO6754" s="30"/>
      <c r="BP6754" s="30"/>
      <c r="BQ6754" s="30"/>
      <c r="BR6754" s="30"/>
      <c r="BS6754" s="30"/>
      <c r="BT6754" s="30"/>
      <c r="BU6754" s="30"/>
      <c r="BV6754" s="30"/>
      <c r="BW6754" s="30"/>
      <c r="BX6754" s="30"/>
      <c r="BY6754" s="30"/>
      <c r="BZ6754" s="30"/>
      <c r="CA6754" s="30"/>
      <c r="CB6754" s="30"/>
      <c r="CC6754" s="30"/>
      <c r="CD6754" s="30"/>
      <c r="CE6754" s="30"/>
      <c r="CF6754" s="30"/>
      <c r="CG6754" s="30"/>
      <c r="CH6754" s="30"/>
      <c r="CI6754" s="30"/>
      <c r="CJ6754" s="30"/>
      <c r="CK6754" s="30"/>
      <c r="CL6754" s="30"/>
      <c r="CM6754" s="30"/>
      <c r="CN6754" s="30"/>
      <c r="CO6754" s="30"/>
      <c r="CP6754" s="30"/>
      <c r="CQ6754" s="30"/>
      <c r="CR6754" s="30"/>
      <c r="CS6754" s="30"/>
      <c r="CT6754" s="30"/>
      <c r="CU6754" s="30"/>
      <c r="CV6754" s="30"/>
      <c r="CW6754" s="30"/>
      <c r="CX6754" s="30"/>
      <c r="CY6754" s="30"/>
      <c r="CZ6754" s="30"/>
      <c r="DA6754" s="30"/>
      <c r="DB6754" s="30"/>
      <c r="DC6754" s="30"/>
      <c r="DD6754" s="30"/>
      <c r="DE6754" s="30"/>
      <c r="DF6754" s="30"/>
      <c r="DG6754" s="30"/>
      <c r="DH6754" s="30"/>
      <c r="DI6754" s="30"/>
      <c r="DJ6754" s="30"/>
      <c r="DK6754" s="30"/>
      <c r="DL6754" s="30"/>
      <c r="DM6754" s="30"/>
      <c r="DN6754" s="30"/>
      <c r="DO6754" s="30"/>
      <c r="DP6754" s="30"/>
      <c r="DQ6754" s="30"/>
      <c r="DR6754" s="30"/>
      <c r="DS6754" s="30"/>
      <c r="DT6754" s="30"/>
      <c r="DU6754" s="30"/>
      <c r="DV6754" s="30"/>
      <c r="DW6754" s="30"/>
      <c r="DX6754" s="30"/>
      <c r="DY6754" s="30"/>
      <c r="DZ6754" s="30"/>
      <c r="EA6754" s="30"/>
      <c r="EB6754" s="30"/>
      <c r="EC6754" s="30"/>
      <c r="ED6754" s="30"/>
      <c r="EE6754" s="30"/>
      <c r="EF6754" s="30"/>
      <c r="EG6754" s="30"/>
      <c r="EH6754" s="30"/>
      <c r="EI6754" s="30"/>
      <c r="EJ6754" s="30"/>
      <c r="EK6754" s="30"/>
      <c r="EL6754" s="30"/>
      <c r="EM6754" s="30"/>
      <c r="EN6754" s="30"/>
      <c r="EO6754" s="30"/>
      <c r="EP6754" s="30"/>
      <c r="EQ6754" s="30"/>
      <c r="ER6754" s="30"/>
      <c r="ES6754" s="30"/>
      <c r="ET6754" s="30"/>
      <c r="EU6754" s="30"/>
      <c r="EV6754" s="30"/>
      <c r="EW6754" s="30"/>
      <c r="EX6754" s="30"/>
      <c r="EY6754" s="30"/>
      <c r="EZ6754" s="30"/>
      <c r="FA6754" s="30"/>
      <c r="FB6754" s="30"/>
      <c r="FC6754" s="30"/>
      <c r="FD6754" s="30"/>
      <c r="FE6754" s="30"/>
      <c r="FF6754" s="30"/>
      <c r="FG6754" s="30"/>
      <c r="FH6754" s="30"/>
      <c r="FI6754" s="30"/>
      <c r="FJ6754" s="30"/>
      <c r="FK6754" s="30"/>
      <c r="FL6754" s="30"/>
      <c r="FM6754" s="30"/>
      <c r="FN6754" s="30"/>
      <c r="FO6754" s="30"/>
      <c r="FP6754" s="30"/>
      <c r="FQ6754" s="30"/>
      <c r="FR6754" s="30"/>
      <c r="FS6754" s="30"/>
      <c r="FT6754" s="30"/>
      <c r="FU6754" s="30"/>
      <c r="FV6754" s="30"/>
      <c r="FW6754" s="30"/>
      <c r="FX6754" s="30"/>
      <c r="FY6754" s="30"/>
      <c r="FZ6754" s="30"/>
      <c r="GA6754" s="30"/>
      <c r="GB6754" s="30"/>
      <c r="GC6754" s="30"/>
      <c r="GD6754" s="30"/>
      <c r="GE6754" s="30"/>
      <c r="GF6754" s="30"/>
      <c r="GG6754" s="30"/>
      <c r="GH6754" s="30"/>
      <c r="GI6754" s="30"/>
      <c r="GJ6754" s="30"/>
      <c r="GK6754" s="30"/>
      <c r="GL6754" s="30"/>
      <c r="GM6754" s="30"/>
      <c r="GN6754" s="30"/>
      <c r="GO6754" s="30"/>
      <c r="GP6754" s="30"/>
      <c r="GQ6754" s="30"/>
      <c r="GR6754" s="30"/>
      <c r="GS6754" s="30"/>
      <c r="GT6754" s="30"/>
      <c r="GU6754" s="30"/>
      <c r="GV6754" s="30"/>
      <c r="GW6754" s="30"/>
      <c r="GX6754" s="30"/>
      <c r="GY6754" s="30"/>
      <c r="GZ6754" s="30"/>
      <c r="HA6754" s="30"/>
      <c r="HB6754" s="30"/>
      <c r="HC6754" s="30"/>
      <c r="HD6754" s="30"/>
      <c r="HE6754" s="30"/>
      <c r="HF6754" s="30"/>
      <c r="HG6754" s="30"/>
      <c r="HH6754" s="30"/>
      <c r="HI6754" s="30"/>
      <c r="HJ6754" s="30"/>
      <c r="HK6754" s="30"/>
      <c r="HL6754" s="30"/>
      <c r="HM6754" s="30"/>
      <c r="HN6754" s="30"/>
      <c r="HO6754" s="30"/>
      <c r="HP6754" s="30"/>
      <c r="HQ6754" s="30"/>
      <c r="HR6754" s="30"/>
      <c r="HS6754" s="30"/>
      <c r="HT6754" s="30"/>
      <c r="HU6754" s="30"/>
      <c r="HV6754" s="30"/>
      <c r="HW6754" s="30"/>
    </row>
    <row r="6755" spans="1:231" s="588" customFormat="1" ht="28.5" customHeight="1">
      <c r="A6755" s="593"/>
      <c r="B6755" s="900" t="s">
        <v>7832</v>
      </c>
      <c r="C6755" s="901"/>
      <c r="D6755" s="901"/>
      <c r="E6755" s="901"/>
      <c r="F6755" s="901"/>
      <c r="G6755" s="901"/>
      <c r="H6755" s="901"/>
      <c r="I6755" s="30"/>
      <c r="J6755" s="30"/>
      <c r="K6755" s="30"/>
      <c r="L6755" s="30"/>
      <c r="M6755" s="30"/>
      <c r="N6755" s="30"/>
      <c r="O6755" s="30"/>
      <c r="P6755" s="30"/>
      <c r="Q6755" s="30"/>
      <c r="R6755" s="30"/>
      <c r="S6755" s="30"/>
      <c r="T6755" s="30"/>
      <c r="U6755" s="30"/>
      <c r="V6755" s="30"/>
      <c r="W6755" s="30"/>
      <c r="X6755" s="30"/>
      <c r="Y6755" s="30"/>
      <c r="Z6755" s="30"/>
      <c r="AA6755" s="30"/>
      <c r="AB6755" s="30"/>
      <c r="AC6755" s="30"/>
      <c r="AD6755" s="30"/>
      <c r="AE6755" s="30"/>
      <c r="AF6755" s="30"/>
      <c r="AG6755" s="30"/>
      <c r="AH6755" s="30"/>
      <c r="AI6755" s="30"/>
      <c r="AJ6755" s="30"/>
      <c r="AK6755" s="30"/>
      <c r="AL6755" s="30"/>
      <c r="AM6755" s="30"/>
      <c r="AN6755" s="30"/>
      <c r="AO6755" s="30"/>
      <c r="AP6755" s="30"/>
      <c r="AQ6755" s="30"/>
      <c r="AR6755" s="30"/>
      <c r="AS6755" s="30"/>
      <c r="AT6755" s="30"/>
      <c r="AU6755" s="30"/>
      <c r="AV6755" s="30"/>
      <c r="AW6755" s="30"/>
      <c r="AX6755" s="30"/>
      <c r="AY6755" s="30"/>
      <c r="AZ6755" s="30"/>
      <c r="BA6755" s="30"/>
      <c r="BB6755" s="30"/>
      <c r="BC6755" s="30"/>
      <c r="BD6755" s="30"/>
      <c r="BE6755" s="30"/>
      <c r="BF6755" s="30"/>
      <c r="BG6755" s="30"/>
      <c r="BH6755" s="30"/>
      <c r="BI6755" s="30"/>
      <c r="BJ6755" s="30"/>
      <c r="BK6755" s="30"/>
      <c r="BL6755" s="30"/>
      <c r="BM6755" s="30"/>
      <c r="BN6755" s="30"/>
      <c r="BO6755" s="30"/>
      <c r="BP6755" s="30"/>
      <c r="BQ6755" s="30"/>
      <c r="BR6755" s="30"/>
      <c r="BS6755" s="30"/>
      <c r="BT6755" s="30"/>
      <c r="BU6755" s="30"/>
      <c r="BV6755" s="30"/>
      <c r="BW6755" s="30"/>
      <c r="BX6755" s="30"/>
      <c r="BY6755" s="30"/>
      <c r="BZ6755" s="30"/>
      <c r="CA6755" s="30"/>
      <c r="CB6755" s="30"/>
      <c r="CC6755" s="30"/>
      <c r="CD6755" s="30"/>
      <c r="CE6755" s="30"/>
      <c r="CF6755" s="30"/>
      <c r="CG6755" s="30"/>
      <c r="CH6755" s="30"/>
      <c r="CI6755" s="30"/>
      <c r="CJ6755" s="30"/>
      <c r="CK6755" s="30"/>
      <c r="CL6755" s="30"/>
      <c r="CM6755" s="30"/>
      <c r="CN6755" s="30"/>
      <c r="CO6755" s="30"/>
      <c r="CP6755" s="30"/>
      <c r="CQ6755" s="30"/>
      <c r="CR6755" s="30"/>
      <c r="CS6755" s="30"/>
      <c r="CT6755" s="30"/>
      <c r="CU6755" s="30"/>
      <c r="CV6755" s="30"/>
      <c r="CW6755" s="30"/>
      <c r="CX6755" s="30"/>
      <c r="CY6755" s="30"/>
      <c r="CZ6755" s="30"/>
      <c r="DA6755" s="30"/>
      <c r="DB6755" s="30"/>
      <c r="DC6755" s="30"/>
      <c r="DD6755" s="30"/>
      <c r="DE6755" s="30"/>
      <c r="DF6755" s="30"/>
      <c r="DG6755" s="30"/>
      <c r="DH6755" s="30"/>
      <c r="DI6755" s="30"/>
      <c r="DJ6755" s="30"/>
      <c r="DK6755" s="30"/>
      <c r="DL6755" s="30"/>
      <c r="DM6755" s="30"/>
      <c r="DN6755" s="30"/>
      <c r="DO6755" s="30"/>
      <c r="DP6755" s="30"/>
      <c r="DQ6755" s="30"/>
      <c r="DR6755" s="30"/>
      <c r="DS6755" s="30"/>
      <c r="DT6755" s="30"/>
      <c r="DU6755" s="30"/>
      <c r="DV6755" s="30"/>
      <c r="DW6755" s="30"/>
      <c r="DX6755" s="30"/>
      <c r="DY6755" s="30"/>
      <c r="DZ6755" s="30"/>
      <c r="EA6755" s="30"/>
      <c r="EB6755" s="30"/>
      <c r="EC6755" s="30"/>
      <c r="ED6755" s="30"/>
      <c r="EE6755" s="30"/>
      <c r="EF6755" s="30"/>
      <c r="EG6755" s="30"/>
      <c r="EH6755" s="30"/>
      <c r="EI6755" s="30"/>
      <c r="EJ6755" s="30"/>
      <c r="EK6755" s="30"/>
      <c r="EL6755" s="30"/>
      <c r="EM6755" s="30"/>
      <c r="EN6755" s="30"/>
      <c r="EO6755" s="30"/>
      <c r="EP6755" s="30"/>
      <c r="EQ6755" s="30"/>
      <c r="ER6755" s="30"/>
      <c r="ES6755" s="30"/>
      <c r="ET6755" s="30"/>
      <c r="EU6755" s="30"/>
      <c r="EV6755" s="30"/>
      <c r="EW6755" s="30"/>
      <c r="EX6755" s="30"/>
      <c r="EY6755" s="30"/>
      <c r="EZ6755" s="30"/>
      <c r="FA6755" s="30"/>
      <c r="FB6755" s="30"/>
      <c r="FC6755" s="30"/>
      <c r="FD6755" s="30"/>
      <c r="FE6755" s="30"/>
      <c r="FF6755" s="30"/>
      <c r="FG6755" s="30"/>
      <c r="FH6755" s="30"/>
      <c r="FI6755" s="30"/>
      <c r="FJ6755" s="30"/>
      <c r="FK6755" s="30"/>
      <c r="FL6755" s="30"/>
      <c r="FM6755" s="30"/>
      <c r="FN6755" s="30"/>
      <c r="FO6755" s="30"/>
      <c r="FP6755" s="30"/>
      <c r="FQ6755" s="30"/>
      <c r="FR6755" s="30"/>
      <c r="FS6755" s="30"/>
      <c r="FT6755" s="30"/>
      <c r="FU6755" s="30"/>
      <c r="FV6755" s="30"/>
      <c r="FW6755" s="30"/>
      <c r="FX6755" s="30"/>
      <c r="FY6755" s="30"/>
      <c r="FZ6755" s="30"/>
      <c r="GA6755" s="30"/>
      <c r="GB6755" s="30"/>
      <c r="GC6755" s="30"/>
      <c r="GD6755" s="30"/>
      <c r="GE6755" s="30"/>
      <c r="GF6755" s="30"/>
      <c r="GG6755" s="30"/>
      <c r="GH6755" s="30"/>
      <c r="GI6755" s="30"/>
      <c r="GJ6755" s="30"/>
      <c r="GK6755" s="30"/>
      <c r="GL6755" s="30"/>
      <c r="GM6755" s="30"/>
      <c r="GN6755" s="30"/>
      <c r="GO6755" s="30"/>
      <c r="GP6755" s="30"/>
      <c r="GQ6755" s="30"/>
      <c r="GR6755" s="30"/>
      <c r="GS6755" s="30"/>
      <c r="GT6755" s="30"/>
      <c r="GU6755" s="30"/>
      <c r="GV6755" s="30"/>
      <c r="GW6755" s="30"/>
      <c r="GX6755" s="30"/>
      <c r="GY6755" s="30"/>
      <c r="GZ6755" s="30"/>
      <c r="HA6755" s="30"/>
      <c r="HB6755" s="30"/>
      <c r="HC6755" s="30"/>
      <c r="HD6755" s="30"/>
      <c r="HE6755" s="30"/>
      <c r="HF6755" s="30"/>
      <c r="HG6755" s="30"/>
      <c r="HH6755" s="30"/>
      <c r="HI6755" s="30"/>
      <c r="HJ6755" s="30"/>
      <c r="HK6755" s="30"/>
      <c r="HL6755" s="30"/>
      <c r="HM6755" s="30"/>
      <c r="HN6755" s="30"/>
      <c r="HO6755" s="30"/>
      <c r="HP6755" s="30"/>
      <c r="HQ6755" s="30"/>
      <c r="HR6755" s="30"/>
      <c r="HS6755" s="30"/>
      <c r="HT6755" s="30"/>
      <c r="HU6755" s="30"/>
      <c r="HV6755" s="30"/>
      <c r="HW6755" s="30"/>
    </row>
    <row r="6756" spans="1:231" s="588" customFormat="1">
      <c r="A6756" s="87">
        <v>51</v>
      </c>
      <c r="B6756" s="545" t="s">
        <v>7833</v>
      </c>
      <c r="C6756" s="87" t="s">
        <v>7834</v>
      </c>
      <c r="D6756" s="87" t="s">
        <v>1808</v>
      </c>
      <c r="E6756" s="584">
        <f t="shared" ref="E6756:E6766" si="434">+F6756+G6756+H6756</f>
        <v>2</v>
      </c>
      <c r="F6756" s="192">
        <v>2</v>
      </c>
      <c r="G6756" s="192"/>
      <c r="H6756" s="192"/>
      <c r="I6756" s="30"/>
      <c r="J6756" s="30"/>
      <c r="K6756" s="30"/>
      <c r="L6756" s="30"/>
      <c r="M6756" s="30"/>
      <c r="N6756" s="30"/>
      <c r="O6756" s="30"/>
      <c r="P6756" s="30"/>
      <c r="Q6756" s="30"/>
      <c r="R6756" s="30"/>
      <c r="S6756" s="30"/>
      <c r="T6756" s="30"/>
      <c r="U6756" s="30"/>
      <c r="V6756" s="30"/>
      <c r="W6756" s="30"/>
      <c r="X6756" s="30"/>
      <c r="Y6756" s="30"/>
      <c r="Z6756" s="30"/>
      <c r="AA6756" s="30"/>
      <c r="AB6756" s="30"/>
      <c r="AC6756" s="30"/>
      <c r="AD6756" s="30"/>
      <c r="AE6756" s="30"/>
      <c r="AF6756" s="30"/>
      <c r="AG6756" s="30"/>
      <c r="AH6756" s="30"/>
      <c r="AI6756" s="30"/>
      <c r="AJ6756" s="30"/>
      <c r="AK6756" s="30"/>
      <c r="AL6756" s="30"/>
      <c r="AM6756" s="30"/>
      <c r="AN6756" s="30"/>
      <c r="AO6756" s="30"/>
      <c r="AP6756" s="30"/>
      <c r="AQ6756" s="30"/>
      <c r="AR6756" s="30"/>
      <c r="AS6756" s="30"/>
      <c r="AT6756" s="30"/>
      <c r="AU6756" s="30"/>
      <c r="AV6756" s="30"/>
      <c r="AW6756" s="30"/>
      <c r="AX6756" s="30"/>
      <c r="AY6756" s="30"/>
      <c r="AZ6756" s="30"/>
      <c r="BA6756" s="30"/>
      <c r="BB6756" s="30"/>
      <c r="BC6756" s="30"/>
      <c r="BD6756" s="30"/>
      <c r="BE6756" s="30"/>
      <c r="BF6756" s="30"/>
      <c r="BG6756" s="30"/>
      <c r="BH6756" s="30"/>
      <c r="BI6756" s="30"/>
      <c r="BJ6756" s="30"/>
      <c r="BK6756" s="30"/>
      <c r="BL6756" s="30"/>
      <c r="BM6756" s="30"/>
      <c r="BN6756" s="30"/>
      <c r="BO6756" s="30"/>
      <c r="BP6756" s="30"/>
      <c r="BQ6756" s="30"/>
      <c r="BR6756" s="30"/>
      <c r="BS6756" s="30"/>
      <c r="BT6756" s="30"/>
      <c r="BU6756" s="30"/>
      <c r="BV6756" s="30"/>
      <c r="BW6756" s="30"/>
      <c r="BX6756" s="30"/>
      <c r="BY6756" s="30"/>
      <c r="BZ6756" s="30"/>
      <c r="CA6756" s="30"/>
      <c r="CB6756" s="30"/>
      <c r="CC6756" s="30"/>
      <c r="CD6756" s="30"/>
      <c r="CE6756" s="30"/>
      <c r="CF6756" s="30"/>
      <c r="CG6756" s="30"/>
      <c r="CH6756" s="30"/>
      <c r="CI6756" s="30"/>
      <c r="CJ6756" s="30"/>
      <c r="CK6756" s="30"/>
      <c r="CL6756" s="30"/>
      <c r="CM6756" s="30"/>
      <c r="CN6756" s="30"/>
      <c r="CO6756" s="30"/>
      <c r="CP6756" s="30"/>
      <c r="CQ6756" s="30"/>
      <c r="CR6756" s="30"/>
      <c r="CS6756" s="30"/>
      <c r="CT6756" s="30"/>
      <c r="CU6756" s="30"/>
      <c r="CV6756" s="30"/>
      <c r="CW6756" s="30"/>
      <c r="CX6756" s="30"/>
      <c r="CY6756" s="30"/>
      <c r="CZ6756" s="30"/>
      <c r="DA6756" s="30"/>
      <c r="DB6756" s="30"/>
      <c r="DC6756" s="30"/>
      <c r="DD6756" s="30"/>
      <c r="DE6756" s="30"/>
      <c r="DF6756" s="30"/>
      <c r="DG6756" s="30"/>
      <c r="DH6756" s="30"/>
      <c r="DI6756" s="30"/>
      <c r="DJ6756" s="30"/>
      <c r="DK6756" s="30"/>
      <c r="DL6756" s="30"/>
      <c r="DM6756" s="30"/>
      <c r="DN6756" s="30"/>
      <c r="DO6756" s="30"/>
      <c r="DP6756" s="30"/>
      <c r="DQ6756" s="30"/>
      <c r="DR6756" s="30"/>
      <c r="DS6756" s="30"/>
      <c r="DT6756" s="30"/>
      <c r="DU6756" s="30"/>
      <c r="DV6756" s="30"/>
      <c r="DW6756" s="30"/>
      <c r="DX6756" s="30"/>
      <c r="DY6756" s="30"/>
      <c r="DZ6756" s="30"/>
      <c r="EA6756" s="30"/>
      <c r="EB6756" s="30"/>
      <c r="EC6756" s="30"/>
      <c r="ED6756" s="30"/>
      <c r="EE6756" s="30"/>
      <c r="EF6756" s="30"/>
      <c r="EG6756" s="30"/>
      <c r="EH6756" s="30"/>
      <c r="EI6756" s="30"/>
      <c r="EJ6756" s="30"/>
      <c r="EK6756" s="30"/>
      <c r="EL6756" s="30"/>
      <c r="EM6756" s="30"/>
      <c r="EN6756" s="30"/>
      <c r="EO6756" s="30"/>
      <c r="EP6756" s="30"/>
      <c r="EQ6756" s="30"/>
      <c r="ER6756" s="30"/>
      <c r="ES6756" s="30"/>
      <c r="ET6756" s="30"/>
      <c r="EU6756" s="30"/>
      <c r="EV6756" s="30"/>
      <c r="EW6756" s="30"/>
      <c r="EX6756" s="30"/>
      <c r="EY6756" s="30"/>
      <c r="EZ6756" s="30"/>
      <c r="FA6756" s="30"/>
      <c r="FB6756" s="30"/>
      <c r="FC6756" s="30"/>
      <c r="FD6756" s="30"/>
      <c r="FE6756" s="30"/>
      <c r="FF6756" s="30"/>
      <c r="FG6756" s="30"/>
      <c r="FH6756" s="30"/>
      <c r="FI6756" s="30"/>
      <c r="FJ6756" s="30"/>
      <c r="FK6756" s="30"/>
      <c r="FL6756" s="30"/>
      <c r="FM6756" s="30"/>
      <c r="FN6756" s="30"/>
      <c r="FO6756" s="30"/>
      <c r="FP6756" s="30"/>
      <c r="FQ6756" s="30"/>
      <c r="FR6756" s="30"/>
      <c r="FS6756" s="30"/>
      <c r="FT6756" s="30"/>
      <c r="FU6756" s="30"/>
      <c r="FV6756" s="30"/>
      <c r="FW6756" s="30"/>
      <c r="FX6756" s="30"/>
      <c r="FY6756" s="30"/>
      <c r="FZ6756" s="30"/>
      <c r="GA6756" s="30"/>
      <c r="GB6756" s="30"/>
      <c r="GC6756" s="30"/>
      <c r="GD6756" s="30"/>
      <c r="GE6756" s="30"/>
      <c r="GF6756" s="30"/>
      <c r="GG6756" s="30"/>
      <c r="GH6756" s="30"/>
      <c r="GI6756" s="30"/>
      <c r="GJ6756" s="30"/>
      <c r="GK6756" s="30"/>
      <c r="GL6756" s="30"/>
      <c r="GM6756" s="30"/>
      <c r="GN6756" s="30"/>
      <c r="GO6756" s="30"/>
      <c r="GP6756" s="30"/>
      <c r="GQ6756" s="30"/>
      <c r="GR6756" s="30"/>
      <c r="GS6756" s="30"/>
      <c r="GT6756" s="30"/>
      <c r="GU6756" s="30"/>
      <c r="GV6756" s="30"/>
      <c r="GW6756" s="30"/>
      <c r="GX6756" s="30"/>
      <c r="GY6756" s="30"/>
      <c r="GZ6756" s="30"/>
      <c r="HA6756" s="30"/>
      <c r="HB6756" s="30"/>
      <c r="HC6756" s="30"/>
      <c r="HD6756" s="30"/>
      <c r="HE6756" s="30"/>
      <c r="HF6756" s="30"/>
      <c r="HG6756" s="30"/>
      <c r="HH6756" s="30"/>
      <c r="HI6756" s="30"/>
      <c r="HJ6756" s="30"/>
      <c r="HK6756" s="30"/>
      <c r="HL6756" s="30"/>
      <c r="HM6756" s="30"/>
      <c r="HN6756" s="30"/>
      <c r="HO6756" s="30"/>
      <c r="HP6756" s="30"/>
      <c r="HQ6756" s="30"/>
      <c r="HR6756" s="30"/>
      <c r="HS6756" s="30"/>
      <c r="HT6756" s="30"/>
      <c r="HU6756" s="30"/>
      <c r="HV6756" s="30"/>
      <c r="HW6756" s="30"/>
    </row>
    <row r="6757" spans="1:231" s="588" customFormat="1">
      <c r="A6757" s="87">
        <v>52</v>
      </c>
      <c r="B6757" s="545" t="s">
        <v>7835</v>
      </c>
      <c r="C6757" s="87">
        <v>6357</v>
      </c>
      <c r="D6757" s="87" t="s">
        <v>1808</v>
      </c>
      <c r="E6757" s="584">
        <f t="shared" si="434"/>
        <v>2</v>
      </c>
      <c r="F6757" s="192"/>
      <c r="G6757" s="192"/>
      <c r="H6757" s="192">
        <v>2</v>
      </c>
      <c r="I6757" s="30"/>
      <c r="J6757" s="30"/>
      <c r="K6757" s="30"/>
      <c r="L6757" s="30"/>
      <c r="M6757" s="30"/>
      <c r="N6757" s="30"/>
      <c r="O6757" s="30"/>
      <c r="P6757" s="30"/>
      <c r="Q6757" s="30"/>
      <c r="R6757" s="30"/>
      <c r="S6757" s="30"/>
      <c r="T6757" s="30"/>
      <c r="U6757" s="30"/>
      <c r="V6757" s="30"/>
      <c r="W6757" s="30"/>
      <c r="X6757" s="30"/>
      <c r="Y6757" s="30"/>
      <c r="Z6757" s="30"/>
      <c r="AA6757" s="30"/>
      <c r="AB6757" s="30"/>
      <c r="AC6757" s="30"/>
      <c r="AD6757" s="30"/>
      <c r="AE6757" s="30"/>
      <c r="AF6757" s="30"/>
      <c r="AG6757" s="30"/>
      <c r="AH6757" s="30"/>
      <c r="AI6757" s="30"/>
      <c r="AJ6757" s="30"/>
      <c r="AK6757" s="30"/>
      <c r="AL6757" s="30"/>
      <c r="AM6757" s="30"/>
      <c r="AN6757" s="30"/>
      <c r="AO6757" s="30"/>
      <c r="AP6757" s="30"/>
      <c r="AQ6757" s="30"/>
      <c r="AR6757" s="30"/>
      <c r="AS6757" s="30"/>
      <c r="AT6757" s="30"/>
      <c r="AU6757" s="30"/>
      <c r="AV6757" s="30"/>
      <c r="AW6757" s="30"/>
      <c r="AX6757" s="30"/>
      <c r="AY6757" s="30"/>
      <c r="AZ6757" s="30"/>
      <c r="BA6757" s="30"/>
      <c r="BB6757" s="30"/>
      <c r="BC6757" s="30"/>
      <c r="BD6757" s="30"/>
      <c r="BE6757" s="30"/>
      <c r="BF6757" s="30"/>
      <c r="BG6757" s="30"/>
      <c r="BH6757" s="30"/>
      <c r="BI6757" s="30"/>
      <c r="BJ6757" s="30"/>
      <c r="BK6757" s="30"/>
      <c r="BL6757" s="30"/>
      <c r="BM6757" s="30"/>
      <c r="BN6757" s="30"/>
      <c r="BO6757" s="30"/>
      <c r="BP6757" s="30"/>
      <c r="BQ6757" s="30"/>
      <c r="BR6757" s="30"/>
      <c r="BS6757" s="30"/>
      <c r="BT6757" s="30"/>
      <c r="BU6757" s="30"/>
      <c r="BV6757" s="30"/>
      <c r="BW6757" s="30"/>
      <c r="BX6757" s="30"/>
      <c r="BY6757" s="30"/>
      <c r="BZ6757" s="30"/>
      <c r="CA6757" s="30"/>
      <c r="CB6757" s="30"/>
      <c r="CC6757" s="30"/>
      <c r="CD6757" s="30"/>
      <c r="CE6757" s="30"/>
      <c r="CF6757" s="30"/>
      <c r="CG6757" s="30"/>
      <c r="CH6757" s="30"/>
      <c r="CI6757" s="30"/>
      <c r="CJ6757" s="30"/>
      <c r="CK6757" s="30"/>
      <c r="CL6757" s="30"/>
      <c r="CM6757" s="30"/>
      <c r="CN6757" s="30"/>
      <c r="CO6757" s="30"/>
      <c r="CP6757" s="30"/>
      <c r="CQ6757" s="30"/>
      <c r="CR6757" s="30"/>
      <c r="CS6757" s="30"/>
      <c r="CT6757" s="30"/>
      <c r="CU6757" s="30"/>
      <c r="CV6757" s="30"/>
      <c r="CW6757" s="30"/>
      <c r="CX6757" s="30"/>
      <c r="CY6757" s="30"/>
      <c r="CZ6757" s="30"/>
      <c r="DA6757" s="30"/>
      <c r="DB6757" s="30"/>
      <c r="DC6757" s="30"/>
      <c r="DD6757" s="30"/>
      <c r="DE6757" s="30"/>
      <c r="DF6757" s="30"/>
      <c r="DG6757" s="30"/>
      <c r="DH6757" s="30"/>
      <c r="DI6757" s="30"/>
      <c r="DJ6757" s="30"/>
      <c r="DK6757" s="30"/>
      <c r="DL6757" s="30"/>
      <c r="DM6757" s="30"/>
      <c r="DN6757" s="30"/>
      <c r="DO6757" s="30"/>
      <c r="DP6757" s="30"/>
      <c r="DQ6757" s="30"/>
      <c r="DR6757" s="30"/>
      <c r="DS6757" s="30"/>
      <c r="DT6757" s="30"/>
      <c r="DU6757" s="30"/>
      <c r="DV6757" s="30"/>
      <c r="DW6757" s="30"/>
      <c r="DX6757" s="30"/>
      <c r="DY6757" s="30"/>
      <c r="DZ6757" s="30"/>
      <c r="EA6757" s="30"/>
      <c r="EB6757" s="30"/>
      <c r="EC6757" s="30"/>
      <c r="ED6757" s="30"/>
      <c r="EE6757" s="30"/>
      <c r="EF6757" s="30"/>
      <c r="EG6757" s="30"/>
      <c r="EH6757" s="30"/>
      <c r="EI6757" s="30"/>
      <c r="EJ6757" s="30"/>
      <c r="EK6757" s="30"/>
      <c r="EL6757" s="30"/>
      <c r="EM6757" s="30"/>
      <c r="EN6757" s="30"/>
      <c r="EO6757" s="30"/>
      <c r="EP6757" s="30"/>
      <c r="EQ6757" s="30"/>
      <c r="ER6757" s="30"/>
      <c r="ES6757" s="30"/>
      <c r="ET6757" s="30"/>
      <c r="EU6757" s="30"/>
      <c r="EV6757" s="30"/>
      <c r="EW6757" s="30"/>
      <c r="EX6757" s="30"/>
      <c r="EY6757" s="30"/>
      <c r="EZ6757" s="30"/>
      <c r="FA6757" s="30"/>
      <c r="FB6757" s="30"/>
      <c r="FC6757" s="30"/>
      <c r="FD6757" s="30"/>
      <c r="FE6757" s="30"/>
      <c r="FF6757" s="30"/>
      <c r="FG6757" s="30"/>
      <c r="FH6757" s="30"/>
      <c r="FI6757" s="30"/>
      <c r="FJ6757" s="30"/>
      <c r="FK6757" s="30"/>
      <c r="FL6757" s="30"/>
      <c r="FM6757" s="30"/>
      <c r="FN6757" s="30"/>
      <c r="FO6757" s="30"/>
      <c r="FP6757" s="30"/>
      <c r="FQ6757" s="30"/>
      <c r="FR6757" s="30"/>
      <c r="FS6757" s="30"/>
      <c r="FT6757" s="30"/>
      <c r="FU6757" s="30"/>
      <c r="FV6757" s="30"/>
      <c r="FW6757" s="30"/>
      <c r="FX6757" s="30"/>
      <c r="FY6757" s="30"/>
      <c r="FZ6757" s="30"/>
      <c r="GA6757" s="30"/>
      <c r="GB6757" s="30"/>
      <c r="GC6757" s="30"/>
      <c r="GD6757" s="30"/>
      <c r="GE6757" s="30"/>
      <c r="GF6757" s="30"/>
      <c r="GG6757" s="30"/>
      <c r="GH6757" s="30"/>
      <c r="GI6757" s="30"/>
      <c r="GJ6757" s="30"/>
      <c r="GK6757" s="30"/>
      <c r="GL6757" s="30"/>
      <c r="GM6757" s="30"/>
      <c r="GN6757" s="30"/>
      <c r="GO6757" s="30"/>
      <c r="GP6757" s="30"/>
      <c r="GQ6757" s="30"/>
      <c r="GR6757" s="30"/>
      <c r="GS6757" s="30"/>
      <c r="GT6757" s="30"/>
      <c r="GU6757" s="30"/>
      <c r="GV6757" s="30"/>
      <c r="GW6757" s="30"/>
      <c r="GX6757" s="30"/>
      <c r="GY6757" s="30"/>
      <c r="GZ6757" s="30"/>
      <c r="HA6757" s="30"/>
      <c r="HB6757" s="30"/>
      <c r="HC6757" s="30"/>
      <c r="HD6757" s="30"/>
      <c r="HE6757" s="30"/>
      <c r="HF6757" s="30"/>
      <c r="HG6757" s="30"/>
      <c r="HH6757" s="30"/>
      <c r="HI6757" s="30"/>
      <c r="HJ6757" s="30"/>
      <c r="HK6757" s="30"/>
      <c r="HL6757" s="30"/>
      <c r="HM6757" s="30"/>
      <c r="HN6757" s="30"/>
      <c r="HO6757" s="30"/>
      <c r="HP6757" s="30"/>
      <c r="HQ6757" s="30"/>
      <c r="HR6757" s="30"/>
      <c r="HS6757" s="30"/>
      <c r="HT6757" s="30"/>
      <c r="HU6757" s="30"/>
      <c r="HV6757" s="30"/>
      <c r="HW6757" s="30"/>
    </row>
    <row r="6758" spans="1:231" s="588" customFormat="1">
      <c r="A6758" s="87">
        <v>53</v>
      </c>
      <c r="B6758" s="545" t="s">
        <v>7836</v>
      </c>
      <c r="C6758" s="87" t="s">
        <v>7837</v>
      </c>
      <c r="D6758" s="87" t="s">
        <v>1808</v>
      </c>
      <c r="E6758" s="584">
        <f t="shared" si="434"/>
        <v>0</v>
      </c>
      <c r="F6758" s="192"/>
      <c r="G6758" s="192"/>
      <c r="H6758" s="192"/>
      <c r="I6758" s="30"/>
      <c r="J6758" s="30"/>
      <c r="K6758" s="30"/>
      <c r="L6758" s="30"/>
      <c r="M6758" s="30"/>
      <c r="N6758" s="30"/>
      <c r="O6758" s="30"/>
      <c r="P6758" s="30"/>
      <c r="Q6758" s="30"/>
      <c r="R6758" s="30"/>
      <c r="S6758" s="30"/>
      <c r="T6758" s="30"/>
      <c r="U6758" s="30"/>
      <c r="V6758" s="30"/>
      <c r="W6758" s="30"/>
      <c r="X6758" s="30"/>
      <c r="Y6758" s="30"/>
      <c r="Z6758" s="30"/>
      <c r="AA6758" s="30"/>
      <c r="AB6758" s="30"/>
      <c r="AC6758" s="30"/>
      <c r="AD6758" s="30"/>
      <c r="AE6758" s="30"/>
      <c r="AF6758" s="30"/>
      <c r="AG6758" s="30"/>
      <c r="AH6758" s="30"/>
      <c r="AI6758" s="30"/>
      <c r="AJ6758" s="30"/>
      <c r="AK6758" s="30"/>
      <c r="AL6758" s="30"/>
      <c r="AM6758" s="30"/>
      <c r="AN6758" s="30"/>
      <c r="AO6758" s="30"/>
      <c r="AP6758" s="30"/>
      <c r="AQ6758" s="30"/>
      <c r="AR6758" s="30"/>
      <c r="AS6758" s="30"/>
      <c r="AT6758" s="30"/>
      <c r="AU6758" s="30"/>
      <c r="AV6758" s="30"/>
      <c r="AW6758" s="30"/>
      <c r="AX6758" s="30"/>
      <c r="AY6758" s="30"/>
      <c r="AZ6758" s="30"/>
      <c r="BA6758" s="30"/>
      <c r="BB6758" s="30"/>
      <c r="BC6758" s="30"/>
      <c r="BD6758" s="30"/>
      <c r="BE6758" s="30"/>
      <c r="BF6758" s="30"/>
      <c r="BG6758" s="30"/>
      <c r="BH6758" s="30"/>
      <c r="BI6758" s="30"/>
      <c r="BJ6758" s="30"/>
      <c r="BK6758" s="30"/>
      <c r="BL6758" s="30"/>
      <c r="BM6758" s="30"/>
      <c r="BN6758" s="30"/>
      <c r="BO6758" s="30"/>
      <c r="BP6758" s="30"/>
      <c r="BQ6758" s="30"/>
      <c r="BR6758" s="30"/>
      <c r="BS6758" s="30"/>
      <c r="BT6758" s="30"/>
      <c r="BU6758" s="30"/>
      <c r="BV6758" s="30"/>
      <c r="BW6758" s="30"/>
      <c r="BX6758" s="30"/>
      <c r="BY6758" s="30"/>
      <c r="BZ6758" s="30"/>
      <c r="CA6758" s="30"/>
      <c r="CB6758" s="30"/>
      <c r="CC6758" s="30"/>
      <c r="CD6758" s="30"/>
      <c r="CE6758" s="30"/>
      <c r="CF6758" s="30"/>
      <c r="CG6758" s="30"/>
      <c r="CH6758" s="30"/>
      <c r="CI6758" s="30"/>
      <c r="CJ6758" s="30"/>
      <c r="CK6758" s="30"/>
      <c r="CL6758" s="30"/>
      <c r="CM6758" s="30"/>
      <c r="CN6758" s="30"/>
      <c r="CO6758" s="30"/>
      <c r="CP6758" s="30"/>
      <c r="CQ6758" s="30"/>
      <c r="CR6758" s="30"/>
      <c r="CS6758" s="30"/>
      <c r="CT6758" s="30"/>
      <c r="CU6758" s="30"/>
      <c r="CV6758" s="30"/>
      <c r="CW6758" s="30"/>
      <c r="CX6758" s="30"/>
      <c r="CY6758" s="30"/>
      <c r="CZ6758" s="30"/>
      <c r="DA6758" s="30"/>
      <c r="DB6758" s="30"/>
      <c r="DC6758" s="30"/>
      <c r="DD6758" s="30"/>
      <c r="DE6758" s="30"/>
      <c r="DF6758" s="30"/>
      <c r="DG6758" s="30"/>
      <c r="DH6758" s="30"/>
      <c r="DI6758" s="30"/>
      <c r="DJ6758" s="30"/>
      <c r="DK6758" s="30"/>
      <c r="DL6758" s="30"/>
      <c r="DM6758" s="30"/>
      <c r="DN6758" s="30"/>
      <c r="DO6758" s="30"/>
      <c r="DP6758" s="30"/>
      <c r="DQ6758" s="30"/>
      <c r="DR6758" s="30"/>
      <c r="DS6758" s="30"/>
      <c r="DT6758" s="30"/>
      <c r="DU6758" s="30"/>
      <c r="DV6758" s="30"/>
      <c r="DW6758" s="30"/>
      <c r="DX6758" s="30"/>
      <c r="DY6758" s="30"/>
      <c r="DZ6758" s="30"/>
      <c r="EA6758" s="30"/>
      <c r="EB6758" s="30"/>
      <c r="EC6758" s="30"/>
      <c r="ED6758" s="30"/>
      <c r="EE6758" s="30"/>
      <c r="EF6758" s="30"/>
      <c r="EG6758" s="30"/>
      <c r="EH6758" s="30"/>
      <c r="EI6758" s="30"/>
      <c r="EJ6758" s="30"/>
      <c r="EK6758" s="30"/>
      <c r="EL6758" s="30"/>
      <c r="EM6758" s="30"/>
      <c r="EN6758" s="30"/>
      <c r="EO6758" s="30"/>
      <c r="EP6758" s="30"/>
      <c r="EQ6758" s="30"/>
      <c r="ER6758" s="30"/>
      <c r="ES6758" s="30"/>
      <c r="ET6758" s="30"/>
      <c r="EU6758" s="30"/>
      <c r="EV6758" s="30"/>
      <c r="EW6758" s="30"/>
      <c r="EX6758" s="30"/>
      <c r="EY6758" s="30"/>
      <c r="EZ6758" s="30"/>
      <c r="FA6758" s="30"/>
      <c r="FB6758" s="30"/>
      <c r="FC6758" s="30"/>
      <c r="FD6758" s="30"/>
      <c r="FE6758" s="30"/>
      <c r="FF6758" s="30"/>
      <c r="FG6758" s="30"/>
      <c r="FH6758" s="30"/>
      <c r="FI6758" s="30"/>
      <c r="FJ6758" s="30"/>
      <c r="FK6758" s="30"/>
      <c r="FL6758" s="30"/>
      <c r="FM6758" s="30"/>
      <c r="FN6758" s="30"/>
      <c r="FO6758" s="30"/>
      <c r="FP6758" s="30"/>
      <c r="FQ6758" s="30"/>
      <c r="FR6758" s="30"/>
      <c r="FS6758" s="30"/>
      <c r="FT6758" s="30"/>
      <c r="FU6758" s="30"/>
      <c r="FV6758" s="30"/>
      <c r="FW6758" s="30"/>
      <c r="FX6758" s="30"/>
      <c r="FY6758" s="30"/>
      <c r="FZ6758" s="30"/>
      <c r="GA6758" s="30"/>
      <c r="GB6758" s="30"/>
      <c r="GC6758" s="30"/>
      <c r="GD6758" s="30"/>
      <c r="GE6758" s="30"/>
      <c r="GF6758" s="30"/>
      <c r="GG6758" s="30"/>
      <c r="GH6758" s="30"/>
      <c r="GI6758" s="30"/>
      <c r="GJ6758" s="30"/>
      <c r="GK6758" s="30"/>
      <c r="GL6758" s="30"/>
      <c r="GM6758" s="30"/>
      <c r="GN6758" s="30"/>
      <c r="GO6758" s="30"/>
      <c r="GP6758" s="30"/>
      <c r="GQ6758" s="30"/>
      <c r="GR6758" s="30"/>
      <c r="GS6758" s="30"/>
      <c r="GT6758" s="30"/>
      <c r="GU6758" s="30"/>
      <c r="GV6758" s="30"/>
      <c r="GW6758" s="30"/>
      <c r="GX6758" s="30"/>
      <c r="GY6758" s="30"/>
      <c r="GZ6758" s="30"/>
      <c r="HA6758" s="30"/>
      <c r="HB6758" s="30"/>
      <c r="HC6758" s="30"/>
      <c r="HD6758" s="30"/>
      <c r="HE6758" s="30"/>
      <c r="HF6758" s="30"/>
      <c r="HG6758" s="30"/>
      <c r="HH6758" s="30"/>
      <c r="HI6758" s="30"/>
      <c r="HJ6758" s="30"/>
      <c r="HK6758" s="30"/>
      <c r="HL6758" s="30"/>
      <c r="HM6758" s="30"/>
      <c r="HN6758" s="30"/>
      <c r="HO6758" s="30"/>
      <c r="HP6758" s="30"/>
      <c r="HQ6758" s="30"/>
      <c r="HR6758" s="30"/>
      <c r="HS6758" s="30"/>
      <c r="HT6758" s="30"/>
      <c r="HU6758" s="30"/>
      <c r="HV6758" s="30"/>
      <c r="HW6758" s="30"/>
    </row>
    <row r="6759" spans="1:231" s="588" customFormat="1">
      <c r="A6759" s="87">
        <v>54</v>
      </c>
      <c r="B6759" s="545" t="s">
        <v>7838</v>
      </c>
      <c r="C6759" s="87" t="s">
        <v>7839</v>
      </c>
      <c r="D6759" s="87" t="s">
        <v>1808</v>
      </c>
      <c r="E6759" s="584">
        <f t="shared" si="434"/>
        <v>0</v>
      </c>
      <c r="F6759" s="192"/>
      <c r="G6759" s="192"/>
      <c r="H6759" s="192"/>
      <c r="I6759" s="30"/>
      <c r="J6759" s="30"/>
      <c r="K6759" s="30"/>
      <c r="L6759" s="30"/>
      <c r="M6759" s="30"/>
      <c r="N6759" s="30"/>
      <c r="O6759" s="30"/>
      <c r="P6759" s="30"/>
      <c r="Q6759" s="30"/>
      <c r="R6759" s="30"/>
      <c r="S6759" s="30"/>
      <c r="T6759" s="30"/>
      <c r="U6759" s="30"/>
      <c r="V6759" s="30"/>
      <c r="W6759" s="30"/>
      <c r="X6759" s="30"/>
      <c r="Y6759" s="30"/>
      <c r="Z6759" s="30"/>
      <c r="AA6759" s="30"/>
      <c r="AB6759" s="30"/>
      <c r="AC6759" s="30"/>
      <c r="AD6759" s="30"/>
      <c r="AE6759" s="30"/>
      <c r="AF6759" s="30"/>
      <c r="AG6759" s="30"/>
      <c r="AH6759" s="30"/>
      <c r="AI6759" s="30"/>
      <c r="AJ6759" s="30"/>
      <c r="AK6759" s="30"/>
      <c r="AL6759" s="30"/>
      <c r="AM6759" s="30"/>
      <c r="AN6759" s="30"/>
      <c r="AO6759" s="30"/>
      <c r="AP6759" s="30"/>
      <c r="AQ6759" s="30"/>
      <c r="AR6759" s="30"/>
      <c r="AS6759" s="30"/>
      <c r="AT6759" s="30"/>
      <c r="AU6759" s="30"/>
      <c r="AV6759" s="30"/>
      <c r="AW6759" s="30"/>
      <c r="AX6759" s="30"/>
      <c r="AY6759" s="30"/>
      <c r="AZ6759" s="30"/>
      <c r="BA6759" s="30"/>
      <c r="BB6759" s="30"/>
      <c r="BC6759" s="30"/>
      <c r="BD6759" s="30"/>
      <c r="BE6759" s="30"/>
      <c r="BF6759" s="30"/>
      <c r="BG6759" s="30"/>
      <c r="BH6759" s="30"/>
      <c r="BI6759" s="30"/>
      <c r="BJ6759" s="30"/>
      <c r="BK6759" s="30"/>
      <c r="BL6759" s="30"/>
      <c r="BM6759" s="30"/>
      <c r="BN6759" s="30"/>
      <c r="BO6759" s="30"/>
      <c r="BP6759" s="30"/>
      <c r="BQ6759" s="30"/>
      <c r="BR6759" s="30"/>
      <c r="BS6759" s="30"/>
      <c r="BT6759" s="30"/>
      <c r="BU6759" s="30"/>
      <c r="BV6759" s="30"/>
      <c r="BW6759" s="30"/>
      <c r="BX6759" s="30"/>
      <c r="BY6759" s="30"/>
      <c r="BZ6759" s="30"/>
      <c r="CA6759" s="30"/>
      <c r="CB6759" s="30"/>
      <c r="CC6759" s="30"/>
      <c r="CD6759" s="30"/>
      <c r="CE6759" s="30"/>
      <c r="CF6759" s="30"/>
      <c r="CG6759" s="30"/>
      <c r="CH6759" s="30"/>
      <c r="CI6759" s="30"/>
      <c r="CJ6759" s="30"/>
      <c r="CK6759" s="30"/>
      <c r="CL6759" s="30"/>
      <c r="CM6759" s="30"/>
      <c r="CN6759" s="30"/>
      <c r="CO6759" s="30"/>
      <c r="CP6759" s="30"/>
      <c r="CQ6759" s="30"/>
      <c r="CR6759" s="30"/>
      <c r="CS6759" s="30"/>
      <c r="CT6759" s="30"/>
      <c r="CU6759" s="30"/>
      <c r="CV6759" s="30"/>
      <c r="CW6759" s="30"/>
      <c r="CX6759" s="30"/>
      <c r="CY6759" s="30"/>
      <c r="CZ6759" s="30"/>
      <c r="DA6759" s="30"/>
      <c r="DB6759" s="30"/>
      <c r="DC6759" s="30"/>
      <c r="DD6759" s="30"/>
      <c r="DE6759" s="30"/>
      <c r="DF6759" s="30"/>
      <c r="DG6759" s="30"/>
      <c r="DH6759" s="30"/>
      <c r="DI6759" s="30"/>
      <c r="DJ6759" s="30"/>
      <c r="DK6759" s="30"/>
      <c r="DL6759" s="30"/>
      <c r="DM6759" s="30"/>
      <c r="DN6759" s="30"/>
      <c r="DO6759" s="30"/>
      <c r="DP6759" s="30"/>
      <c r="DQ6759" s="30"/>
      <c r="DR6759" s="30"/>
      <c r="DS6759" s="30"/>
      <c r="DT6759" s="30"/>
      <c r="DU6759" s="30"/>
      <c r="DV6759" s="30"/>
      <c r="DW6759" s="30"/>
      <c r="DX6759" s="30"/>
      <c r="DY6759" s="30"/>
      <c r="DZ6759" s="30"/>
      <c r="EA6759" s="30"/>
      <c r="EB6759" s="30"/>
      <c r="EC6759" s="30"/>
      <c r="ED6759" s="30"/>
      <c r="EE6759" s="30"/>
      <c r="EF6759" s="30"/>
      <c r="EG6759" s="30"/>
      <c r="EH6759" s="30"/>
      <c r="EI6759" s="30"/>
      <c r="EJ6759" s="30"/>
      <c r="EK6759" s="30"/>
      <c r="EL6759" s="30"/>
      <c r="EM6759" s="30"/>
      <c r="EN6759" s="30"/>
      <c r="EO6759" s="30"/>
      <c r="EP6759" s="30"/>
      <c r="EQ6759" s="30"/>
      <c r="ER6759" s="30"/>
      <c r="ES6759" s="30"/>
      <c r="ET6759" s="30"/>
      <c r="EU6759" s="30"/>
      <c r="EV6759" s="30"/>
      <c r="EW6759" s="30"/>
      <c r="EX6759" s="30"/>
      <c r="EY6759" s="30"/>
      <c r="EZ6759" s="30"/>
      <c r="FA6759" s="30"/>
      <c r="FB6759" s="30"/>
      <c r="FC6759" s="30"/>
      <c r="FD6759" s="30"/>
      <c r="FE6759" s="30"/>
      <c r="FF6759" s="30"/>
      <c r="FG6759" s="30"/>
      <c r="FH6759" s="30"/>
      <c r="FI6759" s="30"/>
      <c r="FJ6759" s="30"/>
      <c r="FK6759" s="30"/>
      <c r="FL6759" s="30"/>
      <c r="FM6759" s="30"/>
      <c r="FN6759" s="30"/>
      <c r="FO6759" s="30"/>
      <c r="FP6759" s="30"/>
      <c r="FQ6759" s="30"/>
      <c r="FR6759" s="30"/>
      <c r="FS6759" s="30"/>
      <c r="FT6759" s="30"/>
      <c r="FU6759" s="30"/>
      <c r="FV6759" s="30"/>
      <c r="FW6759" s="30"/>
      <c r="FX6759" s="30"/>
      <c r="FY6759" s="30"/>
      <c r="FZ6759" s="30"/>
      <c r="GA6759" s="30"/>
      <c r="GB6759" s="30"/>
      <c r="GC6759" s="30"/>
      <c r="GD6759" s="30"/>
      <c r="GE6759" s="30"/>
      <c r="GF6759" s="30"/>
      <c r="GG6759" s="30"/>
      <c r="GH6759" s="30"/>
      <c r="GI6759" s="30"/>
      <c r="GJ6759" s="30"/>
      <c r="GK6759" s="30"/>
      <c r="GL6759" s="30"/>
      <c r="GM6759" s="30"/>
      <c r="GN6759" s="30"/>
      <c r="GO6759" s="30"/>
      <c r="GP6759" s="30"/>
      <c r="GQ6759" s="30"/>
      <c r="GR6759" s="30"/>
      <c r="GS6759" s="30"/>
      <c r="GT6759" s="30"/>
      <c r="GU6759" s="30"/>
      <c r="GV6759" s="30"/>
      <c r="GW6759" s="30"/>
      <c r="GX6759" s="30"/>
      <c r="GY6759" s="30"/>
      <c r="GZ6759" s="30"/>
      <c r="HA6759" s="30"/>
      <c r="HB6759" s="30"/>
      <c r="HC6759" s="30"/>
      <c r="HD6759" s="30"/>
      <c r="HE6759" s="30"/>
      <c r="HF6759" s="30"/>
      <c r="HG6759" s="30"/>
      <c r="HH6759" s="30"/>
      <c r="HI6759" s="30"/>
      <c r="HJ6759" s="30"/>
      <c r="HK6759" s="30"/>
      <c r="HL6759" s="30"/>
      <c r="HM6759" s="30"/>
      <c r="HN6759" s="30"/>
      <c r="HO6759" s="30"/>
      <c r="HP6759" s="30"/>
      <c r="HQ6759" s="30"/>
      <c r="HR6759" s="30"/>
      <c r="HS6759" s="30"/>
      <c r="HT6759" s="30"/>
      <c r="HU6759" s="30"/>
      <c r="HV6759" s="30"/>
      <c r="HW6759" s="30"/>
    </row>
    <row r="6760" spans="1:231" s="588" customFormat="1">
      <c r="A6760" s="87">
        <v>55</v>
      </c>
      <c r="B6760" s="545" t="s">
        <v>7840</v>
      </c>
      <c r="C6760" s="87" t="s">
        <v>7841</v>
      </c>
      <c r="D6760" s="87" t="s">
        <v>1808</v>
      </c>
      <c r="E6760" s="584">
        <f t="shared" si="434"/>
        <v>2</v>
      </c>
      <c r="F6760" s="192">
        <v>2</v>
      </c>
      <c r="G6760" s="192"/>
      <c r="H6760" s="192"/>
      <c r="I6760" s="30"/>
      <c r="J6760" s="30"/>
      <c r="K6760" s="30"/>
      <c r="L6760" s="30"/>
      <c r="M6760" s="30"/>
      <c r="N6760" s="30"/>
      <c r="O6760" s="30"/>
      <c r="P6760" s="30"/>
      <c r="Q6760" s="30"/>
      <c r="R6760" s="30"/>
      <c r="S6760" s="30"/>
      <c r="T6760" s="30"/>
      <c r="U6760" s="30"/>
      <c r="V6760" s="30"/>
      <c r="W6760" s="30"/>
      <c r="X6760" s="30"/>
      <c r="Y6760" s="30"/>
      <c r="Z6760" s="30"/>
      <c r="AA6760" s="30"/>
      <c r="AB6760" s="30"/>
      <c r="AC6760" s="30"/>
      <c r="AD6760" s="30"/>
      <c r="AE6760" s="30"/>
      <c r="AF6760" s="30"/>
      <c r="AG6760" s="30"/>
      <c r="AH6760" s="30"/>
      <c r="AI6760" s="30"/>
      <c r="AJ6760" s="30"/>
      <c r="AK6760" s="30"/>
      <c r="AL6760" s="30"/>
      <c r="AM6760" s="30"/>
      <c r="AN6760" s="30"/>
      <c r="AO6760" s="30"/>
      <c r="AP6760" s="30"/>
      <c r="AQ6760" s="30"/>
      <c r="AR6760" s="30"/>
      <c r="AS6760" s="30"/>
      <c r="AT6760" s="30"/>
      <c r="AU6760" s="30"/>
      <c r="AV6760" s="30"/>
      <c r="AW6760" s="30"/>
      <c r="AX6760" s="30"/>
      <c r="AY6760" s="30"/>
      <c r="AZ6760" s="30"/>
      <c r="BA6760" s="30"/>
      <c r="BB6760" s="30"/>
      <c r="BC6760" s="30"/>
      <c r="BD6760" s="30"/>
      <c r="BE6760" s="30"/>
      <c r="BF6760" s="30"/>
      <c r="BG6760" s="30"/>
      <c r="BH6760" s="30"/>
      <c r="BI6760" s="30"/>
      <c r="BJ6760" s="30"/>
      <c r="BK6760" s="30"/>
      <c r="BL6760" s="30"/>
      <c r="BM6760" s="30"/>
      <c r="BN6760" s="30"/>
      <c r="BO6760" s="30"/>
      <c r="BP6760" s="30"/>
      <c r="BQ6760" s="30"/>
      <c r="BR6760" s="30"/>
      <c r="BS6760" s="30"/>
      <c r="BT6760" s="30"/>
      <c r="BU6760" s="30"/>
      <c r="BV6760" s="30"/>
      <c r="BW6760" s="30"/>
      <c r="BX6760" s="30"/>
      <c r="BY6760" s="30"/>
      <c r="BZ6760" s="30"/>
      <c r="CA6760" s="30"/>
      <c r="CB6760" s="30"/>
      <c r="CC6760" s="30"/>
      <c r="CD6760" s="30"/>
      <c r="CE6760" s="30"/>
      <c r="CF6760" s="30"/>
      <c r="CG6760" s="30"/>
      <c r="CH6760" s="30"/>
      <c r="CI6760" s="30"/>
      <c r="CJ6760" s="30"/>
      <c r="CK6760" s="30"/>
      <c r="CL6760" s="30"/>
      <c r="CM6760" s="30"/>
      <c r="CN6760" s="30"/>
      <c r="CO6760" s="30"/>
      <c r="CP6760" s="30"/>
      <c r="CQ6760" s="30"/>
      <c r="CR6760" s="30"/>
      <c r="CS6760" s="30"/>
      <c r="CT6760" s="30"/>
      <c r="CU6760" s="30"/>
      <c r="CV6760" s="30"/>
      <c r="CW6760" s="30"/>
      <c r="CX6760" s="30"/>
      <c r="CY6760" s="30"/>
      <c r="CZ6760" s="30"/>
      <c r="DA6760" s="30"/>
      <c r="DB6760" s="30"/>
      <c r="DC6760" s="30"/>
      <c r="DD6760" s="30"/>
      <c r="DE6760" s="30"/>
      <c r="DF6760" s="30"/>
      <c r="DG6760" s="30"/>
      <c r="DH6760" s="30"/>
      <c r="DI6760" s="30"/>
      <c r="DJ6760" s="30"/>
      <c r="DK6760" s="30"/>
      <c r="DL6760" s="30"/>
      <c r="DM6760" s="30"/>
      <c r="DN6760" s="30"/>
      <c r="DO6760" s="30"/>
      <c r="DP6760" s="30"/>
      <c r="DQ6760" s="30"/>
      <c r="DR6760" s="30"/>
      <c r="DS6760" s="30"/>
      <c r="DT6760" s="30"/>
      <c r="DU6760" s="30"/>
      <c r="DV6760" s="30"/>
      <c r="DW6760" s="30"/>
      <c r="DX6760" s="30"/>
      <c r="DY6760" s="30"/>
      <c r="DZ6760" s="30"/>
      <c r="EA6760" s="30"/>
      <c r="EB6760" s="30"/>
      <c r="EC6760" s="30"/>
      <c r="ED6760" s="30"/>
      <c r="EE6760" s="30"/>
      <c r="EF6760" s="30"/>
      <c r="EG6760" s="30"/>
      <c r="EH6760" s="30"/>
      <c r="EI6760" s="30"/>
      <c r="EJ6760" s="30"/>
      <c r="EK6760" s="30"/>
      <c r="EL6760" s="30"/>
      <c r="EM6760" s="30"/>
      <c r="EN6760" s="30"/>
      <c r="EO6760" s="30"/>
      <c r="EP6760" s="30"/>
      <c r="EQ6760" s="30"/>
      <c r="ER6760" s="30"/>
      <c r="ES6760" s="30"/>
      <c r="ET6760" s="30"/>
      <c r="EU6760" s="30"/>
      <c r="EV6760" s="30"/>
      <c r="EW6760" s="30"/>
      <c r="EX6760" s="30"/>
      <c r="EY6760" s="30"/>
      <c r="EZ6760" s="30"/>
      <c r="FA6760" s="30"/>
      <c r="FB6760" s="30"/>
      <c r="FC6760" s="30"/>
      <c r="FD6760" s="30"/>
      <c r="FE6760" s="30"/>
      <c r="FF6760" s="30"/>
      <c r="FG6760" s="30"/>
      <c r="FH6760" s="30"/>
      <c r="FI6760" s="30"/>
      <c r="FJ6760" s="30"/>
      <c r="FK6760" s="30"/>
      <c r="FL6760" s="30"/>
      <c r="FM6760" s="30"/>
      <c r="FN6760" s="30"/>
      <c r="FO6760" s="30"/>
      <c r="FP6760" s="30"/>
      <c r="FQ6760" s="30"/>
      <c r="FR6760" s="30"/>
      <c r="FS6760" s="30"/>
      <c r="FT6760" s="30"/>
      <c r="FU6760" s="30"/>
      <c r="FV6760" s="30"/>
      <c r="FW6760" s="30"/>
      <c r="FX6760" s="30"/>
      <c r="FY6760" s="30"/>
      <c r="FZ6760" s="30"/>
      <c r="GA6760" s="30"/>
      <c r="GB6760" s="30"/>
      <c r="GC6760" s="30"/>
      <c r="GD6760" s="30"/>
      <c r="GE6760" s="30"/>
      <c r="GF6760" s="30"/>
      <c r="GG6760" s="30"/>
      <c r="GH6760" s="30"/>
      <c r="GI6760" s="30"/>
      <c r="GJ6760" s="30"/>
      <c r="GK6760" s="30"/>
      <c r="GL6760" s="30"/>
      <c r="GM6760" s="30"/>
      <c r="GN6760" s="30"/>
      <c r="GO6760" s="30"/>
      <c r="GP6760" s="30"/>
      <c r="GQ6760" s="30"/>
      <c r="GR6760" s="30"/>
      <c r="GS6760" s="30"/>
      <c r="GT6760" s="30"/>
      <c r="GU6760" s="30"/>
      <c r="GV6760" s="30"/>
      <c r="GW6760" s="30"/>
      <c r="GX6760" s="30"/>
      <c r="GY6760" s="30"/>
      <c r="GZ6760" s="30"/>
      <c r="HA6760" s="30"/>
      <c r="HB6760" s="30"/>
      <c r="HC6760" s="30"/>
      <c r="HD6760" s="30"/>
      <c r="HE6760" s="30"/>
      <c r="HF6760" s="30"/>
      <c r="HG6760" s="30"/>
      <c r="HH6760" s="30"/>
      <c r="HI6760" s="30"/>
      <c r="HJ6760" s="30"/>
      <c r="HK6760" s="30"/>
      <c r="HL6760" s="30"/>
      <c r="HM6760" s="30"/>
      <c r="HN6760" s="30"/>
      <c r="HO6760" s="30"/>
      <c r="HP6760" s="30"/>
      <c r="HQ6760" s="30"/>
      <c r="HR6760" s="30"/>
      <c r="HS6760" s="30"/>
      <c r="HT6760" s="30"/>
      <c r="HU6760" s="30"/>
      <c r="HV6760" s="30"/>
      <c r="HW6760" s="30"/>
    </row>
    <row r="6761" spans="1:231" s="588" customFormat="1">
      <c r="A6761" s="87">
        <v>56</v>
      </c>
      <c r="B6761" s="581" t="s">
        <v>7842</v>
      </c>
      <c r="C6761" s="87" t="s">
        <v>7843</v>
      </c>
      <c r="D6761" s="87" t="s">
        <v>2688</v>
      </c>
      <c r="E6761" s="584">
        <f t="shared" si="434"/>
        <v>200</v>
      </c>
      <c r="F6761" s="192">
        <v>200</v>
      </c>
      <c r="G6761" s="192"/>
      <c r="H6761" s="192"/>
      <c r="I6761" s="30"/>
      <c r="J6761" s="30"/>
      <c r="K6761" s="30"/>
      <c r="L6761" s="30"/>
      <c r="M6761" s="30"/>
      <c r="N6761" s="30"/>
      <c r="O6761" s="30"/>
      <c r="P6761" s="30"/>
      <c r="Q6761" s="30"/>
      <c r="R6761" s="30"/>
      <c r="S6761" s="30"/>
      <c r="T6761" s="30"/>
      <c r="U6761" s="30"/>
      <c r="V6761" s="30"/>
      <c r="W6761" s="30"/>
      <c r="X6761" s="30"/>
      <c r="Y6761" s="30"/>
      <c r="Z6761" s="30"/>
      <c r="AA6761" s="30"/>
      <c r="AB6761" s="30"/>
      <c r="AC6761" s="30"/>
      <c r="AD6761" s="30"/>
      <c r="AE6761" s="30"/>
      <c r="AF6761" s="30"/>
      <c r="AG6761" s="30"/>
      <c r="AH6761" s="30"/>
      <c r="AI6761" s="30"/>
      <c r="AJ6761" s="30"/>
      <c r="AK6761" s="30"/>
      <c r="AL6761" s="30"/>
      <c r="AM6761" s="30"/>
      <c r="AN6761" s="30"/>
      <c r="AO6761" s="30"/>
      <c r="AP6761" s="30"/>
      <c r="AQ6761" s="30"/>
      <c r="AR6761" s="30"/>
      <c r="AS6761" s="30"/>
      <c r="AT6761" s="30"/>
      <c r="AU6761" s="30"/>
      <c r="AV6761" s="30"/>
      <c r="AW6761" s="30"/>
      <c r="AX6761" s="30"/>
      <c r="AY6761" s="30"/>
      <c r="AZ6761" s="30"/>
      <c r="BA6761" s="30"/>
      <c r="BB6761" s="30"/>
      <c r="BC6761" s="30"/>
      <c r="BD6761" s="30"/>
      <c r="BE6761" s="30"/>
      <c r="BF6761" s="30"/>
      <c r="BG6761" s="30"/>
      <c r="BH6761" s="30"/>
      <c r="BI6761" s="30"/>
      <c r="BJ6761" s="30"/>
      <c r="BK6761" s="30"/>
      <c r="BL6761" s="30"/>
      <c r="BM6761" s="30"/>
      <c r="BN6761" s="30"/>
      <c r="BO6761" s="30"/>
      <c r="BP6761" s="30"/>
      <c r="BQ6761" s="30"/>
      <c r="BR6761" s="30"/>
      <c r="BS6761" s="30"/>
      <c r="BT6761" s="30"/>
      <c r="BU6761" s="30"/>
      <c r="BV6761" s="30"/>
      <c r="BW6761" s="30"/>
      <c r="BX6761" s="30"/>
      <c r="BY6761" s="30"/>
      <c r="BZ6761" s="30"/>
      <c r="CA6761" s="30"/>
      <c r="CB6761" s="30"/>
      <c r="CC6761" s="30"/>
      <c r="CD6761" s="30"/>
      <c r="CE6761" s="30"/>
      <c r="CF6761" s="30"/>
      <c r="CG6761" s="30"/>
      <c r="CH6761" s="30"/>
      <c r="CI6761" s="30"/>
      <c r="CJ6761" s="30"/>
      <c r="CK6761" s="30"/>
      <c r="CL6761" s="30"/>
      <c r="CM6761" s="30"/>
      <c r="CN6761" s="30"/>
      <c r="CO6761" s="30"/>
      <c r="CP6761" s="30"/>
      <c r="CQ6761" s="30"/>
      <c r="CR6761" s="30"/>
      <c r="CS6761" s="30"/>
      <c r="CT6761" s="30"/>
      <c r="CU6761" s="30"/>
      <c r="CV6761" s="30"/>
      <c r="CW6761" s="30"/>
      <c r="CX6761" s="30"/>
      <c r="CY6761" s="30"/>
      <c r="CZ6761" s="30"/>
      <c r="DA6761" s="30"/>
      <c r="DB6761" s="30"/>
      <c r="DC6761" s="30"/>
      <c r="DD6761" s="30"/>
      <c r="DE6761" s="30"/>
      <c r="DF6761" s="30"/>
      <c r="DG6761" s="30"/>
      <c r="DH6761" s="30"/>
      <c r="DI6761" s="30"/>
      <c r="DJ6761" s="30"/>
      <c r="DK6761" s="30"/>
      <c r="DL6761" s="30"/>
      <c r="DM6761" s="30"/>
      <c r="DN6761" s="30"/>
      <c r="DO6761" s="30"/>
      <c r="DP6761" s="30"/>
      <c r="DQ6761" s="30"/>
      <c r="DR6761" s="30"/>
      <c r="DS6761" s="30"/>
      <c r="DT6761" s="30"/>
      <c r="DU6761" s="30"/>
      <c r="DV6761" s="30"/>
      <c r="DW6761" s="30"/>
      <c r="DX6761" s="30"/>
      <c r="DY6761" s="30"/>
      <c r="DZ6761" s="30"/>
      <c r="EA6761" s="30"/>
      <c r="EB6761" s="30"/>
      <c r="EC6761" s="30"/>
      <c r="ED6761" s="30"/>
      <c r="EE6761" s="30"/>
      <c r="EF6761" s="30"/>
      <c r="EG6761" s="30"/>
      <c r="EH6761" s="30"/>
      <c r="EI6761" s="30"/>
      <c r="EJ6761" s="30"/>
      <c r="EK6761" s="30"/>
      <c r="EL6761" s="30"/>
      <c r="EM6761" s="30"/>
      <c r="EN6761" s="30"/>
      <c r="EO6761" s="30"/>
      <c r="EP6761" s="30"/>
      <c r="EQ6761" s="30"/>
      <c r="ER6761" s="30"/>
      <c r="ES6761" s="30"/>
      <c r="ET6761" s="30"/>
      <c r="EU6761" s="30"/>
      <c r="EV6761" s="30"/>
      <c r="EW6761" s="30"/>
      <c r="EX6761" s="30"/>
      <c r="EY6761" s="30"/>
      <c r="EZ6761" s="30"/>
      <c r="FA6761" s="30"/>
      <c r="FB6761" s="30"/>
      <c r="FC6761" s="30"/>
      <c r="FD6761" s="30"/>
      <c r="FE6761" s="30"/>
      <c r="FF6761" s="30"/>
      <c r="FG6761" s="30"/>
      <c r="FH6761" s="30"/>
      <c r="FI6761" s="30"/>
      <c r="FJ6761" s="30"/>
      <c r="FK6761" s="30"/>
      <c r="FL6761" s="30"/>
      <c r="FM6761" s="30"/>
      <c r="FN6761" s="30"/>
      <c r="FO6761" s="30"/>
      <c r="FP6761" s="30"/>
      <c r="FQ6761" s="30"/>
      <c r="FR6761" s="30"/>
      <c r="FS6761" s="30"/>
      <c r="FT6761" s="30"/>
      <c r="FU6761" s="30"/>
      <c r="FV6761" s="30"/>
      <c r="FW6761" s="30"/>
      <c r="FX6761" s="30"/>
      <c r="FY6761" s="30"/>
      <c r="FZ6761" s="30"/>
      <c r="GA6761" s="30"/>
      <c r="GB6761" s="30"/>
      <c r="GC6761" s="30"/>
      <c r="GD6761" s="30"/>
      <c r="GE6761" s="30"/>
      <c r="GF6761" s="30"/>
      <c r="GG6761" s="30"/>
      <c r="GH6761" s="30"/>
      <c r="GI6761" s="30"/>
      <c r="GJ6761" s="30"/>
      <c r="GK6761" s="30"/>
      <c r="GL6761" s="30"/>
      <c r="GM6761" s="30"/>
      <c r="GN6761" s="30"/>
      <c r="GO6761" s="30"/>
      <c r="GP6761" s="30"/>
      <c r="GQ6761" s="30"/>
      <c r="GR6761" s="30"/>
      <c r="GS6761" s="30"/>
      <c r="GT6761" s="30"/>
      <c r="GU6761" s="30"/>
      <c r="GV6761" s="30"/>
      <c r="GW6761" s="30"/>
      <c r="GX6761" s="30"/>
      <c r="GY6761" s="30"/>
      <c r="GZ6761" s="30"/>
      <c r="HA6761" s="30"/>
      <c r="HB6761" s="30"/>
      <c r="HC6761" s="30"/>
      <c r="HD6761" s="30"/>
      <c r="HE6761" s="30"/>
      <c r="HF6761" s="30"/>
      <c r="HG6761" s="30"/>
      <c r="HH6761" s="30"/>
      <c r="HI6761" s="30"/>
      <c r="HJ6761" s="30"/>
      <c r="HK6761" s="30"/>
      <c r="HL6761" s="30"/>
      <c r="HM6761" s="30"/>
      <c r="HN6761" s="30"/>
      <c r="HO6761" s="30"/>
      <c r="HP6761" s="30"/>
      <c r="HQ6761" s="30"/>
      <c r="HR6761" s="30"/>
      <c r="HS6761" s="30"/>
      <c r="HT6761" s="30"/>
      <c r="HU6761" s="30"/>
      <c r="HV6761" s="30"/>
      <c r="HW6761" s="30"/>
    </row>
    <row r="6762" spans="1:231" s="588" customFormat="1">
      <c r="A6762" s="87">
        <v>57</v>
      </c>
      <c r="B6762" s="581" t="s">
        <v>7844</v>
      </c>
      <c r="C6762" s="601"/>
      <c r="D6762" s="601" t="s">
        <v>1808</v>
      </c>
      <c r="E6762" s="584">
        <f t="shared" si="434"/>
        <v>12</v>
      </c>
      <c r="F6762" s="192"/>
      <c r="G6762" s="192">
        <v>12</v>
      </c>
      <c r="H6762" s="192"/>
      <c r="I6762" s="30"/>
      <c r="J6762" s="30"/>
      <c r="K6762" s="30"/>
      <c r="L6762" s="30"/>
      <c r="M6762" s="30"/>
      <c r="N6762" s="30"/>
      <c r="O6762" s="30"/>
      <c r="P6762" s="30"/>
      <c r="Q6762" s="30"/>
      <c r="R6762" s="30"/>
      <c r="S6762" s="30"/>
      <c r="T6762" s="30"/>
      <c r="U6762" s="30"/>
      <c r="V6762" s="30"/>
      <c r="W6762" s="30"/>
      <c r="X6762" s="30"/>
      <c r="Y6762" s="30"/>
      <c r="Z6762" s="30"/>
      <c r="AA6762" s="30"/>
      <c r="AB6762" s="30"/>
      <c r="AC6762" s="30"/>
      <c r="AD6762" s="30"/>
      <c r="AE6762" s="30"/>
      <c r="AF6762" s="30"/>
      <c r="AG6762" s="30"/>
      <c r="AH6762" s="30"/>
      <c r="AI6762" s="30"/>
      <c r="AJ6762" s="30"/>
      <c r="AK6762" s="30"/>
      <c r="AL6762" s="30"/>
      <c r="AM6762" s="30"/>
      <c r="AN6762" s="30"/>
      <c r="AO6762" s="30"/>
      <c r="AP6762" s="30"/>
      <c r="AQ6762" s="30"/>
      <c r="AR6762" s="30"/>
      <c r="AS6762" s="30"/>
      <c r="AT6762" s="30"/>
      <c r="AU6762" s="30"/>
      <c r="AV6762" s="30"/>
      <c r="AW6762" s="30"/>
      <c r="AX6762" s="30"/>
      <c r="AY6762" s="30"/>
      <c r="AZ6762" s="30"/>
      <c r="BA6762" s="30"/>
      <c r="BB6762" s="30"/>
      <c r="BC6762" s="30"/>
      <c r="BD6762" s="30"/>
      <c r="BE6762" s="30"/>
      <c r="BF6762" s="30"/>
      <c r="BG6762" s="30"/>
      <c r="BH6762" s="30"/>
      <c r="BI6762" s="30"/>
      <c r="BJ6762" s="30"/>
      <c r="BK6762" s="30"/>
      <c r="BL6762" s="30"/>
      <c r="BM6762" s="30"/>
      <c r="BN6762" s="30"/>
      <c r="BO6762" s="30"/>
      <c r="BP6762" s="30"/>
      <c r="BQ6762" s="30"/>
      <c r="BR6762" s="30"/>
      <c r="BS6762" s="30"/>
      <c r="BT6762" s="30"/>
      <c r="BU6762" s="30"/>
      <c r="BV6762" s="30"/>
      <c r="BW6762" s="30"/>
      <c r="BX6762" s="30"/>
      <c r="BY6762" s="30"/>
      <c r="BZ6762" s="30"/>
      <c r="CA6762" s="30"/>
      <c r="CB6762" s="30"/>
      <c r="CC6762" s="30"/>
      <c r="CD6762" s="30"/>
      <c r="CE6762" s="30"/>
      <c r="CF6762" s="30"/>
      <c r="CG6762" s="30"/>
      <c r="CH6762" s="30"/>
      <c r="CI6762" s="30"/>
      <c r="CJ6762" s="30"/>
      <c r="CK6762" s="30"/>
      <c r="CL6762" s="30"/>
      <c r="CM6762" s="30"/>
      <c r="CN6762" s="30"/>
      <c r="CO6762" s="30"/>
      <c r="CP6762" s="30"/>
      <c r="CQ6762" s="30"/>
      <c r="CR6762" s="30"/>
      <c r="CS6762" s="30"/>
      <c r="CT6762" s="30"/>
      <c r="CU6762" s="30"/>
      <c r="CV6762" s="30"/>
      <c r="CW6762" s="30"/>
      <c r="CX6762" s="30"/>
      <c r="CY6762" s="30"/>
      <c r="CZ6762" s="30"/>
      <c r="DA6762" s="30"/>
      <c r="DB6762" s="30"/>
      <c r="DC6762" s="30"/>
      <c r="DD6762" s="30"/>
      <c r="DE6762" s="30"/>
      <c r="DF6762" s="30"/>
      <c r="DG6762" s="30"/>
      <c r="DH6762" s="30"/>
      <c r="DI6762" s="30"/>
      <c r="DJ6762" s="30"/>
      <c r="DK6762" s="30"/>
      <c r="DL6762" s="30"/>
      <c r="DM6762" s="30"/>
      <c r="DN6762" s="30"/>
      <c r="DO6762" s="30"/>
      <c r="DP6762" s="30"/>
      <c r="DQ6762" s="30"/>
      <c r="DR6762" s="30"/>
      <c r="DS6762" s="30"/>
      <c r="DT6762" s="30"/>
      <c r="DU6762" s="30"/>
      <c r="DV6762" s="30"/>
      <c r="DW6762" s="30"/>
      <c r="DX6762" s="30"/>
      <c r="DY6762" s="30"/>
      <c r="DZ6762" s="30"/>
      <c r="EA6762" s="30"/>
      <c r="EB6762" s="30"/>
      <c r="EC6762" s="30"/>
      <c r="ED6762" s="30"/>
      <c r="EE6762" s="30"/>
      <c r="EF6762" s="30"/>
      <c r="EG6762" s="30"/>
      <c r="EH6762" s="30"/>
      <c r="EI6762" s="30"/>
      <c r="EJ6762" s="30"/>
      <c r="EK6762" s="30"/>
      <c r="EL6762" s="30"/>
      <c r="EM6762" s="30"/>
      <c r="EN6762" s="30"/>
      <c r="EO6762" s="30"/>
      <c r="EP6762" s="30"/>
      <c r="EQ6762" s="30"/>
      <c r="ER6762" s="30"/>
      <c r="ES6762" s="30"/>
      <c r="ET6762" s="30"/>
      <c r="EU6762" s="30"/>
      <c r="EV6762" s="30"/>
      <c r="EW6762" s="30"/>
      <c r="EX6762" s="30"/>
      <c r="EY6762" s="30"/>
      <c r="EZ6762" s="30"/>
      <c r="FA6762" s="30"/>
      <c r="FB6762" s="30"/>
      <c r="FC6762" s="30"/>
      <c r="FD6762" s="30"/>
      <c r="FE6762" s="30"/>
      <c r="FF6762" s="30"/>
      <c r="FG6762" s="30"/>
      <c r="FH6762" s="30"/>
      <c r="FI6762" s="30"/>
      <c r="FJ6762" s="30"/>
      <c r="FK6762" s="30"/>
      <c r="FL6762" s="30"/>
      <c r="FM6762" s="30"/>
      <c r="FN6762" s="30"/>
      <c r="FO6762" s="30"/>
      <c r="FP6762" s="30"/>
      <c r="FQ6762" s="30"/>
      <c r="FR6762" s="30"/>
      <c r="FS6762" s="30"/>
      <c r="FT6762" s="30"/>
      <c r="FU6762" s="30"/>
      <c r="FV6762" s="30"/>
      <c r="FW6762" s="30"/>
      <c r="FX6762" s="30"/>
      <c r="FY6762" s="30"/>
      <c r="FZ6762" s="30"/>
      <c r="GA6762" s="30"/>
      <c r="GB6762" s="30"/>
      <c r="GC6762" s="30"/>
      <c r="GD6762" s="30"/>
      <c r="GE6762" s="30"/>
      <c r="GF6762" s="30"/>
      <c r="GG6762" s="30"/>
      <c r="GH6762" s="30"/>
      <c r="GI6762" s="30"/>
      <c r="GJ6762" s="30"/>
      <c r="GK6762" s="30"/>
      <c r="GL6762" s="30"/>
      <c r="GM6762" s="30"/>
      <c r="GN6762" s="30"/>
      <c r="GO6762" s="30"/>
      <c r="GP6762" s="30"/>
      <c r="GQ6762" s="30"/>
      <c r="GR6762" s="30"/>
      <c r="GS6762" s="30"/>
      <c r="GT6762" s="30"/>
      <c r="GU6762" s="30"/>
      <c r="GV6762" s="30"/>
      <c r="GW6762" s="30"/>
      <c r="GX6762" s="30"/>
      <c r="GY6762" s="30"/>
      <c r="GZ6762" s="30"/>
      <c r="HA6762" s="30"/>
      <c r="HB6762" s="30"/>
      <c r="HC6762" s="30"/>
      <c r="HD6762" s="30"/>
      <c r="HE6762" s="30"/>
      <c r="HF6762" s="30"/>
      <c r="HG6762" s="30"/>
      <c r="HH6762" s="30"/>
      <c r="HI6762" s="30"/>
      <c r="HJ6762" s="30"/>
      <c r="HK6762" s="30"/>
      <c r="HL6762" s="30"/>
      <c r="HM6762" s="30"/>
      <c r="HN6762" s="30"/>
      <c r="HO6762" s="30"/>
      <c r="HP6762" s="30"/>
      <c r="HQ6762" s="30"/>
      <c r="HR6762" s="30"/>
      <c r="HS6762" s="30"/>
      <c r="HT6762" s="30"/>
      <c r="HU6762" s="30"/>
      <c r="HV6762" s="30"/>
      <c r="HW6762" s="30"/>
    </row>
    <row r="6763" spans="1:231" s="588" customFormat="1">
      <c r="A6763" s="87">
        <v>58</v>
      </c>
      <c r="B6763" s="581" t="s">
        <v>7845</v>
      </c>
      <c r="C6763" s="601"/>
      <c r="D6763" s="601" t="s">
        <v>1808</v>
      </c>
      <c r="E6763" s="584">
        <f t="shared" si="434"/>
        <v>2</v>
      </c>
      <c r="F6763" s="192"/>
      <c r="G6763" s="192">
        <v>2</v>
      </c>
      <c r="H6763" s="192"/>
      <c r="I6763" s="30"/>
      <c r="J6763" s="30"/>
      <c r="K6763" s="30"/>
      <c r="L6763" s="30"/>
      <c r="M6763" s="30"/>
      <c r="N6763" s="30"/>
      <c r="O6763" s="30"/>
      <c r="P6763" s="30"/>
      <c r="Q6763" s="30"/>
      <c r="R6763" s="30"/>
      <c r="S6763" s="30"/>
      <c r="T6763" s="30"/>
      <c r="U6763" s="30"/>
      <c r="V6763" s="30"/>
      <c r="W6763" s="30"/>
      <c r="X6763" s="30"/>
      <c r="Y6763" s="30"/>
      <c r="Z6763" s="30"/>
      <c r="AA6763" s="30"/>
      <c r="AB6763" s="30"/>
      <c r="AC6763" s="30"/>
      <c r="AD6763" s="30"/>
      <c r="AE6763" s="30"/>
      <c r="AF6763" s="30"/>
      <c r="AG6763" s="30"/>
      <c r="AH6763" s="30"/>
      <c r="AI6763" s="30"/>
      <c r="AJ6763" s="30"/>
      <c r="AK6763" s="30"/>
      <c r="AL6763" s="30"/>
      <c r="AM6763" s="30"/>
      <c r="AN6763" s="30"/>
      <c r="AO6763" s="30"/>
      <c r="AP6763" s="30"/>
      <c r="AQ6763" s="30"/>
      <c r="AR6763" s="30"/>
      <c r="AS6763" s="30"/>
      <c r="AT6763" s="30"/>
      <c r="AU6763" s="30"/>
      <c r="AV6763" s="30"/>
      <c r="AW6763" s="30"/>
      <c r="AX6763" s="30"/>
      <c r="AY6763" s="30"/>
      <c r="AZ6763" s="30"/>
      <c r="BA6763" s="30"/>
      <c r="BB6763" s="30"/>
      <c r="BC6763" s="30"/>
      <c r="BD6763" s="30"/>
      <c r="BE6763" s="30"/>
      <c r="BF6763" s="30"/>
      <c r="BG6763" s="30"/>
      <c r="BH6763" s="30"/>
      <c r="BI6763" s="30"/>
      <c r="BJ6763" s="30"/>
      <c r="BK6763" s="30"/>
      <c r="BL6763" s="30"/>
      <c r="BM6763" s="30"/>
      <c r="BN6763" s="30"/>
      <c r="BO6763" s="30"/>
      <c r="BP6763" s="30"/>
      <c r="BQ6763" s="30"/>
      <c r="BR6763" s="30"/>
      <c r="BS6763" s="30"/>
      <c r="BT6763" s="30"/>
      <c r="BU6763" s="30"/>
      <c r="BV6763" s="30"/>
      <c r="BW6763" s="30"/>
      <c r="BX6763" s="30"/>
      <c r="BY6763" s="30"/>
      <c r="BZ6763" s="30"/>
      <c r="CA6763" s="30"/>
      <c r="CB6763" s="30"/>
      <c r="CC6763" s="30"/>
      <c r="CD6763" s="30"/>
      <c r="CE6763" s="30"/>
      <c r="CF6763" s="30"/>
      <c r="CG6763" s="30"/>
      <c r="CH6763" s="30"/>
      <c r="CI6763" s="30"/>
      <c r="CJ6763" s="30"/>
      <c r="CK6763" s="30"/>
      <c r="CL6763" s="30"/>
      <c r="CM6763" s="30"/>
      <c r="CN6763" s="30"/>
      <c r="CO6763" s="30"/>
      <c r="CP6763" s="30"/>
      <c r="CQ6763" s="30"/>
      <c r="CR6763" s="30"/>
      <c r="CS6763" s="30"/>
      <c r="CT6763" s="30"/>
      <c r="CU6763" s="30"/>
      <c r="CV6763" s="30"/>
      <c r="CW6763" s="30"/>
      <c r="CX6763" s="30"/>
      <c r="CY6763" s="30"/>
      <c r="CZ6763" s="30"/>
      <c r="DA6763" s="30"/>
      <c r="DB6763" s="30"/>
      <c r="DC6763" s="30"/>
      <c r="DD6763" s="30"/>
      <c r="DE6763" s="30"/>
      <c r="DF6763" s="30"/>
      <c r="DG6763" s="30"/>
      <c r="DH6763" s="30"/>
      <c r="DI6763" s="30"/>
      <c r="DJ6763" s="30"/>
      <c r="DK6763" s="30"/>
      <c r="DL6763" s="30"/>
      <c r="DM6763" s="30"/>
      <c r="DN6763" s="30"/>
      <c r="DO6763" s="30"/>
      <c r="DP6763" s="30"/>
      <c r="DQ6763" s="30"/>
      <c r="DR6763" s="30"/>
      <c r="DS6763" s="30"/>
      <c r="DT6763" s="30"/>
      <c r="DU6763" s="30"/>
      <c r="DV6763" s="30"/>
      <c r="DW6763" s="30"/>
      <c r="DX6763" s="30"/>
      <c r="DY6763" s="30"/>
      <c r="DZ6763" s="30"/>
      <c r="EA6763" s="30"/>
      <c r="EB6763" s="30"/>
      <c r="EC6763" s="30"/>
      <c r="ED6763" s="30"/>
      <c r="EE6763" s="30"/>
      <c r="EF6763" s="30"/>
      <c r="EG6763" s="30"/>
      <c r="EH6763" s="30"/>
      <c r="EI6763" s="30"/>
      <c r="EJ6763" s="30"/>
      <c r="EK6763" s="30"/>
      <c r="EL6763" s="30"/>
      <c r="EM6763" s="30"/>
      <c r="EN6763" s="30"/>
      <c r="EO6763" s="30"/>
      <c r="EP6763" s="30"/>
      <c r="EQ6763" s="30"/>
      <c r="ER6763" s="30"/>
      <c r="ES6763" s="30"/>
      <c r="ET6763" s="30"/>
      <c r="EU6763" s="30"/>
      <c r="EV6763" s="30"/>
      <c r="EW6763" s="30"/>
      <c r="EX6763" s="30"/>
      <c r="EY6763" s="30"/>
      <c r="EZ6763" s="30"/>
      <c r="FA6763" s="30"/>
      <c r="FB6763" s="30"/>
      <c r="FC6763" s="30"/>
      <c r="FD6763" s="30"/>
      <c r="FE6763" s="30"/>
      <c r="FF6763" s="30"/>
      <c r="FG6763" s="30"/>
      <c r="FH6763" s="30"/>
      <c r="FI6763" s="30"/>
      <c r="FJ6763" s="30"/>
      <c r="FK6763" s="30"/>
      <c r="FL6763" s="30"/>
      <c r="FM6763" s="30"/>
      <c r="FN6763" s="30"/>
      <c r="FO6763" s="30"/>
      <c r="FP6763" s="30"/>
      <c r="FQ6763" s="30"/>
      <c r="FR6763" s="30"/>
      <c r="FS6763" s="30"/>
      <c r="FT6763" s="30"/>
      <c r="FU6763" s="30"/>
      <c r="FV6763" s="30"/>
      <c r="FW6763" s="30"/>
      <c r="FX6763" s="30"/>
      <c r="FY6763" s="30"/>
      <c r="FZ6763" s="30"/>
      <c r="GA6763" s="30"/>
      <c r="GB6763" s="30"/>
      <c r="GC6763" s="30"/>
      <c r="GD6763" s="30"/>
      <c r="GE6763" s="30"/>
      <c r="GF6763" s="30"/>
      <c r="GG6763" s="30"/>
      <c r="GH6763" s="30"/>
      <c r="GI6763" s="30"/>
      <c r="GJ6763" s="30"/>
      <c r="GK6763" s="30"/>
      <c r="GL6763" s="30"/>
      <c r="GM6763" s="30"/>
      <c r="GN6763" s="30"/>
      <c r="GO6763" s="30"/>
      <c r="GP6763" s="30"/>
      <c r="GQ6763" s="30"/>
      <c r="GR6763" s="30"/>
      <c r="GS6763" s="30"/>
      <c r="GT6763" s="30"/>
      <c r="GU6763" s="30"/>
      <c r="GV6763" s="30"/>
      <c r="GW6763" s="30"/>
      <c r="GX6763" s="30"/>
      <c r="GY6763" s="30"/>
      <c r="GZ6763" s="30"/>
      <c r="HA6763" s="30"/>
      <c r="HB6763" s="30"/>
      <c r="HC6763" s="30"/>
      <c r="HD6763" s="30"/>
      <c r="HE6763" s="30"/>
      <c r="HF6763" s="30"/>
      <c r="HG6763" s="30"/>
      <c r="HH6763" s="30"/>
      <c r="HI6763" s="30"/>
      <c r="HJ6763" s="30"/>
      <c r="HK6763" s="30"/>
      <c r="HL6763" s="30"/>
      <c r="HM6763" s="30"/>
      <c r="HN6763" s="30"/>
      <c r="HO6763" s="30"/>
      <c r="HP6763" s="30"/>
      <c r="HQ6763" s="30"/>
      <c r="HR6763" s="30"/>
      <c r="HS6763" s="30"/>
      <c r="HT6763" s="30"/>
      <c r="HU6763" s="30"/>
      <c r="HV6763" s="30"/>
      <c r="HW6763" s="30"/>
    </row>
    <row r="6764" spans="1:231" s="588" customFormat="1">
      <c r="A6764" s="87">
        <v>59</v>
      </c>
      <c r="B6764" s="581" t="s">
        <v>7846</v>
      </c>
      <c r="C6764" s="601"/>
      <c r="D6764" s="601" t="s">
        <v>1808</v>
      </c>
      <c r="E6764" s="584">
        <f t="shared" si="434"/>
        <v>2</v>
      </c>
      <c r="F6764" s="165"/>
      <c r="G6764" s="192">
        <v>2</v>
      </c>
      <c r="H6764" s="192"/>
      <c r="I6764" s="30"/>
      <c r="J6764" s="30"/>
      <c r="K6764" s="30"/>
      <c r="L6764" s="30"/>
      <c r="M6764" s="30"/>
      <c r="N6764" s="30"/>
      <c r="O6764" s="30"/>
      <c r="P6764" s="30"/>
      <c r="Q6764" s="30"/>
      <c r="R6764" s="30"/>
      <c r="S6764" s="30"/>
      <c r="T6764" s="30"/>
      <c r="U6764" s="30"/>
      <c r="V6764" s="30"/>
      <c r="W6764" s="30"/>
      <c r="X6764" s="30"/>
      <c r="Y6764" s="30"/>
      <c r="Z6764" s="30"/>
      <c r="AA6764" s="30"/>
      <c r="AB6764" s="30"/>
      <c r="AC6764" s="30"/>
      <c r="AD6764" s="30"/>
      <c r="AE6764" s="30"/>
      <c r="AF6764" s="30"/>
      <c r="AG6764" s="30"/>
      <c r="AH6764" s="30"/>
      <c r="AI6764" s="30"/>
      <c r="AJ6764" s="30"/>
      <c r="AK6764" s="30"/>
      <c r="AL6764" s="30"/>
      <c r="AM6764" s="30"/>
      <c r="AN6764" s="30"/>
      <c r="AO6764" s="30"/>
      <c r="AP6764" s="30"/>
      <c r="AQ6764" s="30"/>
      <c r="AR6764" s="30"/>
      <c r="AS6764" s="30"/>
      <c r="AT6764" s="30"/>
      <c r="AU6764" s="30"/>
      <c r="AV6764" s="30"/>
      <c r="AW6764" s="30"/>
      <c r="AX6764" s="30"/>
      <c r="AY6764" s="30"/>
      <c r="AZ6764" s="30"/>
      <c r="BA6764" s="30"/>
      <c r="BB6764" s="30"/>
      <c r="BC6764" s="30"/>
      <c r="BD6764" s="30"/>
      <c r="BE6764" s="30"/>
      <c r="BF6764" s="30"/>
      <c r="BG6764" s="30"/>
      <c r="BH6764" s="30"/>
      <c r="BI6764" s="30"/>
      <c r="BJ6764" s="30"/>
      <c r="BK6764" s="30"/>
      <c r="BL6764" s="30"/>
      <c r="BM6764" s="30"/>
      <c r="BN6764" s="30"/>
      <c r="BO6764" s="30"/>
      <c r="BP6764" s="30"/>
      <c r="BQ6764" s="30"/>
      <c r="BR6764" s="30"/>
      <c r="BS6764" s="30"/>
      <c r="BT6764" s="30"/>
      <c r="BU6764" s="30"/>
      <c r="BV6764" s="30"/>
      <c r="BW6764" s="30"/>
      <c r="BX6764" s="30"/>
      <c r="BY6764" s="30"/>
      <c r="BZ6764" s="30"/>
      <c r="CA6764" s="30"/>
      <c r="CB6764" s="30"/>
      <c r="CC6764" s="30"/>
      <c r="CD6764" s="30"/>
      <c r="CE6764" s="30"/>
      <c r="CF6764" s="30"/>
      <c r="CG6764" s="30"/>
      <c r="CH6764" s="30"/>
      <c r="CI6764" s="30"/>
      <c r="CJ6764" s="30"/>
      <c r="CK6764" s="30"/>
      <c r="CL6764" s="30"/>
      <c r="CM6764" s="30"/>
      <c r="CN6764" s="30"/>
      <c r="CO6764" s="30"/>
      <c r="CP6764" s="30"/>
      <c r="CQ6764" s="30"/>
      <c r="CR6764" s="30"/>
      <c r="CS6764" s="30"/>
      <c r="CT6764" s="30"/>
      <c r="CU6764" s="30"/>
      <c r="CV6764" s="30"/>
      <c r="CW6764" s="30"/>
      <c r="CX6764" s="30"/>
      <c r="CY6764" s="30"/>
      <c r="CZ6764" s="30"/>
      <c r="DA6764" s="30"/>
      <c r="DB6764" s="30"/>
      <c r="DC6764" s="30"/>
      <c r="DD6764" s="30"/>
      <c r="DE6764" s="30"/>
      <c r="DF6764" s="30"/>
      <c r="DG6764" s="30"/>
      <c r="DH6764" s="30"/>
      <c r="DI6764" s="30"/>
      <c r="DJ6764" s="30"/>
      <c r="DK6764" s="30"/>
      <c r="DL6764" s="30"/>
      <c r="DM6764" s="30"/>
      <c r="DN6764" s="30"/>
      <c r="DO6764" s="30"/>
      <c r="DP6764" s="30"/>
      <c r="DQ6764" s="30"/>
      <c r="DR6764" s="30"/>
      <c r="DS6764" s="30"/>
      <c r="DT6764" s="30"/>
      <c r="DU6764" s="30"/>
      <c r="DV6764" s="30"/>
      <c r="DW6764" s="30"/>
      <c r="DX6764" s="30"/>
      <c r="DY6764" s="30"/>
      <c r="DZ6764" s="30"/>
      <c r="EA6764" s="30"/>
      <c r="EB6764" s="30"/>
      <c r="EC6764" s="30"/>
      <c r="ED6764" s="30"/>
      <c r="EE6764" s="30"/>
      <c r="EF6764" s="30"/>
      <c r="EG6764" s="30"/>
      <c r="EH6764" s="30"/>
      <c r="EI6764" s="30"/>
      <c r="EJ6764" s="30"/>
      <c r="EK6764" s="30"/>
      <c r="EL6764" s="30"/>
      <c r="EM6764" s="30"/>
      <c r="EN6764" s="30"/>
      <c r="EO6764" s="30"/>
      <c r="EP6764" s="30"/>
      <c r="EQ6764" s="30"/>
      <c r="ER6764" s="30"/>
      <c r="ES6764" s="30"/>
      <c r="ET6764" s="30"/>
      <c r="EU6764" s="30"/>
      <c r="EV6764" s="30"/>
      <c r="EW6764" s="30"/>
      <c r="EX6764" s="30"/>
      <c r="EY6764" s="30"/>
      <c r="EZ6764" s="30"/>
      <c r="FA6764" s="30"/>
      <c r="FB6764" s="30"/>
      <c r="FC6764" s="30"/>
      <c r="FD6764" s="30"/>
      <c r="FE6764" s="30"/>
      <c r="FF6764" s="30"/>
      <c r="FG6764" s="30"/>
      <c r="FH6764" s="30"/>
      <c r="FI6764" s="30"/>
      <c r="FJ6764" s="30"/>
      <c r="FK6764" s="30"/>
      <c r="FL6764" s="30"/>
      <c r="FM6764" s="30"/>
      <c r="FN6764" s="30"/>
      <c r="FO6764" s="30"/>
      <c r="FP6764" s="30"/>
      <c r="FQ6764" s="30"/>
      <c r="FR6764" s="30"/>
      <c r="FS6764" s="30"/>
      <c r="FT6764" s="30"/>
      <c r="FU6764" s="30"/>
      <c r="FV6764" s="30"/>
      <c r="FW6764" s="30"/>
      <c r="FX6764" s="30"/>
      <c r="FY6764" s="30"/>
      <c r="FZ6764" s="30"/>
      <c r="GA6764" s="30"/>
      <c r="GB6764" s="30"/>
      <c r="GC6764" s="30"/>
      <c r="GD6764" s="30"/>
      <c r="GE6764" s="30"/>
      <c r="GF6764" s="30"/>
      <c r="GG6764" s="30"/>
      <c r="GH6764" s="30"/>
      <c r="GI6764" s="30"/>
      <c r="GJ6764" s="30"/>
      <c r="GK6764" s="30"/>
      <c r="GL6764" s="30"/>
      <c r="GM6764" s="30"/>
      <c r="GN6764" s="30"/>
      <c r="GO6764" s="30"/>
      <c r="GP6764" s="30"/>
      <c r="GQ6764" s="30"/>
      <c r="GR6764" s="30"/>
      <c r="GS6764" s="30"/>
      <c r="GT6764" s="30"/>
      <c r="GU6764" s="30"/>
      <c r="GV6764" s="30"/>
      <c r="GW6764" s="30"/>
      <c r="GX6764" s="30"/>
      <c r="GY6764" s="30"/>
      <c r="GZ6764" s="30"/>
      <c r="HA6764" s="30"/>
      <c r="HB6764" s="30"/>
      <c r="HC6764" s="30"/>
      <c r="HD6764" s="30"/>
      <c r="HE6764" s="30"/>
      <c r="HF6764" s="30"/>
      <c r="HG6764" s="30"/>
      <c r="HH6764" s="30"/>
      <c r="HI6764" s="30"/>
      <c r="HJ6764" s="30"/>
      <c r="HK6764" s="30"/>
      <c r="HL6764" s="30"/>
      <c r="HM6764" s="30"/>
      <c r="HN6764" s="30"/>
      <c r="HO6764" s="30"/>
      <c r="HP6764" s="30"/>
      <c r="HQ6764" s="30"/>
      <c r="HR6764" s="30"/>
      <c r="HS6764" s="30"/>
      <c r="HT6764" s="30"/>
      <c r="HU6764" s="30"/>
      <c r="HV6764" s="30"/>
      <c r="HW6764" s="30"/>
    </row>
    <row r="6765" spans="1:231" s="588" customFormat="1">
      <c r="A6765" s="87">
        <v>60</v>
      </c>
      <c r="B6765" s="581" t="s">
        <v>7847</v>
      </c>
      <c r="C6765" s="601"/>
      <c r="D6765" s="601" t="s">
        <v>1808</v>
      </c>
      <c r="E6765" s="584">
        <f t="shared" si="434"/>
        <v>2</v>
      </c>
      <c r="F6765" s="165"/>
      <c r="G6765" s="192">
        <v>2</v>
      </c>
      <c r="H6765" s="192"/>
      <c r="I6765" s="30"/>
      <c r="J6765" s="30"/>
      <c r="K6765" s="30"/>
      <c r="L6765" s="30"/>
      <c r="M6765" s="30"/>
      <c r="N6765" s="30"/>
      <c r="O6765" s="30"/>
      <c r="P6765" s="30"/>
      <c r="Q6765" s="30"/>
      <c r="R6765" s="30"/>
      <c r="S6765" s="30"/>
      <c r="T6765" s="30"/>
      <c r="U6765" s="30"/>
      <c r="V6765" s="30"/>
      <c r="W6765" s="30"/>
      <c r="X6765" s="30"/>
      <c r="Y6765" s="30"/>
      <c r="Z6765" s="30"/>
      <c r="AA6765" s="30"/>
      <c r="AB6765" s="30"/>
      <c r="AC6765" s="30"/>
      <c r="AD6765" s="30"/>
      <c r="AE6765" s="30"/>
      <c r="AF6765" s="30"/>
      <c r="AG6765" s="30"/>
      <c r="AH6765" s="30"/>
      <c r="AI6765" s="30"/>
      <c r="AJ6765" s="30"/>
      <c r="AK6765" s="30"/>
      <c r="AL6765" s="30"/>
      <c r="AM6765" s="30"/>
      <c r="AN6765" s="30"/>
      <c r="AO6765" s="30"/>
      <c r="AP6765" s="30"/>
      <c r="AQ6765" s="30"/>
      <c r="AR6765" s="30"/>
      <c r="AS6765" s="30"/>
      <c r="AT6765" s="30"/>
      <c r="AU6765" s="30"/>
      <c r="AV6765" s="30"/>
      <c r="AW6765" s="30"/>
      <c r="AX6765" s="30"/>
      <c r="AY6765" s="30"/>
      <c r="AZ6765" s="30"/>
      <c r="BA6765" s="30"/>
      <c r="BB6765" s="30"/>
      <c r="BC6765" s="30"/>
      <c r="BD6765" s="30"/>
      <c r="BE6765" s="30"/>
      <c r="BF6765" s="30"/>
      <c r="BG6765" s="30"/>
      <c r="BH6765" s="30"/>
      <c r="BI6765" s="30"/>
      <c r="BJ6765" s="30"/>
      <c r="BK6765" s="30"/>
      <c r="BL6765" s="30"/>
      <c r="BM6765" s="30"/>
      <c r="BN6765" s="30"/>
      <c r="BO6765" s="30"/>
      <c r="BP6765" s="30"/>
      <c r="BQ6765" s="30"/>
      <c r="BR6765" s="30"/>
      <c r="BS6765" s="30"/>
      <c r="BT6765" s="30"/>
      <c r="BU6765" s="30"/>
      <c r="BV6765" s="30"/>
      <c r="BW6765" s="30"/>
      <c r="BX6765" s="30"/>
      <c r="BY6765" s="30"/>
      <c r="BZ6765" s="30"/>
      <c r="CA6765" s="30"/>
      <c r="CB6765" s="30"/>
      <c r="CC6765" s="30"/>
      <c r="CD6765" s="30"/>
      <c r="CE6765" s="30"/>
      <c r="CF6765" s="30"/>
      <c r="CG6765" s="30"/>
      <c r="CH6765" s="30"/>
      <c r="CI6765" s="30"/>
      <c r="CJ6765" s="30"/>
      <c r="CK6765" s="30"/>
      <c r="CL6765" s="30"/>
      <c r="CM6765" s="30"/>
      <c r="CN6765" s="30"/>
      <c r="CO6765" s="30"/>
      <c r="CP6765" s="30"/>
      <c r="CQ6765" s="30"/>
      <c r="CR6765" s="30"/>
      <c r="CS6765" s="30"/>
      <c r="CT6765" s="30"/>
      <c r="CU6765" s="30"/>
      <c r="CV6765" s="30"/>
      <c r="CW6765" s="30"/>
      <c r="CX6765" s="30"/>
      <c r="CY6765" s="30"/>
      <c r="CZ6765" s="30"/>
      <c r="DA6765" s="30"/>
      <c r="DB6765" s="30"/>
      <c r="DC6765" s="30"/>
      <c r="DD6765" s="30"/>
      <c r="DE6765" s="30"/>
      <c r="DF6765" s="30"/>
      <c r="DG6765" s="30"/>
      <c r="DH6765" s="30"/>
      <c r="DI6765" s="30"/>
      <c r="DJ6765" s="30"/>
      <c r="DK6765" s="30"/>
      <c r="DL6765" s="30"/>
      <c r="DM6765" s="30"/>
      <c r="DN6765" s="30"/>
      <c r="DO6765" s="30"/>
      <c r="DP6765" s="30"/>
      <c r="DQ6765" s="30"/>
      <c r="DR6765" s="30"/>
      <c r="DS6765" s="30"/>
      <c r="DT6765" s="30"/>
      <c r="DU6765" s="30"/>
      <c r="DV6765" s="30"/>
      <c r="DW6765" s="30"/>
      <c r="DX6765" s="30"/>
      <c r="DY6765" s="30"/>
      <c r="DZ6765" s="30"/>
      <c r="EA6765" s="30"/>
      <c r="EB6765" s="30"/>
      <c r="EC6765" s="30"/>
      <c r="ED6765" s="30"/>
      <c r="EE6765" s="30"/>
      <c r="EF6765" s="30"/>
      <c r="EG6765" s="30"/>
      <c r="EH6765" s="30"/>
      <c r="EI6765" s="30"/>
      <c r="EJ6765" s="30"/>
      <c r="EK6765" s="30"/>
      <c r="EL6765" s="30"/>
      <c r="EM6765" s="30"/>
      <c r="EN6765" s="30"/>
      <c r="EO6765" s="30"/>
      <c r="EP6765" s="30"/>
      <c r="EQ6765" s="30"/>
      <c r="ER6765" s="30"/>
      <c r="ES6765" s="30"/>
      <c r="ET6765" s="30"/>
      <c r="EU6765" s="30"/>
      <c r="EV6765" s="30"/>
      <c r="EW6765" s="30"/>
      <c r="EX6765" s="30"/>
      <c r="EY6765" s="30"/>
      <c r="EZ6765" s="30"/>
      <c r="FA6765" s="30"/>
      <c r="FB6765" s="30"/>
      <c r="FC6765" s="30"/>
      <c r="FD6765" s="30"/>
      <c r="FE6765" s="30"/>
      <c r="FF6765" s="30"/>
      <c r="FG6765" s="30"/>
      <c r="FH6765" s="30"/>
      <c r="FI6765" s="30"/>
      <c r="FJ6765" s="30"/>
      <c r="FK6765" s="30"/>
      <c r="FL6765" s="30"/>
      <c r="FM6765" s="30"/>
      <c r="FN6765" s="30"/>
      <c r="FO6765" s="30"/>
      <c r="FP6765" s="30"/>
      <c r="FQ6765" s="30"/>
      <c r="FR6765" s="30"/>
      <c r="FS6765" s="30"/>
      <c r="FT6765" s="30"/>
      <c r="FU6765" s="30"/>
      <c r="FV6765" s="30"/>
      <c r="FW6765" s="30"/>
      <c r="FX6765" s="30"/>
      <c r="FY6765" s="30"/>
      <c r="FZ6765" s="30"/>
      <c r="GA6765" s="30"/>
      <c r="GB6765" s="30"/>
      <c r="GC6765" s="30"/>
      <c r="GD6765" s="30"/>
      <c r="GE6765" s="30"/>
      <c r="GF6765" s="30"/>
      <c r="GG6765" s="30"/>
      <c r="GH6765" s="30"/>
      <c r="GI6765" s="30"/>
      <c r="GJ6765" s="30"/>
      <c r="GK6765" s="30"/>
      <c r="GL6765" s="30"/>
      <c r="GM6765" s="30"/>
      <c r="GN6765" s="30"/>
      <c r="GO6765" s="30"/>
      <c r="GP6765" s="30"/>
      <c r="GQ6765" s="30"/>
      <c r="GR6765" s="30"/>
      <c r="GS6765" s="30"/>
      <c r="GT6765" s="30"/>
      <c r="GU6765" s="30"/>
      <c r="GV6765" s="30"/>
      <c r="GW6765" s="30"/>
      <c r="GX6765" s="30"/>
      <c r="GY6765" s="30"/>
      <c r="GZ6765" s="30"/>
      <c r="HA6765" s="30"/>
      <c r="HB6765" s="30"/>
      <c r="HC6765" s="30"/>
      <c r="HD6765" s="30"/>
      <c r="HE6765" s="30"/>
      <c r="HF6765" s="30"/>
      <c r="HG6765" s="30"/>
      <c r="HH6765" s="30"/>
      <c r="HI6765" s="30"/>
      <c r="HJ6765" s="30"/>
      <c r="HK6765" s="30"/>
      <c r="HL6765" s="30"/>
      <c r="HM6765" s="30"/>
      <c r="HN6765" s="30"/>
      <c r="HO6765" s="30"/>
      <c r="HP6765" s="30"/>
      <c r="HQ6765" s="30"/>
      <c r="HR6765" s="30"/>
      <c r="HS6765" s="30"/>
      <c r="HT6765" s="30"/>
      <c r="HU6765" s="30"/>
      <c r="HV6765" s="30"/>
      <c r="HW6765" s="30"/>
    </row>
    <row r="6766" spans="1:231" s="588" customFormat="1">
      <c r="A6766" s="87">
        <v>61</v>
      </c>
      <c r="B6766" s="602" t="s">
        <v>7848</v>
      </c>
      <c r="C6766" s="603"/>
      <c r="D6766" s="603" t="s">
        <v>1808</v>
      </c>
      <c r="E6766" s="584">
        <f t="shared" si="434"/>
        <v>12</v>
      </c>
      <c r="F6766" s="561"/>
      <c r="G6766" s="600">
        <v>12</v>
      </c>
      <c r="H6766" s="600"/>
      <c r="I6766" s="30"/>
      <c r="J6766" s="30"/>
      <c r="K6766" s="30"/>
      <c r="L6766" s="30"/>
      <c r="M6766" s="30"/>
      <c r="N6766" s="30"/>
      <c r="O6766" s="30"/>
      <c r="P6766" s="30"/>
      <c r="Q6766" s="30"/>
      <c r="R6766" s="30"/>
      <c r="S6766" s="30"/>
      <c r="T6766" s="30"/>
      <c r="U6766" s="30"/>
      <c r="V6766" s="30"/>
      <c r="W6766" s="30"/>
      <c r="X6766" s="30"/>
      <c r="Y6766" s="30"/>
      <c r="Z6766" s="30"/>
      <c r="AA6766" s="30"/>
      <c r="AB6766" s="30"/>
      <c r="AC6766" s="30"/>
      <c r="AD6766" s="30"/>
      <c r="AE6766" s="30"/>
      <c r="AF6766" s="30"/>
      <c r="AG6766" s="30"/>
      <c r="AH6766" s="30"/>
      <c r="AI6766" s="30"/>
      <c r="AJ6766" s="30"/>
      <c r="AK6766" s="30"/>
      <c r="AL6766" s="30"/>
      <c r="AM6766" s="30"/>
      <c r="AN6766" s="30"/>
      <c r="AO6766" s="30"/>
      <c r="AP6766" s="30"/>
      <c r="AQ6766" s="30"/>
      <c r="AR6766" s="30"/>
      <c r="AS6766" s="30"/>
      <c r="AT6766" s="30"/>
      <c r="AU6766" s="30"/>
      <c r="AV6766" s="30"/>
      <c r="AW6766" s="30"/>
      <c r="AX6766" s="30"/>
      <c r="AY6766" s="30"/>
      <c r="AZ6766" s="30"/>
      <c r="BA6766" s="30"/>
      <c r="BB6766" s="30"/>
      <c r="BC6766" s="30"/>
      <c r="BD6766" s="30"/>
      <c r="BE6766" s="30"/>
      <c r="BF6766" s="30"/>
      <c r="BG6766" s="30"/>
      <c r="BH6766" s="30"/>
      <c r="BI6766" s="30"/>
      <c r="BJ6766" s="30"/>
      <c r="BK6766" s="30"/>
      <c r="BL6766" s="30"/>
      <c r="BM6766" s="30"/>
      <c r="BN6766" s="30"/>
      <c r="BO6766" s="30"/>
      <c r="BP6766" s="30"/>
      <c r="BQ6766" s="30"/>
      <c r="BR6766" s="30"/>
      <c r="BS6766" s="30"/>
      <c r="BT6766" s="30"/>
      <c r="BU6766" s="30"/>
      <c r="BV6766" s="30"/>
      <c r="BW6766" s="30"/>
      <c r="BX6766" s="30"/>
      <c r="BY6766" s="30"/>
      <c r="BZ6766" s="30"/>
      <c r="CA6766" s="30"/>
      <c r="CB6766" s="30"/>
      <c r="CC6766" s="30"/>
      <c r="CD6766" s="30"/>
      <c r="CE6766" s="30"/>
      <c r="CF6766" s="30"/>
      <c r="CG6766" s="30"/>
      <c r="CH6766" s="30"/>
      <c r="CI6766" s="30"/>
      <c r="CJ6766" s="30"/>
      <c r="CK6766" s="30"/>
      <c r="CL6766" s="30"/>
      <c r="CM6766" s="30"/>
      <c r="CN6766" s="30"/>
      <c r="CO6766" s="30"/>
      <c r="CP6766" s="30"/>
      <c r="CQ6766" s="30"/>
      <c r="CR6766" s="30"/>
      <c r="CS6766" s="30"/>
      <c r="CT6766" s="30"/>
      <c r="CU6766" s="30"/>
      <c r="CV6766" s="30"/>
      <c r="CW6766" s="30"/>
      <c r="CX6766" s="30"/>
      <c r="CY6766" s="30"/>
      <c r="CZ6766" s="30"/>
      <c r="DA6766" s="30"/>
      <c r="DB6766" s="30"/>
      <c r="DC6766" s="30"/>
      <c r="DD6766" s="30"/>
      <c r="DE6766" s="30"/>
      <c r="DF6766" s="30"/>
      <c r="DG6766" s="30"/>
      <c r="DH6766" s="30"/>
      <c r="DI6766" s="30"/>
      <c r="DJ6766" s="30"/>
      <c r="DK6766" s="30"/>
      <c r="DL6766" s="30"/>
      <c r="DM6766" s="30"/>
      <c r="DN6766" s="30"/>
      <c r="DO6766" s="30"/>
      <c r="DP6766" s="30"/>
      <c r="DQ6766" s="30"/>
      <c r="DR6766" s="30"/>
      <c r="DS6766" s="30"/>
      <c r="DT6766" s="30"/>
      <c r="DU6766" s="30"/>
      <c r="DV6766" s="30"/>
      <c r="DW6766" s="30"/>
      <c r="DX6766" s="30"/>
      <c r="DY6766" s="30"/>
      <c r="DZ6766" s="30"/>
      <c r="EA6766" s="30"/>
      <c r="EB6766" s="30"/>
      <c r="EC6766" s="30"/>
      <c r="ED6766" s="30"/>
      <c r="EE6766" s="30"/>
      <c r="EF6766" s="30"/>
      <c r="EG6766" s="30"/>
      <c r="EH6766" s="30"/>
      <c r="EI6766" s="30"/>
      <c r="EJ6766" s="30"/>
      <c r="EK6766" s="30"/>
      <c r="EL6766" s="30"/>
      <c r="EM6766" s="30"/>
      <c r="EN6766" s="30"/>
      <c r="EO6766" s="30"/>
      <c r="EP6766" s="30"/>
      <c r="EQ6766" s="30"/>
      <c r="ER6766" s="30"/>
      <c r="ES6766" s="30"/>
      <c r="ET6766" s="30"/>
      <c r="EU6766" s="30"/>
      <c r="EV6766" s="30"/>
      <c r="EW6766" s="30"/>
      <c r="EX6766" s="30"/>
      <c r="EY6766" s="30"/>
      <c r="EZ6766" s="30"/>
      <c r="FA6766" s="30"/>
      <c r="FB6766" s="30"/>
      <c r="FC6766" s="30"/>
      <c r="FD6766" s="30"/>
      <c r="FE6766" s="30"/>
      <c r="FF6766" s="30"/>
      <c r="FG6766" s="30"/>
      <c r="FH6766" s="30"/>
      <c r="FI6766" s="30"/>
      <c r="FJ6766" s="30"/>
      <c r="FK6766" s="30"/>
      <c r="FL6766" s="30"/>
      <c r="FM6766" s="30"/>
      <c r="FN6766" s="30"/>
      <c r="FO6766" s="30"/>
      <c r="FP6766" s="30"/>
      <c r="FQ6766" s="30"/>
      <c r="FR6766" s="30"/>
      <c r="FS6766" s="30"/>
      <c r="FT6766" s="30"/>
      <c r="FU6766" s="30"/>
      <c r="FV6766" s="30"/>
      <c r="FW6766" s="30"/>
      <c r="FX6766" s="30"/>
      <c r="FY6766" s="30"/>
      <c r="FZ6766" s="30"/>
      <c r="GA6766" s="30"/>
      <c r="GB6766" s="30"/>
      <c r="GC6766" s="30"/>
      <c r="GD6766" s="30"/>
      <c r="GE6766" s="30"/>
      <c r="GF6766" s="30"/>
      <c r="GG6766" s="30"/>
      <c r="GH6766" s="30"/>
      <c r="GI6766" s="30"/>
      <c r="GJ6766" s="30"/>
      <c r="GK6766" s="30"/>
      <c r="GL6766" s="30"/>
      <c r="GM6766" s="30"/>
      <c r="GN6766" s="30"/>
      <c r="GO6766" s="30"/>
      <c r="GP6766" s="30"/>
      <c r="GQ6766" s="30"/>
      <c r="GR6766" s="30"/>
      <c r="GS6766" s="30"/>
      <c r="GT6766" s="30"/>
      <c r="GU6766" s="30"/>
      <c r="GV6766" s="30"/>
      <c r="GW6766" s="30"/>
      <c r="GX6766" s="30"/>
      <c r="GY6766" s="30"/>
      <c r="GZ6766" s="30"/>
      <c r="HA6766" s="30"/>
      <c r="HB6766" s="30"/>
      <c r="HC6766" s="30"/>
      <c r="HD6766" s="30"/>
      <c r="HE6766" s="30"/>
      <c r="HF6766" s="30"/>
      <c r="HG6766" s="30"/>
      <c r="HH6766" s="30"/>
      <c r="HI6766" s="30"/>
      <c r="HJ6766" s="30"/>
      <c r="HK6766" s="30"/>
      <c r="HL6766" s="30"/>
      <c r="HM6766" s="30"/>
      <c r="HN6766" s="30"/>
      <c r="HO6766" s="30"/>
      <c r="HP6766" s="30"/>
      <c r="HQ6766" s="30"/>
      <c r="HR6766" s="30"/>
      <c r="HS6766" s="30"/>
      <c r="HT6766" s="30"/>
      <c r="HU6766" s="30"/>
      <c r="HV6766" s="30"/>
      <c r="HW6766" s="30"/>
    </row>
    <row r="6767" spans="1:231" s="588" customFormat="1" ht="28.5" customHeight="1">
      <c r="A6767" s="593"/>
      <c r="B6767" s="900" t="s">
        <v>7849</v>
      </c>
      <c r="C6767" s="901"/>
      <c r="D6767" s="901"/>
      <c r="E6767" s="901"/>
      <c r="F6767" s="901"/>
      <c r="G6767" s="901"/>
      <c r="H6767" s="901"/>
      <c r="I6767" s="30"/>
      <c r="J6767" s="30"/>
      <c r="K6767" s="30"/>
      <c r="L6767" s="30"/>
      <c r="M6767" s="30"/>
      <c r="N6767" s="30"/>
      <c r="O6767" s="30"/>
      <c r="P6767" s="30"/>
      <c r="Q6767" s="30"/>
      <c r="R6767" s="30"/>
      <c r="S6767" s="30"/>
      <c r="T6767" s="30"/>
      <c r="U6767" s="30"/>
      <c r="V6767" s="30"/>
      <c r="W6767" s="30"/>
      <c r="X6767" s="30"/>
      <c r="Y6767" s="30"/>
      <c r="Z6767" s="30"/>
      <c r="AA6767" s="30"/>
      <c r="AB6767" s="30"/>
      <c r="AC6767" s="30"/>
      <c r="AD6767" s="30"/>
      <c r="AE6767" s="30"/>
      <c r="AF6767" s="30"/>
      <c r="AG6767" s="30"/>
      <c r="AH6767" s="30"/>
      <c r="AI6767" s="30"/>
      <c r="AJ6767" s="30"/>
      <c r="AK6767" s="30"/>
      <c r="AL6767" s="30"/>
      <c r="AM6767" s="30"/>
      <c r="AN6767" s="30"/>
      <c r="AO6767" s="30"/>
      <c r="AP6767" s="30"/>
      <c r="AQ6767" s="30"/>
      <c r="AR6767" s="30"/>
      <c r="AS6767" s="30"/>
      <c r="AT6767" s="30"/>
      <c r="AU6767" s="30"/>
      <c r="AV6767" s="30"/>
      <c r="AW6767" s="30"/>
      <c r="AX6767" s="30"/>
      <c r="AY6767" s="30"/>
      <c r="AZ6767" s="30"/>
      <c r="BA6767" s="30"/>
      <c r="BB6767" s="30"/>
      <c r="BC6767" s="30"/>
      <c r="BD6767" s="30"/>
      <c r="BE6767" s="30"/>
      <c r="BF6767" s="30"/>
      <c r="BG6767" s="30"/>
      <c r="BH6767" s="30"/>
      <c r="BI6767" s="30"/>
      <c r="BJ6767" s="30"/>
      <c r="BK6767" s="30"/>
      <c r="BL6767" s="30"/>
      <c r="BM6767" s="30"/>
      <c r="BN6767" s="30"/>
      <c r="BO6767" s="30"/>
      <c r="BP6767" s="30"/>
      <c r="BQ6767" s="30"/>
      <c r="BR6767" s="30"/>
      <c r="BS6767" s="30"/>
      <c r="BT6767" s="30"/>
      <c r="BU6767" s="30"/>
      <c r="BV6767" s="30"/>
      <c r="BW6767" s="30"/>
      <c r="BX6767" s="30"/>
      <c r="BY6767" s="30"/>
      <c r="BZ6767" s="30"/>
      <c r="CA6767" s="30"/>
      <c r="CB6767" s="30"/>
      <c r="CC6767" s="30"/>
      <c r="CD6767" s="30"/>
      <c r="CE6767" s="30"/>
      <c r="CF6767" s="30"/>
      <c r="CG6767" s="30"/>
      <c r="CH6767" s="30"/>
      <c r="CI6767" s="30"/>
      <c r="CJ6767" s="30"/>
      <c r="CK6767" s="30"/>
      <c r="CL6767" s="30"/>
      <c r="CM6767" s="30"/>
      <c r="CN6767" s="30"/>
      <c r="CO6767" s="30"/>
      <c r="CP6767" s="30"/>
      <c r="CQ6767" s="30"/>
      <c r="CR6767" s="30"/>
      <c r="CS6767" s="30"/>
      <c r="CT6767" s="30"/>
      <c r="CU6767" s="30"/>
      <c r="CV6767" s="30"/>
      <c r="CW6767" s="30"/>
      <c r="CX6767" s="30"/>
      <c r="CY6767" s="30"/>
      <c r="CZ6767" s="30"/>
      <c r="DA6767" s="30"/>
      <c r="DB6767" s="30"/>
      <c r="DC6767" s="30"/>
      <c r="DD6767" s="30"/>
      <c r="DE6767" s="30"/>
      <c r="DF6767" s="30"/>
      <c r="DG6767" s="30"/>
      <c r="DH6767" s="30"/>
      <c r="DI6767" s="30"/>
      <c r="DJ6767" s="30"/>
      <c r="DK6767" s="30"/>
      <c r="DL6767" s="30"/>
      <c r="DM6767" s="30"/>
      <c r="DN6767" s="30"/>
      <c r="DO6767" s="30"/>
      <c r="DP6767" s="30"/>
      <c r="DQ6767" s="30"/>
      <c r="DR6767" s="30"/>
      <c r="DS6767" s="30"/>
      <c r="DT6767" s="30"/>
      <c r="DU6767" s="30"/>
      <c r="DV6767" s="30"/>
      <c r="DW6767" s="30"/>
      <c r="DX6767" s="30"/>
      <c r="DY6767" s="30"/>
      <c r="DZ6767" s="30"/>
      <c r="EA6767" s="30"/>
      <c r="EB6767" s="30"/>
      <c r="EC6767" s="30"/>
      <c r="ED6767" s="30"/>
      <c r="EE6767" s="30"/>
      <c r="EF6767" s="30"/>
      <c r="EG6767" s="30"/>
      <c r="EH6767" s="30"/>
      <c r="EI6767" s="30"/>
      <c r="EJ6767" s="30"/>
      <c r="EK6767" s="30"/>
      <c r="EL6767" s="30"/>
      <c r="EM6767" s="30"/>
      <c r="EN6767" s="30"/>
      <c r="EO6767" s="30"/>
      <c r="EP6767" s="30"/>
      <c r="EQ6767" s="30"/>
      <c r="ER6767" s="30"/>
      <c r="ES6767" s="30"/>
      <c r="ET6767" s="30"/>
      <c r="EU6767" s="30"/>
      <c r="EV6767" s="30"/>
      <c r="EW6767" s="30"/>
      <c r="EX6767" s="30"/>
      <c r="EY6767" s="30"/>
      <c r="EZ6767" s="30"/>
      <c r="FA6767" s="30"/>
      <c r="FB6767" s="30"/>
      <c r="FC6767" s="30"/>
      <c r="FD6767" s="30"/>
      <c r="FE6767" s="30"/>
      <c r="FF6767" s="30"/>
      <c r="FG6767" s="30"/>
      <c r="FH6767" s="30"/>
      <c r="FI6767" s="30"/>
      <c r="FJ6767" s="30"/>
      <c r="FK6767" s="30"/>
      <c r="FL6767" s="30"/>
      <c r="FM6767" s="30"/>
      <c r="FN6767" s="30"/>
      <c r="FO6767" s="30"/>
      <c r="FP6767" s="30"/>
      <c r="FQ6767" s="30"/>
      <c r="FR6767" s="30"/>
      <c r="FS6767" s="30"/>
      <c r="FT6767" s="30"/>
      <c r="FU6767" s="30"/>
      <c r="FV6767" s="30"/>
      <c r="FW6767" s="30"/>
      <c r="FX6767" s="30"/>
      <c r="FY6767" s="30"/>
      <c r="FZ6767" s="30"/>
      <c r="GA6767" s="30"/>
      <c r="GB6767" s="30"/>
      <c r="GC6767" s="30"/>
      <c r="GD6767" s="30"/>
      <c r="GE6767" s="30"/>
      <c r="GF6767" s="30"/>
      <c r="GG6767" s="30"/>
      <c r="GH6767" s="30"/>
      <c r="GI6767" s="30"/>
      <c r="GJ6767" s="30"/>
      <c r="GK6767" s="30"/>
      <c r="GL6767" s="30"/>
      <c r="GM6767" s="30"/>
      <c r="GN6767" s="30"/>
      <c r="GO6767" s="30"/>
      <c r="GP6767" s="30"/>
      <c r="GQ6767" s="30"/>
      <c r="GR6767" s="30"/>
      <c r="GS6767" s="30"/>
      <c r="GT6767" s="30"/>
      <c r="GU6767" s="30"/>
      <c r="GV6767" s="30"/>
      <c r="GW6767" s="30"/>
      <c r="GX6767" s="30"/>
      <c r="GY6767" s="30"/>
      <c r="GZ6767" s="30"/>
      <c r="HA6767" s="30"/>
      <c r="HB6767" s="30"/>
      <c r="HC6767" s="30"/>
      <c r="HD6767" s="30"/>
      <c r="HE6767" s="30"/>
      <c r="HF6767" s="30"/>
      <c r="HG6767" s="30"/>
      <c r="HH6767" s="30"/>
      <c r="HI6767" s="30"/>
      <c r="HJ6767" s="30"/>
      <c r="HK6767" s="30"/>
      <c r="HL6767" s="30"/>
      <c r="HM6767" s="30"/>
      <c r="HN6767" s="30"/>
      <c r="HO6767" s="30"/>
      <c r="HP6767" s="30"/>
      <c r="HQ6767" s="30"/>
      <c r="HR6767" s="30"/>
      <c r="HS6767" s="30"/>
      <c r="HT6767" s="30"/>
      <c r="HU6767" s="30"/>
      <c r="HV6767" s="30"/>
      <c r="HW6767" s="30"/>
    </row>
    <row r="6768" spans="1:231" s="588" customFormat="1">
      <c r="A6768" s="87">
        <v>62</v>
      </c>
      <c r="B6768" s="581" t="s">
        <v>7850</v>
      </c>
      <c r="C6768" s="582" t="s">
        <v>7851</v>
      </c>
      <c r="D6768" s="582" t="s">
        <v>1808</v>
      </c>
      <c r="E6768" s="584">
        <f t="shared" ref="E6768:E6784" si="435">+F6768+G6768+H6768</f>
        <v>0</v>
      </c>
      <c r="F6768" s="192"/>
      <c r="G6768" s="192"/>
      <c r="H6768" s="192"/>
      <c r="I6768" s="30"/>
      <c r="J6768" s="30"/>
      <c r="K6768" s="30"/>
      <c r="L6768" s="30"/>
      <c r="M6768" s="30"/>
      <c r="N6768" s="30"/>
      <c r="O6768" s="30"/>
      <c r="P6768" s="30"/>
      <c r="Q6768" s="30"/>
      <c r="R6768" s="30"/>
      <c r="S6768" s="30"/>
      <c r="T6768" s="30"/>
      <c r="U6768" s="30"/>
      <c r="V6768" s="30"/>
      <c r="W6768" s="30"/>
      <c r="X6768" s="30"/>
      <c r="Y6768" s="30"/>
      <c r="Z6768" s="30"/>
      <c r="AA6768" s="30"/>
      <c r="AB6768" s="30"/>
      <c r="AC6768" s="30"/>
      <c r="AD6768" s="30"/>
      <c r="AE6768" s="30"/>
      <c r="AF6768" s="30"/>
      <c r="AG6768" s="30"/>
      <c r="AH6768" s="30"/>
      <c r="AI6768" s="30"/>
      <c r="AJ6768" s="30"/>
      <c r="AK6768" s="30"/>
      <c r="AL6768" s="30"/>
      <c r="AM6768" s="30"/>
      <c r="AN6768" s="30"/>
      <c r="AO6768" s="30"/>
      <c r="AP6768" s="30"/>
      <c r="AQ6768" s="30"/>
      <c r="AR6768" s="30"/>
      <c r="AS6768" s="30"/>
      <c r="AT6768" s="30"/>
      <c r="AU6768" s="30"/>
      <c r="AV6768" s="30"/>
      <c r="AW6768" s="30"/>
      <c r="AX6768" s="30"/>
      <c r="AY6768" s="30"/>
      <c r="AZ6768" s="30"/>
      <c r="BA6768" s="30"/>
      <c r="BB6768" s="30"/>
      <c r="BC6768" s="30"/>
      <c r="BD6768" s="30"/>
      <c r="BE6768" s="30"/>
      <c r="BF6768" s="30"/>
      <c r="BG6768" s="30"/>
      <c r="BH6768" s="30"/>
      <c r="BI6768" s="30"/>
      <c r="BJ6768" s="30"/>
      <c r="BK6768" s="30"/>
      <c r="BL6768" s="30"/>
      <c r="BM6768" s="30"/>
      <c r="BN6768" s="30"/>
      <c r="BO6768" s="30"/>
      <c r="BP6768" s="30"/>
      <c r="BQ6768" s="30"/>
      <c r="BR6768" s="30"/>
      <c r="BS6768" s="30"/>
      <c r="BT6768" s="30"/>
      <c r="BU6768" s="30"/>
      <c r="BV6768" s="30"/>
      <c r="BW6768" s="30"/>
      <c r="BX6768" s="30"/>
      <c r="BY6768" s="30"/>
      <c r="BZ6768" s="30"/>
      <c r="CA6768" s="30"/>
      <c r="CB6768" s="30"/>
      <c r="CC6768" s="30"/>
      <c r="CD6768" s="30"/>
      <c r="CE6768" s="30"/>
      <c r="CF6768" s="30"/>
      <c r="CG6768" s="30"/>
      <c r="CH6768" s="30"/>
      <c r="CI6768" s="30"/>
      <c r="CJ6768" s="30"/>
      <c r="CK6768" s="30"/>
      <c r="CL6768" s="30"/>
      <c r="CM6768" s="30"/>
      <c r="CN6768" s="30"/>
      <c r="CO6768" s="30"/>
      <c r="CP6768" s="30"/>
      <c r="CQ6768" s="30"/>
      <c r="CR6768" s="30"/>
      <c r="CS6768" s="30"/>
      <c r="CT6768" s="30"/>
      <c r="CU6768" s="30"/>
      <c r="CV6768" s="30"/>
      <c r="CW6768" s="30"/>
      <c r="CX6768" s="30"/>
      <c r="CY6768" s="30"/>
      <c r="CZ6768" s="30"/>
      <c r="DA6768" s="30"/>
      <c r="DB6768" s="30"/>
      <c r="DC6768" s="30"/>
      <c r="DD6768" s="30"/>
      <c r="DE6768" s="30"/>
      <c r="DF6768" s="30"/>
      <c r="DG6768" s="30"/>
      <c r="DH6768" s="30"/>
      <c r="DI6768" s="30"/>
      <c r="DJ6768" s="30"/>
      <c r="DK6768" s="30"/>
      <c r="DL6768" s="30"/>
      <c r="DM6768" s="30"/>
      <c r="DN6768" s="30"/>
      <c r="DO6768" s="30"/>
      <c r="DP6768" s="30"/>
      <c r="DQ6768" s="30"/>
      <c r="DR6768" s="30"/>
      <c r="DS6768" s="30"/>
      <c r="DT6768" s="30"/>
      <c r="DU6768" s="30"/>
      <c r="DV6768" s="30"/>
      <c r="DW6768" s="30"/>
      <c r="DX6768" s="30"/>
      <c r="DY6768" s="30"/>
      <c r="DZ6768" s="30"/>
      <c r="EA6768" s="30"/>
      <c r="EB6768" s="30"/>
      <c r="EC6768" s="30"/>
      <c r="ED6768" s="30"/>
      <c r="EE6768" s="30"/>
      <c r="EF6768" s="30"/>
      <c r="EG6768" s="30"/>
      <c r="EH6768" s="30"/>
      <c r="EI6768" s="30"/>
      <c r="EJ6768" s="30"/>
      <c r="EK6768" s="30"/>
      <c r="EL6768" s="30"/>
      <c r="EM6768" s="30"/>
      <c r="EN6768" s="30"/>
      <c r="EO6768" s="30"/>
      <c r="EP6768" s="30"/>
      <c r="EQ6768" s="30"/>
      <c r="ER6768" s="30"/>
      <c r="ES6768" s="30"/>
      <c r="ET6768" s="30"/>
      <c r="EU6768" s="30"/>
      <c r="EV6768" s="30"/>
      <c r="EW6768" s="30"/>
      <c r="EX6768" s="30"/>
      <c r="EY6768" s="30"/>
      <c r="EZ6768" s="30"/>
      <c r="FA6768" s="30"/>
      <c r="FB6768" s="30"/>
      <c r="FC6768" s="30"/>
      <c r="FD6768" s="30"/>
      <c r="FE6768" s="30"/>
      <c r="FF6768" s="30"/>
      <c r="FG6768" s="30"/>
      <c r="FH6768" s="30"/>
      <c r="FI6768" s="30"/>
      <c r="FJ6768" s="30"/>
      <c r="FK6768" s="30"/>
      <c r="FL6768" s="30"/>
      <c r="FM6768" s="30"/>
      <c r="FN6768" s="30"/>
      <c r="FO6768" s="30"/>
      <c r="FP6768" s="30"/>
      <c r="FQ6768" s="30"/>
      <c r="FR6768" s="30"/>
      <c r="FS6768" s="30"/>
      <c r="FT6768" s="30"/>
      <c r="FU6768" s="30"/>
      <c r="FV6768" s="30"/>
      <c r="FW6768" s="30"/>
      <c r="FX6768" s="30"/>
      <c r="FY6768" s="30"/>
      <c r="FZ6768" s="30"/>
      <c r="GA6768" s="30"/>
      <c r="GB6768" s="30"/>
      <c r="GC6768" s="30"/>
      <c r="GD6768" s="30"/>
      <c r="GE6768" s="30"/>
      <c r="GF6768" s="30"/>
      <c r="GG6768" s="30"/>
      <c r="GH6768" s="30"/>
      <c r="GI6768" s="30"/>
      <c r="GJ6768" s="30"/>
      <c r="GK6768" s="30"/>
      <c r="GL6768" s="30"/>
      <c r="GM6768" s="30"/>
      <c r="GN6768" s="30"/>
      <c r="GO6768" s="30"/>
      <c r="GP6768" s="30"/>
      <c r="GQ6768" s="30"/>
      <c r="GR6768" s="30"/>
      <c r="GS6768" s="30"/>
      <c r="GT6768" s="30"/>
      <c r="GU6768" s="30"/>
      <c r="GV6768" s="30"/>
      <c r="GW6768" s="30"/>
      <c r="GX6768" s="30"/>
      <c r="GY6768" s="30"/>
      <c r="GZ6768" s="30"/>
      <c r="HA6768" s="30"/>
      <c r="HB6768" s="30"/>
      <c r="HC6768" s="30"/>
      <c r="HD6768" s="30"/>
      <c r="HE6768" s="30"/>
      <c r="HF6768" s="30"/>
      <c r="HG6768" s="30"/>
      <c r="HH6768" s="30"/>
      <c r="HI6768" s="30"/>
      <c r="HJ6768" s="30"/>
      <c r="HK6768" s="30"/>
      <c r="HL6768" s="30"/>
      <c r="HM6768" s="30"/>
      <c r="HN6768" s="30"/>
      <c r="HO6768" s="30"/>
      <c r="HP6768" s="30"/>
      <c r="HQ6768" s="30"/>
      <c r="HR6768" s="30"/>
      <c r="HS6768" s="30"/>
      <c r="HT6768" s="30"/>
      <c r="HU6768" s="30"/>
      <c r="HV6768" s="30"/>
      <c r="HW6768" s="30"/>
    </row>
    <row r="6769" spans="1:231" s="588" customFormat="1">
      <c r="A6769" s="87">
        <v>63</v>
      </c>
      <c r="B6769" s="581" t="s">
        <v>7852</v>
      </c>
      <c r="C6769" s="582" t="s">
        <v>7853</v>
      </c>
      <c r="D6769" s="582" t="s">
        <v>1808</v>
      </c>
      <c r="E6769" s="584">
        <f t="shared" si="435"/>
        <v>2</v>
      </c>
      <c r="F6769" s="192">
        <v>2</v>
      </c>
      <c r="G6769" s="192"/>
      <c r="H6769" s="192"/>
      <c r="I6769" s="30"/>
      <c r="J6769" s="30"/>
      <c r="K6769" s="30"/>
      <c r="L6769" s="30"/>
      <c r="M6769" s="30"/>
      <c r="N6769" s="30"/>
      <c r="O6769" s="30"/>
      <c r="P6769" s="30"/>
      <c r="Q6769" s="30"/>
      <c r="R6769" s="30"/>
      <c r="S6769" s="30"/>
      <c r="T6769" s="30"/>
      <c r="U6769" s="30"/>
      <c r="V6769" s="30"/>
      <c r="W6769" s="30"/>
      <c r="X6769" s="30"/>
      <c r="Y6769" s="30"/>
      <c r="Z6769" s="30"/>
      <c r="AA6769" s="30"/>
      <c r="AB6769" s="30"/>
      <c r="AC6769" s="30"/>
      <c r="AD6769" s="30"/>
      <c r="AE6769" s="30"/>
      <c r="AF6769" s="30"/>
      <c r="AG6769" s="30"/>
      <c r="AH6769" s="30"/>
      <c r="AI6769" s="30"/>
      <c r="AJ6769" s="30"/>
      <c r="AK6769" s="30"/>
      <c r="AL6769" s="30"/>
      <c r="AM6769" s="30"/>
      <c r="AN6769" s="30"/>
      <c r="AO6769" s="30"/>
      <c r="AP6769" s="30"/>
      <c r="AQ6769" s="30"/>
      <c r="AR6769" s="30"/>
      <c r="AS6769" s="30"/>
      <c r="AT6769" s="30"/>
      <c r="AU6769" s="30"/>
      <c r="AV6769" s="30"/>
      <c r="AW6769" s="30"/>
      <c r="AX6769" s="30"/>
      <c r="AY6769" s="30"/>
      <c r="AZ6769" s="30"/>
      <c r="BA6769" s="30"/>
      <c r="BB6769" s="30"/>
      <c r="BC6769" s="30"/>
      <c r="BD6769" s="30"/>
      <c r="BE6769" s="30"/>
      <c r="BF6769" s="30"/>
      <c r="BG6769" s="30"/>
      <c r="BH6769" s="30"/>
      <c r="BI6769" s="30"/>
      <c r="BJ6769" s="30"/>
      <c r="BK6769" s="30"/>
      <c r="BL6769" s="30"/>
      <c r="BM6769" s="30"/>
      <c r="BN6769" s="30"/>
      <c r="BO6769" s="30"/>
      <c r="BP6769" s="30"/>
      <c r="BQ6769" s="30"/>
      <c r="BR6769" s="30"/>
      <c r="BS6769" s="30"/>
      <c r="BT6769" s="30"/>
      <c r="BU6769" s="30"/>
      <c r="BV6769" s="30"/>
      <c r="BW6769" s="30"/>
      <c r="BX6769" s="30"/>
      <c r="BY6769" s="30"/>
      <c r="BZ6769" s="30"/>
      <c r="CA6769" s="30"/>
      <c r="CB6769" s="30"/>
      <c r="CC6769" s="30"/>
      <c r="CD6769" s="30"/>
      <c r="CE6769" s="30"/>
      <c r="CF6769" s="30"/>
      <c r="CG6769" s="30"/>
      <c r="CH6769" s="30"/>
      <c r="CI6769" s="30"/>
      <c r="CJ6769" s="30"/>
      <c r="CK6769" s="30"/>
      <c r="CL6769" s="30"/>
      <c r="CM6769" s="30"/>
      <c r="CN6769" s="30"/>
      <c r="CO6769" s="30"/>
      <c r="CP6769" s="30"/>
      <c r="CQ6769" s="30"/>
      <c r="CR6769" s="30"/>
      <c r="CS6769" s="30"/>
      <c r="CT6769" s="30"/>
      <c r="CU6769" s="30"/>
      <c r="CV6769" s="30"/>
      <c r="CW6769" s="30"/>
      <c r="CX6769" s="30"/>
      <c r="CY6769" s="30"/>
      <c r="CZ6769" s="30"/>
      <c r="DA6769" s="30"/>
      <c r="DB6769" s="30"/>
      <c r="DC6769" s="30"/>
      <c r="DD6769" s="30"/>
      <c r="DE6769" s="30"/>
      <c r="DF6769" s="30"/>
      <c r="DG6769" s="30"/>
      <c r="DH6769" s="30"/>
      <c r="DI6769" s="30"/>
      <c r="DJ6769" s="30"/>
      <c r="DK6769" s="30"/>
      <c r="DL6769" s="30"/>
      <c r="DM6769" s="30"/>
      <c r="DN6769" s="30"/>
      <c r="DO6769" s="30"/>
      <c r="DP6769" s="30"/>
      <c r="DQ6769" s="30"/>
      <c r="DR6769" s="30"/>
      <c r="DS6769" s="30"/>
      <c r="DT6769" s="30"/>
      <c r="DU6769" s="30"/>
      <c r="DV6769" s="30"/>
      <c r="DW6769" s="30"/>
      <c r="DX6769" s="30"/>
      <c r="DY6769" s="30"/>
      <c r="DZ6769" s="30"/>
      <c r="EA6769" s="30"/>
      <c r="EB6769" s="30"/>
      <c r="EC6769" s="30"/>
      <c r="ED6769" s="30"/>
      <c r="EE6769" s="30"/>
      <c r="EF6769" s="30"/>
      <c r="EG6769" s="30"/>
      <c r="EH6769" s="30"/>
      <c r="EI6769" s="30"/>
      <c r="EJ6769" s="30"/>
      <c r="EK6769" s="30"/>
      <c r="EL6769" s="30"/>
      <c r="EM6769" s="30"/>
      <c r="EN6769" s="30"/>
      <c r="EO6769" s="30"/>
      <c r="EP6769" s="30"/>
      <c r="EQ6769" s="30"/>
      <c r="ER6769" s="30"/>
      <c r="ES6769" s="30"/>
      <c r="ET6769" s="30"/>
      <c r="EU6769" s="30"/>
      <c r="EV6769" s="30"/>
      <c r="EW6769" s="30"/>
      <c r="EX6769" s="30"/>
      <c r="EY6769" s="30"/>
      <c r="EZ6769" s="30"/>
      <c r="FA6769" s="30"/>
      <c r="FB6769" s="30"/>
      <c r="FC6769" s="30"/>
      <c r="FD6769" s="30"/>
      <c r="FE6769" s="30"/>
      <c r="FF6769" s="30"/>
      <c r="FG6769" s="30"/>
      <c r="FH6769" s="30"/>
      <c r="FI6769" s="30"/>
      <c r="FJ6769" s="30"/>
      <c r="FK6769" s="30"/>
      <c r="FL6769" s="30"/>
      <c r="FM6769" s="30"/>
      <c r="FN6769" s="30"/>
      <c r="FO6769" s="30"/>
      <c r="FP6769" s="30"/>
      <c r="FQ6769" s="30"/>
      <c r="FR6769" s="30"/>
      <c r="FS6769" s="30"/>
      <c r="FT6769" s="30"/>
      <c r="FU6769" s="30"/>
      <c r="FV6769" s="30"/>
      <c r="FW6769" s="30"/>
      <c r="FX6769" s="30"/>
      <c r="FY6769" s="30"/>
      <c r="FZ6769" s="30"/>
      <c r="GA6769" s="30"/>
      <c r="GB6769" s="30"/>
      <c r="GC6769" s="30"/>
      <c r="GD6769" s="30"/>
      <c r="GE6769" s="30"/>
      <c r="GF6769" s="30"/>
      <c r="GG6769" s="30"/>
      <c r="GH6769" s="30"/>
      <c r="GI6769" s="30"/>
      <c r="GJ6769" s="30"/>
      <c r="GK6769" s="30"/>
      <c r="GL6769" s="30"/>
      <c r="GM6769" s="30"/>
      <c r="GN6769" s="30"/>
      <c r="GO6769" s="30"/>
      <c r="GP6769" s="30"/>
      <c r="GQ6769" s="30"/>
      <c r="GR6769" s="30"/>
      <c r="GS6769" s="30"/>
      <c r="GT6769" s="30"/>
      <c r="GU6769" s="30"/>
      <c r="GV6769" s="30"/>
      <c r="GW6769" s="30"/>
      <c r="GX6769" s="30"/>
      <c r="GY6769" s="30"/>
      <c r="GZ6769" s="30"/>
      <c r="HA6769" s="30"/>
      <c r="HB6769" s="30"/>
      <c r="HC6769" s="30"/>
      <c r="HD6769" s="30"/>
      <c r="HE6769" s="30"/>
      <c r="HF6769" s="30"/>
      <c r="HG6769" s="30"/>
      <c r="HH6769" s="30"/>
      <c r="HI6769" s="30"/>
      <c r="HJ6769" s="30"/>
      <c r="HK6769" s="30"/>
      <c r="HL6769" s="30"/>
      <c r="HM6769" s="30"/>
      <c r="HN6769" s="30"/>
      <c r="HO6769" s="30"/>
      <c r="HP6769" s="30"/>
      <c r="HQ6769" s="30"/>
      <c r="HR6769" s="30"/>
      <c r="HS6769" s="30"/>
      <c r="HT6769" s="30"/>
      <c r="HU6769" s="30"/>
      <c r="HV6769" s="30"/>
      <c r="HW6769" s="30"/>
    </row>
    <row r="6770" spans="1:231" s="588" customFormat="1">
      <c r="A6770" s="87">
        <v>64</v>
      </c>
      <c r="B6770" s="581" t="s">
        <v>7854</v>
      </c>
      <c r="C6770" s="582" t="s">
        <v>7853</v>
      </c>
      <c r="D6770" s="582" t="s">
        <v>1808</v>
      </c>
      <c r="E6770" s="584">
        <f t="shared" si="435"/>
        <v>2</v>
      </c>
      <c r="F6770" s="192">
        <v>2</v>
      </c>
      <c r="G6770" s="192"/>
      <c r="H6770" s="192"/>
      <c r="I6770" s="30"/>
      <c r="J6770" s="30"/>
      <c r="K6770" s="30"/>
      <c r="L6770" s="30"/>
      <c r="M6770" s="30"/>
      <c r="N6770" s="30"/>
      <c r="O6770" s="30"/>
      <c r="P6770" s="30"/>
      <c r="Q6770" s="30"/>
      <c r="R6770" s="30"/>
      <c r="S6770" s="30"/>
      <c r="T6770" s="30"/>
      <c r="U6770" s="30"/>
      <c r="V6770" s="30"/>
      <c r="W6770" s="30"/>
      <c r="X6770" s="30"/>
      <c r="Y6770" s="30"/>
      <c r="Z6770" s="30"/>
      <c r="AA6770" s="30"/>
      <c r="AB6770" s="30"/>
      <c r="AC6770" s="30"/>
      <c r="AD6770" s="30"/>
      <c r="AE6770" s="30"/>
      <c r="AF6770" s="30"/>
      <c r="AG6770" s="30"/>
      <c r="AH6770" s="30"/>
      <c r="AI6770" s="30"/>
      <c r="AJ6770" s="30"/>
      <c r="AK6770" s="30"/>
      <c r="AL6770" s="30"/>
      <c r="AM6770" s="30"/>
      <c r="AN6770" s="30"/>
      <c r="AO6770" s="30"/>
      <c r="AP6770" s="30"/>
      <c r="AQ6770" s="30"/>
      <c r="AR6770" s="30"/>
      <c r="AS6770" s="30"/>
      <c r="AT6770" s="30"/>
      <c r="AU6770" s="30"/>
      <c r="AV6770" s="30"/>
      <c r="AW6770" s="30"/>
      <c r="AX6770" s="30"/>
      <c r="AY6770" s="30"/>
      <c r="AZ6770" s="30"/>
      <c r="BA6770" s="30"/>
      <c r="BB6770" s="30"/>
      <c r="BC6770" s="30"/>
      <c r="BD6770" s="30"/>
      <c r="BE6770" s="30"/>
      <c r="BF6770" s="30"/>
      <c r="BG6770" s="30"/>
      <c r="BH6770" s="30"/>
      <c r="BI6770" s="30"/>
      <c r="BJ6770" s="30"/>
      <c r="BK6770" s="30"/>
      <c r="BL6770" s="30"/>
      <c r="BM6770" s="30"/>
      <c r="BN6770" s="30"/>
      <c r="BO6770" s="30"/>
      <c r="BP6770" s="30"/>
      <c r="BQ6770" s="30"/>
      <c r="BR6770" s="30"/>
      <c r="BS6770" s="30"/>
      <c r="BT6770" s="30"/>
      <c r="BU6770" s="30"/>
      <c r="BV6770" s="30"/>
      <c r="BW6770" s="30"/>
      <c r="BX6770" s="30"/>
      <c r="BY6770" s="30"/>
      <c r="BZ6770" s="30"/>
      <c r="CA6770" s="30"/>
      <c r="CB6770" s="30"/>
      <c r="CC6770" s="30"/>
      <c r="CD6770" s="30"/>
      <c r="CE6770" s="30"/>
      <c r="CF6770" s="30"/>
      <c r="CG6770" s="30"/>
      <c r="CH6770" s="30"/>
      <c r="CI6770" s="30"/>
      <c r="CJ6770" s="30"/>
      <c r="CK6770" s="30"/>
      <c r="CL6770" s="30"/>
      <c r="CM6770" s="30"/>
      <c r="CN6770" s="30"/>
      <c r="CO6770" s="30"/>
      <c r="CP6770" s="30"/>
      <c r="CQ6770" s="30"/>
      <c r="CR6770" s="30"/>
      <c r="CS6770" s="30"/>
      <c r="CT6770" s="30"/>
      <c r="CU6770" s="30"/>
      <c r="CV6770" s="30"/>
      <c r="CW6770" s="30"/>
      <c r="CX6770" s="30"/>
      <c r="CY6770" s="30"/>
      <c r="CZ6770" s="30"/>
      <c r="DA6770" s="30"/>
      <c r="DB6770" s="30"/>
      <c r="DC6770" s="30"/>
      <c r="DD6770" s="30"/>
      <c r="DE6770" s="30"/>
      <c r="DF6770" s="30"/>
      <c r="DG6770" s="30"/>
      <c r="DH6770" s="30"/>
      <c r="DI6770" s="30"/>
      <c r="DJ6770" s="30"/>
      <c r="DK6770" s="30"/>
      <c r="DL6770" s="30"/>
      <c r="DM6770" s="30"/>
      <c r="DN6770" s="30"/>
      <c r="DO6770" s="30"/>
      <c r="DP6770" s="30"/>
      <c r="DQ6770" s="30"/>
      <c r="DR6770" s="30"/>
      <c r="DS6770" s="30"/>
      <c r="DT6770" s="30"/>
      <c r="DU6770" s="30"/>
      <c r="DV6770" s="30"/>
      <c r="DW6770" s="30"/>
      <c r="DX6770" s="30"/>
      <c r="DY6770" s="30"/>
      <c r="DZ6770" s="30"/>
      <c r="EA6770" s="30"/>
      <c r="EB6770" s="30"/>
      <c r="EC6770" s="30"/>
      <c r="ED6770" s="30"/>
      <c r="EE6770" s="30"/>
      <c r="EF6770" s="30"/>
      <c r="EG6770" s="30"/>
      <c r="EH6770" s="30"/>
      <c r="EI6770" s="30"/>
      <c r="EJ6770" s="30"/>
      <c r="EK6770" s="30"/>
      <c r="EL6770" s="30"/>
      <c r="EM6770" s="30"/>
      <c r="EN6770" s="30"/>
      <c r="EO6770" s="30"/>
      <c r="EP6770" s="30"/>
      <c r="EQ6770" s="30"/>
      <c r="ER6770" s="30"/>
      <c r="ES6770" s="30"/>
      <c r="ET6770" s="30"/>
      <c r="EU6770" s="30"/>
      <c r="EV6770" s="30"/>
      <c r="EW6770" s="30"/>
      <c r="EX6770" s="30"/>
      <c r="EY6770" s="30"/>
      <c r="EZ6770" s="30"/>
      <c r="FA6770" s="30"/>
      <c r="FB6770" s="30"/>
      <c r="FC6770" s="30"/>
      <c r="FD6770" s="30"/>
      <c r="FE6770" s="30"/>
      <c r="FF6770" s="30"/>
      <c r="FG6770" s="30"/>
      <c r="FH6770" s="30"/>
      <c r="FI6770" s="30"/>
      <c r="FJ6770" s="30"/>
      <c r="FK6770" s="30"/>
      <c r="FL6770" s="30"/>
      <c r="FM6770" s="30"/>
      <c r="FN6770" s="30"/>
      <c r="FO6770" s="30"/>
      <c r="FP6770" s="30"/>
      <c r="FQ6770" s="30"/>
      <c r="FR6770" s="30"/>
      <c r="FS6770" s="30"/>
      <c r="FT6770" s="30"/>
      <c r="FU6770" s="30"/>
      <c r="FV6770" s="30"/>
      <c r="FW6770" s="30"/>
      <c r="FX6770" s="30"/>
      <c r="FY6770" s="30"/>
      <c r="FZ6770" s="30"/>
      <c r="GA6770" s="30"/>
      <c r="GB6770" s="30"/>
      <c r="GC6770" s="30"/>
      <c r="GD6770" s="30"/>
      <c r="GE6770" s="30"/>
      <c r="GF6770" s="30"/>
      <c r="GG6770" s="30"/>
      <c r="GH6770" s="30"/>
      <c r="GI6770" s="30"/>
      <c r="GJ6770" s="30"/>
      <c r="GK6770" s="30"/>
      <c r="GL6770" s="30"/>
      <c r="GM6770" s="30"/>
      <c r="GN6770" s="30"/>
      <c r="GO6770" s="30"/>
      <c r="GP6770" s="30"/>
      <c r="GQ6770" s="30"/>
      <c r="GR6770" s="30"/>
      <c r="GS6770" s="30"/>
      <c r="GT6770" s="30"/>
      <c r="GU6770" s="30"/>
      <c r="GV6770" s="30"/>
      <c r="GW6770" s="30"/>
      <c r="GX6770" s="30"/>
      <c r="GY6770" s="30"/>
      <c r="GZ6770" s="30"/>
      <c r="HA6770" s="30"/>
      <c r="HB6770" s="30"/>
      <c r="HC6770" s="30"/>
      <c r="HD6770" s="30"/>
      <c r="HE6770" s="30"/>
      <c r="HF6770" s="30"/>
      <c r="HG6770" s="30"/>
      <c r="HH6770" s="30"/>
      <c r="HI6770" s="30"/>
      <c r="HJ6770" s="30"/>
      <c r="HK6770" s="30"/>
      <c r="HL6770" s="30"/>
      <c r="HM6770" s="30"/>
      <c r="HN6770" s="30"/>
      <c r="HO6770" s="30"/>
      <c r="HP6770" s="30"/>
      <c r="HQ6770" s="30"/>
      <c r="HR6770" s="30"/>
      <c r="HS6770" s="30"/>
      <c r="HT6770" s="30"/>
      <c r="HU6770" s="30"/>
      <c r="HV6770" s="30"/>
      <c r="HW6770" s="30"/>
    </row>
    <row r="6771" spans="1:231" s="588" customFormat="1">
      <c r="A6771" s="87">
        <v>65</v>
      </c>
      <c r="B6771" s="587" t="s">
        <v>7855</v>
      </c>
      <c r="C6771" s="582" t="s">
        <v>7856</v>
      </c>
      <c r="D6771" s="582" t="s">
        <v>1808</v>
      </c>
      <c r="E6771" s="584">
        <f t="shared" si="435"/>
        <v>0</v>
      </c>
      <c r="F6771" s="192"/>
      <c r="G6771" s="192"/>
      <c r="H6771" s="192"/>
      <c r="I6771" s="30"/>
      <c r="J6771" s="30"/>
      <c r="K6771" s="30"/>
      <c r="L6771" s="30"/>
      <c r="M6771" s="30"/>
      <c r="N6771" s="30"/>
      <c r="O6771" s="30"/>
      <c r="P6771" s="30"/>
      <c r="Q6771" s="30"/>
      <c r="R6771" s="30"/>
      <c r="S6771" s="30"/>
      <c r="T6771" s="30"/>
      <c r="U6771" s="30"/>
      <c r="V6771" s="30"/>
      <c r="W6771" s="30"/>
      <c r="X6771" s="30"/>
      <c r="Y6771" s="30"/>
      <c r="Z6771" s="30"/>
      <c r="AA6771" s="30"/>
      <c r="AB6771" s="30"/>
      <c r="AC6771" s="30"/>
      <c r="AD6771" s="30"/>
      <c r="AE6771" s="30"/>
      <c r="AF6771" s="30"/>
      <c r="AG6771" s="30"/>
      <c r="AH6771" s="30"/>
      <c r="AI6771" s="30"/>
      <c r="AJ6771" s="30"/>
      <c r="AK6771" s="30"/>
      <c r="AL6771" s="30"/>
      <c r="AM6771" s="30"/>
      <c r="AN6771" s="30"/>
      <c r="AO6771" s="30"/>
      <c r="AP6771" s="30"/>
      <c r="AQ6771" s="30"/>
      <c r="AR6771" s="30"/>
      <c r="AS6771" s="30"/>
      <c r="AT6771" s="30"/>
      <c r="AU6771" s="30"/>
      <c r="AV6771" s="30"/>
      <c r="AW6771" s="30"/>
      <c r="AX6771" s="30"/>
      <c r="AY6771" s="30"/>
      <c r="AZ6771" s="30"/>
      <c r="BA6771" s="30"/>
      <c r="BB6771" s="30"/>
      <c r="BC6771" s="30"/>
      <c r="BD6771" s="30"/>
      <c r="BE6771" s="30"/>
      <c r="BF6771" s="30"/>
      <c r="BG6771" s="30"/>
      <c r="BH6771" s="30"/>
      <c r="BI6771" s="30"/>
      <c r="BJ6771" s="30"/>
      <c r="BK6771" s="30"/>
      <c r="BL6771" s="30"/>
      <c r="BM6771" s="30"/>
      <c r="BN6771" s="30"/>
      <c r="BO6771" s="30"/>
      <c r="BP6771" s="30"/>
      <c r="BQ6771" s="30"/>
      <c r="BR6771" s="30"/>
      <c r="BS6771" s="30"/>
      <c r="BT6771" s="30"/>
      <c r="BU6771" s="30"/>
      <c r="BV6771" s="30"/>
      <c r="BW6771" s="30"/>
      <c r="BX6771" s="30"/>
      <c r="BY6771" s="30"/>
      <c r="BZ6771" s="30"/>
      <c r="CA6771" s="30"/>
      <c r="CB6771" s="30"/>
      <c r="CC6771" s="30"/>
      <c r="CD6771" s="30"/>
      <c r="CE6771" s="30"/>
      <c r="CF6771" s="30"/>
      <c r="CG6771" s="30"/>
      <c r="CH6771" s="30"/>
      <c r="CI6771" s="30"/>
      <c r="CJ6771" s="30"/>
      <c r="CK6771" s="30"/>
      <c r="CL6771" s="30"/>
      <c r="CM6771" s="30"/>
      <c r="CN6771" s="30"/>
      <c r="CO6771" s="30"/>
      <c r="CP6771" s="30"/>
      <c r="CQ6771" s="30"/>
      <c r="CR6771" s="30"/>
      <c r="CS6771" s="30"/>
      <c r="CT6771" s="30"/>
      <c r="CU6771" s="30"/>
      <c r="CV6771" s="30"/>
      <c r="CW6771" s="30"/>
      <c r="CX6771" s="30"/>
      <c r="CY6771" s="30"/>
      <c r="CZ6771" s="30"/>
      <c r="DA6771" s="30"/>
      <c r="DB6771" s="30"/>
      <c r="DC6771" s="30"/>
      <c r="DD6771" s="30"/>
      <c r="DE6771" s="30"/>
      <c r="DF6771" s="30"/>
      <c r="DG6771" s="30"/>
      <c r="DH6771" s="30"/>
      <c r="DI6771" s="30"/>
      <c r="DJ6771" s="30"/>
      <c r="DK6771" s="30"/>
      <c r="DL6771" s="30"/>
      <c r="DM6771" s="30"/>
      <c r="DN6771" s="30"/>
      <c r="DO6771" s="30"/>
      <c r="DP6771" s="30"/>
      <c r="DQ6771" s="30"/>
      <c r="DR6771" s="30"/>
      <c r="DS6771" s="30"/>
      <c r="DT6771" s="30"/>
      <c r="DU6771" s="30"/>
      <c r="DV6771" s="30"/>
      <c r="DW6771" s="30"/>
      <c r="DX6771" s="30"/>
      <c r="DY6771" s="30"/>
      <c r="DZ6771" s="30"/>
      <c r="EA6771" s="30"/>
      <c r="EB6771" s="30"/>
      <c r="EC6771" s="30"/>
      <c r="ED6771" s="30"/>
      <c r="EE6771" s="30"/>
      <c r="EF6771" s="30"/>
      <c r="EG6771" s="30"/>
      <c r="EH6771" s="30"/>
      <c r="EI6771" s="30"/>
      <c r="EJ6771" s="30"/>
      <c r="EK6771" s="30"/>
      <c r="EL6771" s="30"/>
      <c r="EM6771" s="30"/>
      <c r="EN6771" s="30"/>
      <c r="EO6771" s="30"/>
      <c r="EP6771" s="30"/>
      <c r="EQ6771" s="30"/>
      <c r="ER6771" s="30"/>
      <c r="ES6771" s="30"/>
      <c r="ET6771" s="30"/>
      <c r="EU6771" s="30"/>
      <c r="EV6771" s="30"/>
      <c r="EW6771" s="30"/>
      <c r="EX6771" s="30"/>
      <c r="EY6771" s="30"/>
      <c r="EZ6771" s="30"/>
      <c r="FA6771" s="30"/>
      <c r="FB6771" s="30"/>
      <c r="FC6771" s="30"/>
      <c r="FD6771" s="30"/>
      <c r="FE6771" s="30"/>
      <c r="FF6771" s="30"/>
      <c r="FG6771" s="30"/>
      <c r="FH6771" s="30"/>
      <c r="FI6771" s="30"/>
      <c r="FJ6771" s="30"/>
      <c r="FK6771" s="30"/>
      <c r="FL6771" s="30"/>
      <c r="FM6771" s="30"/>
      <c r="FN6771" s="30"/>
      <c r="FO6771" s="30"/>
      <c r="FP6771" s="30"/>
      <c r="FQ6771" s="30"/>
      <c r="FR6771" s="30"/>
      <c r="FS6771" s="30"/>
      <c r="FT6771" s="30"/>
      <c r="FU6771" s="30"/>
      <c r="FV6771" s="30"/>
      <c r="FW6771" s="30"/>
      <c r="FX6771" s="30"/>
      <c r="FY6771" s="30"/>
      <c r="FZ6771" s="30"/>
      <c r="GA6771" s="30"/>
      <c r="GB6771" s="30"/>
      <c r="GC6771" s="30"/>
      <c r="GD6771" s="30"/>
      <c r="GE6771" s="30"/>
      <c r="GF6771" s="30"/>
      <c r="GG6771" s="30"/>
      <c r="GH6771" s="30"/>
      <c r="GI6771" s="30"/>
      <c r="GJ6771" s="30"/>
      <c r="GK6771" s="30"/>
      <c r="GL6771" s="30"/>
      <c r="GM6771" s="30"/>
      <c r="GN6771" s="30"/>
      <c r="GO6771" s="30"/>
      <c r="GP6771" s="30"/>
      <c r="GQ6771" s="30"/>
      <c r="GR6771" s="30"/>
      <c r="GS6771" s="30"/>
      <c r="GT6771" s="30"/>
      <c r="GU6771" s="30"/>
      <c r="GV6771" s="30"/>
      <c r="GW6771" s="30"/>
      <c r="GX6771" s="30"/>
      <c r="GY6771" s="30"/>
      <c r="GZ6771" s="30"/>
      <c r="HA6771" s="30"/>
      <c r="HB6771" s="30"/>
      <c r="HC6771" s="30"/>
      <c r="HD6771" s="30"/>
      <c r="HE6771" s="30"/>
      <c r="HF6771" s="30"/>
      <c r="HG6771" s="30"/>
      <c r="HH6771" s="30"/>
      <c r="HI6771" s="30"/>
      <c r="HJ6771" s="30"/>
      <c r="HK6771" s="30"/>
      <c r="HL6771" s="30"/>
      <c r="HM6771" s="30"/>
      <c r="HN6771" s="30"/>
      <c r="HO6771" s="30"/>
      <c r="HP6771" s="30"/>
      <c r="HQ6771" s="30"/>
      <c r="HR6771" s="30"/>
      <c r="HS6771" s="30"/>
      <c r="HT6771" s="30"/>
      <c r="HU6771" s="30"/>
      <c r="HV6771" s="30"/>
      <c r="HW6771" s="30"/>
    </row>
    <row r="6772" spans="1:231" s="588" customFormat="1">
      <c r="A6772" s="87">
        <v>66</v>
      </c>
      <c r="B6772" s="581" t="s">
        <v>7857</v>
      </c>
      <c r="C6772" s="582" t="s">
        <v>7858</v>
      </c>
      <c r="D6772" s="582" t="s">
        <v>7825</v>
      </c>
      <c r="E6772" s="584">
        <f t="shared" si="435"/>
        <v>0</v>
      </c>
      <c r="F6772" s="192"/>
      <c r="G6772" s="192"/>
      <c r="H6772" s="192"/>
      <c r="I6772" s="30"/>
      <c r="J6772" s="30"/>
      <c r="K6772" s="30"/>
      <c r="L6772" s="30"/>
      <c r="M6772" s="30"/>
      <c r="N6772" s="30"/>
      <c r="O6772" s="30"/>
      <c r="P6772" s="30"/>
      <c r="Q6772" s="30"/>
      <c r="R6772" s="30"/>
      <c r="S6772" s="30"/>
      <c r="T6772" s="30"/>
      <c r="U6772" s="30"/>
      <c r="V6772" s="30"/>
      <c r="W6772" s="30"/>
      <c r="X6772" s="30"/>
      <c r="Y6772" s="30"/>
      <c r="Z6772" s="30"/>
      <c r="AA6772" s="30"/>
      <c r="AB6772" s="30"/>
      <c r="AC6772" s="30"/>
      <c r="AD6772" s="30"/>
      <c r="AE6772" s="30"/>
      <c r="AF6772" s="30"/>
      <c r="AG6772" s="30"/>
      <c r="AH6772" s="30"/>
      <c r="AI6772" s="30"/>
      <c r="AJ6772" s="30"/>
      <c r="AK6772" s="30"/>
      <c r="AL6772" s="30"/>
      <c r="AM6772" s="30"/>
      <c r="AN6772" s="30"/>
      <c r="AO6772" s="30"/>
      <c r="AP6772" s="30"/>
      <c r="AQ6772" s="30"/>
      <c r="AR6772" s="30"/>
      <c r="AS6772" s="30"/>
      <c r="AT6772" s="30"/>
      <c r="AU6772" s="30"/>
      <c r="AV6772" s="30"/>
      <c r="AW6772" s="30"/>
      <c r="AX6772" s="30"/>
      <c r="AY6772" s="30"/>
      <c r="AZ6772" s="30"/>
      <c r="BA6772" s="30"/>
      <c r="BB6772" s="30"/>
      <c r="BC6772" s="30"/>
      <c r="BD6772" s="30"/>
      <c r="BE6772" s="30"/>
      <c r="BF6772" s="30"/>
      <c r="BG6772" s="30"/>
      <c r="BH6772" s="30"/>
      <c r="BI6772" s="30"/>
      <c r="BJ6772" s="30"/>
      <c r="BK6772" s="30"/>
      <c r="BL6772" s="30"/>
      <c r="BM6772" s="30"/>
      <c r="BN6772" s="30"/>
      <c r="BO6772" s="30"/>
      <c r="BP6772" s="30"/>
      <c r="BQ6772" s="30"/>
      <c r="BR6772" s="30"/>
      <c r="BS6772" s="30"/>
      <c r="BT6772" s="30"/>
      <c r="BU6772" s="30"/>
      <c r="BV6772" s="30"/>
      <c r="BW6772" s="30"/>
      <c r="BX6772" s="30"/>
      <c r="BY6772" s="30"/>
      <c r="BZ6772" s="30"/>
      <c r="CA6772" s="30"/>
      <c r="CB6772" s="30"/>
      <c r="CC6772" s="30"/>
      <c r="CD6772" s="30"/>
      <c r="CE6772" s="30"/>
      <c r="CF6772" s="30"/>
      <c r="CG6772" s="30"/>
      <c r="CH6772" s="30"/>
      <c r="CI6772" s="30"/>
      <c r="CJ6772" s="30"/>
      <c r="CK6772" s="30"/>
      <c r="CL6772" s="30"/>
      <c r="CM6772" s="30"/>
      <c r="CN6772" s="30"/>
      <c r="CO6772" s="30"/>
      <c r="CP6772" s="30"/>
      <c r="CQ6772" s="30"/>
      <c r="CR6772" s="30"/>
      <c r="CS6772" s="30"/>
      <c r="CT6772" s="30"/>
      <c r="CU6772" s="30"/>
      <c r="CV6772" s="30"/>
      <c r="CW6772" s="30"/>
      <c r="CX6772" s="30"/>
      <c r="CY6772" s="30"/>
      <c r="CZ6772" s="30"/>
      <c r="DA6772" s="30"/>
      <c r="DB6772" s="30"/>
      <c r="DC6772" s="30"/>
      <c r="DD6772" s="30"/>
      <c r="DE6772" s="30"/>
      <c r="DF6772" s="30"/>
      <c r="DG6772" s="30"/>
      <c r="DH6772" s="30"/>
      <c r="DI6772" s="30"/>
      <c r="DJ6772" s="30"/>
      <c r="DK6772" s="30"/>
      <c r="DL6772" s="30"/>
      <c r="DM6772" s="30"/>
      <c r="DN6772" s="30"/>
      <c r="DO6772" s="30"/>
      <c r="DP6772" s="30"/>
      <c r="DQ6772" s="30"/>
      <c r="DR6772" s="30"/>
      <c r="DS6772" s="30"/>
      <c r="DT6772" s="30"/>
      <c r="DU6772" s="30"/>
      <c r="DV6772" s="30"/>
      <c r="DW6772" s="30"/>
      <c r="DX6772" s="30"/>
      <c r="DY6772" s="30"/>
      <c r="DZ6772" s="30"/>
      <c r="EA6772" s="30"/>
      <c r="EB6772" s="30"/>
      <c r="EC6772" s="30"/>
      <c r="ED6772" s="30"/>
      <c r="EE6772" s="30"/>
      <c r="EF6772" s="30"/>
      <c r="EG6772" s="30"/>
      <c r="EH6772" s="30"/>
      <c r="EI6772" s="30"/>
      <c r="EJ6772" s="30"/>
      <c r="EK6772" s="30"/>
      <c r="EL6772" s="30"/>
      <c r="EM6772" s="30"/>
      <c r="EN6772" s="30"/>
      <c r="EO6772" s="30"/>
      <c r="EP6772" s="30"/>
      <c r="EQ6772" s="30"/>
      <c r="ER6772" s="30"/>
      <c r="ES6772" s="30"/>
      <c r="ET6772" s="30"/>
      <c r="EU6772" s="30"/>
      <c r="EV6772" s="30"/>
      <c r="EW6772" s="30"/>
      <c r="EX6772" s="30"/>
      <c r="EY6772" s="30"/>
      <c r="EZ6772" s="30"/>
      <c r="FA6772" s="30"/>
      <c r="FB6772" s="30"/>
      <c r="FC6772" s="30"/>
      <c r="FD6772" s="30"/>
      <c r="FE6772" s="30"/>
      <c r="FF6772" s="30"/>
      <c r="FG6772" s="30"/>
      <c r="FH6772" s="30"/>
      <c r="FI6772" s="30"/>
      <c r="FJ6772" s="30"/>
      <c r="FK6772" s="30"/>
      <c r="FL6772" s="30"/>
      <c r="FM6772" s="30"/>
      <c r="FN6772" s="30"/>
      <c r="FO6772" s="30"/>
      <c r="FP6772" s="30"/>
      <c r="FQ6772" s="30"/>
      <c r="FR6772" s="30"/>
      <c r="FS6772" s="30"/>
      <c r="FT6772" s="30"/>
      <c r="FU6772" s="30"/>
      <c r="FV6772" s="30"/>
      <c r="FW6772" s="30"/>
      <c r="FX6772" s="30"/>
      <c r="FY6772" s="30"/>
      <c r="FZ6772" s="30"/>
      <c r="GA6772" s="30"/>
      <c r="GB6772" s="30"/>
      <c r="GC6772" s="30"/>
      <c r="GD6772" s="30"/>
      <c r="GE6772" s="30"/>
      <c r="GF6772" s="30"/>
      <c r="GG6772" s="30"/>
      <c r="GH6772" s="30"/>
      <c r="GI6772" s="30"/>
      <c r="GJ6772" s="30"/>
      <c r="GK6772" s="30"/>
      <c r="GL6772" s="30"/>
      <c r="GM6772" s="30"/>
      <c r="GN6772" s="30"/>
      <c r="GO6772" s="30"/>
      <c r="GP6772" s="30"/>
      <c r="GQ6772" s="30"/>
      <c r="GR6772" s="30"/>
      <c r="GS6772" s="30"/>
      <c r="GT6772" s="30"/>
      <c r="GU6772" s="30"/>
      <c r="GV6772" s="30"/>
      <c r="GW6772" s="30"/>
      <c r="GX6772" s="30"/>
      <c r="GY6772" s="30"/>
      <c r="GZ6772" s="30"/>
      <c r="HA6772" s="30"/>
      <c r="HB6772" s="30"/>
      <c r="HC6772" s="30"/>
      <c r="HD6772" s="30"/>
      <c r="HE6772" s="30"/>
      <c r="HF6772" s="30"/>
      <c r="HG6772" s="30"/>
      <c r="HH6772" s="30"/>
      <c r="HI6772" s="30"/>
      <c r="HJ6772" s="30"/>
      <c r="HK6772" s="30"/>
      <c r="HL6772" s="30"/>
      <c r="HM6772" s="30"/>
      <c r="HN6772" s="30"/>
      <c r="HO6772" s="30"/>
      <c r="HP6772" s="30"/>
      <c r="HQ6772" s="30"/>
      <c r="HR6772" s="30"/>
      <c r="HS6772" s="30"/>
      <c r="HT6772" s="30"/>
      <c r="HU6772" s="30"/>
      <c r="HV6772" s="30"/>
      <c r="HW6772" s="30"/>
    </row>
    <row r="6773" spans="1:231" s="588" customFormat="1">
      <c r="A6773" s="87">
        <v>67</v>
      </c>
      <c r="B6773" s="581" t="s">
        <v>7859</v>
      </c>
      <c r="C6773" s="582" t="s">
        <v>7858</v>
      </c>
      <c r="D6773" s="582" t="s">
        <v>7825</v>
      </c>
      <c r="E6773" s="584">
        <f t="shared" si="435"/>
        <v>0</v>
      </c>
      <c r="F6773" s="192"/>
      <c r="G6773" s="192"/>
      <c r="H6773" s="192"/>
      <c r="I6773" s="30"/>
      <c r="J6773" s="30"/>
      <c r="K6773" s="30"/>
      <c r="L6773" s="30"/>
      <c r="M6773" s="30"/>
      <c r="N6773" s="30"/>
      <c r="O6773" s="30"/>
      <c r="P6773" s="30"/>
      <c r="Q6773" s="30"/>
      <c r="R6773" s="30"/>
      <c r="S6773" s="30"/>
      <c r="T6773" s="30"/>
      <c r="U6773" s="30"/>
      <c r="V6773" s="30"/>
      <c r="W6773" s="30"/>
      <c r="X6773" s="30"/>
      <c r="Y6773" s="30"/>
      <c r="Z6773" s="30"/>
      <c r="AA6773" s="30"/>
      <c r="AB6773" s="30"/>
      <c r="AC6773" s="30"/>
      <c r="AD6773" s="30"/>
      <c r="AE6773" s="30"/>
      <c r="AF6773" s="30"/>
      <c r="AG6773" s="30"/>
      <c r="AH6773" s="30"/>
      <c r="AI6773" s="30"/>
      <c r="AJ6773" s="30"/>
      <c r="AK6773" s="30"/>
      <c r="AL6773" s="30"/>
      <c r="AM6773" s="30"/>
      <c r="AN6773" s="30"/>
      <c r="AO6773" s="30"/>
      <c r="AP6773" s="30"/>
      <c r="AQ6773" s="30"/>
      <c r="AR6773" s="30"/>
      <c r="AS6773" s="30"/>
      <c r="AT6773" s="30"/>
      <c r="AU6773" s="30"/>
      <c r="AV6773" s="30"/>
      <c r="AW6773" s="30"/>
      <c r="AX6773" s="30"/>
      <c r="AY6773" s="30"/>
      <c r="AZ6773" s="30"/>
      <c r="BA6773" s="30"/>
      <c r="BB6773" s="30"/>
      <c r="BC6773" s="30"/>
      <c r="BD6773" s="30"/>
      <c r="BE6773" s="30"/>
      <c r="BF6773" s="30"/>
      <c r="BG6773" s="30"/>
      <c r="BH6773" s="30"/>
      <c r="BI6773" s="30"/>
      <c r="BJ6773" s="30"/>
      <c r="BK6773" s="30"/>
      <c r="BL6773" s="30"/>
      <c r="BM6773" s="30"/>
      <c r="BN6773" s="30"/>
      <c r="BO6773" s="30"/>
      <c r="BP6773" s="30"/>
      <c r="BQ6773" s="30"/>
      <c r="BR6773" s="30"/>
      <c r="BS6773" s="30"/>
      <c r="BT6773" s="30"/>
      <c r="BU6773" s="30"/>
      <c r="BV6773" s="30"/>
      <c r="BW6773" s="30"/>
      <c r="BX6773" s="30"/>
      <c r="BY6773" s="30"/>
      <c r="BZ6773" s="30"/>
      <c r="CA6773" s="30"/>
      <c r="CB6773" s="30"/>
      <c r="CC6773" s="30"/>
      <c r="CD6773" s="30"/>
      <c r="CE6773" s="30"/>
      <c r="CF6773" s="30"/>
      <c r="CG6773" s="30"/>
      <c r="CH6773" s="30"/>
      <c r="CI6773" s="30"/>
      <c r="CJ6773" s="30"/>
      <c r="CK6773" s="30"/>
      <c r="CL6773" s="30"/>
      <c r="CM6773" s="30"/>
      <c r="CN6773" s="30"/>
      <c r="CO6773" s="30"/>
      <c r="CP6773" s="30"/>
      <c r="CQ6773" s="30"/>
      <c r="CR6773" s="30"/>
      <c r="CS6773" s="30"/>
      <c r="CT6773" s="30"/>
      <c r="CU6773" s="30"/>
      <c r="CV6773" s="30"/>
      <c r="CW6773" s="30"/>
      <c r="CX6773" s="30"/>
      <c r="CY6773" s="30"/>
      <c r="CZ6773" s="30"/>
      <c r="DA6773" s="30"/>
      <c r="DB6773" s="30"/>
      <c r="DC6773" s="30"/>
      <c r="DD6773" s="30"/>
      <c r="DE6773" s="30"/>
      <c r="DF6773" s="30"/>
      <c r="DG6773" s="30"/>
      <c r="DH6773" s="30"/>
      <c r="DI6773" s="30"/>
      <c r="DJ6773" s="30"/>
      <c r="DK6773" s="30"/>
      <c r="DL6773" s="30"/>
      <c r="DM6773" s="30"/>
      <c r="DN6773" s="30"/>
      <c r="DO6773" s="30"/>
      <c r="DP6773" s="30"/>
      <c r="DQ6773" s="30"/>
      <c r="DR6773" s="30"/>
      <c r="DS6773" s="30"/>
      <c r="DT6773" s="30"/>
      <c r="DU6773" s="30"/>
      <c r="DV6773" s="30"/>
      <c r="DW6773" s="30"/>
      <c r="DX6773" s="30"/>
      <c r="DY6773" s="30"/>
      <c r="DZ6773" s="30"/>
      <c r="EA6773" s="30"/>
      <c r="EB6773" s="30"/>
      <c r="EC6773" s="30"/>
      <c r="ED6773" s="30"/>
      <c r="EE6773" s="30"/>
      <c r="EF6773" s="30"/>
      <c r="EG6773" s="30"/>
      <c r="EH6773" s="30"/>
      <c r="EI6773" s="30"/>
      <c r="EJ6773" s="30"/>
      <c r="EK6773" s="30"/>
      <c r="EL6773" s="30"/>
      <c r="EM6773" s="30"/>
      <c r="EN6773" s="30"/>
      <c r="EO6773" s="30"/>
      <c r="EP6773" s="30"/>
      <c r="EQ6773" s="30"/>
      <c r="ER6773" s="30"/>
      <c r="ES6773" s="30"/>
      <c r="ET6773" s="30"/>
      <c r="EU6773" s="30"/>
      <c r="EV6773" s="30"/>
      <c r="EW6773" s="30"/>
      <c r="EX6773" s="30"/>
      <c r="EY6773" s="30"/>
      <c r="EZ6773" s="30"/>
      <c r="FA6773" s="30"/>
      <c r="FB6773" s="30"/>
      <c r="FC6773" s="30"/>
      <c r="FD6773" s="30"/>
      <c r="FE6773" s="30"/>
      <c r="FF6773" s="30"/>
      <c r="FG6773" s="30"/>
      <c r="FH6773" s="30"/>
      <c r="FI6773" s="30"/>
      <c r="FJ6773" s="30"/>
      <c r="FK6773" s="30"/>
      <c r="FL6773" s="30"/>
      <c r="FM6773" s="30"/>
      <c r="FN6773" s="30"/>
      <c r="FO6773" s="30"/>
      <c r="FP6773" s="30"/>
      <c r="FQ6773" s="30"/>
      <c r="FR6773" s="30"/>
      <c r="FS6773" s="30"/>
      <c r="FT6773" s="30"/>
      <c r="FU6773" s="30"/>
      <c r="FV6773" s="30"/>
      <c r="FW6773" s="30"/>
      <c r="FX6773" s="30"/>
      <c r="FY6773" s="30"/>
      <c r="FZ6773" s="30"/>
      <c r="GA6773" s="30"/>
      <c r="GB6773" s="30"/>
      <c r="GC6773" s="30"/>
      <c r="GD6773" s="30"/>
      <c r="GE6773" s="30"/>
      <c r="GF6773" s="30"/>
      <c r="GG6773" s="30"/>
      <c r="GH6773" s="30"/>
      <c r="GI6773" s="30"/>
      <c r="GJ6773" s="30"/>
      <c r="GK6773" s="30"/>
      <c r="GL6773" s="30"/>
      <c r="GM6773" s="30"/>
      <c r="GN6773" s="30"/>
      <c r="GO6773" s="30"/>
      <c r="GP6773" s="30"/>
      <c r="GQ6773" s="30"/>
      <c r="GR6773" s="30"/>
      <c r="GS6773" s="30"/>
      <c r="GT6773" s="30"/>
      <c r="GU6773" s="30"/>
      <c r="GV6773" s="30"/>
      <c r="GW6773" s="30"/>
      <c r="GX6773" s="30"/>
      <c r="GY6773" s="30"/>
      <c r="GZ6773" s="30"/>
      <c r="HA6773" s="30"/>
      <c r="HB6773" s="30"/>
      <c r="HC6773" s="30"/>
      <c r="HD6773" s="30"/>
      <c r="HE6773" s="30"/>
      <c r="HF6773" s="30"/>
      <c r="HG6773" s="30"/>
      <c r="HH6773" s="30"/>
      <c r="HI6773" s="30"/>
      <c r="HJ6773" s="30"/>
      <c r="HK6773" s="30"/>
      <c r="HL6773" s="30"/>
      <c r="HM6773" s="30"/>
      <c r="HN6773" s="30"/>
      <c r="HO6773" s="30"/>
      <c r="HP6773" s="30"/>
      <c r="HQ6773" s="30"/>
      <c r="HR6773" s="30"/>
      <c r="HS6773" s="30"/>
      <c r="HT6773" s="30"/>
      <c r="HU6773" s="30"/>
      <c r="HV6773" s="30"/>
      <c r="HW6773" s="30"/>
    </row>
    <row r="6774" spans="1:231" s="588" customFormat="1">
      <c r="A6774" s="87">
        <v>68</v>
      </c>
      <c r="B6774" s="581" t="s">
        <v>7860</v>
      </c>
      <c r="C6774" s="582"/>
      <c r="D6774" s="582" t="s">
        <v>7825</v>
      </c>
      <c r="E6774" s="584">
        <f t="shared" si="435"/>
        <v>0</v>
      </c>
      <c r="F6774" s="192"/>
      <c r="G6774" s="192"/>
      <c r="H6774" s="192"/>
      <c r="I6774" s="30"/>
      <c r="J6774" s="30"/>
      <c r="K6774" s="30"/>
      <c r="L6774" s="30"/>
      <c r="M6774" s="30"/>
      <c r="N6774" s="30"/>
      <c r="O6774" s="30"/>
      <c r="P6774" s="30"/>
      <c r="Q6774" s="30"/>
      <c r="R6774" s="30"/>
      <c r="S6774" s="30"/>
      <c r="T6774" s="30"/>
      <c r="U6774" s="30"/>
      <c r="V6774" s="30"/>
      <c r="W6774" s="30"/>
      <c r="X6774" s="30"/>
      <c r="Y6774" s="30"/>
      <c r="Z6774" s="30"/>
      <c r="AA6774" s="30"/>
      <c r="AB6774" s="30"/>
      <c r="AC6774" s="30"/>
      <c r="AD6774" s="30"/>
      <c r="AE6774" s="30"/>
      <c r="AF6774" s="30"/>
      <c r="AG6774" s="30"/>
      <c r="AH6774" s="30"/>
      <c r="AI6774" s="30"/>
      <c r="AJ6774" s="30"/>
      <c r="AK6774" s="30"/>
      <c r="AL6774" s="30"/>
      <c r="AM6774" s="30"/>
      <c r="AN6774" s="30"/>
      <c r="AO6774" s="30"/>
      <c r="AP6774" s="30"/>
      <c r="AQ6774" s="30"/>
      <c r="AR6774" s="30"/>
      <c r="AS6774" s="30"/>
      <c r="AT6774" s="30"/>
      <c r="AU6774" s="30"/>
      <c r="AV6774" s="30"/>
      <c r="AW6774" s="30"/>
      <c r="AX6774" s="30"/>
      <c r="AY6774" s="30"/>
      <c r="AZ6774" s="30"/>
      <c r="BA6774" s="30"/>
      <c r="BB6774" s="30"/>
      <c r="BC6774" s="30"/>
      <c r="BD6774" s="30"/>
      <c r="BE6774" s="30"/>
      <c r="BF6774" s="30"/>
      <c r="BG6774" s="30"/>
      <c r="BH6774" s="30"/>
      <c r="BI6774" s="30"/>
      <c r="BJ6774" s="30"/>
      <c r="BK6774" s="30"/>
      <c r="BL6774" s="30"/>
      <c r="BM6774" s="30"/>
      <c r="BN6774" s="30"/>
      <c r="BO6774" s="30"/>
      <c r="BP6774" s="30"/>
      <c r="BQ6774" s="30"/>
      <c r="BR6774" s="30"/>
      <c r="BS6774" s="30"/>
      <c r="BT6774" s="30"/>
      <c r="BU6774" s="30"/>
      <c r="BV6774" s="30"/>
      <c r="BW6774" s="30"/>
      <c r="BX6774" s="30"/>
      <c r="BY6774" s="30"/>
      <c r="BZ6774" s="30"/>
      <c r="CA6774" s="30"/>
      <c r="CB6774" s="30"/>
      <c r="CC6774" s="30"/>
      <c r="CD6774" s="30"/>
      <c r="CE6774" s="30"/>
      <c r="CF6774" s="30"/>
      <c r="CG6774" s="30"/>
      <c r="CH6774" s="30"/>
      <c r="CI6774" s="30"/>
      <c r="CJ6774" s="30"/>
      <c r="CK6774" s="30"/>
      <c r="CL6774" s="30"/>
      <c r="CM6774" s="30"/>
      <c r="CN6774" s="30"/>
      <c r="CO6774" s="30"/>
      <c r="CP6774" s="30"/>
      <c r="CQ6774" s="30"/>
      <c r="CR6774" s="30"/>
      <c r="CS6774" s="30"/>
      <c r="CT6774" s="30"/>
      <c r="CU6774" s="30"/>
      <c r="CV6774" s="30"/>
      <c r="CW6774" s="30"/>
      <c r="CX6774" s="30"/>
      <c r="CY6774" s="30"/>
      <c r="CZ6774" s="30"/>
      <c r="DA6774" s="30"/>
      <c r="DB6774" s="30"/>
      <c r="DC6774" s="30"/>
      <c r="DD6774" s="30"/>
      <c r="DE6774" s="30"/>
      <c r="DF6774" s="30"/>
      <c r="DG6774" s="30"/>
      <c r="DH6774" s="30"/>
      <c r="DI6774" s="30"/>
      <c r="DJ6774" s="30"/>
      <c r="DK6774" s="30"/>
      <c r="DL6774" s="30"/>
      <c r="DM6774" s="30"/>
      <c r="DN6774" s="30"/>
      <c r="DO6774" s="30"/>
      <c r="DP6774" s="30"/>
      <c r="DQ6774" s="30"/>
      <c r="DR6774" s="30"/>
      <c r="DS6774" s="30"/>
      <c r="DT6774" s="30"/>
      <c r="DU6774" s="30"/>
      <c r="DV6774" s="30"/>
      <c r="DW6774" s="30"/>
      <c r="DX6774" s="30"/>
      <c r="DY6774" s="30"/>
      <c r="DZ6774" s="30"/>
      <c r="EA6774" s="30"/>
      <c r="EB6774" s="30"/>
      <c r="EC6774" s="30"/>
      <c r="ED6774" s="30"/>
      <c r="EE6774" s="30"/>
      <c r="EF6774" s="30"/>
      <c r="EG6774" s="30"/>
      <c r="EH6774" s="30"/>
      <c r="EI6774" s="30"/>
      <c r="EJ6774" s="30"/>
      <c r="EK6774" s="30"/>
      <c r="EL6774" s="30"/>
      <c r="EM6774" s="30"/>
      <c r="EN6774" s="30"/>
      <c r="EO6774" s="30"/>
      <c r="EP6774" s="30"/>
      <c r="EQ6774" s="30"/>
      <c r="ER6774" s="30"/>
      <c r="ES6774" s="30"/>
      <c r="ET6774" s="30"/>
      <c r="EU6774" s="30"/>
      <c r="EV6774" s="30"/>
      <c r="EW6774" s="30"/>
      <c r="EX6774" s="30"/>
      <c r="EY6774" s="30"/>
      <c r="EZ6774" s="30"/>
      <c r="FA6774" s="30"/>
      <c r="FB6774" s="30"/>
      <c r="FC6774" s="30"/>
      <c r="FD6774" s="30"/>
      <c r="FE6774" s="30"/>
      <c r="FF6774" s="30"/>
      <c r="FG6774" s="30"/>
      <c r="FH6774" s="30"/>
      <c r="FI6774" s="30"/>
      <c r="FJ6774" s="30"/>
      <c r="FK6774" s="30"/>
      <c r="FL6774" s="30"/>
      <c r="FM6774" s="30"/>
      <c r="FN6774" s="30"/>
      <c r="FO6774" s="30"/>
      <c r="FP6774" s="30"/>
      <c r="FQ6774" s="30"/>
      <c r="FR6774" s="30"/>
      <c r="FS6774" s="30"/>
      <c r="FT6774" s="30"/>
      <c r="FU6774" s="30"/>
      <c r="FV6774" s="30"/>
      <c r="FW6774" s="30"/>
      <c r="FX6774" s="30"/>
      <c r="FY6774" s="30"/>
      <c r="FZ6774" s="30"/>
      <c r="GA6774" s="30"/>
      <c r="GB6774" s="30"/>
      <c r="GC6774" s="30"/>
      <c r="GD6774" s="30"/>
      <c r="GE6774" s="30"/>
      <c r="GF6774" s="30"/>
      <c r="GG6774" s="30"/>
      <c r="GH6774" s="30"/>
      <c r="GI6774" s="30"/>
      <c r="GJ6774" s="30"/>
      <c r="GK6774" s="30"/>
      <c r="GL6774" s="30"/>
      <c r="GM6774" s="30"/>
      <c r="GN6774" s="30"/>
      <c r="GO6774" s="30"/>
      <c r="GP6774" s="30"/>
      <c r="GQ6774" s="30"/>
      <c r="GR6774" s="30"/>
      <c r="GS6774" s="30"/>
      <c r="GT6774" s="30"/>
      <c r="GU6774" s="30"/>
      <c r="GV6774" s="30"/>
      <c r="GW6774" s="30"/>
      <c r="GX6774" s="30"/>
      <c r="GY6774" s="30"/>
      <c r="GZ6774" s="30"/>
      <c r="HA6774" s="30"/>
      <c r="HB6774" s="30"/>
      <c r="HC6774" s="30"/>
      <c r="HD6774" s="30"/>
      <c r="HE6774" s="30"/>
      <c r="HF6774" s="30"/>
      <c r="HG6774" s="30"/>
      <c r="HH6774" s="30"/>
      <c r="HI6774" s="30"/>
      <c r="HJ6774" s="30"/>
      <c r="HK6774" s="30"/>
      <c r="HL6774" s="30"/>
      <c r="HM6774" s="30"/>
      <c r="HN6774" s="30"/>
      <c r="HO6774" s="30"/>
      <c r="HP6774" s="30"/>
      <c r="HQ6774" s="30"/>
      <c r="HR6774" s="30"/>
      <c r="HS6774" s="30"/>
      <c r="HT6774" s="30"/>
      <c r="HU6774" s="30"/>
      <c r="HV6774" s="30"/>
      <c r="HW6774" s="30"/>
    </row>
    <row r="6775" spans="1:231" s="588" customFormat="1">
      <c r="A6775" s="87">
        <v>69</v>
      </c>
      <c r="B6775" s="581" t="s">
        <v>7861</v>
      </c>
      <c r="C6775" s="582" t="s">
        <v>7862</v>
      </c>
      <c r="D6775" s="582" t="s">
        <v>7825</v>
      </c>
      <c r="E6775" s="584">
        <f t="shared" si="435"/>
        <v>300</v>
      </c>
      <c r="F6775" s="192"/>
      <c r="G6775" s="192"/>
      <c r="H6775" s="192">
        <v>300</v>
      </c>
      <c r="I6775" s="30"/>
      <c r="J6775" s="30"/>
      <c r="K6775" s="30"/>
      <c r="L6775" s="30"/>
      <c r="M6775" s="30"/>
      <c r="N6775" s="30"/>
      <c r="O6775" s="30"/>
      <c r="P6775" s="30"/>
      <c r="Q6775" s="30"/>
      <c r="R6775" s="30"/>
      <c r="S6775" s="30"/>
      <c r="T6775" s="30"/>
      <c r="U6775" s="30"/>
      <c r="V6775" s="30"/>
      <c r="W6775" s="30"/>
      <c r="X6775" s="30"/>
      <c r="Y6775" s="30"/>
      <c r="Z6775" s="30"/>
      <c r="AA6775" s="30"/>
      <c r="AB6775" s="30"/>
      <c r="AC6775" s="30"/>
      <c r="AD6775" s="30"/>
      <c r="AE6775" s="30"/>
      <c r="AF6775" s="30"/>
      <c r="AG6775" s="30"/>
      <c r="AH6775" s="30"/>
      <c r="AI6775" s="30"/>
      <c r="AJ6775" s="30"/>
      <c r="AK6775" s="30"/>
      <c r="AL6775" s="30"/>
      <c r="AM6775" s="30"/>
      <c r="AN6775" s="30"/>
      <c r="AO6775" s="30"/>
      <c r="AP6775" s="30"/>
      <c r="AQ6775" s="30"/>
      <c r="AR6775" s="30"/>
      <c r="AS6775" s="30"/>
      <c r="AT6775" s="30"/>
      <c r="AU6775" s="30"/>
      <c r="AV6775" s="30"/>
      <c r="AW6775" s="30"/>
      <c r="AX6775" s="30"/>
      <c r="AY6775" s="30"/>
      <c r="AZ6775" s="30"/>
      <c r="BA6775" s="30"/>
      <c r="BB6775" s="30"/>
      <c r="BC6775" s="30"/>
      <c r="BD6775" s="30"/>
      <c r="BE6775" s="30"/>
      <c r="BF6775" s="30"/>
      <c r="BG6775" s="30"/>
      <c r="BH6775" s="30"/>
      <c r="BI6775" s="30"/>
      <c r="BJ6775" s="30"/>
      <c r="BK6775" s="30"/>
      <c r="BL6775" s="30"/>
      <c r="BM6775" s="30"/>
      <c r="BN6775" s="30"/>
      <c r="BO6775" s="30"/>
      <c r="BP6775" s="30"/>
      <c r="BQ6775" s="30"/>
      <c r="BR6775" s="30"/>
      <c r="BS6775" s="30"/>
      <c r="BT6775" s="30"/>
      <c r="BU6775" s="30"/>
      <c r="BV6775" s="30"/>
      <c r="BW6775" s="30"/>
      <c r="BX6775" s="30"/>
      <c r="BY6775" s="30"/>
      <c r="BZ6775" s="30"/>
      <c r="CA6775" s="30"/>
      <c r="CB6775" s="30"/>
      <c r="CC6775" s="30"/>
      <c r="CD6775" s="30"/>
      <c r="CE6775" s="30"/>
      <c r="CF6775" s="30"/>
      <c r="CG6775" s="30"/>
      <c r="CH6775" s="30"/>
      <c r="CI6775" s="30"/>
      <c r="CJ6775" s="30"/>
      <c r="CK6775" s="30"/>
      <c r="CL6775" s="30"/>
      <c r="CM6775" s="30"/>
      <c r="CN6775" s="30"/>
      <c r="CO6775" s="30"/>
      <c r="CP6775" s="30"/>
      <c r="CQ6775" s="30"/>
      <c r="CR6775" s="30"/>
      <c r="CS6775" s="30"/>
      <c r="CT6775" s="30"/>
      <c r="CU6775" s="30"/>
      <c r="CV6775" s="30"/>
      <c r="CW6775" s="30"/>
      <c r="CX6775" s="30"/>
      <c r="CY6775" s="30"/>
      <c r="CZ6775" s="30"/>
      <c r="DA6775" s="30"/>
      <c r="DB6775" s="30"/>
      <c r="DC6775" s="30"/>
      <c r="DD6775" s="30"/>
      <c r="DE6775" s="30"/>
      <c r="DF6775" s="30"/>
      <c r="DG6775" s="30"/>
      <c r="DH6775" s="30"/>
      <c r="DI6775" s="30"/>
      <c r="DJ6775" s="30"/>
      <c r="DK6775" s="30"/>
      <c r="DL6775" s="30"/>
      <c r="DM6775" s="30"/>
      <c r="DN6775" s="30"/>
      <c r="DO6775" s="30"/>
      <c r="DP6775" s="30"/>
      <c r="DQ6775" s="30"/>
      <c r="DR6775" s="30"/>
      <c r="DS6775" s="30"/>
      <c r="DT6775" s="30"/>
      <c r="DU6775" s="30"/>
      <c r="DV6775" s="30"/>
      <c r="DW6775" s="30"/>
      <c r="DX6775" s="30"/>
      <c r="DY6775" s="30"/>
      <c r="DZ6775" s="30"/>
      <c r="EA6775" s="30"/>
      <c r="EB6775" s="30"/>
      <c r="EC6775" s="30"/>
      <c r="ED6775" s="30"/>
      <c r="EE6775" s="30"/>
      <c r="EF6775" s="30"/>
      <c r="EG6775" s="30"/>
      <c r="EH6775" s="30"/>
      <c r="EI6775" s="30"/>
      <c r="EJ6775" s="30"/>
      <c r="EK6775" s="30"/>
      <c r="EL6775" s="30"/>
      <c r="EM6775" s="30"/>
      <c r="EN6775" s="30"/>
      <c r="EO6775" s="30"/>
      <c r="EP6775" s="30"/>
      <c r="EQ6775" s="30"/>
      <c r="ER6775" s="30"/>
      <c r="ES6775" s="30"/>
      <c r="ET6775" s="30"/>
      <c r="EU6775" s="30"/>
      <c r="EV6775" s="30"/>
      <c r="EW6775" s="30"/>
      <c r="EX6775" s="30"/>
      <c r="EY6775" s="30"/>
      <c r="EZ6775" s="30"/>
      <c r="FA6775" s="30"/>
      <c r="FB6775" s="30"/>
      <c r="FC6775" s="30"/>
      <c r="FD6775" s="30"/>
      <c r="FE6775" s="30"/>
      <c r="FF6775" s="30"/>
      <c r="FG6775" s="30"/>
      <c r="FH6775" s="30"/>
      <c r="FI6775" s="30"/>
      <c r="FJ6775" s="30"/>
      <c r="FK6775" s="30"/>
      <c r="FL6775" s="30"/>
      <c r="FM6775" s="30"/>
      <c r="FN6775" s="30"/>
      <c r="FO6775" s="30"/>
      <c r="FP6775" s="30"/>
      <c r="FQ6775" s="30"/>
      <c r="FR6775" s="30"/>
      <c r="FS6775" s="30"/>
      <c r="FT6775" s="30"/>
      <c r="FU6775" s="30"/>
      <c r="FV6775" s="30"/>
      <c r="FW6775" s="30"/>
      <c r="FX6775" s="30"/>
      <c r="FY6775" s="30"/>
      <c r="FZ6775" s="30"/>
      <c r="GA6775" s="30"/>
      <c r="GB6775" s="30"/>
      <c r="GC6775" s="30"/>
      <c r="GD6775" s="30"/>
      <c r="GE6775" s="30"/>
      <c r="GF6775" s="30"/>
      <c r="GG6775" s="30"/>
      <c r="GH6775" s="30"/>
      <c r="GI6775" s="30"/>
      <c r="GJ6775" s="30"/>
      <c r="GK6775" s="30"/>
      <c r="GL6775" s="30"/>
      <c r="GM6775" s="30"/>
      <c r="GN6775" s="30"/>
      <c r="GO6775" s="30"/>
      <c r="GP6775" s="30"/>
      <c r="GQ6775" s="30"/>
      <c r="GR6775" s="30"/>
      <c r="GS6775" s="30"/>
      <c r="GT6775" s="30"/>
      <c r="GU6775" s="30"/>
      <c r="GV6775" s="30"/>
      <c r="GW6775" s="30"/>
      <c r="GX6775" s="30"/>
      <c r="GY6775" s="30"/>
      <c r="GZ6775" s="30"/>
      <c r="HA6775" s="30"/>
      <c r="HB6775" s="30"/>
      <c r="HC6775" s="30"/>
      <c r="HD6775" s="30"/>
      <c r="HE6775" s="30"/>
      <c r="HF6775" s="30"/>
      <c r="HG6775" s="30"/>
      <c r="HH6775" s="30"/>
      <c r="HI6775" s="30"/>
      <c r="HJ6775" s="30"/>
      <c r="HK6775" s="30"/>
      <c r="HL6775" s="30"/>
      <c r="HM6775" s="30"/>
      <c r="HN6775" s="30"/>
      <c r="HO6775" s="30"/>
      <c r="HP6775" s="30"/>
      <c r="HQ6775" s="30"/>
      <c r="HR6775" s="30"/>
      <c r="HS6775" s="30"/>
      <c r="HT6775" s="30"/>
      <c r="HU6775" s="30"/>
      <c r="HV6775" s="30"/>
      <c r="HW6775" s="30"/>
    </row>
    <row r="6776" spans="1:231" s="588" customFormat="1" ht="46.5">
      <c r="A6776" s="87">
        <v>70</v>
      </c>
      <c r="B6776" s="581" t="s">
        <v>7863</v>
      </c>
      <c r="C6776" s="582" t="s">
        <v>7864</v>
      </c>
      <c r="D6776" s="582" t="s">
        <v>6463</v>
      </c>
      <c r="E6776" s="584">
        <f t="shared" si="435"/>
        <v>0</v>
      </c>
      <c r="F6776" s="192"/>
      <c r="G6776" s="192"/>
      <c r="H6776" s="192"/>
      <c r="I6776" s="30"/>
      <c r="J6776" s="30"/>
      <c r="K6776" s="30"/>
      <c r="L6776" s="30"/>
      <c r="M6776" s="30"/>
      <c r="N6776" s="30"/>
      <c r="O6776" s="30"/>
      <c r="P6776" s="30"/>
      <c r="Q6776" s="30"/>
      <c r="R6776" s="30"/>
      <c r="S6776" s="30"/>
      <c r="T6776" s="30"/>
      <c r="U6776" s="30"/>
      <c r="V6776" s="30"/>
      <c r="W6776" s="30"/>
      <c r="X6776" s="30"/>
      <c r="Y6776" s="30"/>
      <c r="Z6776" s="30"/>
      <c r="AA6776" s="30"/>
      <c r="AB6776" s="30"/>
      <c r="AC6776" s="30"/>
      <c r="AD6776" s="30"/>
      <c r="AE6776" s="30"/>
      <c r="AF6776" s="30"/>
      <c r="AG6776" s="30"/>
      <c r="AH6776" s="30"/>
      <c r="AI6776" s="30"/>
      <c r="AJ6776" s="30"/>
      <c r="AK6776" s="30"/>
      <c r="AL6776" s="30"/>
      <c r="AM6776" s="30"/>
      <c r="AN6776" s="30"/>
      <c r="AO6776" s="30"/>
      <c r="AP6776" s="30"/>
      <c r="AQ6776" s="30"/>
      <c r="AR6776" s="30"/>
      <c r="AS6776" s="30"/>
      <c r="AT6776" s="30"/>
      <c r="AU6776" s="30"/>
      <c r="AV6776" s="30"/>
      <c r="AW6776" s="30"/>
      <c r="AX6776" s="30"/>
      <c r="AY6776" s="30"/>
      <c r="AZ6776" s="30"/>
      <c r="BA6776" s="30"/>
      <c r="BB6776" s="30"/>
      <c r="BC6776" s="30"/>
      <c r="BD6776" s="30"/>
      <c r="BE6776" s="30"/>
      <c r="BF6776" s="30"/>
      <c r="BG6776" s="30"/>
      <c r="BH6776" s="30"/>
      <c r="BI6776" s="30"/>
      <c r="BJ6776" s="30"/>
      <c r="BK6776" s="30"/>
      <c r="BL6776" s="30"/>
      <c r="BM6776" s="30"/>
      <c r="BN6776" s="30"/>
      <c r="BO6776" s="30"/>
      <c r="BP6776" s="30"/>
      <c r="BQ6776" s="30"/>
      <c r="BR6776" s="30"/>
      <c r="BS6776" s="30"/>
      <c r="BT6776" s="30"/>
      <c r="BU6776" s="30"/>
      <c r="BV6776" s="30"/>
      <c r="BW6776" s="30"/>
      <c r="BX6776" s="30"/>
      <c r="BY6776" s="30"/>
      <c r="BZ6776" s="30"/>
      <c r="CA6776" s="30"/>
      <c r="CB6776" s="30"/>
      <c r="CC6776" s="30"/>
      <c r="CD6776" s="30"/>
      <c r="CE6776" s="30"/>
      <c r="CF6776" s="30"/>
      <c r="CG6776" s="30"/>
      <c r="CH6776" s="30"/>
      <c r="CI6776" s="30"/>
      <c r="CJ6776" s="30"/>
      <c r="CK6776" s="30"/>
      <c r="CL6776" s="30"/>
      <c r="CM6776" s="30"/>
      <c r="CN6776" s="30"/>
      <c r="CO6776" s="30"/>
      <c r="CP6776" s="30"/>
      <c r="CQ6776" s="30"/>
      <c r="CR6776" s="30"/>
      <c r="CS6776" s="30"/>
      <c r="CT6776" s="30"/>
      <c r="CU6776" s="30"/>
      <c r="CV6776" s="30"/>
      <c r="CW6776" s="30"/>
      <c r="CX6776" s="30"/>
      <c r="CY6776" s="30"/>
      <c r="CZ6776" s="30"/>
      <c r="DA6776" s="30"/>
      <c r="DB6776" s="30"/>
      <c r="DC6776" s="30"/>
      <c r="DD6776" s="30"/>
      <c r="DE6776" s="30"/>
      <c r="DF6776" s="30"/>
      <c r="DG6776" s="30"/>
      <c r="DH6776" s="30"/>
      <c r="DI6776" s="30"/>
      <c r="DJ6776" s="30"/>
      <c r="DK6776" s="30"/>
      <c r="DL6776" s="30"/>
      <c r="DM6776" s="30"/>
      <c r="DN6776" s="30"/>
      <c r="DO6776" s="30"/>
      <c r="DP6776" s="30"/>
      <c r="DQ6776" s="30"/>
      <c r="DR6776" s="30"/>
      <c r="DS6776" s="30"/>
      <c r="DT6776" s="30"/>
      <c r="DU6776" s="30"/>
      <c r="DV6776" s="30"/>
      <c r="DW6776" s="30"/>
      <c r="DX6776" s="30"/>
      <c r="DY6776" s="30"/>
      <c r="DZ6776" s="30"/>
      <c r="EA6776" s="30"/>
      <c r="EB6776" s="30"/>
      <c r="EC6776" s="30"/>
      <c r="ED6776" s="30"/>
      <c r="EE6776" s="30"/>
      <c r="EF6776" s="30"/>
      <c r="EG6776" s="30"/>
      <c r="EH6776" s="30"/>
      <c r="EI6776" s="30"/>
      <c r="EJ6776" s="30"/>
      <c r="EK6776" s="30"/>
      <c r="EL6776" s="30"/>
      <c r="EM6776" s="30"/>
      <c r="EN6776" s="30"/>
      <c r="EO6776" s="30"/>
      <c r="EP6776" s="30"/>
      <c r="EQ6776" s="30"/>
      <c r="ER6776" s="30"/>
      <c r="ES6776" s="30"/>
      <c r="ET6776" s="30"/>
      <c r="EU6776" s="30"/>
      <c r="EV6776" s="30"/>
      <c r="EW6776" s="30"/>
      <c r="EX6776" s="30"/>
      <c r="EY6776" s="30"/>
      <c r="EZ6776" s="30"/>
      <c r="FA6776" s="30"/>
      <c r="FB6776" s="30"/>
      <c r="FC6776" s="30"/>
      <c r="FD6776" s="30"/>
      <c r="FE6776" s="30"/>
      <c r="FF6776" s="30"/>
      <c r="FG6776" s="30"/>
      <c r="FH6776" s="30"/>
      <c r="FI6776" s="30"/>
      <c r="FJ6776" s="30"/>
      <c r="FK6776" s="30"/>
      <c r="FL6776" s="30"/>
      <c r="FM6776" s="30"/>
      <c r="FN6776" s="30"/>
      <c r="FO6776" s="30"/>
      <c r="FP6776" s="30"/>
      <c r="FQ6776" s="30"/>
      <c r="FR6776" s="30"/>
      <c r="FS6776" s="30"/>
      <c r="FT6776" s="30"/>
      <c r="FU6776" s="30"/>
      <c r="FV6776" s="30"/>
      <c r="FW6776" s="30"/>
      <c r="FX6776" s="30"/>
      <c r="FY6776" s="30"/>
      <c r="FZ6776" s="30"/>
      <c r="GA6776" s="30"/>
      <c r="GB6776" s="30"/>
      <c r="GC6776" s="30"/>
      <c r="GD6776" s="30"/>
      <c r="GE6776" s="30"/>
      <c r="GF6776" s="30"/>
      <c r="GG6776" s="30"/>
      <c r="GH6776" s="30"/>
      <c r="GI6776" s="30"/>
      <c r="GJ6776" s="30"/>
      <c r="GK6776" s="30"/>
      <c r="GL6776" s="30"/>
      <c r="GM6776" s="30"/>
      <c r="GN6776" s="30"/>
      <c r="GO6776" s="30"/>
      <c r="GP6776" s="30"/>
      <c r="GQ6776" s="30"/>
      <c r="GR6776" s="30"/>
      <c r="GS6776" s="30"/>
      <c r="GT6776" s="30"/>
      <c r="GU6776" s="30"/>
      <c r="GV6776" s="30"/>
      <c r="GW6776" s="30"/>
      <c r="GX6776" s="30"/>
      <c r="GY6776" s="30"/>
      <c r="GZ6776" s="30"/>
      <c r="HA6776" s="30"/>
      <c r="HB6776" s="30"/>
      <c r="HC6776" s="30"/>
      <c r="HD6776" s="30"/>
      <c r="HE6776" s="30"/>
      <c r="HF6776" s="30"/>
      <c r="HG6776" s="30"/>
      <c r="HH6776" s="30"/>
      <c r="HI6776" s="30"/>
      <c r="HJ6776" s="30"/>
      <c r="HK6776" s="30"/>
      <c r="HL6776" s="30"/>
      <c r="HM6776" s="30"/>
      <c r="HN6776" s="30"/>
      <c r="HO6776" s="30"/>
      <c r="HP6776" s="30"/>
      <c r="HQ6776" s="30"/>
      <c r="HR6776" s="30"/>
      <c r="HS6776" s="30"/>
      <c r="HT6776" s="30"/>
      <c r="HU6776" s="30"/>
      <c r="HV6776" s="30"/>
      <c r="HW6776" s="30"/>
    </row>
    <row r="6777" spans="1:231" s="588" customFormat="1">
      <c r="A6777" s="87">
        <v>71</v>
      </c>
      <c r="B6777" s="581" t="s">
        <v>7865</v>
      </c>
      <c r="C6777" s="582"/>
      <c r="D6777" s="582" t="s">
        <v>1808</v>
      </c>
      <c r="E6777" s="584">
        <f t="shared" si="435"/>
        <v>0</v>
      </c>
      <c r="F6777" s="192"/>
      <c r="G6777" s="192"/>
      <c r="H6777" s="192"/>
      <c r="I6777" s="30"/>
      <c r="J6777" s="30"/>
      <c r="K6777" s="30"/>
      <c r="L6777" s="30"/>
      <c r="M6777" s="30"/>
      <c r="N6777" s="30"/>
      <c r="O6777" s="30"/>
      <c r="P6777" s="30"/>
      <c r="Q6777" s="30"/>
      <c r="R6777" s="30"/>
      <c r="S6777" s="30"/>
      <c r="T6777" s="30"/>
      <c r="U6777" s="30"/>
      <c r="V6777" s="30"/>
      <c r="W6777" s="30"/>
      <c r="X6777" s="30"/>
      <c r="Y6777" s="30"/>
      <c r="Z6777" s="30"/>
      <c r="AA6777" s="30"/>
      <c r="AB6777" s="30"/>
      <c r="AC6777" s="30"/>
      <c r="AD6777" s="30"/>
      <c r="AE6777" s="30"/>
      <c r="AF6777" s="30"/>
      <c r="AG6777" s="30"/>
      <c r="AH6777" s="30"/>
      <c r="AI6777" s="30"/>
      <c r="AJ6777" s="30"/>
      <c r="AK6777" s="30"/>
      <c r="AL6777" s="30"/>
      <c r="AM6777" s="30"/>
      <c r="AN6777" s="30"/>
      <c r="AO6777" s="30"/>
      <c r="AP6777" s="30"/>
      <c r="AQ6777" s="30"/>
      <c r="AR6777" s="30"/>
      <c r="AS6777" s="30"/>
      <c r="AT6777" s="30"/>
      <c r="AU6777" s="30"/>
      <c r="AV6777" s="30"/>
      <c r="AW6777" s="30"/>
      <c r="AX6777" s="30"/>
      <c r="AY6777" s="30"/>
      <c r="AZ6777" s="30"/>
      <c r="BA6777" s="30"/>
      <c r="BB6777" s="30"/>
      <c r="BC6777" s="30"/>
      <c r="BD6777" s="30"/>
      <c r="BE6777" s="30"/>
      <c r="BF6777" s="30"/>
      <c r="BG6777" s="30"/>
      <c r="BH6777" s="30"/>
      <c r="BI6777" s="30"/>
      <c r="BJ6777" s="30"/>
      <c r="BK6777" s="30"/>
      <c r="BL6777" s="30"/>
      <c r="BM6777" s="30"/>
      <c r="BN6777" s="30"/>
      <c r="BO6777" s="30"/>
      <c r="BP6777" s="30"/>
      <c r="BQ6777" s="30"/>
      <c r="BR6777" s="30"/>
      <c r="BS6777" s="30"/>
      <c r="BT6777" s="30"/>
      <c r="BU6777" s="30"/>
      <c r="BV6777" s="30"/>
      <c r="BW6777" s="30"/>
      <c r="BX6777" s="30"/>
      <c r="BY6777" s="30"/>
      <c r="BZ6777" s="30"/>
      <c r="CA6777" s="30"/>
      <c r="CB6777" s="30"/>
      <c r="CC6777" s="30"/>
      <c r="CD6777" s="30"/>
      <c r="CE6777" s="30"/>
      <c r="CF6777" s="30"/>
      <c r="CG6777" s="30"/>
      <c r="CH6777" s="30"/>
      <c r="CI6777" s="30"/>
      <c r="CJ6777" s="30"/>
      <c r="CK6777" s="30"/>
      <c r="CL6777" s="30"/>
      <c r="CM6777" s="30"/>
      <c r="CN6777" s="30"/>
      <c r="CO6777" s="30"/>
      <c r="CP6777" s="30"/>
      <c r="CQ6777" s="30"/>
      <c r="CR6777" s="30"/>
      <c r="CS6777" s="30"/>
      <c r="CT6777" s="30"/>
      <c r="CU6777" s="30"/>
      <c r="CV6777" s="30"/>
      <c r="CW6777" s="30"/>
      <c r="CX6777" s="30"/>
      <c r="CY6777" s="30"/>
      <c r="CZ6777" s="30"/>
      <c r="DA6777" s="30"/>
      <c r="DB6777" s="30"/>
      <c r="DC6777" s="30"/>
      <c r="DD6777" s="30"/>
      <c r="DE6777" s="30"/>
      <c r="DF6777" s="30"/>
      <c r="DG6777" s="30"/>
      <c r="DH6777" s="30"/>
      <c r="DI6777" s="30"/>
      <c r="DJ6777" s="30"/>
      <c r="DK6777" s="30"/>
      <c r="DL6777" s="30"/>
      <c r="DM6777" s="30"/>
      <c r="DN6777" s="30"/>
      <c r="DO6777" s="30"/>
      <c r="DP6777" s="30"/>
      <c r="DQ6777" s="30"/>
      <c r="DR6777" s="30"/>
      <c r="DS6777" s="30"/>
      <c r="DT6777" s="30"/>
      <c r="DU6777" s="30"/>
      <c r="DV6777" s="30"/>
      <c r="DW6777" s="30"/>
      <c r="DX6777" s="30"/>
      <c r="DY6777" s="30"/>
      <c r="DZ6777" s="30"/>
      <c r="EA6777" s="30"/>
      <c r="EB6777" s="30"/>
      <c r="EC6777" s="30"/>
      <c r="ED6777" s="30"/>
      <c r="EE6777" s="30"/>
      <c r="EF6777" s="30"/>
      <c r="EG6777" s="30"/>
      <c r="EH6777" s="30"/>
      <c r="EI6777" s="30"/>
      <c r="EJ6777" s="30"/>
      <c r="EK6777" s="30"/>
      <c r="EL6777" s="30"/>
      <c r="EM6777" s="30"/>
      <c r="EN6777" s="30"/>
      <c r="EO6777" s="30"/>
      <c r="EP6777" s="30"/>
      <c r="EQ6777" s="30"/>
      <c r="ER6777" s="30"/>
      <c r="ES6777" s="30"/>
      <c r="ET6777" s="30"/>
      <c r="EU6777" s="30"/>
      <c r="EV6777" s="30"/>
      <c r="EW6777" s="30"/>
      <c r="EX6777" s="30"/>
      <c r="EY6777" s="30"/>
      <c r="EZ6777" s="30"/>
      <c r="FA6777" s="30"/>
      <c r="FB6777" s="30"/>
      <c r="FC6777" s="30"/>
      <c r="FD6777" s="30"/>
      <c r="FE6777" s="30"/>
      <c r="FF6777" s="30"/>
      <c r="FG6777" s="30"/>
      <c r="FH6777" s="30"/>
      <c r="FI6777" s="30"/>
      <c r="FJ6777" s="30"/>
      <c r="FK6777" s="30"/>
      <c r="FL6777" s="30"/>
      <c r="FM6777" s="30"/>
      <c r="FN6777" s="30"/>
      <c r="FO6777" s="30"/>
      <c r="FP6777" s="30"/>
      <c r="FQ6777" s="30"/>
      <c r="FR6777" s="30"/>
      <c r="FS6777" s="30"/>
      <c r="FT6777" s="30"/>
      <c r="FU6777" s="30"/>
      <c r="FV6777" s="30"/>
      <c r="FW6777" s="30"/>
      <c r="FX6777" s="30"/>
      <c r="FY6777" s="30"/>
      <c r="FZ6777" s="30"/>
      <c r="GA6777" s="30"/>
      <c r="GB6777" s="30"/>
      <c r="GC6777" s="30"/>
      <c r="GD6777" s="30"/>
      <c r="GE6777" s="30"/>
      <c r="GF6777" s="30"/>
      <c r="GG6777" s="30"/>
      <c r="GH6777" s="30"/>
      <c r="GI6777" s="30"/>
      <c r="GJ6777" s="30"/>
      <c r="GK6777" s="30"/>
      <c r="GL6777" s="30"/>
      <c r="GM6777" s="30"/>
      <c r="GN6777" s="30"/>
      <c r="GO6777" s="30"/>
      <c r="GP6777" s="30"/>
      <c r="GQ6777" s="30"/>
      <c r="GR6777" s="30"/>
      <c r="GS6777" s="30"/>
      <c r="GT6777" s="30"/>
      <c r="GU6777" s="30"/>
      <c r="GV6777" s="30"/>
      <c r="GW6777" s="30"/>
      <c r="GX6777" s="30"/>
      <c r="GY6777" s="30"/>
      <c r="GZ6777" s="30"/>
      <c r="HA6777" s="30"/>
      <c r="HB6777" s="30"/>
      <c r="HC6777" s="30"/>
      <c r="HD6777" s="30"/>
      <c r="HE6777" s="30"/>
      <c r="HF6777" s="30"/>
      <c r="HG6777" s="30"/>
      <c r="HH6777" s="30"/>
      <c r="HI6777" s="30"/>
      <c r="HJ6777" s="30"/>
      <c r="HK6777" s="30"/>
      <c r="HL6777" s="30"/>
      <c r="HM6777" s="30"/>
      <c r="HN6777" s="30"/>
      <c r="HO6777" s="30"/>
      <c r="HP6777" s="30"/>
      <c r="HQ6777" s="30"/>
      <c r="HR6777" s="30"/>
      <c r="HS6777" s="30"/>
      <c r="HT6777" s="30"/>
      <c r="HU6777" s="30"/>
      <c r="HV6777" s="30"/>
      <c r="HW6777" s="30"/>
    </row>
    <row r="6778" spans="1:231" s="588" customFormat="1">
      <c r="A6778" s="87">
        <v>72</v>
      </c>
      <c r="B6778" s="587" t="s">
        <v>7866</v>
      </c>
      <c r="C6778" s="87" t="s">
        <v>7867</v>
      </c>
      <c r="D6778" s="87" t="s">
        <v>1811</v>
      </c>
      <c r="E6778" s="584">
        <f t="shared" si="435"/>
        <v>6</v>
      </c>
      <c r="F6778" s="192">
        <v>6</v>
      </c>
      <c r="G6778" s="192"/>
      <c r="H6778" s="192"/>
      <c r="I6778" s="30"/>
      <c r="J6778" s="30"/>
      <c r="K6778" s="30"/>
      <c r="L6778" s="30"/>
      <c r="M6778" s="30"/>
      <c r="N6778" s="30"/>
      <c r="O6778" s="30"/>
      <c r="P6778" s="30"/>
      <c r="Q6778" s="30"/>
      <c r="R6778" s="30"/>
      <c r="S6778" s="30"/>
      <c r="T6778" s="30"/>
      <c r="U6778" s="30"/>
      <c r="V6778" s="30"/>
      <c r="W6778" s="30"/>
      <c r="X6778" s="30"/>
      <c r="Y6778" s="30"/>
      <c r="Z6778" s="30"/>
      <c r="AA6778" s="30"/>
      <c r="AB6778" s="30"/>
      <c r="AC6778" s="30"/>
      <c r="AD6778" s="30"/>
      <c r="AE6778" s="30"/>
      <c r="AF6778" s="30"/>
      <c r="AG6778" s="30"/>
      <c r="AH6778" s="30"/>
      <c r="AI6778" s="30"/>
      <c r="AJ6778" s="30"/>
      <c r="AK6778" s="30"/>
      <c r="AL6778" s="30"/>
      <c r="AM6778" s="30"/>
      <c r="AN6778" s="30"/>
      <c r="AO6778" s="30"/>
      <c r="AP6778" s="30"/>
      <c r="AQ6778" s="30"/>
      <c r="AR6778" s="30"/>
      <c r="AS6778" s="30"/>
      <c r="AT6778" s="30"/>
      <c r="AU6778" s="30"/>
      <c r="AV6778" s="30"/>
      <c r="AW6778" s="30"/>
      <c r="AX6778" s="30"/>
      <c r="AY6778" s="30"/>
      <c r="AZ6778" s="30"/>
      <c r="BA6778" s="30"/>
      <c r="BB6778" s="30"/>
      <c r="BC6778" s="30"/>
      <c r="BD6778" s="30"/>
      <c r="BE6778" s="30"/>
      <c r="BF6778" s="30"/>
      <c r="BG6778" s="30"/>
      <c r="BH6778" s="30"/>
      <c r="BI6778" s="30"/>
      <c r="BJ6778" s="30"/>
      <c r="BK6778" s="30"/>
      <c r="BL6778" s="30"/>
      <c r="BM6778" s="30"/>
      <c r="BN6778" s="30"/>
      <c r="BO6778" s="30"/>
      <c r="BP6778" s="30"/>
      <c r="BQ6778" s="30"/>
      <c r="BR6778" s="30"/>
      <c r="BS6778" s="30"/>
      <c r="BT6778" s="30"/>
      <c r="BU6778" s="30"/>
      <c r="BV6778" s="30"/>
      <c r="BW6778" s="30"/>
      <c r="BX6778" s="30"/>
      <c r="BY6778" s="30"/>
      <c r="BZ6778" s="30"/>
      <c r="CA6778" s="30"/>
      <c r="CB6778" s="30"/>
      <c r="CC6778" s="30"/>
      <c r="CD6778" s="30"/>
      <c r="CE6778" s="30"/>
      <c r="CF6778" s="30"/>
      <c r="CG6778" s="30"/>
      <c r="CH6778" s="30"/>
      <c r="CI6778" s="30"/>
      <c r="CJ6778" s="30"/>
      <c r="CK6778" s="30"/>
      <c r="CL6778" s="30"/>
      <c r="CM6778" s="30"/>
      <c r="CN6778" s="30"/>
      <c r="CO6778" s="30"/>
      <c r="CP6778" s="30"/>
      <c r="CQ6778" s="30"/>
      <c r="CR6778" s="30"/>
      <c r="CS6778" s="30"/>
      <c r="CT6778" s="30"/>
      <c r="CU6778" s="30"/>
      <c r="CV6778" s="30"/>
      <c r="CW6778" s="30"/>
      <c r="CX6778" s="30"/>
      <c r="CY6778" s="30"/>
      <c r="CZ6778" s="30"/>
      <c r="DA6778" s="30"/>
      <c r="DB6778" s="30"/>
      <c r="DC6778" s="30"/>
      <c r="DD6778" s="30"/>
      <c r="DE6778" s="30"/>
      <c r="DF6778" s="30"/>
      <c r="DG6778" s="30"/>
      <c r="DH6778" s="30"/>
      <c r="DI6778" s="30"/>
      <c r="DJ6778" s="30"/>
      <c r="DK6778" s="30"/>
      <c r="DL6778" s="30"/>
      <c r="DM6778" s="30"/>
      <c r="DN6778" s="30"/>
      <c r="DO6778" s="30"/>
      <c r="DP6778" s="30"/>
      <c r="DQ6778" s="30"/>
      <c r="DR6778" s="30"/>
      <c r="DS6778" s="30"/>
      <c r="DT6778" s="30"/>
      <c r="DU6778" s="30"/>
      <c r="DV6778" s="30"/>
      <c r="DW6778" s="30"/>
      <c r="DX6778" s="30"/>
      <c r="DY6778" s="30"/>
      <c r="DZ6778" s="30"/>
      <c r="EA6778" s="30"/>
      <c r="EB6778" s="30"/>
      <c r="EC6778" s="30"/>
      <c r="ED6778" s="30"/>
      <c r="EE6778" s="30"/>
      <c r="EF6778" s="30"/>
      <c r="EG6778" s="30"/>
      <c r="EH6778" s="30"/>
      <c r="EI6778" s="30"/>
      <c r="EJ6778" s="30"/>
      <c r="EK6778" s="30"/>
      <c r="EL6778" s="30"/>
      <c r="EM6778" s="30"/>
      <c r="EN6778" s="30"/>
      <c r="EO6778" s="30"/>
      <c r="EP6778" s="30"/>
      <c r="EQ6778" s="30"/>
      <c r="ER6778" s="30"/>
      <c r="ES6778" s="30"/>
      <c r="ET6778" s="30"/>
      <c r="EU6778" s="30"/>
      <c r="EV6778" s="30"/>
      <c r="EW6778" s="30"/>
      <c r="EX6778" s="30"/>
      <c r="EY6778" s="30"/>
      <c r="EZ6778" s="30"/>
      <c r="FA6778" s="30"/>
      <c r="FB6778" s="30"/>
      <c r="FC6778" s="30"/>
      <c r="FD6778" s="30"/>
      <c r="FE6778" s="30"/>
      <c r="FF6778" s="30"/>
      <c r="FG6778" s="30"/>
      <c r="FH6778" s="30"/>
      <c r="FI6778" s="30"/>
      <c r="FJ6778" s="30"/>
      <c r="FK6778" s="30"/>
      <c r="FL6778" s="30"/>
      <c r="FM6778" s="30"/>
      <c r="FN6778" s="30"/>
      <c r="FO6778" s="30"/>
      <c r="FP6778" s="30"/>
      <c r="FQ6778" s="30"/>
      <c r="FR6778" s="30"/>
      <c r="FS6778" s="30"/>
      <c r="FT6778" s="30"/>
      <c r="FU6778" s="30"/>
      <c r="FV6778" s="30"/>
      <c r="FW6778" s="30"/>
      <c r="FX6778" s="30"/>
      <c r="FY6778" s="30"/>
      <c r="FZ6778" s="30"/>
      <c r="GA6778" s="30"/>
      <c r="GB6778" s="30"/>
      <c r="GC6778" s="30"/>
      <c r="GD6778" s="30"/>
      <c r="GE6778" s="30"/>
      <c r="GF6778" s="30"/>
      <c r="GG6778" s="30"/>
      <c r="GH6778" s="30"/>
      <c r="GI6778" s="30"/>
      <c r="GJ6778" s="30"/>
      <c r="GK6778" s="30"/>
      <c r="GL6778" s="30"/>
      <c r="GM6778" s="30"/>
      <c r="GN6778" s="30"/>
      <c r="GO6778" s="30"/>
      <c r="GP6778" s="30"/>
      <c r="GQ6778" s="30"/>
      <c r="GR6778" s="30"/>
      <c r="GS6778" s="30"/>
      <c r="GT6778" s="30"/>
      <c r="GU6778" s="30"/>
      <c r="GV6778" s="30"/>
      <c r="GW6778" s="30"/>
      <c r="GX6778" s="30"/>
      <c r="GY6778" s="30"/>
      <c r="GZ6778" s="30"/>
      <c r="HA6778" s="30"/>
      <c r="HB6778" s="30"/>
      <c r="HC6778" s="30"/>
      <c r="HD6778" s="30"/>
      <c r="HE6778" s="30"/>
      <c r="HF6778" s="30"/>
      <c r="HG6778" s="30"/>
      <c r="HH6778" s="30"/>
      <c r="HI6778" s="30"/>
      <c r="HJ6778" s="30"/>
      <c r="HK6778" s="30"/>
      <c r="HL6778" s="30"/>
      <c r="HM6778" s="30"/>
      <c r="HN6778" s="30"/>
      <c r="HO6778" s="30"/>
      <c r="HP6778" s="30"/>
      <c r="HQ6778" s="30"/>
      <c r="HR6778" s="30"/>
      <c r="HS6778" s="30"/>
      <c r="HT6778" s="30"/>
      <c r="HU6778" s="30"/>
      <c r="HV6778" s="30"/>
      <c r="HW6778" s="30"/>
    </row>
    <row r="6779" spans="1:231" s="588" customFormat="1">
      <c r="A6779" s="87">
        <v>73</v>
      </c>
      <c r="B6779" s="587" t="s">
        <v>4892</v>
      </c>
      <c r="C6779" s="87" t="s">
        <v>7868</v>
      </c>
      <c r="D6779" s="87" t="s">
        <v>1811</v>
      </c>
      <c r="E6779" s="584">
        <f t="shared" si="435"/>
        <v>2</v>
      </c>
      <c r="F6779" s="192"/>
      <c r="G6779" s="192">
        <v>2</v>
      </c>
      <c r="H6779" s="192"/>
      <c r="I6779" s="30"/>
      <c r="J6779" s="30"/>
      <c r="K6779" s="30"/>
      <c r="L6779" s="30"/>
      <c r="M6779" s="30"/>
      <c r="N6779" s="30"/>
      <c r="O6779" s="30"/>
      <c r="P6779" s="30"/>
      <c r="Q6779" s="30"/>
      <c r="R6779" s="30"/>
      <c r="S6779" s="30"/>
      <c r="T6779" s="30"/>
      <c r="U6779" s="30"/>
      <c r="V6779" s="30"/>
      <c r="W6779" s="30"/>
      <c r="X6779" s="30"/>
      <c r="Y6779" s="30"/>
      <c r="Z6779" s="30"/>
      <c r="AA6779" s="30"/>
      <c r="AB6779" s="30"/>
      <c r="AC6779" s="30"/>
      <c r="AD6779" s="30"/>
      <c r="AE6779" s="30"/>
      <c r="AF6779" s="30"/>
      <c r="AG6779" s="30"/>
      <c r="AH6779" s="30"/>
      <c r="AI6779" s="30"/>
      <c r="AJ6779" s="30"/>
      <c r="AK6779" s="30"/>
      <c r="AL6779" s="30"/>
      <c r="AM6779" s="30"/>
      <c r="AN6779" s="30"/>
      <c r="AO6779" s="30"/>
      <c r="AP6779" s="30"/>
      <c r="AQ6779" s="30"/>
      <c r="AR6779" s="30"/>
      <c r="AS6779" s="30"/>
      <c r="AT6779" s="30"/>
      <c r="AU6779" s="30"/>
      <c r="AV6779" s="30"/>
      <c r="AW6779" s="30"/>
      <c r="AX6779" s="30"/>
      <c r="AY6779" s="30"/>
      <c r="AZ6779" s="30"/>
      <c r="BA6779" s="30"/>
      <c r="BB6779" s="30"/>
      <c r="BC6779" s="30"/>
      <c r="BD6779" s="30"/>
      <c r="BE6779" s="30"/>
      <c r="BF6779" s="30"/>
      <c r="BG6779" s="30"/>
      <c r="BH6779" s="30"/>
      <c r="BI6779" s="30"/>
      <c r="BJ6779" s="30"/>
      <c r="BK6779" s="30"/>
      <c r="BL6779" s="30"/>
      <c r="BM6779" s="30"/>
      <c r="BN6779" s="30"/>
      <c r="BO6779" s="30"/>
      <c r="BP6779" s="30"/>
      <c r="BQ6779" s="30"/>
      <c r="BR6779" s="30"/>
      <c r="BS6779" s="30"/>
      <c r="BT6779" s="30"/>
      <c r="BU6779" s="30"/>
      <c r="BV6779" s="30"/>
      <c r="BW6779" s="30"/>
      <c r="BX6779" s="30"/>
      <c r="BY6779" s="30"/>
      <c r="BZ6779" s="30"/>
      <c r="CA6779" s="30"/>
      <c r="CB6779" s="30"/>
      <c r="CC6779" s="30"/>
      <c r="CD6779" s="30"/>
      <c r="CE6779" s="30"/>
      <c r="CF6779" s="30"/>
      <c r="CG6779" s="30"/>
      <c r="CH6779" s="30"/>
      <c r="CI6779" s="30"/>
      <c r="CJ6779" s="30"/>
      <c r="CK6779" s="30"/>
      <c r="CL6779" s="30"/>
      <c r="CM6779" s="30"/>
      <c r="CN6779" s="30"/>
      <c r="CO6779" s="30"/>
      <c r="CP6779" s="30"/>
      <c r="CQ6779" s="30"/>
      <c r="CR6779" s="30"/>
      <c r="CS6779" s="30"/>
      <c r="CT6779" s="30"/>
      <c r="CU6779" s="30"/>
      <c r="CV6779" s="30"/>
      <c r="CW6779" s="30"/>
      <c r="CX6779" s="30"/>
      <c r="CY6779" s="30"/>
      <c r="CZ6779" s="30"/>
      <c r="DA6779" s="30"/>
      <c r="DB6779" s="30"/>
      <c r="DC6779" s="30"/>
      <c r="DD6779" s="30"/>
      <c r="DE6779" s="30"/>
      <c r="DF6779" s="30"/>
      <c r="DG6779" s="30"/>
      <c r="DH6779" s="30"/>
      <c r="DI6779" s="30"/>
      <c r="DJ6779" s="30"/>
      <c r="DK6779" s="30"/>
      <c r="DL6779" s="30"/>
      <c r="DM6779" s="30"/>
      <c r="DN6779" s="30"/>
      <c r="DO6779" s="30"/>
      <c r="DP6779" s="30"/>
      <c r="DQ6779" s="30"/>
      <c r="DR6779" s="30"/>
      <c r="DS6779" s="30"/>
      <c r="DT6779" s="30"/>
      <c r="DU6779" s="30"/>
      <c r="DV6779" s="30"/>
      <c r="DW6779" s="30"/>
      <c r="DX6779" s="30"/>
      <c r="DY6779" s="30"/>
      <c r="DZ6779" s="30"/>
      <c r="EA6779" s="30"/>
      <c r="EB6779" s="30"/>
      <c r="EC6779" s="30"/>
      <c r="ED6779" s="30"/>
      <c r="EE6779" s="30"/>
      <c r="EF6779" s="30"/>
      <c r="EG6779" s="30"/>
      <c r="EH6779" s="30"/>
      <c r="EI6779" s="30"/>
      <c r="EJ6779" s="30"/>
      <c r="EK6779" s="30"/>
      <c r="EL6779" s="30"/>
      <c r="EM6779" s="30"/>
      <c r="EN6779" s="30"/>
      <c r="EO6779" s="30"/>
      <c r="EP6779" s="30"/>
      <c r="EQ6779" s="30"/>
      <c r="ER6779" s="30"/>
      <c r="ES6779" s="30"/>
      <c r="ET6779" s="30"/>
      <c r="EU6779" s="30"/>
      <c r="EV6779" s="30"/>
      <c r="EW6779" s="30"/>
      <c r="EX6779" s="30"/>
      <c r="EY6779" s="30"/>
      <c r="EZ6779" s="30"/>
      <c r="FA6779" s="30"/>
      <c r="FB6779" s="30"/>
      <c r="FC6779" s="30"/>
      <c r="FD6779" s="30"/>
      <c r="FE6779" s="30"/>
      <c r="FF6779" s="30"/>
      <c r="FG6779" s="30"/>
      <c r="FH6779" s="30"/>
      <c r="FI6779" s="30"/>
      <c r="FJ6779" s="30"/>
      <c r="FK6779" s="30"/>
      <c r="FL6779" s="30"/>
      <c r="FM6779" s="30"/>
      <c r="FN6779" s="30"/>
      <c r="FO6779" s="30"/>
      <c r="FP6779" s="30"/>
      <c r="FQ6779" s="30"/>
      <c r="FR6779" s="30"/>
      <c r="FS6779" s="30"/>
      <c r="FT6779" s="30"/>
      <c r="FU6779" s="30"/>
      <c r="FV6779" s="30"/>
      <c r="FW6779" s="30"/>
      <c r="FX6779" s="30"/>
      <c r="FY6779" s="30"/>
      <c r="FZ6779" s="30"/>
      <c r="GA6779" s="30"/>
      <c r="GB6779" s="30"/>
      <c r="GC6779" s="30"/>
      <c r="GD6779" s="30"/>
      <c r="GE6779" s="30"/>
      <c r="GF6779" s="30"/>
      <c r="GG6779" s="30"/>
      <c r="GH6779" s="30"/>
      <c r="GI6779" s="30"/>
      <c r="GJ6779" s="30"/>
      <c r="GK6779" s="30"/>
      <c r="GL6779" s="30"/>
      <c r="GM6779" s="30"/>
      <c r="GN6779" s="30"/>
      <c r="GO6779" s="30"/>
      <c r="GP6779" s="30"/>
      <c r="GQ6779" s="30"/>
      <c r="GR6779" s="30"/>
      <c r="GS6779" s="30"/>
      <c r="GT6779" s="30"/>
      <c r="GU6779" s="30"/>
      <c r="GV6779" s="30"/>
      <c r="GW6779" s="30"/>
      <c r="GX6779" s="30"/>
      <c r="GY6779" s="30"/>
      <c r="GZ6779" s="30"/>
      <c r="HA6779" s="30"/>
      <c r="HB6779" s="30"/>
      <c r="HC6779" s="30"/>
      <c r="HD6779" s="30"/>
      <c r="HE6779" s="30"/>
      <c r="HF6779" s="30"/>
      <c r="HG6779" s="30"/>
      <c r="HH6779" s="30"/>
      <c r="HI6779" s="30"/>
      <c r="HJ6779" s="30"/>
      <c r="HK6779" s="30"/>
      <c r="HL6779" s="30"/>
      <c r="HM6779" s="30"/>
      <c r="HN6779" s="30"/>
      <c r="HO6779" s="30"/>
      <c r="HP6779" s="30"/>
      <c r="HQ6779" s="30"/>
      <c r="HR6779" s="30"/>
      <c r="HS6779" s="30"/>
      <c r="HT6779" s="30"/>
      <c r="HU6779" s="30"/>
      <c r="HV6779" s="30"/>
      <c r="HW6779" s="30"/>
    </row>
    <row r="6780" spans="1:231" s="588" customFormat="1">
      <c r="A6780" s="87">
        <v>74</v>
      </c>
      <c r="B6780" s="587" t="s">
        <v>7869</v>
      </c>
      <c r="C6780" s="591"/>
      <c r="D6780" s="591" t="s">
        <v>1808</v>
      </c>
      <c r="E6780" s="584">
        <f t="shared" si="435"/>
        <v>1</v>
      </c>
      <c r="F6780" s="192"/>
      <c r="G6780" s="192"/>
      <c r="H6780" s="192">
        <v>1</v>
      </c>
      <c r="I6780" s="30"/>
      <c r="J6780" s="30"/>
      <c r="K6780" s="30"/>
      <c r="L6780" s="30"/>
      <c r="M6780" s="30"/>
      <c r="N6780" s="30"/>
      <c r="O6780" s="30"/>
      <c r="P6780" s="30"/>
      <c r="Q6780" s="30"/>
      <c r="R6780" s="30"/>
      <c r="S6780" s="30"/>
      <c r="T6780" s="30"/>
      <c r="U6780" s="30"/>
      <c r="V6780" s="30"/>
      <c r="W6780" s="30"/>
      <c r="X6780" s="30"/>
      <c r="Y6780" s="30"/>
      <c r="Z6780" s="30"/>
      <c r="AA6780" s="30"/>
      <c r="AB6780" s="30"/>
      <c r="AC6780" s="30"/>
      <c r="AD6780" s="30"/>
      <c r="AE6780" s="30"/>
      <c r="AF6780" s="30"/>
      <c r="AG6780" s="30"/>
      <c r="AH6780" s="30"/>
      <c r="AI6780" s="30"/>
      <c r="AJ6780" s="30"/>
      <c r="AK6780" s="30"/>
      <c r="AL6780" s="30"/>
      <c r="AM6780" s="30"/>
      <c r="AN6780" s="30"/>
      <c r="AO6780" s="30"/>
      <c r="AP6780" s="30"/>
      <c r="AQ6780" s="30"/>
      <c r="AR6780" s="30"/>
      <c r="AS6780" s="30"/>
      <c r="AT6780" s="30"/>
      <c r="AU6780" s="30"/>
      <c r="AV6780" s="30"/>
      <c r="AW6780" s="30"/>
      <c r="AX6780" s="30"/>
      <c r="AY6780" s="30"/>
      <c r="AZ6780" s="30"/>
      <c r="BA6780" s="30"/>
      <c r="BB6780" s="30"/>
      <c r="BC6780" s="30"/>
      <c r="BD6780" s="30"/>
      <c r="BE6780" s="30"/>
      <c r="BF6780" s="30"/>
      <c r="BG6780" s="30"/>
      <c r="BH6780" s="30"/>
      <c r="BI6780" s="30"/>
      <c r="BJ6780" s="30"/>
      <c r="BK6780" s="30"/>
      <c r="BL6780" s="30"/>
      <c r="BM6780" s="30"/>
      <c r="BN6780" s="30"/>
      <c r="BO6780" s="30"/>
      <c r="BP6780" s="30"/>
      <c r="BQ6780" s="30"/>
      <c r="BR6780" s="30"/>
      <c r="BS6780" s="30"/>
      <c r="BT6780" s="30"/>
      <c r="BU6780" s="30"/>
      <c r="BV6780" s="30"/>
      <c r="BW6780" s="30"/>
      <c r="BX6780" s="30"/>
      <c r="BY6780" s="30"/>
      <c r="BZ6780" s="30"/>
      <c r="CA6780" s="30"/>
      <c r="CB6780" s="30"/>
      <c r="CC6780" s="30"/>
      <c r="CD6780" s="30"/>
      <c r="CE6780" s="30"/>
      <c r="CF6780" s="30"/>
      <c r="CG6780" s="30"/>
      <c r="CH6780" s="30"/>
      <c r="CI6780" s="30"/>
      <c r="CJ6780" s="30"/>
      <c r="CK6780" s="30"/>
      <c r="CL6780" s="30"/>
      <c r="CM6780" s="30"/>
      <c r="CN6780" s="30"/>
      <c r="CO6780" s="30"/>
      <c r="CP6780" s="30"/>
      <c r="CQ6780" s="30"/>
      <c r="CR6780" s="30"/>
      <c r="CS6780" s="30"/>
      <c r="CT6780" s="30"/>
      <c r="CU6780" s="30"/>
      <c r="CV6780" s="30"/>
      <c r="CW6780" s="30"/>
      <c r="CX6780" s="30"/>
      <c r="CY6780" s="30"/>
      <c r="CZ6780" s="30"/>
      <c r="DA6780" s="30"/>
      <c r="DB6780" s="30"/>
      <c r="DC6780" s="30"/>
      <c r="DD6780" s="30"/>
      <c r="DE6780" s="30"/>
      <c r="DF6780" s="30"/>
      <c r="DG6780" s="30"/>
      <c r="DH6780" s="30"/>
      <c r="DI6780" s="30"/>
      <c r="DJ6780" s="30"/>
      <c r="DK6780" s="30"/>
      <c r="DL6780" s="30"/>
      <c r="DM6780" s="30"/>
      <c r="DN6780" s="30"/>
      <c r="DO6780" s="30"/>
      <c r="DP6780" s="30"/>
      <c r="DQ6780" s="30"/>
      <c r="DR6780" s="30"/>
      <c r="DS6780" s="30"/>
      <c r="DT6780" s="30"/>
      <c r="DU6780" s="30"/>
      <c r="DV6780" s="30"/>
      <c r="DW6780" s="30"/>
      <c r="DX6780" s="30"/>
      <c r="DY6780" s="30"/>
      <c r="DZ6780" s="30"/>
      <c r="EA6780" s="30"/>
      <c r="EB6780" s="30"/>
      <c r="EC6780" s="30"/>
      <c r="ED6780" s="30"/>
      <c r="EE6780" s="30"/>
      <c r="EF6780" s="30"/>
      <c r="EG6780" s="30"/>
      <c r="EH6780" s="30"/>
      <c r="EI6780" s="30"/>
      <c r="EJ6780" s="30"/>
      <c r="EK6780" s="30"/>
      <c r="EL6780" s="30"/>
      <c r="EM6780" s="30"/>
      <c r="EN6780" s="30"/>
      <c r="EO6780" s="30"/>
      <c r="EP6780" s="30"/>
      <c r="EQ6780" s="30"/>
      <c r="ER6780" s="30"/>
      <c r="ES6780" s="30"/>
      <c r="ET6780" s="30"/>
      <c r="EU6780" s="30"/>
      <c r="EV6780" s="30"/>
      <c r="EW6780" s="30"/>
      <c r="EX6780" s="30"/>
      <c r="EY6780" s="30"/>
      <c r="EZ6780" s="30"/>
      <c r="FA6780" s="30"/>
      <c r="FB6780" s="30"/>
      <c r="FC6780" s="30"/>
      <c r="FD6780" s="30"/>
      <c r="FE6780" s="30"/>
      <c r="FF6780" s="30"/>
      <c r="FG6780" s="30"/>
      <c r="FH6780" s="30"/>
      <c r="FI6780" s="30"/>
      <c r="FJ6780" s="30"/>
      <c r="FK6780" s="30"/>
      <c r="FL6780" s="30"/>
      <c r="FM6780" s="30"/>
      <c r="FN6780" s="30"/>
      <c r="FO6780" s="30"/>
      <c r="FP6780" s="30"/>
      <c r="FQ6780" s="30"/>
      <c r="FR6780" s="30"/>
      <c r="FS6780" s="30"/>
      <c r="FT6780" s="30"/>
      <c r="FU6780" s="30"/>
      <c r="FV6780" s="30"/>
      <c r="FW6780" s="30"/>
      <c r="FX6780" s="30"/>
      <c r="FY6780" s="30"/>
      <c r="FZ6780" s="30"/>
      <c r="GA6780" s="30"/>
      <c r="GB6780" s="30"/>
      <c r="GC6780" s="30"/>
      <c r="GD6780" s="30"/>
      <c r="GE6780" s="30"/>
      <c r="GF6780" s="30"/>
      <c r="GG6780" s="30"/>
      <c r="GH6780" s="30"/>
      <c r="GI6780" s="30"/>
      <c r="GJ6780" s="30"/>
      <c r="GK6780" s="30"/>
      <c r="GL6780" s="30"/>
      <c r="GM6780" s="30"/>
      <c r="GN6780" s="30"/>
      <c r="GO6780" s="30"/>
      <c r="GP6780" s="30"/>
      <c r="GQ6780" s="30"/>
      <c r="GR6780" s="30"/>
      <c r="GS6780" s="30"/>
      <c r="GT6780" s="30"/>
      <c r="GU6780" s="30"/>
      <c r="GV6780" s="30"/>
      <c r="GW6780" s="30"/>
      <c r="GX6780" s="30"/>
      <c r="GY6780" s="30"/>
      <c r="GZ6780" s="30"/>
      <c r="HA6780" s="30"/>
      <c r="HB6780" s="30"/>
      <c r="HC6780" s="30"/>
      <c r="HD6780" s="30"/>
      <c r="HE6780" s="30"/>
      <c r="HF6780" s="30"/>
      <c r="HG6780" s="30"/>
      <c r="HH6780" s="30"/>
      <c r="HI6780" s="30"/>
      <c r="HJ6780" s="30"/>
      <c r="HK6780" s="30"/>
      <c r="HL6780" s="30"/>
      <c r="HM6780" s="30"/>
      <c r="HN6780" s="30"/>
      <c r="HO6780" s="30"/>
      <c r="HP6780" s="30"/>
      <c r="HQ6780" s="30"/>
      <c r="HR6780" s="30"/>
      <c r="HS6780" s="30"/>
      <c r="HT6780" s="30"/>
      <c r="HU6780" s="30"/>
      <c r="HV6780" s="30"/>
      <c r="HW6780" s="30"/>
    </row>
    <row r="6781" spans="1:231" s="588" customFormat="1">
      <c r="A6781" s="87">
        <v>75</v>
      </c>
      <c r="B6781" s="587" t="s">
        <v>7870</v>
      </c>
      <c r="C6781" s="591"/>
      <c r="D6781" s="591" t="s">
        <v>1808</v>
      </c>
      <c r="E6781" s="584">
        <f t="shared" si="435"/>
        <v>0</v>
      </c>
      <c r="F6781" s="192"/>
      <c r="G6781" s="192"/>
      <c r="H6781" s="192"/>
      <c r="I6781" s="30"/>
      <c r="J6781" s="30"/>
      <c r="K6781" s="30"/>
      <c r="L6781" s="30"/>
      <c r="M6781" s="30"/>
      <c r="N6781" s="30"/>
      <c r="O6781" s="30"/>
      <c r="P6781" s="30"/>
      <c r="Q6781" s="30"/>
      <c r="R6781" s="30"/>
      <c r="S6781" s="30"/>
      <c r="T6781" s="30"/>
      <c r="U6781" s="30"/>
      <c r="V6781" s="30"/>
      <c r="W6781" s="30"/>
      <c r="X6781" s="30"/>
      <c r="Y6781" s="30"/>
      <c r="Z6781" s="30"/>
      <c r="AA6781" s="30"/>
      <c r="AB6781" s="30"/>
      <c r="AC6781" s="30"/>
      <c r="AD6781" s="30"/>
      <c r="AE6781" s="30"/>
      <c r="AF6781" s="30"/>
      <c r="AG6781" s="30"/>
      <c r="AH6781" s="30"/>
      <c r="AI6781" s="30"/>
      <c r="AJ6781" s="30"/>
      <c r="AK6781" s="30"/>
      <c r="AL6781" s="30"/>
      <c r="AM6781" s="30"/>
      <c r="AN6781" s="30"/>
      <c r="AO6781" s="30"/>
      <c r="AP6781" s="30"/>
      <c r="AQ6781" s="30"/>
      <c r="AR6781" s="30"/>
      <c r="AS6781" s="30"/>
      <c r="AT6781" s="30"/>
      <c r="AU6781" s="30"/>
      <c r="AV6781" s="30"/>
      <c r="AW6781" s="30"/>
      <c r="AX6781" s="30"/>
      <c r="AY6781" s="30"/>
      <c r="AZ6781" s="30"/>
      <c r="BA6781" s="30"/>
      <c r="BB6781" s="30"/>
      <c r="BC6781" s="30"/>
      <c r="BD6781" s="30"/>
      <c r="BE6781" s="30"/>
      <c r="BF6781" s="30"/>
      <c r="BG6781" s="30"/>
      <c r="BH6781" s="30"/>
      <c r="BI6781" s="30"/>
      <c r="BJ6781" s="30"/>
      <c r="BK6781" s="30"/>
      <c r="BL6781" s="30"/>
      <c r="BM6781" s="30"/>
      <c r="BN6781" s="30"/>
      <c r="BO6781" s="30"/>
      <c r="BP6781" s="30"/>
      <c r="BQ6781" s="30"/>
      <c r="BR6781" s="30"/>
      <c r="BS6781" s="30"/>
      <c r="BT6781" s="30"/>
      <c r="BU6781" s="30"/>
      <c r="BV6781" s="30"/>
      <c r="BW6781" s="30"/>
      <c r="BX6781" s="30"/>
      <c r="BY6781" s="30"/>
      <c r="BZ6781" s="30"/>
      <c r="CA6781" s="30"/>
      <c r="CB6781" s="30"/>
      <c r="CC6781" s="30"/>
      <c r="CD6781" s="30"/>
      <c r="CE6781" s="30"/>
      <c r="CF6781" s="30"/>
      <c r="CG6781" s="30"/>
      <c r="CH6781" s="30"/>
      <c r="CI6781" s="30"/>
      <c r="CJ6781" s="30"/>
      <c r="CK6781" s="30"/>
      <c r="CL6781" s="30"/>
      <c r="CM6781" s="30"/>
      <c r="CN6781" s="30"/>
      <c r="CO6781" s="30"/>
      <c r="CP6781" s="30"/>
      <c r="CQ6781" s="30"/>
      <c r="CR6781" s="30"/>
      <c r="CS6781" s="30"/>
      <c r="CT6781" s="30"/>
      <c r="CU6781" s="30"/>
      <c r="CV6781" s="30"/>
      <c r="CW6781" s="30"/>
      <c r="CX6781" s="30"/>
      <c r="CY6781" s="30"/>
      <c r="CZ6781" s="30"/>
      <c r="DA6781" s="30"/>
      <c r="DB6781" s="30"/>
      <c r="DC6781" s="30"/>
      <c r="DD6781" s="30"/>
      <c r="DE6781" s="30"/>
      <c r="DF6781" s="30"/>
      <c r="DG6781" s="30"/>
      <c r="DH6781" s="30"/>
      <c r="DI6781" s="30"/>
      <c r="DJ6781" s="30"/>
      <c r="DK6781" s="30"/>
      <c r="DL6781" s="30"/>
      <c r="DM6781" s="30"/>
      <c r="DN6781" s="30"/>
      <c r="DO6781" s="30"/>
      <c r="DP6781" s="30"/>
      <c r="DQ6781" s="30"/>
      <c r="DR6781" s="30"/>
      <c r="DS6781" s="30"/>
      <c r="DT6781" s="30"/>
      <c r="DU6781" s="30"/>
      <c r="DV6781" s="30"/>
      <c r="DW6781" s="30"/>
      <c r="DX6781" s="30"/>
      <c r="DY6781" s="30"/>
      <c r="DZ6781" s="30"/>
      <c r="EA6781" s="30"/>
      <c r="EB6781" s="30"/>
      <c r="EC6781" s="30"/>
      <c r="ED6781" s="30"/>
      <c r="EE6781" s="30"/>
      <c r="EF6781" s="30"/>
      <c r="EG6781" s="30"/>
      <c r="EH6781" s="30"/>
      <c r="EI6781" s="30"/>
      <c r="EJ6781" s="30"/>
      <c r="EK6781" s="30"/>
      <c r="EL6781" s="30"/>
      <c r="EM6781" s="30"/>
      <c r="EN6781" s="30"/>
      <c r="EO6781" s="30"/>
      <c r="EP6781" s="30"/>
      <c r="EQ6781" s="30"/>
      <c r="ER6781" s="30"/>
      <c r="ES6781" s="30"/>
      <c r="ET6781" s="30"/>
      <c r="EU6781" s="30"/>
      <c r="EV6781" s="30"/>
      <c r="EW6781" s="30"/>
      <c r="EX6781" s="30"/>
      <c r="EY6781" s="30"/>
      <c r="EZ6781" s="30"/>
      <c r="FA6781" s="30"/>
      <c r="FB6781" s="30"/>
      <c r="FC6781" s="30"/>
      <c r="FD6781" s="30"/>
      <c r="FE6781" s="30"/>
      <c r="FF6781" s="30"/>
      <c r="FG6781" s="30"/>
      <c r="FH6781" s="30"/>
      <c r="FI6781" s="30"/>
      <c r="FJ6781" s="30"/>
      <c r="FK6781" s="30"/>
      <c r="FL6781" s="30"/>
      <c r="FM6781" s="30"/>
      <c r="FN6781" s="30"/>
      <c r="FO6781" s="30"/>
      <c r="FP6781" s="30"/>
      <c r="FQ6781" s="30"/>
      <c r="FR6781" s="30"/>
      <c r="FS6781" s="30"/>
      <c r="FT6781" s="30"/>
      <c r="FU6781" s="30"/>
      <c r="FV6781" s="30"/>
      <c r="FW6781" s="30"/>
      <c r="FX6781" s="30"/>
      <c r="FY6781" s="30"/>
      <c r="FZ6781" s="30"/>
      <c r="GA6781" s="30"/>
      <c r="GB6781" s="30"/>
      <c r="GC6781" s="30"/>
      <c r="GD6781" s="30"/>
      <c r="GE6781" s="30"/>
      <c r="GF6781" s="30"/>
      <c r="GG6781" s="30"/>
      <c r="GH6781" s="30"/>
      <c r="GI6781" s="30"/>
      <c r="GJ6781" s="30"/>
      <c r="GK6781" s="30"/>
      <c r="GL6781" s="30"/>
      <c r="GM6781" s="30"/>
      <c r="GN6781" s="30"/>
      <c r="GO6781" s="30"/>
      <c r="GP6781" s="30"/>
      <c r="GQ6781" s="30"/>
      <c r="GR6781" s="30"/>
      <c r="GS6781" s="30"/>
      <c r="GT6781" s="30"/>
      <c r="GU6781" s="30"/>
      <c r="GV6781" s="30"/>
      <c r="GW6781" s="30"/>
      <c r="GX6781" s="30"/>
      <c r="GY6781" s="30"/>
      <c r="GZ6781" s="30"/>
      <c r="HA6781" s="30"/>
      <c r="HB6781" s="30"/>
      <c r="HC6781" s="30"/>
      <c r="HD6781" s="30"/>
      <c r="HE6781" s="30"/>
      <c r="HF6781" s="30"/>
      <c r="HG6781" s="30"/>
      <c r="HH6781" s="30"/>
      <c r="HI6781" s="30"/>
      <c r="HJ6781" s="30"/>
      <c r="HK6781" s="30"/>
      <c r="HL6781" s="30"/>
      <c r="HM6781" s="30"/>
      <c r="HN6781" s="30"/>
      <c r="HO6781" s="30"/>
      <c r="HP6781" s="30"/>
      <c r="HQ6781" s="30"/>
      <c r="HR6781" s="30"/>
      <c r="HS6781" s="30"/>
      <c r="HT6781" s="30"/>
      <c r="HU6781" s="30"/>
      <c r="HV6781" s="30"/>
      <c r="HW6781" s="30"/>
    </row>
    <row r="6782" spans="1:231" s="588" customFormat="1">
      <c r="A6782" s="87">
        <v>76</v>
      </c>
      <c r="B6782" s="587" t="s">
        <v>7871</v>
      </c>
      <c r="C6782" s="591"/>
      <c r="D6782" s="591" t="s">
        <v>1808</v>
      </c>
      <c r="E6782" s="584">
        <f t="shared" si="435"/>
        <v>0</v>
      </c>
      <c r="F6782" s="192"/>
      <c r="G6782" s="192"/>
      <c r="H6782" s="192"/>
      <c r="I6782" s="30"/>
      <c r="J6782" s="30"/>
      <c r="K6782" s="30"/>
      <c r="L6782" s="30"/>
      <c r="M6782" s="30"/>
      <c r="N6782" s="30"/>
      <c r="O6782" s="30"/>
      <c r="P6782" s="30"/>
      <c r="Q6782" s="30"/>
      <c r="R6782" s="30"/>
      <c r="S6782" s="30"/>
      <c r="T6782" s="30"/>
      <c r="U6782" s="30"/>
      <c r="V6782" s="30"/>
      <c r="W6782" s="30"/>
      <c r="X6782" s="30"/>
      <c r="Y6782" s="30"/>
      <c r="Z6782" s="30"/>
      <c r="AA6782" s="30"/>
      <c r="AB6782" s="30"/>
      <c r="AC6782" s="30"/>
      <c r="AD6782" s="30"/>
      <c r="AE6782" s="30"/>
      <c r="AF6782" s="30"/>
      <c r="AG6782" s="30"/>
      <c r="AH6782" s="30"/>
      <c r="AI6782" s="30"/>
      <c r="AJ6782" s="30"/>
      <c r="AK6782" s="30"/>
      <c r="AL6782" s="30"/>
      <c r="AM6782" s="30"/>
      <c r="AN6782" s="30"/>
      <c r="AO6782" s="30"/>
      <c r="AP6782" s="30"/>
      <c r="AQ6782" s="30"/>
      <c r="AR6782" s="30"/>
      <c r="AS6782" s="30"/>
      <c r="AT6782" s="30"/>
      <c r="AU6782" s="30"/>
      <c r="AV6782" s="30"/>
      <c r="AW6782" s="30"/>
      <c r="AX6782" s="30"/>
      <c r="AY6782" s="30"/>
      <c r="AZ6782" s="30"/>
      <c r="BA6782" s="30"/>
      <c r="BB6782" s="30"/>
      <c r="BC6782" s="30"/>
      <c r="BD6782" s="30"/>
      <c r="BE6782" s="30"/>
      <c r="BF6782" s="30"/>
      <c r="BG6782" s="30"/>
      <c r="BH6782" s="30"/>
      <c r="BI6782" s="30"/>
      <c r="BJ6782" s="30"/>
      <c r="BK6782" s="30"/>
      <c r="BL6782" s="30"/>
      <c r="BM6782" s="30"/>
      <c r="BN6782" s="30"/>
      <c r="BO6782" s="30"/>
      <c r="BP6782" s="30"/>
      <c r="BQ6782" s="30"/>
      <c r="BR6782" s="30"/>
      <c r="BS6782" s="30"/>
      <c r="BT6782" s="30"/>
      <c r="BU6782" s="30"/>
      <c r="BV6782" s="30"/>
      <c r="BW6782" s="30"/>
      <c r="BX6782" s="30"/>
      <c r="BY6782" s="30"/>
      <c r="BZ6782" s="30"/>
      <c r="CA6782" s="30"/>
      <c r="CB6782" s="30"/>
      <c r="CC6782" s="30"/>
      <c r="CD6782" s="30"/>
      <c r="CE6782" s="30"/>
      <c r="CF6782" s="30"/>
      <c r="CG6782" s="30"/>
      <c r="CH6782" s="30"/>
      <c r="CI6782" s="30"/>
      <c r="CJ6782" s="30"/>
      <c r="CK6782" s="30"/>
      <c r="CL6782" s="30"/>
      <c r="CM6782" s="30"/>
      <c r="CN6782" s="30"/>
      <c r="CO6782" s="30"/>
      <c r="CP6782" s="30"/>
      <c r="CQ6782" s="30"/>
      <c r="CR6782" s="30"/>
      <c r="CS6782" s="30"/>
      <c r="CT6782" s="30"/>
      <c r="CU6782" s="30"/>
      <c r="CV6782" s="30"/>
      <c r="CW6782" s="30"/>
      <c r="CX6782" s="30"/>
      <c r="CY6782" s="30"/>
      <c r="CZ6782" s="30"/>
      <c r="DA6782" s="30"/>
      <c r="DB6782" s="30"/>
      <c r="DC6782" s="30"/>
      <c r="DD6782" s="30"/>
      <c r="DE6782" s="30"/>
      <c r="DF6782" s="30"/>
      <c r="DG6782" s="30"/>
      <c r="DH6782" s="30"/>
      <c r="DI6782" s="30"/>
      <c r="DJ6782" s="30"/>
      <c r="DK6782" s="30"/>
      <c r="DL6782" s="30"/>
      <c r="DM6782" s="30"/>
      <c r="DN6782" s="30"/>
      <c r="DO6782" s="30"/>
      <c r="DP6782" s="30"/>
      <c r="DQ6782" s="30"/>
      <c r="DR6782" s="30"/>
      <c r="DS6782" s="30"/>
      <c r="DT6782" s="30"/>
      <c r="DU6782" s="30"/>
      <c r="DV6782" s="30"/>
      <c r="DW6782" s="30"/>
      <c r="DX6782" s="30"/>
      <c r="DY6782" s="30"/>
      <c r="DZ6782" s="30"/>
      <c r="EA6782" s="30"/>
      <c r="EB6782" s="30"/>
      <c r="EC6782" s="30"/>
      <c r="ED6782" s="30"/>
      <c r="EE6782" s="30"/>
      <c r="EF6782" s="30"/>
      <c r="EG6782" s="30"/>
      <c r="EH6782" s="30"/>
      <c r="EI6782" s="30"/>
      <c r="EJ6782" s="30"/>
      <c r="EK6782" s="30"/>
      <c r="EL6782" s="30"/>
      <c r="EM6782" s="30"/>
      <c r="EN6782" s="30"/>
      <c r="EO6782" s="30"/>
      <c r="EP6782" s="30"/>
      <c r="EQ6782" s="30"/>
      <c r="ER6782" s="30"/>
      <c r="ES6782" s="30"/>
      <c r="ET6782" s="30"/>
      <c r="EU6782" s="30"/>
      <c r="EV6782" s="30"/>
      <c r="EW6782" s="30"/>
      <c r="EX6782" s="30"/>
      <c r="EY6782" s="30"/>
      <c r="EZ6782" s="30"/>
      <c r="FA6782" s="30"/>
      <c r="FB6782" s="30"/>
      <c r="FC6782" s="30"/>
      <c r="FD6782" s="30"/>
      <c r="FE6782" s="30"/>
      <c r="FF6782" s="30"/>
      <c r="FG6782" s="30"/>
      <c r="FH6782" s="30"/>
      <c r="FI6782" s="30"/>
      <c r="FJ6782" s="30"/>
      <c r="FK6782" s="30"/>
      <c r="FL6782" s="30"/>
      <c r="FM6782" s="30"/>
      <c r="FN6782" s="30"/>
      <c r="FO6782" s="30"/>
      <c r="FP6782" s="30"/>
      <c r="FQ6782" s="30"/>
      <c r="FR6782" s="30"/>
      <c r="FS6782" s="30"/>
      <c r="FT6782" s="30"/>
      <c r="FU6782" s="30"/>
      <c r="FV6782" s="30"/>
      <c r="FW6782" s="30"/>
      <c r="FX6782" s="30"/>
      <c r="FY6782" s="30"/>
      <c r="FZ6782" s="30"/>
      <c r="GA6782" s="30"/>
      <c r="GB6782" s="30"/>
      <c r="GC6782" s="30"/>
      <c r="GD6782" s="30"/>
      <c r="GE6782" s="30"/>
      <c r="GF6782" s="30"/>
      <c r="GG6782" s="30"/>
      <c r="GH6782" s="30"/>
      <c r="GI6782" s="30"/>
      <c r="GJ6782" s="30"/>
      <c r="GK6782" s="30"/>
      <c r="GL6782" s="30"/>
      <c r="GM6782" s="30"/>
      <c r="GN6782" s="30"/>
      <c r="GO6782" s="30"/>
      <c r="GP6782" s="30"/>
      <c r="GQ6782" s="30"/>
      <c r="GR6782" s="30"/>
      <c r="GS6782" s="30"/>
      <c r="GT6782" s="30"/>
      <c r="GU6782" s="30"/>
      <c r="GV6782" s="30"/>
      <c r="GW6782" s="30"/>
      <c r="GX6782" s="30"/>
      <c r="GY6782" s="30"/>
      <c r="GZ6782" s="30"/>
      <c r="HA6782" s="30"/>
      <c r="HB6782" s="30"/>
      <c r="HC6782" s="30"/>
      <c r="HD6782" s="30"/>
      <c r="HE6782" s="30"/>
      <c r="HF6782" s="30"/>
      <c r="HG6782" s="30"/>
      <c r="HH6782" s="30"/>
      <c r="HI6782" s="30"/>
      <c r="HJ6782" s="30"/>
      <c r="HK6782" s="30"/>
      <c r="HL6782" s="30"/>
      <c r="HM6782" s="30"/>
      <c r="HN6782" s="30"/>
      <c r="HO6782" s="30"/>
      <c r="HP6782" s="30"/>
      <c r="HQ6782" s="30"/>
      <c r="HR6782" s="30"/>
      <c r="HS6782" s="30"/>
      <c r="HT6782" s="30"/>
      <c r="HU6782" s="30"/>
      <c r="HV6782" s="30"/>
      <c r="HW6782" s="30"/>
    </row>
    <row r="6783" spans="1:231" s="588" customFormat="1">
      <c r="A6783" s="87">
        <v>77</v>
      </c>
      <c r="B6783" s="587" t="s">
        <v>7872</v>
      </c>
      <c r="C6783" s="582" t="s">
        <v>7873</v>
      </c>
      <c r="D6783" s="582" t="s">
        <v>1808</v>
      </c>
      <c r="E6783" s="584">
        <f t="shared" si="435"/>
        <v>5</v>
      </c>
      <c r="F6783" s="192"/>
      <c r="G6783" s="192">
        <v>5</v>
      </c>
      <c r="H6783" s="192"/>
      <c r="I6783" s="30"/>
      <c r="J6783" s="30"/>
      <c r="K6783" s="30"/>
      <c r="L6783" s="30"/>
      <c r="M6783" s="30"/>
      <c r="N6783" s="30"/>
      <c r="O6783" s="30"/>
      <c r="P6783" s="30"/>
      <c r="Q6783" s="30"/>
      <c r="R6783" s="30"/>
      <c r="S6783" s="30"/>
      <c r="T6783" s="30"/>
      <c r="U6783" s="30"/>
      <c r="V6783" s="30"/>
      <c r="W6783" s="30"/>
      <c r="X6783" s="30"/>
      <c r="Y6783" s="30"/>
      <c r="Z6783" s="30"/>
      <c r="AA6783" s="30"/>
      <c r="AB6783" s="30"/>
      <c r="AC6783" s="30"/>
      <c r="AD6783" s="30"/>
      <c r="AE6783" s="30"/>
      <c r="AF6783" s="30"/>
      <c r="AG6783" s="30"/>
      <c r="AH6783" s="30"/>
      <c r="AI6783" s="30"/>
      <c r="AJ6783" s="30"/>
      <c r="AK6783" s="30"/>
      <c r="AL6783" s="30"/>
      <c r="AM6783" s="30"/>
      <c r="AN6783" s="30"/>
      <c r="AO6783" s="30"/>
      <c r="AP6783" s="30"/>
      <c r="AQ6783" s="30"/>
      <c r="AR6783" s="30"/>
      <c r="AS6783" s="30"/>
      <c r="AT6783" s="30"/>
      <c r="AU6783" s="30"/>
      <c r="AV6783" s="30"/>
      <c r="AW6783" s="30"/>
      <c r="AX6783" s="30"/>
      <c r="AY6783" s="30"/>
      <c r="AZ6783" s="30"/>
      <c r="BA6783" s="30"/>
      <c r="BB6783" s="30"/>
      <c r="BC6783" s="30"/>
      <c r="BD6783" s="30"/>
      <c r="BE6783" s="30"/>
      <c r="BF6783" s="30"/>
      <c r="BG6783" s="30"/>
      <c r="BH6783" s="30"/>
      <c r="BI6783" s="30"/>
      <c r="BJ6783" s="30"/>
      <c r="BK6783" s="30"/>
      <c r="BL6783" s="30"/>
      <c r="BM6783" s="30"/>
      <c r="BN6783" s="30"/>
      <c r="BO6783" s="30"/>
      <c r="BP6783" s="30"/>
      <c r="BQ6783" s="30"/>
      <c r="BR6783" s="30"/>
      <c r="BS6783" s="30"/>
      <c r="BT6783" s="30"/>
      <c r="BU6783" s="30"/>
      <c r="BV6783" s="30"/>
      <c r="BW6783" s="30"/>
      <c r="BX6783" s="30"/>
      <c r="BY6783" s="30"/>
      <c r="BZ6783" s="30"/>
      <c r="CA6783" s="30"/>
      <c r="CB6783" s="30"/>
      <c r="CC6783" s="30"/>
      <c r="CD6783" s="30"/>
      <c r="CE6783" s="30"/>
      <c r="CF6783" s="30"/>
      <c r="CG6783" s="30"/>
      <c r="CH6783" s="30"/>
      <c r="CI6783" s="30"/>
      <c r="CJ6783" s="30"/>
      <c r="CK6783" s="30"/>
      <c r="CL6783" s="30"/>
      <c r="CM6783" s="30"/>
      <c r="CN6783" s="30"/>
      <c r="CO6783" s="30"/>
      <c r="CP6783" s="30"/>
      <c r="CQ6783" s="30"/>
      <c r="CR6783" s="30"/>
      <c r="CS6783" s="30"/>
      <c r="CT6783" s="30"/>
      <c r="CU6783" s="30"/>
      <c r="CV6783" s="30"/>
      <c r="CW6783" s="30"/>
      <c r="CX6783" s="30"/>
      <c r="CY6783" s="30"/>
      <c r="CZ6783" s="30"/>
      <c r="DA6783" s="30"/>
      <c r="DB6783" s="30"/>
      <c r="DC6783" s="30"/>
      <c r="DD6783" s="30"/>
      <c r="DE6783" s="30"/>
      <c r="DF6783" s="30"/>
      <c r="DG6783" s="30"/>
      <c r="DH6783" s="30"/>
      <c r="DI6783" s="30"/>
      <c r="DJ6783" s="30"/>
      <c r="DK6783" s="30"/>
      <c r="DL6783" s="30"/>
      <c r="DM6783" s="30"/>
      <c r="DN6783" s="30"/>
      <c r="DO6783" s="30"/>
      <c r="DP6783" s="30"/>
      <c r="DQ6783" s="30"/>
      <c r="DR6783" s="30"/>
      <c r="DS6783" s="30"/>
      <c r="DT6783" s="30"/>
      <c r="DU6783" s="30"/>
      <c r="DV6783" s="30"/>
      <c r="DW6783" s="30"/>
      <c r="DX6783" s="30"/>
      <c r="DY6783" s="30"/>
      <c r="DZ6783" s="30"/>
      <c r="EA6783" s="30"/>
      <c r="EB6783" s="30"/>
      <c r="EC6783" s="30"/>
      <c r="ED6783" s="30"/>
      <c r="EE6783" s="30"/>
      <c r="EF6783" s="30"/>
      <c r="EG6783" s="30"/>
      <c r="EH6783" s="30"/>
      <c r="EI6783" s="30"/>
      <c r="EJ6783" s="30"/>
      <c r="EK6783" s="30"/>
      <c r="EL6783" s="30"/>
      <c r="EM6783" s="30"/>
      <c r="EN6783" s="30"/>
      <c r="EO6783" s="30"/>
      <c r="EP6783" s="30"/>
      <c r="EQ6783" s="30"/>
      <c r="ER6783" s="30"/>
      <c r="ES6783" s="30"/>
      <c r="ET6783" s="30"/>
      <c r="EU6783" s="30"/>
      <c r="EV6783" s="30"/>
      <c r="EW6783" s="30"/>
      <c r="EX6783" s="30"/>
      <c r="EY6783" s="30"/>
      <c r="EZ6783" s="30"/>
      <c r="FA6783" s="30"/>
      <c r="FB6783" s="30"/>
      <c r="FC6783" s="30"/>
      <c r="FD6783" s="30"/>
      <c r="FE6783" s="30"/>
      <c r="FF6783" s="30"/>
      <c r="FG6783" s="30"/>
      <c r="FH6783" s="30"/>
      <c r="FI6783" s="30"/>
      <c r="FJ6783" s="30"/>
      <c r="FK6783" s="30"/>
      <c r="FL6783" s="30"/>
      <c r="FM6783" s="30"/>
      <c r="FN6783" s="30"/>
      <c r="FO6783" s="30"/>
      <c r="FP6783" s="30"/>
      <c r="FQ6783" s="30"/>
      <c r="FR6783" s="30"/>
      <c r="FS6783" s="30"/>
      <c r="FT6783" s="30"/>
      <c r="FU6783" s="30"/>
      <c r="FV6783" s="30"/>
      <c r="FW6783" s="30"/>
      <c r="FX6783" s="30"/>
      <c r="FY6783" s="30"/>
      <c r="FZ6783" s="30"/>
      <c r="GA6783" s="30"/>
      <c r="GB6783" s="30"/>
      <c r="GC6783" s="30"/>
      <c r="GD6783" s="30"/>
      <c r="GE6783" s="30"/>
      <c r="GF6783" s="30"/>
      <c r="GG6783" s="30"/>
      <c r="GH6783" s="30"/>
      <c r="GI6783" s="30"/>
      <c r="GJ6783" s="30"/>
      <c r="GK6783" s="30"/>
      <c r="GL6783" s="30"/>
      <c r="GM6783" s="30"/>
      <c r="GN6783" s="30"/>
      <c r="GO6783" s="30"/>
      <c r="GP6783" s="30"/>
      <c r="GQ6783" s="30"/>
      <c r="GR6783" s="30"/>
      <c r="GS6783" s="30"/>
      <c r="GT6783" s="30"/>
      <c r="GU6783" s="30"/>
      <c r="GV6783" s="30"/>
      <c r="GW6783" s="30"/>
      <c r="GX6783" s="30"/>
      <c r="GY6783" s="30"/>
      <c r="GZ6783" s="30"/>
      <c r="HA6783" s="30"/>
      <c r="HB6783" s="30"/>
      <c r="HC6783" s="30"/>
      <c r="HD6783" s="30"/>
      <c r="HE6783" s="30"/>
      <c r="HF6783" s="30"/>
      <c r="HG6783" s="30"/>
      <c r="HH6783" s="30"/>
      <c r="HI6783" s="30"/>
      <c r="HJ6783" s="30"/>
      <c r="HK6783" s="30"/>
      <c r="HL6783" s="30"/>
      <c r="HM6783" s="30"/>
      <c r="HN6783" s="30"/>
      <c r="HO6783" s="30"/>
      <c r="HP6783" s="30"/>
      <c r="HQ6783" s="30"/>
      <c r="HR6783" s="30"/>
      <c r="HS6783" s="30"/>
      <c r="HT6783" s="30"/>
      <c r="HU6783" s="30"/>
      <c r="HV6783" s="30"/>
      <c r="HW6783" s="30"/>
    </row>
    <row r="6784" spans="1:231" s="588" customFormat="1">
      <c r="A6784" s="87">
        <v>78</v>
      </c>
      <c r="B6784" s="598" t="s">
        <v>7874</v>
      </c>
      <c r="C6784" s="604" t="s">
        <v>7875</v>
      </c>
      <c r="D6784" s="604" t="s">
        <v>1808</v>
      </c>
      <c r="E6784" s="584">
        <f t="shared" si="435"/>
        <v>1</v>
      </c>
      <c r="F6784" s="600"/>
      <c r="G6784" s="600">
        <v>1</v>
      </c>
      <c r="H6784" s="600"/>
      <c r="I6784" s="30"/>
      <c r="J6784" s="30"/>
      <c r="K6784" s="30"/>
      <c r="L6784" s="30"/>
      <c r="M6784" s="30"/>
      <c r="N6784" s="30"/>
      <c r="O6784" s="30"/>
      <c r="P6784" s="30"/>
      <c r="Q6784" s="30"/>
      <c r="R6784" s="30"/>
      <c r="S6784" s="30"/>
      <c r="T6784" s="30"/>
      <c r="U6784" s="30"/>
      <c r="V6784" s="30"/>
      <c r="W6784" s="30"/>
      <c r="X6784" s="30"/>
      <c r="Y6784" s="30"/>
      <c r="Z6784" s="30"/>
      <c r="AA6784" s="30"/>
      <c r="AB6784" s="30"/>
      <c r="AC6784" s="30"/>
      <c r="AD6784" s="30"/>
      <c r="AE6784" s="30"/>
      <c r="AF6784" s="30"/>
      <c r="AG6784" s="30"/>
      <c r="AH6784" s="30"/>
      <c r="AI6784" s="30"/>
      <c r="AJ6784" s="30"/>
      <c r="AK6784" s="30"/>
      <c r="AL6784" s="30"/>
      <c r="AM6784" s="30"/>
      <c r="AN6784" s="30"/>
      <c r="AO6784" s="30"/>
      <c r="AP6784" s="30"/>
      <c r="AQ6784" s="30"/>
      <c r="AR6784" s="30"/>
      <c r="AS6784" s="30"/>
      <c r="AT6784" s="30"/>
      <c r="AU6784" s="30"/>
      <c r="AV6784" s="30"/>
      <c r="AW6784" s="30"/>
      <c r="AX6784" s="30"/>
      <c r="AY6784" s="30"/>
      <c r="AZ6784" s="30"/>
      <c r="BA6784" s="30"/>
      <c r="BB6784" s="30"/>
      <c r="BC6784" s="30"/>
      <c r="BD6784" s="30"/>
      <c r="BE6784" s="30"/>
      <c r="BF6784" s="30"/>
      <c r="BG6784" s="30"/>
      <c r="BH6784" s="30"/>
      <c r="BI6784" s="30"/>
      <c r="BJ6784" s="30"/>
      <c r="BK6784" s="30"/>
      <c r="BL6784" s="30"/>
      <c r="BM6784" s="30"/>
      <c r="BN6784" s="30"/>
      <c r="BO6784" s="30"/>
      <c r="BP6784" s="30"/>
      <c r="BQ6784" s="30"/>
      <c r="BR6784" s="30"/>
      <c r="BS6784" s="30"/>
      <c r="BT6784" s="30"/>
      <c r="BU6784" s="30"/>
      <c r="BV6784" s="30"/>
      <c r="BW6784" s="30"/>
      <c r="BX6784" s="30"/>
      <c r="BY6784" s="30"/>
      <c r="BZ6784" s="30"/>
      <c r="CA6784" s="30"/>
      <c r="CB6784" s="30"/>
      <c r="CC6784" s="30"/>
      <c r="CD6784" s="30"/>
      <c r="CE6784" s="30"/>
      <c r="CF6784" s="30"/>
      <c r="CG6784" s="30"/>
      <c r="CH6784" s="30"/>
      <c r="CI6784" s="30"/>
      <c r="CJ6784" s="30"/>
      <c r="CK6784" s="30"/>
      <c r="CL6784" s="30"/>
      <c r="CM6784" s="30"/>
      <c r="CN6784" s="30"/>
      <c r="CO6784" s="30"/>
      <c r="CP6784" s="30"/>
      <c r="CQ6784" s="30"/>
      <c r="CR6784" s="30"/>
      <c r="CS6784" s="30"/>
      <c r="CT6784" s="30"/>
      <c r="CU6784" s="30"/>
      <c r="CV6784" s="30"/>
      <c r="CW6784" s="30"/>
      <c r="CX6784" s="30"/>
      <c r="CY6784" s="30"/>
      <c r="CZ6784" s="30"/>
      <c r="DA6784" s="30"/>
      <c r="DB6784" s="30"/>
      <c r="DC6784" s="30"/>
      <c r="DD6784" s="30"/>
      <c r="DE6784" s="30"/>
      <c r="DF6784" s="30"/>
      <c r="DG6784" s="30"/>
      <c r="DH6784" s="30"/>
      <c r="DI6784" s="30"/>
      <c r="DJ6784" s="30"/>
      <c r="DK6784" s="30"/>
      <c r="DL6784" s="30"/>
      <c r="DM6784" s="30"/>
      <c r="DN6784" s="30"/>
      <c r="DO6784" s="30"/>
      <c r="DP6784" s="30"/>
      <c r="DQ6784" s="30"/>
      <c r="DR6784" s="30"/>
      <c r="DS6784" s="30"/>
      <c r="DT6784" s="30"/>
      <c r="DU6784" s="30"/>
      <c r="DV6784" s="30"/>
      <c r="DW6784" s="30"/>
      <c r="DX6784" s="30"/>
      <c r="DY6784" s="30"/>
      <c r="DZ6784" s="30"/>
      <c r="EA6784" s="30"/>
      <c r="EB6784" s="30"/>
      <c r="EC6784" s="30"/>
      <c r="ED6784" s="30"/>
      <c r="EE6784" s="30"/>
      <c r="EF6784" s="30"/>
      <c r="EG6784" s="30"/>
      <c r="EH6784" s="30"/>
      <c r="EI6784" s="30"/>
      <c r="EJ6784" s="30"/>
      <c r="EK6784" s="30"/>
      <c r="EL6784" s="30"/>
      <c r="EM6784" s="30"/>
      <c r="EN6784" s="30"/>
      <c r="EO6784" s="30"/>
      <c r="EP6784" s="30"/>
      <c r="EQ6784" s="30"/>
      <c r="ER6784" s="30"/>
      <c r="ES6784" s="30"/>
      <c r="ET6784" s="30"/>
      <c r="EU6784" s="30"/>
      <c r="EV6784" s="30"/>
      <c r="EW6784" s="30"/>
      <c r="EX6784" s="30"/>
      <c r="EY6784" s="30"/>
      <c r="EZ6784" s="30"/>
      <c r="FA6784" s="30"/>
      <c r="FB6784" s="30"/>
      <c r="FC6784" s="30"/>
      <c r="FD6784" s="30"/>
      <c r="FE6784" s="30"/>
      <c r="FF6784" s="30"/>
      <c r="FG6784" s="30"/>
      <c r="FH6784" s="30"/>
      <c r="FI6784" s="30"/>
      <c r="FJ6784" s="30"/>
      <c r="FK6784" s="30"/>
      <c r="FL6784" s="30"/>
      <c r="FM6784" s="30"/>
      <c r="FN6784" s="30"/>
      <c r="FO6784" s="30"/>
      <c r="FP6784" s="30"/>
      <c r="FQ6784" s="30"/>
      <c r="FR6784" s="30"/>
      <c r="FS6784" s="30"/>
      <c r="FT6784" s="30"/>
      <c r="FU6784" s="30"/>
      <c r="FV6784" s="30"/>
      <c r="FW6784" s="30"/>
      <c r="FX6784" s="30"/>
      <c r="FY6784" s="30"/>
      <c r="FZ6784" s="30"/>
      <c r="GA6784" s="30"/>
      <c r="GB6784" s="30"/>
      <c r="GC6784" s="30"/>
      <c r="GD6784" s="30"/>
      <c r="GE6784" s="30"/>
      <c r="GF6784" s="30"/>
      <c r="GG6784" s="30"/>
      <c r="GH6784" s="30"/>
      <c r="GI6784" s="30"/>
      <c r="GJ6784" s="30"/>
      <c r="GK6784" s="30"/>
      <c r="GL6784" s="30"/>
      <c r="GM6784" s="30"/>
      <c r="GN6784" s="30"/>
      <c r="GO6784" s="30"/>
      <c r="GP6784" s="30"/>
      <c r="GQ6784" s="30"/>
      <c r="GR6784" s="30"/>
      <c r="GS6784" s="30"/>
      <c r="GT6784" s="30"/>
      <c r="GU6784" s="30"/>
      <c r="GV6784" s="30"/>
      <c r="GW6784" s="30"/>
      <c r="GX6784" s="30"/>
      <c r="GY6784" s="30"/>
      <c r="GZ6784" s="30"/>
      <c r="HA6784" s="30"/>
      <c r="HB6784" s="30"/>
      <c r="HC6784" s="30"/>
      <c r="HD6784" s="30"/>
      <c r="HE6784" s="30"/>
      <c r="HF6784" s="30"/>
      <c r="HG6784" s="30"/>
      <c r="HH6784" s="30"/>
      <c r="HI6784" s="30"/>
      <c r="HJ6784" s="30"/>
      <c r="HK6784" s="30"/>
      <c r="HL6784" s="30"/>
      <c r="HM6784" s="30"/>
      <c r="HN6784" s="30"/>
      <c r="HO6784" s="30"/>
      <c r="HP6784" s="30"/>
      <c r="HQ6784" s="30"/>
      <c r="HR6784" s="30"/>
      <c r="HS6784" s="30"/>
      <c r="HT6784" s="30"/>
      <c r="HU6784" s="30"/>
      <c r="HV6784" s="30"/>
      <c r="HW6784" s="30"/>
    </row>
    <row r="6785" spans="1:231" s="588" customFormat="1" ht="28.5" customHeight="1">
      <c r="A6785" s="593"/>
      <c r="B6785" s="900" t="s">
        <v>7876</v>
      </c>
      <c r="C6785" s="901"/>
      <c r="D6785" s="901"/>
      <c r="E6785" s="901"/>
      <c r="F6785" s="901"/>
      <c r="G6785" s="901"/>
      <c r="H6785" s="901"/>
      <c r="I6785" s="30"/>
      <c r="J6785" s="30"/>
      <c r="K6785" s="30"/>
      <c r="L6785" s="30"/>
      <c r="M6785" s="30"/>
      <c r="N6785" s="30"/>
      <c r="O6785" s="30"/>
      <c r="P6785" s="30"/>
      <c r="Q6785" s="30"/>
      <c r="R6785" s="30"/>
      <c r="S6785" s="30"/>
      <c r="T6785" s="30"/>
      <c r="U6785" s="30"/>
      <c r="V6785" s="30"/>
      <c r="W6785" s="30"/>
      <c r="X6785" s="30"/>
      <c r="Y6785" s="30"/>
      <c r="Z6785" s="30"/>
      <c r="AA6785" s="30"/>
      <c r="AB6785" s="30"/>
      <c r="AC6785" s="30"/>
      <c r="AD6785" s="30"/>
      <c r="AE6785" s="30"/>
      <c r="AF6785" s="30"/>
      <c r="AG6785" s="30"/>
      <c r="AH6785" s="30"/>
      <c r="AI6785" s="30"/>
      <c r="AJ6785" s="30"/>
      <c r="AK6785" s="30"/>
      <c r="AL6785" s="30"/>
      <c r="AM6785" s="30"/>
      <c r="AN6785" s="30"/>
      <c r="AO6785" s="30"/>
      <c r="AP6785" s="30"/>
      <c r="AQ6785" s="30"/>
      <c r="AR6785" s="30"/>
      <c r="AS6785" s="30"/>
      <c r="AT6785" s="30"/>
      <c r="AU6785" s="30"/>
      <c r="AV6785" s="30"/>
      <c r="AW6785" s="30"/>
      <c r="AX6785" s="30"/>
      <c r="AY6785" s="30"/>
      <c r="AZ6785" s="30"/>
      <c r="BA6785" s="30"/>
      <c r="BB6785" s="30"/>
      <c r="BC6785" s="30"/>
      <c r="BD6785" s="30"/>
      <c r="BE6785" s="30"/>
      <c r="BF6785" s="30"/>
      <c r="BG6785" s="30"/>
      <c r="BH6785" s="30"/>
      <c r="BI6785" s="30"/>
      <c r="BJ6785" s="30"/>
      <c r="BK6785" s="30"/>
      <c r="BL6785" s="30"/>
      <c r="BM6785" s="30"/>
      <c r="BN6785" s="30"/>
      <c r="BO6785" s="30"/>
      <c r="BP6785" s="30"/>
      <c r="BQ6785" s="30"/>
      <c r="BR6785" s="30"/>
      <c r="BS6785" s="30"/>
      <c r="BT6785" s="30"/>
      <c r="BU6785" s="30"/>
      <c r="BV6785" s="30"/>
      <c r="BW6785" s="30"/>
      <c r="BX6785" s="30"/>
      <c r="BY6785" s="30"/>
      <c r="BZ6785" s="30"/>
      <c r="CA6785" s="30"/>
      <c r="CB6785" s="30"/>
      <c r="CC6785" s="30"/>
      <c r="CD6785" s="30"/>
      <c r="CE6785" s="30"/>
      <c r="CF6785" s="30"/>
      <c r="CG6785" s="30"/>
      <c r="CH6785" s="30"/>
      <c r="CI6785" s="30"/>
      <c r="CJ6785" s="30"/>
      <c r="CK6785" s="30"/>
      <c r="CL6785" s="30"/>
      <c r="CM6785" s="30"/>
      <c r="CN6785" s="30"/>
      <c r="CO6785" s="30"/>
      <c r="CP6785" s="30"/>
      <c r="CQ6785" s="30"/>
      <c r="CR6785" s="30"/>
      <c r="CS6785" s="30"/>
      <c r="CT6785" s="30"/>
      <c r="CU6785" s="30"/>
      <c r="CV6785" s="30"/>
      <c r="CW6785" s="30"/>
      <c r="CX6785" s="30"/>
      <c r="CY6785" s="30"/>
      <c r="CZ6785" s="30"/>
      <c r="DA6785" s="30"/>
      <c r="DB6785" s="30"/>
      <c r="DC6785" s="30"/>
      <c r="DD6785" s="30"/>
      <c r="DE6785" s="30"/>
      <c r="DF6785" s="30"/>
      <c r="DG6785" s="30"/>
      <c r="DH6785" s="30"/>
      <c r="DI6785" s="30"/>
      <c r="DJ6785" s="30"/>
      <c r="DK6785" s="30"/>
      <c r="DL6785" s="30"/>
      <c r="DM6785" s="30"/>
      <c r="DN6785" s="30"/>
      <c r="DO6785" s="30"/>
      <c r="DP6785" s="30"/>
      <c r="DQ6785" s="30"/>
      <c r="DR6785" s="30"/>
      <c r="DS6785" s="30"/>
      <c r="DT6785" s="30"/>
      <c r="DU6785" s="30"/>
      <c r="DV6785" s="30"/>
      <c r="DW6785" s="30"/>
      <c r="DX6785" s="30"/>
      <c r="DY6785" s="30"/>
      <c r="DZ6785" s="30"/>
      <c r="EA6785" s="30"/>
      <c r="EB6785" s="30"/>
      <c r="EC6785" s="30"/>
      <c r="ED6785" s="30"/>
      <c r="EE6785" s="30"/>
      <c r="EF6785" s="30"/>
      <c r="EG6785" s="30"/>
      <c r="EH6785" s="30"/>
      <c r="EI6785" s="30"/>
      <c r="EJ6785" s="30"/>
      <c r="EK6785" s="30"/>
      <c r="EL6785" s="30"/>
      <c r="EM6785" s="30"/>
      <c r="EN6785" s="30"/>
      <c r="EO6785" s="30"/>
      <c r="EP6785" s="30"/>
      <c r="EQ6785" s="30"/>
      <c r="ER6785" s="30"/>
      <c r="ES6785" s="30"/>
      <c r="ET6785" s="30"/>
      <c r="EU6785" s="30"/>
      <c r="EV6785" s="30"/>
      <c r="EW6785" s="30"/>
      <c r="EX6785" s="30"/>
      <c r="EY6785" s="30"/>
      <c r="EZ6785" s="30"/>
      <c r="FA6785" s="30"/>
      <c r="FB6785" s="30"/>
      <c r="FC6785" s="30"/>
      <c r="FD6785" s="30"/>
      <c r="FE6785" s="30"/>
      <c r="FF6785" s="30"/>
      <c r="FG6785" s="30"/>
      <c r="FH6785" s="30"/>
      <c r="FI6785" s="30"/>
      <c r="FJ6785" s="30"/>
      <c r="FK6785" s="30"/>
      <c r="FL6785" s="30"/>
      <c r="FM6785" s="30"/>
      <c r="FN6785" s="30"/>
      <c r="FO6785" s="30"/>
      <c r="FP6785" s="30"/>
      <c r="FQ6785" s="30"/>
      <c r="FR6785" s="30"/>
      <c r="FS6785" s="30"/>
      <c r="FT6785" s="30"/>
      <c r="FU6785" s="30"/>
      <c r="FV6785" s="30"/>
      <c r="FW6785" s="30"/>
      <c r="FX6785" s="30"/>
      <c r="FY6785" s="30"/>
      <c r="FZ6785" s="30"/>
      <c r="GA6785" s="30"/>
      <c r="GB6785" s="30"/>
      <c r="GC6785" s="30"/>
      <c r="GD6785" s="30"/>
      <c r="GE6785" s="30"/>
      <c r="GF6785" s="30"/>
      <c r="GG6785" s="30"/>
      <c r="GH6785" s="30"/>
      <c r="GI6785" s="30"/>
      <c r="GJ6785" s="30"/>
      <c r="GK6785" s="30"/>
      <c r="GL6785" s="30"/>
      <c r="GM6785" s="30"/>
      <c r="GN6785" s="30"/>
      <c r="GO6785" s="30"/>
      <c r="GP6785" s="30"/>
      <c r="GQ6785" s="30"/>
      <c r="GR6785" s="30"/>
      <c r="GS6785" s="30"/>
      <c r="GT6785" s="30"/>
      <c r="GU6785" s="30"/>
      <c r="GV6785" s="30"/>
      <c r="GW6785" s="30"/>
      <c r="GX6785" s="30"/>
      <c r="GY6785" s="30"/>
      <c r="GZ6785" s="30"/>
      <c r="HA6785" s="30"/>
      <c r="HB6785" s="30"/>
      <c r="HC6785" s="30"/>
      <c r="HD6785" s="30"/>
      <c r="HE6785" s="30"/>
      <c r="HF6785" s="30"/>
      <c r="HG6785" s="30"/>
      <c r="HH6785" s="30"/>
      <c r="HI6785" s="30"/>
      <c r="HJ6785" s="30"/>
      <c r="HK6785" s="30"/>
      <c r="HL6785" s="30"/>
      <c r="HM6785" s="30"/>
      <c r="HN6785" s="30"/>
      <c r="HO6785" s="30"/>
      <c r="HP6785" s="30"/>
      <c r="HQ6785" s="30"/>
      <c r="HR6785" s="30"/>
      <c r="HS6785" s="30"/>
      <c r="HT6785" s="30"/>
      <c r="HU6785" s="30"/>
      <c r="HV6785" s="30"/>
      <c r="HW6785" s="30"/>
    </row>
    <row r="6786" spans="1:231" s="588" customFormat="1">
      <c r="A6786" s="87">
        <v>79</v>
      </c>
      <c r="B6786" s="545" t="s">
        <v>592</v>
      </c>
      <c r="C6786" s="87" t="s">
        <v>593</v>
      </c>
      <c r="D6786" s="87" t="s">
        <v>7877</v>
      </c>
      <c r="E6786" s="584">
        <f t="shared" ref="E6786:E6810" si="436">+F6786+G6786+H6786</f>
        <v>432</v>
      </c>
      <c r="F6786" s="192">
        <v>144</v>
      </c>
      <c r="G6786" s="192">
        <v>144</v>
      </c>
      <c r="H6786" s="192">
        <v>144</v>
      </c>
      <c r="I6786" s="30"/>
      <c r="J6786" s="30"/>
      <c r="K6786" s="30"/>
      <c r="L6786" s="30"/>
      <c r="M6786" s="30"/>
      <c r="N6786" s="30"/>
      <c r="O6786" s="30"/>
      <c r="P6786" s="30"/>
      <c r="Q6786" s="30"/>
      <c r="R6786" s="30"/>
      <c r="S6786" s="30"/>
      <c r="T6786" s="30"/>
      <c r="U6786" s="30"/>
      <c r="V6786" s="30"/>
      <c r="W6786" s="30"/>
      <c r="X6786" s="30"/>
      <c r="Y6786" s="30"/>
      <c r="Z6786" s="30"/>
      <c r="AA6786" s="30"/>
      <c r="AB6786" s="30"/>
      <c r="AC6786" s="30"/>
      <c r="AD6786" s="30"/>
      <c r="AE6786" s="30"/>
      <c r="AF6786" s="30"/>
      <c r="AG6786" s="30"/>
      <c r="AH6786" s="30"/>
      <c r="AI6786" s="30"/>
      <c r="AJ6786" s="30"/>
      <c r="AK6786" s="30"/>
      <c r="AL6786" s="30"/>
      <c r="AM6786" s="30"/>
      <c r="AN6786" s="30"/>
      <c r="AO6786" s="30"/>
      <c r="AP6786" s="30"/>
      <c r="AQ6786" s="30"/>
      <c r="AR6786" s="30"/>
      <c r="AS6786" s="30"/>
      <c r="AT6786" s="30"/>
      <c r="AU6786" s="30"/>
      <c r="AV6786" s="30"/>
      <c r="AW6786" s="30"/>
      <c r="AX6786" s="30"/>
      <c r="AY6786" s="30"/>
      <c r="AZ6786" s="30"/>
      <c r="BA6786" s="30"/>
      <c r="BB6786" s="30"/>
      <c r="BC6786" s="30"/>
      <c r="BD6786" s="30"/>
      <c r="BE6786" s="30"/>
      <c r="BF6786" s="30"/>
      <c r="BG6786" s="30"/>
      <c r="BH6786" s="30"/>
      <c r="BI6786" s="30"/>
      <c r="BJ6786" s="30"/>
      <c r="BK6786" s="30"/>
      <c r="BL6786" s="30"/>
      <c r="BM6786" s="30"/>
      <c r="BN6786" s="30"/>
      <c r="BO6786" s="30"/>
      <c r="BP6786" s="30"/>
      <c r="BQ6786" s="30"/>
      <c r="BR6786" s="30"/>
      <c r="BS6786" s="30"/>
      <c r="BT6786" s="30"/>
      <c r="BU6786" s="30"/>
      <c r="BV6786" s="30"/>
      <c r="BW6786" s="30"/>
      <c r="BX6786" s="30"/>
      <c r="BY6786" s="30"/>
      <c r="BZ6786" s="30"/>
      <c r="CA6786" s="30"/>
      <c r="CB6786" s="30"/>
      <c r="CC6786" s="30"/>
      <c r="CD6786" s="30"/>
      <c r="CE6786" s="30"/>
      <c r="CF6786" s="30"/>
      <c r="CG6786" s="30"/>
      <c r="CH6786" s="30"/>
      <c r="CI6786" s="30"/>
      <c r="CJ6786" s="30"/>
      <c r="CK6786" s="30"/>
      <c r="CL6786" s="30"/>
      <c r="CM6786" s="30"/>
      <c r="CN6786" s="30"/>
      <c r="CO6786" s="30"/>
      <c r="CP6786" s="30"/>
      <c r="CQ6786" s="30"/>
      <c r="CR6786" s="30"/>
      <c r="CS6786" s="30"/>
      <c r="CT6786" s="30"/>
      <c r="CU6786" s="30"/>
      <c r="CV6786" s="30"/>
      <c r="CW6786" s="30"/>
      <c r="CX6786" s="30"/>
      <c r="CY6786" s="30"/>
      <c r="CZ6786" s="30"/>
      <c r="DA6786" s="30"/>
      <c r="DB6786" s="30"/>
      <c r="DC6786" s="30"/>
      <c r="DD6786" s="30"/>
      <c r="DE6786" s="30"/>
      <c r="DF6786" s="30"/>
      <c r="DG6786" s="30"/>
      <c r="DH6786" s="30"/>
      <c r="DI6786" s="30"/>
      <c r="DJ6786" s="30"/>
      <c r="DK6786" s="30"/>
      <c r="DL6786" s="30"/>
      <c r="DM6786" s="30"/>
      <c r="DN6786" s="30"/>
      <c r="DO6786" s="30"/>
      <c r="DP6786" s="30"/>
      <c r="DQ6786" s="30"/>
      <c r="DR6786" s="30"/>
      <c r="DS6786" s="30"/>
      <c r="DT6786" s="30"/>
      <c r="DU6786" s="30"/>
      <c r="DV6786" s="30"/>
      <c r="DW6786" s="30"/>
      <c r="DX6786" s="30"/>
      <c r="DY6786" s="30"/>
      <c r="DZ6786" s="30"/>
      <c r="EA6786" s="30"/>
      <c r="EB6786" s="30"/>
      <c r="EC6786" s="30"/>
      <c r="ED6786" s="30"/>
      <c r="EE6786" s="30"/>
      <c r="EF6786" s="30"/>
      <c r="EG6786" s="30"/>
      <c r="EH6786" s="30"/>
      <c r="EI6786" s="30"/>
      <c r="EJ6786" s="30"/>
      <c r="EK6786" s="30"/>
      <c r="EL6786" s="30"/>
      <c r="EM6786" s="30"/>
      <c r="EN6786" s="30"/>
      <c r="EO6786" s="30"/>
      <c r="EP6786" s="30"/>
      <c r="EQ6786" s="30"/>
      <c r="ER6786" s="30"/>
      <c r="ES6786" s="30"/>
      <c r="ET6786" s="30"/>
      <c r="EU6786" s="30"/>
      <c r="EV6786" s="30"/>
      <c r="EW6786" s="30"/>
      <c r="EX6786" s="30"/>
      <c r="EY6786" s="30"/>
      <c r="EZ6786" s="30"/>
      <c r="FA6786" s="30"/>
      <c r="FB6786" s="30"/>
      <c r="FC6786" s="30"/>
      <c r="FD6786" s="30"/>
      <c r="FE6786" s="30"/>
      <c r="FF6786" s="30"/>
      <c r="FG6786" s="30"/>
      <c r="FH6786" s="30"/>
      <c r="FI6786" s="30"/>
      <c r="FJ6786" s="30"/>
      <c r="FK6786" s="30"/>
      <c r="FL6786" s="30"/>
      <c r="FM6786" s="30"/>
      <c r="FN6786" s="30"/>
      <c r="FO6786" s="30"/>
      <c r="FP6786" s="30"/>
      <c r="FQ6786" s="30"/>
      <c r="FR6786" s="30"/>
      <c r="FS6786" s="30"/>
      <c r="FT6786" s="30"/>
      <c r="FU6786" s="30"/>
      <c r="FV6786" s="30"/>
      <c r="FW6786" s="30"/>
      <c r="FX6786" s="30"/>
      <c r="FY6786" s="30"/>
      <c r="FZ6786" s="30"/>
      <c r="GA6786" s="30"/>
      <c r="GB6786" s="30"/>
      <c r="GC6786" s="30"/>
      <c r="GD6786" s="30"/>
      <c r="GE6786" s="30"/>
      <c r="GF6786" s="30"/>
      <c r="GG6786" s="30"/>
      <c r="GH6786" s="30"/>
      <c r="GI6786" s="30"/>
      <c r="GJ6786" s="30"/>
      <c r="GK6786" s="30"/>
      <c r="GL6786" s="30"/>
      <c r="GM6786" s="30"/>
      <c r="GN6786" s="30"/>
      <c r="GO6786" s="30"/>
      <c r="GP6786" s="30"/>
      <c r="GQ6786" s="30"/>
      <c r="GR6786" s="30"/>
      <c r="GS6786" s="30"/>
      <c r="GT6786" s="30"/>
      <c r="GU6786" s="30"/>
      <c r="GV6786" s="30"/>
      <c r="GW6786" s="30"/>
      <c r="GX6786" s="30"/>
      <c r="GY6786" s="30"/>
      <c r="GZ6786" s="30"/>
      <c r="HA6786" s="30"/>
      <c r="HB6786" s="30"/>
      <c r="HC6786" s="30"/>
      <c r="HD6786" s="30"/>
      <c r="HE6786" s="30"/>
      <c r="HF6786" s="30"/>
      <c r="HG6786" s="30"/>
      <c r="HH6786" s="30"/>
      <c r="HI6786" s="30"/>
      <c r="HJ6786" s="30"/>
      <c r="HK6786" s="30"/>
      <c r="HL6786" s="30"/>
      <c r="HM6786" s="30"/>
      <c r="HN6786" s="30"/>
      <c r="HO6786" s="30"/>
      <c r="HP6786" s="30"/>
      <c r="HQ6786" s="30"/>
      <c r="HR6786" s="30"/>
      <c r="HS6786" s="30"/>
      <c r="HT6786" s="30"/>
      <c r="HU6786" s="30"/>
      <c r="HV6786" s="30"/>
      <c r="HW6786" s="30"/>
    </row>
    <row r="6787" spans="1:231" s="588" customFormat="1">
      <c r="A6787" s="87">
        <v>80</v>
      </c>
      <c r="B6787" s="545" t="s">
        <v>7878</v>
      </c>
      <c r="C6787" s="87" t="s">
        <v>595</v>
      </c>
      <c r="D6787" s="87" t="s">
        <v>1811</v>
      </c>
      <c r="E6787" s="584">
        <f t="shared" si="436"/>
        <v>150</v>
      </c>
      <c r="F6787" s="192">
        <v>50</v>
      </c>
      <c r="G6787" s="192">
        <v>50</v>
      </c>
      <c r="H6787" s="192">
        <v>50</v>
      </c>
      <c r="I6787" s="30"/>
      <c r="J6787" s="30"/>
      <c r="K6787" s="30"/>
      <c r="L6787" s="30"/>
      <c r="M6787" s="30"/>
      <c r="N6787" s="30"/>
      <c r="O6787" s="30"/>
      <c r="P6787" s="30"/>
      <c r="Q6787" s="30"/>
      <c r="R6787" s="30"/>
      <c r="S6787" s="30"/>
      <c r="T6787" s="30"/>
      <c r="U6787" s="30"/>
      <c r="V6787" s="30"/>
      <c r="W6787" s="30"/>
      <c r="X6787" s="30"/>
      <c r="Y6787" s="30"/>
      <c r="Z6787" s="30"/>
      <c r="AA6787" s="30"/>
      <c r="AB6787" s="30"/>
      <c r="AC6787" s="30"/>
      <c r="AD6787" s="30"/>
      <c r="AE6787" s="30"/>
      <c r="AF6787" s="30"/>
      <c r="AG6787" s="30"/>
      <c r="AH6787" s="30"/>
      <c r="AI6787" s="30"/>
      <c r="AJ6787" s="30"/>
      <c r="AK6787" s="30"/>
      <c r="AL6787" s="30"/>
      <c r="AM6787" s="30"/>
      <c r="AN6787" s="30"/>
      <c r="AO6787" s="30"/>
      <c r="AP6787" s="30"/>
      <c r="AQ6787" s="30"/>
      <c r="AR6787" s="30"/>
      <c r="AS6787" s="30"/>
      <c r="AT6787" s="30"/>
      <c r="AU6787" s="30"/>
      <c r="AV6787" s="30"/>
      <c r="AW6787" s="30"/>
      <c r="AX6787" s="30"/>
      <c r="AY6787" s="30"/>
      <c r="AZ6787" s="30"/>
      <c r="BA6787" s="30"/>
      <c r="BB6787" s="30"/>
      <c r="BC6787" s="30"/>
      <c r="BD6787" s="30"/>
      <c r="BE6787" s="30"/>
      <c r="BF6787" s="30"/>
      <c r="BG6787" s="30"/>
      <c r="BH6787" s="30"/>
      <c r="BI6787" s="30"/>
      <c r="BJ6787" s="30"/>
      <c r="BK6787" s="30"/>
      <c r="BL6787" s="30"/>
      <c r="BM6787" s="30"/>
      <c r="BN6787" s="30"/>
      <c r="BO6787" s="30"/>
      <c r="BP6787" s="30"/>
      <c r="BQ6787" s="30"/>
      <c r="BR6787" s="30"/>
      <c r="BS6787" s="30"/>
      <c r="BT6787" s="30"/>
      <c r="BU6787" s="30"/>
      <c r="BV6787" s="30"/>
      <c r="BW6787" s="30"/>
      <c r="BX6787" s="30"/>
      <c r="BY6787" s="30"/>
      <c r="BZ6787" s="30"/>
      <c r="CA6787" s="30"/>
      <c r="CB6787" s="30"/>
      <c r="CC6787" s="30"/>
      <c r="CD6787" s="30"/>
      <c r="CE6787" s="30"/>
      <c r="CF6787" s="30"/>
      <c r="CG6787" s="30"/>
      <c r="CH6787" s="30"/>
      <c r="CI6787" s="30"/>
      <c r="CJ6787" s="30"/>
      <c r="CK6787" s="30"/>
      <c r="CL6787" s="30"/>
      <c r="CM6787" s="30"/>
      <c r="CN6787" s="30"/>
      <c r="CO6787" s="30"/>
      <c r="CP6787" s="30"/>
      <c r="CQ6787" s="30"/>
      <c r="CR6787" s="30"/>
      <c r="CS6787" s="30"/>
      <c r="CT6787" s="30"/>
      <c r="CU6787" s="30"/>
      <c r="CV6787" s="30"/>
      <c r="CW6787" s="30"/>
      <c r="CX6787" s="30"/>
      <c r="CY6787" s="30"/>
      <c r="CZ6787" s="30"/>
      <c r="DA6787" s="30"/>
      <c r="DB6787" s="30"/>
      <c r="DC6787" s="30"/>
      <c r="DD6787" s="30"/>
      <c r="DE6787" s="30"/>
      <c r="DF6787" s="30"/>
      <c r="DG6787" s="30"/>
      <c r="DH6787" s="30"/>
      <c r="DI6787" s="30"/>
      <c r="DJ6787" s="30"/>
      <c r="DK6787" s="30"/>
      <c r="DL6787" s="30"/>
      <c r="DM6787" s="30"/>
      <c r="DN6787" s="30"/>
      <c r="DO6787" s="30"/>
      <c r="DP6787" s="30"/>
      <c r="DQ6787" s="30"/>
      <c r="DR6787" s="30"/>
      <c r="DS6787" s="30"/>
      <c r="DT6787" s="30"/>
      <c r="DU6787" s="30"/>
      <c r="DV6787" s="30"/>
      <c r="DW6787" s="30"/>
      <c r="DX6787" s="30"/>
      <c r="DY6787" s="30"/>
      <c r="DZ6787" s="30"/>
      <c r="EA6787" s="30"/>
      <c r="EB6787" s="30"/>
      <c r="EC6787" s="30"/>
      <c r="ED6787" s="30"/>
      <c r="EE6787" s="30"/>
      <c r="EF6787" s="30"/>
      <c r="EG6787" s="30"/>
      <c r="EH6787" s="30"/>
      <c r="EI6787" s="30"/>
      <c r="EJ6787" s="30"/>
      <c r="EK6787" s="30"/>
      <c r="EL6787" s="30"/>
      <c r="EM6787" s="30"/>
      <c r="EN6787" s="30"/>
      <c r="EO6787" s="30"/>
      <c r="EP6787" s="30"/>
      <c r="EQ6787" s="30"/>
      <c r="ER6787" s="30"/>
      <c r="ES6787" s="30"/>
      <c r="ET6787" s="30"/>
      <c r="EU6787" s="30"/>
      <c r="EV6787" s="30"/>
      <c r="EW6787" s="30"/>
      <c r="EX6787" s="30"/>
      <c r="EY6787" s="30"/>
      <c r="EZ6787" s="30"/>
      <c r="FA6787" s="30"/>
      <c r="FB6787" s="30"/>
      <c r="FC6787" s="30"/>
      <c r="FD6787" s="30"/>
      <c r="FE6787" s="30"/>
      <c r="FF6787" s="30"/>
      <c r="FG6787" s="30"/>
      <c r="FH6787" s="30"/>
      <c r="FI6787" s="30"/>
      <c r="FJ6787" s="30"/>
      <c r="FK6787" s="30"/>
      <c r="FL6787" s="30"/>
      <c r="FM6787" s="30"/>
      <c r="FN6787" s="30"/>
      <c r="FO6787" s="30"/>
      <c r="FP6787" s="30"/>
      <c r="FQ6787" s="30"/>
      <c r="FR6787" s="30"/>
      <c r="FS6787" s="30"/>
      <c r="FT6787" s="30"/>
      <c r="FU6787" s="30"/>
      <c r="FV6787" s="30"/>
      <c r="FW6787" s="30"/>
      <c r="FX6787" s="30"/>
      <c r="FY6787" s="30"/>
      <c r="FZ6787" s="30"/>
      <c r="GA6787" s="30"/>
      <c r="GB6787" s="30"/>
      <c r="GC6787" s="30"/>
      <c r="GD6787" s="30"/>
      <c r="GE6787" s="30"/>
      <c r="GF6787" s="30"/>
      <c r="GG6787" s="30"/>
      <c r="GH6787" s="30"/>
      <c r="GI6787" s="30"/>
      <c r="GJ6787" s="30"/>
      <c r="GK6787" s="30"/>
      <c r="GL6787" s="30"/>
      <c r="GM6787" s="30"/>
      <c r="GN6787" s="30"/>
      <c r="GO6787" s="30"/>
      <c r="GP6787" s="30"/>
      <c r="GQ6787" s="30"/>
      <c r="GR6787" s="30"/>
      <c r="GS6787" s="30"/>
      <c r="GT6787" s="30"/>
      <c r="GU6787" s="30"/>
      <c r="GV6787" s="30"/>
      <c r="GW6787" s="30"/>
      <c r="GX6787" s="30"/>
      <c r="GY6787" s="30"/>
      <c r="GZ6787" s="30"/>
      <c r="HA6787" s="30"/>
      <c r="HB6787" s="30"/>
      <c r="HC6787" s="30"/>
      <c r="HD6787" s="30"/>
      <c r="HE6787" s="30"/>
      <c r="HF6787" s="30"/>
      <c r="HG6787" s="30"/>
      <c r="HH6787" s="30"/>
      <c r="HI6787" s="30"/>
      <c r="HJ6787" s="30"/>
      <c r="HK6787" s="30"/>
      <c r="HL6787" s="30"/>
      <c r="HM6787" s="30"/>
      <c r="HN6787" s="30"/>
      <c r="HO6787" s="30"/>
      <c r="HP6787" s="30"/>
      <c r="HQ6787" s="30"/>
      <c r="HR6787" s="30"/>
      <c r="HS6787" s="30"/>
      <c r="HT6787" s="30"/>
      <c r="HU6787" s="30"/>
      <c r="HV6787" s="30"/>
      <c r="HW6787" s="30"/>
    </row>
    <row r="6788" spans="1:231" s="588" customFormat="1">
      <c r="A6788" s="87">
        <v>81</v>
      </c>
      <c r="B6788" s="545" t="s">
        <v>7879</v>
      </c>
      <c r="C6788" s="87" t="s">
        <v>595</v>
      </c>
      <c r="D6788" s="87" t="s">
        <v>1811</v>
      </c>
      <c r="E6788" s="584">
        <f t="shared" si="436"/>
        <v>30</v>
      </c>
      <c r="F6788" s="192">
        <v>30</v>
      </c>
      <c r="G6788" s="192"/>
      <c r="H6788" s="192"/>
      <c r="I6788" s="30"/>
      <c r="J6788" s="30"/>
      <c r="K6788" s="30"/>
      <c r="L6788" s="30"/>
      <c r="M6788" s="30"/>
      <c r="N6788" s="30"/>
      <c r="O6788" s="30"/>
      <c r="P6788" s="30"/>
      <c r="Q6788" s="30"/>
      <c r="R6788" s="30"/>
      <c r="S6788" s="30"/>
      <c r="T6788" s="30"/>
      <c r="U6788" s="30"/>
      <c r="V6788" s="30"/>
      <c r="W6788" s="30"/>
      <c r="X6788" s="30"/>
      <c r="Y6788" s="30"/>
      <c r="Z6788" s="30"/>
      <c r="AA6788" s="30"/>
      <c r="AB6788" s="30"/>
      <c r="AC6788" s="30"/>
      <c r="AD6788" s="30"/>
      <c r="AE6788" s="30"/>
      <c r="AF6788" s="30"/>
      <c r="AG6788" s="30"/>
      <c r="AH6788" s="30"/>
      <c r="AI6788" s="30"/>
      <c r="AJ6788" s="30"/>
      <c r="AK6788" s="30"/>
      <c r="AL6788" s="30"/>
      <c r="AM6788" s="30"/>
      <c r="AN6788" s="30"/>
      <c r="AO6788" s="30"/>
      <c r="AP6788" s="30"/>
      <c r="AQ6788" s="30"/>
      <c r="AR6788" s="30"/>
      <c r="AS6788" s="30"/>
      <c r="AT6788" s="30"/>
      <c r="AU6788" s="30"/>
      <c r="AV6788" s="30"/>
      <c r="AW6788" s="30"/>
      <c r="AX6788" s="30"/>
      <c r="AY6788" s="30"/>
      <c r="AZ6788" s="30"/>
      <c r="BA6788" s="30"/>
      <c r="BB6788" s="30"/>
      <c r="BC6788" s="30"/>
      <c r="BD6788" s="30"/>
      <c r="BE6788" s="30"/>
      <c r="BF6788" s="30"/>
      <c r="BG6788" s="30"/>
      <c r="BH6788" s="30"/>
      <c r="BI6788" s="30"/>
      <c r="BJ6788" s="30"/>
      <c r="BK6788" s="30"/>
      <c r="BL6788" s="30"/>
      <c r="BM6788" s="30"/>
      <c r="BN6788" s="30"/>
      <c r="BO6788" s="30"/>
      <c r="BP6788" s="30"/>
      <c r="BQ6788" s="30"/>
      <c r="BR6788" s="30"/>
      <c r="BS6788" s="30"/>
      <c r="BT6788" s="30"/>
      <c r="BU6788" s="30"/>
      <c r="BV6788" s="30"/>
      <c r="BW6788" s="30"/>
      <c r="BX6788" s="30"/>
      <c r="BY6788" s="30"/>
      <c r="BZ6788" s="30"/>
      <c r="CA6788" s="30"/>
      <c r="CB6788" s="30"/>
      <c r="CC6788" s="30"/>
      <c r="CD6788" s="30"/>
      <c r="CE6788" s="30"/>
      <c r="CF6788" s="30"/>
      <c r="CG6788" s="30"/>
      <c r="CH6788" s="30"/>
      <c r="CI6788" s="30"/>
      <c r="CJ6788" s="30"/>
      <c r="CK6788" s="30"/>
      <c r="CL6788" s="30"/>
      <c r="CM6788" s="30"/>
      <c r="CN6788" s="30"/>
      <c r="CO6788" s="30"/>
      <c r="CP6788" s="30"/>
      <c r="CQ6788" s="30"/>
      <c r="CR6788" s="30"/>
      <c r="CS6788" s="30"/>
      <c r="CT6788" s="30"/>
      <c r="CU6788" s="30"/>
      <c r="CV6788" s="30"/>
      <c r="CW6788" s="30"/>
      <c r="CX6788" s="30"/>
      <c r="CY6788" s="30"/>
      <c r="CZ6788" s="30"/>
      <c r="DA6788" s="30"/>
      <c r="DB6788" s="30"/>
      <c r="DC6788" s="30"/>
      <c r="DD6788" s="30"/>
      <c r="DE6788" s="30"/>
      <c r="DF6788" s="30"/>
      <c r="DG6788" s="30"/>
      <c r="DH6788" s="30"/>
      <c r="DI6788" s="30"/>
      <c r="DJ6788" s="30"/>
      <c r="DK6788" s="30"/>
      <c r="DL6788" s="30"/>
      <c r="DM6788" s="30"/>
      <c r="DN6788" s="30"/>
      <c r="DO6788" s="30"/>
      <c r="DP6788" s="30"/>
      <c r="DQ6788" s="30"/>
      <c r="DR6788" s="30"/>
      <c r="DS6788" s="30"/>
      <c r="DT6788" s="30"/>
      <c r="DU6788" s="30"/>
      <c r="DV6788" s="30"/>
      <c r="DW6788" s="30"/>
      <c r="DX6788" s="30"/>
      <c r="DY6788" s="30"/>
      <c r="DZ6788" s="30"/>
      <c r="EA6788" s="30"/>
      <c r="EB6788" s="30"/>
      <c r="EC6788" s="30"/>
      <c r="ED6788" s="30"/>
      <c r="EE6788" s="30"/>
      <c r="EF6788" s="30"/>
      <c r="EG6788" s="30"/>
      <c r="EH6788" s="30"/>
      <c r="EI6788" s="30"/>
      <c r="EJ6788" s="30"/>
      <c r="EK6788" s="30"/>
      <c r="EL6788" s="30"/>
      <c r="EM6788" s="30"/>
      <c r="EN6788" s="30"/>
      <c r="EO6788" s="30"/>
      <c r="EP6788" s="30"/>
      <c r="EQ6788" s="30"/>
      <c r="ER6788" s="30"/>
      <c r="ES6788" s="30"/>
      <c r="ET6788" s="30"/>
      <c r="EU6788" s="30"/>
      <c r="EV6788" s="30"/>
      <c r="EW6788" s="30"/>
      <c r="EX6788" s="30"/>
      <c r="EY6788" s="30"/>
      <c r="EZ6788" s="30"/>
      <c r="FA6788" s="30"/>
      <c r="FB6788" s="30"/>
      <c r="FC6788" s="30"/>
      <c r="FD6788" s="30"/>
      <c r="FE6788" s="30"/>
      <c r="FF6788" s="30"/>
      <c r="FG6788" s="30"/>
      <c r="FH6788" s="30"/>
      <c r="FI6788" s="30"/>
      <c r="FJ6788" s="30"/>
      <c r="FK6788" s="30"/>
      <c r="FL6788" s="30"/>
      <c r="FM6788" s="30"/>
      <c r="FN6788" s="30"/>
      <c r="FO6788" s="30"/>
      <c r="FP6788" s="30"/>
      <c r="FQ6788" s="30"/>
      <c r="FR6788" s="30"/>
      <c r="FS6788" s="30"/>
      <c r="FT6788" s="30"/>
      <c r="FU6788" s="30"/>
      <c r="FV6788" s="30"/>
      <c r="FW6788" s="30"/>
      <c r="FX6788" s="30"/>
      <c r="FY6788" s="30"/>
      <c r="FZ6788" s="30"/>
      <c r="GA6788" s="30"/>
      <c r="GB6788" s="30"/>
      <c r="GC6788" s="30"/>
      <c r="GD6788" s="30"/>
      <c r="GE6788" s="30"/>
      <c r="GF6788" s="30"/>
      <c r="GG6788" s="30"/>
      <c r="GH6788" s="30"/>
      <c r="GI6788" s="30"/>
      <c r="GJ6788" s="30"/>
      <c r="GK6788" s="30"/>
      <c r="GL6788" s="30"/>
      <c r="GM6788" s="30"/>
      <c r="GN6788" s="30"/>
      <c r="GO6788" s="30"/>
      <c r="GP6788" s="30"/>
      <c r="GQ6788" s="30"/>
      <c r="GR6788" s="30"/>
      <c r="GS6788" s="30"/>
      <c r="GT6788" s="30"/>
      <c r="GU6788" s="30"/>
      <c r="GV6788" s="30"/>
      <c r="GW6788" s="30"/>
      <c r="GX6788" s="30"/>
      <c r="GY6788" s="30"/>
      <c r="GZ6788" s="30"/>
      <c r="HA6788" s="30"/>
      <c r="HB6788" s="30"/>
      <c r="HC6788" s="30"/>
      <c r="HD6788" s="30"/>
      <c r="HE6788" s="30"/>
      <c r="HF6788" s="30"/>
      <c r="HG6788" s="30"/>
      <c r="HH6788" s="30"/>
      <c r="HI6788" s="30"/>
      <c r="HJ6788" s="30"/>
      <c r="HK6788" s="30"/>
      <c r="HL6788" s="30"/>
      <c r="HM6788" s="30"/>
      <c r="HN6788" s="30"/>
      <c r="HO6788" s="30"/>
      <c r="HP6788" s="30"/>
      <c r="HQ6788" s="30"/>
      <c r="HR6788" s="30"/>
      <c r="HS6788" s="30"/>
      <c r="HT6788" s="30"/>
      <c r="HU6788" s="30"/>
      <c r="HV6788" s="30"/>
      <c r="HW6788" s="30"/>
    </row>
    <row r="6789" spans="1:231" s="588" customFormat="1">
      <c r="A6789" s="87">
        <v>82</v>
      </c>
      <c r="B6789" s="545" t="s">
        <v>7880</v>
      </c>
      <c r="C6789" s="87" t="s">
        <v>594</v>
      </c>
      <c r="D6789" s="87" t="s">
        <v>1811</v>
      </c>
      <c r="E6789" s="584">
        <f t="shared" si="436"/>
        <v>120</v>
      </c>
      <c r="F6789" s="192">
        <v>40</v>
      </c>
      <c r="G6789" s="192">
        <v>40</v>
      </c>
      <c r="H6789" s="192">
        <v>40</v>
      </c>
      <c r="I6789" s="30"/>
      <c r="J6789" s="30"/>
      <c r="K6789" s="30"/>
      <c r="L6789" s="30"/>
      <c r="M6789" s="30"/>
      <c r="N6789" s="30"/>
      <c r="O6789" s="30"/>
      <c r="P6789" s="30"/>
      <c r="Q6789" s="30"/>
      <c r="R6789" s="30"/>
      <c r="S6789" s="30"/>
      <c r="T6789" s="30"/>
      <c r="U6789" s="30"/>
      <c r="V6789" s="30"/>
      <c r="W6789" s="30"/>
      <c r="X6789" s="30"/>
      <c r="Y6789" s="30"/>
      <c r="Z6789" s="30"/>
      <c r="AA6789" s="30"/>
      <c r="AB6789" s="30"/>
      <c r="AC6789" s="30"/>
      <c r="AD6789" s="30"/>
      <c r="AE6789" s="30"/>
      <c r="AF6789" s="30"/>
      <c r="AG6789" s="30"/>
      <c r="AH6789" s="30"/>
      <c r="AI6789" s="30"/>
      <c r="AJ6789" s="30"/>
      <c r="AK6789" s="30"/>
      <c r="AL6789" s="30"/>
      <c r="AM6789" s="30"/>
      <c r="AN6789" s="30"/>
      <c r="AO6789" s="30"/>
      <c r="AP6789" s="30"/>
      <c r="AQ6789" s="30"/>
      <c r="AR6789" s="30"/>
      <c r="AS6789" s="30"/>
      <c r="AT6789" s="30"/>
      <c r="AU6789" s="30"/>
      <c r="AV6789" s="30"/>
      <c r="AW6789" s="30"/>
      <c r="AX6789" s="30"/>
      <c r="AY6789" s="30"/>
      <c r="AZ6789" s="30"/>
      <c r="BA6789" s="30"/>
      <c r="BB6789" s="30"/>
      <c r="BC6789" s="30"/>
      <c r="BD6789" s="30"/>
      <c r="BE6789" s="30"/>
      <c r="BF6789" s="30"/>
      <c r="BG6789" s="30"/>
      <c r="BH6789" s="30"/>
      <c r="BI6789" s="30"/>
      <c r="BJ6789" s="30"/>
      <c r="BK6789" s="30"/>
      <c r="BL6789" s="30"/>
      <c r="BM6789" s="30"/>
      <c r="BN6789" s="30"/>
      <c r="BO6789" s="30"/>
      <c r="BP6789" s="30"/>
      <c r="BQ6789" s="30"/>
      <c r="BR6789" s="30"/>
      <c r="BS6789" s="30"/>
      <c r="BT6789" s="30"/>
      <c r="BU6789" s="30"/>
      <c r="BV6789" s="30"/>
      <c r="BW6789" s="30"/>
      <c r="BX6789" s="30"/>
      <c r="BY6789" s="30"/>
      <c r="BZ6789" s="30"/>
      <c r="CA6789" s="30"/>
      <c r="CB6789" s="30"/>
      <c r="CC6789" s="30"/>
      <c r="CD6789" s="30"/>
      <c r="CE6789" s="30"/>
      <c r="CF6789" s="30"/>
      <c r="CG6789" s="30"/>
      <c r="CH6789" s="30"/>
      <c r="CI6789" s="30"/>
      <c r="CJ6789" s="30"/>
      <c r="CK6789" s="30"/>
      <c r="CL6789" s="30"/>
      <c r="CM6789" s="30"/>
      <c r="CN6789" s="30"/>
      <c r="CO6789" s="30"/>
      <c r="CP6789" s="30"/>
      <c r="CQ6789" s="30"/>
      <c r="CR6789" s="30"/>
      <c r="CS6789" s="30"/>
      <c r="CT6789" s="30"/>
      <c r="CU6789" s="30"/>
      <c r="CV6789" s="30"/>
      <c r="CW6789" s="30"/>
      <c r="CX6789" s="30"/>
      <c r="CY6789" s="30"/>
      <c r="CZ6789" s="30"/>
      <c r="DA6789" s="30"/>
      <c r="DB6789" s="30"/>
      <c r="DC6789" s="30"/>
      <c r="DD6789" s="30"/>
      <c r="DE6789" s="30"/>
      <c r="DF6789" s="30"/>
      <c r="DG6789" s="30"/>
      <c r="DH6789" s="30"/>
      <c r="DI6789" s="30"/>
      <c r="DJ6789" s="30"/>
      <c r="DK6789" s="30"/>
      <c r="DL6789" s="30"/>
      <c r="DM6789" s="30"/>
      <c r="DN6789" s="30"/>
      <c r="DO6789" s="30"/>
      <c r="DP6789" s="30"/>
      <c r="DQ6789" s="30"/>
      <c r="DR6789" s="30"/>
      <c r="DS6789" s="30"/>
      <c r="DT6789" s="30"/>
      <c r="DU6789" s="30"/>
      <c r="DV6789" s="30"/>
      <c r="DW6789" s="30"/>
      <c r="DX6789" s="30"/>
      <c r="DY6789" s="30"/>
      <c r="DZ6789" s="30"/>
      <c r="EA6789" s="30"/>
      <c r="EB6789" s="30"/>
      <c r="EC6789" s="30"/>
      <c r="ED6789" s="30"/>
      <c r="EE6789" s="30"/>
      <c r="EF6789" s="30"/>
      <c r="EG6789" s="30"/>
      <c r="EH6789" s="30"/>
      <c r="EI6789" s="30"/>
      <c r="EJ6789" s="30"/>
      <c r="EK6789" s="30"/>
      <c r="EL6789" s="30"/>
      <c r="EM6789" s="30"/>
      <c r="EN6789" s="30"/>
      <c r="EO6789" s="30"/>
      <c r="EP6789" s="30"/>
      <c r="EQ6789" s="30"/>
      <c r="ER6789" s="30"/>
      <c r="ES6789" s="30"/>
      <c r="ET6789" s="30"/>
      <c r="EU6789" s="30"/>
      <c r="EV6789" s="30"/>
      <c r="EW6789" s="30"/>
      <c r="EX6789" s="30"/>
      <c r="EY6789" s="30"/>
      <c r="EZ6789" s="30"/>
      <c r="FA6789" s="30"/>
      <c r="FB6789" s="30"/>
      <c r="FC6789" s="30"/>
      <c r="FD6789" s="30"/>
      <c r="FE6789" s="30"/>
      <c r="FF6789" s="30"/>
      <c r="FG6789" s="30"/>
      <c r="FH6789" s="30"/>
      <c r="FI6789" s="30"/>
      <c r="FJ6789" s="30"/>
      <c r="FK6789" s="30"/>
      <c r="FL6789" s="30"/>
      <c r="FM6789" s="30"/>
      <c r="FN6789" s="30"/>
      <c r="FO6789" s="30"/>
      <c r="FP6789" s="30"/>
      <c r="FQ6789" s="30"/>
      <c r="FR6789" s="30"/>
      <c r="FS6789" s="30"/>
      <c r="FT6789" s="30"/>
      <c r="FU6789" s="30"/>
      <c r="FV6789" s="30"/>
      <c r="FW6789" s="30"/>
      <c r="FX6789" s="30"/>
      <c r="FY6789" s="30"/>
      <c r="FZ6789" s="30"/>
      <c r="GA6789" s="30"/>
      <c r="GB6789" s="30"/>
      <c r="GC6789" s="30"/>
      <c r="GD6789" s="30"/>
      <c r="GE6789" s="30"/>
      <c r="GF6789" s="30"/>
      <c r="GG6789" s="30"/>
      <c r="GH6789" s="30"/>
      <c r="GI6789" s="30"/>
      <c r="GJ6789" s="30"/>
      <c r="GK6789" s="30"/>
      <c r="GL6789" s="30"/>
      <c r="GM6789" s="30"/>
      <c r="GN6789" s="30"/>
      <c r="GO6789" s="30"/>
      <c r="GP6789" s="30"/>
      <c r="GQ6789" s="30"/>
      <c r="GR6789" s="30"/>
      <c r="GS6789" s="30"/>
      <c r="GT6789" s="30"/>
      <c r="GU6789" s="30"/>
      <c r="GV6789" s="30"/>
      <c r="GW6789" s="30"/>
      <c r="GX6789" s="30"/>
      <c r="GY6789" s="30"/>
      <c r="GZ6789" s="30"/>
      <c r="HA6789" s="30"/>
      <c r="HB6789" s="30"/>
      <c r="HC6789" s="30"/>
      <c r="HD6789" s="30"/>
      <c r="HE6789" s="30"/>
      <c r="HF6789" s="30"/>
      <c r="HG6789" s="30"/>
      <c r="HH6789" s="30"/>
      <c r="HI6789" s="30"/>
      <c r="HJ6789" s="30"/>
      <c r="HK6789" s="30"/>
      <c r="HL6789" s="30"/>
      <c r="HM6789" s="30"/>
      <c r="HN6789" s="30"/>
      <c r="HO6789" s="30"/>
      <c r="HP6789" s="30"/>
      <c r="HQ6789" s="30"/>
      <c r="HR6789" s="30"/>
      <c r="HS6789" s="30"/>
      <c r="HT6789" s="30"/>
      <c r="HU6789" s="30"/>
      <c r="HV6789" s="30"/>
      <c r="HW6789" s="30"/>
    </row>
    <row r="6790" spans="1:231" s="588" customFormat="1">
      <c r="A6790" s="87">
        <v>83</v>
      </c>
      <c r="B6790" s="545" t="s">
        <v>7881</v>
      </c>
      <c r="C6790" s="605" t="s">
        <v>600</v>
      </c>
      <c r="D6790" s="582" t="s">
        <v>1808</v>
      </c>
      <c r="E6790" s="584">
        <f t="shared" si="436"/>
        <v>0</v>
      </c>
      <c r="F6790" s="192"/>
      <c r="G6790" s="192"/>
      <c r="H6790" s="192"/>
      <c r="I6790" s="30"/>
      <c r="J6790" s="30"/>
      <c r="K6790" s="30"/>
      <c r="L6790" s="30"/>
      <c r="M6790" s="30"/>
      <c r="N6790" s="30"/>
      <c r="O6790" s="30"/>
      <c r="P6790" s="30"/>
      <c r="Q6790" s="30"/>
      <c r="R6790" s="30"/>
      <c r="S6790" s="30"/>
      <c r="T6790" s="30"/>
      <c r="U6790" s="30"/>
      <c r="V6790" s="30"/>
      <c r="W6790" s="30"/>
      <c r="X6790" s="30"/>
      <c r="Y6790" s="30"/>
      <c r="Z6790" s="30"/>
      <c r="AA6790" s="30"/>
      <c r="AB6790" s="30"/>
      <c r="AC6790" s="30"/>
      <c r="AD6790" s="30"/>
      <c r="AE6790" s="30"/>
      <c r="AF6790" s="30"/>
      <c r="AG6790" s="30"/>
      <c r="AH6790" s="30"/>
      <c r="AI6790" s="30"/>
      <c r="AJ6790" s="30"/>
      <c r="AK6790" s="30"/>
      <c r="AL6790" s="30"/>
      <c r="AM6790" s="30"/>
      <c r="AN6790" s="30"/>
      <c r="AO6790" s="30"/>
      <c r="AP6790" s="30"/>
      <c r="AQ6790" s="30"/>
      <c r="AR6790" s="30"/>
      <c r="AS6790" s="30"/>
      <c r="AT6790" s="30"/>
      <c r="AU6790" s="30"/>
      <c r="AV6790" s="30"/>
      <c r="AW6790" s="30"/>
      <c r="AX6790" s="30"/>
      <c r="AY6790" s="30"/>
      <c r="AZ6790" s="30"/>
      <c r="BA6790" s="30"/>
      <c r="BB6790" s="30"/>
      <c r="BC6790" s="30"/>
      <c r="BD6790" s="30"/>
      <c r="BE6790" s="30"/>
      <c r="BF6790" s="30"/>
      <c r="BG6790" s="30"/>
      <c r="BH6790" s="30"/>
      <c r="BI6790" s="30"/>
      <c r="BJ6790" s="30"/>
      <c r="BK6790" s="30"/>
      <c r="BL6790" s="30"/>
      <c r="BM6790" s="30"/>
      <c r="BN6790" s="30"/>
      <c r="BO6790" s="30"/>
      <c r="BP6790" s="30"/>
      <c r="BQ6790" s="30"/>
      <c r="BR6790" s="30"/>
      <c r="BS6790" s="30"/>
      <c r="BT6790" s="30"/>
      <c r="BU6790" s="30"/>
      <c r="BV6790" s="30"/>
      <c r="BW6790" s="30"/>
      <c r="BX6790" s="30"/>
      <c r="BY6790" s="30"/>
      <c r="BZ6790" s="30"/>
      <c r="CA6790" s="30"/>
      <c r="CB6790" s="30"/>
      <c r="CC6790" s="30"/>
      <c r="CD6790" s="30"/>
      <c r="CE6790" s="30"/>
      <c r="CF6790" s="30"/>
      <c r="CG6790" s="30"/>
      <c r="CH6790" s="30"/>
      <c r="CI6790" s="30"/>
      <c r="CJ6790" s="30"/>
      <c r="CK6790" s="30"/>
      <c r="CL6790" s="30"/>
      <c r="CM6790" s="30"/>
      <c r="CN6790" s="30"/>
      <c r="CO6790" s="30"/>
      <c r="CP6790" s="30"/>
      <c r="CQ6790" s="30"/>
      <c r="CR6790" s="30"/>
      <c r="CS6790" s="30"/>
      <c r="CT6790" s="30"/>
      <c r="CU6790" s="30"/>
      <c r="CV6790" s="30"/>
      <c r="CW6790" s="30"/>
      <c r="CX6790" s="30"/>
      <c r="CY6790" s="30"/>
      <c r="CZ6790" s="30"/>
      <c r="DA6790" s="30"/>
      <c r="DB6790" s="30"/>
      <c r="DC6790" s="30"/>
      <c r="DD6790" s="30"/>
      <c r="DE6790" s="30"/>
      <c r="DF6790" s="30"/>
      <c r="DG6790" s="30"/>
      <c r="DH6790" s="30"/>
      <c r="DI6790" s="30"/>
      <c r="DJ6790" s="30"/>
      <c r="DK6790" s="30"/>
      <c r="DL6790" s="30"/>
      <c r="DM6790" s="30"/>
      <c r="DN6790" s="30"/>
      <c r="DO6790" s="30"/>
      <c r="DP6790" s="30"/>
      <c r="DQ6790" s="30"/>
      <c r="DR6790" s="30"/>
      <c r="DS6790" s="30"/>
      <c r="DT6790" s="30"/>
      <c r="DU6790" s="30"/>
      <c r="DV6790" s="30"/>
      <c r="DW6790" s="30"/>
      <c r="DX6790" s="30"/>
      <c r="DY6790" s="30"/>
      <c r="DZ6790" s="30"/>
      <c r="EA6790" s="30"/>
      <c r="EB6790" s="30"/>
      <c r="EC6790" s="30"/>
      <c r="ED6790" s="30"/>
      <c r="EE6790" s="30"/>
      <c r="EF6790" s="30"/>
      <c r="EG6790" s="30"/>
      <c r="EH6790" s="30"/>
      <c r="EI6790" s="30"/>
      <c r="EJ6790" s="30"/>
      <c r="EK6790" s="30"/>
      <c r="EL6790" s="30"/>
      <c r="EM6790" s="30"/>
      <c r="EN6790" s="30"/>
      <c r="EO6790" s="30"/>
      <c r="EP6790" s="30"/>
      <c r="EQ6790" s="30"/>
      <c r="ER6790" s="30"/>
      <c r="ES6790" s="30"/>
      <c r="ET6790" s="30"/>
      <c r="EU6790" s="30"/>
      <c r="EV6790" s="30"/>
      <c r="EW6790" s="30"/>
      <c r="EX6790" s="30"/>
      <c r="EY6790" s="30"/>
      <c r="EZ6790" s="30"/>
      <c r="FA6790" s="30"/>
      <c r="FB6790" s="30"/>
      <c r="FC6790" s="30"/>
      <c r="FD6790" s="30"/>
      <c r="FE6790" s="30"/>
      <c r="FF6790" s="30"/>
      <c r="FG6790" s="30"/>
      <c r="FH6790" s="30"/>
      <c r="FI6790" s="30"/>
      <c r="FJ6790" s="30"/>
      <c r="FK6790" s="30"/>
      <c r="FL6790" s="30"/>
      <c r="FM6790" s="30"/>
      <c r="FN6790" s="30"/>
      <c r="FO6790" s="30"/>
      <c r="FP6790" s="30"/>
      <c r="FQ6790" s="30"/>
      <c r="FR6790" s="30"/>
      <c r="FS6790" s="30"/>
      <c r="FT6790" s="30"/>
      <c r="FU6790" s="30"/>
      <c r="FV6790" s="30"/>
      <c r="FW6790" s="30"/>
      <c r="FX6790" s="30"/>
      <c r="FY6790" s="30"/>
      <c r="FZ6790" s="30"/>
      <c r="GA6790" s="30"/>
      <c r="GB6790" s="30"/>
      <c r="GC6790" s="30"/>
      <c r="GD6790" s="30"/>
      <c r="GE6790" s="30"/>
      <c r="GF6790" s="30"/>
      <c r="GG6790" s="30"/>
      <c r="GH6790" s="30"/>
      <c r="GI6790" s="30"/>
      <c r="GJ6790" s="30"/>
      <c r="GK6790" s="30"/>
      <c r="GL6790" s="30"/>
      <c r="GM6790" s="30"/>
      <c r="GN6790" s="30"/>
      <c r="GO6790" s="30"/>
      <c r="GP6790" s="30"/>
      <c r="GQ6790" s="30"/>
      <c r="GR6790" s="30"/>
      <c r="GS6790" s="30"/>
      <c r="GT6790" s="30"/>
      <c r="GU6790" s="30"/>
      <c r="GV6790" s="30"/>
      <c r="GW6790" s="30"/>
      <c r="GX6790" s="30"/>
      <c r="GY6790" s="30"/>
      <c r="GZ6790" s="30"/>
      <c r="HA6790" s="30"/>
      <c r="HB6790" s="30"/>
      <c r="HC6790" s="30"/>
      <c r="HD6790" s="30"/>
      <c r="HE6790" s="30"/>
      <c r="HF6790" s="30"/>
      <c r="HG6790" s="30"/>
      <c r="HH6790" s="30"/>
      <c r="HI6790" s="30"/>
      <c r="HJ6790" s="30"/>
      <c r="HK6790" s="30"/>
      <c r="HL6790" s="30"/>
      <c r="HM6790" s="30"/>
      <c r="HN6790" s="30"/>
      <c r="HO6790" s="30"/>
      <c r="HP6790" s="30"/>
      <c r="HQ6790" s="30"/>
      <c r="HR6790" s="30"/>
      <c r="HS6790" s="30"/>
      <c r="HT6790" s="30"/>
      <c r="HU6790" s="30"/>
      <c r="HV6790" s="30"/>
      <c r="HW6790" s="30"/>
    </row>
    <row r="6791" spans="1:231" s="588" customFormat="1">
      <c r="A6791" s="87">
        <v>84</v>
      </c>
      <c r="B6791" s="545" t="s">
        <v>7882</v>
      </c>
      <c r="C6791" s="605"/>
      <c r="D6791" s="582" t="s">
        <v>1808</v>
      </c>
      <c r="E6791" s="584">
        <f t="shared" si="436"/>
        <v>0</v>
      </c>
      <c r="F6791" s="192"/>
      <c r="G6791" s="192"/>
      <c r="H6791" s="192"/>
      <c r="I6791" s="30"/>
      <c r="J6791" s="30"/>
      <c r="K6791" s="30"/>
      <c r="L6791" s="30"/>
      <c r="M6791" s="30"/>
      <c r="N6791" s="30"/>
      <c r="O6791" s="30"/>
      <c r="P6791" s="30"/>
      <c r="Q6791" s="30"/>
      <c r="R6791" s="30"/>
      <c r="S6791" s="30"/>
      <c r="T6791" s="30"/>
      <c r="U6791" s="30"/>
      <c r="V6791" s="30"/>
      <c r="W6791" s="30"/>
      <c r="X6791" s="30"/>
      <c r="Y6791" s="30"/>
      <c r="Z6791" s="30"/>
      <c r="AA6791" s="30"/>
      <c r="AB6791" s="30"/>
      <c r="AC6791" s="30"/>
      <c r="AD6791" s="30"/>
      <c r="AE6791" s="30"/>
      <c r="AF6791" s="30"/>
      <c r="AG6791" s="30"/>
      <c r="AH6791" s="30"/>
      <c r="AI6791" s="30"/>
      <c r="AJ6791" s="30"/>
      <c r="AK6791" s="30"/>
      <c r="AL6791" s="30"/>
      <c r="AM6791" s="30"/>
      <c r="AN6791" s="30"/>
      <c r="AO6791" s="30"/>
      <c r="AP6791" s="30"/>
      <c r="AQ6791" s="30"/>
      <c r="AR6791" s="30"/>
      <c r="AS6791" s="30"/>
      <c r="AT6791" s="30"/>
      <c r="AU6791" s="30"/>
      <c r="AV6791" s="30"/>
      <c r="AW6791" s="30"/>
      <c r="AX6791" s="30"/>
      <c r="AY6791" s="30"/>
      <c r="AZ6791" s="30"/>
      <c r="BA6791" s="30"/>
      <c r="BB6791" s="30"/>
      <c r="BC6791" s="30"/>
      <c r="BD6791" s="30"/>
      <c r="BE6791" s="30"/>
      <c r="BF6791" s="30"/>
      <c r="BG6791" s="30"/>
      <c r="BH6791" s="30"/>
      <c r="BI6791" s="30"/>
      <c r="BJ6791" s="30"/>
      <c r="BK6791" s="30"/>
      <c r="BL6791" s="30"/>
      <c r="BM6791" s="30"/>
      <c r="BN6791" s="30"/>
      <c r="BO6791" s="30"/>
      <c r="BP6791" s="30"/>
      <c r="BQ6791" s="30"/>
      <c r="BR6791" s="30"/>
      <c r="BS6791" s="30"/>
      <c r="BT6791" s="30"/>
      <c r="BU6791" s="30"/>
      <c r="BV6791" s="30"/>
      <c r="BW6791" s="30"/>
      <c r="BX6791" s="30"/>
      <c r="BY6791" s="30"/>
      <c r="BZ6791" s="30"/>
      <c r="CA6791" s="30"/>
      <c r="CB6791" s="30"/>
      <c r="CC6791" s="30"/>
      <c r="CD6791" s="30"/>
      <c r="CE6791" s="30"/>
      <c r="CF6791" s="30"/>
      <c r="CG6791" s="30"/>
      <c r="CH6791" s="30"/>
      <c r="CI6791" s="30"/>
      <c r="CJ6791" s="30"/>
      <c r="CK6791" s="30"/>
      <c r="CL6791" s="30"/>
      <c r="CM6791" s="30"/>
      <c r="CN6791" s="30"/>
      <c r="CO6791" s="30"/>
      <c r="CP6791" s="30"/>
      <c r="CQ6791" s="30"/>
      <c r="CR6791" s="30"/>
      <c r="CS6791" s="30"/>
      <c r="CT6791" s="30"/>
      <c r="CU6791" s="30"/>
      <c r="CV6791" s="30"/>
      <c r="CW6791" s="30"/>
      <c r="CX6791" s="30"/>
      <c r="CY6791" s="30"/>
      <c r="CZ6791" s="30"/>
      <c r="DA6791" s="30"/>
      <c r="DB6791" s="30"/>
      <c r="DC6791" s="30"/>
      <c r="DD6791" s="30"/>
      <c r="DE6791" s="30"/>
      <c r="DF6791" s="30"/>
      <c r="DG6791" s="30"/>
      <c r="DH6791" s="30"/>
      <c r="DI6791" s="30"/>
      <c r="DJ6791" s="30"/>
      <c r="DK6791" s="30"/>
      <c r="DL6791" s="30"/>
      <c r="DM6791" s="30"/>
      <c r="DN6791" s="30"/>
      <c r="DO6791" s="30"/>
      <c r="DP6791" s="30"/>
      <c r="DQ6791" s="30"/>
      <c r="DR6791" s="30"/>
      <c r="DS6791" s="30"/>
      <c r="DT6791" s="30"/>
      <c r="DU6791" s="30"/>
      <c r="DV6791" s="30"/>
      <c r="DW6791" s="30"/>
      <c r="DX6791" s="30"/>
      <c r="DY6791" s="30"/>
      <c r="DZ6791" s="30"/>
      <c r="EA6791" s="30"/>
      <c r="EB6791" s="30"/>
      <c r="EC6791" s="30"/>
      <c r="ED6791" s="30"/>
      <c r="EE6791" s="30"/>
      <c r="EF6791" s="30"/>
      <c r="EG6791" s="30"/>
      <c r="EH6791" s="30"/>
      <c r="EI6791" s="30"/>
      <c r="EJ6791" s="30"/>
      <c r="EK6791" s="30"/>
      <c r="EL6791" s="30"/>
      <c r="EM6791" s="30"/>
      <c r="EN6791" s="30"/>
      <c r="EO6791" s="30"/>
      <c r="EP6791" s="30"/>
      <c r="EQ6791" s="30"/>
      <c r="ER6791" s="30"/>
      <c r="ES6791" s="30"/>
      <c r="ET6791" s="30"/>
      <c r="EU6791" s="30"/>
      <c r="EV6791" s="30"/>
      <c r="EW6791" s="30"/>
      <c r="EX6791" s="30"/>
      <c r="EY6791" s="30"/>
      <c r="EZ6791" s="30"/>
      <c r="FA6791" s="30"/>
      <c r="FB6791" s="30"/>
      <c r="FC6791" s="30"/>
      <c r="FD6791" s="30"/>
      <c r="FE6791" s="30"/>
      <c r="FF6791" s="30"/>
      <c r="FG6791" s="30"/>
      <c r="FH6791" s="30"/>
      <c r="FI6791" s="30"/>
      <c r="FJ6791" s="30"/>
      <c r="FK6791" s="30"/>
      <c r="FL6791" s="30"/>
      <c r="FM6791" s="30"/>
      <c r="FN6791" s="30"/>
      <c r="FO6791" s="30"/>
      <c r="FP6791" s="30"/>
      <c r="FQ6791" s="30"/>
      <c r="FR6791" s="30"/>
      <c r="FS6791" s="30"/>
      <c r="FT6791" s="30"/>
      <c r="FU6791" s="30"/>
      <c r="FV6791" s="30"/>
      <c r="FW6791" s="30"/>
      <c r="FX6791" s="30"/>
      <c r="FY6791" s="30"/>
      <c r="FZ6791" s="30"/>
      <c r="GA6791" s="30"/>
      <c r="GB6791" s="30"/>
      <c r="GC6791" s="30"/>
      <c r="GD6791" s="30"/>
      <c r="GE6791" s="30"/>
      <c r="GF6791" s="30"/>
      <c r="GG6791" s="30"/>
      <c r="GH6791" s="30"/>
      <c r="GI6791" s="30"/>
      <c r="GJ6791" s="30"/>
      <c r="GK6791" s="30"/>
      <c r="GL6791" s="30"/>
      <c r="GM6791" s="30"/>
      <c r="GN6791" s="30"/>
      <c r="GO6791" s="30"/>
      <c r="GP6791" s="30"/>
      <c r="GQ6791" s="30"/>
      <c r="GR6791" s="30"/>
      <c r="GS6791" s="30"/>
      <c r="GT6791" s="30"/>
      <c r="GU6791" s="30"/>
      <c r="GV6791" s="30"/>
      <c r="GW6791" s="30"/>
      <c r="GX6791" s="30"/>
      <c r="GY6791" s="30"/>
      <c r="GZ6791" s="30"/>
      <c r="HA6791" s="30"/>
      <c r="HB6791" s="30"/>
      <c r="HC6791" s="30"/>
      <c r="HD6791" s="30"/>
      <c r="HE6791" s="30"/>
      <c r="HF6791" s="30"/>
      <c r="HG6791" s="30"/>
      <c r="HH6791" s="30"/>
      <c r="HI6791" s="30"/>
      <c r="HJ6791" s="30"/>
      <c r="HK6791" s="30"/>
      <c r="HL6791" s="30"/>
      <c r="HM6791" s="30"/>
      <c r="HN6791" s="30"/>
      <c r="HO6791" s="30"/>
      <c r="HP6791" s="30"/>
      <c r="HQ6791" s="30"/>
      <c r="HR6791" s="30"/>
      <c r="HS6791" s="30"/>
      <c r="HT6791" s="30"/>
      <c r="HU6791" s="30"/>
      <c r="HV6791" s="30"/>
      <c r="HW6791" s="30"/>
    </row>
    <row r="6792" spans="1:231" s="588" customFormat="1">
      <c r="A6792" s="87">
        <v>85</v>
      </c>
      <c r="B6792" s="545" t="s">
        <v>7883</v>
      </c>
      <c r="C6792" s="605" t="s">
        <v>7884</v>
      </c>
      <c r="D6792" s="582" t="s">
        <v>1808</v>
      </c>
      <c r="E6792" s="584">
        <f t="shared" si="436"/>
        <v>0</v>
      </c>
      <c r="F6792" s="192"/>
      <c r="G6792" s="192"/>
      <c r="H6792" s="192"/>
      <c r="I6792" s="30"/>
      <c r="J6792" s="30"/>
      <c r="K6792" s="30"/>
      <c r="L6792" s="30"/>
      <c r="M6792" s="30"/>
      <c r="N6792" s="30"/>
      <c r="O6792" s="30"/>
      <c r="P6792" s="30"/>
      <c r="Q6792" s="30"/>
      <c r="R6792" s="30"/>
      <c r="S6792" s="30"/>
      <c r="T6792" s="30"/>
      <c r="U6792" s="30"/>
      <c r="V6792" s="30"/>
      <c r="W6792" s="30"/>
      <c r="X6792" s="30"/>
      <c r="Y6792" s="30"/>
      <c r="Z6792" s="30"/>
      <c r="AA6792" s="30"/>
      <c r="AB6792" s="30"/>
      <c r="AC6792" s="30"/>
      <c r="AD6792" s="30"/>
      <c r="AE6792" s="30"/>
      <c r="AF6792" s="30"/>
      <c r="AG6792" s="30"/>
      <c r="AH6792" s="30"/>
      <c r="AI6792" s="30"/>
      <c r="AJ6792" s="30"/>
      <c r="AK6792" s="30"/>
      <c r="AL6792" s="30"/>
      <c r="AM6792" s="30"/>
      <c r="AN6792" s="30"/>
      <c r="AO6792" s="30"/>
      <c r="AP6792" s="30"/>
      <c r="AQ6792" s="30"/>
      <c r="AR6792" s="30"/>
      <c r="AS6792" s="30"/>
      <c r="AT6792" s="30"/>
      <c r="AU6792" s="30"/>
      <c r="AV6792" s="30"/>
      <c r="AW6792" s="30"/>
      <c r="AX6792" s="30"/>
      <c r="AY6792" s="30"/>
      <c r="AZ6792" s="30"/>
      <c r="BA6792" s="30"/>
      <c r="BB6792" s="30"/>
      <c r="BC6792" s="30"/>
      <c r="BD6792" s="30"/>
      <c r="BE6792" s="30"/>
      <c r="BF6792" s="30"/>
      <c r="BG6792" s="30"/>
      <c r="BH6792" s="30"/>
      <c r="BI6792" s="30"/>
      <c r="BJ6792" s="30"/>
      <c r="BK6792" s="30"/>
      <c r="BL6792" s="30"/>
      <c r="BM6792" s="30"/>
      <c r="BN6792" s="30"/>
      <c r="BO6792" s="30"/>
      <c r="BP6792" s="30"/>
      <c r="BQ6792" s="30"/>
      <c r="BR6792" s="30"/>
      <c r="BS6792" s="30"/>
      <c r="BT6792" s="30"/>
      <c r="BU6792" s="30"/>
      <c r="BV6792" s="30"/>
      <c r="BW6792" s="30"/>
      <c r="BX6792" s="30"/>
      <c r="BY6792" s="30"/>
      <c r="BZ6792" s="30"/>
      <c r="CA6792" s="30"/>
      <c r="CB6792" s="30"/>
      <c r="CC6792" s="30"/>
      <c r="CD6792" s="30"/>
      <c r="CE6792" s="30"/>
      <c r="CF6792" s="30"/>
      <c r="CG6792" s="30"/>
      <c r="CH6792" s="30"/>
      <c r="CI6792" s="30"/>
      <c r="CJ6792" s="30"/>
      <c r="CK6792" s="30"/>
      <c r="CL6792" s="30"/>
      <c r="CM6792" s="30"/>
      <c r="CN6792" s="30"/>
      <c r="CO6792" s="30"/>
      <c r="CP6792" s="30"/>
      <c r="CQ6792" s="30"/>
      <c r="CR6792" s="30"/>
      <c r="CS6792" s="30"/>
      <c r="CT6792" s="30"/>
      <c r="CU6792" s="30"/>
      <c r="CV6792" s="30"/>
      <c r="CW6792" s="30"/>
      <c r="CX6792" s="30"/>
      <c r="CY6792" s="30"/>
      <c r="CZ6792" s="30"/>
      <c r="DA6792" s="30"/>
      <c r="DB6792" s="30"/>
      <c r="DC6792" s="30"/>
      <c r="DD6792" s="30"/>
      <c r="DE6792" s="30"/>
      <c r="DF6792" s="30"/>
      <c r="DG6792" s="30"/>
      <c r="DH6792" s="30"/>
      <c r="DI6792" s="30"/>
      <c r="DJ6792" s="30"/>
      <c r="DK6792" s="30"/>
      <c r="DL6792" s="30"/>
      <c r="DM6792" s="30"/>
      <c r="DN6792" s="30"/>
      <c r="DO6792" s="30"/>
      <c r="DP6792" s="30"/>
      <c r="DQ6792" s="30"/>
      <c r="DR6792" s="30"/>
      <c r="DS6792" s="30"/>
      <c r="DT6792" s="30"/>
      <c r="DU6792" s="30"/>
      <c r="DV6792" s="30"/>
      <c r="DW6792" s="30"/>
      <c r="DX6792" s="30"/>
      <c r="DY6792" s="30"/>
      <c r="DZ6792" s="30"/>
      <c r="EA6792" s="30"/>
      <c r="EB6792" s="30"/>
      <c r="EC6792" s="30"/>
      <c r="ED6792" s="30"/>
      <c r="EE6792" s="30"/>
      <c r="EF6792" s="30"/>
      <c r="EG6792" s="30"/>
      <c r="EH6792" s="30"/>
      <c r="EI6792" s="30"/>
      <c r="EJ6792" s="30"/>
      <c r="EK6792" s="30"/>
      <c r="EL6792" s="30"/>
      <c r="EM6792" s="30"/>
      <c r="EN6792" s="30"/>
      <c r="EO6792" s="30"/>
      <c r="EP6792" s="30"/>
      <c r="EQ6792" s="30"/>
      <c r="ER6792" s="30"/>
      <c r="ES6792" s="30"/>
      <c r="ET6792" s="30"/>
      <c r="EU6792" s="30"/>
      <c r="EV6792" s="30"/>
      <c r="EW6792" s="30"/>
      <c r="EX6792" s="30"/>
      <c r="EY6792" s="30"/>
      <c r="EZ6792" s="30"/>
      <c r="FA6792" s="30"/>
      <c r="FB6792" s="30"/>
      <c r="FC6792" s="30"/>
      <c r="FD6792" s="30"/>
      <c r="FE6792" s="30"/>
      <c r="FF6792" s="30"/>
      <c r="FG6792" s="30"/>
      <c r="FH6792" s="30"/>
      <c r="FI6792" s="30"/>
      <c r="FJ6792" s="30"/>
      <c r="FK6792" s="30"/>
      <c r="FL6792" s="30"/>
      <c r="FM6792" s="30"/>
      <c r="FN6792" s="30"/>
      <c r="FO6792" s="30"/>
      <c r="FP6792" s="30"/>
      <c r="FQ6792" s="30"/>
      <c r="FR6792" s="30"/>
      <c r="FS6792" s="30"/>
      <c r="FT6792" s="30"/>
      <c r="FU6792" s="30"/>
      <c r="FV6792" s="30"/>
      <c r="FW6792" s="30"/>
      <c r="FX6792" s="30"/>
      <c r="FY6792" s="30"/>
      <c r="FZ6792" s="30"/>
      <c r="GA6792" s="30"/>
      <c r="GB6792" s="30"/>
      <c r="GC6792" s="30"/>
      <c r="GD6792" s="30"/>
      <c r="GE6792" s="30"/>
      <c r="GF6792" s="30"/>
      <c r="GG6792" s="30"/>
      <c r="GH6792" s="30"/>
      <c r="GI6792" s="30"/>
      <c r="GJ6792" s="30"/>
      <c r="GK6792" s="30"/>
      <c r="GL6792" s="30"/>
      <c r="GM6792" s="30"/>
      <c r="GN6792" s="30"/>
      <c r="GO6792" s="30"/>
      <c r="GP6792" s="30"/>
      <c r="GQ6792" s="30"/>
      <c r="GR6792" s="30"/>
      <c r="GS6792" s="30"/>
      <c r="GT6792" s="30"/>
      <c r="GU6792" s="30"/>
      <c r="GV6792" s="30"/>
      <c r="GW6792" s="30"/>
      <c r="GX6792" s="30"/>
      <c r="GY6792" s="30"/>
      <c r="GZ6792" s="30"/>
      <c r="HA6792" s="30"/>
      <c r="HB6792" s="30"/>
      <c r="HC6792" s="30"/>
      <c r="HD6792" s="30"/>
      <c r="HE6792" s="30"/>
      <c r="HF6792" s="30"/>
      <c r="HG6792" s="30"/>
      <c r="HH6792" s="30"/>
      <c r="HI6792" s="30"/>
      <c r="HJ6792" s="30"/>
      <c r="HK6792" s="30"/>
      <c r="HL6792" s="30"/>
      <c r="HM6792" s="30"/>
      <c r="HN6792" s="30"/>
      <c r="HO6792" s="30"/>
      <c r="HP6792" s="30"/>
      <c r="HQ6792" s="30"/>
      <c r="HR6792" s="30"/>
      <c r="HS6792" s="30"/>
      <c r="HT6792" s="30"/>
      <c r="HU6792" s="30"/>
      <c r="HV6792" s="30"/>
      <c r="HW6792" s="30"/>
    </row>
    <row r="6793" spans="1:231" s="588" customFormat="1">
      <c r="A6793" s="87">
        <v>86</v>
      </c>
      <c r="B6793" s="545" t="s">
        <v>7885</v>
      </c>
      <c r="C6793" s="605" t="s">
        <v>603</v>
      </c>
      <c r="D6793" s="582" t="s">
        <v>1808</v>
      </c>
      <c r="E6793" s="584">
        <f t="shared" si="436"/>
        <v>0</v>
      </c>
      <c r="F6793" s="192"/>
      <c r="G6793" s="192"/>
      <c r="H6793" s="192"/>
      <c r="I6793" s="30"/>
      <c r="J6793" s="30"/>
      <c r="K6793" s="30"/>
      <c r="L6793" s="30"/>
      <c r="M6793" s="30"/>
      <c r="N6793" s="30"/>
      <c r="O6793" s="30"/>
      <c r="P6793" s="30"/>
      <c r="Q6793" s="30"/>
      <c r="R6793" s="30"/>
      <c r="S6793" s="30"/>
      <c r="T6793" s="30"/>
      <c r="U6793" s="30"/>
      <c r="V6793" s="30"/>
      <c r="W6793" s="30"/>
      <c r="X6793" s="30"/>
      <c r="Y6793" s="30"/>
      <c r="Z6793" s="30"/>
      <c r="AA6793" s="30"/>
      <c r="AB6793" s="30"/>
      <c r="AC6793" s="30"/>
      <c r="AD6793" s="30"/>
      <c r="AE6793" s="30"/>
      <c r="AF6793" s="30"/>
      <c r="AG6793" s="30"/>
      <c r="AH6793" s="30"/>
      <c r="AI6793" s="30"/>
      <c r="AJ6793" s="30"/>
      <c r="AK6793" s="30"/>
      <c r="AL6793" s="30"/>
      <c r="AM6793" s="30"/>
      <c r="AN6793" s="30"/>
      <c r="AO6793" s="30"/>
      <c r="AP6793" s="30"/>
      <c r="AQ6793" s="30"/>
      <c r="AR6793" s="30"/>
      <c r="AS6793" s="30"/>
      <c r="AT6793" s="30"/>
      <c r="AU6793" s="30"/>
      <c r="AV6793" s="30"/>
      <c r="AW6793" s="30"/>
      <c r="AX6793" s="30"/>
      <c r="AY6793" s="30"/>
      <c r="AZ6793" s="30"/>
      <c r="BA6793" s="30"/>
      <c r="BB6793" s="30"/>
      <c r="BC6793" s="30"/>
      <c r="BD6793" s="30"/>
      <c r="BE6793" s="30"/>
      <c r="BF6793" s="30"/>
      <c r="BG6793" s="30"/>
      <c r="BH6793" s="30"/>
      <c r="BI6793" s="30"/>
      <c r="BJ6793" s="30"/>
      <c r="BK6793" s="30"/>
      <c r="BL6793" s="30"/>
      <c r="BM6793" s="30"/>
      <c r="BN6793" s="30"/>
      <c r="BO6793" s="30"/>
      <c r="BP6793" s="30"/>
      <c r="BQ6793" s="30"/>
      <c r="BR6793" s="30"/>
      <c r="BS6793" s="30"/>
      <c r="BT6793" s="30"/>
      <c r="BU6793" s="30"/>
      <c r="BV6793" s="30"/>
      <c r="BW6793" s="30"/>
      <c r="BX6793" s="30"/>
      <c r="BY6793" s="30"/>
      <c r="BZ6793" s="30"/>
      <c r="CA6793" s="30"/>
      <c r="CB6793" s="30"/>
      <c r="CC6793" s="30"/>
      <c r="CD6793" s="30"/>
      <c r="CE6793" s="30"/>
      <c r="CF6793" s="30"/>
      <c r="CG6793" s="30"/>
      <c r="CH6793" s="30"/>
      <c r="CI6793" s="30"/>
      <c r="CJ6793" s="30"/>
      <c r="CK6793" s="30"/>
      <c r="CL6793" s="30"/>
      <c r="CM6793" s="30"/>
      <c r="CN6793" s="30"/>
      <c r="CO6793" s="30"/>
      <c r="CP6793" s="30"/>
      <c r="CQ6793" s="30"/>
      <c r="CR6793" s="30"/>
      <c r="CS6793" s="30"/>
      <c r="CT6793" s="30"/>
      <c r="CU6793" s="30"/>
      <c r="CV6793" s="30"/>
      <c r="CW6793" s="30"/>
      <c r="CX6793" s="30"/>
      <c r="CY6793" s="30"/>
      <c r="CZ6793" s="30"/>
      <c r="DA6793" s="30"/>
      <c r="DB6793" s="30"/>
      <c r="DC6793" s="30"/>
      <c r="DD6793" s="30"/>
      <c r="DE6793" s="30"/>
      <c r="DF6793" s="30"/>
      <c r="DG6793" s="30"/>
      <c r="DH6793" s="30"/>
      <c r="DI6793" s="30"/>
      <c r="DJ6793" s="30"/>
      <c r="DK6793" s="30"/>
      <c r="DL6793" s="30"/>
      <c r="DM6793" s="30"/>
      <c r="DN6793" s="30"/>
      <c r="DO6793" s="30"/>
      <c r="DP6793" s="30"/>
      <c r="DQ6793" s="30"/>
      <c r="DR6793" s="30"/>
      <c r="DS6793" s="30"/>
      <c r="DT6793" s="30"/>
      <c r="DU6793" s="30"/>
      <c r="DV6793" s="30"/>
      <c r="DW6793" s="30"/>
      <c r="DX6793" s="30"/>
      <c r="DY6793" s="30"/>
      <c r="DZ6793" s="30"/>
      <c r="EA6793" s="30"/>
      <c r="EB6793" s="30"/>
      <c r="EC6793" s="30"/>
      <c r="ED6793" s="30"/>
      <c r="EE6793" s="30"/>
      <c r="EF6793" s="30"/>
      <c r="EG6793" s="30"/>
      <c r="EH6793" s="30"/>
      <c r="EI6793" s="30"/>
      <c r="EJ6793" s="30"/>
      <c r="EK6793" s="30"/>
      <c r="EL6793" s="30"/>
      <c r="EM6793" s="30"/>
      <c r="EN6793" s="30"/>
      <c r="EO6793" s="30"/>
      <c r="EP6793" s="30"/>
      <c r="EQ6793" s="30"/>
      <c r="ER6793" s="30"/>
      <c r="ES6793" s="30"/>
      <c r="ET6793" s="30"/>
      <c r="EU6793" s="30"/>
      <c r="EV6793" s="30"/>
      <c r="EW6793" s="30"/>
      <c r="EX6793" s="30"/>
      <c r="EY6793" s="30"/>
      <c r="EZ6793" s="30"/>
      <c r="FA6793" s="30"/>
      <c r="FB6793" s="30"/>
      <c r="FC6793" s="30"/>
      <c r="FD6793" s="30"/>
      <c r="FE6793" s="30"/>
      <c r="FF6793" s="30"/>
      <c r="FG6793" s="30"/>
      <c r="FH6793" s="30"/>
      <c r="FI6793" s="30"/>
      <c r="FJ6793" s="30"/>
      <c r="FK6793" s="30"/>
      <c r="FL6793" s="30"/>
      <c r="FM6793" s="30"/>
      <c r="FN6793" s="30"/>
      <c r="FO6793" s="30"/>
      <c r="FP6793" s="30"/>
      <c r="FQ6793" s="30"/>
      <c r="FR6793" s="30"/>
      <c r="FS6793" s="30"/>
      <c r="FT6793" s="30"/>
      <c r="FU6793" s="30"/>
      <c r="FV6793" s="30"/>
      <c r="FW6793" s="30"/>
      <c r="FX6793" s="30"/>
      <c r="FY6793" s="30"/>
      <c r="FZ6793" s="30"/>
      <c r="GA6793" s="30"/>
      <c r="GB6793" s="30"/>
      <c r="GC6793" s="30"/>
      <c r="GD6793" s="30"/>
      <c r="GE6793" s="30"/>
      <c r="GF6793" s="30"/>
      <c r="GG6793" s="30"/>
      <c r="GH6793" s="30"/>
      <c r="GI6793" s="30"/>
      <c r="GJ6793" s="30"/>
      <c r="GK6793" s="30"/>
      <c r="GL6793" s="30"/>
      <c r="GM6793" s="30"/>
      <c r="GN6793" s="30"/>
      <c r="GO6793" s="30"/>
      <c r="GP6793" s="30"/>
      <c r="GQ6793" s="30"/>
      <c r="GR6793" s="30"/>
      <c r="GS6793" s="30"/>
      <c r="GT6793" s="30"/>
      <c r="GU6793" s="30"/>
      <c r="GV6793" s="30"/>
      <c r="GW6793" s="30"/>
      <c r="GX6793" s="30"/>
      <c r="GY6793" s="30"/>
      <c r="GZ6793" s="30"/>
      <c r="HA6793" s="30"/>
      <c r="HB6793" s="30"/>
      <c r="HC6793" s="30"/>
      <c r="HD6793" s="30"/>
      <c r="HE6793" s="30"/>
      <c r="HF6793" s="30"/>
      <c r="HG6793" s="30"/>
      <c r="HH6793" s="30"/>
      <c r="HI6793" s="30"/>
      <c r="HJ6793" s="30"/>
      <c r="HK6793" s="30"/>
      <c r="HL6793" s="30"/>
      <c r="HM6793" s="30"/>
      <c r="HN6793" s="30"/>
      <c r="HO6793" s="30"/>
      <c r="HP6793" s="30"/>
      <c r="HQ6793" s="30"/>
      <c r="HR6793" s="30"/>
      <c r="HS6793" s="30"/>
      <c r="HT6793" s="30"/>
      <c r="HU6793" s="30"/>
      <c r="HV6793" s="30"/>
      <c r="HW6793" s="30"/>
    </row>
    <row r="6794" spans="1:231" s="588" customFormat="1">
      <c r="A6794" s="87">
        <v>87</v>
      </c>
      <c r="B6794" s="587" t="s">
        <v>7886</v>
      </c>
      <c r="C6794" s="589"/>
      <c r="D6794" s="582" t="s">
        <v>6463</v>
      </c>
      <c r="E6794" s="584">
        <f t="shared" si="436"/>
        <v>0</v>
      </c>
      <c r="F6794" s="192"/>
      <c r="G6794" s="192"/>
      <c r="H6794" s="192"/>
      <c r="I6794" s="30"/>
      <c r="J6794" s="30"/>
      <c r="K6794" s="30"/>
      <c r="L6794" s="30"/>
      <c r="M6794" s="30"/>
      <c r="N6794" s="30"/>
      <c r="O6794" s="30"/>
      <c r="P6794" s="30"/>
      <c r="Q6794" s="30"/>
      <c r="R6794" s="30"/>
      <c r="S6794" s="30"/>
      <c r="T6794" s="30"/>
      <c r="U6794" s="30"/>
      <c r="V6794" s="30"/>
      <c r="W6794" s="30"/>
      <c r="X6794" s="30"/>
      <c r="Y6794" s="30"/>
      <c r="Z6794" s="30"/>
      <c r="AA6794" s="30"/>
      <c r="AB6794" s="30"/>
      <c r="AC6794" s="30"/>
      <c r="AD6794" s="30"/>
      <c r="AE6794" s="30"/>
      <c r="AF6794" s="30"/>
      <c r="AG6794" s="30"/>
      <c r="AH6794" s="30"/>
      <c r="AI6794" s="30"/>
      <c r="AJ6794" s="30"/>
      <c r="AK6794" s="30"/>
      <c r="AL6794" s="30"/>
      <c r="AM6794" s="30"/>
      <c r="AN6794" s="30"/>
      <c r="AO6794" s="30"/>
      <c r="AP6794" s="30"/>
      <c r="AQ6794" s="30"/>
      <c r="AR6794" s="30"/>
      <c r="AS6794" s="30"/>
      <c r="AT6794" s="30"/>
      <c r="AU6794" s="30"/>
      <c r="AV6794" s="30"/>
      <c r="AW6794" s="30"/>
      <c r="AX6794" s="30"/>
      <c r="AY6794" s="30"/>
      <c r="AZ6794" s="30"/>
      <c r="BA6794" s="30"/>
      <c r="BB6794" s="30"/>
      <c r="BC6794" s="30"/>
      <c r="BD6794" s="30"/>
      <c r="BE6794" s="30"/>
      <c r="BF6794" s="30"/>
      <c r="BG6794" s="30"/>
      <c r="BH6794" s="30"/>
      <c r="BI6794" s="30"/>
      <c r="BJ6794" s="30"/>
      <c r="BK6794" s="30"/>
      <c r="BL6794" s="30"/>
      <c r="BM6794" s="30"/>
      <c r="BN6794" s="30"/>
      <c r="BO6794" s="30"/>
      <c r="BP6794" s="30"/>
      <c r="BQ6794" s="30"/>
      <c r="BR6794" s="30"/>
      <c r="BS6794" s="30"/>
      <c r="BT6794" s="30"/>
      <c r="BU6794" s="30"/>
      <c r="BV6794" s="30"/>
      <c r="BW6794" s="30"/>
      <c r="BX6794" s="30"/>
      <c r="BY6794" s="30"/>
      <c r="BZ6794" s="30"/>
      <c r="CA6794" s="30"/>
      <c r="CB6794" s="30"/>
      <c r="CC6794" s="30"/>
      <c r="CD6794" s="30"/>
      <c r="CE6794" s="30"/>
      <c r="CF6794" s="30"/>
      <c r="CG6794" s="30"/>
      <c r="CH6794" s="30"/>
      <c r="CI6794" s="30"/>
      <c r="CJ6794" s="30"/>
      <c r="CK6794" s="30"/>
      <c r="CL6794" s="30"/>
      <c r="CM6794" s="30"/>
      <c r="CN6794" s="30"/>
      <c r="CO6794" s="30"/>
      <c r="CP6794" s="30"/>
      <c r="CQ6794" s="30"/>
      <c r="CR6794" s="30"/>
      <c r="CS6794" s="30"/>
      <c r="CT6794" s="30"/>
      <c r="CU6794" s="30"/>
      <c r="CV6794" s="30"/>
      <c r="CW6794" s="30"/>
      <c r="CX6794" s="30"/>
      <c r="CY6794" s="30"/>
      <c r="CZ6794" s="30"/>
      <c r="DA6794" s="30"/>
      <c r="DB6794" s="30"/>
      <c r="DC6794" s="30"/>
      <c r="DD6794" s="30"/>
      <c r="DE6794" s="30"/>
      <c r="DF6794" s="30"/>
      <c r="DG6794" s="30"/>
      <c r="DH6794" s="30"/>
      <c r="DI6794" s="30"/>
      <c r="DJ6794" s="30"/>
      <c r="DK6794" s="30"/>
      <c r="DL6794" s="30"/>
      <c r="DM6794" s="30"/>
      <c r="DN6794" s="30"/>
      <c r="DO6794" s="30"/>
      <c r="DP6794" s="30"/>
      <c r="DQ6794" s="30"/>
      <c r="DR6794" s="30"/>
      <c r="DS6794" s="30"/>
      <c r="DT6794" s="30"/>
      <c r="DU6794" s="30"/>
      <c r="DV6794" s="30"/>
      <c r="DW6794" s="30"/>
      <c r="DX6794" s="30"/>
      <c r="DY6794" s="30"/>
      <c r="DZ6794" s="30"/>
      <c r="EA6794" s="30"/>
      <c r="EB6794" s="30"/>
      <c r="EC6794" s="30"/>
      <c r="ED6794" s="30"/>
      <c r="EE6794" s="30"/>
      <c r="EF6794" s="30"/>
      <c r="EG6794" s="30"/>
      <c r="EH6794" s="30"/>
      <c r="EI6794" s="30"/>
      <c r="EJ6794" s="30"/>
      <c r="EK6794" s="30"/>
      <c r="EL6794" s="30"/>
      <c r="EM6794" s="30"/>
      <c r="EN6794" s="30"/>
      <c r="EO6794" s="30"/>
      <c r="EP6794" s="30"/>
      <c r="EQ6794" s="30"/>
      <c r="ER6794" s="30"/>
      <c r="ES6794" s="30"/>
      <c r="ET6794" s="30"/>
      <c r="EU6794" s="30"/>
      <c r="EV6794" s="30"/>
      <c r="EW6794" s="30"/>
      <c r="EX6794" s="30"/>
      <c r="EY6794" s="30"/>
      <c r="EZ6794" s="30"/>
      <c r="FA6794" s="30"/>
      <c r="FB6794" s="30"/>
      <c r="FC6794" s="30"/>
      <c r="FD6794" s="30"/>
      <c r="FE6794" s="30"/>
      <c r="FF6794" s="30"/>
      <c r="FG6794" s="30"/>
      <c r="FH6794" s="30"/>
      <c r="FI6794" s="30"/>
      <c r="FJ6794" s="30"/>
      <c r="FK6794" s="30"/>
      <c r="FL6794" s="30"/>
      <c r="FM6794" s="30"/>
      <c r="FN6794" s="30"/>
      <c r="FO6794" s="30"/>
      <c r="FP6794" s="30"/>
      <c r="FQ6794" s="30"/>
      <c r="FR6794" s="30"/>
      <c r="FS6794" s="30"/>
      <c r="FT6794" s="30"/>
      <c r="FU6794" s="30"/>
      <c r="FV6794" s="30"/>
      <c r="FW6794" s="30"/>
      <c r="FX6794" s="30"/>
      <c r="FY6794" s="30"/>
      <c r="FZ6794" s="30"/>
      <c r="GA6794" s="30"/>
      <c r="GB6794" s="30"/>
      <c r="GC6794" s="30"/>
      <c r="GD6794" s="30"/>
      <c r="GE6794" s="30"/>
      <c r="GF6794" s="30"/>
      <c r="GG6794" s="30"/>
      <c r="GH6794" s="30"/>
      <c r="GI6794" s="30"/>
      <c r="GJ6794" s="30"/>
      <c r="GK6794" s="30"/>
      <c r="GL6794" s="30"/>
      <c r="GM6794" s="30"/>
      <c r="GN6794" s="30"/>
      <c r="GO6794" s="30"/>
      <c r="GP6794" s="30"/>
      <c r="GQ6794" s="30"/>
      <c r="GR6794" s="30"/>
      <c r="GS6794" s="30"/>
      <c r="GT6794" s="30"/>
      <c r="GU6794" s="30"/>
      <c r="GV6794" s="30"/>
      <c r="GW6794" s="30"/>
      <c r="GX6794" s="30"/>
      <c r="GY6794" s="30"/>
      <c r="GZ6794" s="30"/>
      <c r="HA6794" s="30"/>
      <c r="HB6794" s="30"/>
      <c r="HC6794" s="30"/>
      <c r="HD6794" s="30"/>
      <c r="HE6794" s="30"/>
      <c r="HF6794" s="30"/>
      <c r="HG6794" s="30"/>
      <c r="HH6794" s="30"/>
      <c r="HI6794" s="30"/>
      <c r="HJ6794" s="30"/>
      <c r="HK6794" s="30"/>
      <c r="HL6794" s="30"/>
      <c r="HM6794" s="30"/>
      <c r="HN6794" s="30"/>
      <c r="HO6794" s="30"/>
      <c r="HP6794" s="30"/>
      <c r="HQ6794" s="30"/>
      <c r="HR6794" s="30"/>
      <c r="HS6794" s="30"/>
      <c r="HT6794" s="30"/>
      <c r="HU6794" s="30"/>
      <c r="HV6794" s="30"/>
      <c r="HW6794" s="30"/>
    </row>
    <row r="6795" spans="1:231" s="588" customFormat="1">
      <c r="A6795" s="87">
        <v>88</v>
      </c>
      <c r="B6795" s="587" t="s">
        <v>7887</v>
      </c>
      <c r="C6795" s="606" t="s">
        <v>7888</v>
      </c>
      <c r="D6795" s="582" t="s">
        <v>1808</v>
      </c>
      <c r="E6795" s="584">
        <f t="shared" si="436"/>
        <v>20</v>
      </c>
      <c r="F6795" s="192">
        <v>20</v>
      </c>
      <c r="G6795" s="192"/>
      <c r="H6795" s="192"/>
      <c r="I6795" s="30"/>
      <c r="J6795" s="30"/>
      <c r="K6795" s="30"/>
      <c r="L6795" s="30"/>
      <c r="M6795" s="30"/>
      <c r="N6795" s="30"/>
      <c r="O6795" s="30"/>
      <c r="P6795" s="30"/>
      <c r="Q6795" s="30"/>
      <c r="R6795" s="30"/>
      <c r="S6795" s="30"/>
      <c r="T6795" s="30"/>
      <c r="U6795" s="30"/>
      <c r="V6795" s="30"/>
      <c r="W6795" s="30"/>
      <c r="X6795" s="30"/>
      <c r="Y6795" s="30"/>
      <c r="Z6795" s="30"/>
      <c r="AA6795" s="30"/>
      <c r="AB6795" s="30"/>
      <c r="AC6795" s="30"/>
      <c r="AD6795" s="30"/>
      <c r="AE6795" s="30"/>
      <c r="AF6795" s="30"/>
      <c r="AG6795" s="30"/>
      <c r="AH6795" s="30"/>
      <c r="AI6795" s="30"/>
      <c r="AJ6795" s="30"/>
      <c r="AK6795" s="30"/>
      <c r="AL6795" s="30"/>
      <c r="AM6795" s="30"/>
      <c r="AN6795" s="30"/>
      <c r="AO6795" s="30"/>
      <c r="AP6795" s="30"/>
      <c r="AQ6795" s="30"/>
      <c r="AR6795" s="30"/>
      <c r="AS6795" s="30"/>
      <c r="AT6795" s="30"/>
      <c r="AU6795" s="30"/>
      <c r="AV6795" s="30"/>
      <c r="AW6795" s="30"/>
      <c r="AX6795" s="30"/>
      <c r="AY6795" s="30"/>
      <c r="AZ6795" s="30"/>
      <c r="BA6795" s="30"/>
      <c r="BB6795" s="30"/>
      <c r="BC6795" s="30"/>
      <c r="BD6795" s="30"/>
      <c r="BE6795" s="30"/>
      <c r="BF6795" s="30"/>
      <c r="BG6795" s="30"/>
      <c r="BH6795" s="30"/>
      <c r="BI6795" s="30"/>
      <c r="BJ6795" s="30"/>
      <c r="BK6795" s="30"/>
      <c r="BL6795" s="30"/>
      <c r="BM6795" s="30"/>
      <c r="BN6795" s="30"/>
      <c r="BO6795" s="30"/>
      <c r="BP6795" s="30"/>
      <c r="BQ6795" s="30"/>
      <c r="BR6795" s="30"/>
      <c r="BS6795" s="30"/>
      <c r="BT6795" s="30"/>
      <c r="BU6795" s="30"/>
      <c r="BV6795" s="30"/>
      <c r="BW6795" s="30"/>
      <c r="BX6795" s="30"/>
      <c r="BY6795" s="30"/>
      <c r="BZ6795" s="30"/>
      <c r="CA6795" s="30"/>
      <c r="CB6795" s="30"/>
      <c r="CC6795" s="30"/>
      <c r="CD6795" s="30"/>
      <c r="CE6795" s="30"/>
      <c r="CF6795" s="30"/>
      <c r="CG6795" s="30"/>
      <c r="CH6795" s="30"/>
      <c r="CI6795" s="30"/>
      <c r="CJ6795" s="30"/>
      <c r="CK6795" s="30"/>
      <c r="CL6795" s="30"/>
      <c r="CM6795" s="30"/>
      <c r="CN6795" s="30"/>
      <c r="CO6795" s="30"/>
      <c r="CP6795" s="30"/>
      <c r="CQ6795" s="30"/>
      <c r="CR6795" s="30"/>
      <c r="CS6795" s="30"/>
      <c r="CT6795" s="30"/>
      <c r="CU6795" s="30"/>
      <c r="CV6795" s="30"/>
      <c r="CW6795" s="30"/>
      <c r="CX6795" s="30"/>
      <c r="CY6795" s="30"/>
      <c r="CZ6795" s="30"/>
      <c r="DA6795" s="30"/>
      <c r="DB6795" s="30"/>
      <c r="DC6795" s="30"/>
      <c r="DD6795" s="30"/>
      <c r="DE6795" s="30"/>
      <c r="DF6795" s="30"/>
      <c r="DG6795" s="30"/>
      <c r="DH6795" s="30"/>
      <c r="DI6795" s="30"/>
      <c r="DJ6795" s="30"/>
      <c r="DK6795" s="30"/>
      <c r="DL6795" s="30"/>
      <c r="DM6795" s="30"/>
      <c r="DN6795" s="30"/>
      <c r="DO6795" s="30"/>
      <c r="DP6795" s="30"/>
      <c r="DQ6795" s="30"/>
      <c r="DR6795" s="30"/>
      <c r="DS6795" s="30"/>
      <c r="DT6795" s="30"/>
      <c r="DU6795" s="30"/>
      <c r="DV6795" s="30"/>
      <c r="DW6795" s="30"/>
      <c r="DX6795" s="30"/>
      <c r="DY6795" s="30"/>
      <c r="DZ6795" s="30"/>
      <c r="EA6795" s="30"/>
      <c r="EB6795" s="30"/>
      <c r="EC6795" s="30"/>
      <c r="ED6795" s="30"/>
      <c r="EE6795" s="30"/>
      <c r="EF6795" s="30"/>
      <c r="EG6795" s="30"/>
      <c r="EH6795" s="30"/>
      <c r="EI6795" s="30"/>
      <c r="EJ6795" s="30"/>
      <c r="EK6795" s="30"/>
      <c r="EL6795" s="30"/>
      <c r="EM6795" s="30"/>
      <c r="EN6795" s="30"/>
      <c r="EO6795" s="30"/>
      <c r="EP6795" s="30"/>
      <c r="EQ6795" s="30"/>
      <c r="ER6795" s="30"/>
      <c r="ES6795" s="30"/>
      <c r="ET6795" s="30"/>
      <c r="EU6795" s="30"/>
      <c r="EV6795" s="30"/>
      <c r="EW6795" s="30"/>
      <c r="EX6795" s="30"/>
      <c r="EY6795" s="30"/>
      <c r="EZ6795" s="30"/>
      <c r="FA6795" s="30"/>
      <c r="FB6795" s="30"/>
      <c r="FC6795" s="30"/>
      <c r="FD6795" s="30"/>
      <c r="FE6795" s="30"/>
      <c r="FF6795" s="30"/>
      <c r="FG6795" s="30"/>
      <c r="FH6795" s="30"/>
      <c r="FI6795" s="30"/>
      <c r="FJ6795" s="30"/>
      <c r="FK6795" s="30"/>
      <c r="FL6795" s="30"/>
      <c r="FM6795" s="30"/>
      <c r="FN6795" s="30"/>
      <c r="FO6795" s="30"/>
      <c r="FP6795" s="30"/>
      <c r="FQ6795" s="30"/>
      <c r="FR6795" s="30"/>
      <c r="FS6795" s="30"/>
      <c r="FT6795" s="30"/>
      <c r="FU6795" s="30"/>
      <c r="FV6795" s="30"/>
      <c r="FW6795" s="30"/>
      <c r="FX6795" s="30"/>
      <c r="FY6795" s="30"/>
      <c r="FZ6795" s="30"/>
      <c r="GA6795" s="30"/>
      <c r="GB6795" s="30"/>
      <c r="GC6795" s="30"/>
      <c r="GD6795" s="30"/>
      <c r="GE6795" s="30"/>
      <c r="GF6795" s="30"/>
      <c r="GG6795" s="30"/>
      <c r="GH6795" s="30"/>
      <c r="GI6795" s="30"/>
      <c r="GJ6795" s="30"/>
      <c r="GK6795" s="30"/>
      <c r="GL6795" s="30"/>
      <c r="GM6795" s="30"/>
      <c r="GN6795" s="30"/>
      <c r="GO6795" s="30"/>
      <c r="GP6795" s="30"/>
      <c r="GQ6795" s="30"/>
      <c r="GR6795" s="30"/>
      <c r="GS6795" s="30"/>
      <c r="GT6795" s="30"/>
      <c r="GU6795" s="30"/>
      <c r="GV6795" s="30"/>
      <c r="GW6795" s="30"/>
      <c r="GX6795" s="30"/>
      <c r="GY6795" s="30"/>
      <c r="GZ6795" s="30"/>
      <c r="HA6795" s="30"/>
      <c r="HB6795" s="30"/>
      <c r="HC6795" s="30"/>
      <c r="HD6795" s="30"/>
      <c r="HE6795" s="30"/>
      <c r="HF6795" s="30"/>
      <c r="HG6795" s="30"/>
      <c r="HH6795" s="30"/>
      <c r="HI6795" s="30"/>
      <c r="HJ6795" s="30"/>
      <c r="HK6795" s="30"/>
      <c r="HL6795" s="30"/>
      <c r="HM6795" s="30"/>
      <c r="HN6795" s="30"/>
      <c r="HO6795" s="30"/>
      <c r="HP6795" s="30"/>
      <c r="HQ6795" s="30"/>
      <c r="HR6795" s="30"/>
      <c r="HS6795" s="30"/>
      <c r="HT6795" s="30"/>
      <c r="HU6795" s="30"/>
      <c r="HV6795" s="30"/>
      <c r="HW6795" s="30"/>
    </row>
    <row r="6796" spans="1:231" s="588" customFormat="1">
      <c r="A6796" s="87">
        <v>89</v>
      </c>
      <c r="B6796" s="587" t="s">
        <v>7887</v>
      </c>
      <c r="C6796" s="606" t="s">
        <v>7889</v>
      </c>
      <c r="D6796" s="582" t="s">
        <v>1808</v>
      </c>
      <c r="E6796" s="584">
        <f t="shared" si="436"/>
        <v>30</v>
      </c>
      <c r="F6796" s="192">
        <v>30</v>
      </c>
      <c r="G6796" s="192"/>
      <c r="H6796" s="192"/>
      <c r="I6796" s="30"/>
      <c r="J6796" s="30"/>
      <c r="K6796" s="30"/>
      <c r="L6796" s="30"/>
      <c r="M6796" s="30"/>
      <c r="N6796" s="30"/>
      <c r="O6796" s="30"/>
      <c r="P6796" s="30"/>
      <c r="Q6796" s="30"/>
      <c r="R6796" s="30"/>
      <c r="S6796" s="30"/>
      <c r="T6796" s="30"/>
      <c r="U6796" s="30"/>
      <c r="V6796" s="30"/>
      <c r="W6796" s="30"/>
      <c r="X6796" s="30"/>
      <c r="Y6796" s="30"/>
      <c r="Z6796" s="30"/>
      <c r="AA6796" s="30"/>
      <c r="AB6796" s="30"/>
      <c r="AC6796" s="30"/>
      <c r="AD6796" s="30"/>
      <c r="AE6796" s="30"/>
      <c r="AF6796" s="30"/>
      <c r="AG6796" s="30"/>
      <c r="AH6796" s="30"/>
      <c r="AI6796" s="30"/>
      <c r="AJ6796" s="30"/>
      <c r="AK6796" s="30"/>
      <c r="AL6796" s="30"/>
      <c r="AM6796" s="30"/>
      <c r="AN6796" s="30"/>
      <c r="AO6796" s="30"/>
      <c r="AP6796" s="30"/>
      <c r="AQ6796" s="30"/>
      <c r="AR6796" s="30"/>
      <c r="AS6796" s="30"/>
      <c r="AT6796" s="30"/>
      <c r="AU6796" s="30"/>
      <c r="AV6796" s="30"/>
      <c r="AW6796" s="30"/>
      <c r="AX6796" s="30"/>
      <c r="AY6796" s="30"/>
      <c r="AZ6796" s="30"/>
      <c r="BA6796" s="30"/>
      <c r="BB6796" s="30"/>
      <c r="BC6796" s="30"/>
      <c r="BD6796" s="30"/>
      <c r="BE6796" s="30"/>
      <c r="BF6796" s="30"/>
      <c r="BG6796" s="30"/>
      <c r="BH6796" s="30"/>
      <c r="BI6796" s="30"/>
      <c r="BJ6796" s="30"/>
      <c r="BK6796" s="30"/>
      <c r="BL6796" s="30"/>
      <c r="BM6796" s="30"/>
      <c r="BN6796" s="30"/>
      <c r="BO6796" s="30"/>
      <c r="BP6796" s="30"/>
      <c r="BQ6796" s="30"/>
      <c r="BR6796" s="30"/>
      <c r="BS6796" s="30"/>
      <c r="BT6796" s="30"/>
      <c r="BU6796" s="30"/>
      <c r="BV6796" s="30"/>
      <c r="BW6796" s="30"/>
      <c r="BX6796" s="30"/>
      <c r="BY6796" s="30"/>
      <c r="BZ6796" s="30"/>
      <c r="CA6796" s="30"/>
      <c r="CB6796" s="30"/>
      <c r="CC6796" s="30"/>
      <c r="CD6796" s="30"/>
      <c r="CE6796" s="30"/>
      <c r="CF6796" s="30"/>
      <c r="CG6796" s="30"/>
      <c r="CH6796" s="30"/>
      <c r="CI6796" s="30"/>
      <c r="CJ6796" s="30"/>
      <c r="CK6796" s="30"/>
      <c r="CL6796" s="30"/>
      <c r="CM6796" s="30"/>
      <c r="CN6796" s="30"/>
      <c r="CO6796" s="30"/>
      <c r="CP6796" s="30"/>
      <c r="CQ6796" s="30"/>
      <c r="CR6796" s="30"/>
      <c r="CS6796" s="30"/>
      <c r="CT6796" s="30"/>
      <c r="CU6796" s="30"/>
      <c r="CV6796" s="30"/>
      <c r="CW6796" s="30"/>
      <c r="CX6796" s="30"/>
      <c r="CY6796" s="30"/>
      <c r="CZ6796" s="30"/>
      <c r="DA6796" s="30"/>
      <c r="DB6796" s="30"/>
      <c r="DC6796" s="30"/>
      <c r="DD6796" s="30"/>
      <c r="DE6796" s="30"/>
      <c r="DF6796" s="30"/>
      <c r="DG6796" s="30"/>
      <c r="DH6796" s="30"/>
      <c r="DI6796" s="30"/>
      <c r="DJ6796" s="30"/>
      <c r="DK6796" s="30"/>
      <c r="DL6796" s="30"/>
      <c r="DM6796" s="30"/>
      <c r="DN6796" s="30"/>
      <c r="DO6796" s="30"/>
      <c r="DP6796" s="30"/>
      <c r="DQ6796" s="30"/>
      <c r="DR6796" s="30"/>
      <c r="DS6796" s="30"/>
      <c r="DT6796" s="30"/>
      <c r="DU6796" s="30"/>
      <c r="DV6796" s="30"/>
      <c r="DW6796" s="30"/>
      <c r="DX6796" s="30"/>
      <c r="DY6796" s="30"/>
      <c r="DZ6796" s="30"/>
      <c r="EA6796" s="30"/>
      <c r="EB6796" s="30"/>
      <c r="EC6796" s="30"/>
      <c r="ED6796" s="30"/>
      <c r="EE6796" s="30"/>
      <c r="EF6796" s="30"/>
      <c r="EG6796" s="30"/>
      <c r="EH6796" s="30"/>
      <c r="EI6796" s="30"/>
      <c r="EJ6796" s="30"/>
      <c r="EK6796" s="30"/>
      <c r="EL6796" s="30"/>
      <c r="EM6796" s="30"/>
      <c r="EN6796" s="30"/>
      <c r="EO6796" s="30"/>
      <c r="EP6796" s="30"/>
      <c r="EQ6796" s="30"/>
      <c r="ER6796" s="30"/>
      <c r="ES6796" s="30"/>
      <c r="ET6796" s="30"/>
      <c r="EU6796" s="30"/>
      <c r="EV6796" s="30"/>
      <c r="EW6796" s="30"/>
      <c r="EX6796" s="30"/>
      <c r="EY6796" s="30"/>
      <c r="EZ6796" s="30"/>
      <c r="FA6796" s="30"/>
      <c r="FB6796" s="30"/>
      <c r="FC6796" s="30"/>
      <c r="FD6796" s="30"/>
      <c r="FE6796" s="30"/>
      <c r="FF6796" s="30"/>
      <c r="FG6796" s="30"/>
      <c r="FH6796" s="30"/>
      <c r="FI6796" s="30"/>
      <c r="FJ6796" s="30"/>
      <c r="FK6796" s="30"/>
      <c r="FL6796" s="30"/>
      <c r="FM6796" s="30"/>
      <c r="FN6796" s="30"/>
      <c r="FO6796" s="30"/>
      <c r="FP6796" s="30"/>
      <c r="FQ6796" s="30"/>
      <c r="FR6796" s="30"/>
      <c r="FS6796" s="30"/>
      <c r="FT6796" s="30"/>
      <c r="FU6796" s="30"/>
      <c r="FV6796" s="30"/>
      <c r="FW6796" s="30"/>
      <c r="FX6796" s="30"/>
      <c r="FY6796" s="30"/>
      <c r="FZ6796" s="30"/>
      <c r="GA6796" s="30"/>
      <c r="GB6796" s="30"/>
      <c r="GC6796" s="30"/>
      <c r="GD6796" s="30"/>
      <c r="GE6796" s="30"/>
      <c r="GF6796" s="30"/>
      <c r="GG6796" s="30"/>
      <c r="GH6796" s="30"/>
      <c r="GI6796" s="30"/>
      <c r="GJ6796" s="30"/>
      <c r="GK6796" s="30"/>
      <c r="GL6796" s="30"/>
      <c r="GM6796" s="30"/>
      <c r="GN6796" s="30"/>
      <c r="GO6796" s="30"/>
      <c r="GP6796" s="30"/>
      <c r="GQ6796" s="30"/>
      <c r="GR6796" s="30"/>
      <c r="GS6796" s="30"/>
      <c r="GT6796" s="30"/>
      <c r="GU6796" s="30"/>
      <c r="GV6796" s="30"/>
      <c r="GW6796" s="30"/>
      <c r="GX6796" s="30"/>
      <c r="GY6796" s="30"/>
      <c r="GZ6796" s="30"/>
      <c r="HA6796" s="30"/>
      <c r="HB6796" s="30"/>
      <c r="HC6796" s="30"/>
      <c r="HD6796" s="30"/>
      <c r="HE6796" s="30"/>
      <c r="HF6796" s="30"/>
      <c r="HG6796" s="30"/>
      <c r="HH6796" s="30"/>
      <c r="HI6796" s="30"/>
      <c r="HJ6796" s="30"/>
      <c r="HK6796" s="30"/>
      <c r="HL6796" s="30"/>
      <c r="HM6796" s="30"/>
      <c r="HN6796" s="30"/>
      <c r="HO6796" s="30"/>
      <c r="HP6796" s="30"/>
      <c r="HQ6796" s="30"/>
      <c r="HR6796" s="30"/>
      <c r="HS6796" s="30"/>
      <c r="HT6796" s="30"/>
      <c r="HU6796" s="30"/>
      <c r="HV6796" s="30"/>
      <c r="HW6796" s="30"/>
    </row>
    <row r="6797" spans="1:231" s="588" customFormat="1" ht="46.5">
      <c r="A6797" s="87">
        <v>90</v>
      </c>
      <c r="B6797" s="587" t="s">
        <v>8601</v>
      </c>
      <c r="C6797" s="589"/>
      <c r="D6797" s="589" t="s">
        <v>6463</v>
      </c>
      <c r="E6797" s="584">
        <f t="shared" si="436"/>
        <v>0</v>
      </c>
      <c r="F6797" s="192"/>
      <c r="G6797" s="192"/>
      <c r="H6797" s="192"/>
      <c r="I6797" s="30"/>
      <c r="J6797" s="30"/>
      <c r="K6797" s="30"/>
      <c r="L6797" s="30"/>
      <c r="M6797" s="30"/>
      <c r="N6797" s="30"/>
      <c r="O6797" s="30"/>
      <c r="P6797" s="30"/>
      <c r="Q6797" s="30"/>
      <c r="R6797" s="30"/>
      <c r="S6797" s="30"/>
      <c r="T6797" s="30"/>
      <c r="U6797" s="30"/>
      <c r="V6797" s="30"/>
      <c r="W6797" s="30"/>
      <c r="X6797" s="30"/>
      <c r="Y6797" s="30"/>
      <c r="Z6797" s="30"/>
      <c r="AA6797" s="30"/>
      <c r="AB6797" s="30"/>
      <c r="AC6797" s="30"/>
      <c r="AD6797" s="30"/>
      <c r="AE6797" s="30"/>
      <c r="AF6797" s="30"/>
      <c r="AG6797" s="30"/>
      <c r="AH6797" s="30"/>
      <c r="AI6797" s="30"/>
      <c r="AJ6797" s="30"/>
      <c r="AK6797" s="30"/>
      <c r="AL6797" s="30"/>
      <c r="AM6797" s="30"/>
      <c r="AN6797" s="30"/>
      <c r="AO6797" s="30"/>
      <c r="AP6797" s="30"/>
      <c r="AQ6797" s="30"/>
      <c r="AR6797" s="30"/>
      <c r="AS6797" s="30"/>
      <c r="AT6797" s="30"/>
      <c r="AU6797" s="30"/>
      <c r="AV6797" s="30"/>
      <c r="AW6797" s="30"/>
      <c r="AX6797" s="30"/>
      <c r="AY6797" s="30"/>
      <c r="AZ6797" s="30"/>
      <c r="BA6797" s="30"/>
      <c r="BB6797" s="30"/>
      <c r="BC6797" s="30"/>
      <c r="BD6797" s="30"/>
      <c r="BE6797" s="30"/>
      <c r="BF6797" s="30"/>
      <c r="BG6797" s="30"/>
      <c r="BH6797" s="30"/>
      <c r="BI6797" s="30"/>
      <c r="BJ6797" s="30"/>
      <c r="BK6797" s="30"/>
      <c r="BL6797" s="30"/>
      <c r="BM6797" s="30"/>
      <c r="BN6797" s="30"/>
      <c r="BO6797" s="30"/>
      <c r="BP6797" s="30"/>
      <c r="BQ6797" s="30"/>
      <c r="BR6797" s="30"/>
      <c r="BS6797" s="30"/>
      <c r="BT6797" s="30"/>
      <c r="BU6797" s="30"/>
      <c r="BV6797" s="30"/>
      <c r="BW6797" s="30"/>
      <c r="BX6797" s="30"/>
      <c r="BY6797" s="30"/>
      <c r="BZ6797" s="30"/>
      <c r="CA6797" s="30"/>
      <c r="CB6797" s="30"/>
      <c r="CC6797" s="30"/>
      <c r="CD6797" s="30"/>
      <c r="CE6797" s="30"/>
      <c r="CF6797" s="30"/>
      <c r="CG6797" s="30"/>
      <c r="CH6797" s="30"/>
      <c r="CI6797" s="30"/>
      <c r="CJ6797" s="30"/>
      <c r="CK6797" s="30"/>
      <c r="CL6797" s="30"/>
      <c r="CM6797" s="30"/>
      <c r="CN6797" s="30"/>
      <c r="CO6797" s="30"/>
      <c r="CP6797" s="30"/>
      <c r="CQ6797" s="30"/>
      <c r="CR6797" s="30"/>
      <c r="CS6797" s="30"/>
      <c r="CT6797" s="30"/>
      <c r="CU6797" s="30"/>
      <c r="CV6797" s="30"/>
      <c r="CW6797" s="30"/>
      <c r="CX6797" s="30"/>
      <c r="CY6797" s="30"/>
      <c r="CZ6797" s="30"/>
      <c r="DA6797" s="30"/>
      <c r="DB6797" s="30"/>
      <c r="DC6797" s="30"/>
      <c r="DD6797" s="30"/>
      <c r="DE6797" s="30"/>
      <c r="DF6797" s="30"/>
      <c r="DG6797" s="30"/>
      <c r="DH6797" s="30"/>
      <c r="DI6797" s="30"/>
      <c r="DJ6797" s="30"/>
      <c r="DK6797" s="30"/>
      <c r="DL6797" s="30"/>
      <c r="DM6797" s="30"/>
      <c r="DN6797" s="30"/>
      <c r="DO6797" s="30"/>
      <c r="DP6797" s="30"/>
      <c r="DQ6797" s="30"/>
      <c r="DR6797" s="30"/>
      <c r="DS6797" s="30"/>
      <c r="DT6797" s="30"/>
      <c r="DU6797" s="30"/>
      <c r="DV6797" s="30"/>
      <c r="DW6797" s="30"/>
      <c r="DX6797" s="30"/>
      <c r="DY6797" s="30"/>
      <c r="DZ6797" s="30"/>
      <c r="EA6797" s="30"/>
      <c r="EB6797" s="30"/>
      <c r="EC6797" s="30"/>
      <c r="ED6797" s="30"/>
      <c r="EE6797" s="30"/>
      <c r="EF6797" s="30"/>
      <c r="EG6797" s="30"/>
      <c r="EH6797" s="30"/>
      <c r="EI6797" s="30"/>
      <c r="EJ6797" s="30"/>
      <c r="EK6797" s="30"/>
      <c r="EL6797" s="30"/>
      <c r="EM6797" s="30"/>
      <c r="EN6797" s="30"/>
      <c r="EO6797" s="30"/>
      <c r="EP6797" s="30"/>
      <c r="EQ6797" s="30"/>
      <c r="ER6797" s="30"/>
      <c r="ES6797" s="30"/>
      <c r="ET6797" s="30"/>
      <c r="EU6797" s="30"/>
      <c r="EV6797" s="30"/>
      <c r="EW6797" s="30"/>
      <c r="EX6797" s="30"/>
      <c r="EY6797" s="30"/>
      <c r="EZ6797" s="30"/>
      <c r="FA6797" s="30"/>
      <c r="FB6797" s="30"/>
      <c r="FC6797" s="30"/>
      <c r="FD6797" s="30"/>
      <c r="FE6797" s="30"/>
      <c r="FF6797" s="30"/>
      <c r="FG6797" s="30"/>
      <c r="FH6797" s="30"/>
      <c r="FI6797" s="30"/>
      <c r="FJ6797" s="30"/>
      <c r="FK6797" s="30"/>
      <c r="FL6797" s="30"/>
      <c r="FM6797" s="30"/>
      <c r="FN6797" s="30"/>
      <c r="FO6797" s="30"/>
      <c r="FP6797" s="30"/>
      <c r="FQ6797" s="30"/>
      <c r="FR6797" s="30"/>
      <c r="FS6797" s="30"/>
      <c r="FT6797" s="30"/>
      <c r="FU6797" s="30"/>
      <c r="FV6797" s="30"/>
      <c r="FW6797" s="30"/>
      <c r="FX6797" s="30"/>
      <c r="FY6797" s="30"/>
      <c r="FZ6797" s="30"/>
      <c r="GA6797" s="30"/>
      <c r="GB6797" s="30"/>
      <c r="GC6797" s="30"/>
      <c r="GD6797" s="30"/>
      <c r="GE6797" s="30"/>
      <c r="GF6797" s="30"/>
      <c r="GG6797" s="30"/>
      <c r="GH6797" s="30"/>
      <c r="GI6797" s="30"/>
      <c r="GJ6797" s="30"/>
      <c r="GK6797" s="30"/>
      <c r="GL6797" s="30"/>
      <c r="GM6797" s="30"/>
      <c r="GN6797" s="30"/>
      <c r="GO6797" s="30"/>
      <c r="GP6797" s="30"/>
      <c r="GQ6797" s="30"/>
      <c r="GR6797" s="30"/>
      <c r="GS6797" s="30"/>
      <c r="GT6797" s="30"/>
      <c r="GU6797" s="30"/>
      <c r="GV6797" s="30"/>
      <c r="GW6797" s="30"/>
      <c r="GX6797" s="30"/>
      <c r="GY6797" s="30"/>
      <c r="GZ6797" s="30"/>
      <c r="HA6797" s="30"/>
      <c r="HB6797" s="30"/>
      <c r="HC6797" s="30"/>
      <c r="HD6797" s="30"/>
      <c r="HE6797" s="30"/>
      <c r="HF6797" s="30"/>
      <c r="HG6797" s="30"/>
      <c r="HH6797" s="30"/>
      <c r="HI6797" s="30"/>
      <c r="HJ6797" s="30"/>
      <c r="HK6797" s="30"/>
      <c r="HL6797" s="30"/>
      <c r="HM6797" s="30"/>
      <c r="HN6797" s="30"/>
      <c r="HO6797" s="30"/>
      <c r="HP6797" s="30"/>
      <c r="HQ6797" s="30"/>
      <c r="HR6797" s="30"/>
      <c r="HS6797" s="30"/>
      <c r="HT6797" s="30"/>
      <c r="HU6797" s="30"/>
      <c r="HV6797" s="30"/>
      <c r="HW6797" s="30"/>
    </row>
    <row r="6798" spans="1:231" s="588" customFormat="1">
      <c r="A6798" s="87">
        <v>91</v>
      </c>
      <c r="B6798" s="587" t="s">
        <v>7890</v>
      </c>
      <c r="C6798" s="606" t="s">
        <v>7891</v>
      </c>
      <c r="D6798" s="582" t="s">
        <v>1808</v>
      </c>
      <c r="E6798" s="584">
        <f t="shared" si="436"/>
        <v>0</v>
      </c>
      <c r="F6798" s="192"/>
      <c r="G6798" s="192"/>
      <c r="H6798" s="192"/>
      <c r="I6798" s="30"/>
      <c r="J6798" s="30"/>
      <c r="K6798" s="30"/>
      <c r="L6798" s="30"/>
      <c r="M6798" s="30"/>
      <c r="N6798" s="30"/>
      <c r="O6798" s="30"/>
      <c r="P6798" s="30"/>
      <c r="Q6798" s="30"/>
      <c r="R6798" s="30"/>
      <c r="S6798" s="30"/>
      <c r="T6798" s="30"/>
      <c r="U6798" s="30"/>
      <c r="V6798" s="30"/>
      <c r="W6798" s="30"/>
      <c r="X6798" s="30"/>
      <c r="Y6798" s="30"/>
      <c r="Z6798" s="30"/>
      <c r="AA6798" s="30"/>
      <c r="AB6798" s="30"/>
      <c r="AC6798" s="30"/>
      <c r="AD6798" s="30"/>
      <c r="AE6798" s="30"/>
      <c r="AF6798" s="30"/>
      <c r="AG6798" s="30"/>
      <c r="AH6798" s="30"/>
      <c r="AI6798" s="30"/>
      <c r="AJ6798" s="30"/>
      <c r="AK6798" s="30"/>
      <c r="AL6798" s="30"/>
      <c r="AM6798" s="30"/>
      <c r="AN6798" s="30"/>
      <c r="AO6798" s="30"/>
      <c r="AP6798" s="30"/>
      <c r="AQ6798" s="30"/>
      <c r="AR6798" s="30"/>
      <c r="AS6798" s="30"/>
      <c r="AT6798" s="30"/>
      <c r="AU6798" s="30"/>
      <c r="AV6798" s="30"/>
      <c r="AW6798" s="30"/>
      <c r="AX6798" s="30"/>
      <c r="AY6798" s="30"/>
      <c r="AZ6798" s="30"/>
      <c r="BA6798" s="30"/>
      <c r="BB6798" s="30"/>
      <c r="BC6798" s="30"/>
      <c r="BD6798" s="30"/>
      <c r="BE6798" s="30"/>
      <c r="BF6798" s="30"/>
      <c r="BG6798" s="30"/>
      <c r="BH6798" s="30"/>
      <c r="BI6798" s="30"/>
      <c r="BJ6798" s="30"/>
      <c r="BK6798" s="30"/>
      <c r="BL6798" s="30"/>
      <c r="BM6798" s="30"/>
      <c r="BN6798" s="30"/>
      <c r="BO6798" s="30"/>
      <c r="BP6798" s="30"/>
      <c r="BQ6798" s="30"/>
      <c r="BR6798" s="30"/>
      <c r="BS6798" s="30"/>
      <c r="BT6798" s="30"/>
      <c r="BU6798" s="30"/>
      <c r="BV6798" s="30"/>
      <c r="BW6798" s="30"/>
      <c r="BX6798" s="30"/>
      <c r="BY6798" s="30"/>
      <c r="BZ6798" s="30"/>
      <c r="CA6798" s="30"/>
      <c r="CB6798" s="30"/>
      <c r="CC6798" s="30"/>
      <c r="CD6798" s="30"/>
      <c r="CE6798" s="30"/>
      <c r="CF6798" s="30"/>
      <c r="CG6798" s="30"/>
      <c r="CH6798" s="30"/>
      <c r="CI6798" s="30"/>
      <c r="CJ6798" s="30"/>
      <c r="CK6798" s="30"/>
      <c r="CL6798" s="30"/>
      <c r="CM6798" s="30"/>
      <c r="CN6798" s="30"/>
      <c r="CO6798" s="30"/>
      <c r="CP6798" s="30"/>
      <c r="CQ6798" s="30"/>
      <c r="CR6798" s="30"/>
      <c r="CS6798" s="30"/>
      <c r="CT6798" s="30"/>
      <c r="CU6798" s="30"/>
      <c r="CV6798" s="30"/>
      <c r="CW6798" s="30"/>
      <c r="CX6798" s="30"/>
      <c r="CY6798" s="30"/>
      <c r="CZ6798" s="30"/>
      <c r="DA6798" s="30"/>
      <c r="DB6798" s="30"/>
      <c r="DC6798" s="30"/>
      <c r="DD6798" s="30"/>
      <c r="DE6798" s="30"/>
      <c r="DF6798" s="30"/>
      <c r="DG6798" s="30"/>
      <c r="DH6798" s="30"/>
      <c r="DI6798" s="30"/>
      <c r="DJ6798" s="30"/>
      <c r="DK6798" s="30"/>
      <c r="DL6798" s="30"/>
      <c r="DM6798" s="30"/>
      <c r="DN6798" s="30"/>
      <c r="DO6798" s="30"/>
      <c r="DP6798" s="30"/>
      <c r="DQ6798" s="30"/>
      <c r="DR6798" s="30"/>
      <c r="DS6798" s="30"/>
      <c r="DT6798" s="30"/>
      <c r="DU6798" s="30"/>
      <c r="DV6798" s="30"/>
      <c r="DW6798" s="30"/>
      <c r="DX6798" s="30"/>
      <c r="DY6798" s="30"/>
      <c r="DZ6798" s="30"/>
      <c r="EA6798" s="30"/>
      <c r="EB6798" s="30"/>
      <c r="EC6798" s="30"/>
      <c r="ED6798" s="30"/>
      <c r="EE6798" s="30"/>
      <c r="EF6798" s="30"/>
      <c r="EG6798" s="30"/>
      <c r="EH6798" s="30"/>
      <c r="EI6798" s="30"/>
      <c r="EJ6798" s="30"/>
      <c r="EK6798" s="30"/>
      <c r="EL6798" s="30"/>
      <c r="EM6798" s="30"/>
      <c r="EN6798" s="30"/>
      <c r="EO6798" s="30"/>
      <c r="EP6798" s="30"/>
      <c r="EQ6798" s="30"/>
      <c r="ER6798" s="30"/>
      <c r="ES6798" s="30"/>
      <c r="ET6798" s="30"/>
      <c r="EU6798" s="30"/>
      <c r="EV6798" s="30"/>
      <c r="EW6798" s="30"/>
      <c r="EX6798" s="30"/>
      <c r="EY6798" s="30"/>
      <c r="EZ6798" s="30"/>
      <c r="FA6798" s="30"/>
      <c r="FB6798" s="30"/>
      <c r="FC6798" s="30"/>
      <c r="FD6798" s="30"/>
      <c r="FE6798" s="30"/>
      <c r="FF6798" s="30"/>
      <c r="FG6798" s="30"/>
      <c r="FH6798" s="30"/>
      <c r="FI6798" s="30"/>
      <c r="FJ6798" s="30"/>
      <c r="FK6798" s="30"/>
      <c r="FL6798" s="30"/>
      <c r="FM6798" s="30"/>
      <c r="FN6798" s="30"/>
      <c r="FO6798" s="30"/>
      <c r="FP6798" s="30"/>
      <c r="FQ6798" s="30"/>
      <c r="FR6798" s="30"/>
      <c r="FS6798" s="30"/>
      <c r="FT6798" s="30"/>
      <c r="FU6798" s="30"/>
      <c r="FV6798" s="30"/>
      <c r="FW6798" s="30"/>
      <c r="FX6798" s="30"/>
      <c r="FY6798" s="30"/>
      <c r="FZ6798" s="30"/>
      <c r="GA6798" s="30"/>
      <c r="GB6798" s="30"/>
      <c r="GC6798" s="30"/>
      <c r="GD6798" s="30"/>
      <c r="GE6798" s="30"/>
      <c r="GF6798" s="30"/>
      <c r="GG6798" s="30"/>
      <c r="GH6798" s="30"/>
      <c r="GI6798" s="30"/>
      <c r="GJ6798" s="30"/>
      <c r="GK6798" s="30"/>
      <c r="GL6798" s="30"/>
      <c r="GM6798" s="30"/>
      <c r="GN6798" s="30"/>
      <c r="GO6798" s="30"/>
      <c r="GP6798" s="30"/>
      <c r="GQ6798" s="30"/>
      <c r="GR6798" s="30"/>
      <c r="GS6798" s="30"/>
      <c r="GT6798" s="30"/>
      <c r="GU6798" s="30"/>
      <c r="GV6798" s="30"/>
      <c r="GW6798" s="30"/>
      <c r="GX6798" s="30"/>
      <c r="GY6798" s="30"/>
      <c r="GZ6798" s="30"/>
      <c r="HA6798" s="30"/>
      <c r="HB6798" s="30"/>
      <c r="HC6798" s="30"/>
      <c r="HD6798" s="30"/>
      <c r="HE6798" s="30"/>
      <c r="HF6798" s="30"/>
      <c r="HG6798" s="30"/>
      <c r="HH6798" s="30"/>
      <c r="HI6798" s="30"/>
      <c r="HJ6798" s="30"/>
      <c r="HK6798" s="30"/>
      <c r="HL6798" s="30"/>
      <c r="HM6798" s="30"/>
      <c r="HN6798" s="30"/>
      <c r="HO6798" s="30"/>
      <c r="HP6798" s="30"/>
      <c r="HQ6798" s="30"/>
      <c r="HR6798" s="30"/>
      <c r="HS6798" s="30"/>
      <c r="HT6798" s="30"/>
      <c r="HU6798" s="30"/>
      <c r="HV6798" s="30"/>
      <c r="HW6798" s="30"/>
    </row>
    <row r="6799" spans="1:231" s="588" customFormat="1">
      <c r="A6799" s="87">
        <v>92</v>
      </c>
      <c r="B6799" s="545" t="s">
        <v>7892</v>
      </c>
      <c r="C6799" s="87" t="s">
        <v>1706</v>
      </c>
      <c r="D6799" s="582" t="s">
        <v>1811</v>
      </c>
      <c r="E6799" s="584">
        <f t="shared" si="436"/>
        <v>10</v>
      </c>
      <c r="F6799" s="192"/>
      <c r="G6799" s="192">
        <v>10</v>
      </c>
      <c r="H6799" s="192"/>
      <c r="I6799" s="30"/>
      <c r="J6799" s="30"/>
      <c r="K6799" s="30"/>
      <c r="L6799" s="30"/>
      <c r="M6799" s="30"/>
      <c r="N6799" s="30"/>
      <c r="O6799" s="30"/>
      <c r="P6799" s="30"/>
      <c r="Q6799" s="30"/>
      <c r="R6799" s="30"/>
      <c r="S6799" s="30"/>
      <c r="T6799" s="30"/>
      <c r="U6799" s="30"/>
      <c r="V6799" s="30"/>
      <c r="W6799" s="30"/>
      <c r="X6799" s="30"/>
      <c r="Y6799" s="30"/>
      <c r="Z6799" s="30"/>
      <c r="AA6799" s="30"/>
      <c r="AB6799" s="30"/>
      <c r="AC6799" s="30"/>
      <c r="AD6799" s="30"/>
      <c r="AE6799" s="30"/>
      <c r="AF6799" s="30"/>
      <c r="AG6799" s="30"/>
      <c r="AH6799" s="30"/>
      <c r="AI6799" s="30"/>
      <c r="AJ6799" s="30"/>
      <c r="AK6799" s="30"/>
      <c r="AL6799" s="30"/>
      <c r="AM6799" s="30"/>
      <c r="AN6799" s="30"/>
      <c r="AO6799" s="30"/>
      <c r="AP6799" s="30"/>
      <c r="AQ6799" s="30"/>
      <c r="AR6799" s="30"/>
      <c r="AS6799" s="30"/>
      <c r="AT6799" s="30"/>
      <c r="AU6799" s="30"/>
      <c r="AV6799" s="30"/>
      <c r="AW6799" s="30"/>
      <c r="AX6799" s="30"/>
      <c r="AY6799" s="30"/>
      <c r="AZ6799" s="30"/>
      <c r="BA6799" s="30"/>
      <c r="BB6799" s="30"/>
      <c r="BC6799" s="30"/>
      <c r="BD6799" s="30"/>
      <c r="BE6799" s="30"/>
      <c r="BF6799" s="30"/>
      <c r="BG6799" s="30"/>
      <c r="BH6799" s="30"/>
      <c r="BI6799" s="30"/>
      <c r="BJ6799" s="30"/>
      <c r="BK6799" s="30"/>
      <c r="BL6799" s="30"/>
      <c r="BM6799" s="30"/>
      <c r="BN6799" s="30"/>
      <c r="BO6799" s="30"/>
      <c r="BP6799" s="30"/>
      <c r="BQ6799" s="30"/>
      <c r="BR6799" s="30"/>
      <c r="BS6799" s="30"/>
      <c r="BT6799" s="30"/>
      <c r="BU6799" s="30"/>
      <c r="BV6799" s="30"/>
      <c r="BW6799" s="30"/>
      <c r="BX6799" s="30"/>
      <c r="BY6799" s="30"/>
      <c r="BZ6799" s="30"/>
      <c r="CA6799" s="30"/>
      <c r="CB6799" s="30"/>
      <c r="CC6799" s="30"/>
      <c r="CD6799" s="30"/>
      <c r="CE6799" s="30"/>
      <c r="CF6799" s="30"/>
      <c r="CG6799" s="30"/>
      <c r="CH6799" s="30"/>
      <c r="CI6799" s="30"/>
      <c r="CJ6799" s="30"/>
      <c r="CK6799" s="30"/>
      <c r="CL6799" s="30"/>
      <c r="CM6799" s="30"/>
      <c r="CN6799" s="30"/>
      <c r="CO6799" s="30"/>
      <c r="CP6799" s="30"/>
      <c r="CQ6799" s="30"/>
      <c r="CR6799" s="30"/>
      <c r="CS6799" s="30"/>
      <c r="CT6799" s="30"/>
      <c r="CU6799" s="30"/>
      <c r="CV6799" s="30"/>
      <c r="CW6799" s="30"/>
      <c r="CX6799" s="30"/>
      <c r="CY6799" s="30"/>
      <c r="CZ6799" s="30"/>
      <c r="DA6799" s="30"/>
      <c r="DB6799" s="30"/>
      <c r="DC6799" s="30"/>
      <c r="DD6799" s="30"/>
      <c r="DE6799" s="30"/>
      <c r="DF6799" s="30"/>
      <c r="DG6799" s="30"/>
      <c r="DH6799" s="30"/>
      <c r="DI6799" s="30"/>
      <c r="DJ6799" s="30"/>
      <c r="DK6799" s="30"/>
      <c r="DL6799" s="30"/>
      <c r="DM6799" s="30"/>
      <c r="DN6799" s="30"/>
      <c r="DO6799" s="30"/>
      <c r="DP6799" s="30"/>
      <c r="DQ6799" s="30"/>
      <c r="DR6799" s="30"/>
      <c r="DS6799" s="30"/>
      <c r="DT6799" s="30"/>
      <c r="DU6799" s="30"/>
      <c r="DV6799" s="30"/>
      <c r="DW6799" s="30"/>
      <c r="DX6799" s="30"/>
      <c r="DY6799" s="30"/>
      <c r="DZ6799" s="30"/>
      <c r="EA6799" s="30"/>
      <c r="EB6799" s="30"/>
      <c r="EC6799" s="30"/>
      <c r="ED6799" s="30"/>
      <c r="EE6799" s="30"/>
      <c r="EF6799" s="30"/>
      <c r="EG6799" s="30"/>
      <c r="EH6799" s="30"/>
      <c r="EI6799" s="30"/>
      <c r="EJ6799" s="30"/>
      <c r="EK6799" s="30"/>
      <c r="EL6799" s="30"/>
      <c r="EM6799" s="30"/>
      <c r="EN6799" s="30"/>
      <c r="EO6799" s="30"/>
      <c r="EP6799" s="30"/>
      <c r="EQ6799" s="30"/>
      <c r="ER6799" s="30"/>
      <c r="ES6799" s="30"/>
      <c r="ET6799" s="30"/>
      <c r="EU6799" s="30"/>
      <c r="EV6799" s="30"/>
      <c r="EW6799" s="30"/>
      <c r="EX6799" s="30"/>
      <c r="EY6799" s="30"/>
      <c r="EZ6799" s="30"/>
      <c r="FA6799" s="30"/>
      <c r="FB6799" s="30"/>
      <c r="FC6799" s="30"/>
      <c r="FD6799" s="30"/>
      <c r="FE6799" s="30"/>
      <c r="FF6799" s="30"/>
      <c r="FG6799" s="30"/>
      <c r="FH6799" s="30"/>
      <c r="FI6799" s="30"/>
      <c r="FJ6799" s="30"/>
      <c r="FK6799" s="30"/>
      <c r="FL6799" s="30"/>
      <c r="FM6799" s="30"/>
      <c r="FN6799" s="30"/>
      <c r="FO6799" s="30"/>
      <c r="FP6799" s="30"/>
      <c r="FQ6799" s="30"/>
      <c r="FR6799" s="30"/>
      <c r="FS6799" s="30"/>
      <c r="FT6799" s="30"/>
      <c r="FU6799" s="30"/>
      <c r="FV6799" s="30"/>
      <c r="FW6799" s="30"/>
      <c r="FX6799" s="30"/>
      <c r="FY6799" s="30"/>
      <c r="FZ6799" s="30"/>
      <c r="GA6799" s="30"/>
      <c r="GB6799" s="30"/>
      <c r="GC6799" s="30"/>
      <c r="GD6799" s="30"/>
      <c r="GE6799" s="30"/>
      <c r="GF6799" s="30"/>
      <c r="GG6799" s="30"/>
      <c r="GH6799" s="30"/>
      <c r="GI6799" s="30"/>
      <c r="GJ6799" s="30"/>
      <c r="GK6799" s="30"/>
      <c r="GL6799" s="30"/>
      <c r="GM6799" s="30"/>
      <c r="GN6799" s="30"/>
      <c r="GO6799" s="30"/>
      <c r="GP6799" s="30"/>
      <c r="GQ6799" s="30"/>
      <c r="GR6799" s="30"/>
      <c r="GS6799" s="30"/>
      <c r="GT6799" s="30"/>
      <c r="GU6799" s="30"/>
      <c r="GV6799" s="30"/>
      <c r="GW6799" s="30"/>
      <c r="GX6799" s="30"/>
      <c r="GY6799" s="30"/>
      <c r="GZ6799" s="30"/>
      <c r="HA6799" s="30"/>
      <c r="HB6799" s="30"/>
      <c r="HC6799" s="30"/>
      <c r="HD6799" s="30"/>
      <c r="HE6799" s="30"/>
      <c r="HF6799" s="30"/>
      <c r="HG6799" s="30"/>
      <c r="HH6799" s="30"/>
      <c r="HI6799" s="30"/>
      <c r="HJ6799" s="30"/>
      <c r="HK6799" s="30"/>
      <c r="HL6799" s="30"/>
      <c r="HM6799" s="30"/>
      <c r="HN6799" s="30"/>
      <c r="HO6799" s="30"/>
      <c r="HP6799" s="30"/>
      <c r="HQ6799" s="30"/>
      <c r="HR6799" s="30"/>
      <c r="HS6799" s="30"/>
      <c r="HT6799" s="30"/>
      <c r="HU6799" s="30"/>
      <c r="HV6799" s="30"/>
      <c r="HW6799" s="30"/>
    </row>
    <row r="6800" spans="1:231" s="588" customFormat="1">
      <c r="A6800" s="87">
        <v>93</v>
      </c>
      <c r="B6800" s="545" t="s">
        <v>7893</v>
      </c>
      <c r="C6800" s="87" t="s">
        <v>1706</v>
      </c>
      <c r="D6800" s="87" t="s">
        <v>1811</v>
      </c>
      <c r="E6800" s="584">
        <f t="shared" si="436"/>
        <v>5</v>
      </c>
      <c r="F6800" s="192"/>
      <c r="G6800" s="192">
        <v>5</v>
      </c>
      <c r="H6800" s="192"/>
      <c r="I6800" s="30"/>
      <c r="J6800" s="30"/>
      <c r="K6800" s="30"/>
      <c r="L6800" s="30"/>
      <c r="M6800" s="30"/>
      <c r="N6800" s="30"/>
      <c r="O6800" s="30"/>
      <c r="P6800" s="30"/>
      <c r="Q6800" s="30"/>
      <c r="R6800" s="30"/>
      <c r="S6800" s="30"/>
      <c r="T6800" s="30"/>
      <c r="U6800" s="30"/>
      <c r="V6800" s="30"/>
      <c r="W6800" s="30"/>
      <c r="X6800" s="30"/>
      <c r="Y6800" s="30"/>
      <c r="Z6800" s="30"/>
      <c r="AA6800" s="30"/>
      <c r="AB6800" s="30"/>
      <c r="AC6800" s="30"/>
      <c r="AD6800" s="30"/>
      <c r="AE6800" s="30"/>
      <c r="AF6800" s="30"/>
      <c r="AG6800" s="30"/>
      <c r="AH6800" s="30"/>
      <c r="AI6800" s="30"/>
      <c r="AJ6800" s="30"/>
      <c r="AK6800" s="30"/>
      <c r="AL6800" s="30"/>
      <c r="AM6800" s="30"/>
      <c r="AN6800" s="30"/>
      <c r="AO6800" s="30"/>
      <c r="AP6800" s="30"/>
      <c r="AQ6800" s="30"/>
      <c r="AR6800" s="30"/>
      <c r="AS6800" s="30"/>
      <c r="AT6800" s="30"/>
      <c r="AU6800" s="30"/>
      <c r="AV6800" s="30"/>
      <c r="AW6800" s="30"/>
      <c r="AX6800" s="30"/>
      <c r="AY6800" s="30"/>
      <c r="AZ6800" s="30"/>
      <c r="BA6800" s="30"/>
      <c r="BB6800" s="30"/>
      <c r="BC6800" s="30"/>
      <c r="BD6800" s="30"/>
      <c r="BE6800" s="30"/>
      <c r="BF6800" s="30"/>
      <c r="BG6800" s="30"/>
      <c r="BH6800" s="30"/>
      <c r="BI6800" s="30"/>
      <c r="BJ6800" s="30"/>
      <c r="BK6800" s="30"/>
      <c r="BL6800" s="30"/>
      <c r="BM6800" s="30"/>
      <c r="BN6800" s="30"/>
      <c r="BO6800" s="30"/>
      <c r="BP6800" s="30"/>
      <c r="BQ6800" s="30"/>
      <c r="BR6800" s="30"/>
      <c r="BS6800" s="30"/>
      <c r="BT6800" s="30"/>
      <c r="BU6800" s="30"/>
      <c r="BV6800" s="30"/>
      <c r="BW6800" s="30"/>
      <c r="BX6800" s="30"/>
      <c r="BY6800" s="30"/>
      <c r="BZ6800" s="30"/>
      <c r="CA6800" s="30"/>
      <c r="CB6800" s="30"/>
      <c r="CC6800" s="30"/>
      <c r="CD6800" s="30"/>
      <c r="CE6800" s="30"/>
      <c r="CF6800" s="30"/>
      <c r="CG6800" s="30"/>
      <c r="CH6800" s="30"/>
      <c r="CI6800" s="30"/>
      <c r="CJ6800" s="30"/>
      <c r="CK6800" s="30"/>
      <c r="CL6800" s="30"/>
      <c r="CM6800" s="30"/>
      <c r="CN6800" s="30"/>
      <c r="CO6800" s="30"/>
      <c r="CP6800" s="30"/>
      <c r="CQ6800" s="30"/>
      <c r="CR6800" s="30"/>
      <c r="CS6800" s="30"/>
      <c r="CT6800" s="30"/>
      <c r="CU6800" s="30"/>
      <c r="CV6800" s="30"/>
      <c r="CW6800" s="30"/>
      <c r="CX6800" s="30"/>
      <c r="CY6800" s="30"/>
      <c r="CZ6800" s="30"/>
      <c r="DA6800" s="30"/>
      <c r="DB6800" s="30"/>
      <c r="DC6800" s="30"/>
      <c r="DD6800" s="30"/>
      <c r="DE6800" s="30"/>
      <c r="DF6800" s="30"/>
      <c r="DG6800" s="30"/>
      <c r="DH6800" s="30"/>
      <c r="DI6800" s="30"/>
      <c r="DJ6800" s="30"/>
      <c r="DK6800" s="30"/>
      <c r="DL6800" s="30"/>
      <c r="DM6800" s="30"/>
      <c r="DN6800" s="30"/>
      <c r="DO6800" s="30"/>
      <c r="DP6800" s="30"/>
      <c r="DQ6800" s="30"/>
      <c r="DR6800" s="30"/>
      <c r="DS6800" s="30"/>
      <c r="DT6800" s="30"/>
      <c r="DU6800" s="30"/>
      <c r="DV6800" s="30"/>
      <c r="DW6800" s="30"/>
      <c r="DX6800" s="30"/>
      <c r="DY6800" s="30"/>
      <c r="DZ6800" s="30"/>
      <c r="EA6800" s="30"/>
      <c r="EB6800" s="30"/>
      <c r="EC6800" s="30"/>
      <c r="ED6800" s="30"/>
      <c r="EE6800" s="30"/>
      <c r="EF6800" s="30"/>
      <c r="EG6800" s="30"/>
      <c r="EH6800" s="30"/>
      <c r="EI6800" s="30"/>
      <c r="EJ6800" s="30"/>
      <c r="EK6800" s="30"/>
      <c r="EL6800" s="30"/>
      <c r="EM6800" s="30"/>
      <c r="EN6800" s="30"/>
      <c r="EO6800" s="30"/>
      <c r="EP6800" s="30"/>
      <c r="EQ6800" s="30"/>
      <c r="ER6800" s="30"/>
      <c r="ES6800" s="30"/>
      <c r="ET6800" s="30"/>
      <c r="EU6800" s="30"/>
      <c r="EV6800" s="30"/>
      <c r="EW6800" s="30"/>
      <c r="EX6800" s="30"/>
      <c r="EY6800" s="30"/>
      <c r="EZ6800" s="30"/>
      <c r="FA6800" s="30"/>
      <c r="FB6800" s="30"/>
      <c r="FC6800" s="30"/>
      <c r="FD6800" s="30"/>
      <c r="FE6800" s="30"/>
      <c r="FF6800" s="30"/>
      <c r="FG6800" s="30"/>
      <c r="FH6800" s="30"/>
      <c r="FI6800" s="30"/>
      <c r="FJ6800" s="30"/>
      <c r="FK6800" s="30"/>
      <c r="FL6800" s="30"/>
      <c r="FM6800" s="30"/>
      <c r="FN6800" s="30"/>
      <c r="FO6800" s="30"/>
      <c r="FP6800" s="30"/>
      <c r="FQ6800" s="30"/>
      <c r="FR6800" s="30"/>
      <c r="FS6800" s="30"/>
      <c r="FT6800" s="30"/>
      <c r="FU6800" s="30"/>
      <c r="FV6800" s="30"/>
      <c r="FW6800" s="30"/>
      <c r="FX6800" s="30"/>
      <c r="FY6800" s="30"/>
      <c r="FZ6800" s="30"/>
      <c r="GA6800" s="30"/>
      <c r="GB6800" s="30"/>
      <c r="GC6800" s="30"/>
      <c r="GD6800" s="30"/>
      <c r="GE6800" s="30"/>
      <c r="GF6800" s="30"/>
      <c r="GG6800" s="30"/>
      <c r="GH6800" s="30"/>
      <c r="GI6800" s="30"/>
      <c r="GJ6800" s="30"/>
      <c r="GK6800" s="30"/>
      <c r="GL6800" s="30"/>
      <c r="GM6800" s="30"/>
      <c r="GN6800" s="30"/>
      <c r="GO6800" s="30"/>
      <c r="GP6800" s="30"/>
      <c r="GQ6800" s="30"/>
      <c r="GR6800" s="30"/>
      <c r="GS6800" s="30"/>
      <c r="GT6800" s="30"/>
      <c r="GU6800" s="30"/>
      <c r="GV6800" s="30"/>
      <c r="GW6800" s="30"/>
      <c r="GX6800" s="30"/>
      <c r="GY6800" s="30"/>
      <c r="GZ6800" s="30"/>
      <c r="HA6800" s="30"/>
      <c r="HB6800" s="30"/>
      <c r="HC6800" s="30"/>
      <c r="HD6800" s="30"/>
      <c r="HE6800" s="30"/>
      <c r="HF6800" s="30"/>
      <c r="HG6800" s="30"/>
      <c r="HH6800" s="30"/>
      <c r="HI6800" s="30"/>
      <c r="HJ6800" s="30"/>
      <c r="HK6800" s="30"/>
      <c r="HL6800" s="30"/>
      <c r="HM6800" s="30"/>
      <c r="HN6800" s="30"/>
      <c r="HO6800" s="30"/>
      <c r="HP6800" s="30"/>
      <c r="HQ6800" s="30"/>
      <c r="HR6800" s="30"/>
      <c r="HS6800" s="30"/>
      <c r="HT6800" s="30"/>
      <c r="HU6800" s="30"/>
      <c r="HV6800" s="30"/>
      <c r="HW6800" s="30"/>
    </row>
    <row r="6801" spans="1:231" s="588" customFormat="1">
      <c r="A6801" s="87">
        <v>94</v>
      </c>
      <c r="B6801" s="545" t="s">
        <v>7894</v>
      </c>
      <c r="C6801" s="87" t="s">
        <v>1706</v>
      </c>
      <c r="D6801" s="87" t="s">
        <v>1811</v>
      </c>
      <c r="E6801" s="584">
        <f t="shared" si="436"/>
        <v>5</v>
      </c>
      <c r="F6801" s="192"/>
      <c r="G6801" s="192">
        <v>5</v>
      </c>
      <c r="H6801" s="192"/>
      <c r="I6801" s="30"/>
      <c r="J6801" s="30"/>
      <c r="K6801" s="30"/>
      <c r="L6801" s="30"/>
      <c r="M6801" s="30"/>
      <c r="N6801" s="30"/>
      <c r="O6801" s="30"/>
      <c r="P6801" s="30"/>
      <c r="Q6801" s="30"/>
      <c r="R6801" s="30"/>
      <c r="S6801" s="30"/>
      <c r="T6801" s="30"/>
      <c r="U6801" s="30"/>
      <c r="V6801" s="30"/>
      <c r="W6801" s="30"/>
      <c r="X6801" s="30"/>
      <c r="Y6801" s="30"/>
      <c r="Z6801" s="30"/>
      <c r="AA6801" s="30"/>
      <c r="AB6801" s="30"/>
      <c r="AC6801" s="30"/>
      <c r="AD6801" s="30"/>
      <c r="AE6801" s="30"/>
      <c r="AF6801" s="30"/>
      <c r="AG6801" s="30"/>
      <c r="AH6801" s="30"/>
      <c r="AI6801" s="30"/>
      <c r="AJ6801" s="30"/>
      <c r="AK6801" s="30"/>
      <c r="AL6801" s="30"/>
      <c r="AM6801" s="30"/>
      <c r="AN6801" s="30"/>
      <c r="AO6801" s="30"/>
      <c r="AP6801" s="30"/>
      <c r="AQ6801" s="30"/>
      <c r="AR6801" s="30"/>
      <c r="AS6801" s="30"/>
      <c r="AT6801" s="30"/>
      <c r="AU6801" s="30"/>
      <c r="AV6801" s="30"/>
      <c r="AW6801" s="30"/>
      <c r="AX6801" s="30"/>
      <c r="AY6801" s="30"/>
      <c r="AZ6801" s="30"/>
      <c r="BA6801" s="30"/>
      <c r="BB6801" s="30"/>
      <c r="BC6801" s="30"/>
      <c r="BD6801" s="30"/>
      <c r="BE6801" s="30"/>
      <c r="BF6801" s="30"/>
      <c r="BG6801" s="30"/>
      <c r="BH6801" s="30"/>
      <c r="BI6801" s="30"/>
      <c r="BJ6801" s="30"/>
      <c r="BK6801" s="30"/>
      <c r="BL6801" s="30"/>
      <c r="BM6801" s="30"/>
      <c r="BN6801" s="30"/>
      <c r="BO6801" s="30"/>
      <c r="BP6801" s="30"/>
      <c r="BQ6801" s="30"/>
      <c r="BR6801" s="30"/>
      <c r="BS6801" s="30"/>
      <c r="BT6801" s="30"/>
      <c r="BU6801" s="30"/>
      <c r="BV6801" s="30"/>
      <c r="BW6801" s="30"/>
      <c r="BX6801" s="30"/>
      <c r="BY6801" s="30"/>
      <c r="BZ6801" s="30"/>
      <c r="CA6801" s="30"/>
      <c r="CB6801" s="30"/>
      <c r="CC6801" s="30"/>
      <c r="CD6801" s="30"/>
      <c r="CE6801" s="30"/>
      <c r="CF6801" s="30"/>
      <c r="CG6801" s="30"/>
      <c r="CH6801" s="30"/>
      <c r="CI6801" s="30"/>
      <c r="CJ6801" s="30"/>
      <c r="CK6801" s="30"/>
      <c r="CL6801" s="30"/>
      <c r="CM6801" s="30"/>
      <c r="CN6801" s="30"/>
      <c r="CO6801" s="30"/>
      <c r="CP6801" s="30"/>
      <c r="CQ6801" s="30"/>
      <c r="CR6801" s="30"/>
      <c r="CS6801" s="30"/>
      <c r="CT6801" s="30"/>
      <c r="CU6801" s="30"/>
      <c r="CV6801" s="30"/>
      <c r="CW6801" s="30"/>
      <c r="CX6801" s="30"/>
      <c r="CY6801" s="30"/>
      <c r="CZ6801" s="30"/>
      <c r="DA6801" s="30"/>
      <c r="DB6801" s="30"/>
      <c r="DC6801" s="30"/>
      <c r="DD6801" s="30"/>
      <c r="DE6801" s="30"/>
      <c r="DF6801" s="30"/>
      <c r="DG6801" s="30"/>
      <c r="DH6801" s="30"/>
      <c r="DI6801" s="30"/>
      <c r="DJ6801" s="30"/>
      <c r="DK6801" s="30"/>
      <c r="DL6801" s="30"/>
      <c r="DM6801" s="30"/>
      <c r="DN6801" s="30"/>
      <c r="DO6801" s="30"/>
      <c r="DP6801" s="30"/>
      <c r="DQ6801" s="30"/>
      <c r="DR6801" s="30"/>
      <c r="DS6801" s="30"/>
      <c r="DT6801" s="30"/>
      <c r="DU6801" s="30"/>
      <c r="DV6801" s="30"/>
      <c r="DW6801" s="30"/>
      <c r="DX6801" s="30"/>
      <c r="DY6801" s="30"/>
      <c r="DZ6801" s="30"/>
      <c r="EA6801" s="30"/>
      <c r="EB6801" s="30"/>
      <c r="EC6801" s="30"/>
      <c r="ED6801" s="30"/>
      <c r="EE6801" s="30"/>
      <c r="EF6801" s="30"/>
      <c r="EG6801" s="30"/>
      <c r="EH6801" s="30"/>
      <c r="EI6801" s="30"/>
      <c r="EJ6801" s="30"/>
      <c r="EK6801" s="30"/>
      <c r="EL6801" s="30"/>
      <c r="EM6801" s="30"/>
      <c r="EN6801" s="30"/>
      <c r="EO6801" s="30"/>
      <c r="EP6801" s="30"/>
      <c r="EQ6801" s="30"/>
      <c r="ER6801" s="30"/>
      <c r="ES6801" s="30"/>
      <c r="ET6801" s="30"/>
      <c r="EU6801" s="30"/>
      <c r="EV6801" s="30"/>
      <c r="EW6801" s="30"/>
      <c r="EX6801" s="30"/>
      <c r="EY6801" s="30"/>
      <c r="EZ6801" s="30"/>
      <c r="FA6801" s="30"/>
      <c r="FB6801" s="30"/>
      <c r="FC6801" s="30"/>
      <c r="FD6801" s="30"/>
      <c r="FE6801" s="30"/>
      <c r="FF6801" s="30"/>
      <c r="FG6801" s="30"/>
      <c r="FH6801" s="30"/>
      <c r="FI6801" s="30"/>
      <c r="FJ6801" s="30"/>
      <c r="FK6801" s="30"/>
      <c r="FL6801" s="30"/>
      <c r="FM6801" s="30"/>
      <c r="FN6801" s="30"/>
      <c r="FO6801" s="30"/>
      <c r="FP6801" s="30"/>
      <c r="FQ6801" s="30"/>
      <c r="FR6801" s="30"/>
      <c r="FS6801" s="30"/>
      <c r="FT6801" s="30"/>
      <c r="FU6801" s="30"/>
      <c r="FV6801" s="30"/>
      <c r="FW6801" s="30"/>
      <c r="FX6801" s="30"/>
      <c r="FY6801" s="30"/>
      <c r="FZ6801" s="30"/>
      <c r="GA6801" s="30"/>
      <c r="GB6801" s="30"/>
      <c r="GC6801" s="30"/>
      <c r="GD6801" s="30"/>
      <c r="GE6801" s="30"/>
      <c r="GF6801" s="30"/>
      <c r="GG6801" s="30"/>
      <c r="GH6801" s="30"/>
      <c r="GI6801" s="30"/>
      <c r="GJ6801" s="30"/>
      <c r="GK6801" s="30"/>
      <c r="GL6801" s="30"/>
      <c r="GM6801" s="30"/>
      <c r="GN6801" s="30"/>
      <c r="GO6801" s="30"/>
      <c r="GP6801" s="30"/>
      <c r="GQ6801" s="30"/>
      <c r="GR6801" s="30"/>
      <c r="GS6801" s="30"/>
      <c r="GT6801" s="30"/>
      <c r="GU6801" s="30"/>
      <c r="GV6801" s="30"/>
      <c r="GW6801" s="30"/>
      <c r="GX6801" s="30"/>
      <c r="GY6801" s="30"/>
      <c r="GZ6801" s="30"/>
      <c r="HA6801" s="30"/>
      <c r="HB6801" s="30"/>
      <c r="HC6801" s="30"/>
      <c r="HD6801" s="30"/>
      <c r="HE6801" s="30"/>
      <c r="HF6801" s="30"/>
      <c r="HG6801" s="30"/>
      <c r="HH6801" s="30"/>
      <c r="HI6801" s="30"/>
      <c r="HJ6801" s="30"/>
      <c r="HK6801" s="30"/>
      <c r="HL6801" s="30"/>
      <c r="HM6801" s="30"/>
      <c r="HN6801" s="30"/>
      <c r="HO6801" s="30"/>
      <c r="HP6801" s="30"/>
      <c r="HQ6801" s="30"/>
      <c r="HR6801" s="30"/>
      <c r="HS6801" s="30"/>
      <c r="HT6801" s="30"/>
      <c r="HU6801" s="30"/>
      <c r="HV6801" s="30"/>
      <c r="HW6801" s="30"/>
    </row>
    <row r="6802" spans="1:231" s="588" customFormat="1">
      <c r="A6802" s="87">
        <v>95</v>
      </c>
      <c r="B6802" s="545" t="s">
        <v>7895</v>
      </c>
      <c r="C6802" s="87" t="s">
        <v>1706</v>
      </c>
      <c r="D6802" s="87" t="s">
        <v>1811</v>
      </c>
      <c r="E6802" s="584">
        <f t="shared" si="436"/>
        <v>5</v>
      </c>
      <c r="F6802" s="192"/>
      <c r="G6802" s="192">
        <v>5</v>
      </c>
      <c r="H6802" s="192"/>
      <c r="I6802" s="30"/>
      <c r="J6802" s="30"/>
      <c r="K6802" s="30"/>
      <c r="L6802" s="30"/>
      <c r="M6802" s="30"/>
      <c r="N6802" s="30"/>
      <c r="O6802" s="30"/>
      <c r="P6802" s="30"/>
      <c r="Q6802" s="30"/>
      <c r="R6802" s="30"/>
      <c r="S6802" s="30"/>
      <c r="T6802" s="30"/>
      <c r="U6802" s="30"/>
      <c r="V6802" s="30"/>
      <c r="W6802" s="30"/>
      <c r="X6802" s="30"/>
      <c r="Y6802" s="30"/>
      <c r="Z6802" s="30"/>
      <c r="AA6802" s="30"/>
      <c r="AB6802" s="30"/>
      <c r="AC6802" s="30"/>
      <c r="AD6802" s="30"/>
      <c r="AE6802" s="30"/>
      <c r="AF6802" s="30"/>
      <c r="AG6802" s="30"/>
      <c r="AH6802" s="30"/>
      <c r="AI6802" s="30"/>
      <c r="AJ6802" s="30"/>
      <c r="AK6802" s="30"/>
      <c r="AL6802" s="30"/>
      <c r="AM6802" s="30"/>
      <c r="AN6802" s="30"/>
      <c r="AO6802" s="30"/>
      <c r="AP6802" s="30"/>
      <c r="AQ6802" s="30"/>
      <c r="AR6802" s="30"/>
      <c r="AS6802" s="30"/>
      <c r="AT6802" s="30"/>
      <c r="AU6802" s="30"/>
      <c r="AV6802" s="30"/>
      <c r="AW6802" s="30"/>
      <c r="AX6802" s="30"/>
      <c r="AY6802" s="30"/>
      <c r="AZ6802" s="30"/>
      <c r="BA6802" s="30"/>
      <c r="BB6802" s="30"/>
      <c r="BC6802" s="30"/>
      <c r="BD6802" s="30"/>
      <c r="BE6802" s="30"/>
      <c r="BF6802" s="30"/>
      <c r="BG6802" s="30"/>
      <c r="BH6802" s="30"/>
      <c r="BI6802" s="30"/>
      <c r="BJ6802" s="30"/>
      <c r="BK6802" s="30"/>
      <c r="BL6802" s="30"/>
      <c r="BM6802" s="30"/>
      <c r="BN6802" s="30"/>
      <c r="BO6802" s="30"/>
      <c r="BP6802" s="30"/>
      <c r="BQ6802" s="30"/>
      <c r="BR6802" s="30"/>
      <c r="BS6802" s="30"/>
      <c r="BT6802" s="30"/>
      <c r="BU6802" s="30"/>
      <c r="BV6802" s="30"/>
      <c r="BW6802" s="30"/>
      <c r="BX6802" s="30"/>
      <c r="BY6802" s="30"/>
      <c r="BZ6802" s="30"/>
      <c r="CA6802" s="30"/>
      <c r="CB6802" s="30"/>
      <c r="CC6802" s="30"/>
      <c r="CD6802" s="30"/>
      <c r="CE6802" s="30"/>
      <c r="CF6802" s="30"/>
      <c r="CG6802" s="30"/>
      <c r="CH6802" s="30"/>
      <c r="CI6802" s="30"/>
      <c r="CJ6802" s="30"/>
      <c r="CK6802" s="30"/>
      <c r="CL6802" s="30"/>
      <c r="CM6802" s="30"/>
      <c r="CN6802" s="30"/>
      <c r="CO6802" s="30"/>
      <c r="CP6802" s="30"/>
      <c r="CQ6802" s="30"/>
      <c r="CR6802" s="30"/>
      <c r="CS6802" s="30"/>
      <c r="CT6802" s="30"/>
      <c r="CU6802" s="30"/>
      <c r="CV6802" s="30"/>
      <c r="CW6802" s="30"/>
      <c r="CX6802" s="30"/>
      <c r="CY6802" s="30"/>
      <c r="CZ6802" s="30"/>
      <c r="DA6802" s="30"/>
      <c r="DB6802" s="30"/>
      <c r="DC6802" s="30"/>
      <c r="DD6802" s="30"/>
      <c r="DE6802" s="30"/>
      <c r="DF6802" s="30"/>
      <c r="DG6802" s="30"/>
      <c r="DH6802" s="30"/>
      <c r="DI6802" s="30"/>
      <c r="DJ6802" s="30"/>
      <c r="DK6802" s="30"/>
      <c r="DL6802" s="30"/>
      <c r="DM6802" s="30"/>
      <c r="DN6802" s="30"/>
      <c r="DO6802" s="30"/>
      <c r="DP6802" s="30"/>
      <c r="DQ6802" s="30"/>
      <c r="DR6802" s="30"/>
      <c r="DS6802" s="30"/>
      <c r="DT6802" s="30"/>
      <c r="DU6802" s="30"/>
      <c r="DV6802" s="30"/>
      <c r="DW6802" s="30"/>
      <c r="DX6802" s="30"/>
      <c r="DY6802" s="30"/>
      <c r="DZ6802" s="30"/>
      <c r="EA6802" s="30"/>
      <c r="EB6802" s="30"/>
      <c r="EC6802" s="30"/>
      <c r="ED6802" s="30"/>
      <c r="EE6802" s="30"/>
      <c r="EF6802" s="30"/>
      <c r="EG6802" s="30"/>
      <c r="EH6802" s="30"/>
      <c r="EI6802" s="30"/>
      <c r="EJ6802" s="30"/>
      <c r="EK6802" s="30"/>
      <c r="EL6802" s="30"/>
      <c r="EM6802" s="30"/>
      <c r="EN6802" s="30"/>
      <c r="EO6802" s="30"/>
      <c r="EP6802" s="30"/>
      <c r="EQ6802" s="30"/>
      <c r="ER6802" s="30"/>
      <c r="ES6802" s="30"/>
      <c r="ET6802" s="30"/>
      <c r="EU6802" s="30"/>
      <c r="EV6802" s="30"/>
      <c r="EW6802" s="30"/>
      <c r="EX6802" s="30"/>
      <c r="EY6802" s="30"/>
      <c r="EZ6802" s="30"/>
      <c r="FA6802" s="30"/>
      <c r="FB6802" s="30"/>
      <c r="FC6802" s="30"/>
      <c r="FD6802" s="30"/>
      <c r="FE6802" s="30"/>
      <c r="FF6802" s="30"/>
      <c r="FG6802" s="30"/>
      <c r="FH6802" s="30"/>
      <c r="FI6802" s="30"/>
      <c r="FJ6802" s="30"/>
      <c r="FK6802" s="30"/>
      <c r="FL6802" s="30"/>
      <c r="FM6802" s="30"/>
      <c r="FN6802" s="30"/>
      <c r="FO6802" s="30"/>
      <c r="FP6802" s="30"/>
      <c r="FQ6802" s="30"/>
      <c r="FR6802" s="30"/>
      <c r="FS6802" s="30"/>
      <c r="FT6802" s="30"/>
      <c r="FU6802" s="30"/>
      <c r="FV6802" s="30"/>
      <c r="FW6802" s="30"/>
      <c r="FX6802" s="30"/>
      <c r="FY6802" s="30"/>
      <c r="FZ6802" s="30"/>
      <c r="GA6802" s="30"/>
      <c r="GB6802" s="30"/>
      <c r="GC6802" s="30"/>
      <c r="GD6802" s="30"/>
      <c r="GE6802" s="30"/>
      <c r="GF6802" s="30"/>
      <c r="GG6802" s="30"/>
      <c r="GH6802" s="30"/>
      <c r="GI6802" s="30"/>
      <c r="GJ6802" s="30"/>
      <c r="GK6802" s="30"/>
      <c r="GL6802" s="30"/>
      <c r="GM6802" s="30"/>
      <c r="GN6802" s="30"/>
      <c r="GO6802" s="30"/>
      <c r="GP6802" s="30"/>
      <c r="GQ6802" s="30"/>
      <c r="GR6802" s="30"/>
      <c r="GS6802" s="30"/>
      <c r="GT6802" s="30"/>
      <c r="GU6802" s="30"/>
      <c r="GV6802" s="30"/>
      <c r="GW6802" s="30"/>
      <c r="GX6802" s="30"/>
      <c r="GY6802" s="30"/>
      <c r="GZ6802" s="30"/>
      <c r="HA6802" s="30"/>
      <c r="HB6802" s="30"/>
      <c r="HC6802" s="30"/>
      <c r="HD6802" s="30"/>
      <c r="HE6802" s="30"/>
      <c r="HF6802" s="30"/>
      <c r="HG6802" s="30"/>
      <c r="HH6802" s="30"/>
      <c r="HI6802" s="30"/>
      <c r="HJ6802" s="30"/>
      <c r="HK6802" s="30"/>
      <c r="HL6802" s="30"/>
      <c r="HM6802" s="30"/>
      <c r="HN6802" s="30"/>
      <c r="HO6802" s="30"/>
      <c r="HP6802" s="30"/>
      <c r="HQ6802" s="30"/>
      <c r="HR6802" s="30"/>
      <c r="HS6802" s="30"/>
      <c r="HT6802" s="30"/>
      <c r="HU6802" s="30"/>
      <c r="HV6802" s="30"/>
      <c r="HW6802" s="30"/>
    </row>
    <row r="6803" spans="1:231" s="588" customFormat="1">
      <c r="A6803" s="87">
        <v>96</v>
      </c>
      <c r="B6803" s="545" t="s">
        <v>7896</v>
      </c>
      <c r="C6803" s="87" t="s">
        <v>1706</v>
      </c>
      <c r="D6803" s="87" t="s">
        <v>1811</v>
      </c>
      <c r="E6803" s="584">
        <f t="shared" si="436"/>
        <v>20</v>
      </c>
      <c r="F6803" s="192"/>
      <c r="G6803" s="192">
        <v>20</v>
      </c>
      <c r="H6803" s="192"/>
      <c r="I6803" s="30"/>
      <c r="J6803" s="30"/>
      <c r="K6803" s="30"/>
      <c r="L6803" s="30"/>
      <c r="M6803" s="30"/>
      <c r="N6803" s="30"/>
      <c r="O6803" s="30"/>
      <c r="P6803" s="30"/>
      <c r="Q6803" s="30"/>
      <c r="R6803" s="30"/>
      <c r="S6803" s="30"/>
      <c r="T6803" s="30"/>
      <c r="U6803" s="30"/>
      <c r="V6803" s="30"/>
      <c r="W6803" s="30"/>
      <c r="X6803" s="30"/>
      <c r="Y6803" s="30"/>
      <c r="Z6803" s="30"/>
      <c r="AA6803" s="30"/>
      <c r="AB6803" s="30"/>
      <c r="AC6803" s="30"/>
      <c r="AD6803" s="30"/>
      <c r="AE6803" s="30"/>
      <c r="AF6803" s="30"/>
      <c r="AG6803" s="30"/>
      <c r="AH6803" s="30"/>
      <c r="AI6803" s="30"/>
      <c r="AJ6803" s="30"/>
      <c r="AK6803" s="30"/>
      <c r="AL6803" s="30"/>
      <c r="AM6803" s="30"/>
      <c r="AN6803" s="30"/>
      <c r="AO6803" s="30"/>
      <c r="AP6803" s="30"/>
      <c r="AQ6803" s="30"/>
      <c r="AR6803" s="30"/>
      <c r="AS6803" s="30"/>
      <c r="AT6803" s="30"/>
      <c r="AU6803" s="30"/>
      <c r="AV6803" s="30"/>
      <c r="AW6803" s="30"/>
      <c r="AX6803" s="30"/>
      <c r="AY6803" s="30"/>
      <c r="AZ6803" s="30"/>
      <c r="BA6803" s="30"/>
      <c r="BB6803" s="30"/>
      <c r="BC6803" s="30"/>
      <c r="BD6803" s="30"/>
      <c r="BE6803" s="30"/>
      <c r="BF6803" s="30"/>
      <c r="BG6803" s="30"/>
      <c r="BH6803" s="30"/>
      <c r="BI6803" s="30"/>
      <c r="BJ6803" s="30"/>
      <c r="BK6803" s="30"/>
      <c r="BL6803" s="30"/>
      <c r="BM6803" s="30"/>
      <c r="BN6803" s="30"/>
      <c r="BO6803" s="30"/>
      <c r="BP6803" s="30"/>
      <c r="BQ6803" s="30"/>
      <c r="BR6803" s="30"/>
      <c r="BS6803" s="30"/>
      <c r="BT6803" s="30"/>
      <c r="BU6803" s="30"/>
      <c r="BV6803" s="30"/>
      <c r="BW6803" s="30"/>
      <c r="BX6803" s="30"/>
      <c r="BY6803" s="30"/>
      <c r="BZ6803" s="30"/>
      <c r="CA6803" s="30"/>
      <c r="CB6803" s="30"/>
      <c r="CC6803" s="30"/>
      <c r="CD6803" s="30"/>
      <c r="CE6803" s="30"/>
      <c r="CF6803" s="30"/>
      <c r="CG6803" s="30"/>
      <c r="CH6803" s="30"/>
      <c r="CI6803" s="30"/>
      <c r="CJ6803" s="30"/>
      <c r="CK6803" s="30"/>
      <c r="CL6803" s="30"/>
      <c r="CM6803" s="30"/>
      <c r="CN6803" s="30"/>
      <c r="CO6803" s="30"/>
      <c r="CP6803" s="30"/>
      <c r="CQ6803" s="30"/>
      <c r="CR6803" s="30"/>
      <c r="CS6803" s="30"/>
      <c r="CT6803" s="30"/>
      <c r="CU6803" s="30"/>
      <c r="CV6803" s="30"/>
      <c r="CW6803" s="30"/>
      <c r="CX6803" s="30"/>
      <c r="CY6803" s="30"/>
      <c r="CZ6803" s="30"/>
      <c r="DA6803" s="30"/>
      <c r="DB6803" s="30"/>
      <c r="DC6803" s="30"/>
      <c r="DD6803" s="30"/>
      <c r="DE6803" s="30"/>
      <c r="DF6803" s="30"/>
      <c r="DG6803" s="30"/>
      <c r="DH6803" s="30"/>
      <c r="DI6803" s="30"/>
      <c r="DJ6803" s="30"/>
      <c r="DK6803" s="30"/>
      <c r="DL6803" s="30"/>
      <c r="DM6803" s="30"/>
      <c r="DN6803" s="30"/>
      <c r="DO6803" s="30"/>
      <c r="DP6803" s="30"/>
      <c r="DQ6803" s="30"/>
      <c r="DR6803" s="30"/>
      <c r="DS6803" s="30"/>
      <c r="DT6803" s="30"/>
      <c r="DU6803" s="30"/>
      <c r="DV6803" s="30"/>
      <c r="DW6803" s="30"/>
      <c r="DX6803" s="30"/>
      <c r="DY6803" s="30"/>
      <c r="DZ6803" s="30"/>
      <c r="EA6803" s="30"/>
      <c r="EB6803" s="30"/>
      <c r="EC6803" s="30"/>
      <c r="ED6803" s="30"/>
      <c r="EE6803" s="30"/>
      <c r="EF6803" s="30"/>
      <c r="EG6803" s="30"/>
      <c r="EH6803" s="30"/>
      <c r="EI6803" s="30"/>
      <c r="EJ6803" s="30"/>
      <c r="EK6803" s="30"/>
      <c r="EL6803" s="30"/>
      <c r="EM6803" s="30"/>
      <c r="EN6803" s="30"/>
      <c r="EO6803" s="30"/>
      <c r="EP6803" s="30"/>
      <c r="EQ6803" s="30"/>
      <c r="ER6803" s="30"/>
      <c r="ES6803" s="30"/>
      <c r="ET6803" s="30"/>
      <c r="EU6803" s="30"/>
      <c r="EV6803" s="30"/>
      <c r="EW6803" s="30"/>
      <c r="EX6803" s="30"/>
      <c r="EY6803" s="30"/>
      <c r="EZ6803" s="30"/>
      <c r="FA6803" s="30"/>
      <c r="FB6803" s="30"/>
      <c r="FC6803" s="30"/>
      <c r="FD6803" s="30"/>
      <c r="FE6803" s="30"/>
      <c r="FF6803" s="30"/>
      <c r="FG6803" s="30"/>
      <c r="FH6803" s="30"/>
      <c r="FI6803" s="30"/>
      <c r="FJ6803" s="30"/>
      <c r="FK6803" s="30"/>
      <c r="FL6803" s="30"/>
      <c r="FM6803" s="30"/>
      <c r="FN6803" s="30"/>
      <c r="FO6803" s="30"/>
      <c r="FP6803" s="30"/>
      <c r="FQ6803" s="30"/>
      <c r="FR6803" s="30"/>
      <c r="FS6803" s="30"/>
      <c r="FT6803" s="30"/>
      <c r="FU6803" s="30"/>
      <c r="FV6803" s="30"/>
      <c r="FW6803" s="30"/>
      <c r="FX6803" s="30"/>
      <c r="FY6803" s="30"/>
      <c r="FZ6803" s="30"/>
      <c r="GA6803" s="30"/>
      <c r="GB6803" s="30"/>
      <c r="GC6803" s="30"/>
      <c r="GD6803" s="30"/>
      <c r="GE6803" s="30"/>
      <c r="GF6803" s="30"/>
      <c r="GG6803" s="30"/>
      <c r="GH6803" s="30"/>
      <c r="GI6803" s="30"/>
      <c r="GJ6803" s="30"/>
      <c r="GK6803" s="30"/>
      <c r="GL6803" s="30"/>
      <c r="GM6803" s="30"/>
      <c r="GN6803" s="30"/>
      <c r="GO6803" s="30"/>
      <c r="GP6803" s="30"/>
      <c r="GQ6803" s="30"/>
      <c r="GR6803" s="30"/>
      <c r="GS6803" s="30"/>
      <c r="GT6803" s="30"/>
      <c r="GU6803" s="30"/>
      <c r="GV6803" s="30"/>
      <c r="GW6803" s="30"/>
      <c r="GX6803" s="30"/>
      <c r="GY6803" s="30"/>
      <c r="GZ6803" s="30"/>
      <c r="HA6803" s="30"/>
      <c r="HB6803" s="30"/>
      <c r="HC6803" s="30"/>
      <c r="HD6803" s="30"/>
      <c r="HE6803" s="30"/>
      <c r="HF6803" s="30"/>
      <c r="HG6803" s="30"/>
      <c r="HH6803" s="30"/>
      <c r="HI6803" s="30"/>
      <c r="HJ6803" s="30"/>
      <c r="HK6803" s="30"/>
      <c r="HL6803" s="30"/>
      <c r="HM6803" s="30"/>
      <c r="HN6803" s="30"/>
      <c r="HO6803" s="30"/>
      <c r="HP6803" s="30"/>
      <c r="HQ6803" s="30"/>
      <c r="HR6803" s="30"/>
      <c r="HS6803" s="30"/>
      <c r="HT6803" s="30"/>
      <c r="HU6803" s="30"/>
      <c r="HV6803" s="30"/>
      <c r="HW6803" s="30"/>
    </row>
    <row r="6804" spans="1:231" s="588" customFormat="1">
      <c r="A6804" s="87">
        <v>97</v>
      </c>
      <c r="B6804" s="587" t="s">
        <v>7897</v>
      </c>
      <c r="C6804" s="590" t="s">
        <v>7898</v>
      </c>
      <c r="D6804" s="590" t="s">
        <v>1808</v>
      </c>
      <c r="E6804" s="584">
        <f t="shared" si="436"/>
        <v>0</v>
      </c>
      <c r="F6804" s="192"/>
      <c r="G6804" s="192"/>
      <c r="H6804" s="192"/>
      <c r="I6804" s="30"/>
      <c r="J6804" s="30"/>
      <c r="K6804" s="30"/>
      <c r="L6804" s="30"/>
      <c r="M6804" s="30"/>
      <c r="N6804" s="30"/>
      <c r="O6804" s="30"/>
      <c r="P6804" s="30"/>
      <c r="Q6804" s="30"/>
      <c r="R6804" s="30"/>
      <c r="S6804" s="30"/>
      <c r="T6804" s="30"/>
      <c r="U6804" s="30"/>
      <c r="V6804" s="30"/>
      <c r="W6804" s="30"/>
      <c r="X6804" s="30"/>
      <c r="Y6804" s="30"/>
      <c r="Z6804" s="30"/>
      <c r="AA6804" s="30"/>
      <c r="AB6804" s="30"/>
      <c r="AC6804" s="30"/>
      <c r="AD6804" s="30"/>
      <c r="AE6804" s="30"/>
      <c r="AF6804" s="30"/>
      <c r="AG6804" s="30"/>
      <c r="AH6804" s="30"/>
      <c r="AI6804" s="30"/>
      <c r="AJ6804" s="30"/>
      <c r="AK6804" s="30"/>
      <c r="AL6804" s="30"/>
      <c r="AM6804" s="30"/>
      <c r="AN6804" s="30"/>
      <c r="AO6804" s="30"/>
      <c r="AP6804" s="30"/>
      <c r="AQ6804" s="30"/>
      <c r="AR6804" s="30"/>
      <c r="AS6804" s="30"/>
      <c r="AT6804" s="30"/>
      <c r="AU6804" s="30"/>
      <c r="AV6804" s="30"/>
      <c r="AW6804" s="30"/>
      <c r="AX6804" s="30"/>
      <c r="AY6804" s="30"/>
      <c r="AZ6804" s="30"/>
      <c r="BA6804" s="30"/>
      <c r="BB6804" s="30"/>
      <c r="BC6804" s="30"/>
      <c r="BD6804" s="30"/>
      <c r="BE6804" s="30"/>
      <c r="BF6804" s="30"/>
      <c r="BG6804" s="30"/>
      <c r="BH6804" s="30"/>
      <c r="BI6804" s="30"/>
      <c r="BJ6804" s="30"/>
      <c r="BK6804" s="30"/>
      <c r="BL6804" s="30"/>
      <c r="BM6804" s="30"/>
      <c r="BN6804" s="30"/>
      <c r="BO6804" s="30"/>
      <c r="BP6804" s="30"/>
      <c r="BQ6804" s="30"/>
      <c r="BR6804" s="30"/>
      <c r="BS6804" s="30"/>
      <c r="BT6804" s="30"/>
      <c r="BU6804" s="30"/>
      <c r="BV6804" s="30"/>
      <c r="BW6804" s="30"/>
      <c r="BX6804" s="30"/>
      <c r="BY6804" s="30"/>
      <c r="BZ6804" s="30"/>
      <c r="CA6804" s="30"/>
      <c r="CB6804" s="30"/>
      <c r="CC6804" s="30"/>
      <c r="CD6804" s="30"/>
      <c r="CE6804" s="30"/>
      <c r="CF6804" s="30"/>
      <c r="CG6804" s="30"/>
      <c r="CH6804" s="30"/>
      <c r="CI6804" s="30"/>
      <c r="CJ6804" s="30"/>
      <c r="CK6804" s="30"/>
      <c r="CL6804" s="30"/>
      <c r="CM6804" s="30"/>
      <c r="CN6804" s="30"/>
      <c r="CO6804" s="30"/>
      <c r="CP6804" s="30"/>
      <c r="CQ6804" s="30"/>
      <c r="CR6804" s="30"/>
      <c r="CS6804" s="30"/>
      <c r="CT6804" s="30"/>
      <c r="CU6804" s="30"/>
      <c r="CV6804" s="30"/>
      <c r="CW6804" s="30"/>
      <c r="CX6804" s="30"/>
      <c r="CY6804" s="30"/>
      <c r="CZ6804" s="30"/>
      <c r="DA6804" s="30"/>
      <c r="DB6804" s="30"/>
      <c r="DC6804" s="30"/>
      <c r="DD6804" s="30"/>
      <c r="DE6804" s="30"/>
      <c r="DF6804" s="30"/>
      <c r="DG6804" s="30"/>
      <c r="DH6804" s="30"/>
      <c r="DI6804" s="30"/>
      <c r="DJ6804" s="30"/>
      <c r="DK6804" s="30"/>
      <c r="DL6804" s="30"/>
      <c r="DM6804" s="30"/>
      <c r="DN6804" s="30"/>
      <c r="DO6804" s="30"/>
      <c r="DP6804" s="30"/>
      <c r="DQ6804" s="30"/>
      <c r="DR6804" s="30"/>
      <c r="DS6804" s="30"/>
      <c r="DT6804" s="30"/>
      <c r="DU6804" s="30"/>
      <c r="DV6804" s="30"/>
      <c r="DW6804" s="30"/>
      <c r="DX6804" s="30"/>
      <c r="DY6804" s="30"/>
      <c r="DZ6804" s="30"/>
      <c r="EA6804" s="30"/>
      <c r="EB6804" s="30"/>
      <c r="EC6804" s="30"/>
      <c r="ED6804" s="30"/>
      <c r="EE6804" s="30"/>
      <c r="EF6804" s="30"/>
      <c r="EG6804" s="30"/>
      <c r="EH6804" s="30"/>
      <c r="EI6804" s="30"/>
      <c r="EJ6804" s="30"/>
      <c r="EK6804" s="30"/>
      <c r="EL6804" s="30"/>
      <c r="EM6804" s="30"/>
      <c r="EN6804" s="30"/>
      <c r="EO6804" s="30"/>
      <c r="EP6804" s="30"/>
      <c r="EQ6804" s="30"/>
      <c r="ER6804" s="30"/>
      <c r="ES6804" s="30"/>
      <c r="ET6804" s="30"/>
      <c r="EU6804" s="30"/>
      <c r="EV6804" s="30"/>
      <c r="EW6804" s="30"/>
      <c r="EX6804" s="30"/>
      <c r="EY6804" s="30"/>
      <c r="EZ6804" s="30"/>
      <c r="FA6804" s="30"/>
      <c r="FB6804" s="30"/>
      <c r="FC6804" s="30"/>
      <c r="FD6804" s="30"/>
      <c r="FE6804" s="30"/>
      <c r="FF6804" s="30"/>
      <c r="FG6804" s="30"/>
      <c r="FH6804" s="30"/>
      <c r="FI6804" s="30"/>
      <c r="FJ6804" s="30"/>
      <c r="FK6804" s="30"/>
      <c r="FL6804" s="30"/>
      <c r="FM6804" s="30"/>
      <c r="FN6804" s="30"/>
      <c r="FO6804" s="30"/>
      <c r="FP6804" s="30"/>
      <c r="FQ6804" s="30"/>
      <c r="FR6804" s="30"/>
      <c r="FS6804" s="30"/>
      <c r="FT6804" s="30"/>
      <c r="FU6804" s="30"/>
      <c r="FV6804" s="30"/>
      <c r="FW6804" s="30"/>
      <c r="FX6804" s="30"/>
      <c r="FY6804" s="30"/>
      <c r="FZ6804" s="30"/>
      <c r="GA6804" s="30"/>
      <c r="GB6804" s="30"/>
      <c r="GC6804" s="30"/>
      <c r="GD6804" s="30"/>
      <c r="GE6804" s="30"/>
      <c r="GF6804" s="30"/>
      <c r="GG6804" s="30"/>
      <c r="GH6804" s="30"/>
      <c r="GI6804" s="30"/>
      <c r="GJ6804" s="30"/>
      <c r="GK6804" s="30"/>
      <c r="GL6804" s="30"/>
      <c r="GM6804" s="30"/>
      <c r="GN6804" s="30"/>
      <c r="GO6804" s="30"/>
      <c r="GP6804" s="30"/>
      <c r="GQ6804" s="30"/>
      <c r="GR6804" s="30"/>
      <c r="GS6804" s="30"/>
      <c r="GT6804" s="30"/>
      <c r="GU6804" s="30"/>
      <c r="GV6804" s="30"/>
      <c r="GW6804" s="30"/>
      <c r="GX6804" s="30"/>
      <c r="GY6804" s="30"/>
      <c r="GZ6804" s="30"/>
      <c r="HA6804" s="30"/>
      <c r="HB6804" s="30"/>
      <c r="HC6804" s="30"/>
      <c r="HD6804" s="30"/>
      <c r="HE6804" s="30"/>
      <c r="HF6804" s="30"/>
      <c r="HG6804" s="30"/>
      <c r="HH6804" s="30"/>
      <c r="HI6804" s="30"/>
      <c r="HJ6804" s="30"/>
      <c r="HK6804" s="30"/>
      <c r="HL6804" s="30"/>
      <c r="HM6804" s="30"/>
      <c r="HN6804" s="30"/>
      <c r="HO6804" s="30"/>
      <c r="HP6804" s="30"/>
      <c r="HQ6804" s="30"/>
      <c r="HR6804" s="30"/>
      <c r="HS6804" s="30"/>
      <c r="HT6804" s="30"/>
      <c r="HU6804" s="30"/>
      <c r="HV6804" s="30"/>
      <c r="HW6804" s="30"/>
    </row>
    <row r="6805" spans="1:231" s="588" customFormat="1">
      <c r="A6805" s="87">
        <v>98</v>
      </c>
      <c r="B6805" s="587" t="s">
        <v>7899</v>
      </c>
      <c r="C6805" s="590" t="s">
        <v>5581</v>
      </c>
      <c r="D6805" s="590" t="s">
        <v>1812</v>
      </c>
      <c r="E6805" s="584">
        <f t="shared" si="436"/>
        <v>0</v>
      </c>
      <c r="F6805" s="192"/>
      <c r="G6805" s="192"/>
      <c r="H6805" s="192"/>
      <c r="I6805" s="30"/>
      <c r="J6805" s="30"/>
      <c r="K6805" s="30"/>
      <c r="L6805" s="30"/>
      <c r="M6805" s="30"/>
      <c r="N6805" s="30"/>
      <c r="O6805" s="30"/>
      <c r="P6805" s="30"/>
      <c r="Q6805" s="30"/>
      <c r="R6805" s="30"/>
      <c r="S6805" s="30"/>
      <c r="T6805" s="30"/>
      <c r="U6805" s="30"/>
      <c r="V6805" s="30"/>
      <c r="W6805" s="30"/>
      <c r="X6805" s="30"/>
      <c r="Y6805" s="30"/>
      <c r="Z6805" s="30"/>
      <c r="AA6805" s="30"/>
      <c r="AB6805" s="30"/>
      <c r="AC6805" s="30"/>
      <c r="AD6805" s="30"/>
      <c r="AE6805" s="30"/>
      <c r="AF6805" s="30"/>
      <c r="AG6805" s="30"/>
      <c r="AH6805" s="30"/>
      <c r="AI6805" s="30"/>
      <c r="AJ6805" s="30"/>
      <c r="AK6805" s="30"/>
      <c r="AL6805" s="30"/>
      <c r="AM6805" s="30"/>
      <c r="AN6805" s="30"/>
      <c r="AO6805" s="30"/>
      <c r="AP6805" s="30"/>
      <c r="AQ6805" s="30"/>
      <c r="AR6805" s="30"/>
      <c r="AS6805" s="30"/>
      <c r="AT6805" s="30"/>
      <c r="AU6805" s="30"/>
      <c r="AV6805" s="30"/>
      <c r="AW6805" s="30"/>
      <c r="AX6805" s="30"/>
      <c r="AY6805" s="30"/>
      <c r="AZ6805" s="30"/>
      <c r="BA6805" s="30"/>
      <c r="BB6805" s="30"/>
      <c r="BC6805" s="30"/>
      <c r="BD6805" s="30"/>
      <c r="BE6805" s="30"/>
      <c r="BF6805" s="30"/>
      <c r="BG6805" s="30"/>
      <c r="BH6805" s="30"/>
      <c r="BI6805" s="30"/>
      <c r="BJ6805" s="30"/>
      <c r="BK6805" s="30"/>
      <c r="BL6805" s="30"/>
      <c r="BM6805" s="30"/>
      <c r="BN6805" s="30"/>
      <c r="BO6805" s="30"/>
      <c r="BP6805" s="30"/>
      <c r="BQ6805" s="30"/>
      <c r="BR6805" s="30"/>
      <c r="BS6805" s="30"/>
      <c r="BT6805" s="30"/>
      <c r="BU6805" s="30"/>
      <c r="BV6805" s="30"/>
      <c r="BW6805" s="30"/>
      <c r="BX6805" s="30"/>
      <c r="BY6805" s="30"/>
      <c r="BZ6805" s="30"/>
      <c r="CA6805" s="30"/>
      <c r="CB6805" s="30"/>
      <c r="CC6805" s="30"/>
      <c r="CD6805" s="30"/>
      <c r="CE6805" s="30"/>
      <c r="CF6805" s="30"/>
      <c r="CG6805" s="30"/>
      <c r="CH6805" s="30"/>
      <c r="CI6805" s="30"/>
      <c r="CJ6805" s="30"/>
      <c r="CK6805" s="30"/>
      <c r="CL6805" s="30"/>
      <c r="CM6805" s="30"/>
      <c r="CN6805" s="30"/>
      <c r="CO6805" s="30"/>
      <c r="CP6805" s="30"/>
      <c r="CQ6805" s="30"/>
      <c r="CR6805" s="30"/>
      <c r="CS6805" s="30"/>
      <c r="CT6805" s="30"/>
      <c r="CU6805" s="30"/>
      <c r="CV6805" s="30"/>
      <c r="CW6805" s="30"/>
      <c r="CX6805" s="30"/>
      <c r="CY6805" s="30"/>
      <c r="CZ6805" s="30"/>
      <c r="DA6805" s="30"/>
      <c r="DB6805" s="30"/>
      <c r="DC6805" s="30"/>
      <c r="DD6805" s="30"/>
      <c r="DE6805" s="30"/>
      <c r="DF6805" s="30"/>
      <c r="DG6805" s="30"/>
      <c r="DH6805" s="30"/>
      <c r="DI6805" s="30"/>
      <c r="DJ6805" s="30"/>
      <c r="DK6805" s="30"/>
      <c r="DL6805" s="30"/>
      <c r="DM6805" s="30"/>
      <c r="DN6805" s="30"/>
      <c r="DO6805" s="30"/>
      <c r="DP6805" s="30"/>
      <c r="DQ6805" s="30"/>
      <c r="DR6805" s="30"/>
      <c r="DS6805" s="30"/>
      <c r="DT6805" s="30"/>
      <c r="DU6805" s="30"/>
      <c r="DV6805" s="30"/>
      <c r="DW6805" s="30"/>
      <c r="DX6805" s="30"/>
      <c r="DY6805" s="30"/>
      <c r="DZ6805" s="30"/>
      <c r="EA6805" s="30"/>
      <c r="EB6805" s="30"/>
      <c r="EC6805" s="30"/>
      <c r="ED6805" s="30"/>
      <c r="EE6805" s="30"/>
      <c r="EF6805" s="30"/>
      <c r="EG6805" s="30"/>
      <c r="EH6805" s="30"/>
      <c r="EI6805" s="30"/>
      <c r="EJ6805" s="30"/>
      <c r="EK6805" s="30"/>
      <c r="EL6805" s="30"/>
      <c r="EM6805" s="30"/>
      <c r="EN6805" s="30"/>
      <c r="EO6805" s="30"/>
      <c r="EP6805" s="30"/>
      <c r="EQ6805" s="30"/>
      <c r="ER6805" s="30"/>
      <c r="ES6805" s="30"/>
      <c r="ET6805" s="30"/>
      <c r="EU6805" s="30"/>
      <c r="EV6805" s="30"/>
      <c r="EW6805" s="30"/>
      <c r="EX6805" s="30"/>
      <c r="EY6805" s="30"/>
      <c r="EZ6805" s="30"/>
      <c r="FA6805" s="30"/>
      <c r="FB6805" s="30"/>
      <c r="FC6805" s="30"/>
      <c r="FD6805" s="30"/>
      <c r="FE6805" s="30"/>
      <c r="FF6805" s="30"/>
      <c r="FG6805" s="30"/>
      <c r="FH6805" s="30"/>
      <c r="FI6805" s="30"/>
      <c r="FJ6805" s="30"/>
      <c r="FK6805" s="30"/>
      <c r="FL6805" s="30"/>
      <c r="FM6805" s="30"/>
      <c r="FN6805" s="30"/>
      <c r="FO6805" s="30"/>
      <c r="FP6805" s="30"/>
      <c r="FQ6805" s="30"/>
      <c r="FR6805" s="30"/>
      <c r="FS6805" s="30"/>
      <c r="FT6805" s="30"/>
      <c r="FU6805" s="30"/>
      <c r="FV6805" s="30"/>
      <c r="FW6805" s="30"/>
      <c r="FX6805" s="30"/>
      <c r="FY6805" s="30"/>
      <c r="FZ6805" s="30"/>
      <c r="GA6805" s="30"/>
      <c r="GB6805" s="30"/>
      <c r="GC6805" s="30"/>
      <c r="GD6805" s="30"/>
      <c r="GE6805" s="30"/>
      <c r="GF6805" s="30"/>
      <c r="GG6805" s="30"/>
      <c r="GH6805" s="30"/>
      <c r="GI6805" s="30"/>
      <c r="GJ6805" s="30"/>
      <c r="GK6805" s="30"/>
      <c r="GL6805" s="30"/>
      <c r="GM6805" s="30"/>
      <c r="GN6805" s="30"/>
      <c r="GO6805" s="30"/>
      <c r="GP6805" s="30"/>
      <c r="GQ6805" s="30"/>
      <c r="GR6805" s="30"/>
      <c r="GS6805" s="30"/>
      <c r="GT6805" s="30"/>
      <c r="GU6805" s="30"/>
      <c r="GV6805" s="30"/>
      <c r="GW6805" s="30"/>
      <c r="GX6805" s="30"/>
      <c r="GY6805" s="30"/>
      <c r="GZ6805" s="30"/>
      <c r="HA6805" s="30"/>
      <c r="HB6805" s="30"/>
      <c r="HC6805" s="30"/>
      <c r="HD6805" s="30"/>
      <c r="HE6805" s="30"/>
      <c r="HF6805" s="30"/>
      <c r="HG6805" s="30"/>
      <c r="HH6805" s="30"/>
      <c r="HI6805" s="30"/>
      <c r="HJ6805" s="30"/>
      <c r="HK6805" s="30"/>
      <c r="HL6805" s="30"/>
      <c r="HM6805" s="30"/>
      <c r="HN6805" s="30"/>
      <c r="HO6805" s="30"/>
      <c r="HP6805" s="30"/>
      <c r="HQ6805" s="30"/>
      <c r="HR6805" s="30"/>
      <c r="HS6805" s="30"/>
      <c r="HT6805" s="30"/>
      <c r="HU6805" s="30"/>
      <c r="HV6805" s="30"/>
      <c r="HW6805" s="30"/>
    </row>
    <row r="6806" spans="1:231" s="588" customFormat="1">
      <c r="A6806" s="87">
        <v>99</v>
      </c>
      <c r="B6806" s="587" t="s">
        <v>7900</v>
      </c>
      <c r="C6806" s="590" t="s">
        <v>376</v>
      </c>
      <c r="D6806" s="87" t="s">
        <v>1811</v>
      </c>
      <c r="E6806" s="584">
        <f t="shared" si="436"/>
        <v>0</v>
      </c>
      <c r="F6806" s="192"/>
      <c r="G6806" s="192"/>
      <c r="H6806" s="192"/>
      <c r="I6806" s="30"/>
      <c r="J6806" s="30"/>
      <c r="K6806" s="30"/>
      <c r="L6806" s="30"/>
      <c r="M6806" s="30"/>
      <c r="N6806" s="30"/>
      <c r="O6806" s="30"/>
      <c r="P6806" s="30"/>
      <c r="Q6806" s="30"/>
      <c r="R6806" s="30"/>
      <c r="S6806" s="30"/>
      <c r="T6806" s="30"/>
      <c r="U6806" s="30"/>
      <c r="V6806" s="30"/>
      <c r="W6806" s="30"/>
      <c r="X6806" s="30"/>
      <c r="Y6806" s="30"/>
      <c r="Z6806" s="30"/>
      <c r="AA6806" s="30"/>
      <c r="AB6806" s="30"/>
      <c r="AC6806" s="30"/>
      <c r="AD6806" s="30"/>
      <c r="AE6806" s="30"/>
      <c r="AF6806" s="30"/>
      <c r="AG6806" s="30"/>
      <c r="AH6806" s="30"/>
      <c r="AI6806" s="30"/>
      <c r="AJ6806" s="30"/>
      <c r="AK6806" s="30"/>
      <c r="AL6806" s="30"/>
      <c r="AM6806" s="30"/>
      <c r="AN6806" s="30"/>
      <c r="AO6806" s="30"/>
      <c r="AP6806" s="30"/>
      <c r="AQ6806" s="30"/>
      <c r="AR6806" s="30"/>
      <c r="AS6806" s="30"/>
      <c r="AT6806" s="30"/>
      <c r="AU6806" s="30"/>
      <c r="AV6806" s="30"/>
      <c r="AW6806" s="30"/>
      <c r="AX6806" s="30"/>
      <c r="AY6806" s="30"/>
      <c r="AZ6806" s="30"/>
      <c r="BA6806" s="30"/>
      <c r="BB6806" s="30"/>
      <c r="BC6806" s="30"/>
      <c r="BD6806" s="30"/>
      <c r="BE6806" s="30"/>
      <c r="BF6806" s="30"/>
      <c r="BG6806" s="30"/>
      <c r="BH6806" s="30"/>
      <c r="BI6806" s="30"/>
      <c r="BJ6806" s="30"/>
      <c r="BK6806" s="30"/>
      <c r="BL6806" s="30"/>
      <c r="BM6806" s="30"/>
      <c r="BN6806" s="30"/>
      <c r="BO6806" s="30"/>
      <c r="BP6806" s="30"/>
      <c r="BQ6806" s="30"/>
      <c r="BR6806" s="30"/>
      <c r="BS6806" s="30"/>
      <c r="BT6806" s="30"/>
      <c r="BU6806" s="30"/>
      <c r="BV6806" s="30"/>
      <c r="BW6806" s="30"/>
      <c r="BX6806" s="30"/>
      <c r="BY6806" s="30"/>
      <c r="BZ6806" s="30"/>
      <c r="CA6806" s="30"/>
      <c r="CB6806" s="30"/>
      <c r="CC6806" s="30"/>
      <c r="CD6806" s="30"/>
      <c r="CE6806" s="30"/>
      <c r="CF6806" s="30"/>
      <c r="CG6806" s="30"/>
      <c r="CH6806" s="30"/>
      <c r="CI6806" s="30"/>
      <c r="CJ6806" s="30"/>
      <c r="CK6806" s="30"/>
      <c r="CL6806" s="30"/>
      <c r="CM6806" s="30"/>
      <c r="CN6806" s="30"/>
      <c r="CO6806" s="30"/>
      <c r="CP6806" s="30"/>
      <c r="CQ6806" s="30"/>
      <c r="CR6806" s="30"/>
      <c r="CS6806" s="30"/>
      <c r="CT6806" s="30"/>
      <c r="CU6806" s="30"/>
      <c r="CV6806" s="30"/>
      <c r="CW6806" s="30"/>
      <c r="CX6806" s="30"/>
      <c r="CY6806" s="30"/>
      <c r="CZ6806" s="30"/>
      <c r="DA6806" s="30"/>
      <c r="DB6806" s="30"/>
      <c r="DC6806" s="30"/>
      <c r="DD6806" s="30"/>
      <c r="DE6806" s="30"/>
      <c r="DF6806" s="30"/>
      <c r="DG6806" s="30"/>
      <c r="DH6806" s="30"/>
      <c r="DI6806" s="30"/>
      <c r="DJ6806" s="30"/>
      <c r="DK6806" s="30"/>
      <c r="DL6806" s="30"/>
      <c r="DM6806" s="30"/>
      <c r="DN6806" s="30"/>
      <c r="DO6806" s="30"/>
      <c r="DP6806" s="30"/>
      <c r="DQ6806" s="30"/>
      <c r="DR6806" s="30"/>
      <c r="DS6806" s="30"/>
      <c r="DT6806" s="30"/>
      <c r="DU6806" s="30"/>
      <c r="DV6806" s="30"/>
      <c r="DW6806" s="30"/>
      <c r="DX6806" s="30"/>
      <c r="DY6806" s="30"/>
      <c r="DZ6806" s="30"/>
      <c r="EA6806" s="30"/>
      <c r="EB6806" s="30"/>
      <c r="EC6806" s="30"/>
      <c r="ED6806" s="30"/>
      <c r="EE6806" s="30"/>
      <c r="EF6806" s="30"/>
      <c r="EG6806" s="30"/>
      <c r="EH6806" s="30"/>
      <c r="EI6806" s="30"/>
      <c r="EJ6806" s="30"/>
      <c r="EK6806" s="30"/>
      <c r="EL6806" s="30"/>
      <c r="EM6806" s="30"/>
      <c r="EN6806" s="30"/>
      <c r="EO6806" s="30"/>
      <c r="EP6806" s="30"/>
      <c r="EQ6806" s="30"/>
      <c r="ER6806" s="30"/>
      <c r="ES6806" s="30"/>
      <c r="ET6806" s="30"/>
      <c r="EU6806" s="30"/>
      <c r="EV6806" s="30"/>
      <c r="EW6806" s="30"/>
      <c r="EX6806" s="30"/>
      <c r="EY6806" s="30"/>
      <c r="EZ6806" s="30"/>
      <c r="FA6806" s="30"/>
      <c r="FB6806" s="30"/>
      <c r="FC6806" s="30"/>
      <c r="FD6806" s="30"/>
      <c r="FE6806" s="30"/>
      <c r="FF6806" s="30"/>
      <c r="FG6806" s="30"/>
      <c r="FH6806" s="30"/>
      <c r="FI6806" s="30"/>
      <c r="FJ6806" s="30"/>
      <c r="FK6806" s="30"/>
      <c r="FL6806" s="30"/>
      <c r="FM6806" s="30"/>
      <c r="FN6806" s="30"/>
      <c r="FO6806" s="30"/>
      <c r="FP6806" s="30"/>
      <c r="FQ6806" s="30"/>
      <c r="FR6806" s="30"/>
      <c r="FS6806" s="30"/>
      <c r="FT6806" s="30"/>
      <c r="FU6806" s="30"/>
      <c r="FV6806" s="30"/>
      <c r="FW6806" s="30"/>
      <c r="FX6806" s="30"/>
      <c r="FY6806" s="30"/>
      <c r="FZ6806" s="30"/>
      <c r="GA6806" s="30"/>
      <c r="GB6806" s="30"/>
      <c r="GC6806" s="30"/>
      <c r="GD6806" s="30"/>
      <c r="GE6806" s="30"/>
      <c r="GF6806" s="30"/>
      <c r="GG6806" s="30"/>
      <c r="GH6806" s="30"/>
      <c r="GI6806" s="30"/>
      <c r="GJ6806" s="30"/>
      <c r="GK6806" s="30"/>
      <c r="GL6806" s="30"/>
      <c r="GM6806" s="30"/>
      <c r="GN6806" s="30"/>
      <c r="GO6806" s="30"/>
      <c r="GP6806" s="30"/>
      <c r="GQ6806" s="30"/>
      <c r="GR6806" s="30"/>
      <c r="GS6806" s="30"/>
      <c r="GT6806" s="30"/>
      <c r="GU6806" s="30"/>
      <c r="GV6806" s="30"/>
      <c r="GW6806" s="30"/>
      <c r="GX6806" s="30"/>
      <c r="GY6806" s="30"/>
      <c r="GZ6806" s="30"/>
      <c r="HA6806" s="30"/>
      <c r="HB6806" s="30"/>
      <c r="HC6806" s="30"/>
      <c r="HD6806" s="30"/>
      <c r="HE6806" s="30"/>
      <c r="HF6806" s="30"/>
      <c r="HG6806" s="30"/>
      <c r="HH6806" s="30"/>
      <c r="HI6806" s="30"/>
      <c r="HJ6806" s="30"/>
      <c r="HK6806" s="30"/>
      <c r="HL6806" s="30"/>
      <c r="HM6806" s="30"/>
      <c r="HN6806" s="30"/>
      <c r="HO6806" s="30"/>
      <c r="HP6806" s="30"/>
      <c r="HQ6806" s="30"/>
      <c r="HR6806" s="30"/>
      <c r="HS6806" s="30"/>
      <c r="HT6806" s="30"/>
      <c r="HU6806" s="30"/>
      <c r="HV6806" s="30"/>
      <c r="HW6806" s="30"/>
    </row>
    <row r="6807" spans="1:231" s="588" customFormat="1">
      <c r="A6807" s="87">
        <v>100</v>
      </c>
      <c r="B6807" s="587" t="s">
        <v>7901</v>
      </c>
      <c r="C6807" s="590" t="s">
        <v>376</v>
      </c>
      <c r="D6807" s="87" t="s">
        <v>1811</v>
      </c>
      <c r="E6807" s="584">
        <f t="shared" si="436"/>
        <v>0</v>
      </c>
      <c r="F6807" s="192"/>
      <c r="G6807" s="192"/>
      <c r="H6807" s="192"/>
      <c r="I6807" s="30"/>
      <c r="J6807" s="30"/>
      <c r="K6807" s="30"/>
      <c r="L6807" s="30"/>
      <c r="M6807" s="30"/>
      <c r="N6807" s="30"/>
      <c r="O6807" s="30"/>
      <c r="P6807" s="30"/>
      <c r="Q6807" s="30"/>
      <c r="R6807" s="30"/>
      <c r="S6807" s="30"/>
      <c r="T6807" s="30"/>
      <c r="U6807" s="30"/>
      <c r="V6807" s="30"/>
      <c r="W6807" s="30"/>
      <c r="X6807" s="30"/>
      <c r="Y6807" s="30"/>
      <c r="Z6807" s="30"/>
      <c r="AA6807" s="30"/>
      <c r="AB6807" s="30"/>
      <c r="AC6807" s="30"/>
      <c r="AD6807" s="30"/>
      <c r="AE6807" s="30"/>
      <c r="AF6807" s="30"/>
      <c r="AG6807" s="30"/>
      <c r="AH6807" s="30"/>
      <c r="AI6807" s="30"/>
      <c r="AJ6807" s="30"/>
      <c r="AK6807" s="30"/>
      <c r="AL6807" s="30"/>
      <c r="AM6807" s="30"/>
      <c r="AN6807" s="30"/>
      <c r="AO6807" s="30"/>
      <c r="AP6807" s="30"/>
      <c r="AQ6807" s="30"/>
      <c r="AR6807" s="30"/>
      <c r="AS6807" s="30"/>
      <c r="AT6807" s="30"/>
      <c r="AU6807" s="30"/>
      <c r="AV6807" s="30"/>
      <c r="AW6807" s="30"/>
      <c r="AX6807" s="30"/>
      <c r="AY6807" s="30"/>
      <c r="AZ6807" s="30"/>
      <c r="BA6807" s="30"/>
      <c r="BB6807" s="30"/>
      <c r="BC6807" s="30"/>
      <c r="BD6807" s="30"/>
      <c r="BE6807" s="30"/>
      <c r="BF6807" s="30"/>
      <c r="BG6807" s="30"/>
      <c r="BH6807" s="30"/>
      <c r="BI6807" s="30"/>
      <c r="BJ6807" s="30"/>
      <c r="BK6807" s="30"/>
      <c r="BL6807" s="30"/>
      <c r="BM6807" s="30"/>
      <c r="BN6807" s="30"/>
      <c r="BO6807" s="30"/>
      <c r="BP6807" s="30"/>
      <c r="BQ6807" s="30"/>
      <c r="BR6807" s="30"/>
      <c r="BS6807" s="30"/>
      <c r="BT6807" s="30"/>
      <c r="BU6807" s="30"/>
      <c r="BV6807" s="30"/>
      <c r="BW6807" s="30"/>
      <c r="BX6807" s="30"/>
      <c r="BY6807" s="30"/>
      <c r="BZ6807" s="30"/>
      <c r="CA6807" s="30"/>
      <c r="CB6807" s="30"/>
      <c r="CC6807" s="30"/>
      <c r="CD6807" s="30"/>
      <c r="CE6807" s="30"/>
      <c r="CF6807" s="30"/>
      <c r="CG6807" s="30"/>
      <c r="CH6807" s="30"/>
      <c r="CI6807" s="30"/>
      <c r="CJ6807" s="30"/>
      <c r="CK6807" s="30"/>
      <c r="CL6807" s="30"/>
      <c r="CM6807" s="30"/>
      <c r="CN6807" s="30"/>
      <c r="CO6807" s="30"/>
      <c r="CP6807" s="30"/>
      <c r="CQ6807" s="30"/>
      <c r="CR6807" s="30"/>
      <c r="CS6807" s="30"/>
      <c r="CT6807" s="30"/>
      <c r="CU6807" s="30"/>
      <c r="CV6807" s="30"/>
      <c r="CW6807" s="30"/>
      <c r="CX6807" s="30"/>
      <c r="CY6807" s="30"/>
      <c r="CZ6807" s="30"/>
      <c r="DA6807" s="30"/>
      <c r="DB6807" s="30"/>
      <c r="DC6807" s="30"/>
      <c r="DD6807" s="30"/>
      <c r="DE6807" s="30"/>
      <c r="DF6807" s="30"/>
      <c r="DG6807" s="30"/>
      <c r="DH6807" s="30"/>
      <c r="DI6807" s="30"/>
      <c r="DJ6807" s="30"/>
      <c r="DK6807" s="30"/>
      <c r="DL6807" s="30"/>
      <c r="DM6807" s="30"/>
      <c r="DN6807" s="30"/>
      <c r="DO6807" s="30"/>
      <c r="DP6807" s="30"/>
      <c r="DQ6807" s="30"/>
      <c r="DR6807" s="30"/>
      <c r="DS6807" s="30"/>
      <c r="DT6807" s="30"/>
      <c r="DU6807" s="30"/>
      <c r="DV6807" s="30"/>
      <c r="DW6807" s="30"/>
      <c r="DX6807" s="30"/>
      <c r="DY6807" s="30"/>
      <c r="DZ6807" s="30"/>
      <c r="EA6807" s="30"/>
      <c r="EB6807" s="30"/>
      <c r="EC6807" s="30"/>
      <c r="ED6807" s="30"/>
      <c r="EE6807" s="30"/>
      <c r="EF6807" s="30"/>
      <c r="EG6807" s="30"/>
      <c r="EH6807" s="30"/>
      <c r="EI6807" s="30"/>
      <c r="EJ6807" s="30"/>
      <c r="EK6807" s="30"/>
      <c r="EL6807" s="30"/>
      <c r="EM6807" s="30"/>
      <c r="EN6807" s="30"/>
      <c r="EO6807" s="30"/>
      <c r="EP6807" s="30"/>
      <c r="EQ6807" s="30"/>
      <c r="ER6807" s="30"/>
      <c r="ES6807" s="30"/>
      <c r="ET6807" s="30"/>
      <c r="EU6807" s="30"/>
      <c r="EV6807" s="30"/>
      <c r="EW6807" s="30"/>
      <c r="EX6807" s="30"/>
      <c r="EY6807" s="30"/>
      <c r="EZ6807" s="30"/>
      <c r="FA6807" s="30"/>
      <c r="FB6807" s="30"/>
      <c r="FC6807" s="30"/>
      <c r="FD6807" s="30"/>
      <c r="FE6807" s="30"/>
      <c r="FF6807" s="30"/>
      <c r="FG6807" s="30"/>
      <c r="FH6807" s="30"/>
      <c r="FI6807" s="30"/>
      <c r="FJ6807" s="30"/>
      <c r="FK6807" s="30"/>
      <c r="FL6807" s="30"/>
      <c r="FM6807" s="30"/>
      <c r="FN6807" s="30"/>
      <c r="FO6807" s="30"/>
      <c r="FP6807" s="30"/>
      <c r="FQ6807" s="30"/>
      <c r="FR6807" s="30"/>
      <c r="FS6807" s="30"/>
      <c r="FT6807" s="30"/>
      <c r="FU6807" s="30"/>
      <c r="FV6807" s="30"/>
      <c r="FW6807" s="30"/>
      <c r="FX6807" s="30"/>
      <c r="FY6807" s="30"/>
      <c r="FZ6807" s="30"/>
      <c r="GA6807" s="30"/>
      <c r="GB6807" s="30"/>
      <c r="GC6807" s="30"/>
      <c r="GD6807" s="30"/>
      <c r="GE6807" s="30"/>
      <c r="GF6807" s="30"/>
      <c r="GG6807" s="30"/>
      <c r="GH6807" s="30"/>
      <c r="GI6807" s="30"/>
      <c r="GJ6807" s="30"/>
      <c r="GK6807" s="30"/>
      <c r="GL6807" s="30"/>
      <c r="GM6807" s="30"/>
      <c r="GN6807" s="30"/>
      <c r="GO6807" s="30"/>
      <c r="GP6807" s="30"/>
      <c r="GQ6807" s="30"/>
      <c r="GR6807" s="30"/>
      <c r="GS6807" s="30"/>
      <c r="GT6807" s="30"/>
      <c r="GU6807" s="30"/>
      <c r="GV6807" s="30"/>
      <c r="GW6807" s="30"/>
      <c r="GX6807" s="30"/>
      <c r="GY6807" s="30"/>
      <c r="GZ6807" s="30"/>
      <c r="HA6807" s="30"/>
      <c r="HB6807" s="30"/>
      <c r="HC6807" s="30"/>
      <c r="HD6807" s="30"/>
      <c r="HE6807" s="30"/>
      <c r="HF6807" s="30"/>
      <c r="HG6807" s="30"/>
      <c r="HH6807" s="30"/>
      <c r="HI6807" s="30"/>
      <c r="HJ6807" s="30"/>
      <c r="HK6807" s="30"/>
      <c r="HL6807" s="30"/>
      <c r="HM6807" s="30"/>
      <c r="HN6807" s="30"/>
      <c r="HO6807" s="30"/>
      <c r="HP6807" s="30"/>
      <c r="HQ6807" s="30"/>
      <c r="HR6807" s="30"/>
      <c r="HS6807" s="30"/>
      <c r="HT6807" s="30"/>
      <c r="HU6807" s="30"/>
      <c r="HV6807" s="30"/>
      <c r="HW6807" s="30"/>
    </row>
    <row r="6808" spans="1:231" s="588" customFormat="1">
      <c r="A6808" s="87">
        <v>101</v>
      </c>
      <c r="B6808" s="587" t="s">
        <v>7902</v>
      </c>
      <c r="C6808" s="590" t="s">
        <v>376</v>
      </c>
      <c r="D6808" s="87" t="s">
        <v>1811</v>
      </c>
      <c r="E6808" s="584">
        <f t="shared" si="436"/>
        <v>0</v>
      </c>
      <c r="F6808" s="192"/>
      <c r="G6808" s="192"/>
      <c r="H6808" s="192"/>
      <c r="I6808" s="30"/>
      <c r="J6808" s="30"/>
      <c r="K6808" s="30"/>
      <c r="L6808" s="30"/>
      <c r="M6808" s="30"/>
      <c r="N6808" s="30"/>
      <c r="O6808" s="30"/>
      <c r="P6808" s="30"/>
      <c r="Q6808" s="30"/>
      <c r="R6808" s="30"/>
      <c r="S6808" s="30"/>
      <c r="T6808" s="30"/>
      <c r="U6808" s="30"/>
      <c r="V6808" s="30"/>
      <c r="W6808" s="30"/>
      <c r="X6808" s="30"/>
      <c r="Y6808" s="30"/>
      <c r="Z6808" s="30"/>
      <c r="AA6808" s="30"/>
      <c r="AB6808" s="30"/>
      <c r="AC6808" s="30"/>
      <c r="AD6808" s="30"/>
      <c r="AE6808" s="30"/>
      <c r="AF6808" s="30"/>
      <c r="AG6808" s="30"/>
      <c r="AH6808" s="30"/>
      <c r="AI6808" s="30"/>
      <c r="AJ6808" s="30"/>
      <c r="AK6808" s="30"/>
      <c r="AL6808" s="30"/>
      <c r="AM6808" s="30"/>
      <c r="AN6808" s="30"/>
      <c r="AO6808" s="30"/>
      <c r="AP6808" s="30"/>
      <c r="AQ6808" s="30"/>
      <c r="AR6808" s="30"/>
      <c r="AS6808" s="30"/>
      <c r="AT6808" s="30"/>
      <c r="AU6808" s="30"/>
      <c r="AV6808" s="30"/>
      <c r="AW6808" s="30"/>
      <c r="AX6808" s="30"/>
      <c r="AY6808" s="30"/>
      <c r="AZ6808" s="30"/>
      <c r="BA6808" s="30"/>
      <c r="BB6808" s="30"/>
      <c r="BC6808" s="30"/>
      <c r="BD6808" s="30"/>
      <c r="BE6808" s="30"/>
      <c r="BF6808" s="30"/>
      <c r="BG6808" s="30"/>
      <c r="BH6808" s="30"/>
      <c r="BI6808" s="30"/>
      <c r="BJ6808" s="30"/>
      <c r="BK6808" s="30"/>
      <c r="BL6808" s="30"/>
      <c r="BM6808" s="30"/>
      <c r="BN6808" s="30"/>
      <c r="BO6808" s="30"/>
      <c r="BP6808" s="30"/>
      <c r="BQ6808" s="30"/>
      <c r="BR6808" s="30"/>
      <c r="BS6808" s="30"/>
      <c r="BT6808" s="30"/>
      <c r="BU6808" s="30"/>
      <c r="BV6808" s="30"/>
      <c r="BW6808" s="30"/>
      <c r="BX6808" s="30"/>
      <c r="BY6808" s="30"/>
      <c r="BZ6808" s="30"/>
      <c r="CA6808" s="30"/>
      <c r="CB6808" s="30"/>
      <c r="CC6808" s="30"/>
      <c r="CD6808" s="30"/>
      <c r="CE6808" s="30"/>
      <c r="CF6808" s="30"/>
      <c r="CG6808" s="30"/>
      <c r="CH6808" s="30"/>
      <c r="CI6808" s="30"/>
      <c r="CJ6808" s="30"/>
      <c r="CK6808" s="30"/>
      <c r="CL6808" s="30"/>
      <c r="CM6808" s="30"/>
      <c r="CN6808" s="30"/>
      <c r="CO6808" s="30"/>
      <c r="CP6808" s="30"/>
      <c r="CQ6808" s="30"/>
      <c r="CR6808" s="30"/>
      <c r="CS6808" s="30"/>
      <c r="CT6808" s="30"/>
      <c r="CU6808" s="30"/>
      <c r="CV6808" s="30"/>
      <c r="CW6808" s="30"/>
      <c r="CX6808" s="30"/>
      <c r="CY6808" s="30"/>
      <c r="CZ6808" s="30"/>
      <c r="DA6808" s="30"/>
      <c r="DB6808" s="30"/>
      <c r="DC6808" s="30"/>
      <c r="DD6808" s="30"/>
      <c r="DE6808" s="30"/>
      <c r="DF6808" s="30"/>
      <c r="DG6808" s="30"/>
      <c r="DH6808" s="30"/>
      <c r="DI6808" s="30"/>
      <c r="DJ6808" s="30"/>
      <c r="DK6808" s="30"/>
      <c r="DL6808" s="30"/>
      <c r="DM6808" s="30"/>
      <c r="DN6808" s="30"/>
      <c r="DO6808" s="30"/>
      <c r="DP6808" s="30"/>
      <c r="DQ6808" s="30"/>
      <c r="DR6808" s="30"/>
      <c r="DS6808" s="30"/>
      <c r="DT6808" s="30"/>
      <c r="DU6808" s="30"/>
      <c r="DV6808" s="30"/>
      <c r="DW6808" s="30"/>
      <c r="DX6808" s="30"/>
      <c r="DY6808" s="30"/>
      <c r="DZ6808" s="30"/>
      <c r="EA6808" s="30"/>
      <c r="EB6808" s="30"/>
      <c r="EC6808" s="30"/>
      <c r="ED6808" s="30"/>
      <c r="EE6808" s="30"/>
      <c r="EF6808" s="30"/>
      <c r="EG6808" s="30"/>
      <c r="EH6808" s="30"/>
      <c r="EI6808" s="30"/>
      <c r="EJ6808" s="30"/>
      <c r="EK6808" s="30"/>
      <c r="EL6808" s="30"/>
      <c r="EM6808" s="30"/>
      <c r="EN6808" s="30"/>
      <c r="EO6808" s="30"/>
      <c r="EP6808" s="30"/>
      <c r="EQ6808" s="30"/>
      <c r="ER6808" s="30"/>
      <c r="ES6808" s="30"/>
      <c r="ET6808" s="30"/>
      <c r="EU6808" s="30"/>
      <c r="EV6808" s="30"/>
      <c r="EW6808" s="30"/>
      <c r="EX6808" s="30"/>
      <c r="EY6808" s="30"/>
      <c r="EZ6808" s="30"/>
      <c r="FA6808" s="30"/>
      <c r="FB6808" s="30"/>
      <c r="FC6808" s="30"/>
      <c r="FD6808" s="30"/>
      <c r="FE6808" s="30"/>
      <c r="FF6808" s="30"/>
      <c r="FG6808" s="30"/>
      <c r="FH6808" s="30"/>
      <c r="FI6808" s="30"/>
      <c r="FJ6808" s="30"/>
      <c r="FK6808" s="30"/>
      <c r="FL6808" s="30"/>
      <c r="FM6808" s="30"/>
      <c r="FN6808" s="30"/>
      <c r="FO6808" s="30"/>
      <c r="FP6808" s="30"/>
      <c r="FQ6808" s="30"/>
      <c r="FR6808" s="30"/>
      <c r="FS6808" s="30"/>
      <c r="FT6808" s="30"/>
      <c r="FU6808" s="30"/>
      <c r="FV6808" s="30"/>
      <c r="FW6808" s="30"/>
      <c r="FX6808" s="30"/>
      <c r="FY6808" s="30"/>
      <c r="FZ6808" s="30"/>
      <c r="GA6808" s="30"/>
      <c r="GB6808" s="30"/>
      <c r="GC6808" s="30"/>
      <c r="GD6808" s="30"/>
      <c r="GE6808" s="30"/>
      <c r="GF6808" s="30"/>
      <c r="GG6808" s="30"/>
      <c r="GH6808" s="30"/>
      <c r="GI6808" s="30"/>
      <c r="GJ6808" s="30"/>
      <c r="GK6808" s="30"/>
      <c r="GL6808" s="30"/>
      <c r="GM6808" s="30"/>
      <c r="GN6808" s="30"/>
      <c r="GO6808" s="30"/>
      <c r="GP6808" s="30"/>
      <c r="GQ6808" s="30"/>
      <c r="GR6808" s="30"/>
      <c r="GS6808" s="30"/>
      <c r="GT6808" s="30"/>
      <c r="GU6808" s="30"/>
      <c r="GV6808" s="30"/>
      <c r="GW6808" s="30"/>
      <c r="GX6808" s="30"/>
      <c r="GY6808" s="30"/>
      <c r="GZ6808" s="30"/>
      <c r="HA6808" s="30"/>
      <c r="HB6808" s="30"/>
      <c r="HC6808" s="30"/>
      <c r="HD6808" s="30"/>
      <c r="HE6808" s="30"/>
      <c r="HF6808" s="30"/>
      <c r="HG6808" s="30"/>
      <c r="HH6808" s="30"/>
      <c r="HI6808" s="30"/>
      <c r="HJ6808" s="30"/>
      <c r="HK6808" s="30"/>
      <c r="HL6808" s="30"/>
      <c r="HM6808" s="30"/>
      <c r="HN6808" s="30"/>
      <c r="HO6808" s="30"/>
      <c r="HP6808" s="30"/>
      <c r="HQ6808" s="30"/>
      <c r="HR6808" s="30"/>
      <c r="HS6808" s="30"/>
      <c r="HT6808" s="30"/>
      <c r="HU6808" s="30"/>
      <c r="HV6808" s="30"/>
      <c r="HW6808" s="30"/>
    </row>
    <row r="6809" spans="1:231" s="588" customFormat="1">
      <c r="A6809" s="87">
        <v>102</v>
      </c>
      <c r="B6809" s="587" t="s">
        <v>7903</v>
      </c>
      <c r="C6809" s="590" t="s">
        <v>7904</v>
      </c>
      <c r="D6809" s="87" t="s">
        <v>6463</v>
      </c>
      <c r="E6809" s="584">
        <f t="shared" si="436"/>
        <v>0</v>
      </c>
      <c r="F6809" s="192"/>
      <c r="G6809" s="192"/>
      <c r="H6809" s="192"/>
      <c r="I6809" s="30"/>
      <c r="J6809" s="30"/>
      <c r="K6809" s="30"/>
      <c r="L6809" s="30"/>
      <c r="M6809" s="30"/>
      <c r="N6809" s="30"/>
      <c r="O6809" s="30"/>
      <c r="P6809" s="30"/>
      <c r="Q6809" s="30"/>
      <c r="R6809" s="30"/>
      <c r="S6809" s="30"/>
      <c r="T6809" s="30"/>
      <c r="U6809" s="30"/>
      <c r="V6809" s="30"/>
      <c r="W6809" s="30"/>
      <c r="X6809" s="30"/>
      <c r="Y6809" s="30"/>
      <c r="Z6809" s="30"/>
      <c r="AA6809" s="30"/>
      <c r="AB6809" s="30"/>
      <c r="AC6809" s="30"/>
      <c r="AD6809" s="30"/>
      <c r="AE6809" s="30"/>
      <c r="AF6809" s="30"/>
      <c r="AG6809" s="30"/>
      <c r="AH6809" s="30"/>
      <c r="AI6809" s="30"/>
      <c r="AJ6809" s="30"/>
      <c r="AK6809" s="30"/>
      <c r="AL6809" s="30"/>
      <c r="AM6809" s="30"/>
      <c r="AN6809" s="30"/>
      <c r="AO6809" s="30"/>
      <c r="AP6809" s="30"/>
      <c r="AQ6809" s="30"/>
      <c r="AR6809" s="30"/>
      <c r="AS6809" s="30"/>
      <c r="AT6809" s="30"/>
      <c r="AU6809" s="30"/>
      <c r="AV6809" s="30"/>
      <c r="AW6809" s="30"/>
      <c r="AX6809" s="30"/>
      <c r="AY6809" s="30"/>
      <c r="AZ6809" s="30"/>
      <c r="BA6809" s="30"/>
      <c r="BB6809" s="30"/>
      <c r="BC6809" s="30"/>
      <c r="BD6809" s="30"/>
      <c r="BE6809" s="30"/>
      <c r="BF6809" s="30"/>
      <c r="BG6809" s="30"/>
      <c r="BH6809" s="30"/>
      <c r="BI6809" s="30"/>
      <c r="BJ6809" s="30"/>
      <c r="BK6809" s="30"/>
      <c r="BL6809" s="30"/>
      <c r="BM6809" s="30"/>
      <c r="BN6809" s="30"/>
      <c r="BO6809" s="30"/>
      <c r="BP6809" s="30"/>
      <c r="BQ6809" s="30"/>
      <c r="BR6809" s="30"/>
      <c r="BS6809" s="30"/>
      <c r="BT6809" s="30"/>
      <c r="BU6809" s="30"/>
      <c r="BV6809" s="30"/>
      <c r="BW6809" s="30"/>
      <c r="BX6809" s="30"/>
      <c r="BY6809" s="30"/>
      <c r="BZ6809" s="30"/>
      <c r="CA6809" s="30"/>
      <c r="CB6809" s="30"/>
      <c r="CC6809" s="30"/>
      <c r="CD6809" s="30"/>
      <c r="CE6809" s="30"/>
      <c r="CF6809" s="30"/>
      <c r="CG6809" s="30"/>
      <c r="CH6809" s="30"/>
      <c r="CI6809" s="30"/>
      <c r="CJ6809" s="30"/>
      <c r="CK6809" s="30"/>
      <c r="CL6809" s="30"/>
      <c r="CM6809" s="30"/>
      <c r="CN6809" s="30"/>
      <c r="CO6809" s="30"/>
      <c r="CP6809" s="30"/>
      <c r="CQ6809" s="30"/>
      <c r="CR6809" s="30"/>
      <c r="CS6809" s="30"/>
      <c r="CT6809" s="30"/>
      <c r="CU6809" s="30"/>
      <c r="CV6809" s="30"/>
      <c r="CW6809" s="30"/>
      <c r="CX6809" s="30"/>
      <c r="CY6809" s="30"/>
      <c r="CZ6809" s="30"/>
      <c r="DA6809" s="30"/>
      <c r="DB6809" s="30"/>
      <c r="DC6809" s="30"/>
      <c r="DD6809" s="30"/>
      <c r="DE6809" s="30"/>
      <c r="DF6809" s="30"/>
      <c r="DG6809" s="30"/>
      <c r="DH6809" s="30"/>
      <c r="DI6809" s="30"/>
      <c r="DJ6809" s="30"/>
      <c r="DK6809" s="30"/>
      <c r="DL6809" s="30"/>
      <c r="DM6809" s="30"/>
      <c r="DN6809" s="30"/>
      <c r="DO6809" s="30"/>
      <c r="DP6809" s="30"/>
      <c r="DQ6809" s="30"/>
      <c r="DR6809" s="30"/>
      <c r="DS6809" s="30"/>
      <c r="DT6809" s="30"/>
      <c r="DU6809" s="30"/>
      <c r="DV6809" s="30"/>
      <c r="DW6809" s="30"/>
      <c r="DX6809" s="30"/>
      <c r="DY6809" s="30"/>
      <c r="DZ6809" s="30"/>
      <c r="EA6809" s="30"/>
      <c r="EB6809" s="30"/>
      <c r="EC6809" s="30"/>
      <c r="ED6809" s="30"/>
      <c r="EE6809" s="30"/>
      <c r="EF6809" s="30"/>
      <c r="EG6809" s="30"/>
      <c r="EH6809" s="30"/>
      <c r="EI6809" s="30"/>
      <c r="EJ6809" s="30"/>
      <c r="EK6809" s="30"/>
      <c r="EL6809" s="30"/>
      <c r="EM6809" s="30"/>
      <c r="EN6809" s="30"/>
      <c r="EO6809" s="30"/>
      <c r="EP6809" s="30"/>
      <c r="EQ6809" s="30"/>
      <c r="ER6809" s="30"/>
      <c r="ES6809" s="30"/>
      <c r="ET6809" s="30"/>
      <c r="EU6809" s="30"/>
      <c r="EV6809" s="30"/>
      <c r="EW6809" s="30"/>
      <c r="EX6809" s="30"/>
      <c r="EY6809" s="30"/>
      <c r="EZ6809" s="30"/>
      <c r="FA6809" s="30"/>
      <c r="FB6809" s="30"/>
      <c r="FC6809" s="30"/>
      <c r="FD6809" s="30"/>
      <c r="FE6809" s="30"/>
      <c r="FF6809" s="30"/>
      <c r="FG6809" s="30"/>
      <c r="FH6809" s="30"/>
      <c r="FI6809" s="30"/>
      <c r="FJ6809" s="30"/>
      <c r="FK6809" s="30"/>
      <c r="FL6809" s="30"/>
      <c r="FM6809" s="30"/>
      <c r="FN6809" s="30"/>
      <c r="FO6809" s="30"/>
      <c r="FP6809" s="30"/>
      <c r="FQ6809" s="30"/>
      <c r="FR6809" s="30"/>
      <c r="FS6809" s="30"/>
      <c r="FT6809" s="30"/>
      <c r="FU6809" s="30"/>
      <c r="FV6809" s="30"/>
      <c r="FW6809" s="30"/>
      <c r="FX6809" s="30"/>
      <c r="FY6809" s="30"/>
      <c r="FZ6809" s="30"/>
      <c r="GA6809" s="30"/>
      <c r="GB6809" s="30"/>
      <c r="GC6809" s="30"/>
      <c r="GD6809" s="30"/>
      <c r="GE6809" s="30"/>
      <c r="GF6809" s="30"/>
      <c r="GG6809" s="30"/>
      <c r="GH6809" s="30"/>
      <c r="GI6809" s="30"/>
      <c r="GJ6809" s="30"/>
      <c r="GK6809" s="30"/>
      <c r="GL6809" s="30"/>
      <c r="GM6809" s="30"/>
      <c r="GN6809" s="30"/>
      <c r="GO6809" s="30"/>
      <c r="GP6809" s="30"/>
      <c r="GQ6809" s="30"/>
      <c r="GR6809" s="30"/>
      <c r="GS6809" s="30"/>
      <c r="GT6809" s="30"/>
      <c r="GU6809" s="30"/>
      <c r="GV6809" s="30"/>
      <c r="GW6809" s="30"/>
      <c r="GX6809" s="30"/>
      <c r="GY6809" s="30"/>
      <c r="GZ6809" s="30"/>
      <c r="HA6809" s="30"/>
      <c r="HB6809" s="30"/>
      <c r="HC6809" s="30"/>
      <c r="HD6809" s="30"/>
      <c r="HE6809" s="30"/>
      <c r="HF6809" s="30"/>
      <c r="HG6809" s="30"/>
      <c r="HH6809" s="30"/>
      <c r="HI6809" s="30"/>
      <c r="HJ6809" s="30"/>
      <c r="HK6809" s="30"/>
      <c r="HL6809" s="30"/>
      <c r="HM6809" s="30"/>
      <c r="HN6809" s="30"/>
      <c r="HO6809" s="30"/>
      <c r="HP6809" s="30"/>
      <c r="HQ6809" s="30"/>
      <c r="HR6809" s="30"/>
      <c r="HS6809" s="30"/>
      <c r="HT6809" s="30"/>
      <c r="HU6809" s="30"/>
      <c r="HV6809" s="30"/>
      <c r="HW6809" s="30"/>
    </row>
    <row r="6810" spans="1:231" s="588" customFormat="1">
      <c r="A6810" s="87">
        <v>103</v>
      </c>
      <c r="B6810" s="598" t="s">
        <v>7905</v>
      </c>
      <c r="C6810" s="607"/>
      <c r="D6810" s="599" t="s">
        <v>1808</v>
      </c>
      <c r="E6810" s="584">
        <f t="shared" si="436"/>
        <v>0</v>
      </c>
      <c r="F6810" s="600"/>
      <c r="G6810" s="600"/>
      <c r="H6810" s="600"/>
      <c r="I6810" s="30"/>
      <c r="J6810" s="30"/>
      <c r="K6810" s="30"/>
      <c r="L6810" s="30"/>
      <c r="M6810" s="30"/>
      <c r="N6810" s="30"/>
      <c r="O6810" s="30"/>
      <c r="P6810" s="30"/>
      <c r="Q6810" s="30"/>
      <c r="R6810" s="30"/>
      <c r="S6810" s="30"/>
      <c r="T6810" s="30"/>
      <c r="U6810" s="30"/>
      <c r="V6810" s="30"/>
      <c r="W6810" s="30"/>
      <c r="X6810" s="30"/>
      <c r="Y6810" s="30"/>
      <c r="Z6810" s="30"/>
      <c r="AA6810" s="30"/>
      <c r="AB6810" s="30"/>
      <c r="AC6810" s="30"/>
      <c r="AD6810" s="30"/>
      <c r="AE6810" s="30"/>
      <c r="AF6810" s="30"/>
      <c r="AG6810" s="30"/>
      <c r="AH6810" s="30"/>
      <c r="AI6810" s="30"/>
      <c r="AJ6810" s="30"/>
      <c r="AK6810" s="30"/>
      <c r="AL6810" s="30"/>
      <c r="AM6810" s="30"/>
      <c r="AN6810" s="30"/>
      <c r="AO6810" s="30"/>
      <c r="AP6810" s="30"/>
      <c r="AQ6810" s="30"/>
      <c r="AR6810" s="30"/>
      <c r="AS6810" s="30"/>
      <c r="AT6810" s="30"/>
      <c r="AU6810" s="30"/>
      <c r="AV6810" s="30"/>
      <c r="AW6810" s="30"/>
      <c r="AX6810" s="30"/>
      <c r="AY6810" s="30"/>
      <c r="AZ6810" s="30"/>
      <c r="BA6810" s="30"/>
      <c r="BB6810" s="30"/>
      <c r="BC6810" s="30"/>
      <c r="BD6810" s="30"/>
      <c r="BE6810" s="30"/>
      <c r="BF6810" s="30"/>
      <c r="BG6810" s="30"/>
      <c r="BH6810" s="30"/>
      <c r="BI6810" s="30"/>
      <c r="BJ6810" s="30"/>
      <c r="BK6810" s="30"/>
      <c r="BL6810" s="30"/>
      <c r="BM6810" s="30"/>
      <c r="BN6810" s="30"/>
      <c r="BO6810" s="30"/>
      <c r="BP6810" s="30"/>
      <c r="BQ6810" s="30"/>
      <c r="BR6810" s="30"/>
      <c r="BS6810" s="30"/>
      <c r="BT6810" s="30"/>
      <c r="BU6810" s="30"/>
      <c r="BV6810" s="30"/>
      <c r="BW6810" s="30"/>
      <c r="BX6810" s="30"/>
      <c r="BY6810" s="30"/>
      <c r="BZ6810" s="30"/>
      <c r="CA6810" s="30"/>
      <c r="CB6810" s="30"/>
      <c r="CC6810" s="30"/>
      <c r="CD6810" s="30"/>
      <c r="CE6810" s="30"/>
      <c r="CF6810" s="30"/>
      <c r="CG6810" s="30"/>
      <c r="CH6810" s="30"/>
      <c r="CI6810" s="30"/>
      <c r="CJ6810" s="30"/>
      <c r="CK6810" s="30"/>
      <c r="CL6810" s="30"/>
      <c r="CM6810" s="30"/>
      <c r="CN6810" s="30"/>
      <c r="CO6810" s="30"/>
      <c r="CP6810" s="30"/>
      <c r="CQ6810" s="30"/>
      <c r="CR6810" s="30"/>
      <c r="CS6810" s="30"/>
      <c r="CT6810" s="30"/>
      <c r="CU6810" s="30"/>
      <c r="CV6810" s="30"/>
      <c r="CW6810" s="30"/>
      <c r="CX6810" s="30"/>
      <c r="CY6810" s="30"/>
      <c r="CZ6810" s="30"/>
      <c r="DA6810" s="30"/>
      <c r="DB6810" s="30"/>
      <c r="DC6810" s="30"/>
      <c r="DD6810" s="30"/>
      <c r="DE6810" s="30"/>
      <c r="DF6810" s="30"/>
      <c r="DG6810" s="30"/>
      <c r="DH6810" s="30"/>
      <c r="DI6810" s="30"/>
      <c r="DJ6810" s="30"/>
      <c r="DK6810" s="30"/>
      <c r="DL6810" s="30"/>
      <c r="DM6810" s="30"/>
      <c r="DN6810" s="30"/>
      <c r="DO6810" s="30"/>
      <c r="DP6810" s="30"/>
      <c r="DQ6810" s="30"/>
      <c r="DR6810" s="30"/>
      <c r="DS6810" s="30"/>
      <c r="DT6810" s="30"/>
      <c r="DU6810" s="30"/>
      <c r="DV6810" s="30"/>
      <c r="DW6810" s="30"/>
      <c r="DX6810" s="30"/>
      <c r="DY6810" s="30"/>
      <c r="DZ6810" s="30"/>
      <c r="EA6810" s="30"/>
      <c r="EB6810" s="30"/>
      <c r="EC6810" s="30"/>
      <c r="ED6810" s="30"/>
      <c r="EE6810" s="30"/>
      <c r="EF6810" s="30"/>
      <c r="EG6810" s="30"/>
      <c r="EH6810" s="30"/>
      <c r="EI6810" s="30"/>
      <c r="EJ6810" s="30"/>
      <c r="EK6810" s="30"/>
      <c r="EL6810" s="30"/>
      <c r="EM6810" s="30"/>
      <c r="EN6810" s="30"/>
      <c r="EO6810" s="30"/>
      <c r="EP6810" s="30"/>
      <c r="EQ6810" s="30"/>
      <c r="ER6810" s="30"/>
      <c r="ES6810" s="30"/>
      <c r="ET6810" s="30"/>
      <c r="EU6810" s="30"/>
      <c r="EV6810" s="30"/>
      <c r="EW6810" s="30"/>
      <c r="EX6810" s="30"/>
      <c r="EY6810" s="30"/>
      <c r="EZ6810" s="30"/>
      <c r="FA6810" s="30"/>
      <c r="FB6810" s="30"/>
      <c r="FC6810" s="30"/>
      <c r="FD6810" s="30"/>
      <c r="FE6810" s="30"/>
      <c r="FF6810" s="30"/>
      <c r="FG6810" s="30"/>
      <c r="FH6810" s="30"/>
      <c r="FI6810" s="30"/>
      <c r="FJ6810" s="30"/>
      <c r="FK6810" s="30"/>
      <c r="FL6810" s="30"/>
      <c r="FM6810" s="30"/>
      <c r="FN6810" s="30"/>
      <c r="FO6810" s="30"/>
      <c r="FP6810" s="30"/>
      <c r="FQ6810" s="30"/>
      <c r="FR6810" s="30"/>
      <c r="FS6810" s="30"/>
      <c r="FT6810" s="30"/>
      <c r="FU6810" s="30"/>
      <c r="FV6810" s="30"/>
      <c r="FW6810" s="30"/>
      <c r="FX6810" s="30"/>
      <c r="FY6810" s="30"/>
      <c r="FZ6810" s="30"/>
      <c r="GA6810" s="30"/>
      <c r="GB6810" s="30"/>
      <c r="GC6810" s="30"/>
      <c r="GD6810" s="30"/>
      <c r="GE6810" s="30"/>
      <c r="GF6810" s="30"/>
      <c r="GG6810" s="30"/>
      <c r="GH6810" s="30"/>
      <c r="GI6810" s="30"/>
      <c r="GJ6810" s="30"/>
      <c r="GK6810" s="30"/>
      <c r="GL6810" s="30"/>
      <c r="GM6810" s="30"/>
      <c r="GN6810" s="30"/>
      <c r="GO6810" s="30"/>
      <c r="GP6810" s="30"/>
      <c r="GQ6810" s="30"/>
      <c r="GR6810" s="30"/>
      <c r="GS6810" s="30"/>
      <c r="GT6810" s="30"/>
      <c r="GU6810" s="30"/>
      <c r="GV6810" s="30"/>
      <c r="GW6810" s="30"/>
      <c r="GX6810" s="30"/>
      <c r="GY6810" s="30"/>
      <c r="GZ6810" s="30"/>
      <c r="HA6810" s="30"/>
      <c r="HB6810" s="30"/>
      <c r="HC6810" s="30"/>
      <c r="HD6810" s="30"/>
      <c r="HE6810" s="30"/>
      <c r="HF6810" s="30"/>
      <c r="HG6810" s="30"/>
      <c r="HH6810" s="30"/>
      <c r="HI6810" s="30"/>
      <c r="HJ6810" s="30"/>
      <c r="HK6810" s="30"/>
      <c r="HL6810" s="30"/>
      <c r="HM6810" s="30"/>
      <c r="HN6810" s="30"/>
      <c r="HO6810" s="30"/>
      <c r="HP6810" s="30"/>
      <c r="HQ6810" s="30"/>
      <c r="HR6810" s="30"/>
      <c r="HS6810" s="30"/>
      <c r="HT6810" s="30"/>
      <c r="HU6810" s="30"/>
      <c r="HV6810" s="30"/>
      <c r="HW6810" s="30"/>
    </row>
    <row r="6811" spans="1:231" s="588" customFormat="1" ht="28.5" customHeight="1">
      <c r="A6811" s="593"/>
      <c r="B6811" s="900" t="s">
        <v>7906</v>
      </c>
      <c r="C6811" s="901"/>
      <c r="D6811" s="901"/>
      <c r="E6811" s="901"/>
      <c r="F6811" s="901"/>
      <c r="G6811" s="901"/>
      <c r="H6811" s="901"/>
      <c r="I6811" s="30"/>
      <c r="J6811" s="30"/>
      <c r="K6811" s="30"/>
      <c r="L6811" s="30"/>
      <c r="M6811" s="30"/>
      <c r="N6811" s="30"/>
      <c r="O6811" s="30"/>
      <c r="P6811" s="30"/>
      <c r="Q6811" s="30"/>
      <c r="R6811" s="30"/>
      <c r="S6811" s="30"/>
      <c r="T6811" s="30"/>
      <c r="U6811" s="30"/>
      <c r="V6811" s="30"/>
      <c r="W6811" s="30"/>
      <c r="X6811" s="30"/>
      <c r="Y6811" s="30"/>
      <c r="Z6811" s="30"/>
      <c r="AA6811" s="30"/>
      <c r="AB6811" s="30"/>
      <c r="AC6811" s="30"/>
      <c r="AD6811" s="30"/>
      <c r="AE6811" s="30"/>
      <c r="AF6811" s="30"/>
      <c r="AG6811" s="30"/>
      <c r="AH6811" s="30"/>
      <c r="AI6811" s="30"/>
      <c r="AJ6811" s="30"/>
      <c r="AK6811" s="30"/>
      <c r="AL6811" s="30"/>
      <c r="AM6811" s="30"/>
      <c r="AN6811" s="30"/>
      <c r="AO6811" s="30"/>
      <c r="AP6811" s="30"/>
      <c r="AQ6811" s="30"/>
      <c r="AR6811" s="30"/>
      <c r="AS6811" s="30"/>
      <c r="AT6811" s="30"/>
      <c r="AU6811" s="30"/>
      <c r="AV6811" s="30"/>
      <c r="AW6811" s="30"/>
      <c r="AX6811" s="30"/>
      <c r="AY6811" s="30"/>
      <c r="AZ6811" s="30"/>
      <c r="BA6811" s="30"/>
      <c r="BB6811" s="30"/>
      <c r="BC6811" s="30"/>
      <c r="BD6811" s="30"/>
      <c r="BE6811" s="30"/>
      <c r="BF6811" s="30"/>
      <c r="BG6811" s="30"/>
      <c r="BH6811" s="30"/>
      <c r="BI6811" s="30"/>
      <c r="BJ6811" s="30"/>
      <c r="BK6811" s="30"/>
      <c r="BL6811" s="30"/>
      <c r="BM6811" s="30"/>
      <c r="BN6811" s="30"/>
      <c r="BO6811" s="30"/>
      <c r="BP6811" s="30"/>
      <c r="BQ6811" s="30"/>
      <c r="BR6811" s="30"/>
      <c r="BS6811" s="30"/>
      <c r="BT6811" s="30"/>
      <c r="BU6811" s="30"/>
      <c r="BV6811" s="30"/>
      <c r="BW6811" s="30"/>
      <c r="BX6811" s="30"/>
      <c r="BY6811" s="30"/>
      <c r="BZ6811" s="30"/>
      <c r="CA6811" s="30"/>
      <c r="CB6811" s="30"/>
      <c r="CC6811" s="30"/>
      <c r="CD6811" s="30"/>
      <c r="CE6811" s="30"/>
      <c r="CF6811" s="30"/>
      <c r="CG6811" s="30"/>
      <c r="CH6811" s="30"/>
      <c r="CI6811" s="30"/>
      <c r="CJ6811" s="30"/>
      <c r="CK6811" s="30"/>
      <c r="CL6811" s="30"/>
      <c r="CM6811" s="30"/>
      <c r="CN6811" s="30"/>
      <c r="CO6811" s="30"/>
      <c r="CP6811" s="30"/>
      <c r="CQ6811" s="30"/>
      <c r="CR6811" s="30"/>
      <c r="CS6811" s="30"/>
      <c r="CT6811" s="30"/>
      <c r="CU6811" s="30"/>
      <c r="CV6811" s="30"/>
      <c r="CW6811" s="30"/>
      <c r="CX6811" s="30"/>
      <c r="CY6811" s="30"/>
      <c r="CZ6811" s="30"/>
      <c r="DA6811" s="30"/>
      <c r="DB6811" s="30"/>
      <c r="DC6811" s="30"/>
      <c r="DD6811" s="30"/>
      <c r="DE6811" s="30"/>
      <c r="DF6811" s="30"/>
      <c r="DG6811" s="30"/>
      <c r="DH6811" s="30"/>
      <c r="DI6811" s="30"/>
      <c r="DJ6811" s="30"/>
      <c r="DK6811" s="30"/>
      <c r="DL6811" s="30"/>
      <c r="DM6811" s="30"/>
      <c r="DN6811" s="30"/>
      <c r="DO6811" s="30"/>
      <c r="DP6811" s="30"/>
      <c r="DQ6811" s="30"/>
      <c r="DR6811" s="30"/>
      <c r="DS6811" s="30"/>
      <c r="DT6811" s="30"/>
      <c r="DU6811" s="30"/>
      <c r="DV6811" s="30"/>
      <c r="DW6811" s="30"/>
      <c r="DX6811" s="30"/>
      <c r="DY6811" s="30"/>
      <c r="DZ6811" s="30"/>
      <c r="EA6811" s="30"/>
      <c r="EB6811" s="30"/>
      <c r="EC6811" s="30"/>
      <c r="ED6811" s="30"/>
      <c r="EE6811" s="30"/>
      <c r="EF6811" s="30"/>
      <c r="EG6811" s="30"/>
      <c r="EH6811" s="30"/>
      <c r="EI6811" s="30"/>
      <c r="EJ6811" s="30"/>
      <c r="EK6811" s="30"/>
      <c r="EL6811" s="30"/>
      <c r="EM6811" s="30"/>
      <c r="EN6811" s="30"/>
      <c r="EO6811" s="30"/>
      <c r="EP6811" s="30"/>
      <c r="EQ6811" s="30"/>
      <c r="ER6811" s="30"/>
      <c r="ES6811" s="30"/>
      <c r="ET6811" s="30"/>
      <c r="EU6811" s="30"/>
      <c r="EV6811" s="30"/>
      <c r="EW6811" s="30"/>
      <c r="EX6811" s="30"/>
      <c r="EY6811" s="30"/>
      <c r="EZ6811" s="30"/>
      <c r="FA6811" s="30"/>
      <c r="FB6811" s="30"/>
      <c r="FC6811" s="30"/>
      <c r="FD6811" s="30"/>
      <c r="FE6811" s="30"/>
      <c r="FF6811" s="30"/>
      <c r="FG6811" s="30"/>
      <c r="FH6811" s="30"/>
      <c r="FI6811" s="30"/>
      <c r="FJ6811" s="30"/>
      <c r="FK6811" s="30"/>
      <c r="FL6811" s="30"/>
      <c r="FM6811" s="30"/>
      <c r="FN6811" s="30"/>
      <c r="FO6811" s="30"/>
      <c r="FP6811" s="30"/>
      <c r="FQ6811" s="30"/>
      <c r="FR6811" s="30"/>
      <c r="FS6811" s="30"/>
      <c r="FT6811" s="30"/>
      <c r="FU6811" s="30"/>
      <c r="FV6811" s="30"/>
      <c r="FW6811" s="30"/>
      <c r="FX6811" s="30"/>
      <c r="FY6811" s="30"/>
      <c r="FZ6811" s="30"/>
      <c r="GA6811" s="30"/>
      <c r="GB6811" s="30"/>
      <c r="GC6811" s="30"/>
      <c r="GD6811" s="30"/>
      <c r="GE6811" s="30"/>
      <c r="GF6811" s="30"/>
      <c r="GG6811" s="30"/>
      <c r="GH6811" s="30"/>
      <c r="GI6811" s="30"/>
      <c r="GJ6811" s="30"/>
      <c r="GK6811" s="30"/>
      <c r="GL6811" s="30"/>
      <c r="GM6811" s="30"/>
      <c r="GN6811" s="30"/>
      <c r="GO6811" s="30"/>
      <c r="GP6811" s="30"/>
      <c r="GQ6811" s="30"/>
      <c r="GR6811" s="30"/>
      <c r="GS6811" s="30"/>
      <c r="GT6811" s="30"/>
      <c r="GU6811" s="30"/>
      <c r="GV6811" s="30"/>
      <c r="GW6811" s="30"/>
      <c r="GX6811" s="30"/>
      <c r="GY6811" s="30"/>
      <c r="GZ6811" s="30"/>
      <c r="HA6811" s="30"/>
      <c r="HB6811" s="30"/>
      <c r="HC6811" s="30"/>
      <c r="HD6811" s="30"/>
      <c r="HE6811" s="30"/>
      <c r="HF6811" s="30"/>
      <c r="HG6811" s="30"/>
      <c r="HH6811" s="30"/>
      <c r="HI6811" s="30"/>
      <c r="HJ6811" s="30"/>
      <c r="HK6811" s="30"/>
      <c r="HL6811" s="30"/>
      <c r="HM6811" s="30"/>
      <c r="HN6811" s="30"/>
      <c r="HO6811" s="30"/>
      <c r="HP6811" s="30"/>
      <c r="HQ6811" s="30"/>
      <c r="HR6811" s="30"/>
      <c r="HS6811" s="30"/>
      <c r="HT6811" s="30"/>
      <c r="HU6811" s="30"/>
      <c r="HV6811" s="30"/>
      <c r="HW6811" s="30"/>
    </row>
    <row r="6812" spans="1:231" s="588" customFormat="1" ht="28.5" customHeight="1">
      <c r="A6812" s="109">
        <v>104</v>
      </c>
      <c r="B6812" s="608" t="s">
        <v>7907</v>
      </c>
      <c r="C6812" s="582" t="s">
        <v>7908</v>
      </c>
      <c r="D6812" s="599" t="s">
        <v>1808</v>
      </c>
      <c r="E6812" s="584">
        <f>+F6812+G6812+H6812</f>
        <v>0</v>
      </c>
      <c r="F6812" s="561"/>
      <c r="G6812" s="600"/>
      <c r="H6812" s="600"/>
      <c r="I6812" s="30"/>
      <c r="J6812" s="30"/>
      <c r="K6812" s="30"/>
      <c r="L6812" s="30"/>
      <c r="M6812" s="30"/>
      <c r="N6812" s="30"/>
      <c r="O6812" s="30"/>
      <c r="P6812" s="30"/>
      <c r="Q6812" s="30"/>
      <c r="R6812" s="30"/>
      <c r="S6812" s="30"/>
      <c r="T6812" s="30"/>
      <c r="U6812" s="30"/>
      <c r="V6812" s="30"/>
      <c r="W6812" s="30"/>
      <c r="X6812" s="30"/>
      <c r="Y6812" s="30"/>
      <c r="Z6812" s="30"/>
      <c r="AA6812" s="30"/>
      <c r="AB6812" s="30"/>
      <c r="AC6812" s="30"/>
      <c r="AD6812" s="30"/>
      <c r="AE6812" s="30"/>
      <c r="AF6812" s="30"/>
      <c r="AG6812" s="30"/>
      <c r="AH6812" s="30"/>
      <c r="AI6812" s="30"/>
      <c r="AJ6812" s="30"/>
      <c r="AK6812" s="30"/>
      <c r="AL6812" s="30"/>
      <c r="AM6812" s="30"/>
      <c r="AN6812" s="30"/>
      <c r="AO6812" s="30"/>
      <c r="AP6812" s="30"/>
      <c r="AQ6812" s="30"/>
      <c r="AR6812" s="30"/>
      <c r="AS6812" s="30"/>
      <c r="AT6812" s="30"/>
      <c r="AU6812" s="30"/>
      <c r="AV6812" s="30"/>
      <c r="AW6812" s="30"/>
      <c r="AX6812" s="30"/>
      <c r="AY6812" s="30"/>
      <c r="AZ6812" s="30"/>
      <c r="BA6812" s="30"/>
      <c r="BB6812" s="30"/>
      <c r="BC6812" s="30"/>
      <c r="BD6812" s="30"/>
      <c r="BE6812" s="30"/>
      <c r="BF6812" s="30"/>
      <c r="BG6812" s="30"/>
      <c r="BH6812" s="30"/>
      <c r="BI6812" s="30"/>
      <c r="BJ6812" s="30"/>
      <c r="BK6812" s="30"/>
      <c r="BL6812" s="30"/>
      <c r="BM6812" s="30"/>
      <c r="BN6812" s="30"/>
      <c r="BO6812" s="30"/>
      <c r="BP6812" s="30"/>
      <c r="BQ6812" s="30"/>
      <c r="BR6812" s="30"/>
      <c r="BS6812" s="30"/>
      <c r="BT6812" s="30"/>
      <c r="BU6812" s="30"/>
      <c r="BV6812" s="30"/>
      <c r="BW6812" s="30"/>
      <c r="BX6812" s="30"/>
      <c r="BY6812" s="30"/>
      <c r="BZ6812" s="30"/>
      <c r="CA6812" s="30"/>
      <c r="CB6812" s="30"/>
      <c r="CC6812" s="30"/>
      <c r="CD6812" s="30"/>
      <c r="CE6812" s="30"/>
      <c r="CF6812" s="30"/>
      <c r="CG6812" s="30"/>
      <c r="CH6812" s="30"/>
      <c r="CI6812" s="30"/>
      <c r="CJ6812" s="30"/>
      <c r="CK6812" s="30"/>
      <c r="CL6812" s="30"/>
      <c r="CM6812" s="30"/>
      <c r="CN6812" s="30"/>
      <c r="CO6812" s="30"/>
      <c r="CP6812" s="30"/>
      <c r="CQ6812" s="30"/>
      <c r="CR6812" s="30"/>
      <c r="CS6812" s="30"/>
      <c r="CT6812" s="30"/>
      <c r="CU6812" s="30"/>
      <c r="CV6812" s="30"/>
      <c r="CW6812" s="30"/>
      <c r="CX6812" s="30"/>
      <c r="CY6812" s="30"/>
      <c r="CZ6812" s="30"/>
      <c r="DA6812" s="30"/>
      <c r="DB6812" s="30"/>
      <c r="DC6812" s="30"/>
      <c r="DD6812" s="30"/>
      <c r="DE6812" s="30"/>
      <c r="DF6812" s="30"/>
      <c r="DG6812" s="30"/>
      <c r="DH6812" s="30"/>
      <c r="DI6812" s="30"/>
      <c r="DJ6812" s="30"/>
      <c r="DK6812" s="30"/>
      <c r="DL6812" s="30"/>
      <c r="DM6812" s="30"/>
      <c r="DN6812" s="30"/>
      <c r="DO6812" s="30"/>
      <c r="DP6812" s="30"/>
      <c r="DQ6812" s="30"/>
      <c r="DR6812" s="30"/>
      <c r="DS6812" s="30"/>
      <c r="DT6812" s="30"/>
      <c r="DU6812" s="30"/>
      <c r="DV6812" s="30"/>
      <c r="DW6812" s="30"/>
      <c r="DX6812" s="30"/>
      <c r="DY6812" s="30"/>
      <c r="DZ6812" s="30"/>
      <c r="EA6812" s="30"/>
      <c r="EB6812" s="30"/>
      <c r="EC6812" s="30"/>
      <c r="ED6812" s="30"/>
      <c r="EE6812" s="30"/>
      <c r="EF6812" s="30"/>
      <c r="EG6812" s="30"/>
      <c r="EH6812" s="30"/>
      <c r="EI6812" s="30"/>
      <c r="EJ6812" s="30"/>
      <c r="EK6812" s="30"/>
      <c r="EL6812" s="30"/>
      <c r="EM6812" s="30"/>
      <c r="EN6812" s="30"/>
      <c r="EO6812" s="30"/>
      <c r="EP6812" s="30"/>
      <c r="EQ6812" s="30"/>
      <c r="ER6812" s="30"/>
      <c r="ES6812" s="30"/>
      <c r="ET6812" s="30"/>
      <c r="EU6812" s="30"/>
      <c r="EV6812" s="30"/>
      <c r="EW6812" s="30"/>
      <c r="EX6812" s="30"/>
      <c r="EY6812" s="30"/>
      <c r="EZ6812" s="30"/>
      <c r="FA6812" s="30"/>
      <c r="FB6812" s="30"/>
      <c r="FC6812" s="30"/>
      <c r="FD6812" s="30"/>
      <c r="FE6812" s="30"/>
      <c r="FF6812" s="30"/>
      <c r="FG6812" s="30"/>
      <c r="FH6812" s="30"/>
      <c r="FI6812" s="30"/>
      <c r="FJ6812" s="30"/>
      <c r="FK6812" s="30"/>
      <c r="FL6812" s="30"/>
      <c r="FM6812" s="30"/>
      <c r="FN6812" s="30"/>
      <c r="FO6812" s="30"/>
      <c r="FP6812" s="30"/>
      <c r="FQ6812" s="30"/>
      <c r="FR6812" s="30"/>
      <c r="FS6812" s="30"/>
      <c r="FT6812" s="30"/>
      <c r="FU6812" s="30"/>
      <c r="FV6812" s="30"/>
      <c r="FW6812" s="30"/>
      <c r="FX6812" s="30"/>
      <c r="FY6812" s="30"/>
      <c r="FZ6812" s="30"/>
      <c r="GA6812" s="30"/>
      <c r="GB6812" s="30"/>
      <c r="GC6812" s="30"/>
      <c r="GD6812" s="30"/>
      <c r="GE6812" s="30"/>
      <c r="GF6812" s="30"/>
      <c r="GG6812" s="30"/>
      <c r="GH6812" s="30"/>
      <c r="GI6812" s="30"/>
      <c r="GJ6812" s="30"/>
      <c r="GK6812" s="30"/>
      <c r="GL6812" s="30"/>
      <c r="GM6812" s="30"/>
      <c r="GN6812" s="30"/>
      <c r="GO6812" s="30"/>
      <c r="GP6812" s="30"/>
      <c r="GQ6812" s="30"/>
      <c r="GR6812" s="30"/>
      <c r="GS6812" s="30"/>
      <c r="GT6812" s="30"/>
      <c r="GU6812" s="30"/>
      <c r="GV6812" s="30"/>
      <c r="GW6812" s="30"/>
      <c r="GX6812" s="30"/>
      <c r="GY6812" s="30"/>
      <c r="GZ6812" s="30"/>
      <c r="HA6812" s="30"/>
      <c r="HB6812" s="30"/>
      <c r="HC6812" s="30"/>
      <c r="HD6812" s="30"/>
      <c r="HE6812" s="30"/>
      <c r="HF6812" s="30"/>
      <c r="HG6812" s="30"/>
      <c r="HH6812" s="30"/>
      <c r="HI6812" s="30"/>
      <c r="HJ6812" s="30"/>
      <c r="HK6812" s="30"/>
      <c r="HL6812" s="30"/>
      <c r="HM6812" s="30"/>
      <c r="HN6812" s="30"/>
      <c r="HO6812" s="30"/>
      <c r="HP6812" s="30"/>
      <c r="HQ6812" s="30"/>
      <c r="HR6812" s="30"/>
      <c r="HS6812" s="30"/>
      <c r="HT6812" s="30"/>
      <c r="HU6812" s="30"/>
      <c r="HV6812" s="30"/>
      <c r="HW6812" s="30"/>
    </row>
    <row r="6813" spans="1:231" s="588" customFormat="1" ht="28.5" customHeight="1">
      <c r="A6813" s="593"/>
      <c r="B6813" s="900" t="s">
        <v>7909</v>
      </c>
      <c r="C6813" s="901"/>
      <c r="D6813" s="901"/>
      <c r="E6813" s="901"/>
      <c r="F6813" s="901"/>
      <c r="G6813" s="901"/>
      <c r="H6813" s="901"/>
      <c r="I6813" s="30"/>
      <c r="J6813" s="30"/>
      <c r="K6813" s="30"/>
      <c r="L6813" s="30"/>
      <c r="M6813" s="30"/>
      <c r="N6813" s="30"/>
      <c r="O6813" s="30"/>
      <c r="P6813" s="30"/>
      <c r="Q6813" s="30"/>
      <c r="R6813" s="30"/>
      <c r="S6813" s="30"/>
      <c r="T6813" s="30"/>
      <c r="U6813" s="30"/>
      <c r="V6813" s="30"/>
      <c r="W6813" s="30"/>
      <c r="X6813" s="30"/>
      <c r="Y6813" s="30"/>
      <c r="Z6813" s="30"/>
      <c r="AA6813" s="30"/>
      <c r="AB6813" s="30"/>
      <c r="AC6813" s="30"/>
      <c r="AD6813" s="30"/>
      <c r="AE6813" s="30"/>
      <c r="AF6813" s="30"/>
      <c r="AG6813" s="30"/>
      <c r="AH6813" s="30"/>
      <c r="AI6813" s="30"/>
      <c r="AJ6813" s="30"/>
      <c r="AK6813" s="30"/>
      <c r="AL6813" s="30"/>
      <c r="AM6813" s="30"/>
      <c r="AN6813" s="30"/>
      <c r="AO6813" s="30"/>
      <c r="AP6813" s="30"/>
      <c r="AQ6813" s="30"/>
      <c r="AR6813" s="30"/>
      <c r="AS6813" s="30"/>
      <c r="AT6813" s="30"/>
      <c r="AU6813" s="30"/>
      <c r="AV6813" s="30"/>
      <c r="AW6813" s="30"/>
      <c r="AX6813" s="30"/>
      <c r="AY6813" s="30"/>
      <c r="AZ6813" s="30"/>
      <c r="BA6813" s="30"/>
      <c r="BB6813" s="30"/>
      <c r="BC6813" s="30"/>
      <c r="BD6813" s="30"/>
      <c r="BE6813" s="30"/>
      <c r="BF6813" s="30"/>
      <c r="BG6813" s="30"/>
      <c r="BH6813" s="30"/>
      <c r="BI6813" s="30"/>
      <c r="BJ6813" s="30"/>
      <c r="BK6813" s="30"/>
      <c r="BL6813" s="30"/>
      <c r="BM6813" s="30"/>
      <c r="BN6813" s="30"/>
      <c r="BO6813" s="30"/>
      <c r="BP6813" s="30"/>
      <c r="BQ6813" s="30"/>
      <c r="BR6813" s="30"/>
      <c r="BS6813" s="30"/>
      <c r="BT6813" s="30"/>
      <c r="BU6813" s="30"/>
      <c r="BV6813" s="30"/>
      <c r="BW6813" s="30"/>
      <c r="BX6813" s="30"/>
      <c r="BY6813" s="30"/>
      <c r="BZ6813" s="30"/>
      <c r="CA6813" s="30"/>
      <c r="CB6813" s="30"/>
      <c r="CC6813" s="30"/>
      <c r="CD6813" s="30"/>
      <c r="CE6813" s="30"/>
      <c r="CF6813" s="30"/>
      <c r="CG6813" s="30"/>
      <c r="CH6813" s="30"/>
      <c r="CI6813" s="30"/>
      <c r="CJ6813" s="30"/>
      <c r="CK6813" s="30"/>
      <c r="CL6813" s="30"/>
      <c r="CM6813" s="30"/>
      <c r="CN6813" s="30"/>
      <c r="CO6813" s="30"/>
      <c r="CP6813" s="30"/>
      <c r="CQ6813" s="30"/>
      <c r="CR6813" s="30"/>
      <c r="CS6813" s="30"/>
      <c r="CT6813" s="30"/>
      <c r="CU6813" s="30"/>
      <c r="CV6813" s="30"/>
      <c r="CW6813" s="30"/>
      <c r="CX6813" s="30"/>
      <c r="CY6813" s="30"/>
      <c r="CZ6813" s="30"/>
      <c r="DA6813" s="30"/>
      <c r="DB6813" s="30"/>
      <c r="DC6813" s="30"/>
      <c r="DD6813" s="30"/>
      <c r="DE6813" s="30"/>
      <c r="DF6813" s="30"/>
      <c r="DG6813" s="30"/>
      <c r="DH6813" s="30"/>
      <c r="DI6813" s="30"/>
      <c r="DJ6813" s="30"/>
      <c r="DK6813" s="30"/>
      <c r="DL6813" s="30"/>
      <c r="DM6813" s="30"/>
      <c r="DN6813" s="30"/>
      <c r="DO6813" s="30"/>
      <c r="DP6813" s="30"/>
      <c r="DQ6813" s="30"/>
      <c r="DR6813" s="30"/>
      <c r="DS6813" s="30"/>
      <c r="DT6813" s="30"/>
      <c r="DU6813" s="30"/>
      <c r="DV6813" s="30"/>
      <c r="DW6813" s="30"/>
      <c r="DX6813" s="30"/>
      <c r="DY6813" s="30"/>
      <c r="DZ6813" s="30"/>
      <c r="EA6813" s="30"/>
      <c r="EB6813" s="30"/>
      <c r="EC6813" s="30"/>
      <c r="ED6813" s="30"/>
      <c r="EE6813" s="30"/>
      <c r="EF6813" s="30"/>
      <c r="EG6813" s="30"/>
      <c r="EH6813" s="30"/>
      <c r="EI6813" s="30"/>
      <c r="EJ6813" s="30"/>
      <c r="EK6813" s="30"/>
      <c r="EL6813" s="30"/>
      <c r="EM6813" s="30"/>
      <c r="EN6813" s="30"/>
      <c r="EO6813" s="30"/>
      <c r="EP6813" s="30"/>
      <c r="EQ6813" s="30"/>
      <c r="ER6813" s="30"/>
      <c r="ES6813" s="30"/>
      <c r="ET6813" s="30"/>
      <c r="EU6813" s="30"/>
      <c r="EV6813" s="30"/>
      <c r="EW6813" s="30"/>
      <c r="EX6813" s="30"/>
      <c r="EY6813" s="30"/>
      <c r="EZ6813" s="30"/>
      <c r="FA6813" s="30"/>
      <c r="FB6813" s="30"/>
      <c r="FC6813" s="30"/>
      <c r="FD6813" s="30"/>
      <c r="FE6813" s="30"/>
      <c r="FF6813" s="30"/>
      <c r="FG6813" s="30"/>
      <c r="FH6813" s="30"/>
      <c r="FI6813" s="30"/>
      <c r="FJ6813" s="30"/>
      <c r="FK6813" s="30"/>
      <c r="FL6813" s="30"/>
      <c r="FM6813" s="30"/>
      <c r="FN6813" s="30"/>
      <c r="FO6813" s="30"/>
      <c r="FP6813" s="30"/>
      <c r="FQ6813" s="30"/>
      <c r="FR6813" s="30"/>
      <c r="FS6813" s="30"/>
      <c r="FT6813" s="30"/>
      <c r="FU6813" s="30"/>
      <c r="FV6813" s="30"/>
      <c r="FW6813" s="30"/>
      <c r="FX6813" s="30"/>
      <c r="FY6813" s="30"/>
      <c r="FZ6813" s="30"/>
      <c r="GA6813" s="30"/>
      <c r="GB6813" s="30"/>
      <c r="GC6813" s="30"/>
      <c r="GD6813" s="30"/>
      <c r="GE6813" s="30"/>
      <c r="GF6813" s="30"/>
      <c r="GG6813" s="30"/>
      <c r="GH6813" s="30"/>
      <c r="GI6813" s="30"/>
      <c r="GJ6813" s="30"/>
      <c r="GK6813" s="30"/>
      <c r="GL6813" s="30"/>
      <c r="GM6813" s="30"/>
      <c r="GN6813" s="30"/>
      <c r="GO6813" s="30"/>
      <c r="GP6813" s="30"/>
      <c r="GQ6813" s="30"/>
      <c r="GR6813" s="30"/>
      <c r="GS6813" s="30"/>
      <c r="GT6813" s="30"/>
      <c r="GU6813" s="30"/>
      <c r="GV6813" s="30"/>
      <c r="GW6813" s="30"/>
      <c r="GX6813" s="30"/>
      <c r="GY6813" s="30"/>
      <c r="GZ6813" s="30"/>
      <c r="HA6813" s="30"/>
      <c r="HB6813" s="30"/>
      <c r="HC6813" s="30"/>
      <c r="HD6813" s="30"/>
      <c r="HE6813" s="30"/>
      <c r="HF6813" s="30"/>
      <c r="HG6813" s="30"/>
      <c r="HH6813" s="30"/>
      <c r="HI6813" s="30"/>
      <c r="HJ6813" s="30"/>
      <c r="HK6813" s="30"/>
      <c r="HL6813" s="30"/>
      <c r="HM6813" s="30"/>
      <c r="HN6813" s="30"/>
      <c r="HO6813" s="30"/>
      <c r="HP6813" s="30"/>
      <c r="HQ6813" s="30"/>
      <c r="HR6813" s="30"/>
      <c r="HS6813" s="30"/>
      <c r="HT6813" s="30"/>
      <c r="HU6813" s="30"/>
      <c r="HV6813" s="30"/>
      <c r="HW6813" s="30"/>
    </row>
    <row r="6814" spans="1:231" s="588" customFormat="1">
      <c r="A6814" s="87">
        <v>105</v>
      </c>
      <c r="B6814" s="609" t="s">
        <v>7910</v>
      </c>
      <c r="C6814" s="582"/>
      <c r="D6814" s="582" t="s">
        <v>6463</v>
      </c>
      <c r="E6814" s="584">
        <f>+F6814+G6814+H6814</f>
        <v>3</v>
      </c>
      <c r="F6814" s="192">
        <v>3</v>
      </c>
      <c r="G6814" s="192"/>
      <c r="H6814" s="192"/>
      <c r="I6814" s="30"/>
      <c r="J6814" s="30"/>
      <c r="K6814" s="30"/>
      <c r="L6814" s="30"/>
      <c r="M6814" s="30"/>
      <c r="N6814" s="30"/>
      <c r="O6814" s="30"/>
      <c r="P6814" s="30"/>
      <c r="Q6814" s="30"/>
      <c r="R6814" s="30"/>
      <c r="S6814" s="30"/>
      <c r="T6814" s="30"/>
      <c r="U6814" s="30"/>
      <c r="V6814" s="30"/>
      <c r="W6814" s="30"/>
      <c r="X6814" s="30"/>
      <c r="Y6814" s="30"/>
      <c r="Z6814" s="30"/>
      <c r="AA6814" s="30"/>
      <c r="AB6814" s="30"/>
      <c r="AC6814" s="30"/>
      <c r="AD6814" s="30"/>
      <c r="AE6814" s="30"/>
      <c r="AF6814" s="30"/>
      <c r="AG6814" s="30"/>
      <c r="AH6814" s="30"/>
      <c r="AI6814" s="30"/>
      <c r="AJ6814" s="30"/>
      <c r="AK6814" s="30"/>
      <c r="AL6814" s="30"/>
      <c r="AM6814" s="30"/>
      <c r="AN6814" s="30"/>
      <c r="AO6814" s="30"/>
      <c r="AP6814" s="30"/>
      <c r="AQ6814" s="30"/>
      <c r="AR6814" s="30"/>
      <c r="AS6814" s="30"/>
      <c r="AT6814" s="30"/>
      <c r="AU6814" s="30"/>
      <c r="AV6814" s="30"/>
      <c r="AW6814" s="30"/>
      <c r="AX6814" s="30"/>
      <c r="AY6814" s="30"/>
      <c r="AZ6814" s="30"/>
      <c r="BA6814" s="30"/>
      <c r="BB6814" s="30"/>
      <c r="BC6814" s="30"/>
      <c r="BD6814" s="30"/>
      <c r="BE6814" s="30"/>
      <c r="BF6814" s="30"/>
      <c r="BG6814" s="30"/>
      <c r="BH6814" s="30"/>
      <c r="BI6814" s="30"/>
      <c r="BJ6814" s="30"/>
      <c r="BK6814" s="30"/>
      <c r="BL6814" s="30"/>
      <c r="BM6814" s="30"/>
      <c r="BN6814" s="30"/>
      <c r="BO6814" s="30"/>
      <c r="BP6814" s="30"/>
      <c r="BQ6814" s="30"/>
      <c r="BR6814" s="30"/>
      <c r="BS6814" s="30"/>
      <c r="BT6814" s="30"/>
      <c r="BU6814" s="30"/>
      <c r="BV6814" s="30"/>
      <c r="BW6814" s="30"/>
      <c r="BX6814" s="30"/>
      <c r="BY6814" s="30"/>
      <c r="BZ6814" s="30"/>
      <c r="CA6814" s="30"/>
      <c r="CB6814" s="30"/>
      <c r="CC6814" s="30"/>
      <c r="CD6814" s="30"/>
      <c r="CE6814" s="30"/>
      <c r="CF6814" s="30"/>
      <c r="CG6814" s="30"/>
      <c r="CH6814" s="30"/>
      <c r="CI6814" s="30"/>
      <c r="CJ6814" s="30"/>
      <c r="CK6814" s="30"/>
      <c r="CL6814" s="30"/>
      <c r="CM6814" s="30"/>
      <c r="CN6814" s="30"/>
      <c r="CO6814" s="30"/>
      <c r="CP6814" s="30"/>
      <c r="CQ6814" s="30"/>
      <c r="CR6814" s="30"/>
      <c r="CS6814" s="30"/>
      <c r="CT6814" s="30"/>
      <c r="CU6814" s="30"/>
      <c r="CV6814" s="30"/>
      <c r="CW6814" s="30"/>
      <c r="CX6814" s="30"/>
      <c r="CY6814" s="30"/>
      <c r="CZ6814" s="30"/>
      <c r="DA6814" s="30"/>
      <c r="DB6814" s="30"/>
      <c r="DC6814" s="30"/>
      <c r="DD6814" s="30"/>
      <c r="DE6814" s="30"/>
      <c r="DF6814" s="30"/>
      <c r="DG6814" s="30"/>
      <c r="DH6814" s="30"/>
      <c r="DI6814" s="30"/>
      <c r="DJ6814" s="30"/>
      <c r="DK6814" s="30"/>
      <c r="DL6814" s="30"/>
      <c r="DM6814" s="30"/>
      <c r="DN6814" s="30"/>
      <c r="DO6814" s="30"/>
      <c r="DP6814" s="30"/>
      <c r="DQ6814" s="30"/>
      <c r="DR6814" s="30"/>
      <c r="DS6814" s="30"/>
      <c r="DT6814" s="30"/>
      <c r="DU6814" s="30"/>
      <c r="DV6814" s="30"/>
      <c r="DW6814" s="30"/>
      <c r="DX6814" s="30"/>
      <c r="DY6814" s="30"/>
      <c r="DZ6814" s="30"/>
      <c r="EA6814" s="30"/>
      <c r="EB6814" s="30"/>
      <c r="EC6814" s="30"/>
      <c r="ED6814" s="30"/>
      <c r="EE6814" s="30"/>
      <c r="EF6814" s="30"/>
      <c r="EG6814" s="30"/>
      <c r="EH6814" s="30"/>
      <c r="EI6814" s="30"/>
      <c r="EJ6814" s="30"/>
      <c r="EK6814" s="30"/>
      <c r="EL6814" s="30"/>
      <c r="EM6814" s="30"/>
      <c r="EN6814" s="30"/>
      <c r="EO6814" s="30"/>
      <c r="EP6814" s="30"/>
      <c r="EQ6814" s="30"/>
      <c r="ER6814" s="30"/>
      <c r="ES6814" s="30"/>
      <c r="ET6814" s="30"/>
      <c r="EU6814" s="30"/>
      <c r="EV6814" s="30"/>
      <c r="EW6814" s="30"/>
      <c r="EX6814" s="30"/>
      <c r="EY6814" s="30"/>
      <c r="EZ6814" s="30"/>
      <c r="FA6814" s="30"/>
      <c r="FB6814" s="30"/>
      <c r="FC6814" s="30"/>
      <c r="FD6814" s="30"/>
      <c r="FE6814" s="30"/>
      <c r="FF6814" s="30"/>
      <c r="FG6814" s="30"/>
      <c r="FH6814" s="30"/>
      <c r="FI6814" s="30"/>
      <c r="FJ6814" s="30"/>
      <c r="FK6814" s="30"/>
      <c r="FL6814" s="30"/>
      <c r="FM6814" s="30"/>
      <c r="FN6814" s="30"/>
      <c r="FO6814" s="30"/>
      <c r="FP6814" s="30"/>
      <c r="FQ6814" s="30"/>
      <c r="FR6814" s="30"/>
      <c r="FS6814" s="30"/>
      <c r="FT6814" s="30"/>
      <c r="FU6814" s="30"/>
      <c r="FV6814" s="30"/>
      <c r="FW6814" s="30"/>
      <c r="FX6814" s="30"/>
      <c r="FY6814" s="30"/>
      <c r="FZ6814" s="30"/>
      <c r="GA6814" s="30"/>
      <c r="GB6814" s="30"/>
      <c r="GC6814" s="30"/>
      <c r="GD6814" s="30"/>
      <c r="GE6814" s="30"/>
      <c r="GF6814" s="30"/>
      <c r="GG6814" s="30"/>
      <c r="GH6814" s="30"/>
      <c r="GI6814" s="30"/>
      <c r="GJ6814" s="30"/>
      <c r="GK6814" s="30"/>
      <c r="GL6814" s="30"/>
      <c r="GM6814" s="30"/>
      <c r="GN6814" s="30"/>
      <c r="GO6814" s="30"/>
      <c r="GP6814" s="30"/>
      <c r="GQ6814" s="30"/>
      <c r="GR6814" s="30"/>
      <c r="GS6814" s="30"/>
      <c r="GT6814" s="30"/>
      <c r="GU6814" s="30"/>
      <c r="GV6814" s="30"/>
      <c r="GW6814" s="30"/>
      <c r="GX6814" s="30"/>
      <c r="GY6814" s="30"/>
      <c r="GZ6814" s="30"/>
      <c r="HA6814" s="30"/>
      <c r="HB6814" s="30"/>
      <c r="HC6814" s="30"/>
      <c r="HD6814" s="30"/>
      <c r="HE6814" s="30"/>
      <c r="HF6814" s="30"/>
      <c r="HG6814" s="30"/>
      <c r="HH6814" s="30"/>
      <c r="HI6814" s="30"/>
      <c r="HJ6814" s="30"/>
      <c r="HK6814" s="30"/>
      <c r="HL6814" s="30"/>
      <c r="HM6814" s="30"/>
      <c r="HN6814" s="30"/>
      <c r="HO6814" s="30"/>
      <c r="HP6814" s="30"/>
      <c r="HQ6814" s="30"/>
      <c r="HR6814" s="30"/>
      <c r="HS6814" s="30"/>
      <c r="HT6814" s="30"/>
      <c r="HU6814" s="30"/>
      <c r="HV6814" s="30"/>
      <c r="HW6814" s="30"/>
    </row>
    <row r="6815" spans="1:231" s="588" customFormat="1">
      <c r="A6815" s="109">
        <v>106</v>
      </c>
      <c r="B6815" s="610" t="s">
        <v>7911</v>
      </c>
      <c r="C6815" s="611"/>
      <c r="D6815" s="599" t="s">
        <v>1808</v>
      </c>
      <c r="E6815" s="584">
        <f>+F6815+G6815+H6815</f>
        <v>0</v>
      </c>
      <c r="F6815" s="561"/>
      <c r="G6815" s="600"/>
      <c r="H6815" s="600"/>
      <c r="I6815" s="30"/>
      <c r="J6815" s="30"/>
      <c r="K6815" s="30"/>
      <c r="L6815" s="30"/>
      <c r="M6815" s="30"/>
      <c r="N6815" s="30"/>
      <c r="O6815" s="30"/>
      <c r="P6815" s="30"/>
      <c r="Q6815" s="30"/>
      <c r="R6815" s="30"/>
      <c r="S6815" s="30"/>
      <c r="T6815" s="30"/>
      <c r="U6815" s="30"/>
      <c r="V6815" s="30"/>
      <c r="W6815" s="30"/>
      <c r="X6815" s="30"/>
      <c r="Y6815" s="30"/>
      <c r="Z6815" s="30"/>
      <c r="AA6815" s="30"/>
      <c r="AB6815" s="30"/>
      <c r="AC6815" s="30"/>
      <c r="AD6815" s="30"/>
      <c r="AE6815" s="30"/>
      <c r="AF6815" s="30"/>
      <c r="AG6815" s="30"/>
      <c r="AH6815" s="30"/>
      <c r="AI6815" s="30"/>
      <c r="AJ6815" s="30"/>
      <c r="AK6815" s="30"/>
      <c r="AL6815" s="30"/>
      <c r="AM6815" s="30"/>
      <c r="AN6815" s="30"/>
      <c r="AO6815" s="30"/>
      <c r="AP6815" s="30"/>
      <c r="AQ6815" s="30"/>
      <c r="AR6815" s="30"/>
      <c r="AS6815" s="30"/>
      <c r="AT6815" s="30"/>
      <c r="AU6815" s="30"/>
      <c r="AV6815" s="30"/>
      <c r="AW6815" s="30"/>
      <c r="AX6815" s="30"/>
      <c r="AY6815" s="30"/>
      <c r="AZ6815" s="30"/>
      <c r="BA6815" s="30"/>
      <c r="BB6815" s="30"/>
      <c r="BC6815" s="30"/>
      <c r="BD6815" s="30"/>
      <c r="BE6815" s="30"/>
      <c r="BF6815" s="30"/>
      <c r="BG6815" s="30"/>
      <c r="BH6815" s="30"/>
      <c r="BI6815" s="30"/>
      <c r="BJ6815" s="30"/>
      <c r="BK6815" s="30"/>
      <c r="BL6815" s="30"/>
      <c r="BM6815" s="30"/>
      <c r="BN6815" s="30"/>
      <c r="BO6815" s="30"/>
      <c r="BP6815" s="30"/>
      <c r="BQ6815" s="30"/>
      <c r="BR6815" s="30"/>
      <c r="BS6815" s="30"/>
      <c r="BT6815" s="30"/>
      <c r="BU6815" s="30"/>
      <c r="BV6815" s="30"/>
      <c r="BW6815" s="30"/>
      <c r="BX6815" s="30"/>
      <c r="BY6815" s="30"/>
      <c r="BZ6815" s="30"/>
      <c r="CA6815" s="30"/>
      <c r="CB6815" s="30"/>
      <c r="CC6815" s="30"/>
      <c r="CD6815" s="30"/>
      <c r="CE6815" s="30"/>
      <c r="CF6815" s="30"/>
      <c r="CG6815" s="30"/>
      <c r="CH6815" s="30"/>
      <c r="CI6815" s="30"/>
      <c r="CJ6815" s="30"/>
      <c r="CK6815" s="30"/>
      <c r="CL6815" s="30"/>
      <c r="CM6815" s="30"/>
      <c r="CN6815" s="30"/>
      <c r="CO6815" s="30"/>
      <c r="CP6815" s="30"/>
      <c r="CQ6815" s="30"/>
      <c r="CR6815" s="30"/>
      <c r="CS6815" s="30"/>
      <c r="CT6815" s="30"/>
      <c r="CU6815" s="30"/>
      <c r="CV6815" s="30"/>
      <c r="CW6815" s="30"/>
      <c r="CX6815" s="30"/>
      <c r="CY6815" s="30"/>
      <c r="CZ6815" s="30"/>
      <c r="DA6815" s="30"/>
      <c r="DB6815" s="30"/>
      <c r="DC6815" s="30"/>
      <c r="DD6815" s="30"/>
      <c r="DE6815" s="30"/>
      <c r="DF6815" s="30"/>
      <c r="DG6815" s="30"/>
      <c r="DH6815" s="30"/>
      <c r="DI6815" s="30"/>
      <c r="DJ6815" s="30"/>
      <c r="DK6815" s="30"/>
      <c r="DL6815" s="30"/>
      <c r="DM6815" s="30"/>
      <c r="DN6815" s="30"/>
      <c r="DO6815" s="30"/>
      <c r="DP6815" s="30"/>
      <c r="DQ6815" s="30"/>
      <c r="DR6815" s="30"/>
      <c r="DS6815" s="30"/>
      <c r="DT6815" s="30"/>
      <c r="DU6815" s="30"/>
      <c r="DV6815" s="30"/>
      <c r="DW6815" s="30"/>
      <c r="DX6815" s="30"/>
      <c r="DY6815" s="30"/>
      <c r="DZ6815" s="30"/>
      <c r="EA6815" s="30"/>
      <c r="EB6815" s="30"/>
      <c r="EC6815" s="30"/>
      <c r="ED6815" s="30"/>
      <c r="EE6815" s="30"/>
      <c r="EF6815" s="30"/>
      <c r="EG6815" s="30"/>
      <c r="EH6815" s="30"/>
      <c r="EI6815" s="30"/>
      <c r="EJ6815" s="30"/>
      <c r="EK6815" s="30"/>
      <c r="EL6815" s="30"/>
      <c r="EM6815" s="30"/>
      <c r="EN6815" s="30"/>
      <c r="EO6815" s="30"/>
      <c r="EP6815" s="30"/>
      <c r="EQ6815" s="30"/>
      <c r="ER6815" s="30"/>
      <c r="ES6815" s="30"/>
      <c r="ET6815" s="30"/>
      <c r="EU6815" s="30"/>
      <c r="EV6815" s="30"/>
      <c r="EW6815" s="30"/>
      <c r="EX6815" s="30"/>
      <c r="EY6815" s="30"/>
      <c r="EZ6815" s="30"/>
      <c r="FA6815" s="30"/>
      <c r="FB6815" s="30"/>
      <c r="FC6815" s="30"/>
      <c r="FD6815" s="30"/>
      <c r="FE6815" s="30"/>
      <c r="FF6815" s="30"/>
      <c r="FG6815" s="30"/>
      <c r="FH6815" s="30"/>
      <c r="FI6815" s="30"/>
      <c r="FJ6815" s="30"/>
      <c r="FK6815" s="30"/>
      <c r="FL6815" s="30"/>
      <c r="FM6815" s="30"/>
      <c r="FN6815" s="30"/>
      <c r="FO6815" s="30"/>
      <c r="FP6815" s="30"/>
      <c r="FQ6815" s="30"/>
      <c r="FR6815" s="30"/>
      <c r="FS6815" s="30"/>
      <c r="FT6815" s="30"/>
      <c r="FU6815" s="30"/>
      <c r="FV6815" s="30"/>
      <c r="FW6815" s="30"/>
      <c r="FX6815" s="30"/>
      <c r="FY6815" s="30"/>
      <c r="FZ6815" s="30"/>
      <c r="GA6815" s="30"/>
      <c r="GB6815" s="30"/>
      <c r="GC6815" s="30"/>
      <c r="GD6815" s="30"/>
      <c r="GE6815" s="30"/>
      <c r="GF6815" s="30"/>
      <c r="GG6815" s="30"/>
      <c r="GH6815" s="30"/>
      <c r="GI6815" s="30"/>
      <c r="GJ6815" s="30"/>
      <c r="GK6815" s="30"/>
      <c r="GL6815" s="30"/>
      <c r="GM6815" s="30"/>
      <c r="GN6815" s="30"/>
      <c r="GO6815" s="30"/>
      <c r="GP6815" s="30"/>
      <c r="GQ6815" s="30"/>
      <c r="GR6815" s="30"/>
      <c r="GS6815" s="30"/>
      <c r="GT6815" s="30"/>
      <c r="GU6815" s="30"/>
      <c r="GV6815" s="30"/>
      <c r="GW6815" s="30"/>
      <c r="GX6815" s="30"/>
      <c r="GY6815" s="30"/>
      <c r="GZ6815" s="30"/>
      <c r="HA6815" s="30"/>
      <c r="HB6815" s="30"/>
      <c r="HC6815" s="30"/>
      <c r="HD6815" s="30"/>
      <c r="HE6815" s="30"/>
      <c r="HF6815" s="30"/>
      <c r="HG6815" s="30"/>
      <c r="HH6815" s="30"/>
      <c r="HI6815" s="30"/>
      <c r="HJ6815" s="30"/>
      <c r="HK6815" s="30"/>
      <c r="HL6815" s="30"/>
      <c r="HM6815" s="30"/>
      <c r="HN6815" s="30"/>
      <c r="HO6815" s="30"/>
      <c r="HP6815" s="30"/>
      <c r="HQ6815" s="30"/>
      <c r="HR6815" s="30"/>
      <c r="HS6815" s="30"/>
      <c r="HT6815" s="30"/>
      <c r="HU6815" s="30"/>
      <c r="HV6815" s="30"/>
      <c r="HW6815" s="30"/>
    </row>
    <row r="6816" spans="1:231" s="588" customFormat="1" ht="28.5" customHeight="1">
      <c r="A6816" s="593"/>
      <c r="B6816" s="900" t="s">
        <v>7912</v>
      </c>
      <c r="C6816" s="901"/>
      <c r="D6816" s="901"/>
      <c r="E6816" s="901"/>
      <c r="F6816" s="901"/>
      <c r="G6816" s="901"/>
      <c r="H6816" s="901"/>
      <c r="I6816" s="30"/>
      <c r="J6816" s="30"/>
      <c r="K6816" s="30"/>
      <c r="L6816" s="30"/>
      <c r="M6816" s="30"/>
      <c r="N6816" s="30"/>
      <c r="O6816" s="30"/>
      <c r="P6816" s="30"/>
      <c r="Q6816" s="30"/>
      <c r="R6816" s="30"/>
      <c r="S6816" s="30"/>
      <c r="T6816" s="30"/>
      <c r="U6816" s="30"/>
      <c r="V6816" s="30"/>
      <c r="W6816" s="30"/>
      <c r="X6816" s="30"/>
      <c r="Y6816" s="30"/>
      <c r="Z6816" s="30"/>
      <c r="AA6816" s="30"/>
      <c r="AB6816" s="30"/>
      <c r="AC6816" s="30"/>
      <c r="AD6816" s="30"/>
      <c r="AE6816" s="30"/>
      <c r="AF6816" s="30"/>
      <c r="AG6816" s="30"/>
      <c r="AH6816" s="30"/>
      <c r="AI6816" s="30"/>
      <c r="AJ6816" s="30"/>
      <c r="AK6816" s="30"/>
      <c r="AL6816" s="30"/>
      <c r="AM6816" s="30"/>
      <c r="AN6816" s="30"/>
      <c r="AO6816" s="30"/>
      <c r="AP6816" s="30"/>
      <c r="AQ6816" s="30"/>
      <c r="AR6816" s="30"/>
      <c r="AS6816" s="30"/>
      <c r="AT6816" s="30"/>
      <c r="AU6816" s="30"/>
      <c r="AV6816" s="30"/>
      <c r="AW6816" s="30"/>
      <c r="AX6816" s="30"/>
      <c r="AY6816" s="30"/>
      <c r="AZ6816" s="30"/>
      <c r="BA6816" s="30"/>
      <c r="BB6816" s="30"/>
      <c r="BC6816" s="30"/>
      <c r="BD6816" s="30"/>
      <c r="BE6816" s="30"/>
      <c r="BF6816" s="30"/>
      <c r="BG6816" s="30"/>
      <c r="BH6816" s="30"/>
      <c r="BI6816" s="30"/>
      <c r="BJ6816" s="30"/>
      <c r="BK6816" s="30"/>
      <c r="BL6816" s="30"/>
      <c r="BM6816" s="30"/>
      <c r="BN6816" s="30"/>
      <c r="BO6816" s="30"/>
      <c r="BP6816" s="30"/>
      <c r="BQ6816" s="30"/>
      <c r="BR6816" s="30"/>
      <c r="BS6816" s="30"/>
      <c r="BT6816" s="30"/>
      <c r="BU6816" s="30"/>
      <c r="BV6816" s="30"/>
      <c r="BW6816" s="30"/>
      <c r="BX6816" s="30"/>
      <c r="BY6816" s="30"/>
      <c r="BZ6816" s="30"/>
      <c r="CA6816" s="30"/>
      <c r="CB6816" s="30"/>
      <c r="CC6816" s="30"/>
      <c r="CD6816" s="30"/>
      <c r="CE6816" s="30"/>
      <c r="CF6816" s="30"/>
      <c r="CG6816" s="30"/>
      <c r="CH6816" s="30"/>
      <c r="CI6816" s="30"/>
      <c r="CJ6816" s="30"/>
      <c r="CK6816" s="30"/>
      <c r="CL6816" s="30"/>
      <c r="CM6816" s="30"/>
      <c r="CN6816" s="30"/>
      <c r="CO6816" s="30"/>
      <c r="CP6816" s="30"/>
      <c r="CQ6816" s="30"/>
      <c r="CR6816" s="30"/>
      <c r="CS6816" s="30"/>
      <c r="CT6816" s="30"/>
      <c r="CU6816" s="30"/>
      <c r="CV6816" s="30"/>
      <c r="CW6816" s="30"/>
      <c r="CX6816" s="30"/>
      <c r="CY6816" s="30"/>
      <c r="CZ6816" s="30"/>
      <c r="DA6816" s="30"/>
      <c r="DB6816" s="30"/>
      <c r="DC6816" s="30"/>
      <c r="DD6816" s="30"/>
      <c r="DE6816" s="30"/>
      <c r="DF6816" s="30"/>
      <c r="DG6816" s="30"/>
      <c r="DH6816" s="30"/>
      <c r="DI6816" s="30"/>
      <c r="DJ6816" s="30"/>
      <c r="DK6816" s="30"/>
      <c r="DL6816" s="30"/>
      <c r="DM6816" s="30"/>
      <c r="DN6816" s="30"/>
      <c r="DO6816" s="30"/>
      <c r="DP6816" s="30"/>
      <c r="DQ6816" s="30"/>
      <c r="DR6816" s="30"/>
      <c r="DS6816" s="30"/>
      <c r="DT6816" s="30"/>
      <c r="DU6816" s="30"/>
      <c r="DV6816" s="30"/>
      <c r="DW6816" s="30"/>
      <c r="DX6816" s="30"/>
      <c r="DY6816" s="30"/>
      <c r="DZ6816" s="30"/>
      <c r="EA6816" s="30"/>
      <c r="EB6816" s="30"/>
      <c r="EC6816" s="30"/>
      <c r="ED6816" s="30"/>
      <c r="EE6816" s="30"/>
      <c r="EF6816" s="30"/>
      <c r="EG6816" s="30"/>
      <c r="EH6816" s="30"/>
      <c r="EI6816" s="30"/>
      <c r="EJ6816" s="30"/>
      <c r="EK6816" s="30"/>
      <c r="EL6816" s="30"/>
      <c r="EM6816" s="30"/>
      <c r="EN6816" s="30"/>
      <c r="EO6816" s="30"/>
      <c r="EP6816" s="30"/>
      <c r="EQ6816" s="30"/>
      <c r="ER6816" s="30"/>
      <c r="ES6816" s="30"/>
      <c r="ET6816" s="30"/>
      <c r="EU6816" s="30"/>
      <c r="EV6816" s="30"/>
      <c r="EW6816" s="30"/>
      <c r="EX6816" s="30"/>
      <c r="EY6816" s="30"/>
      <c r="EZ6816" s="30"/>
      <c r="FA6816" s="30"/>
      <c r="FB6816" s="30"/>
      <c r="FC6816" s="30"/>
      <c r="FD6816" s="30"/>
      <c r="FE6816" s="30"/>
      <c r="FF6816" s="30"/>
      <c r="FG6816" s="30"/>
      <c r="FH6816" s="30"/>
      <c r="FI6816" s="30"/>
      <c r="FJ6816" s="30"/>
      <c r="FK6816" s="30"/>
      <c r="FL6816" s="30"/>
      <c r="FM6816" s="30"/>
      <c r="FN6816" s="30"/>
      <c r="FO6816" s="30"/>
      <c r="FP6816" s="30"/>
      <c r="FQ6816" s="30"/>
      <c r="FR6816" s="30"/>
      <c r="FS6816" s="30"/>
      <c r="FT6816" s="30"/>
      <c r="FU6816" s="30"/>
      <c r="FV6816" s="30"/>
      <c r="FW6816" s="30"/>
      <c r="FX6816" s="30"/>
      <c r="FY6816" s="30"/>
      <c r="FZ6816" s="30"/>
      <c r="GA6816" s="30"/>
      <c r="GB6816" s="30"/>
      <c r="GC6816" s="30"/>
      <c r="GD6816" s="30"/>
      <c r="GE6816" s="30"/>
      <c r="GF6816" s="30"/>
      <c r="GG6816" s="30"/>
      <c r="GH6816" s="30"/>
      <c r="GI6816" s="30"/>
      <c r="GJ6816" s="30"/>
      <c r="GK6816" s="30"/>
      <c r="GL6816" s="30"/>
      <c r="GM6816" s="30"/>
      <c r="GN6816" s="30"/>
      <c r="GO6816" s="30"/>
      <c r="GP6816" s="30"/>
      <c r="GQ6816" s="30"/>
      <c r="GR6816" s="30"/>
      <c r="GS6816" s="30"/>
      <c r="GT6816" s="30"/>
      <c r="GU6816" s="30"/>
      <c r="GV6816" s="30"/>
      <c r="GW6816" s="30"/>
      <c r="GX6816" s="30"/>
      <c r="GY6816" s="30"/>
      <c r="GZ6816" s="30"/>
      <c r="HA6816" s="30"/>
      <c r="HB6816" s="30"/>
      <c r="HC6816" s="30"/>
      <c r="HD6816" s="30"/>
      <c r="HE6816" s="30"/>
      <c r="HF6816" s="30"/>
      <c r="HG6816" s="30"/>
      <c r="HH6816" s="30"/>
      <c r="HI6816" s="30"/>
      <c r="HJ6816" s="30"/>
      <c r="HK6816" s="30"/>
      <c r="HL6816" s="30"/>
      <c r="HM6816" s="30"/>
      <c r="HN6816" s="30"/>
      <c r="HO6816" s="30"/>
      <c r="HP6816" s="30"/>
      <c r="HQ6816" s="30"/>
      <c r="HR6816" s="30"/>
      <c r="HS6816" s="30"/>
      <c r="HT6816" s="30"/>
      <c r="HU6816" s="30"/>
      <c r="HV6816" s="30"/>
      <c r="HW6816" s="30"/>
    </row>
    <row r="6817" spans="1:231" s="588" customFormat="1">
      <c r="A6817" s="87">
        <v>107</v>
      </c>
      <c r="B6817" s="545" t="s">
        <v>6326</v>
      </c>
      <c r="C6817" s="87" t="s">
        <v>6327</v>
      </c>
      <c r="D6817" s="87" t="s">
        <v>6323</v>
      </c>
      <c r="E6817" s="584">
        <f t="shared" ref="E6817:E6841" si="437">+F6817+G6817+H6817</f>
        <v>12</v>
      </c>
      <c r="F6817" s="192">
        <v>4</v>
      </c>
      <c r="G6817" s="192">
        <v>4</v>
      </c>
      <c r="H6817" s="192">
        <v>4</v>
      </c>
      <c r="I6817" s="30"/>
      <c r="J6817" s="30"/>
      <c r="K6817" s="30"/>
      <c r="L6817" s="30"/>
      <c r="M6817" s="30"/>
      <c r="N6817" s="30"/>
      <c r="O6817" s="30"/>
      <c r="P6817" s="30"/>
      <c r="Q6817" s="30"/>
      <c r="R6817" s="30"/>
      <c r="S6817" s="30"/>
      <c r="T6817" s="30"/>
      <c r="U6817" s="30"/>
      <c r="V6817" s="30"/>
      <c r="W6817" s="30"/>
      <c r="X6817" s="30"/>
      <c r="Y6817" s="30"/>
      <c r="Z6817" s="30"/>
      <c r="AA6817" s="30"/>
      <c r="AB6817" s="30"/>
      <c r="AC6817" s="30"/>
      <c r="AD6817" s="30"/>
      <c r="AE6817" s="30"/>
      <c r="AF6817" s="30"/>
      <c r="AG6817" s="30"/>
      <c r="AH6817" s="30"/>
      <c r="AI6817" s="30"/>
      <c r="AJ6817" s="30"/>
      <c r="AK6817" s="30"/>
      <c r="AL6817" s="30"/>
      <c r="AM6817" s="30"/>
      <c r="AN6817" s="30"/>
      <c r="AO6817" s="30"/>
      <c r="AP6817" s="30"/>
      <c r="AQ6817" s="30"/>
      <c r="AR6817" s="30"/>
      <c r="AS6817" s="30"/>
      <c r="AT6817" s="30"/>
      <c r="AU6817" s="30"/>
      <c r="AV6817" s="30"/>
      <c r="AW6817" s="30"/>
      <c r="AX6817" s="30"/>
      <c r="AY6817" s="30"/>
      <c r="AZ6817" s="30"/>
      <c r="BA6817" s="30"/>
      <c r="BB6817" s="30"/>
      <c r="BC6817" s="30"/>
      <c r="BD6817" s="30"/>
      <c r="BE6817" s="30"/>
      <c r="BF6817" s="30"/>
      <c r="BG6817" s="30"/>
      <c r="BH6817" s="30"/>
      <c r="BI6817" s="30"/>
      <c r="BJ6817" s="30"/>
      <c r="BK6817" s="30"/>
      <c r="BL6817" s="30"/>
      <c r="BM6817" s="30"/>
      <c r="BN6817" s="30"/>
      <c r="BO6817" s="30"/>
      <c r="BP6817" s="30"/>
      <c r="BQ6817" s="30"/>
      <c r="BR6817" s="30"/>
      <c r="BS6817" s="30"/>
      <c r="BT6817" s="30"/>
      <c r="BU6817" s="30"/>
      <c r="BV6817" s="30"/>
      <c r="BW6817" s="30"/>
      <c r="BX6817" s="30"/>
      <c r="BY6817" s="30"/>
      <c r="BZ6817" s="30"/>
      <c r="CA6817" s="30"/>
      <c r="CB6817" s="30"/>
      <c r="CC6817" s="30"/>
      <c r="CD6817" s="30"/>
      <c r="CE6817" s="30"/>
      <c r="CF6817" s="30"/>
      <c r="CG6817" s="30"/>
      <c r="CH6817" s="30"/>
      <c r="CI6817" s="30"/>
      <c r="CJ6817" s="30"/>
      <c r="CK6817" s="30"/>
      <c r="CL6817" s="30"/>
      <c r="CM6817" s="30"/>
      <c r="CN6817" s="30"/>
      <c r="CO6817" s="30"/>
      <c r="CP6817" s="30"/>
      <c r="CQ6817" s="30"/>
      <c r="CR6817" s="30"/>
      <c r="CS6817" s="30"/>
      <c r="CT6817" s="30"/>
      <c r="CU6817" s="30"/>
      <c r="CV6817" s="30"/>
      <c r="CW6817" s="30"/>
      <c r="CX6817" s="30"/>
      <c r="CY6817" s="30"/>
      <c r="CZ6817" s="30"/>
      <c r="DA6817" s="30"/>
      <c r="DB6817" s="30"/>
      <c r="DC6817" s="30"/>
      <c r="DD6817" s="30"/>
      <c r="DE6817" s="30"/>
      <c r="DF6817" s="30"/>
      <c r="DG6817" s="30"/>
      <c r="DH6817" s="30"/>
      <c r="DI6817" s="30"/>
      <c r="DJ6817" s="30"/>
      <c r="DK6817" s="30"/>
      <c r="DL6817" s="30"/>
      <c r="DM6817" s="30"/>
      <c r="DN6817" s="30"/>
      <c r="DO6817" s="30"/>
      <c r="DP6817" s="30"/>
      <c r="DQ6817" s="30"/>
      <c r="DR6817" s="30"/>
      <c r="DS6817" s="30"/>
      <c r="DT6817" s="30"/>
      <c r="DU6817" s="30"/>
      <c r="DV6817" s="30"/>
      <c r="DW6817" s="30"/>
      <c r="DX6817" s="30"/>
      <c r="DY6817" s="30"/>
      <c r="DZ6817" s="30"/>
      <c r="EA6817" s="30"/>
      <c r="EB6817" s="30"/>
      <c r="EC6817" s="30"/>
      <c r="ED6817" s="30"/>
      <c r="EE6817" s="30"/>
      <c r="EF6817" s="30"/>
      <c r="EG6817" s="30"/>
      <c r="EH6817" s="30"/>
      <c r="EI6817" s="30"/>
      <c r="EJ6817" s="30"/>
      <c r="EK6817" s="30"/>
      <c r="EL6817" s="30"/>
      <c r="EM6817" s="30"/>
      <c r="EN6817" s="30"/>
      <c r="EO6817" s="30"/>
      <c r="EP6817" s="30"/>
      <c r="EQ6817" s="30"/>
      <c r="ER6817" s="30"/>
      <c r="ES6817" s="30"/>
      <c r="ET6817" s="30"/>
      <c r="EU6817" s="30"/>
      <c r="EV6817" s="30"/>
      <c r="EW6817" s="30"/>
      <c r="EX6817" s="30"/>
      <c r="EY6817" s="30"/>
      <c r="EZ6817" s="30"/>
      <c r="FA6817" s="30"/>
      <c r="FB6817" s="30"/>
      <c r="FC6817" s="30"/>
      <c r="FD6817" s="30"/>
      <c r="FE6817" s="30"/>
      <c r="FF6817" s="30"/>
      <c r="FG6817" s="30"/>
      <c r="FH6817" s="30"/>
      <c r="FI6817" s="30"/>
      <c r="FJ6817" s="30"/>
      <c r="FK6817" s="30"/>
      <c r="FL6817" s="30"/>
      <c r="FM6817" s="30"/>
      <c r="FN6817" s="30"/>
      <c r="FO6817" s="30"/>
      <c r="FP6817" s="30"/>
      <c r="FQ6817" s="30"/>
      <c r="FR6817" s="30"/>
      <c r="FS6817" s="30"/>
      <c r="FT6817" s="30"/>
      <c r="FU6817" s="30"/>
      <c r="FV6817" s="30"/>
      <c r="FW6817" s="30"/>
      <c r="FX6817" s="30"/>
      <c r="FY6817" s="30"/>
      <c r="FZ6817" s="30"/>
      <c r="GA6817" s="30"/>
      <c r="GB6817" s="30"/>
      <c r="GC6817" s="30"/>
      <c r="GD6817" s="30"/>
      <c r="GE6817" s="30"/>
      <c r="GF6817" s="30"/>
      <c r="GG6817" s="30"/>
      <c r="GH6817" s="30"/>
      <c r="GI6817" s="30"/>
      <c r="GJ6817" s="30"/>
      <c r="GK6817" s="30"/>
      <c r="GL6817" s="30"/>
      <c r="GM6817" s="30"/>
      <c r="GN6817" s="30"/>
      <c r="GO6817" s="30"/>
      <c r="GP6817" s="30"/>
      <c r="GQ6817" s="30"/>
      <c r="GR6817" s="30"/>
      <c r="GS6817" s="30"/>
      <c r="GT6817" s="30"/>
      <c r="GU6817" s="30"/>
      <c r="GV6817" s="30"/>
      <c r="GW6817" s="30"/>
      <c r="GX6817" s="30"/>
      <c r="GY6817" s="30"/>
      <c r="GZ6817" s="30"/>
      <c r="HA6817" s="30"/>
      <c r="HB6817" s="30"/>
      <c r="HC6817" s="30"/>
      <c r="HD6817" s="30"/>
      <c r="HE6817" s="30"/>
      <c r="HF6817" s="30"/>
      <c r="HG6817" s="30"/>
      <c r="HH6817" s="30"/>
      <c r="HI6817" s="30"/>
      <c r="HJ6817" s="30"/>
      <c r="HK6817" s="30"/>
      <c r="HL6817" s="30"/>
      <c r="HM6817" s="30"/>
      <c r="HN6817" s="30"/>
      <c r="HO6817" s="30"/>
      <c r="HP6817" s="30"/>
      <c r="HQ6817" s="30"/>
      <c r="HR6817" s="30"/>
      <c r="HS6817" s="30"/>
      <c r="HT6817" s="30"/>
      <c r="HU6817" s="30"/>
      <c r="HV6817" s="30"/>
      <c r="HW6817" s="30"/>
    </row>
    <row r="6818" spans="1:231" s="588" customFormat="1">
      <c r="A6818" s="87">
        <v>108</v>
      </c>
      <c r="B6818" s="545" t="s">
        <v>7913</v>
      </c>
      <c r="C6818" s="592"/>
      <c r="D6818" s="590" t="s">
        <v>1808</v>
      </c>
      <c r="E6818" s="584">
        <f t="shared" si="437"/>
        <v>10</v>
      </c>
      <c r="F6818" s="192">
        <v>10</v>
      </c>
      <c r="G6818" s="192"/>
      <c r="H6818" s="192"/>
      <c r="I6818" s="30"/>
      <c r="J6818" s="30"/>
      <c r="K6818" s="30"/>
      <c r="L6818" s="30"/>
      <c r="M6818" s="30"/>
      <c r="N6818" s="30"/>
      <c r="O6818" s="30"/>
      <c r="P6818" s="30"/>
      <c r="Q6818" s="30"/>
      <c r="R6818" s="30"/>
      <c r="S6818" s="30"/>
      <c r="T6818" s="30"/>
      <c r="U6818" s="30"/>
      <c r="V6818" s="30"/>
      <c r="W6818" s="30"/>
      <c r="X6818" s="30"/>
      <c r="Y6818" s="30"/>
      <c r="Z6818" s="30"/>
      <c r="AA6818" s="30"/>
      <c r="AB6818" s="30"/>
      <c r="AC6818" s="30"/>
      <c r="AD6818" s="30"/>
      <c r="AE6818" s="30"/>
      <c r="AF6818" s="30"/>
      <c r="AG6818" s="30"/>
      <c r="AH6818" s="30"/>
      <c r="AI6818" s="30"/>
      <c r="AJ6818" s="30"/>
      <c r="AK6818" s="30"/>
      <c r="AL6818" s="30"/>
      <c r="AM6818" s="30"/>
      <c r="AN6818" s="30"/>
      <c r="AO6818" s="30"/>
      <c r="AP6818" s="30"/>
      <c r="AQ6818" s="30"/>
      <c r="AR6818" s="30"/>
      <c r="AS6818" s="30"/>
      <c r="AT6818" s="30"/>
      <c r="AU6818" s="30"/>
      <c r="AV6818" s="30"/>
      <c r="AW6818" s="30"/>
      <c r="AX6818" s="30"/>
      <c r="AY6818" s="30"/>
      <c r="AZ6818" s="30"/>
      <c r="BA6818" s="30"/>
      <c r="BB6818" s="30"/>
      <c r="BC6818" s="30"/>
      <c r="BD6818" s="30"/>
      <c r="BE6818" s="30"/>
      <c r="BF6818" s="30"/>
      <c r="BG6818" s="30"/>
      <c r="BH6818" s="30"/>
      <c r="BI6818" s="30"/>
      <c r="BJ6818" s="30"/>
      <c r="BK6818" s="30"/>
      <c r="BL6818" s="30"/>
      <c r="BM6818" s="30"/>
      <c r="BN6818" s="30"/>
      <c r="BO6818" s="30"/>
      <c r="BP6818" s="30"/>
      <c r="BQ6818" s="30"/>
      <c r="BR6818" s="30"/>
      <c r="BS6818" s="30"/>
      <c r="BT6818" s="30"/>
      <c r="BU6818" s="30"/>
      <c r="BV6818" s="30"/>
      <c r="BW6818" s="30"/>
      <c r="BX6818" s="30"/>
      <c r="BY6818" s="30"/>
      <c r="BZ6818" s="30"/>
      <c r="CA6818" s="30"/>
      <c r="CB6818" s="30"/>
      <c r="CC6818" s="30"/>
      <c r="CD6818" s="30"/>
      <c r="CE6818" s="30"/>
      <c r="CF6818" s="30"/>
      <c r="CG6818" s="30"/>
      <c r="CH6818" s="30"/>
      <c r="CI6818" s="30"/>
      <c r="CJ6818" s="30"/>
      <c r="CK6818" s="30"/>
      <c r="CL6818" s="30"/>
      <c r="CM6818" s="30"/>
      <c r="CN6818" s="30"/>
      <c r="CO6818" s="30"/>
      <c r="CP6818" s="30"/>
      <c r="CQ6818" s="30"/>
      <c r="CR6818" s="30"/>
      <c r="CS6818" s="30"/>
      <c r="CT6818" s="30"/>
      <c r="CU6818" s="30"/>
      <c r="CV6818" s="30"/>
      <c r="CW6818" s="30"/>
      <c r="CX6818" s="30"/>
      <c r="CY6818" s="30"/>
      <c r="CZ6818" s="30"/>
      <c r="DA6818" s="30"/>
      <c r="DB6818" s="30"/>
      <c r="DC6818" s="30"/>
      <c r="DD6818" s="30"/>
      <c r="DE6818" s="30"/>
      <c r="DF6818" s="30"/>
      <c r="DG6818" s="30"/>
      <c r="DH6818" s="30"/>
      <c r="DI6818" s="30"/>
      <c r="DJ6818" s="30"/>
      <c r="DK6818" s="30"/>
      <c r="DL6818" s="30"/>
      <c r="DM6818" s="30"/>
      <c r="DN6818" s="30"/>
      <c r="DO6818" s="30"/>
      <c r="DP6818" s="30"/>
      <c r="DQ6818" s="30"/>
      <c r="DR6818" s="30"/>
      <c r="DS6818" s="30"/>
      <c r="DT6818" s="30"/>
      <c r="DU6818" s="30"/>
      <c r="DV6818" s="30"/>
      <c r="DW6818" s="30"/>
      <c r="DX6818" s="30"/>
      <c r="DY6818" s="30"/>
      <c r="DZ6818" s="30"/>
      <c r="EA6818" s="30"/>
      <c r="EB6818" s="30"/>
      <c r="EC6818" s="30"/>
      <c r="ED6818" s="30"/>
      <c r="EE6818" s="30"/>
      <c r="EF6818" s="30"/>
      <c r="EG6818" s="30"/>
      <c r="EH6818" s="30"/>
      <c r="EI6818" s="30"/>
      <c r="EJ6818" s="30"/>
      <c r="EK6818" s="30"/>
      <c r="EL6818" s="30"/>
      <c r="EM6818" s="30"/>
      <c r="EN6818" s="30"/>
      <c r="EO6818" s="30"/>
      <c r="EP6818" s="30"/>
      <c r="EQ6818" s="30"/>
      <c r="ER6818" s="30"/>
      <c r="ES6818" s="30"/>
      <c r="ET6818" s="30"/>
      <c r="EU6818" s="30"/>
      <c r="EV6818" s="30"/>
      <c r="EW6818" s="30"/>
      <c r="EX6818" s="30"/>
      <c r="EY6818" s="30"/>
      <c r="EZ6818" s="30"/>
      <c r="FA6818" s="30"/>
      <c r="FB6818" s="30"/>
      <c r="FC6818" s="30"/>
      <c r="FD6818" s="30"/>
      <c r="FE6818" s="30"/>
      <c r="FF6818" s="30"/>
      <c r="FG6818" s="30"/>
      <c r="FH6818" s="30"/>
      <c r="FI6818" s="30"/>
      <c r="FJ6818" s="30"/>
      <c r="FK6818" s="30"/>
      <c r="FL6818" s="30"/>
      <c r="FM6818" s="30"/>
      <c r="FN6818" s="30"/>
      <c r="FO6818" s="30"/>
      <c r="FP6818" s="30"/>
      <c r="FQ6818" s="30"/>
      <c r="FR6818" s="30"/>
      <c r="FS6818" s="30"/>
      <c r="FT6818" s="30"/>
      <c r="FU6818" s="30"/>
      <c r="FV6818" s="30"/>
      <c r="FW6818" s="30"/>
      <c r="FX6818" s="30"/>
      <c r="FY6818" s="30"/>
      <c r="FZ6818" s="30"/>
      <c r="GA6818" s="30"/>
      <c r="GB6818" s="30"/>
      <c r="GC6818" s="30"/>
      <c r="GD6818" s="30"/>
      <c r="GE6818" s="30"/>
      <c r="GF6818" s="30"/>
      <c r="GG6818" s="30"/>
      <c r="GH6818" s="30"/>
      <c r="GI6818" s="30"/>
      <c r="GJ6818" s="30"/>
      <c r="GK6818" s="30"/>
      <c r="GL6818" s="30"/>
      <c r="GM6818" s="30"/>
      <c r="GN6818" s="30"/>
      <c r="GO6818" s="30"/>
      <c r="GP6818" s="30"/>
      <c r="GQ6818" s="30"/>
      <c r="GR6818" s="30"/>
      <c r="GS6818" s="30"/>
      <c r="GT6818" s="30"/>
      <c r="GU6818" s="30"/>
      <c r="GV6818" s="30"/>
      <c r="GW6818" s="30"/>
      <c r="GX6818" s="30"/>
      <c r="GY6818" s="30"/>
      <c r="GZ6818" s="30"/>
      <c r="HA6818" s="30"/>
      <c r="HB6818" s="30"/>
      <c r="HC6818" s="30"/>
      <c r="HD6818" s="30"/>
      <c r="HE6818" s="30"/>
      <c r="HF6818" s="30"/>
      <c r="HG6818" s="30"/>
      <c r="HH6818" s="30"/>
      <c r="HI6818" s="30"/>
      <c r="HJ6818" s="30"/>
      <c r="HK6818" s="30"/>
      <c r="HL6818" s="30"/>
      <c r="HM6818" s="30"/>
      <c r="HN6818" s="30"/>
      <c r="HO6818" s="30"/>
      <c r="HP6818" s="30"/>
      <c r="HQ6818" s="30"/>
      <c r="HR6818" s="30"/>
      <c r="HS6818" s="30"/>
      <c r="HT6818" s="30"/>
      <c r="HU6818" s="30"/>
      <c r="HV6818" s="30"/>
      <c r="HW6818" s="30"/>
    </row>
    <row r="6819" spans="1:231" s="588" customFormat="1">
      <c r="A6819" s="87">
        <v>109</v>
      </c>
      <c r="B6819" s="545" t="s">
        <v>4811</v>
      </c>
      <c r="C6819" s="592"/>
      <c r="D6819" s="590" t="s">
        <v>1808</v>
      </c>
      <c r="E6819" s="584">
        <f t="shared" si="437"/>
        <v>0</v>
      </c>
      <c r="F6819" s="192"/>
      <c r="G6819" s="192"/>
      <c r="H6819" s="192"/>
      <c r="I6819" s="30"/>
      <c r="J6819" s="30"/>
      <c r="K6819" s="30"/>
      <c r="L6819" s="30"/>
      <c r="M6819" s="30"/>
      <c r="N6819" s="30"/>
      <c r="O6819" s="30"/>
      <c r="P6819" s="30"/>
      <c r="Q6819" s="30"/>
      <c r="R6819" s="30"/>
      <c r="S6819" s="30"/>
      <c r="T6819" s="30"/>
      <c r="U6819" s="30"/>
      <c r="V6819" s="30"/>
      <c r="W6819" s="30"/>
      <c r="X6819" s="30"/>
      <c r="Y6819" s="30"/>
      <c r="Z6819" s="30"/>
      <c r="AA6819" s="30"/>
      <c r="AB6819" s="30"/>
      <c r="AC6819" s="30"/>
      <c r="AD6819" s="30"/>
      <c r="AE6819" s="30"/>
      <c r="AF6819" s="30"/>
      <c r="AG6819" s="30"/>
      <c r="AH6819" s="30"/>
      <c r="AI6819" s="30"/>
      <c r="AJ6819" s="30"/>
      <c r="AK6819" s="30"/>
      <c r="AL6819" s="30"/>
      <c r="AM6819" s="30"/>
      <c r="AN6819" s="30"/>
      <c r="AO6819" s="30"/>
      <c r="AP6819" s="30"/>
      <c r="AQ6819" s="30"/>
      <c r="AR6819" s="30"/>
      <c r="AS6819" s="30"/>
      <c r="AT6819" s="30"/>
      <c r="AU6819" s="30"/>
      <c r="AV6819" s="30"/>
      <c r="AW6819" s="30"/>
      <c r="AX6819" s="30"/>
      <c r="AY6819" s="30"/>
      <c r="AZ6819" s="30"/>
      <c r="BA6819" s="30"/>
      <c r="BB6819" s="30"/>
      <c r="BC6819" s="30"/>
      <c r="BD6819" s="30"/>
      <c r="BE6819" s="30"/>
      <c r="BF6819" s="30"/>
      <c r="BG6819" s="30"/>
      <c r="BH6819" s="30"/>
      <c r="BI6819" s="30"/>
      <c r="BJ6819" s="30"/>
      <c r="BK6819" s="30"/>
      <c r="BL6819" s="30"/>
      <c r="BM6819" s="30"/>
      <c r="BN6819" s="30"/>
      <c r="BO6819" s="30"/>
      <c r="BP6819" s="30"/>
      <c r="BQ6819" s="30"/>
      <c r="BR6819" s="30"/>
      <c r="BS6819" s="30"/>
      <c r="BT6819" s="30"/>
      <c r="BU6819" s="30"/>
      <c r="BV6819" s="30"/>
      <c r="BW6819" s="30"/>
      <c r="BX6819" s="30"/>
      <c r="BY6819" s="30"/>
      <c r="BZ6819" s="30"/>
      <c r="CA6819" s="30"/>
      <c r="CB6819" s="30"/>
      <c r="CC6819" s="30"/>
      <c r="CD6819" s="30"/>
      <c r="CE6819" s="30"/>
      <c r="CF6819" s="30"/>
      <c r="CG6819" s="30"/>
      <c r="CH6819" s="30"/>
      <c r="CI6819" s="30"/>
      <c r="CJ6819" s="30"/>
      <c r="CK6819" s="30"/>
      <c r="CL6819" s="30"/>
      <c r="CM6819" s="30"/>
      <c r="CN6819" s="30"/>
      <c r="CO6819" s="30"/>
      <c r="CP6819" s="30"/>
      <c r="CQ6819" s="30"/>
      <c r="CR6819" s="30"/>
      <c r="CS6819" s="30"/>
      <c r="CT6819" s="30"/>
      <c r="CU6819" s="30"/>
      <c r="CV6819" s="30"/>
      <c r="CW6819" s="30"/>
      <c r="CX6819" s="30"/>
      <c r="CY6819" s="30"/>
      <c r="CZ6819" s="30"/>
      <c r="DA6819" s="30"/>
      <c r="DB6819" s="30"/>
      <c r="DC6819" s="30"/>
      <c r="DD6819" s="30"/>
      <c r="DE6819" s="30"/>
      <c r="DF6819" s="30"/>
      <c r="DG6819" s="30"/>
      <c r="DH6819" s="30"/>
      <c r="DI6819" s="30"/>
      <c r="DJ6819" s="30"/>
      <c r="DK6819" s="30"/>
      <c r="DL6819" s="30"/>
      <c r="DM6819" s="30"/>
      <c r="DN6819" s="30"/>
      <c r="DO6819" s="30"/>
      <c r="DP6819" s="30"/>
      <c r="DQ6819" s="30"/>
      <c r="DR6819" s="30"/>
      <c r="DS6819" s="30"/>
      <c r="DT6819" s="30"/>
      <c r="DU6819" s="30"/>
      <c r="DV6819" s="30"/>
      <c r="DW6819" s="30"/>
      <c r="DX6819" s="30"/>
      <c r="DY6819" s="30"/>
      <c r="DZ6819" s="30"/>
      <c r="EA6819" s="30"/>
      <c r="EB6819" s="30"/>
      <c r="EC6819" s="30"/>
      <c r="ED6819" s="30"/>
      <c r="EE6819" s="30"/>
      <c r="EF6819" s="30"/>
      <c r="EG6819" s="30"/>
      <c r="EH6819" s="30"/>
      <c r="EI6819" s="30"/>
      <c r="EJ6819" s="30"/>
      <c r="EK6819" s="30"/>
      <c r="EL6819" s="30"/>
      <c r="EM6819" s="30"/>
      <c r="EN6819" s="30"/>
      <c r="EO6819" s="30"/>
      <c r="EP6819" s="30"/>
      <c r="EQ6819" s="30"/>
      <c r="ER6819" s="30"/>
      <c r="ES6819" s="30"/>
      <c r="ET6819" s="30"/>
      <c r="EU6819" s="30"/>
      <c r="EV6819" s="30"/>
      <c r="EW6819" s="30"/>
      <c r="EX6819" s="30"/>
      <c r="EY6819" s="30"/>
      <c r="EZ6819" s="30"/>
      <c r="FA6819" s="30"/>
      <c r="FB6819" s="30"/>
      <c r="FC6819" s="30"/>
      <c r="FD6819" s="30"/>
      <c r="FE6819" s="30"/>
      <c r="FF6819" s="30"/>
      <c r="FG6819" s="30"/>
      <c r="FH6819" s="30"/>
      <c r="FI6819" s="30"/>
      <c r="FJ6819" s="30"/>
      <c r="FK6819" s="30"/>
      <c r="FL6819" s="30"/>
      <c r="FM6819" s="30"/>
      <c r="FN6819" s="30"/>
      <c r="FO6819" s="30"/>
      <c r="FP6819" s="30"/>
      <c r="FQ6819" s="30"/>
      <c r="FR6819" s="30"/>
      <c r="FS6819" s="30"/>
      <c r="FT6819" s="30"/>
      <c r="FU6819" s="30"/>
      <c r="FV6819" s="30"/>
      <c r="FW6819" s="30"/>
      <c r="FX6819" s="30"/>
      <c r="FY6819" s="30"/>
      <c r="FZ6819" s="30"/>
      <c r="GA6819" s="30"/>
      <c r="GB6819" s="30"/>
      <c r="GC6819" s="30"/>
      <c r="GD6819" s="30"/>
      <c r="GE6819" s="30"/>
      <c r="GF6819" s="30"/>
      <c r="GG6819" s="30"/>
      <c r="GH6819" s="30"/>
      <c r="GI6819" s="30"/>
      <c r="GJ6819" s="30"/>
      <c r="GK6819" s="30"/>
      <c r="GL6819" s="30"/>
      <c r="GM6819" s="30"/>
      <c r="GN6819" s="30"/>
      <c r="GO6819" s="30"/>
      <c r="GP6819" s="30"/>
      <c r="GQ6819" s="30"/>
      <c r="GR6819" s="30"/>
      <c r="GS6819" s="30"/>
      <c r="GT6819" s="30"/>
      <c r="GU6819" s="30"/>
      <c r="GV6819" s="30"/>
      <c r="GW6819" s="30"/>
      <c r="GX6819" s="30"/>
      <c r="GY6819" s="30"/>
      <c r="GZ6819" s="30"/>
      <c r="HA6819" s="30"/>
      <c r="HB6819" s="30"/>
      <c r="HC6819" s="30"/>
      <c r="HD6819" s="30"/>
      <c r="HE6819" s="30"/>
      <c r="HF6819" s="30"/>
      <c r="HG6819" s="30"/>
      <c r="HH6819" s="30"/>
      <c r="HI6819" s="30"/>
      <c r="HJ6819" s="30"/>
      <c r="HK6819" s="30"/>
      <c r="HL6819" s="30"/>
      <c r="HM6819" s="30"/>
      <c r="HN6819" s="30"/>
      <c r="HO6819" s="30"/>
      <c r="HP6819" s="30"/>
      <c r="HQ6819" s="30"/>
      <c r="HR6819" s="30"/>
      <c r="HS6819" s="30"/>
      <c r="HT6819" s="30"/>
      <c r="HU6819" s="30"/>
      <c r="HV6819" s="30"/>
      <c r="HW6819" s="30"/>
    </row>
    <row r="6820" spans="1:231" s="588" customFormat="1">
      <c r="A6820" s="87">
        <v>110</v>
      </c>
      <c r="B6820" s="545" t="s">
        <v>7914</v>
      </c>
      <c r="C6820" s="592"/>
      <c r="D6820" s="590" t="s">
        <v>1808</v>
      </c>
      <c r="E6820" s="584">
        <f t="shared" si="437"/>
        <v>50</v>
      </c>
      <c r="F6820" s="192">
        <v>50</v>
      </c>
      <c r="G6820" s="192"/>
      <c r="H6820" s="192"/>
      <c r="I6820" s="30"/>
      <c r="J6820" s="30"/>
      <c r="K6820" s="30"/>
      <c r="L6820" s="30"/>
      <c r="M6820" s="30"/>
      <c r="N6820" s="30"/>
      <c r="O6820" s="30"/>
      <c r="P6820" s="30"/>
      <c r="Q6820" s="30"/>
      <c r="R6820" s="30"/>
      <c r="S6820" s="30"/>
      <c r="T6820" s="30"/>
      <c r="U6820" s="30"/>
      <c r="V6820" s="30"/>
      <c r="W6820" s="30"/>
      <c r="X6820" s="30"/>
      <c r="Y6820" s="30"/>
      <c r="Z6820" s="30"/>
      <c r="AA6820" s="30"/>
      <c r="AB6820" s="30"/>
      <c r="AC6820" s="30"/>
      <c r="AD6820" s="30"/>
      <c r="AE6820" s="30"/>
      <c r="AF6820" s="30"/>
      <c r="AG6820" s="30"/>
      <c r="AH6820" s="30"/>
      <c r="AI6820" s="30"/>
      <c r="AJ6820" s="30"/>
      <c r="AK6820" s="30"/>
      <c r="AL6820" s="30"/>
      <c r="AM6820" s="30"/>
      <c r="AN6820" s="30"/>
      <c r="AO6820" s="30"/>
      <c r="AP6820" s="30"/>
      <c r="AQ6820" s="30"/>
      <c r="AR6820" s="30"/>
      <c r="AS6820" s="30"/>
      <c r="AT6820" s="30"/>
      <c r="AU6820" s="30"/>
      <c r="AV6820" s="30"/>
      <c r="AW6820" s="30"/>
      <c r="AX6820" s="30"/>
      <c r="AY6820" s="30"/>
      <c r="AZ6820" s="30"/>
      <c r="BA6820" s="30"/>
      <c r="BB6820" s="30"/>
      <c r="BC6820" s="30"/>
      <c r="BD6820" s="30"/>
      <c r="BE6820" s="30"/>
      <c r="BF6820" s="30"/>
      <c r="BG6820" s="30"/>
      <c r="BH6820" s="30"/>
      <c r="BI6820" s="30"/>
      <c r="BJ6820" s="30"/>
      <c r="BK6820" s="30"/>
      <c r="BL6820" s="30"/>
      <c r="BM6820" s="30"/>
      <c r="BN6820" s="30"/>
      <c r="BO6820" s="30"/>
      <c r="BP6820" s="30"/>
      <c r="BQ6820" s="30"/>
      <c r="BR6820" s="30"/>
      <c r="BS6820" s="30"/>
      <c r="BT6820" s="30"/>
      <c r="BU6820" s="30"/>
      <c r="BV6820" s="30"/>
      <c r="BW6820" s="30"/>
      <c r="BX6820" s="30"/>
      <c r="BY6820" s="30"/>
      <c r="BZ6820" s="30"/>
      <c r="CA6820" s="30"/>
      <c r="CB6820" s="30"/>
      <c r="CC6820" s="30"/>
      <c r="CD6820" s="30"/>
      <c r="CE6820" s="30"/>
      <c r="CF6820" s="30"/>
      <c r="CG6820" s="30"/>
      <c r="CH6820" s="30"/>
      <c r="CI6820" s="30"/>
      <c r="CJ6820" s="30"/>
      <c r="CK6820" s="30"/>
      <c r="CL6820" s="30"/>
      <c r="CM6820" s="30"/>
      <c r="CN6820" s="30"/>
      <c r="CO6820" s="30"/>
      <c r="CP6820" s="30"/>
      <c r="CQ6820" s="30"/>
      <c r="CR6820" s="30"/>
      <c r="CS6820" s="30"/>
      <c r="CT6820" s="30"/>
      <c r="CU6820" s="30"/>
      <c r="CV6820" s="30"/>
      <c r="CW6820" s="30"/>
      <c r="CX6820" s="30"/>
      <c r="CY6820" s="30"/>
      <c r="CZ6820" s="30"/>
      <c r="DA6820" s="30"/>
      <c r="DB6820" s="30"/>
      <c r="DC6820" s="30"/>
      <c r="DD6820" s="30"/>
      <c r="DE6820" s="30"/>
      <c r="DF6820" s="30"/>
      <c r="DG6820" s="30"/>
      <c r="DH6820" s="30"/>
      <c r="DI6820" s="30"/>
      <c r="DJ6820" s="30"/>
      <c r="DK6820" s="30"/>
      <c r="DL6820" s="30"/>
      <c r="DM6820" s="30"/>
      <c r="DN6820" s="30"/>
      <c r="DO6820" s="30"/>
      <c r="DP6820" s="30"/>
      <c r="DQ6820" s="30"/>
      <c r="DR6820" s="30"/>
      <c r="DS6820" s="30"/>
      <c r="DT6820" s="30"/>
      <c r="DU6820" s="30"/>
      <c r="DV6820" s="30"/>
      <c r="DW6820" s="30"/>
      <c r="DX6820" s="30"/>
      <c r="DY6820" s="30"/>
      <c r="DZ6820" s="30"/>
      <c r="EA6820" s="30"/>
      <c r="EB6820" s="30"/>
      <c r="EC6820" s="30"/>
      <c r="ED6820" s="30"/>
      <c r="EE6820" s="30"/>
      <c r="EF6820" s="30"/>
      <c r="EG6820" s="30"/>
      <c r="EH6820" s="30"/>
      <c r="EI6820" s="30"/>
      <c r="EJ6820" s="30"/>
      <c r="EK6820" s="30"/>
      <c r="EL6820" s="30"/>
      <c r="EM6820" s="30"/>
      <c r="EN6820" s="30"/>
      <c r="EO6820" s="30"/>
      <c r="EP6820" s="30"/>
      <c r="EQ6820" s="30"/>
      <c r="ER6820" s="30"/>
      <c r="ES6820" s="30"/>
      <c r="ET6820" s="30"/>
      <c r="EU6820" s="30"/>
      <c r="EV6820" s="30"/>
      <c r="EW6820" s="30"/>
      <c r="EX6820" s="30"/>
      <c r="EY6820" s="30"/>
      <c r="EZ6820" s="30"/>
      <c r="FA6820" s="30"/>
      <c r="FB6820" s="30"/>
      <c r="FC6820" s="30"/>
      <c r="FD6820" s="30"/>
      <c r="FE6820" s="30"/>
      <c r="FF6820" s="30"/>
      <c r="FG6820" s="30"/>
      <c r="FH6820" s="30"/>
      <c r="FI6820" s="30"/>
      <c r="FJ6820" s="30"/>
      <c r="FK6820" s="30"/>
      <c r="FL6820" s="30"/>
      <c r="FM6820" s="30"/>
      <c r="FN6820" s="30"/>
      <c r="FO6820" s="30"/>
      <c r="FP6820" s="30"/>
      <c r="FQ6820" s="30"/>
      <c r="FR6820" s="30"/>
      <c r="FS6820" s="30"/>
      <c r="FT6820" s="30"/>
      <c r="FU6820" s="30"/>
      <c r="FV6820" s="30"/>
      <c r="FW6820" s="30"/>
      <c r="FX6820" s="30"/>
      <c r="FY6820" s="30"/>
      <c r="FZ6820" s="30"/>
      <c r="GA6820" s="30"/>
      <c r="GB6820" s="30"/>
      <c r="GC6820" s="30"/>
      <c r="GD6820" s="30"/>
      <c r="GE6820" s="30"/>
      <c r="GF6820" s="30"/>
      <c r="GG6820" s="30"/>
      <c r="GH6820" s="30"/>
      <c r="GI6820" s="30"/>
      <c r="GJ6820" s="30"/>
      <c r="GK6820" s="30"/>
      <c r="GL6820" s="30"/>
      <c r="GM6820" s="30"/>
      <c r="GN6820" s="30"/>
      <c r="GO6820" s="30"/>
      <c r="GP6820" s="30"/>
      <c r="GQ6820" s="30"/>
      <c r="GR6820" s="30"/>
      <c r="GS6820" s="30"/>
      <c r="GT6820" s="30"/>
      <c r="GU6820" s="30"/>
      <c r="GV6820" s="30"/>
      <c r="GW6820" s="30"/>
      <c r="GX6820" s="30"/>
      <c r="GY6820" s="30"/>
      <c r="GZ6820" s="30"/>
      <c r="HA6820" s="30"/>
      <c r="HB6820" s="30"/>
      <c r="HC6820" s="30"/>
      <c r="HD6820" s="30"/>
      <c r="HE6820" s="30"/>
      <c r="HF6820" s="30"/>
      <c r="HG6820" s="30"/>
      <c r="HH6820" s="30"/>
      <c r="HI6820" s="30"/>
      <c r="HJ6820" s="30"/>
      <c r="HK6820" s="30"/>
      <c r="HL6820" s="30"/>
      <c r="HM6820" s="30"/>
      <c r="HN6820" s="30"/>
      <c r="HO6820" s="30"/>
      <c r="HP6820" s="30"/>
      <c r="HQ6820" s="30"/>
      <c r="HR6820" s="30"/>
      <c r="HS6820" s="30"/>
      <c r="HT6820" s="30"/>
      <c r="HU6820" s="30"/>
      <c r="HV6820" s="30"/>
      <c r="HW6820" s="30"/>
    </row>
    <row r="6821" spans="1:231" s="588" customFormat="1">
      <c r="A6821" s="87">
        <v>111</v>
      </c>
      <c r="B6821" s="545" t="s">
        <v>6998</v>
      </c>
      <c r="C6821" s="592"/>
      <c r="D6821" s="590" t="s">
        <v>1808</v>
      </c>
      <c r="E6821" s="584">
        <f t="shared" si="437"/>
        <v>13</v>
      </c>
      <c r="F6821" s="192">
        <v>13</v>
      </c>
      <c r="G6821" s="192"/>
      <c r="H6821" s="192"/>
      <c r="I6821" s="30"/>
      <c r="J6821" s="30"/>
      <c r="K6821" s="30"/>
      <c r="L6821" s="30"/>
      <c r="M6821" s="30"/>
      <c r="N6821" s="30"/>
      <c r="O6821" s="30"/>
      <c r="P6821" s="30"/>
      <c r="Q6821" s="30"/>
      <c r="R6821" s="30"/>
      <c r="S6821" s="30"/>
      <c r="T6821" s="30"/>
      <c r="U6821" s="30"/>
      <c r="V6821" s="30"/>
      <c r="W6821" s="30"/>
      <c r="X6821" s="30"/>
      <c r="Y6821" s="30"/>
      <c r="Z6821" s="30"/>
      <c r="AA6821" s="30"/>
      <c r="AB6821" s="30"/>
      <c r="AC6821" s="30"/>
      <c r="AD6821" s="30"/>
      <c r="AE6821" s="30"/>
      <c r="AF6821" s="30"/>
      <c r="AG6821" s="30"/>
      <c r="AH6821" s="30"/>
      <c r="AI6821" s="30"/>
      <c r="AJ6821" s="30"/>
      <c r="AK6821" s="30"/>
      <c r="AL6821" s="30"/>
      <c r="AM6821" s="30"/>
      <c r="AN6821" s="30"/>
      <c r="AO6821" s="30"/>
      <c r="AP6821" s="30"/>
      <c r="AQ6821" s="30"/>
      <c r="AR6821" s="30"/>
      <c r="AS6821" s="30"/>
      <c r="AT6821" s="30"/>
      <c r="AU6821" s="30"/>
      <c r="AV6821" s="30"/>
      <c r="AW6821" s="30"/>
      <c r="AX6821" s="30"/>
      <c r="AY6821" s="30"/>
      <c r="AZ6821" s="30"/>
      <c r="BA6821" s="30"/>
      <c r="BB6821" s="30"/>
      <c r="BC6821" s="30"/>
      <c r="BD6821" s="30"/>
      <c r="BE6821" s="30"/>
      <c r="BF6821" s="30"/>
      <c r="BG6821" s="30"/>
      <c r="BH6821" s="30"/>
      <c r="BI6821" s="30"/>
      <c r="BJ6821" s="30"/>
      <c r="BK6821" s="30"/>
      <c r="BL6821" s="30"/>
      <c r="BM6821" s="30"/>
      <c r="BN6821" s="30"/>
      <c r="BO6821" s="30"/>
      <c r="BP6821" s="30"/>
      <c r="BQ6821" s="30"/>
      <c r="BR6821" s="30"/>
      <c r="BS6821" s="30"/>
      <c r="BT6821" s="30"/>
      <c r="BU6821" s="30"/>
      <c r="BV6821" s="30"/>
      <c r="BW6821" s="30"/>
      <c r="BX6821" s="30"/>
      <c r="BY6821" s="30"/>
      <c r="BZ6821" s="30"/>
      <c r="CA6821" s="30"/>
      <c r="CB6821" s="30"/>
      <c r="CC6821" s="30"/>
      <c r="CD6821" s="30"/>
      <c r="CE6821" s="30"/>
      <c r="CF6821" s="30"/>
      <c r="CG6821" s="30"/>
      <c r="CH6821" s="30"/>
      <c r="CI6821" s="30"/>
      <c r="CJ6821" s="30"/>
      <c r="CK6821" s="30"/>
      <c r="CL6821" s="30"/>
      <c r="CM6821" s="30"/>
      <c r="CN6821" s="30"/>
      <c r="CO6821" s="30"/>
      <c r="CP6821" s="30"/>
      <c r="CQ6821" s="30"/>
      <c r="CR6821" s="30"/>
      <c r="CS6821" s="30"/>
      <c r="CT6821" s="30"/>
      <c r="CU6821" s="30"/>
      <c r="CV6821" s="30"/>
      <c r="CW6821" s="30"/>
      <c r="CX6821" s="30"/>
      <c r="CY6821" s="30"/>
      <c r="CZ6821" s="30"/>
      <c r="DA6821" s="30"/>
      <c r="DB6821" s="30"/>
      <c r="DC6821" s="30"/>
      <c r="DD6821" s="30"/>
      <c r="DE6821" s="30"/>
      <c r="DF6821" s="30"/>
      <c r="DG6821" s="30"/>
      <c r="DH6821" s="30"/>
      <c r="DI6821" s="30"/>
      <c r="DJ6821" s="30"/>
      <c r="DK6821" s="30"/>
      <c r="DL6821" s="30"/>
      <c r="DM6821" s="30"/>
      <c r="DN6821" s="30"/>
      <c r="DO6821" s="30"/>
      <c r="DP6821" s="30"/>
      <c r="DQ6821" s="30"/>
      <c r="DR6821" s="30"/>
      <c r="DS6821" s="30"/>
      <c r="DT6821" s="30"/>
      <c r="DU6821" s="30"/>
      <c r="DV6821" s="30"/>
      <c r="DW6821" s="30"/>
      <c r="DX6821" s="30"/>
      <c r="DY6821" s="30"/>
      <c r="DZ6821" s="30"/>
      <c r="EA6821" s="30"/>
      <c r="EB6821" s="30"/>
      <c r="EC6821" s="30"/>
      <c r="ED6821" s="30"/>
      <c r="EE6821" s="30"/>
      <c r="EF6821" s="30"/>
      <c r="EG6821" s="30"/>
      <c r="EH6821" s="30"/>
      <c r="EI6821" s="30"/>
      <c r="EJ6821" s="30"/>
      <c r="EK6821" s="30"/>
      <c r="EL6821" s="30"/>
      <c r="EM6821" s="30"/>
      <c r="EN6821" s="30"/>
      <c r="EO6821" s="30"/>
      <c r="EP6821" s="30"/>
      <c r="EQ6821" s="30"/>
      <c r="ER6821" s="30"/>
      <c r="ES6821" s="30"/>
      <c r="ET6821" s="30"/>
      <c r="EU6821" s="30"/>
      <c r="EV6821" s="30"/>
      <c r="EW6821" s="30"/>
      <c r="EX6821" s="30"/>
      <c r="EY6821" s="30"/>
      <c r="EZ6821" s="30"/>
      <c r="FA6821" s="30"/>
      <c r="FB6821" s="30"/>
      <c r="FC6821" s="30"/>
      <c r="FD6821" s="30"/>
      <c r="FE6821" s="30"/>
      <c r="FF6821" s="30"/>
      <c r="FG6821" s="30"/>
      <c r="FH6821" s="30"/>
      <c r="FI6821" s="30"/>
      <c r="FJ6821" s="30"/>
      <c r="FK6821" s="30"/>
      <c r="FL6821" s="30"/>
      <c r="FM6821" s="30"/>
      <c r="FN6821" s="30"/>
      <c r="FO6821" s="30"/>
      <c r="FP6821" s="30"/>
      <c r="FQ6821" s="30"/>
      <c r="FR6821" s="30"/>
      <c r="FS6821" s="30"/>
      <c r="FT6821" s="30"/>
      <c r="FU6821" s="30"/>
      <c r="FV6821" s="30"/>
      <c r="FW6821" s="30"/>
      <c r="FX6821" s="30"/>
      <c r="FY6821" s="30"/>
      <c r="FZ6821" s="30"/>
      <c r="GA6821" s="30"/>
      <c r="GB6821" s="30"/>
      <c r="GC6821" s="30"/>
      <c r="GD6821" s="30"/>
      <c r="GE6821" s="30"/>
      <c r="GF6821" s="30"/>
      <c r="GG6821" s="30"/>
      <c r="GH6821" s="30"/>
      <c r="GI6821" s="30"/>
      <c r="GJ6821" s="30"/>
      <c r="GK6821" s="30"/>
      <c r="GL6821" s="30"/>
      <c r="GM6821" s="30"/>
      <c r="GN6821" s="30"/>
      <c r="GO6821" s="30"/>
      <c r="GP6821" s="30"/>
      <c r="GQ6821" s="30"/>
      <c r="GR6821" s="30"/>
      <c r="GS6821" s="30"/>
      <c r="GT6821" s="30"/>
      <c r="GU6821" s="30"/>
      <c r="GV6821" s="30"/>
      <c r="GW6821" s="30"/>
      <c r="GX6821" s="30"/>
      <c r="GY6821" s="30"/>
      <c r="GZ6821" s="30"/>
      <c r="HA6821" s="30"/>
      <c r="HB6821" s="30"/>
      <c r="HC6821" s="30"/>
      <c r="HD6821" s="30"/>
      <c r="HE6821" s="30"/>
      <c r="HF6821" s="30"/>
      <c r="HG6821" s="30"/>
      <c r="HH6821" s="30"/>
      <c r="HI6821" s="30"/>
      <c r="HJ6821" s="30"/>
      <c r="HK6821" s="30"/>
      <c r="HL6821" s="30"/>
      <c r="HM6821" s="30"/>
      <c r="HN6821" s="30"/>
      <c r="HO6821" s="30"/>
      <c r="HP6821" s="30"/>
      <c r="HQ6821" s="30"/>
      <c r="HR6821" s="30"/>
      <c r="HS6821" s="30"/>
      <c r="HT6821" s="30"/>
      <c r="HU6821" s="30"/>
      <c r="HV6821" s="30"/>
      <c r="HW6821" s="30"/>
    </row>
    <row r="6822" spans="1:231" s="588" customFormat="1">
      <c r="A6822" s="87">
        <v>112</v>
      </c>
      <c r="B6822" s="545" t="s">
        <v>7915</v>
      </c>
      <c r="C6822" s="592"/>
      <c r="D6822" s="590" t="s">
        <v>1808</v>
      </c>
      <c r="E6822" s="584">
        <f t="shared" si="437"/>
        <v>0</v>
      </c>
      <c r="F6822" s="192"/>
      <c r="G6822" s="192"/>
      <c r="H6822" s="192"/>
      <c r="I6822" s="30"/>
      <c r="J6822" s="30"/>
      <c r="K6822" s="30"/>
      <c r="L6822" s="30"/>
      <c r="M6822" s="30"/>
      <c r="N6822" s="30"/>
      <c r="O6822" s="30"/>
      <c r="P6822" s="30"/>
      <c r="Q6822" s="30"/>
      <c r="R6822" s="30"/>
      <c r="S6822" s="30"/>
      <c r="T6822" s="30"/>
      <c r="U6822" s="30"/>
      <c r="V6822" s="30"/>
      <c r="W6822" s="30"/>
      <c r="X6822" s="30"/>
      <c r="Y6822" s="30"/>
      <c r="Z6822" s="30"/>
      <c r="AA6822" s="30"/>
      <c r="AB6822" s="30"/>
      <c r="AC6822" s="30"/>
      <c r="AD6822" s="30"/>
      <c r="AE6822" s="30"/>
      <c r="AF6822" s="30"/>
      <c r="AG6822" s="30"/>
      <c r="AH6822" s="30"/>
      <c r="AI6822" s="30"/>
      <c r="AJ6822" s="30"/>
      <c r="AK6822" s="30"/>
      <c r="AL6822" s="30"/>
      <c r="AM6822" s="30"/>
      <c r="AN6822" s="30"/>
      <c r="AO6822" s="30"/>
      <c r="AP6822" s="30"/>
      <c r="AQ6822" s="30"/>
      <c r="AR6822" s="30"/>
      <c r="AS6822" s="30"/>
      <c r="AT6822" s="30"/>
      <c r="AU6822" s="30"/>
      <c r="AV6822" s="30"/>
      <c r="AW6822" s="30"/>
      <c r="AX6822" s="30"/>
      <c r="AY6822" s="30"/>
      <c r="AZ6822" s="30"/>
      <c r="BA6822" s="30"/>
      <c r="BB6822" s="30"/>
      <c r="BC6822" s="30"/>
      <c r="BD6822" s="30"/>
      <c r="BE6822" s="30"/>
      <c r="BF6822" s="30"/>
      <c r="BG6822" s="30"/>
      <c r="BH6822" s="30"/>
      <c r="BI6822" s="30"/>
      <c r="BJ6822" s="30"/>
      <c r="BK6822" s="30"/>
      <c r="BL6822" s="30"/>
      <c r="BM6822" s="30"/>
      <c r="BN6822" s="30"/>
      <c r="BO6822" s="30"/>
      <c r="BP6822" s="30"/>
      <c r="BQ6822" s="30"/>
      <c r="BR6822" s="30"/>
      <c r="BS6822" s="30"/>
      <c r="BT6822" s="30"/>
      <c r="BU6822" s="30"/>
      <c r="BV6822" s="30"/>
      <c r="BW6822" s="30"/>
      <c r="BX6822" s="30"/>
      <c r="BY6822" s="30"/>
      <c r="BZ6822" s="30"/>
      <c r="CA6822" s="30"/>
      <c r="CB6822" s="30"/>
      <c r="CC6822" s="30"/>
      <c r="CD6822" s="30"/>
      <c r="CE6822" s="30"/>
      <c r="CF6822" s="30"/>
      <c r="CG6822" s="30"/>
      <c r="CH6822" s="30"/>
      <c r="CI6822" s="30"/>
      <c r="CJ6822" s="30"/>
      <c r="CK6822" s="30"/>
      <c r="CL6822" s="30"/>
      <c r="CM6822" s="30"/>
      <c r="CN6822" s="30"/>
      <c r="CO6822" s="30"/>
      <c r="CP6822" s="30"/>
      <c r="CQ6822" s="30"/>
      <c r="CR6822" s="30"/>
      <c r="CS6822" s="30"/>
      <c r="CT6822" s="30"/>
      <c r="CU6822" s="30"/>
      <c r="CV6822" s="30"/>
      <c r="CW6822" s="30"/>
      <c r="CX6822" s="30"/>
      <c r="CY6822" s="30"/>
      <c r="CZ6822" s="30"/>
      <c r="DA6822" s="30"/>
      <c r="DB6822" s="30"/>
      <c r="DC6822" s="30"/>
      <c r="DD6822" s="30"/>
      <c r="DE6822" s="30"/>
      <c r="DF6822" s="30"/>
      <c r="DG6822" s="30"/>
      <c r="DH6822" s="30"/>
      <c r="DI6822" s="30"/>
      <c r="DJ6822" s="30"/>
      <c r="DK6822" s="30"/>
      <c r="DL6822" s="30"/>
      <c r="DM6822" s="30"/>
      <c r="DN6822" s="30"/>
      <c r="DO6822" s="30"/>
      <c r="DP6822" s="30"/>
      <c r="DQ6822" s="30"/>
      <c r="DR6822" s="30"/>
      <c r="DS6822" s="30"/>
      <c r="DT6822" s="30"/>
      <c r="DU6822" s="30"/>
      <c r="DV6822" s="30"/>
      <c r="DW6822" s="30"/>
      <c r="DX6822" s="30"/>
      <c r="DY6822" s="30"/>
      <c r="DZ6822" s="30"/>
      <c r="EA6822" s="30"/>
      <c r="EB6822" s="30"/>
      <c r="EC6822" s="30"/>
      <c r="ED6822" s="30"/>
      <c r="EE6822" s="30"/>
      <c r="EF6822" s="30"/>
      <c r="EG6822" s="30"/>
      <c r="EH6822" s="30"/>
      <c r="EI6822" s="30"/>
      <c r="EJ6822" s="30"/>
      <c r="EK6822" s="30"/>
      <c r="EL6822" s="30"/>
      <c r="EM6822" s="30"/>
      <c r="EN6822" s="30"/>
      <c r="EO6822" s="30"/>
      <c r="EP6822" s="30"/>
      <c r="EQ6822" s="30"/>
      <c r="ER6822" s="30"/>
      <c r="ES6822" s="30"/>
      <c r="ET6822" s="30"/>
      <c r="EU6822" s="30"/>
      <c r="EV6822" s="30"/>
      <c r="EW6822" s="30"/>
      <c r="EX6822" s="30"/>
      <c r="EY6822" s="30"/>
      <c r="EZ6822" s="30"/>
      <c r="FA6822" s="30"/>
      <c r="FB6822" s="30"/>
      <c r="FC6822" s="30"/>
      <c r="FD6822" s="30"/>
      <c r="FE6822" s="30"/>
      <c r="FF6822" s="30"/>
      <c r="FG6822" s="30"/>
      <c r="FH6822" s="30"/>
      <c r="FI6822" s="30"/>
      <c r="FJ6822" s="30"/>
      <c r="FK6822" s="30"/>
      <c r="FL6822" s="30"/>
      <c r="FM6822" s="30"/>
      <c r="FN6822" s="30"/>
      <c r="FO6822" s="30"/>
      <c r="FP6822" s="30"/>
      <c r="FQ6822" s="30"/>
      <c r="FR6822" s="30"/>
      <c r="FS6822" s="30"/>
      <c r="FT6822" s="30"/>
      <c r="FU6822" s="30"/>
      <c r="FV6822" s="30"/>
      <c r="FW6822" s="30"/>
      <c r="FX6822" s="30"/>
      <c r="FY6822" s="30"/>
      <c r="FZ6822" s="30"/>
      <c r="GA6822" s="30"/>
      <c r="GB6822" s="30"/>
      <c r="GC6822" s="30"/>
      <c r="GD6822" s="30"/>
      <c r="GE6822" s="30"/>
      <c r="GF6822" s="30"/>
      <c r="GG6822" s="30"/>
      <c r="GH6822" s="30"/>
      <c r="GI6822" s="30"/>
      <c r="GJ6822" s="30"/>
      <c r="GK6822" s="30"/>
      <c r="GL6822" s="30"/>
      <c r="GM6822" s="30"/>
      <c r="GN6822" s="30"/>
      <c r="GO6822" s="30"/>
      <c r="GP6822" s="30"/>
      <c r="GQ6822" s="30"/>
      <c r="GR6822" s="30"/>
      <c r="GS6822" s="30"/>
      <c r="GT6822" s="30"/>
      <c r="GU6822" s="30"/>
      <c r="GV6822" s="30"/>
      <c r="GW6822" s="30"/>
      <c r="GX6822" s="30"/>
      <c r="GY6822" s="30"/>
      <c r="GZ6822" s="30"/>
      <c r="HA6822" s="30"/>
      <c r="HB6822" s="30"/>
      <c r="HC6822" s="30"/>
      <c r="HD6822" s="30"/>
      <c r="HE6822" s="30"/>
      <c r="HF6822" s="30"/>
      <c r="HG6822" s="30"/>
      <c r="HH6822" s="30"/>
      <c r="HI6822" s="30"/>
      <c r="HJ6822" s="30"/>
      <c r="HK6822" s="30"/>
      <c r="HL6822" s="30"/>
      <c r="HM6822" s="30"/>
      <c r="HN6822" s="30"/>
      <c r="HO6822" s="30"/>
      <c r="HP6822" s="30"/>
      <c r="HQ6822" s="30"/>
      <c r="HR6822" s="30"/>
      <c r="HS6822" s="30"/>
      <c r="HT6822" s="30"/>
      <c r="HU6822" s="30"/>
      <c r="HV6822" s="30"/>
      <c r="HW6822" s="30"/>
    </row>
    <row r="6823" spans="1:231" s="588" customFormat="1">
      <c r="A6823" s="87">
        <v>113</v>
      </c>
      <c r="B6823" s="545" t="s">
        <v>7916</v>
      </c>
      <c r="C6823" s="592"/>
      <c r="D6823" s="590" t="s">
        <v>1808</v>
      </c>
      <c r="E6823" s="584">
        <f t="shared" si="437"/>
        <v>15</v>
      </c>
      <c r="F6823" s="192">
        <v>15</v>
      </c>
      <c r="G6823" s="192"/>
      <c r="H6823" s="192"/>
      <c r="I6823" s="30"/>
      <c r="J6823" s="30"/>
      <c r="K6823" s="30"/>
      <c r="L6823" s="30"/>
      <c r="M6823" s="30"/>
      <c r="N6823" s="30"/>
      <c r="O6823" s="30"/>
      <c r="P6823" s="30"/>
      <c r="Q6823" s="30"/>
      <c r="R6823" s="30"/>
      <c r="S6823" s="30"/>
      <c r="T6823" s="30"/>
      <c r="U6823" s="30"/>
      <c r="V6823" s="30"/>
      <c r="W6823" s="30"/>
      <c r="X6823" s="30"/>
      <c r="Y6823" s="30"/>
      <c r="Z6823" s="30"/>
      <c r="AA6823" s="30"/>
      <c r="AB6823" s="30"/>
      <c r="AC6823" s="30"/>
      <c r="AD6823" s="30"/>
      <c r="AE6823" s="30"/>
      <c r="AF6823" s="30"/>
      <c r="AG6823" s="30"/>
      <c r="AH6823" s="30"/>
      <c r="AI6823" s="30"/>
      <c r="AJ6823" s="30"/>
      <c r="AK6823" s="30"/>
      <c r="AL6823" s="30"/>
      <c r="AM6823" s="30"/>
      <c r="AN6823" s="30"/>
      <c r="AO6823" s="30"/>
      <c r="AP6823" s="30"/>
      <c r="AQ6823" s="30"/>
      <c r="AR6823" s="30"/>
      <c r="AS6823" s="30"/>
      <c r="AT6823" s="30"/>
      <c r="AU6823" s="30"/>
      <c r="AV6823" s="30"/>
      <c r="AW6823" s="30"/>
      <c r="AX6823" s="30"/>
      <c r="AY6823" s="30"/>
      <c r="AZ6823" s="30"/>
      <c r="BA6823" s="30"/>
      <c r="BB6823" s="30"/>
      <c r="BC6823" s="30"/>
      <c r="BD6823" s="30"/>
      <c r="BE6823" s="30"/>
      <c r="BF6823" s="30"/>
      <c r="BG6823" s="30"/>
      <c r="BH6823" s="30"/>
      <c r="BI6823" s="30"/>
      <c r="BJ6823" s="30"/>
      <c r="BK6823" s="30"/>
      <c r="BL6823" s="30"/>
      <c r="BM6823" s="30"/>
      <c r="BN6823" s="30"/>
      <c r="BO6823" s="30"/>
      <c r="BP6823" s="30"/>
      <c r="BQ6823" s="30"/>
      <c r="BR6823" s="30"/>
      <c r="BS6823" s="30"/>
      <c r="BT6823" s="30"/>
      <c r="BU6823" s="30"/>
      <c r="BV6823" s="30"/>
      <c r="BW6823" s="30"/>
      <c r="BX6823" s="30"/>
      <c r="BY6823" s="30"/>
      <c r="BZ6823" s="30"/>
      <c r="CA6823" s="30"/>
      <c r="CB6823" s="30"/>
      <c r="CC6823" s="30"/>
      <c r="CD6823" s="30"/>
      <c r="CE6823" s="30"/>
      <c r="CF6823" s="30"/>
      <c r="CG6823" s="30"/>
      <c r="CH6823" s="30"/>
      <c r="CI6823" s="30"/>
      <c r="CJ6823" s="30"/>
      <c r="CK6823" s="30"/>
      <c r="CL6823" s="30"/>
      <c r="CM6823" s="30"/>
      <c r="CN6823" s="30"/>
      <c r="CO6823" s="30"/>
      <c r="CP6823" s="30"/>
      <c r="CQ6823" s="30"/>
      <c r="CR6823" s="30"/>
      <c r="CS6823" s="30"/>
      <c r="CT6823" s="30"/>
      <c r="CU6823" s="30"/>
      <c r="CV6823" s="30"/>
      <c r="CW6823" s="30"/>
      <c r="CX6823" s="30"/>
      <c r="CY6823" s="30"/>
      <c r="CZ6823" s="30"/>
      <c r="DA6823" s="30"/>
      <c r="DB6823" s="30"/>
      <c r="DC6823" s="30"/>
      <c r="DD6823" s="30"/>
      <c r="DE6823" s="30"/>
      <c r="DF6823" s="30"/>
      <c r="DG6823" s="30"/>
      <c r="DH6823" s="30"/>
      <c r="DI6823" s="30"/>
      <c r="DJ6823" s="30"/>
      <c r="DK6823" s="30"/>
      <c r="DL6823" s="30"/>
      <c r="DM6823" s="30"/>
      <c r="DN6823" s="30"/>
      <c r="DO6823" s="30"/>
      <c r="DP6823" s="30"/>
      <c r="DQ6823" s="30"/>
      <c r="DR6823" s="30"/>
      <c r="DS6823" s="30"/>
      <c r="DT6823" s="30"/>
      <c r="DU6823" s="30"/>
      <c r="DV6823" s="30"/>
      <c r="DW6823" s="30"/>
      <c r="DX6823" s="30"/>
      <c r="DY6823" s="30"/>
      <c r="DZ6823" s="30"/>
      <c r="EA6823" s="30"/>
      <c r="EB6823" s="30"/>
      <c r="EC6823" s="30"/>
      <c r="ED6823" s="30"/>
      <c r="EE6823" s="30"/>
      <c r="EF6823" s="30"/>
      <c r="EG6823" s="30"/>
      <c r="EH6823" s="30"/>
      <c r="EI6823" s="30"/>
      <c r="EJ6823" s="30"/>
      <c r="EK6823" s="30"/>
      <c r="EL6823" s="30"/>
      <c r="EM6823" s="30"/>
      <c r="EN6823" s="30"/>
      <c r="EO6823" s="30"/>
      <c r="EP6823" s="30"/>
      <c r="EQ6823" s="30"/>
      <c r="ER6823" s="30"/>
      <c r="ES6823" s="30"/>
      <c r="ET6823" s="30"/>
      <c r="EU6823" s="30"/>
      <c r="EV6823" s="30"/>
      <c r="EW6823" s="30"/>
      <c r="EX6823" s="30"/>
      <c r="EY6823" s="30"/>
      <c r="EZ6823" s="30"/>
      <c r="FA6823" s="30"/>
      <c r="FB6823" s="30"/>
      <c r="FC6823" s="30"/>
      <c r="FD6823" s="30"/>
      <c r="FE6823" s="30"/>
      <c r="FF6823" s="30"/>
      <c r="FG6823" s="30"/>
      <c r="FH6823" s="30"/>
      <c r="FI6823" s="30"/>
      <c r="FJ6823" s="30"/>
      <c r="FK6823" s="30"/>
      <c r="FL6823" s="30"/>
      <c r="FM6823" s="30"/>
      <c r="FN6823" s="30"/>
      <c r="FO6823" s="30"/>
      <c r="FP6823" s="30"/>
      <c r="FQ6823" s="30"/>
      <c r="FR6823" s="30"/>
      <c r="FS6823" s="30"/>
      <c r="FT6823" s="30"/>
      <c r="FU6823" s="30"/>
      <c r="FV6823" s="30"/>
      <c r="FW6823" s="30"/>
      <c r="FX6823" s="30"/>
      <c r="FY6823" s="30"/>
      <c r="FZ6823" s="30"/>
      <c r="GA6823" s="30"/>
      <c r="GB6823" s="30"/>
      <c r="GC6823" s="30"/>
      <c r="GD6823" s="30"/>
      <c r="GE6823" s="30"/>
      <c r="GF6823" s="30"/>
      <c r="GG6823" s="30"/>
      <c r="GH6823" s="30"/>
      <c r="GI6823" s="30"/>
      <c r="GJ6823" s="30"/>
      <c r="GK6823" s="30"/>
      <c r="GL6823" s="30"/>
      <c r="GM6823" s="30"/>
      <c r="GN6823" s="30"/>
      <c r="GO6823" s="30"/>
      <c r="GP6823" s="30"/>
      <c r="GQ6823" s="30"/>
      <c r="GR6823" s="30"/>
      <c r="GS6823" s="30"/>
      <c r="GT6823" s="30"/>
      <c r="GU6823" s="30"/>
      <c r="GV6823" s="30"/>
      <c r="GW6823" s="30"/>
      <c r="GX6823" s="30"/>
      <c r="GY6823" s="30"/>
      <c r="GZ6823" s="30"/>
      <c r="HA6823" s="30"/>
      <c r="HB6823" s="30"/>
      <c r="HC6823" s="30"/>
      <c r="HD6823" s="30"/>
      <c r="HE6823" s="30"/>
      <c r="HF6823" s="30"/>
      <c r="HG6823" s="30"/>
      <c r="HH6823" s="30"/>
      <c r="HI6823" s="30"/>
      <c r="HJ6823" s="30"/>
      <c r="HK6823" s="30"/>
      <c r="HL6823" s="30"/>
      <c r="HM6823" s="30"/>
      <c r="HN6823" s="30"/>
      <c r="HO6823" s="30"/>
      <c r="HP6823" s="30"/>
      <c r="HQ6823" s="30"/>
      <c r="HR6823" s="30"/>
      <c r="HS6823" s="30"/>
      <c r="HT6823" s="30"/>
      <c r="HU6823" s="30"/>
      <c r="HV6823" s="30"/>
      <c r="HW6823" s="30"/>
    </row>
    <row r="6824" spans="1:231" s="588" customFormat="1">
      <c r="A6824" s="87">
        <v>114</v>
      </c>
      <c r="B6824" s="545" t="s">
        <v>7917</v>
      </c>
      <c r="C6824" s="592"/>
      <c r="D6824" s="590" t="s">
        <v>1808</v>
      </c>
      <c r="E6824" s="584">
        <f t="shared" si="437"/>
        <v>0</v>
      </c>
      <c r="F6824" s="192"/>
      <c r="G6824" s="192"/>
      <c r="H6824" s="192"/>
      <c r="I6824" s="30"/>
      <c r="J6824" s="30"/>
      <c r="K6824" s="30"/>
      <c r="L6824" s="30"/>
      <c r="M6824" s="30"/>
      <c r="N6824" s="30"/>
      <c r="O6824" s="30"/>
      <c r="P6824" s="30"/>
      <c r="Q6824" s="30"/>
      <c r="R6824" s="30"/>
      <c r="S6824" s="30"/>
      <c r="T6824" s="30"/>
      <c r="U6824" s="30"/>
      <c r="V6824" s="30"/>
      <c r="W6824" s="30"/>
      <c r="X6824" s="30"/>
      <c r="Y6824" s="30"/>
      <c r="Z6824" s="30"/>
      <c r="AA6824" s="30"/>
      <c r="AB6824" s="30"/>
      <c r="AC6824" s="30"/>
      <c r="AD6824" s="30"/>
      <c r="AE6824" s="30"/>
      <c r="AF6824" s="30"/>
      <c r="AG6824" s="30"/>
      <c r="AH6824" s="30"/>
      <c r="AI6824" s="30"/>
      <c r="AJ6824" s="30"/>
      <c r="AK6824" s="30"/>
      <c r="AL6824" s="30"/>
      <c r="AM6824" s="30"/>
      <c r="AN6824" s="30"/>
      <c r="AO6824" s="30"/>
      <c r="AP6824" s="30"/>
      <c r="AQ6824" s="30"/>
      <c r="AR6824" s="30"/>
      <c r="AS6824" s="30"/>
      <c r="AT6824" s="30"/>
      <c r="AU6824" s="30"/>
      <c r="AV6824" s="30"/>
      <c r="AW6824" s="30"/>
      <c r="AX6824" s="30"/>
      <c r="AY6824" s="30"/>
      <c r="AZ6824" s="30"/>
      <c r="BA6824" s="30"/>
      <c r="BB6824" s="30"/>
      <c r="BC6824" s="30"/>
      <c r="BD6824" s="30"/>
      <c r="BE6824" s="30"/>
      <c r="BF6824" s="30"/>
      <c r="BG6824" s="30"/>
      <c r="BH6824" s="30"/>
      <c r="BI6824" s="30"/>
      <c r="BJ6824" s="30"/>
      <c r="BK6824" s="30"/>
      <c r="BL6824" s="30"/>
      <c r="BM6824" s="30"/>
      <c r="BN6824" s="30"/>
      <c r="BO6824" s="30"/>
      <c r="BP6824" s="30"/>
      <c r="BQ6824" s="30"/>
      <c r="BR6824" s="30"/>
      <c r="BS6824" s="30"/>
      <c r="BT6824" s="30"/>
      <c r="BU6824" s="30"/>
      <c r="BV6824" s="30"/>
      <c r="BW6824" s="30"/>
      <c r="BX6824" s="30"/>
      <c r="BY6824" s="30"/>
      <c r="BZ6824" s="30"/>
      <c r="CA6824" s="30"/>
      <c r="CB6824" s="30"/>
      <c r="CC6824" s="30"/>
      <c r="CD6824" s="30"/>
      <c r="CE6824" s="30"/>
      <c r="CF6824" s="30"/>
      <c r="CG6824" s="30"/>
      <c r="CH6824" s="30"/>
      <c r="CI6824" s="30"/>
      <c r="CJ6824" s="30"/>
      <c r="CK6824" s="30"/>
      <c r="CL6824" s="30"/>
      <c r="CM6824" s="30"/>
      <c r="CN6824" s="30"/>
      <c r="CO6824" s="30"/>
      <c r="CP6824" s="30"/>
      <c r="CQ6824" s="30"/>
      <c r="CR6824" s="30"/>
      <c r="CS6824" s="30"/>
      <c r="CT6824" s="30"/>
      <c r="CU6824" s="30"/>
      <c r="CV6824" s="30"/>
      <c r="CW6824" s="30"/>
      <c r="CX6824" s="30"/>
      <c r="CY6824" s="30"/>
      <c r="CZ6824" s="30"/>
      <c r="DA6824" s="30"/>
      <c r="DB6824" s="30"/>
      <c r="DC6824" s="30"/>
      <c r="DD6824" s="30"/>
      <c r="DE6824" s="30"/>
      <c r="DF6824" s="30"/>
      <c r="DG6824" s="30"/>
      <c r="DH6824" s="30"/>
      <c r="DI6824" s="30"/>
      <c r="DJ6824" s="30"/>
      <c r="DK6824" s="30"/>
      <c r="DL6824" s="30"/>
      <c r="DM6824" s="30"/>
      <c r="DN6824" s="30"/>
      <c r="DO6824" s="30"/>
      <c r="DP6824" s="30"/>
      <c r="DQ6824" s="30"/>
      <c r="DR6824" s="30"/>
      <c r="DS6824" s="30"/>
      <c r="DT6824" s="30"/>
      <c r="DU6824" s="30"/>
      <c r="DV6824" s="30"/>
      <c r="DW6824" s="30"/>
      <c r="DX6824" s="30"/>
      <c r="DY6824" s="30"/>
      <c r="DZ6824" s="30"/>
      <c r="EA6824" s="30"/>
      <c r="EB6824" s="30"/>
      <c r="EC6824" s="30"/>
      <c r="ED6824" s="30"/>
      <c r="EE6824" s="30"/>
      <c r="EF6824" s="30"/>
      <c r="EG6824" s="30"/>
      <c r="EH6824" s="30"/>
      <c r="EI6824" s="30"/>
      <c r="EJ6824" s="30"/>
      <c r="EK6824" s="30"/>
      <c r="EL6824" s="30"/>
      <c r="EM6824" s="30"/>
      <c r="EN6824" s="30"/>
      <c r="EO6824" s="30"/>
      <c r="EP6824" s="30"/>
      <c r="EQ6824" s="30"/>
      <c r="ER6824" s="30"/>
      <c r="ES6824" s="30"/>
      <c r="ET6824" s="30"/>
      <c r="EU6824" s="30"/>
      <c r="EV6824" s="30"/>
      <c r="EW6824" s="30"/>
      <c r="EX6824" s="30"/>
      <c r="EY6824" s="30"/>
      <c r="EZ6824" s="30"/>
      <c r="FA6824" s="30"/>
      <c r="FB6824" s="30"/>
      <c r="FC6824" s="30"/>
      <c r="FD6824" s="30"/>
      <c r="FE6824" s="30"/>
      <c r="FF6824" s="30"/>
      <c r="FG6824" s="30"/>
      <c r="FH6824" s="30"/>
      <c r="FI6824" s="30"/>
      <c r="FJ6824" s="30"/>
      <c r="FK6824" s="30"/>
      <c r="FL6824" s="30"/>
      <c r="FM6824" s="30"/>
      <c r="FN6824" s="30"/>
      <c r="FO6824" s="30"/>
      <c r="FP6824" s="30"/>
      <c r="FQ6824" s="30"/>
      <c r="FR6824" s="30"/>
      <c r="FS6824" s="30"/>
      <c r="FT6824" s="30"/>
      <c r="FU6824" s="30"/>
      <c r="FV6824" s="30"/>
      <c r="FW6824" s="30"/>
      <c r="FX6824" s="30"/>
      <c r="FY6824" s="30"/>
      <c r="FZ6824" s="30"/>
      <c r="GA6824" s="30"/>
      <c r="GB6824" s="30"/>
      <c r="GC6824" s="30"/>
      <c r="GD6824" s="30"/>
      <c r="GE6824" s="30"/>
      <c r="GF6824" s="30"/>
      <c r="GG6824" s="30"/>
      <c r="GH6824" s="30"/>
      <c r="GI6824" s="30"/>
      <c r="GJ6824" s="30"/>
      <c r="GK6824" s="30"/>
      <c r="GL6824" s="30"/>
      <c r="GM6824" s="30"/>
      <c r="GN6824" s="30"/>
      <c r="GO6824" s="30"/>
      <c r="GP6824" s="30"/>
      <c r="GQ6824" s="30"/>
      <c r="GR6824" s="30"/>
      <c r="GS6824" s="30"/>
      <c r="GT6824" s="30"/>
      <c r="GU6824" s="30"/>
      <c r="GV6824" s="30"/>
      <c r="GW6824" s="30"/>
      <c r="GX6824" s="30"/>
      <c r="GY6824" s="30"/>
      <c r="GZ6824" s="30"/>
      <c r="HA6824" s="30"/>
      <c r="HB6824" s="30"/>
      <c r="HC6824" s="30"/>
      <c r="HD6824" s="30"/>
      <c r="HE6824" s="30"/>
      <c r="HF6824" s="30"/>
      <c r="HG6824" s="30"/>
      <c r="HH6824" s="30"/>
      <c r="HI6824" s="30"/>
      <c r="HJ6824" s="30"/>
      <c r="HK6824" s="30"/>
      <c r="HL6824" s="30"/>
      <c r="HM6824" s="30"/>
      <c r="HN6824" s="30"/>
      <c r="HO6824" s="30"/>
      <c r="HP6824" s="30"/>
      <c r="HQ6824" s="30"/>
      <c r="HR6824" s="30"/>
      <c r="HS6824" s="30"/>
      <c r="HT6824" s="30"/>
      <c r="HU6824" s="30"/>
      <c r="HV6824" s="30"/>
      <c r="HW6824" s="30"/>
    </row>
    <row r="6825" spans="1:231" s="588" customFormat="1">
      <c r="A6825" s="87">
        <v>115</v>
      </c>
      <c r="B6825" s="545" t="s">
        <v>7918</v>
      </c>
      <c r="C6825" s="592"/>
      <c r="D6825" s="590" t="s">
        <v>1808</v>
      </c>
      <c r="E6825" s="584">
        <f t="shared" si="437"/>
        <v>15</v>
      </c>
      <c r="F6825" s="192">
        <v>15</v>
      </c>
      <c r="G6825" s="192"/>
      <c r="H6825" s="192"/>
      <c r="I6825" s="30"/>
      <c r="J6825" s="30"/>
      <c r="K6825" s="30"/>
      <c r="L6825" s="30"/>
      <c r="M6825" s="30"/>
      <c r="N6825" s="30"/>
      <c r="O6825" s="30"/>
      <c r="P6825" s="30"/>
      <c r="Q6825" s="30"/>
      <c r="R6825" s="30"/>
      <c r="S6825" s="30"/>
      <c r="T6825" s="30"/>
      <c r="U6825" s="30"/>
      <c r="V6825" s="30"/>
      <c r="W6825" s="30"/>
      <c r="X6825" s="30"/>
      <c r="Y6825" s="30"/>
      <c r="Z6825" s="30"/>
      <c r="AA6825" s="30"/>
      <c r="AB6825" s="30"/>
      <c r="AC6825" s="30"/>
      <c r="AD6825" s="30"/>
      <c r="AE6825" s="30"/>
      <c r="AF6825" s="30"/>
      <c r="AG6825" s="30"/>
      <c r="AH6825" s="30"/>
      <c r="AI6825" s="30"/>
      <c r="AJ6825" s="30"/>
      <c r="AK6825" s="30"/>
      <c r="AL6825" s="30"/>
      <c r="AM6825" s="30"/>
      <c r="AN6825" s="30"/>
      <c r="AO6825" s="30"/>
      <c r="AP6825" s="30"/>
      <c r="AQ6825" s="30"/>
      <c r="AR6825" s="30"/>
      <c r="AS6825" s="30"/>
      <c r="AT6825" s="30"/>
      <c r="AU6825" s="30"/>
      <c r="AV6825" s="30"/>
      <c r="AW6825" s="30"/>
      <c r="AX6825" s="30"/>
      <c r="AY6825" s="30"/>
      <c r="AZ6825" s="30"/>
      <c r="BA6825" s="30"/>
      <c r="BB6825" s="30"/>
      <c r="BC6825" s="30"/>
      <c r="BD6825" s="30"/>
      <c r="BE6825" s="30"/>
      <c r="BF6825" s="30"/>
      <c r="BG6825" s="30"/>
      <c r="BH6825" s="30"/>
      <c r="BI6825" s="30"/>
      <c r="BJ6825" s="30"/>
      <c r="BK6825" s="30"/>
      <c r="BL6825" s="30"/>
      <c r="BM6825" s="30"/>
      <c r="BN6825" s="30"/>
      <c r="BO6825" s="30"/>
      <c r="BP6825" s="30"/>
      <c r="BQ6825" s="30"/>
      <c r="BR6825" s="30"/>
      <c r="BS6825" s="30"/>
      <c r="BT6825" s="30"/>
      <c r="BU6825" s="30"/>
      <c r="BV6825" s="30"/>
      <c r="BW6825" s="30"/>
      <c r="BX6825" s="30"/>
      <c r="BY6825" s="30"/>
      <c r="BZ6825" s="30"/>
      <c r="CA6825" s="30"/>
      <c r="CB6825" s="30"/>
      <c r="CC6825" s="30"/>
      <c r="CD6825" s="30"/>
      <c r="CE6825" s="30"/>
      <c r="CF6825" s="30"/>
      <c r="CG6825" s="30"/>
      <c r="CH6825" s="30"/>
      <c r="CI6825" s="30"/>
      <c r="CJ6825" s="30"/>
      <c r="CK6825" s="30"/>
      <c r="CL6825" s="30"/>
      <c r="CM6825" s="30"/>
      <c r="CN6825" s="30"/>
      <c r="CO6825" s="30"/>
      <c r="CP6825" s="30"/>
      <c r="CQ6825" s="30"/>
      <c r="CR6825" s="30"/>
      <c r="CS6825" s="30"/>
      <c r="CT6825" s="30"/>
      <c r="CU6825" s="30"/>
      <c r="CV6825" s="30"/>
      <c r="CW6825" s="30"/>
      <c r="CX6825" s="30"/>
      <c r="CY6825" s="30"/>
      <c r="CZ6825" s="30"/>
      <c r="DA6825" s="30"/>
      <c r="DB6825" s="30"/>
      <c r="DC6825" s="30"/>
      <c r="DD6825" s="30"/>
      <c r="DE6825" s="30"/>
      <c r="DF6825" s="30"/>
      <c r="DG6825" s="30"/>
      <c r="DH6825" s="30"/>
      <c r="DI6825" s="30"/>
      <c r="DJ6825" s="30"/>
      <c r="DK6825" s="30"/>
      <c r="DL6825" s="30"/>
      <c r="DM6825" s="30"/>
      <c r="DN6825" s="30"/>
      <c r="DO6825" s="30"/>
      <c r="DP6825" s="30"/>
      <c r="DQ6825" s="30"/>
      <c r="DR6825" s="30"/>
      <c r="DS6825" s="30"/>
      <c r="DT6825" s="30"/>
      <c r="DU6825" s="30"/>
      <c r="DV6825" s="30"/>
      <c r="DW6825" s="30"/>
      <c r="DX6825" s="30"/>
      <c r="DY6825" s="30"/>
      <c r="DZ6825" s="30"/>
      <c r="EA6825" s="30"/>
      <c r="EB6825" s="30"/>
      <c r="EC6825" s="30"/>
      <c r="ED6825" s="30"/>
      <c r="EE6825" s="30"/>
      <c r="EF6825" s="30"/>
      <c r="EG6825" s="30"/>
      <c r="EH6825" s="30"/>
      <c r="EI6825" s="30"/>
      <c r="EJ6825" s="30"/>
      <c r="EK6825" s="30"/>
      <c r="EL6825" s="30"/>
      <c r="EM6825" s="30"/>
      <c r="EN6825" s="30"/>
      <c r="EO6825" s="30"/>
      <c r="EP6825" s="30"/>
      <c r="EQ6825" s="30"/>
      <c r="ER6825" s="30"/>
      <c r="ES6825" s="30"/>
      <c r="ET6825" s="30"/>
      <c r="EU6825" s="30"/>
      <c r="EV6825" s="30"/>
      <c r="EW6825" s="30"/>
      <c r="EX6825" s="30"/>
      <c r="EY6825" s="30"/>
      <c r="EZ6825" s="30"/>
      <c r="FA6825" s="30"/>
      <c r="FB6825" s="30"/>
      <c r="FC6825" s="30"/>
      <c r="FD6825" s="30"/>
      <c r="FE6825" s="30"/>
      <c r="FF6825" s="30"/>
      <c r="FG6825" s="30"/>
      <c r="FH6825" s="30"/>
      <c r="FI6825" s="30"/>
      <c r="FJ6825" s="30"/>
      <c r="FK6825" s="30"/>
      <c r="FL6825" s="30"/>
      <c r="FM6825" s="30"/>
      <c r="FN6825" s="30"/>
      <c r="FO6825" s="30"/>
      <c r="FP6825" s="30"/>
      <c r="FQ6825" s="30"/>
      <c r="FR6825" s="30"/>
      <c r="FS6825" s="30"/>
      <c r="FT6825" s="30"/>
      <c r="FU6825" s="30"/>
      <c r="FV6825" s="30"/>
      <c r="FW6825" s="30"/>
      <c r="FX6825" s="30"/>
      <c r="FY6825" s="30"/>
      <c r="FZ6825" s="30"/>
      <c r="GA6825" s="30"/>
      <c r="GB6825" s="30"/>
      <c r="GC6825" s="30"/>
      <c r="GD6825" s="30"/>
      <c r="GE6825" s="30"/>
      <c r="GF6825" s="30"/>
      <c r="GG6825" s="30"/>
      <c r="GH6825" s="30"/>
      <c r="GI6825" s="30"/>
      <c r="GJ6825" s="30"/>
      <c r="GK6825" s="30"/>
      <c r="GL6825" s="30"/>
      <c r="GM6825" s="30"/>
      <c r="GN6825" s="30"/>
      <c r="GO6825" s="30"/>
      <c r="GP6825" s="30"/>
      <c r="GQ6825" s="30"/>
      <c r="GR6825" s="30"/>
      <c r="GS6825" s="30"/>
      <c r="GT6825" s="30"/>
      <c r="GU6825" s="30"/>
      <c r="GV6825" s="30"/>
      <c r="GW6825" s="30"/>
      <c r="GX6825" s="30"/>
      <c r="GY6825" s="30"/>
      <c r="GZ6825" s="30"/>
      <c r="HA6825" s="30"/>
      <c r="HB6825" s="30"/>
      <c r="HC6825" s="30"/>
      <c r="HD6825" s="30"/>
      <c r="HE6825" s="30"/>
      <c r="HF6825" s="30"/>
      <c r="HG6825" s="30"/>
      <c r="HH6825" s="30"/>
      <c r="HI6825" s="30"/>
      <c r="HJ6825" s="30"/>
      <c r="HK6825" s="30"/>
      <c r="HL6825" s="30"/>
      <c r="HM6825" s="30"/>
      <c r="HN6825" s="30"/>
      <c r="HO6825" s="30"/>
      <c r="HP6825" s="30"/>
      <c r="HQ6825" s="30"/>
      <c r="HR6825" s="30"/>
      <c r="HS6825" s="30"/>
      <c r="HT6825" s="30"/>
      <c r="HU6825" s="30"/>
      <c r="HV6825" s="30"/>
      <c r="HW6825" s="30"/>
    </row>
    <row r="6826" spans="1:231" s="588" customFormat="1">
      <c r="A6826" s="87">
        <v>116</v>
      </c>
      <c r="B6826" s="545" t="s">
        <v>7919</v>
      </c>
      <c r="C6826" s="592"/>
      <c r="D6826" s="590" t="s">
        <v>1808</v>
      </c>
      <c r="E6826" s="584">
        <f t="shared" si="437"/>
        <v>5</v>
      </c>
      <c r="F6826" s="192">
        <v>5</v>
      </c>
      <c r="G6826" s="192"/>
      <c r="H6826" s="192"/>
      <c r="I6826" s="30"/>
      <c r="J6826" s="30"/>
      <c r="K6826" s="30"/>
      <c r="L6826" s="30"/>
      <c r="M6826" s="30"/>
      <c r="N6826" s="30"/>
      <c r="O6826" s="30"/>
      <c r="P6826" s="30"/>
      <c r="Q6826" s="30"/>
      <c r="R6826" s="30"/>
      <c r="S6826" s="30"/>
      <c r="T6826" s="30"/>
      <c r="U6826" s="30"/>
      <c r="V6826" s="30"/>
      <c r="W6826" s="30"/>
      <c r="X6826" s="30"/>
      <c r="Y6826" s="30"/>
      <c r="Z6826" s="30"/>
      <c r="AA6826" s="30"/>
      <c r="AB6826" s="30"/>
      <c r="AC6826" s="30"/>
      <c r="AD6826" s="30"/>
      <c r="AE6826" s="30"/>
      <c r="AF6826" s="30"/>
      <c r="AG6826" s="30"/>
      <c r="AH6826" s="30"/>
      <c r="AI6826" s="30"/>
      <c r="AJ6826" s="30"/>
      <c r="AK6826" s="30"/>
      <c r="AL6826" s="30"/>
      <c r="AM6826" s="30"/>
      <c r="AN6826" s="30"/>
      <c r="AO6826" s="30"/>
      <c r="AP6826" s="30"/>
      <c r="AQ6826" s="30"/>
      <c r="AR6826" s="30"/>
      <c r="AS6826" s="30"/>
      <c r="AT6826" s="30"/>
      <c r="AU6826" s="30"/>
      <c r="AV6826" s="30"/>
      <c r="AW6826" s="30"/>
      <c r="AX6826" s="30"/>
      <c r="AY6826" s="30"/>
      <c r="AZ6826" s="30"/>
      <c r="BA6826" s="30"/>
      <c r="BB6826" s="30"/>
      <c r="BC6826" s="30"/>
      <c r="BD6826" s="30"/>
      <c r="BE6826" s="30"/>
      <c r="BF6826" s="30"/>
      <c r="BG6826" s="30"/>
      <c r="BH6826" s="30"/>
      <c r="BI6826" s="30"/>
      <c r="BJ6826" s="30"/>
      <c r="BK6826" s="30"/>
      <c r="BL6826" s="30"/>
      <c r="BM6826" s="30"/>
      <c r="BN6826" s="30"/>
      <c r="BO6826" s="30"/>
      <c r="BP6826" s="30"/>
      <c r="BQ6826" s="30"/>
      <c r="BR6826" s="30"/>
      <c r="BS6826" s="30"/>
      <c r="BT6826" s="30"/>
      <c r="BU6826" s="30"/>
      <c r="BV6826" s="30"/>
      <c r="BW6826" s="30"/>
      <c r="BX6826" s="30"/>
      <c r="BY6826" s="30"/>
      <c r="BZ6826" s="30"/>
      <c r="CA6826" s="30"/>
      <c r="CB6826" s="30"/>
      <c r="CC6826" s="30"/>
      <c r="CD6826" s="30"/>
      <c r="CE6826" s="30"/>
      <c r="CF6826" s="30"/>
      <c r="CG6826" s="30"/>
      <c r="CH6826" s="30"/>
      <c r="CI6826" s="30"/>
      <c r="CJ6826" s="30"/>
      <c r="CK6826" s="30"/>
      <c r="CL6826" s="30"/>
      <c r="CM6826" s="30"/>
      <c r="CN6826" s="30"/>
      <c r="CO6826" s="30"/>
      <c r="CP6826" s="30"/>
      <c r="CQ6826" s="30"/>
      <c r="CR6826" s="30"/>
      <c r="CS6826" s="30"/>
      <c r="CT6826" s="30"/>
      <c r="CU6826" s="30"/>
      <c r="CV6826" s="30"/>
      <c r="CW6826" s="30"/>
      <c r="CX6826" s="30"/>
      <c r="CY6826" s="30"/>
      <c r="CZ6826" s="30"/>
      <c r="DA6826" s="30"/>
      <c r="DB6826" s="30"/>
      <c r="DC6826" s="30"/>
      <c r="DD6826" s="30"/>
      <c r="DE6826" s="30"/>
      <c r="DF6826" s="30"/>
      <c r="DG6826" s="30"/>
      <c r="DH6826" s="30"/>
      <c r="DI6826" s="30"/>
      <c r="DJ6826" s="30"/>
      <c r="DK6826" s="30"/>
      <c r="DL6826" s="30"/>
      <c r="DM6826" s="30"/>
      <c r="DN6826" s="30"/>
      <c r="DO6826" s="30"/>
      <c r="DP6826" s="30"/>
      <c r="DQ6826" s="30"/>
      <c r="DR6826" s="30"/>
      <c r="DS6826" s="30"/>
      <c r="DT6826" s="30"/>
      <c r="DU6826" s="30"/>
      <c r="DV6826" s="30"/>
      <c r="DW6826" s="30"/>
      <c r="DX6826" s="30"/>
      <c r="DY6826" s="30"/>
      <c r="DZ6826" s="30"/>
      <c r="EA6826" s="30"/>
      <c r="EB6826" s="30"/>
      <c r="EC6826" s="30"/>
      <c r="ED6826" s="30"/>
      <c r="EE6826" s="30"/>
      <c r="EF6826" s="30"/>
      <c r="EG6826" s="30"/>
      <c r="EH6826" s="30"/>
      <c r="EI6826" s="30"/>
      <c r="EJ6826" s="30"/>
      <c r="EK6826" s="30"/>
      <c r="EL6826" s="30"/>
      <c r="EM6826" s="30"/>
      <c r="EN6826" s="30"/>
      <c r="EO6826" s="30"/>
      <c r="EP6826" s="30"/>
      <c r="EQ6826" s="30"/>
      <c r="ER6826" s="30"/>
      <c r="ES6826" s="30"/>
      <c r="ET6826" s="30"/>
      <c r="EU6826" s="30"/>
      <c r="EV6826" s="30"/>
      <c r="EW6826" s="30"/>
      <c r="EX6826" s="30"/>
      <c r="EY6826" s="30"/>
      <c r="EZ6826" s="30"/>
      <c r="FA6826" s="30"/>
      <c r="FB6826" s="30"/>
      <c r="FC6826" s="30"/>
      <c r="FD6826" s="30"/>
      <c r="FE6826" s="30"/>
      <c r="FF6826" s="30"/>
      <c r="FG6826" s="30"/>
      <c r="FH6826" s="30"/>
      <c r="FI6826" s="30"/>
      <c r="FJ6826" s="30"/>
      <c r="FK6826" s="30"/>
      <c r="FL6826" s="30"/>
      <c r="FM6826" s="30"/>
      <c r="FN6826" s="30"/>
      <c r="FO6826" s="30"/>
      <c r="FP6826" s="30"/>
      <c r="FQ6826" s="30"/>
      <c r="FR6826" s="30"/>
      <c r="FS6826" s="30"/>
      <c r="FT6826" s="30"/>
      <c r="FU6826" s="30"/>
      <c r="FV6826" s="30"/>
      <c r="FW6826" s="30"/>
      <c r="FX6826" s="30"/>
      <c r="FY6826" s="30"/>
      <c r="FZ6826" s="30"/>
      <c r="GA6826" s="30"/>
      <c r="GB6826" s="30"/>
      <c r="GC6826" s="30"/>
      <c r="GD6826" s="30"/>
      <c r="GE6826" s="30"/>
      <c r="GF6826" s="30"/>
      <c r="GG6826" s="30"/>
      <c r="GH6826" s="30"/>
      <c r="GI6826" s="30"/>
      <c r="GJ6826" s="30"/>
      <c r="GK6826" s="30"/>
      <c r="GL6826" s="30"/>
      <c r="GM6826" s="30"/>
      <c r="GN6826" s="30"/>
      <c r="GO6826" s="30"/>
      <c r="GP6826" s="30"/>
      <c r="GQ6826" s="30"/>
      <c r="GR6826" s="30"/>
      <c r="GS6826" s="30"/>
      <c r="GT6826" s="30"/>
      <c r="GU6826" s="30"/>
      <c r="GV6826" s="30"/>
      <c r="GW6826" s="30"/>
      <c r="GX6826" s="30"/>
      <c r="GY6826" s="30"/>
      <c r="GZ6826" s="30"/>
      <c r="HA6826" s="30"/>
      <c r="HB6826" s="30"/>
      <c r="HC6826" s="30"/>
      <c r="HD6826" s="30"/>
      <c r="HE6826" s="30"/>
      <c r="HF6826" s="30"/>
      <c r="HG6826" s="30"/>
      <c r="HH6826" s="30"/>
      <c r="HI6826" s="30"/>
      <c r="HJ6826" s="30"/>
      <c r="HK6826" s="30"/>
      <c r="HL6826" s="30"/>
      <c r="HM6826" s="30"/>
      <c r="HN6826" s="30"/>
      <c r="HO6826" s="30"/>
      <c r="HP6826" s="30"/>
      <c r="HQ6826" s="30"/>
      <c r="HR6826" s="30"/>
      <c r="HS6826" s="30"/>
      <c r="HT6826" s="30"/>
      <c r="HU6826" s="30"/>
      <c r="HV6826" s="30"/>
      <c r="HW6826" s="30"/>
    </row>
    <row r="6827" spans="1:231" s="588" customFormat="1">
      <c r="A6827" s="87">
        <v>117</v>
      </c>
      <c r="B6827" s="545" t="s">
        <v>7920</v>
      </c>
      <c r="C6827" s="592"/>
      <c r="D6827" s="87" t="s">
        <v>6323</v>
      </c>
      <c r="E6827" s="584">
        <f t="shared" si="437"/>
        <v>3</v>
      </c>
      <c r="F6827" s="192">
        <v>3</v>
      </c>
      <c r="G6827" s="192"/>
      <c r="H6827" s="192"/>
      <c r="I6827" s="30"/>
      <c r="J6827" s="30"/>
      <c r="K6827" s="30"/>
      <c r="L6827" s="30"/>
      <c r="M6827" s="30"/>
      <c r="N6827" s="30"/>
      <c r="O6827" s="30"/>
      <c r="P6827" s="30"/>
      <c r="Q6827" s="30"/>
      <c r="R6827" s="30"/>
      <c r="S6827" s="30"/>
      <c r="T6827" s="30"/>
      <c r="U6827" s="30"/>
      <c r="V6827" s="30"/>
      <c r="W6827" s="30"/>
      <c r="X6827" s="30"/>
      <c r="Y6827" s="30"/>
      <c r="Z6827" s="30"/>
      <c r="AA6827" s="30"/>
      <c r="AB6827" s="30"/>
      <c r="AC6827" s="30"/>
      <c r="AD6827" s="30"/>
      <c r="AE6827" s="30"/>
      <c r="AF6827" s="30"/>
      <c r="AG6827" s="30"/>
      <c r="AH6827" s="30"/>
      <c r="AI6827" s="30"/>
      <c r="AJ6827" s="30"/>
      <c r="AK6827" s="30"/>
      <c r="AL6827" s="30"/>
      <c r="AM6827" s="30"/>
      <c r="AN6827" s="30"/>
      <c r="AO6827" s="30"/>
      <c r="AP6827" s="30"/>
      <c r="AQ6827" s="30"/>
      <c r="AR6827" s="30"/>
      <c r="AS6827" s="30"/>
      <c r="AT6827" s="30"/>
      <c r="AU6827" s="30"/>
      <c r="AV6827" s="30"/>
      <c r="AW6827" s="30"/>
      <c r="AX6827" s="30"/>
      <c r="AY6827" s="30"/>
      <c r="AZ6827" s="30"/>
      <c r="BA6827" s="30"/>
      <c r="BB6827" s="30"/>
      <c r="BC6827" s="30"/>
      <c r="BD6827" s="30"/>
      <c r="BE6827" s="30"/>
      <c r="BF6827" s="30"/>
      <c r="BG6827" s="30"/>
      <c r="BH6827" s="30"/>
      <c r="BI6827" s="30"/>
      <c r="BJ6827" s="30"/>
      <c r="BK6827" s="30"/>
      <c r="BL6827" s="30"/>
      <c r="BM6827" s="30"/>
      <c r="BN6827" s="30"/>
      <c r="BO6827" s="30"/>
      <c r="BP6827" s="30"/>
      <c r="BQ6827" s="30"/>
      <c r="BR6827" s="30"/>
      <c r="BS6827" s="30"/>
      <c r="BT6827" s="30"/>
      <c r="BU6827" s="30"/>
      <c r="BV6827" s="30"/>
      <c r="BW6827" s="30"/>
      <c r="BX6827" s="30"/>
      <c r="BY6827" s="30"/>
      <c r="BZ6827" s="30"/>
      <c r="CA6827" s="30"/>
      <c r="CB6827" s="30"/>
      <c r="CC6827" s="30"/>
      <c r="CD6827" s="30"/>
      <c r="CE6827" s="30"/>
      <c r="CF6827" s="30"/>
      <c r="CG6827" s="30"/>
      <c r="CH6827" s="30"/>
      <c r="CI6827" s="30"/>
      <c r="CJ6827" s="30"/>
      <c r="CK6827" s="30"/>
      <c r="CL6827" s="30"/>
      <c r="CM6827" s="30"/>
      <c r="CN6827" s="30"/>
      <c r="CO6827" s="30"/>
      <c r="CP6827" s="30"/>
      <c r="CQ6827" s="30"/>
      <c r="CR6827" s="30"/>
      <c r="CS6827" s="30"/>
      <c r="CT6827" s="30"/>
      <c r="CU6827" s="30"/>
      <c r="CV6827" s="30"/>
      <c r="CW6827" s="30"/>
      <c r="CX6827" s="30"/>
      <c r="CY6827" s="30"/>
      <c r="CZ6827" s="30"/>
      <c r="DA6827" s="30"/>
      <c r="DB6827" s="30"/>
      <c r="DC6827" s="30"/>
      <c r="DD6827" s="30"/>
      <c r="DE6827" s="30"/>
      <c r="DF6827" s="30"/>
      <c r="DG6827" s="30"/>
      <c r="DH6827" s="30"/>
      <c r="DI6827" s="30"/>
      <c r="DJ6827" s="30"/>
      <c r="DK6827" s="30"/>
      <c r="DL6827" s="30"/>
      <c r="DM6827" s="30"/>
      <c r="DN6827" s="30"/>
      <c r="DO6827" s="30"/>
      <c r="DP6827" s="30"/>
      <c r="DQ6827" s="30"/>
      <c r="DR6827" s="30"/>
      <c r="DS6827" s="30"/>
      <c r="DT6827" s="30"/>
      <c r="DU6827" s="30"/>
      <c r="DV6827" s="30"/>
      <c r="DW6827" s="30"/>
      <c r="DX6827" s="30"/>
      <c r="DY6827" s="30"/>
      <c r="DZ6827" s="30"/>
      <c r="EA6827" s="30"/>
      <c r="EB6827" s="30"/>
      <c r="EC6827" s="30"/>
      <c r="ED6827" s="30"/>
      <c r="EE6827" s="30"/>
      <c r="EF6827" s="30"/>
      <c r="EG6827" s="30"/>
      <c r="EH6827" s="30"/>
      <c r="EI6827" s="30"/>
      <c r="EJ6827" s="30"/>
      <c r="EK6827" s="30"/>
      <c r="EL6827" s="30"/>
      <c r="EM6827" s="30"/>
      <c r="EN6827" s="30"/>
      <c r="EO6827" s="30"/>
      <c r="EP6827" s="30"/>
      <c r="EQ6827" s="30"/>
      <c r="ER6827" s="30"/>
      <c r="ES6827" s="30"/>
      <c r="ET6827" s="30"/>
      <c r="EU6827" s="30"/>
      <c r="EV6827" s="30"/>
      <c r="EW6827" s="30"/>
      <c r="EX6827" s="30"/>
      <c r="EY6827" s="30"/>
      <c r="EZ6827" s="30"/>
      <c r="FA6827" s="30"/>
      <c r="FB6827" s="30"/>
      <c r="FC6827" s="30"/>
      <c r="FD6827" s="30"/>
      <c r="FE6827" s="30"/>
      <c r="FF6827" s="30"/>
      <c r="FG6827" s="30"/>
      <c r="FH6827" s="30"/>
      <c r="FI6827" s="30"/>
      <c r="FJ6827" s="30"/>
      <c r="FK6827" s="30"/>
      <c r="FL6827" s="30"/>
      <c r="FM6827" s="30"/>
      <c r="FN6827" s="30"/>
      <c r="FO6827" s="30"/>
      <c r="FP6827" s="30"/>
      <c r="FQ6827" s="30"/>
      <c r="FR6827" s="30"/>
      <c r="FS6827" s="30"/>
      <c r="FT6827" s="30"/>
      <c r="FU6827" s="30"/>
      <c r="FV6827" s="30"/>
      <c r="FW6827" s="30"/>
      <c r="FX6827" s="30"/>
      <c r="FY6827" s="30"/>
      <c r="FZ6827" s="30"/>
      <c r="GA6827" s="30"/>
      <c r="GB6827" s="30"/>
      <c r="GC6827" s="30"/>
      <c r="GD6827" s="30"/>
      <c r="GE6827" s="30"/>
      <c r="GF6827" s="30"/>
      <c r="GG6827" s="30"/>
      <c r="GH6827" s="30"/>
      <c r="GI6827" s="30"/>
      <c r="GJ6827" s="30"/>
      <c r="GK6827" s="30"/>
      <c r="GL6827" s="30"/>
      <c r="GM6827" s="30"/>
      <c r="GN6827" s="30"/>
      <c r="GO6827" s="30"/>
      <c r="GP6827" s="30"/>
      <c r="GQ6827" s="30"/>
      <c r="GR6827" s="30"/>
      <c r="GS6827" s="30"/>
      <c r="GT6827" s="30"/>
      <c r="GU6827" s="30"/>
      <c r="GV6827" s="30"/>
      <c r="GW6827" s="30"/>
      <c r="GX6827" s="30"/>
      <c r="GY6827" s="30"/>
      <c r="GZ6827" s="30"/>
      <c r="HA6827" s="30"/>
      <c r="HB6827" s="30"/>
      <c r="HC6827" s="30"/>
      <c r="HD6827" s="30"/>
      <c r="HE6827" s="30"/>
      <c r="HF6827" s="30"/>
      <c r="HG6827" s="30"/>
      <c r="HH6827" s="30"/>
      <c r="HI6827" s="30"/>
      <c r="HJ6827" s="30"/>
      <c r="HK6827" s="30"/>
      <c r="HL6827" s="30"/>
      <c r="HM6827" s="30"/>
      <c r="HN6827" s="30"/>
      <c r="HO6827" s="30"/>
      <c r="HP6827" s="30"/>
      <c r="HQ6827" s="30"/>
      <c r="HR6827" s="30"/>
      <c r="HS6827" s="30"/>
      <c r="HT6827" s="30"/>
      <c r="HU6827" s="30"/>
      <c r="HV6827" s="30"/>
      <c r="HW6827" s="30"/>
    </row>
    <row r="6828" spans="1:231" s="588" customFormat="1">
      <c r="A6828" s="87">
        <v>118</v>
      </c>
      <c r="B6828" s="545" t="s">
        <v>7921</v>
      </c>
      <c r="C6828" s="592"/>
      <c r="D6828" s="590" t="s">
        <v>1808</v>
      </c>
      <c r="E6828" s="584">
        <f t="shared" si="437"/>
        <v>3</v>
      </c>
      <c r="F6828" s="192">
        <v>3</v>
      </c>
      <c r="G6828" s="192"/>
      <c r="H6828" s="192"/>
      <c r="I6828" s="30"/>
      <c r="J6828" s="30"/>
      <c r="K6828" s="30"/>
      <c r="L6828" s="30"/>
      <c r="M6828" s="30"/>
      <c r="N6828" s="30"/>
      <c r="O6828" s="30"/>
      <c r="P6828" s="30"/>
      <c r="Q6828" s="30"/>
      <c r="R6828" s="30"/>
      <c r="S6828" s="30"/>
      <c r="T6828" s="30"/>
      <c r="U6828" s="30"/>
      <c r="V6828" s="30"/>
      <c r="W6828" s="30"/>
      <c r="X6828" s="30"/>
      <c r="Y6828" s="30"/>
      <c r="Z6828" s="30"/>
      <c r="AA6828" s="30"/>
      <c r="AB6828" s="30"/>
      <c r="AC6828" s="30"/>
      <c r="AD6828" s="30"/>
      <c r="AE6828" s="30"/>
      <c r="AF6828" s="30"/>
      <c r="AG6828" s="30"/>
      <c r="AH6828" s="30"/>
      <c r="AI6828" s="30"/>
      <c r="AJ6828" s="30"/>
      <c r="AK6828" s="30"/>
      <c r="AL6828" s="30"/>
      <c r="AM6828" s="30"/>
      <c r="AN6828" s="30"/>
      <c r="AO6828" s="30"/>
      <c r="AP6828" s="30"/>
      <c r="AQ6828" s="30"/>
      <c r="AR6828" s="30"/>
      <c r="AS6828" s="30"/>
      <c r="AT6828" s="30"/>
      <c r="AU6828" s="30"/>
      <c r="AV6828" s="30"/>
      <c r="AW6828" s="30"/>
      <c r="AX6828" s="30"/>
      <c r="AY6828" s="30"/>
      <c r="AZ6828" s="30"/>
      <c r="BA6828" s="30"/>
      <c r="BB6828" s="30"/>
      <c r="BC6828" s="30"/>
      <c r="BD6828" s="30"/>
      <c r="BE6828" s="30"/>
      <c r="BF6828" s="30"/>
      <c r="BG6828" s="30"/>
      <c r="BH6828" s="30"/>
      <c r="BI6828" s="30"/>
      <c r="BJ6828" s="30"/>
      <c r="BK6828" s="30"/>
      <c r="BL6828" s="30"/>
      <c r="BM6828" s="30"/>
      <c r="BN6828" s="30"/>
      <c r="BO6828" s="30"/>
      <c r="BP6828" s="30"/>
      <c r="BQ6828" s="30"/>
      <c r="BR6828" s="30"/>
      <c r="BS6828" s="30"/>
      <c r="BT6828" s="30"/>
      <c r="BU6828" s="30"/>
      <c r="BV6828" s="30"/>
      <c r="BW6828" s="30"/>
      <c r="BX6828" s="30"/>
      <c r="BY6828" s="30"/>
      <c r="BZ6828" s="30"/>
      <c r="CA6828" s="30"/>
      <c r="CB6828" s="30"/>
      <c r="CC6828" s="30"/>
      <c r="CD6828" s="30"/>
      <c r="CE6828" s="30"/>
      <c r="CF6828" s="30"/>
      <c r="CG6828" s="30"/>
      <c r="CH6828" s="30"/>
      <c r="CI6828" s="30"/>
      <c r="CJ6828" s="30"/>
      <c r="CK6828" s="30"/>
      <c r="CL6828" s="30"/>
      <c r="CM6828" s="30"/>
      <c r="CN6828" s="30"/>
      <c r="CO6828" s="30"/>
      <c r="CP6828" s="30"/>
      <c r="CQ6828" s="30"/>
      <c r="CR6828" s="30"/>
      <c r="CS6828" s="30"/>
      <c r="CT6828" s="30"/>
      <c r="CU6828" s="30"/>
      <c r="CV6828" s="30"/>
      <c r="CW6828" s="30"/>
      <c r="CX6828" s="30"/>
      <c r="CY6828" s="30"/>
      <c r="CZ6828" s="30"/>
      <c r="DA6828" s="30"/>
      <c r="DB6828" s="30"/>
      <c r="DC6828" s="30"/>
      <c r="DD6828" s="30"/>
      <c r="DE6828" s="30"/>
      <c r="DF6828" s="30"/>
      <c r="DG6828" s="30"/>
      <c r="DH6828" s="30"/>
      <c r="DI6828" s="30"/>
      <c r="DJ6828" s="30"/>
      <c r="DK6828" s="30"/>
      <c r="DL6828" s="30"/>
      <c r="DM6828" s="30"/>
      <c r="DN6828" s="30"/>
      <c r="DO6828" s="30"/>
      <c r="DP6828" s="30"/>
      <c r="DQ6828" s="30"/>
      <c r="DR6828" s="30"/>
      <c r="DS6828" s="30"/>
      <c r="DT6828" s="30"/>
      <c r="DU6828" s="30"/>
      <c r="DV6828" s="30"/>
      <c r="DW6828" s="30"/>
      <c r="DX6828" s="30"/>
      <c r="DY6828" s="30"/>
      <c r="DZ6828" s="30"/>
      <c r="EA6828" s="30"/>
      <c r="EB6828" s="30"/>
      <c r="EC6828" s="30"/>
      <c r="ED6828" s="30"/>
      <c r="EE6828" s="30"/>
      <c r="EF6828" s="30"/>
      <c r="EG6828" s="30"/>
      <c r="EH6828" s="30"/>
      <c r="EI6828" s="30"/>
      <c r="EJ6828" s="30"/>
      <c r="EK6828" s="30"/>
      <c r="EL6828" s="30"/>
      <c r="EM6828" s="30"/>
      <c r="EN6828" s="30"/>
      <c r="EO6828" s="30"/>
      <c r="EP6828" s="30"/>
      <c r="EQ6828" s="30"/>
      <c r="ER6828" s="30"/>
      <c r="ES6828" s="30"/>
      <c r="ET6828" s="30"/>
      <c r="EU6828" s="30"/>
      <c r="EV6828" s="30"/>
      <c r="EW6828" s="30"/>
      <c r="EX6828" s="30"/>
      <c r="EY6828" s="30"/>
      <c r="EZ6828" s="30"/>
      <c r="FA6828" s="30"/>
      <c r="FB6828" s="30"/>
      <c r="FC6828" s="30"/>
      <c r="FD6828" s="30"/>
      <c r="FE6828" s="30"/>
      <c r="FF6828" s="30"/>
      <c r="FG6828" s="30"/>
      <c r="FH6828" s="30"/>
      <c r="FI6828" s="30"/>
      <c r="FJ6828" s="30"/>
      <c r="FK6828" s="30"/>
      <c r="FL6828" s="30"/>
      <c r="FM6828" s="30"/>
      <c r="FN6828" s="30"/>
      <c r="FO6828" s="30"/>
      <c r="FP6828" s="30"/>
      <c r="FQ6828" s="30"/>
      <c r="FR6828" s="30"/>
      <c r="FS6828" s="30"/>
      <c r="FT6828" s="30"/>
      <c r="FU6828" s="30"/>
      <c r="FV6828" s="30"/>
      <c r="FW6828" s="30"/>
      <c r="FX6828" s="30"/>
      <c r="FY6828" s="30"/>
      <c r="FZ6828" s="30"/>
      <c r="GA6828" s="30"/>
      <c r="GB6828" s="30"/>
      <c r="GC6828" s="30"/>
      <c r="GD6828" s="30"/>
      <c r="GE6828" s="30"/>
      <c r="GF6828" s="30"/>
      <c r="GG6828" s="30"/>
      <c r="GH6828" s="30"/>
      <c r="GI6828" s="30"/>
      <c r="GJ6828" s="30"/>
      <c r="GK6828" s="30"/>
      <c r="GL6828" s="30"/>
      <c r="GM6828" s="30"/>
      <c r="GN6828" s="30"/>
      <c r="GO6828" s="30"/>
      <c r="GP6828" s="30"/>
      <c r="GQ6828" s="30"/>
      <c r="GR6828" s="30"/>
      <c r="GS6828" s="30"/>
      <c r="GT6828" s="30"/>
      <c r="GU6828" s="30"/>
      <c r="GV6828" s="30"/>
      <c r="GW6828" s="30"/>
      <c r="GX6828" s="30"/>
      <c r="GY6828" s="30"/>
      <c r="GZ6828" s="30"/>
      <c r="HA6828" s="30"/>
      <c r="HB6828" s="30"/>
      <c r="HC6828" s="30"/>
      <c r="HD6828" s="30"/>
      <c r="HE6828" s="30"/>
      <c r="HF6828" s="30"/>
      <c r="HG6828" s="30"/>
      <c r="HH6828" s="30"/>
      <c r="HI6828" s="30"/>
      <c r="HJ6828" s="30"/>
      <c r="HK6828" s="30"/>
      <c r="HL6828" s="30"/>
      <c r="HM6828" s="30"/>
      <c r="HN6828" s="30"/>
      <c r="HO6828" s="30"/>
      <c r="HP6828" s="30"/>
      <c r="HQ6828" s="30"/>
      <c r="HR6828" s="30"/>
      <c r="HS6828" s="30"/>
      <c r="HT6828" s="30"/>
      <c r="HU6828" s="30"/>
      <c r="HV6828" s="30"/>
      <c r="HW6828" s="30"/>
    </row>
    <row r="6829" spans="1:231" s="588" customFormat="1">
      <c r="A6829" s="87">
        <v>119</v>
      </c>
      <c r="B6829" s="545" t="s">
        <v>1668</v>
      </c>
      <c r="C6829" s="592"/>
      <c r="D6829" s="590" t="s">
        <v>1808</v>
      </c>
      <c r="E6829" s="584">
        <f t="shared" si="437"/>
        <v>5</v>
      </c>
      <c r="F6829" s="192">
        <v>5</v>
      </c>
      <c r="G6829" s="192"/>
      <c r="H6829" s="192"/>
      <c r="I6829" s="30"/>
      <c r="J6829" s="30"/>
      <c r="K6829" s="30"/>
      <c r="L6829" s="30"/>
      <c r="M6829" s="30"/>
      <c r="N6829" s="30"/>
      <c r="O6829" s="30"/>
      <c r="P6829" s="30"/>
      <c r="Q6829" s="30"/>
      <c r="R6829" s="30"/>
      <c r="S6829" s="30"/>
      <c r="T6829" s="30"/>
      <c r="U6829" s="30"/>
      <c r="V6829" s="30"/>
      <c r="W6829" s="30"/>
      <c r="X6829" s="30"/>
      <c r="Y6829" s="30"/>
      <c r="Z6829" s="30"/>
      <c r="AA6829" s="30"/>
      <c r="AB6829" s="30"/>
      <c r="AC6829" s="30"/>
      <c r="AD6829" s="30"/>
      <c r="AE6829" s="30"/>
      <c r="AF6829" s="30"/>
      <c r="AG6829" s="30"/>
      <c r="AH6829" s="30"/>
      <c r="AI6829" s="30"/>
      <c r="AJ6829" s="30"/>
      <c r="AK6829" s="30"/>
      <c r="AL6829" s="30"/>
      <c r="AM6829" s="30"/>
      <c r="AN6829" s="30"/>
      <c r="AO6829" s="30"/>
      <c r="AP6829" s="30"/>
      <c r="AQ6829" s="30"/>
      <c r="AR6829" s="30"/>
      <c r="AS6829" s="30"/>
      <c r="AT6829" s="30"/>
      <c r="AU6829" s="30"/>
      <c r="AV6829" s="30"/>
      <c r="AW6829" s="30"/>
      <c r="AX6829" s="30"/>
      <c r="AY6829" s="30"/>
      <c r="AZ6829" s="30"/>
      <c r="BA6829" s="30"/>
      <c r="BB6829" s="30"/>
      <c r="BC6829" s="30"/>
      <c r="BD6829" s="30"/>
      <c r="BE6829" s="30"/>
      <c r="BF6829" s="30"/>
      <c r="BG6829" s="30"/>
      <c r="BH6829" s="30"/>
      <c r="BI6829" s="30"/>
      <c r="BJ6829" s="30"/>
      <c r="BK6829" s="30"/>
      <c r="BL6829" s="30"/>
      <c r="BM6829" s="30"/>
      <c r="BN6829" s="30"/>
      <c r="BO6829" s="30"/>
      <c r="BP6829" s="30"/>
      <c r="BQ6829" s="30"/>
      <c r="BR6829" s="30"/>
      <c r="BS6829" s="30"/>
      <c r="BT6829" s="30"/>
      <c r="BU6829" s="30"/>
      <c r="BV6829" s="30"/>
      <c r="BW6829" s="30"/>
      <c r="BX6829" s="30"/>
      <c r="BY6829" s="30"/>
      <c r="BZ6829" s="30"/>
      <c r="CA6829" s="30"/>
      <c r="CB6829" s="30"/>
      <c r="CC6829" s="30"/>
      <c r="CD6829" s="30"/>
      <c r="CE6829" s="30"/>
      <c r="CF6829" s="30"/>
      <c r="CG6829" s="30"/>
      <c r="CH6829" s="30"/>
      <c r="CI6829" s="30"/>
      <c r="CJ6829" s="30"/>
      <c r="CK6829" s="30"/>
      <c r="CL6829" s="30"/>
      <c r="CM6829" s="30"/>
      <c r="CN6829" s="30"/>
      <c r="CO6829" s="30"/>
      <c r="CP6829" s="30"/>
      <c r="CQ6829" s="30"/>
      <c r="CR6829" s="30"/>
      <c r="CS6829" s="30"/>
      <c r="CT6829" s="30"/>
      <c r="CU6829" s="30"/>
      <c r="CV6829" s="30"/>
      <c r="CW6829" s="30"/>
      <c r="CX6829" s="30"/>
      <c r="CY6829" s="30"/>
      <c r="CZ6829" s="30"/>
      <c r="DA6829" s="30"/>
      <c r="DB6829" s="30"/>
      <c r="DC6829" s="30"/>
      <c r="DD6829" s="30"/>
      <c r="DE6829" s="30"/>
      <c r="DF6829" s="30"/>
      <c r="DG6829" s="30"/>
      <c r="DH6829" s="30"/>
      <c r="DI6829" s="30"/>
      <c r="DJ6829" s="30"/>
      <c r="DK6829" s="30"/>
      <c r="DL6829" s="30"/>
      <c r="DM6829" s="30"/>
      <c r="DN6829" s="30"/>
      <c r="DO6829" s="30"/>
      <c r="DP6829" s="30"/>
      <c r="DQ6829" s="30"/>
      <c r="DR6829" s="30"/>
      <c r="DS6829" s="30"/>
      <c r="DT6829" s="30"/>
      <c r="DU6829" s="30"/>
      <c r="DV6829" s="30"/>
      <c r="DW6829" s="30"/>
      <c r="DX6829" s="30"/>
      <c r="DY6829" s="30"/>
      <c r="DZ6829" s="30"/>
      <c r="EA6829" s="30"/>
      <c r="EB6829" s="30"/>
      <c r="EC6829" s="30"/>
      <c r="ED6829" s="30"/>
      <c r="EE6829" s="30"/>
      <c r="EF6829" s="30"/>
      <c r="EG6829" s="30"/>
      <c r="EH6829" s="30"/>
      <c r="EI6829" s="30"/>
      <c r="EJ6829" s="30"/>
      <c r="EK6829" s="30"/>
      <c r="EL6829" s="30"/>
      <c r="EM6829" s="30"/>
      <c r="EN6829" s="30"/>
      <c r="EO6829" s="30"/>
      <c r="EP6829" s="30"/>
      <c r="EQ6829" s="30"/>
      <c r="ER6829" s="30"/>
      <c r="ES6829" s="30"/>
      <c r="ET6829" s="30"/>
      <c r="EU6829" s="30"/>
      <c r="EV6829" s="30"/>
      <c r="EW6829" s="30"/>
      <c r="EX6829" s="30"/>
      <c r="EY6829" s="30"/>
      <c r="EZ6829" s="30"/>
      <c r="FA6829" s="30"/>
      <c r="FB6829" s="30"/>
      <c r="FC6829" s="30"/>
      <c r="FD6829" s="30"/>
      <c r="FE6829" s="30"/>
      <c r="FF6829" s="30"/>
      <c r="FG6829" s="30"/>
      <c r="FH6829" s="30"/>
      <c r="FI6829" s="30"/>
      <c r="FJ6829" s="30"/>
      <c r="FK6829" s="30"/>
      <c r="FL6829" s="30"/>
      <c r="FM6829" s="30"/>
      <c r="FN6829" s="30"/>
      <c r="FO6829" s="30"/>
      <c r="FP6829" s="30"/>
      <c r="FQ6829" s="30"/>
      <c r="FR6829" s="30"/>
      <c r="FS6829" s="30"/>
      <c r="FT6829" s="30"/>
      <c r="FU6829" s="30"/>
      <c r="FV6829" s="30"/>
      <c r="FW6829" s="30"/>
      <c r="FX6829" s="30"/>
      <c r="FY6829" s="30"/>
      <c r="FZ6829" s="30"/>
      <c r="GA6829" s="30"/>
      <c r="GB6829" s="30"/>
      <c r="GC6829" s="30"/>
      <c r="GD6829" s="30"/>
      <c r="GE6829" s="30"/>
      <c r="GF6829" s="30"/>
      <c r="GG6829" s="30"/>
      <c r="GH6829" s="30"/>
      <c r="GI6829" s="30"/>
      <c r="GJ6829" s="30"/>
      <c r="GK6829" s="30"/>
      <c r="GL6829" s="30"/>
      <c r="GM6829" s="30"/>
      <c r="GN6829" s="30"/>
      <c r="GO6829" s="30"/>
      <c r="GP6829" s="30"/>
      <c r="GQ6829" s="30"/>
      <c r="GR6829" s="30"/>
      <c r="GS6829" s="30"/>
      <c r="GT6829" s="30"/>
      <c r="GU6829" s="30"/>
      <c r="GV6829" s="30"/>
      <c r="GW6829" s="30"/>
      <c r="GX6829" s="30"/>
      <c r="GY6829" s="30"/>
      <c r="GZ6829" s="30"/>
      <c r="HA6829" s="30"/>
      <c r="HB6829" s="30"/>
      <c r="HC6829" s="30"/>
      <c r="HD6829" s="30"/>
      <c r="HE6829" s="30"/>
      <c r="HF6829" s="30"/>
      <c r="HG6829" s="30"/>
      <c r="HH6829" s="30"/>
      <c r="HI6829" s="30"/>
      <c r="HJ6829" s="30"/>
      <c r="HK6829" s="30"/>
      <c r="HL6829" s="30"/>
      <c r="HM6829" s="30"/>
      <c r="HN6829" s="30"/>
      <c r="HO6829" s="30"/>
      <c r="HP6829" s="30"/>
      <c r="HQ6829" s="30"/>
      <c r="HR6829" s="30"/>
      <c r="HS6829" s="30"/>
      <c r="HT6829" s="30"/>
      <c r="HU6829" s="30"/>
      <c r="HV6829" s="30"/>
      <c r="HW6829" s="30"/>
    </row>
    <row r="6830" spans="1:231" s="588" customFormat="1">
      <c r="A6830" s="87">
        <v>120</v>
      </c>
      <c r="B6830" s="545" t="s">
        <v>2830</v>
      </c>
      <c r="C6830" s="592"/>
      <c r="D6830" s="590" t="s">
        <v>1808</v>
      </c>
      <c r="E6830" s="584">
        <f t="shared" si="437"/>
        <v>4</v>
      </c>
      <c r="F6830" s="192">
        <v>4</v>
      </c>
      <c r="G6830" s="192"/>
      <c r="H6830" s="192"/>
      <c r="I6830" s="30"/>
      <c r="J6830" s="30"/>
      <c r="K6830" s="30"/>
      <c r="L6830" s="30"/>
      <c r="M6830" s="30"/>
      <c r="N6830" s="30"/>
      <c r="O6830" s="30"/>
      <c r="P6830" s="30"/>
      <c r="Q6830" s="30"/>
      <c r="R6830" s="30"/>
      <c r="S6830" s="30"/>
      <c r="T6830" s="30"/>
      <c r="U6830" s="30"/>
      <c r="V6830" s="30"/>
      <c r="W6830" s="30"/>
      <c r="X6830" s="30"/>
      <c r="Y6830" s="30"/>
      <c r="Z6830" s="30"/>
      <c r="AA6830" s="30"/>
      <c r="AB6830" s="30"/>
      <c r="AC6830" s="30"/>
      <c r="AD6830" s="30"/>
      <c r="AE6830" s="30"/>
      <c r="AF6830" s="30"/>
      <c r="AG6830" s="30"/>
      <c r="AH6830" s="30"/>
      <c r="AI6830" s="30"/>
      <c r="AJ6830" s="30"/>
      <c r="AK6830" s="30"/>
      <c r="AL6830" s="30"/>
      <c r="AM6830" s="30"/>
      <c r="AN6830" s="30"/>
      <c r="AO6830" s="30"/>
      <c r="AP6830" s="30"/>
      <c r="AQ6830" s="30"/>
      <c r="AR6830" s="30"/>
      <c r="AS6830" s="30"/>
      <c r="AT6830" s="30"/>
      <c r="AU6830" s="30"/>
      <c r="AV6830" s="30"/>
      <c r="AW6830" s="30"/>
      <c r="AX6830" s="30"/>
      <c r="AY6830" s="30"/>
      <c r="AZ6830" s="30"/>
      <c r="BA6830" s="30"/>
      <c r="BB6830" s="30"/>
      <c r="BC6830" s="30"/>
      <c r="BD6830" s="30"/>
      <c r="BE6830" s="30"/>
      <c r="BF6830" s="30"/>
      <c r="BG6830" s="30"/>
      <c r="BH6830" s="30"/>
      <c r="BI6830" s="30"/>
      <c r="BJ6830" s="30"/>
      <c r="BK6830" s="30"/>
      <c r="BL6830" s="30"/>
      <c r="BM6830" s="30"/>
      <c r="BN6830" s="30"/>
      <c r="BO6830" s="30"/>
      <c r="BP6830" s="30"/>
      <c r="BQ6830" s="30"/>
      <c r="BR6830" s="30"/>
      <c r="BS6830" s="30"/>
      <c r="BT6830" s="30"/>
      <c r="BU6830" s="30"/>
      <c r="BV6830" s="30"/>
      <c r="BW6830" s="30"/>
      <c r="BX6830" s="30"/>
      <c r="BY6830" s="30"/>
      <c r="BZ6830" s="30"/>
      <c r="CA6830" s="30"/>
      <c r="CB6830" s="30"/>
      <c r="CC6830" s="30"/>
      <c r="CD6830" s="30"/>
      <c r="CE6830" s="30"/>
      <c r="CF6830" s="30"/>
      <c r="CG6830" s="30"/>
      <c r="CH6830" s="30"/>
      <c r="CI6830" s="30"/>
      <c r="CJ6830" s="30"/>
      <c r="CK6830" s="30"/>
      <c r="CL6830" s="30"/>
      <c r="CM6830" s="30"/>
      <c r="CN6830" s="30"/>
      <c r="CO6830" s="30"/>
      <c r="CP6830" s="30"/>
      <c r="CQ6830" s="30"/>
      <c r="CR6830" s="30"/>
      <c r="CS6830" s="30"/>
      <c r="CT6830" s="30"/>
      <c r="CU6830" s="30"/>
      <c r="CV6830" s="30"/>
      <c r="CW6830" s="30"/>
      <c r="CX6830" s="30"/>
      <c r="CY6830" s="30"/>
      <c r="CZ6830" s="30"/>
      <c r="DA6830" s="30"/>
      <c r="DB6830" s="30"/>
      <c r="DC6830" s="30"/>
      <c r="DD6830" s="30"/>
      <c r="DE6830" s="30"/>
      <c r="DF6830" s="30"/>
      <c r="DG6830" s="30"/>
      <c r="DH6830" s="30"/>
      <c r="DI6830" s="30"/>
      <c r="DJ6830" s="30"/>
      <c r="DK6830" s="30"/>
      <c r="DL6830" s="30"/>
      <c r="DM6830" s="30"/>
      <c r="DN6830" s="30"/>
      <c r="DO6830" s="30"/>
      <c r="DP6830" s="30"/>
      <c r="DQ6830" s="30"/>
      <c r="DR6830" s="30"/>
      <c r="DS6830" s="30"/>
      <c r="DT6830" s="30"/>
      <c r="DU6830" s="30"/>
      <c r="DV6830" s="30"/>
      <c r="DW6830" s="30"/>
      <c r="DX6830" s="30"/>
      <c r="DY6830" s="30"/>
      <c r="DZ6830" s="30"/>
      <c r="EA6830" s="30"/>
      <c r="EB6830" s="30"/>
      <c r="EC6830" s="30"/>
      <c r="ED6830" s="30"/>
      <c r="EE6830" s="30"/>
      <c r="EF6830" s="30"/>
      <c r="EG6830" s="30"/>
      <c r="EH6830" s="30"/>
      <c r="EI6830" s="30"/>
      <c r="EJ6830" s="30"/>
      <c r="EK6830" s="30"/>
      <c r="EL6830" s="30"/>
      <c r="EM6830" s="30"/>
      <c r="EN6830" s="30"/>
      <c r="EO6830" s="30"/>
      <c r="EP6830" s="30"/>
      <c r="EQ6830" s="30"/>
      <c r="ER6830" s="30"/>
      <c r="ES6830" s="30"/>
      <c r="ET6830" s="30"/>
      <c r="EU6830" s="30"/>
      <c r="EV6830" s="30"/>
      <c r="EW6830" s="30"/>
      <c r="EX6830" s="30"/>
      <c r="EY6830" s="30"/>
      <c r="EZ6830" s="30"/>
      <c r="FA6830" s="30"/>
      <c r="FB6830" s="30"/>
      <c r="FC6830" s="30"/>
      <c r="FD6830" s="30"/>
      <c r="FE6830" s="30"/>
      <c r="FF6830" s="30"/>
      <c r="FG6830" s="30"/>
      <c r="FH6830" s="30"/>
      <c r="FI6830" s="30"/>
      <c r="FJ6830" s="30"/>
      <c r="FK6830" s="30"/>
      <c r="FL6830" s="30"/>
      <c r="FM6830" s="30"/>
      <c r="FN6830" s="30"/>
      <c r="FO6830" s="30"/>
      <c r="FP6830" s="30"/>
      <c r="FQ6830" s="30"/>
      <c r="FR6830" s="30"/>
      <c r="FS6830" s="30"/>
      <c r="FT6830" s="30"/>
      <c r="FU6830" s="30"/>
      <c r="FV6830" s="30"/>
      <c r="FW6830" s="30"/>
      <c r="FX6830" s="30"/>
      <c r="FY6830" s="30"/>
      <c r="FZ6830" s="30"/>
      <c r="GA6830" s="30"/>
      <c r="GB6830" s="30"/>
      <c r="GC6830" s="30"/>
      <c r="GD6830" s="30"/>
      <c r="GE6830" s="30"/>
      <c r="GF6830" s="30"/>
      <c r="GG6830" s="30"/>
      <c r="GH6830" s="30"/>
      <c r="GI6830" s="30"/>
      <c r="GJ6830" s="30"/>
      <c r="GK6830" s="30"/>
      <c r="GL6830" s="30"/>
      <c r="GM6830" s="30"/>
      <c r="GN6830" s="30"/>
      <c r="GO6830" s="30"/>
      <c r="GP6830" s="30"/>
      <c r="GQ6830" s="30"/>
      <c r="GR6830" s="30"/>
      <c r="GS6830" s="30"/>
      <c r="GT6830" s="30"/>
      <c r="GU6830" s="30"/>
      <c r="GV6830" s="30"/>
      <c r="GW6830" s="30"/>
      <c r="GX6830" s="30"/>
      <c r="GY6830" s="30"/>
      <c r="GZ6830" s="30"/>
      <c r="HA6830" s="30"/>
      <c r="HB6830" s="30"/>
      <c r="HC6830" s="30"/>
      <c r="HD6830" s="30"/>
      <c r="HE6830" s="30"/>
      <c r="HF6830" s="30"/>
      <c r="HG6830" s="30"/>
      <c r="HH6830" s="30"/>
      <c r="HI6830" s="30"/>
      <c r="HJ6830" s="30"/>
      <c r="HK6830" s="30"/>
      <c r="HL6830" s="30"/>
      <c r="HM6830" s="30"/>
      <c r="HN6830" s="30"/>
      <c r="HO6830" s="30"/>
      <c r="HP6830" s="30"/>
      <c r="HQ6830" s="30"/>
      <c r="HR6830" s="30"/>
      <c r="HS6830" s="30"/>
      <c r="HT6830" s="30"/>
      <c r="HU6830" s="30"/>
      <c r="HV6830" s="30"/>
      <c r="HW6830" s="30"/>
    </row>
    <row r="6831" spans="1:231" s="588" customFormat="1">
      <c r="A6831" s="87">
        <v>121</v>
      </c>
      <c r="B6831" s="545" t="s">
        <v>7922</v>
      </c>
      <c r="C6831" s="592"/>
      <c r="D6831" s="590" t="s">
        <v>1808</v>
      </c>
      <c r="E6831" s="584">
        <f t="shared" si="437"/>
        <v>15</v>
      </c>
      <c r="F6831" s="192">
        <v>15</v>
      </c>
      <c r="G6831" s="192"/>
      <c r="H6831" s="192"/>
      <c r="I6831" s="30"/>
      <c r="J6831" s="30"/>
      <c r="K6831" s="30"/>
      <c r="L6831" s="30"/>
      <c r="M6831" s="30"/>
      <c r="N6831" s="30"/>
      <c r="O6831" s="30"/>
      <c r="P6831" s="30"/>
      <c r="Q6831" s="30"/>
      <c r="R6831" s="30"/>
      <c r="S6831" s="30"/>
      <c r="T6831" s="30"/>
      <c r="U6831" s="30"/>
      <c r="V6831" s="30"/>
      <c r="W6831" s="30"/>
      <c r="X6831" s="30"/>
      <c r="Y6831" s="30"/>
      <c r="Z6831" s="30"/>
      <c r="AA6831" s="30"/>
      <c r="AB6831" s="30"/>
      <c r="AC6831" s="30"/>
      <c r="AD6831" s="30"/>
      <c r="AE6831" s="30"/>
      <c r="AF6831" s="30"/>
      <c r="AG6831" s="30"/>
      <c r="AH6831" s="30"/>
      <c r="AI6831" s="30"/>
      <c r="AJ6831" s="30"/>
      <c r="AK6831" s="30"/>
      <c r="AL6831" s="30"/>
      <c r="AM6831" s="30"/>
      <c r="AN6831" s="30"/>
      <c r="AO6831" s="30"/>
      <c r="AP6831" s="30"/>
      <c r="AQ6831" s="30"/>
      <c r="AR6831" s="30"/>
      <c r="AS6831" s="30"/>
      <c r="AT6831" s="30"/>
      <c r="AU6831" s="30"/>
      <c r="AV6831" s="30"/>
      <c r="AW6831" s="30"/>
      <c r="AX6831" s="30"/>
      <c r="AY6831" s="30"/>
      <c r="AZ6831" s="30"/>
      <c r="BA6831" s="30"/>
      <c r="BB6831" s="30"/>
      <c r="BC6831" s="30"/>
      <c r="BD6831" s="30"/>
      <c r="BE6831" s="30"/>
      <c r="BF6831" s="30"/>
      <c r="BG6831" s="30"/>
      <c r="BH6831" s="30"/>
      <c r="BI6831" s="30"/>
      <c r="BJ6831" s="30"/>
      <c r="BK6831" s="30"/>
      <c r="BL6831" s="30"/>
      <c r="BM6831" s="30"/>
      <c r="BN6831" s="30"/>
      <c r="BO6831" s="30"/>
      <c r="BP6831" s="30"/>
      <c r="BQ6831" s="30"/>
      <c r="BR6831" s="30"/>
      <c r="BS6831" s="30"/>
      <c r="BT6831" s="30"/>
      <c r="BU6831" s="30"/>
      <c r="BV6831" s="30"/>
      <c r="BW6831" s="30"/>
      <c r="BX6831" s="30"/>
      <c r="BY6831" s="30"/>
      <c r="BZ6831" s="30"/>
      <c r="CA6831" s="30"/>
      <c r="CB6831" s="30"/>
      <c r="CC6831" s="30"/>
      <c r="CD6831" s="30"/>
      <c r="CE6831" s="30"/>
      <c r="CF6831" s="30"/>
      <c r="CG6831" s="30"/>
      <c r="CH6831" s="30"/>
      <c r="CI6831" s="30"/>
      <c r="CJ6831" s="30"/>
      <c r="CK6831" s="30"/>
      <c r="CL6831" s="30"/>
      <c r="CM6831" s="30"/>
      <c r="CN6831" s="30"/>
      <c r="CO6831" s="30"/>
      <c r="CP6831" s="30"/>
      <c r="CQ6831" s="30"/>
      <c r="CR6831" s="30"/>
      <c r="CS6831" s="30"/>
      <c r="CT6831" s="30"/>
      <c r="CU6831" s="30"/>
      <c r="CV6831" s="30"/>
      <c r="CW6831" s="30"/>
      <c r="CX6831" s="30"/>
      <c r="CY6831" s="30"/>
      <c r="CZ6831" s="30"/>
      <c r="DA6831" s="30"/>
      <c r="DB6831" s="30"/>
      <c r="DC6831" s="30"/>
      <c r="DD6831" s="30"/>
      <c r="DE6831" s="30"/>
      <c r="DF6831" s="30"/>
      <c r="DG6831" s="30"/>
      <c r="DH6831" s="30"/>
      <c r="DI6831" s="30"/>
      <c r="DJ6831" s="30"/>
      <c r="DK6831" s="30"/>
      <c r="DL6831" s="30"/>
      <c r="DM6831" s="30"/>
      <c r="DN6831" s="30"/>
      <c r="DO6831" s="30"/>
      <c r="DP6831" s="30"/>
      <c r="DQ6831" s="30"/>
      <c r="DR6831" s="30"/>
      <c r="DS6831" s="30"/>
      <c r="DT6831" s="30"/>
      <c r="DU6831" s="30"/>
      <c r="DV6831" s="30"/>
      <c r="DW6831" s="30"/>
      <c r="DX6831" s="30"/>
      <c r="DY6831" s="30"/>
      <c r="DZ6831" s="30"/>
      <c r="EA6831" s="30"/>
      <c r="EB6831" s="30"/>
      <c r="EC6831" s="30"/>
      <c r="ED6831" s="30"/>
      <c r="EE6831" s="30"/>
      <c r="EF6831" s="30"/>
      <c r="EG6831" s="30"/>
      <c r="EH6831" s="30"/>
      <c r="EI6831" s="30"/>
      <c r="EJ6831" s="30"/>
      <c r="EK6831" s="30"/>
      <c r="EL6831" s="30"/>
      <c r="EM6831" s="30"/>
      <c r="EN6831" s="30"/>
      <c r="EO6831" s="30"/>
      <c r="EP6831" s="30"/>
      <c r="EQ6831" s="30"/>
      <c r="ER6831" s="30"/>
      <c r="ES6831" s="30"/>
      <c r="ET6831" s="30"/>
      <c r="EU6831" s="30"/>
      <c r="EV6831" s="30"/>
      <c r="EW6831" s="30"/>
      <c r="EX6831" s="30"/>
      <c r="EY6831" s="30"/>
      <c r="EZ6831" s="30"/>
      <c r="FA6831" s="30"/>
      <c r="FB6831" s="30"/>
      <c r="FC6831" s="30"/>
      <c r="FD6831" s="30"/>
      <c r="FE6831" s="30"/>
      <c r="FF6831" s="30"/>
      <c r="FG6831" s="30"/>
      <c r="FH6831" s="30"/>
      <c r="FI6831" s="30"/>
      <c r="FJ6831" s="30"/>
      <c r="FK6831" s="30"/>
      <c r="FL6831" s="30"/>
      <c r="FM6831" s="30"/>
      <c r="FN6831" s="30"/>
      <c r="FO6831" s="30"/>
      <c r="FP6831" s="30"/>
      <c r="FQ6831" s="30"/>
      <c r="FR6831" s="30"/>
      <c r="FS6831" s="30"/>
      <c r="FT6831" s="30"/>
      <c r="FU6831" s="30"/>
      <c r="FV6831" s="30"/>
      <c r="FW6831" s="30"/>
      <c r="FX6831" s="30"/>
      <c r="FY6831" s="30"/>
      <c r="FZ6831" s="30"/>
      <c r="GA6831" s="30"/>
      <c r="GB6831" s="30"/>
      <c r="GC6831" s="30"/>
      <c r="GD6831" s="30"/>
      <c r="GE6831" s="30"/>
      <c r="GF6831" s="30"/>
      <c r="GG6831" s="30"/>
      <c r="GH6831" s="30"/>
      <c r="GI6831" s="30"/>
      <c r="GJ6831" s="30"/>
      <c r="GK6831" s="30"/>
      <c r="GL6831" s="30"/>
      <c r="GM6831" s="30"/>
      <c r="GN6831" s="30"/>
      <c r="GO6831" s="30"/>
      <c r="GP6831" s="30"/>
      <c r="GQ6831" s="30"/>
      <c r="GR6831" s="30"/>
      <c r="GS6831" s="30"/>
      <c r="GT6831" s="30"/>
      <c r="GU6831" s="30"/>
      <c r="GV6831" s="30"/>
      <c r="GW6831" s="30"/>
      <c r="GX6831" s="30"/>
      <c r="GY6831" s="30"/>
      <c r="GZ6831" s="30"/>
      <c r="HA6831" s="30"/>
      <c r="HB6831" s="30"/>
      <c r="HC6831" s="30"/>
      <c r="HD6831" s="30"/>
      <c r="HE6831" s="30"/>
      <c r="HF6831" s="30"/>
      <c r="HG6831" s="30"/>
      <c r="HH6831" s="30"/>
      <c r="HI6831" s="30"/>
      <c r="HJ6831" s="30"/>
      <c r="HK6831" s="30"/>
      <c r="HL6831" s="30"/>
      <c r="HM6831" s="30"/>
      <c r="HN6831" s="30"/>
      <c r="HO6831" s="30"/>
      <c r="HP6831" s="30"/>
      <c r="HQ6831" s="30"/>
      <c r="HR6831" s="30"/>
      <c r="HS6831" s="30"/>
      <c r="HT6831" s="30"/>
      <c r="HU6831" s="30"/>
      <c r="HV6831" s="30"/>
      <c r="HW6831" s="30"/>
    </row>
    <row r="6832" spans="1:231" s="588" customFormat="1">
      <c r="A6832" s="87">
        <v>122</v>
      </c>
      <c r="B6832" s="545" t="s">
        <v>2822</v>
      </c>
      <c r="C6832" s="592"/>
      <c r="D6832" s="590" t="s">
        <v>1808</v>
      </c>
      <c r="E6832" s="584">
        <f t="shared" si="437"/>
        <v>2</v>
      </c>
      <c r="F6832" s="192">
        <v>2</v>
      </c>
      <c r="G6832" s="192"/>
      <c r="H6832" s="192"/>
      <c r="I6832" s="30"/>
      <c r="J6832" s="30"/>
      <c r="K6832" s="30"/>
      <c r="L6832" s="30"/>
      <c r="M6832" s="30"/>
      <c r="N6832" s="30"/>
      <c r="O6832" s="30"/>
      <c r="P6832" s="30"/>
      <c r="Q6832" s="30"/>
      <c r="R6832" s="30"/>
      <c r="S6832" s="30"/>
      <c r="T6832" s="30"/>
      <c r="U6832" s="30"/>
      <c r="V6832" s="30"/>
      <c r="W6832" s="30"/>
      <c r="X6832" s="30"/>
      <c r="Y6832" s="30"/>
      <c r="Z6832" s="30"/>
      <c r="AA6832" s="30"/>
      <c r="AB6832" s="30"/>
      <c r="AC6832" s="30"/>
      <c r="AD6832" s="30"/>
      <c r="AE6832" s="30"/>
      <c r="AF6832" s="30"/>
      <c r="AG6832" s="30"/>
      <c r="AH6832" s="30"/>
      <c r="AI6832" s="30"/>
      <c r="AJ6832" s="30"/>
      <c r="AK6832" s="30"/>
      <c r="AL6832" s="30"/>
      <c r="AM6832" s="30"/>
      <c r="AN6832" s="30"/>
      <c r="AO6832" s="30"/>
      <c r="AP6832" s="30"/>
      <c r="AQ6832" s="30"/>
      <c r="AR6832" s="30"/>
      <c r="AS6832" s="30"/>
      <c r="AT6832" s="30"/>
      <c r="AU6832" s="30"/>
      <c r="AV6832" s="30"/>
      <c r="AW6832" s="30"/>
      <c r="AX6832" s="30"/>
      <c r="AY6832" s="30"/>
      <c r="AZ6832" s="30"/>
      <c r="BA6832" s="30"/>
      <c r="BB6832" s="30"/>
      <c r="BC6832" s="30"/>
      <c r="BD6832" s="30"/>
      <c r="BE6832" s="30"/>
      <c r="BF6832" s="30"/>
      <c r="BG6832" s="30"/>
      <c r="BH6832" s="30"/>
      <c r="BI6832" s="30"/>
      <c r="BJ6832" s="30"/>
      <c r="BK6832" s="30"/>
      <c r="BL6832" s="30"/>
      <c r="BM6832" s="30"/>
      <c r="BN6832" s="30"/>
      <c r="BO6832" s="30"/>
      <c r="BP6832" s="30"/>
      <c r="BQ6832" s="30"/>
      <c r="BR6832" s="30"/>
      <c r="BS6832" s="30"/>
      <c r="BT6832" s="30"/>
      <c r="BU6832" s="30"/>
      <c r="BV6832" s="30"/>
      <c r="BW6832" s="30"/>
      <c r="BX6832" s="30"/>
      <c r="BY6832" s="30"/>
      <c r="BZ6832" s="30"/>
      <c r="CA6832" s="30"/>
      <c r="CB6832" s="30"/>
      <c r="CC6832" s="30"/>
      <c r="CD6832" s="30"/>
      <c r="CE6832" s="30"/>
      <c r="CF6832" s="30"/>
      <c r="CG6832" s="30"/>
      <c r="CH6832" s="30"/>
      <c r="CI6832" s="30"/>
      <c r="CJ6832" s="30"/>
      <c r="CK6832" s="30"/>
      <c r="CL6832" s="30"/>
      <c r="CM6832" s="30"/>
      <c r="CN6832" s="30"/>
      <c r="CO6832" s="30"/>
      <c r="CP6832" s="30"/>
      <c r="CQ6832" s="30"/>
      <c r="CR6832" s="30"/>
      <c r="CS6832" s="30"/>
      <c r="CT6832" s="30"/>
      <c r="CU6832" s="30"/>
      <c r="CV6832" s="30"/>
      <c r="CW6832" s="30"/>
      <c r="CX6832" s="30"/>
      <c r="CY6832" s="30"/>
      <c r="CZ6832" s="30"/>
      <c r="DA6832" s="30"/>
      <c r="DB6832" s="30"/>
      <c r="DC6832" s="30"/>
      <c r="DD6832" s="30"/>
      <c r="DE6832" s="30"/>
      <c r="DF6832" s="30"/>
      <c r="DG6832" s="30"/>
      <c r="DH6832" s="30"/>
      <c r="DI6832" s="30"/>
      <c r="DJ6832" s="30"/>
      <c r="DK6832" s="30"/>
      <c r="DL6832" s="30"/>
      <c r="DM6832" s="30"/>
      <c r="DN6832" s="30"/>
      <c r="DO6832" s="30"/>
      <c r="DP6832" s="30"/>
      <c r="DQ6832" s="30"/>
      <c r="DR6832" s="30"/>
      <c r="DS6832" s="30"/>
      <c r="DT6832" s="30"/>
      <c r="DU6832" s="30"/>
      <c r="DV6832" s="30"/>
      <c r="DW6832" s="30"/>
      <c r="DX6832" s="30"/>
      <c r="DY6832" s="30"/>
      <c r="DZ6832" s="30"/>
      <c r="EA6832" s="30"/>
      <c r="EB6832" s="30"/>
      <c r="EC6832" s="30"/>
      <c r="ED6832" s="30"/>
      <c r="EE6832" s="30"/>
      <c r="EF6832" s="30"/>
      <c r="EG6832" s="30"/>
      <c r="EH6832" s="30"/>
      <c r="EI6832" s="30"/>
      <c r="EJ6832" s="30"/>
      <c r="EK6832" s="30"/>
      <c r="EL6832" s="30"/>
      <c r="EM6832" s="30"/>
      <c r="EN6832" s="30"/>
      <c r="EO6832" s="30"/>
      <c r="EP6832" s="30"/>
      <c r="EQ6832" s="30"/>
      <c r="ER6832" s="30"/>
      <c r="ES6832" s="30"/>
      <c r="ET6832" s="30"/>
      <c r="EU6832" s="30"/>
      <c r="EV6832" s="30"/>
      <c r="EW6832" s="30"/>
      <c r="EX6832" s="30"/>
      <c r="EY6832" s="30"/>
      <c r="EZ6832" s="30"/>
      <c r="FA6832" s="30"/>
      <c r="FB6832" s="30"/>
      <c r="FC6832" s="30"/>
      <c r="FD6832" s="30"/>
      <c r="FE6832" s="30"/>
      <c r="FF6832" s="30"/>
      <c r="FG6832" s="30"/>
      <c r="FH6832" s="30"/>
      <c r="FI6832" s="30"/>
      <c r="FJ6832" s="30"/>
      <c r="FK6832" s="30"/>
      <c r="FL6832" s="30"/>
      <c r="FM6832" s="30"/>
      <c r="FN6832" s="30"/>
      <c r="FO6832" s="30"/>
      <c r="FP6832" s="30"/>
      <c r="FQ6832" s="30"/>
      <c r="FR6832" s="30"/>
      <c r="FS6832" s="30"/>
      <c r="FT6832" s="30"/>
      <c r="FU6832" s="30"/>
      <c r="FV6832" s="30"/>
      <c r="FW6832" s="30"/>
      <c r="FX6832" s="30"/>
      <c r="FY6832" s="30"/>
      <c r="FZ6832" s="30"/>
      <c r="GA6832" s="30"/>
      <c r="GB6832" s="30"/>
      <c r="GC6832" s="30"/>
      <c r="GD6832" s="30"/>
      <c r="GE6832" s="30"/>
      <c r="GF6832" s="30"/>
      <c r="GG6832" s="30"/>
      <c r="GH6832" s="30"/>
      <c r="GI6832" s="30"/>
      <c r="GJ6832" s="30"/>
      <c r="GK6832" s="30"/>
      <c r="GL6832" s="30"/>
      <c r="GM6832" s="30"/>
      <c r="GN6832" s="30"/>
      <c r="GO6832" s="30"/>
      <c r="GP6832" s="30"/>
      <c r="GQ6832" s="30"/>
      <c r="GR6832" s="30"/>
      <c r="GS6832" s="30"/>
      <c r="GT6832" s="30"/>
      <c r="GU6832" s="30"/>
      <c r="GV6832" s="30"/>
      <c r="GW6832" s="30"/>
      <c r="GX6832" s="30"/>
      <c r="GY6832" s="30"/>
      <c r="GZ6832" s="30"/>
      <c r="HA6832" s="30"/>
      <c r="HB6832" s="30"/>
      <c r="HC6832" s="30"/>
      <c r="HD6832" s="30"/>
      <c r="HE6832" s="30"/>
      <c r="HF6832" s="30"/>
      <c r="HG6832" s="30"/>
      <c r="HH6832" s="30"/>
      <c r="HI6832" s="30"/>
      <c r="HJ6832" s="30"/>
      <c r="HK6832" s="30"/>
      <c r="HL6832" s="30"/>
      <c r="HM6832" s="30"/>
      <c r="HN6832" s="30"/>
      <c r="HO6832" s="30"/>
      <c r="HP6832" s="30"/>
      <c r="HQ6832" s="30"/>
      <c r="HR6832" s="30"/>
      <c r="HS6832" s="30"/>
      <c r="HT6832" s="30"/>
      <c r="HU6832" s="30"/>
      <c r="HV6832" s="30"/>
      <c r="HW6832" s="30"/>
    </row>
    <row r="6833" spans="1:231" s="588" customFormat="1">
      <c r="A6833" s="87">
        <v>123</v>
      </c>
      <c r="B6833" s="545" t="s">
        <v>7923</v>
      </c>
      <c r="C6833" s="592"/>
      <c r="D6833" s="590" t="s">
        <v>1808</v>
      </c>
      <c r="E6833" s="584">
        <f t="shared" si="437"/>
        <v>3</v>
      </c>
      <c r="F6833" s="192">
        <v>3</v>
      </c>
      <c r="G6833" s="192"/>
      <c r="H6833" s="192"/>
      <c r="I6833" s="30"/>
      <c r="J6833" s="30"/>
      <c r="K6833" s="30"/>
      <c r="L6833" s="30"/>
      <c r="M6833" s="30"/>
      <c r="N6833" s="30"/>
      <c r="O6833" s="30"/>
      <c r="P6833" s="30"/>
      <c r="Q6833" s="30"/>
      <c r="R6833" s="30"/>
      <c r="S6833" s="30"/>
      <c r="T6833" s="30"/>
      <c r="U6833" s="30"/>
      <c r="V6833" s="30"/>
      <c r="W6833" s="30"/>
      <c r="X6833" s="30"/>
      <c r="Y6833" s="30"/>
      <c r="Z6833" s="30"/>
      <c r="AA6833" s="30"/>
      <c r="AB6833" s="30"/>
      <c r="AC6833" s="30"/>
      <c r="AD6833" s="30"/>
      <c r="AE6833" s="30"/>
      <c r="AF6833" s="30"/>
      <c r="AG6833" s="30"/>
      <c r="AH6833" s="30"/>
      <c r="AI6833" s="30"/>
      <c r="AJ6833" s="30"/>
      <c r="AK6833" s="30"/>
      <c r="AL6833" s="30"/>
      <c r="AM6833" s="30"/>
      <c r="AN6833" s="30"/>
      <c r="AO6833" s="30"/>
      <c r="AP6833" s="30"/>
      <c r="AQ6833" s="30"/>
      <c r="AR6833" s="30"/>
      <c r="AS6833" s="30"/>
      <c r="AT6833" s="30"/>
      <c r="AU6833" s="30"/>
      <c r="AV6833" s="30"/>
      <c r="AW6833" s="30"/>
      <c r="AX6833" s="30"/>
      <c r="AY6833" s="30"/>
      <c r="AZ6833" s="30"/>
      <c r="BA6833" s="30"/>
      <c r="BB6833" s="30"/>
      <c r="BC6833" s="30"/>
      <c r="BD6833" s="30"/>
      <c r="BE6833" s="30"/>
      <c r="BF6833" s="30"/>
      <c r="BG6833" s="30"/>
      <c r="BH6833" s="30"/>
      <c r="BI6833" s="30"/>
      <c r="BJ6833" s="30"/>
      <c r="BK6833" s="30"/>
      <c r="BL6833" s="30"/>
      <c r="BM6833" s="30"/>
      <c r="BN6833" s="30"/>
      <c r="BO6833" s="30"/>
      <c r="BP6833" s="30"/>
      <c r="BQ6833" s="30"/>
      <c r="BR6833" s="30"/>
      <c r="BS6833" s="30"/>
      <c r="BT6833" s="30"/>
      <c r="BU6833" s="30"/>
      <c r="BV6833" s="30"/>
      <c r="BW6833" s="30"/>
      <c r="BX6833" s="30"/>
      <c r="BY6833" s="30"/>
      <c r="BZ6833" s="30"/>
      <c r="CA6833" s="30"/>
      <c r="CB6833" s="30"/>
      <c r="CC6833" s="30"/>
      <c r="CD6833" s="30"/>
      <c r="CE6833" s="30"/>
      <c r="CF6833" s="30"/>
      <c r="CG6833" s="30"/>
      <c r="CH6833" s="30"/>
      <c r="CI6833" s="30"/>
      <c r="CJ6833" s="30"/>
      <c r="CK6833" s="30"/>
      <c r="CL6833" s="30"/>
      <c r="CM6833" s="30"/>
      <c r="CN6833" s="30"/>
      <c r="CO6833" s="30"/>
      <c r="CP6833" s="30"/>
      <c r="CQ6833" s="30"/>
      <c r="CR6833" s="30"/>
      <c r="CS6833" s="30"/>
      <c r="CT6833" s="30"/>
      <c r="CU6833" s="30"/>
      <c r="CV6833" s="30"/>
      <c r="CW6833" s="30"/>
      <c r="CX6833" s="30"/>
      <c r="CY6833" s="30"/>
      <c r="CZ6833" s="30"/>
      <c r="DA6833" s="30"/>
      <c r="DB6833" s="30"/>
      <c r="DC6833" s="30"/>
      <c r="DD6833" s="30"/>
      <c r="DE6833" s="30"/>
      <c r="DF6833" s="30"/>
      <c r="DG6833" s="30"/>
      <c r="DH6833" s="30"/>
      <c r="DI6833" s="30"/>
      <c r="DJ6833" s="30"/>
      <c r="DK6833" s="30"/>
      <c r="DL6833" s="30"/>
      <c r="DM6833" s="30"/>
      <c r="DN6833" s="30"/>
      <c r="DO6833" s="30"/>
      <c r="DP6833" s="30"/>
      <c r="DQ6833" s="30"/>
      <c r="DR6833" s="30"/>
      <c r="DS6833" s="30"/>
      <c r="DT6833" s="30"/>
      <c r="DU6833" s="30"/>
      <c r="DV6833" s="30"/>
      <c r="DW6833" s="30"/>
      <c r="DX6833" s="30"/>
      <c r="DY6833" s="30"/>
      <c r="DZ6833" s="30"/>
      <c r="EA6833" s="30"/>
      <c r="EB6833" s="30"/>
      <c r="EC6833" s="30"/>
      <c r="ED6833" s="30"/>
      <c r="EE6833" s="30"/>
      <c r="EF6833" s="30"/>
      <c r="EG6833" s="30"/>
      <c r="EH6833" s="30"/>
      <c r="EI6833" s="30"/>
      <c r="EJ6833" s="30"/>
      <c r="EK6833" s="30"/>
      <c r="EL6833" s="30"/>
      <c r="EM6833" s="30"/>
      <c r="EN6833" s="30"/>
      <c r="EO6833" s="30"/>
      <c r="EP6833" s="30"/>
      <c r="EQ6833" s="30"/>
      <c r="ER6833" s="30"/>
      <c r="ES6833" s="30"/>
      <c r="ET6833" s="30"/>
      <c r="EU6833" s="30"/>
      <c r="EV6833" s="30"/>
      <c r="EW6833" s="30"/>
      <c r="EX6833" s="30"/>
      <c r="EY6833" s="30"/>
      <c r="EZ6833" s="30"/>
      <c r="FA6833" s="30"/>
      <c r="FB6833" s="30"/>
      <c r="FC6833" s="30"/>
      <c r="FD6833" s="30"/>
      <c r="FE6833" s="30"/>
      <c r="FF6833" s="30"/>
      <c r="FG6833" s="30"/>
      <c r="FH6833" s="30"/>
      <c r="FI6833" s="30"/>
      <c r="FJ6833" s="30"/>
      <c r="FK6833" s="30"/>
      <c r="FL6833" s="30"/>
      <c r="FM6833" s="30"/>
      <c r="FN6833" s="30"/>
      <c r="FO6833" s="30"/>
      <c r="FP6833" s="30"/>
      <c r="FQ6833" s="30"/>
      <c r="FR6833" s="30"/>
      <c r="FS6833" s="30"/>
      <c r="FT6833" s="30"/>
      <c r="FU6833" s="30"/>
      <c r="FV6833" s="30"/>
      <c r="FW6833" s="30"/>
      <c r="FX6833" s="30"/>
      <c r="FY6833" s="30"/>
      <c r="FZ6833" s="30"/>
      <c r="GA6833" s="30"/>
      <c r="GB6833" s="30"/>
      <c r="GC6833" s="30"/>
      <c r="GD6833" s="30"/>
      <c r="GE6833" s="30"/>
      <c r="GF6833" s="30"/>
      <c r="GG6833" s="30"/>
      <c r="GH6833" s="30"/>
      <c r="GI6833" s="30"/>
      <c r="GJ6833" s="30"/>
      <c r="GK6833" s="30"/>
      <c r="GL6833" s="30"/>
      <c r="GM6833" s="30"/>
      <c r="GN6833" s="30"/>
      <c r="GO6833" s="30"/>
      <c r="GP6833" s="30"/>
      <c r="GQ6833" s="30"/>
      <c r="GR6833" s="30"/>
      <c r="GS6833" s="30"/>
      <c r="GT6833" s="30"/>
      <c r="GU6833" s="30"/>
      <c r="GV6833" s="30"/>
      <c r="GW6833" s="30"/>
      <c r="GX6833" s="30"/>
      <c r="GY6833" s="30"/>
      <c r="GZ6833" s="30"/>
      <c r="HA6833" s="30"/>
      <c r="HB6833" s="30"/>
      <c r="HC6833" s="30"/>
      <c r="HD6833" s="30"/>
      <c r="HE6833" s="30"/>
      <c r="HF6833" s="30"/>
      <c r="HG6833" s="30"/>
      <c r="HH6833" s="30"/>
      <c r="HI6833" s="30"/>
      <c r="HJ6833" s="30"/>
      <c r="HK6833" s="30"/>
      <c r="HL6833" s="30"/>
      <c r="HM6833" s="30"/>
      <c r="HN6833" s="30"/>
      <c r="HO6833" s="30"/>
      <c r="HP6833" s="30"/>
      <c r="HQ6833" s="30"/>
      <c r="HR6833" s="30"/>
      <c r="HS6833" s="30"/>
      <c r="HT6833" s="30"/>
      <c r="HU6833" s="30"/>
      <c r="HV6833" s="30"/>
      <c r="HW6833" s="30"/>
    </row>
    <row r="6834" spans="1:231" s="588" customFormat="1">
      <c r="A6834" s="87">
        <v>124</v>
      </c>
      <c r="B6834" s="545" t="s">
        <v>7924</v>
      </c>
      <c r="C6834" s="592"/>
      <c r="D6834" s="590" t="s">
        <v>1808</v>
      </c>
      <c r="E6834" s="584">
        <f t="shared" si="437"/>
        <v>2</v>
      </c>
      <c r="F6834" s="192">
        <v>2</v>
      </c>
      <c r="G6834" s="192"/>
      <c r="H6834" s="192"/>
      <c r="I6834" s="30"/>
      <c r="J6834" s="30"/>
      <c r="K6834" s="30"/>
      <c r="L6834" s="30"/>
      <c r="M6834" s="30"/>
      <c r="N6834" s="30"/>
      <c r="O6834" s="30"/>
      <c r="P6834" s="30"/>
      <c r="Q6834" s="30"/>
      <c r="R6834" s="30"/>
      <c r="S6834" s="30"/>
      <c r="T6834" s="30"/>
      <c r="U6834" s="30"/>
      <c r="V6834" s="30"/>
      <c r="W6834" s="30"/>
      <c r="X6834" s="30"/>
      <c r="Y6834" s="30"/>
      <c r="Z6834" s="30"/>
      <c r="AA6834" s="30"/>
      <c r="AB6834" s="30"/>
      <c r="AC6834" s="30"/>
      <c r="AD6834" s="30"/>
      <c r="AE6834" s="30"/>
      <c r="AF6834" s="30"/>
      <c r="AG6834" s="30"/>
      <c r="AH6834" s="30"/>
      <c r="AI6834" s="30"/>
      <c r="AJ6834" s="30"/>
      <c r="AK6834" s="30"/>
      <c r="AL6834" s="30"/>
      <c r="AM6834" s="30"/>
      <c r="AN6834" s="30"/>
      <c r="AO6834" s="30"/>
      <c r="AP6834" s="30"/>
      <c r="AQ6834" s="30"/>
      <c r="AR6834" s="30"/>
      <c r="AS6834" s="30"/>
      <c r="AT6834" s="30"/>
      <c r="AU6834" s="30"/>
      <c r="AV6834" s="30"/>
      <c r="AW6834" s="30"/>
      <c r="AX6834" s="30"/>
      <c r="AY6834" s="30"/>
      <c r="AZ6834" s="30"/>
      <c r="BA6834" s="30"/>
      <c r="BB6834" s="30"/>
      <c r="BC6834" s="30"/>
      <c r="BD6834" s="30"/>
      <c r="BE6834" s="30"/>
      <c r="BF6834" s="30"/>
      <c r="BG6834" s="30"/>
      <c r="BH6834" s="30"/>
      <c r="BI6834" s="30"/>
      <c r="BJ6834" s="30"/>
      <c r="BK6834" s="30"/>
      <c r="BL6834" s="30"/>
      <c r="BM6834" s="30"/>
      <c r="BN6834" s="30"/>
      <c r="BO6834" s="30"/>
      <c r="BP6834" s="30"/>
      <c r="BQ6834" s="30"/>
      <c r="BR6834" s="30"/>
      <c r="BS6834" s="30"/>
      <c r="BT6834" s="30"/>
      <c r="BU6834" s="30"/>
      <c r="BV6834" s="30"/>
      <c r="BW6834" s="30"/>
      <c r="BX6834" s="30"/>
      <c r="BY6834" s="30"/>
      <c r="BZ6834" s="30"/>
      <c r="CA6834" s="30"/>
      <c r="CB6834" s="30"/>
      <c r="CC6834" s="30"/>
      <c r="CD6834" s="30"/>
      <c r="CE6834" s="30"/>
      <c r="CF6834" s="30"/>
      <c r="CG6834" s="30"/>
      <c r="CH6834" s="30"/>
      <c r="CI6834" s="30"/>
      <c r="CJ6834" s="30"/>
      <c r="CK6834" s="30"/>
      <c r="CL6834" s="30"/>
      <c r="CM6834" s="30"/>
      <c r="CN6834" s="30"/>
      <c r="CO6834" s="30"/>
      <c r="CP6834" s="30"/>
      <c r="CQ6834" s="30"/>
      <c r="CR6834" s="30"/>
      <c r="CS6834" s="30"/>
      <c r="CT6834" s="30"/>
      <c r="CU6834" s="30"/>
      <c r="CV6834" s="30"/>
      <c r="CW6834" s="30"/>
      <c r="CX6834" s="30"/>
      <c r="CY6834" s="30"/>
      <c r="CZ6834" s="30"/>
      <c r="DA6834" s="30"/>
      <c r="DB6834" s="30"/>
      <c r="DC6834" s="30"/>
      <c r="DD6834" s="30"/>
      <c r="DE6834" s="30"/>
      <c r="DF6834" s="30"/>
      <c r="DG6834" s="30"/>
      <c r="DH6834" s="30"/>
      <c r="DI6834" s="30"/>
      <c r="DJ6834" s="30"/>
      <c r="DK6834" s="30"/>
      <c r="DL6834" s="30"/>
      <c r="DM6834" s="30"/>
      <c r="DN6834" s="30"/>
      <c r="DO6834" s="30"/>
      <c r="DP6834" s="30"/>
      <c r="DQ6834" s="30"/>
      <c r="DR6834" s="30"/>
      <c r="DS6834" s="30"/>
      <c r="DT6834" s="30"/>
      <c r="DU6834" s="30"/>
      <c r="DV6834" s="30"/>
      <c r="DW6834" s="30"/>
      <c r="DX6834" s="30"/>
      <c r="DY6834" s="30"/>
      <c r="DZ6834" s="30"/>
      <c r="EA6834" s="30"/>
      <c r="EB6834" s="30"/>
      <c r="EC6834" s="30"/>
      <c r="ED6834" s="30"/>
      <c r="EE6834" s="30"/>
      <c r="EF6834" s="30"/>
      <c r="EG6834" s="30"/>
      <c r="EH6834" s="30"/>
      <c r="EI6834" s="30"/>
      <c r="EJ6834" s="30"/>
      <c r="EK6834" s="30"/>
      <c r="EL6834" s="30"/>
      <c r="EM6834" s="30"/>
      <c r="EN6834" s="30"/>
      <c r="EO6834" s="30"/>
      <c r="EP6834" s="30"/>
      <c r="EQ6834" s="30"/>
      <c r="ER6834" s="30"/>
      <c r="ES6834" s="30"/>
      <c r="ET6834" s="30"/>
      <c r="EU6834" s="30"/>
      <c r="EV6834" s="30"/>
      <c r="EW6834" s="30"/>
      <c r="EX6834" s="30"/>
      <c r="EY6834" s="30"/>
      <c r="EZ6834" s="30"/>
      <c r="FA6834" s="30"/>
      <c r="FB6834" s="30"/>
      <c r="FC6834" s="30"/>
      <c r="FD6834" s="30"/>
      <c r="FE6834" s="30"/>
      <c r="FF6834" s="30"/>
      <c r="FG6834" s="30"/>
      <c r="FH6834" s="30"/>
      <c r="FI6834" s="30"/>
      <c r="FJ6834" s="30"/>
      <c r="FK6834" s="30"/>
      <c r="FL6834" s="30"/>
      <c r="FM6834" s="30"/>
      <c r="FN6834" s="30"/>
      <c r="FO6834" s="30"/>
      <c r="FP6834" s="30"/>
      <c r="FQ6834" s="30"/>
      <c r="FR6834" s="30"/>
      <c r="FS6834" s="30"/>
      <c r="FT6834" s="30"/>
      <c r="FU6834" s="30"/>
      <c r="FV6834" s="30"/>
      <c r="FW6834" s="30"/>
      <c r="FX6834" s="30"/>
      <c r="FY6834" s="30"/>
      <c r="FZ6834" s="30"/>
      <c r="GA6834" s="30"/>
      <c r="GB6834" s="30"/>
      <c r="GC6834" s="30"/>
      <c r="GD6834" s="30"/>
      <c r="GE6834" s="30"/>
      <c r="GF6834" s="30"/>
      <c r="GG6834" s="30"/>
      <c r="GH6834" s="30"/>
      <c r="GI6834" s="30"/>
      <c r="GJ6834" s="30"/>
      <c r="GK6834" s="30"/>
      <c r="GL6834" s="30"/>
      <c r="GM6834" s="30"/>
      <c r="GN6834" s="30"/>
      <c r="GO6834" s="30"/>
      <c r="GP6834" s="30"/>
      <c r="GQ6834" s="30"/>
      <c r="GR6834" s="30"/>
      <c r="GS6834" s="30"/>
      <c r="GT6834" s="30"/>
      <c r="GU6834" s="30"/>
      <c r="GV6834" s="30"/>
      <c r="GW6834" s="30"/>
      <c r="GX6834" s="30"/>
      <c r="GY6834" s="30"/>
      <c r="GZ6834" s="30"/>
      <c r="HA6834" s="30"/>
      <c r="HB6834" s="30"/>
      <c r="HC6834" s="30"/>
      <c r="HD6834" s="30"/>
      <c r="HE6834" s="30"/>
      <c r="HF6834" s="30"/>
      <c r="HG6834" s="30"/>
      <c r="HH6834" s="30"/>
      <c r="HI6834" s="30"/>
      <c r="HJ6834" s="30"/>
      <c r="HK6834" s="30"/>
      <c r="HL6834" s="30"/>
      <c r="HM6834" s="30"/>
      <c r="HN6834" s="30"/>
      <c r="HO6834" s="30"/>
      <c r="HP6834" s="30"/>
      <c r="HQ6834" s="30"/>
      <c r="HR6834" s="30"/>
      <c r="HS6834" s="30"/>
      <c r="HT6834" s="30"/>
      <c r="HU6834" s="30"/>
      <c r="HV6834" s="30"/>
      <c r="HW6834" s="30"/>
    </row>
    <row r="6835" spans="1:231" s="588" customFormat="1">
      <c r="A6835" s="87">
        <v>125</v>
      </c>
      <c r="B6835" s="545" t="s">
        <v>7925</v>
      </c>
      <c r="C6835" s="592"/>
      <c r="D6835" s="590" t="s">
        <v>1808</v>
      </c>
      <c r="E6835" s="584">
        <f t="shared" si="437"/>
        <v>2</v>
      </c>
      <c r="F6835" s="192">
        <v>2</v>
      </c>
      <c r="G6835" s="192"/>
      <c r="H6835" s="192"/>
      <c r="I6835" s="30"/>
      <c r="J6835" s="30"/>
      <c r="K6835" s="30"/>
      <c r="L6835" s="30"/>
      <c r="M6835" s="30"/>
      <c r="N6835" s="30"/>
      <c r="O6835" s="30"/>
      <c r="P6835" s="30"/>
      <c r="Q6835" s="30"/>
      <c r="R6835" s="30"/>
      <c r="S6835" s="30"/>
      <c r="T6835" s="30"/>
      <c r="U6835" s="30"/>
      <c r="V6835" s="30"/>
      <c r="W6835" s="30"/>
      <c r="X6835" s="30"/>
      <c r="Y6835" s="30"/>
      <c r="Z6835" s="30"/>
      <c r="AA6835" s="30"/>
      <c r="AB6835" s="30"/>
      <c r="AC6835" s="30"/>
      <c r="AD6835" s="30"/>
      <c r="AE6835" s="30"/>
      <c r="AF6835" s="30"/>
      <c r="AG6835" s="30"/>
      <c r="AH6835" s="30"/>
      <c r="AI6835" s="30"/>
      <c r="AJ6835" s="30"/>
      <c r="AK6835" s="30"/>
      <c r="AL6835" s="30"/>
      <c r="AM6835" s="30"/>
      <c r="AN6835" s="30"/>
      <c r="AO6835" s="30"/>
      <c r="AP6835" s="30"/>
      <c r="AQ6835" s="30"/>
      <c r="AR6835" s="30"/>
      <c r="AS6835" s="30"/>
      <c r="AT6835" s="30"/>
      <c r="AU6835" s="30"/>
      <c r="AV6835" s="30"/>
      <c r="AW6835" s="30"/>
      <c r="AX6835" s="30"/>
      <c r="AY6835" s="30"/>
      <c r="AZ6835" s="30"/>
      <c r="BA6835" s="30"/>
      <c r="BB6835" s="30"/>
      <c r="BC6835" s="30"/>
      <c r="BD6835" s="30"/>
      <c r="BE6835" s="30"/>
      <c r="BF6835" s="30"/>
      <c r="BG6835" s="30"/>
      <c r="BH6835" s="30"/>
      <c r="BI6835" s="30"/>
      <c r="BJ6835" s="30"/>
      <c r="BK6835" s="30"/>
      <c r="BL6835" s="30"/>
      <c r="BM6835" s="30"/>
      <c r="BN6835" s="30"/>
      <c r="BO6835" s="30"/>
      <c r="BP6835" s="30"/>
      <c r="BQ6835" s="30"/>
      <c r="BR6835" s="30"/>
      <c r="BS6835" s="30"/>
      <c r="BT6835" s="30"/>
      <c r="BU6835" s="30"/>
      <c r="BV6835" s="30"/>
      <c r="BW6835" s="30"/>
      <c r="BX6835" s="30"/>
      <c r="BY6835" s="30"/>
      <c r="BZ6835" s="30"/>
      <c r="CA6835" s="30"/>
      <c r="CB6835" s="30"/>
      <c r="CC6835" s="30"/>
      <c r="CD6835" s="30"/>
      <c r="CE6835" s="30"/>
      <c r="CF6835" s="30"/>
      <c r="CG6835" s="30"/>
      <c r="CH6835" s="30"/>
      <c r="CI6835" s="30"/>
      <c r="CJ6835" s="30"/>
      <c r="CK6835" s="30"/>
      <c r="CL6835" s="30"/>
      <c r="CM6835" s="30"/>
      <c r="CN6835" s="30"/>
      <c r="CO6835" s="30"/>
      <c r="CP6835" s="30"/>
      <c r="CQ6835" s="30"/>
      <c r="CR6835" s="30"/>
      <c r="CS6835" s="30"/>
      <c r="CT6835" s="30"/>
      <c r="CU6835" s="30"/>
      <c r="CV6835" s="30"/>
      <c r="CW6835" s="30"/>
      <c r="CX6835" s="30"/>
      <c r="CY6835" s="30"/>
      <c r="CZ6835" s="30"/>
      <c r="DA6835" s="30"/>
      <c r="DB6835" s="30"/>
      <c r="DC6835" s="30"/>
      <c r="DD6835" s="30"/>
      <c r="DE6835" s="30"/>
      <c r="DF6835" s="30"/>
      <c r="DG6835" s="30"/>
      <c r="DH6835" s="30"/>
      <c r="DI6835" s="30"/>
      <c r="DJ6835" s="30"/>
      <c r="DK6835" s="30"/>
      <c r="DL6835" s="30"/>
      <c r="DM6835" s="30"/>
      <c r="DN6835" s="30"/>
      <c r="DO6835" s="30"/>
      <c r="DP6835" s="30"/>
      <c r="DQ6835" s="30"/>
      <c r="DR6835" s="30"/>
      <c r="DS6835" s="30"/>
      <c r="DT6835" s="30"/>
      <c r="DU6835" s="30"/>
      <c r="DV6835" s="30"/>
      <c r="DW6835" s="30"/>
      <c r="DX6835" s="30"/>
      <c r="DY6835" s="30"/>
      <c r="DZ6835" s="30"/>
      <c r="EA6835" s="30"/>
      <c r="EB6835" s="30"/>
      <c r="EC6835" s="30"/>
      <c r="ED6835" s="30"/>
      <c r="EE6835" s="30"/>
      <c r="EF6835" s="30"/>
      <c r="EG6835" s="30"/>
      <c r="EH6835" s="30"/>
      <c r="EI6835" s="30"/>
      <c r="EJ6835" s="30"/>
      <c r="EK6835" s="30"/>
      <c r="EL6835" s="30"/>
      <c r="EM6835" s="30"/>
      <c r="EN6835" s="30"/>
      <c r="EO6835" s="30"/>
      <c r="EP6835" s="30"/>
      <c r="EQ6835" s="30"/>
      <c r="ER6835" s="30"/>
      <c r="ES6835" s="30"/>
      <c r="ET6835" s="30"/>
      <c r="EU6835" s="30"/>
      <c r="EV6835" s="30"/>
      <c r="EW6835" s="30"/>
      <c r="EX6835" s="30"/>
      <c r="EY6835" s="30"/>
      <c r="EZ6835" s="30"/>
      <c r="FA6835" s="30"/>
      <c r="FB6835" s="30"/>
      <c r="FC6835" s="30"/>
      <c r="FD6835" s="30"/>
      <c r="FE6835" s="30"/>
      <c r="FF6835" s="30"/>
      <c r="FG6835" s="30"/>
      <c r="FH6835" s="30"/>
      <c r="FI6835" s="30"/>
      <c r="FJ6835" s="30"/>
      <c r="FK6835" s="30"/>
      <c r="FL6835" s="30"/>
      <c r="FM6835" s="30"/>
      <c r="FN6835" s="30"/>
      <c r="FO6835" s="30"/>
      <c r="FP6835" s="30"/>
      <c r="FQ6835" s="30"/>
      <c r="FR6835" s="30"/>
      <c r="FS6835" s="30"/>
      <c r="FT6835" s="30"/>
      <c r="FU6835" s="30"/>
      <c r="FV6835" s="30"/>
      <c r="FW6835" s="30"/>
      <c r="FX6835" s="30"/>
      <c r="FY6835" s="30"/>
      <c r="FZ6835" s="30"/>
      <c r="GA6835" s="30"/>
      <c r="GB6835" s="30"/>
      <c r="GC6835" s="30"/>
      <c r="GD6835" s="30"/>
      <c r="GE6835" s="30"/>
      <c r="GF6835" s="30"/>
      <c r="GG6835" s="30"/>
      <c r="GH6835" s="30"/>
      <c r="GI6835" s="30"/>
      <c r="GJ6835" s="30"/>
      <c r="GK6835" s="30"/>
      <c r="GL6835" s="30"/>
      <c r="GM6835" s="30"/>
      <c r="GN6835" s="30"/>
      <c r="GO6835" s="30"/>
      <c r="GP6835" s="30"/>
      <c r="GQ6835" s="30"/>
      <c r="GR6835" s="30"/>
      <c r="GS6835" s="30"/>
      <c r="GT6835" s="30"/>
      <c r="GU6835" s="30"/>
      <c r="GV6835" s="30"/>
      <c r="GW6835" s="30"/>
      <c r="GX6835" s="30"/>
      <c r="GY6835" s="30"/>
      <c r="GZ6835" s="30"/>
      <c r="HA6835" s="30"/>
      <c r="HB6835" s="30"/>
      <c r="HC6835" s="30"/>
      <c r="HD6835" s="30"/>
      <c r="HE6835" s="30"/>
      <c r="HF6835" s="30"/>
      <c r="HG6835" s="30"/>
      <c r="HH6835" s="30"/>
      <c r="HI6835" s="30"/>
      <c r="HJ6835" s="30"/>
      <c r="HK6835" s="30"/>
      <c r="HL6835" s="30"/>
      <c r="HM6835" s="30"/>
      <c r="HN6835" s="30"/>
      <c r="HO6835" s="30"/>
      <c r="HP6835" s="30"/>
      <c r="HQ6835" s="30"/>
      <c r="HR6835" s="30"/>
      <c r="HS6835" s="30"/>
      <c r="HT6835" s="30"/>
      <c r="HU6835" s="30"/>
      <c r="HV6835" s="30"/>
      <c r="HW6835" s="30"/>
    </row>
    <row r="6836" spans="1:231" s="588" customFormat="1">
      <c r="A6836" s="87">
        <v>126</v>
      </c>
      <c r="B6836" s="545" t="s">
        <v>7926</v>
      </c>
      <c r="C6836" s="592"/>
      <c r="D6836" s="87" t="s">
        <v>6323</v>
      </c>
      <c r="E6836" s="584">
        <f t="shared" si="437"/>
        <v>3</v>
      </c>
      <c r="F6836" s="192">
        <v>3</v>
      </c>
      <c r="G6836" s="192"/>
      <c r="H6836" s="192"/>
      <c r="I6836" s="30"/>
      <c r="J6836" s="30"/>
      <c r="K6836" s="30"/>
      <c r="L6836" s="30"/>
      <c r="M6836" s="30"/>
      <c r="N6836" s="30"/>
      <c r="O6836" s="30"/>
      <c r="P6836" s="30"/>
      <c r="Q6836" s="30"/>
      <c r="R6836" s="30"/>
      <c r="S6836" s="30"/>
      <c r="T6836" s="30"/>
      <c r="U6836" s="30"/>
      <c r="V6836" s="30"/>
      <c r="W6836" s="30"/>
      <c r="X6836" s="30"/>
      <c r="Y6836" s="30"/>
      <c r="Z6836" s="30"/>
      <c r="AA6836" s="30"/>
      <c r="AB6836" s="30"/>
      <c r="AC6836" s="30"/>
      <c r="AD6836" s="30"/>
      <c r="AE6836" s="30"/>
      <c r="AF6836" s="30"/>
      <c r="AG6836" s="30"/>
      <c r="AH6836" s="30"/>
      <c r="AI6836" s="30"/>
      <c r="AJ6836" s="30"/>
      <c r="AK6836" s="30"/>
      <c r="AL6836" s="30"/>
      <c r="AM6836" s="30"/>
      <c r="AN6836" s="30"/>
      <c r="AO6836" s="30"/>
      <c r="AP6836" s="30"/>
      <c r="AQ6836" s="30"/>
      <c r="AR6836" s="30"/>
      <c r="AS6836" s="30"/>
      <c r="AT6836" s="30"/>
      <c r="AU6836" s="30"/>
      <c r="AV6836" s="30"/>
      <c r="AW6836" s="30"/>
      <c r="AX6836" s="30"/>
      <c r="AY6836" s="30"/>
      <c r="AZ6836" s="30"/>
      <c r="BA6836" s="30"/>
      <c r="BB6836" s="30"/>
      <c r="BC6836" s="30"/>
      <c r="BD6836" s="30"/>
      <c r="BE6836" s="30"/>
      <c r="BF6836" s="30"/>
      <c r="BG6836" s="30"/>
      <c r="BH6836" s="30"/>
      <c r="BI6836" s="30"/>
      <c r="BJ6836" s="30"/>
      <c r="BK6836" s="30"/>
      <c r="BL6836" s="30"/>
      <c r="BM6836" s="30"/>
      <c r="BN6836" s="30"/>
      <c r="BO6836" s="30"/>
      <c r="BP6836" s="30"/>
      <c r="BQ6836" s="30"/>
      <c r="BR6836" s="30"/>
      <c r="BS6836" s="30"/>
      <c r="BT6836" s="30"/>
      <c r="BU6836" s="30"/>
      <c r="BV6836" s="30"/>
      <c r="BW6836" s="30"/>
      <c r="BX6836" s="30"/>
      <c r="BY6836" s="30"/>
      <c r="BZ6836" s="30"/>
      <c r="CA6836" s="30"/>
      <c r="CB6836" s="30"/>
      <c r="CC6836" s="30"/>
      <c r="CD6836" s="30"/>
      <c r="CE6836" s="30"/>
      <c r="CF6836" s="30"/>
      <c r="CG6836" s="30"/>
      <c r="CH6836" s="30"/>
      <c r="CI6836" s="30"/>
      <c r="CJ6836" s="30"/>
      <c r="CK6836" s="30"/>
      <c r="CL6836" s="30"/>
      <c r="CM6836" s="30"/>
      <c r="CN6836" s="30"/>
      <c r="CO6836" s="30"/>
      <c r="CP6836" s="30"/>
      <c r="CQ6836" s="30"/>
      <c r="CR6836" s="30"/>
      <c r="CS6836" s="30"/>
      <c r="CT6836" s="30"/>
      <c r="CU6836" s="30"/>
      <c r="CV6836" s="30"/>
      <c r="CW6836" s="30"/>
      <c r="CX6836" s="30"/>
      <c r="CY6836" s="30"/>
      <c r="CZ6836" s="30"/>
      <c r="DA6836" s="30"/>
      <c r="DB6836" s="30"/>
      <c r="DC6836" s="30"/>
      <c r="DD6836" s="30"/>
      <c r="DE6836" s="30"/>
      <c r="DF6836" s="30"/>
      <c r="DG6836" s="30"/>
      <c r="DH6836" s="30"/>
      <c r="DI6836" s="30"/>
      <c r="DJ6836" s="30"/>
      <c r="DK6836" s="30"/>
      <c r="DL6836" s="30"/>
      <c r="DM6836" s="30"/>
      <c r="DN6836" s="30"/>
      <c r="DO6836" s="30"/>
      <c r="DP6836" s="30"/>
      <c r="DQ6836" s="30"/>
      <c r="DR6836" s="30"/>
      <c r="DS6836" s="30"/>
      <c r="DT6836" s="30"/>
      <c r="DU6836" s="30"/>
      <c r="DV6836" s="30"/>
      <c r="DW6836" s="30"/>
      <c r="DX6836" s="30"/>
      <c r="DY6836" s="30"/>
      <c r="DZ6836" s="30"/>
      <c r="EA6836" s="30"/>
      <c r="EB6836" s="30"/>
      <c r="EC6836" s="30"/>
      <c r="ED6836" s="30"/>
      <c r="EE6836" s="30"/>
      <c r="EF6836" s="30"/>
      <c r="EG6836" s="30"/>
      <c r="EH6836" s="30"/>
      <c r="EI6836" s="30"/>
      <c r="EJ6836" s="30"/>
      <c r="EK6836" s="30"/>
      <c r="EL6836" s="30"/>
      <c r="EM6836" s="30"/>
      <c r="EN6836" s="30"/>
      <c r="EO6836" s="30"/>
      <c r="EP6836" s="30"/>
      <c r="EQ6836" s="30"/>
      <c r="ER6836" s="30"/>
      <c r="ES6836" s="30"/>
      <c r="ET6836" s="30"/>
      <c r="EU6836" s="30"/>
      <c r="EV6836" s="30"/>
      <c r="EW6836" s="30"/>
      <c r="EX6836" s="30"/>
      <c r="EY6836" s="30"/>
      <c r="EZ6836" s="30"/>
      <c r="FA6836" s="30"/>
      <c r="FB6836" s="30"/>
      <c r="FC6836" s="30"/>
      <c r="FD6836" s="30"/>
      <c r="FE6836" s="30"/>
      <c r="FF6836" s="30"/>
      <c r="FG6836" s="30"/>
      <c r="FH6836" s="30"/>
      <c r="FI6836" s="30"/>
      <c r="FJ6836" s="30"/>
      <c r="FK6836" s="30"/>
      <c r="FL6836" s="30"/>
      <c r="FM6836" s="30"/>
      <c r="FN6836" s="30"/>
      <c r="FO6836" s="30"/>
      <c r="FP6836" s="30"/>
      <c r="FQ6836" s="30"/>
      <c r="FR6836" s="30"/>
      <c r="FS6836" s="30"/>
      <c r="FT6836" s="30"/>
      <c r="FU6836" s="30"/>
      <c r="FV6836" s="30"/>
      <c r="FW6836" s="30"/>
      <c r="FX6836" s="30"/>
      <c r="FY6836" s="30"/>
      <c r="FZ6836" s="30"/>
      <c r="GA6836" s="30"/>
      <c r="GB6836" s="30"/>
      <c r="GC6836" s="30"/>
      <c r="GD6836" s="30"/>
      <c r="GE6836" s="30"/>
      <c r="GF6836" s="30"/>
      <c r="GG6836" s="30"/>
      <c r="GH6836" s="30"/>
      <c r="GI6836" s="30"/>
      <c r="GJ6836" s="30"/>
      <c r="GK6836" s="30"/>
      <c r="GL6836" s="30"/>
      <c r="GM6836" s="30"/>
      <c r="GN6836" s="30"/>
      <c r="GO6836" s="30"/>
      <c r="GP6836" s="30"/>
      <c r="GQ6836" s="30"/>
      <c r="GR6836" s="30"/>
      <c r="GS6836" s="30"/>
      <c r="GT6836" s="30"/>
      <c r="GU6836" s="30"/>
      <c r="GV6836" s="30"/>
      <c r="GW6836" s="30"/>
      <c r="GX6836" s="30"/>
      <c r="GY6836" s="30"/>
      <c r="GZ6836" s="30"/>
      <c r="HA6836" s="30"/>
      <c r="HB6836" s="30"/>
      <c r="HC6836" s="30"/>
      <c r="HD6836" s="30"/>
      <c r="HE6836" s="30"/>
      <c r="HF6836" s="30"/>
      <c r="HG6836" s="30"/>
      <c r="HH6836" s="30"/>
      <c r="HI6836" s="30"/>
      <c r="HJ6836" s="30"/>
      <c r="HK6836" s="30"/>
      <c r="HL6836" s="30"/>
      <c r="HM6836" s="30"/>
      <c r="HN6836" s="30"/>
      <c r="HO6836" s="30"/>
      <c r="HP6836" s="30"/>
      <c r="HQ6836" s="30"/>
      <c r="HR6836" s="30"/>
      <c r="HS6836" s="30"/>
      <c r="HT6836" s="30"/>
      <c r="HU6836" s="30"/>
      <c r="HV6836" s="30"/>
      <c r="HW6836" s="30"/>
    </row>
    <row r="6837" spans="1:231" s="588" customFormat="1">
      <c r="A6837" s="87">
        <v>127</v>
      </c>
      <c r="B6837" s="545" t="s">
        <v>7927</v>
      </c>
      <c r="C6837" s="592"/>
      <c r="D6837" s="87" t="s">
        <v>6323</v>
      </c>
      <c r="E6837" s="584">
        <f t="shared" si="437"/>
        <v>2</v>
      </c>
      <c r="F6837" s="192">
        <v>2</v>
      </c>
      <c r="G6837" s="192"/>
      <c r="H6837" s="192"/>
      <c r="I6837" s="30"/>
      <c r="J6837" s="30"/>
      <c r="K6837" s="30"/>
      <c r="L6837" s="30"/>
      <c r="M6837" s="30"/>
      <c r="N6837" s="30"/>
      <c r="O6837" s="30"/>
      <c r="P6837" s="30"/>
      <c r="Q6837" s="30"/>
      <c r="R6837" s="30"/>
      <c r="S6837" s="30"/>
      <c r="T6837" s="30"/>
      <c r="U6837" s="30"/>
      <c r="V6837" s="30"/>
      <c r="W6837" s="30"/>
      <c r="X6837" s="30"/>
      <c r="Y6837" s="30"/>
      <c r="Z6837" s="30"/>
      <c r="AA6837" s="30"/>
      <c r="AB6837" s="30"/>
      <c r="AC6837" s="30"/>
      <c r="AD6837" s="30"/>
      <c r="AE6837" s="30"/>
      <c r="AF6837" s="30"/>
      <c r="AG6837" s="30"/>
      <c r="AH6837" s="30"/>
      <c r="AI6837" s="30"/>
      <c r="AJ6837" s="30"/>
      <c r="AK6837" s="30"/>
      <c r="AL6837" s="30"/>
      <c r="AM6837" s="30"/>
      <c r="AN6837" s="30"/>
      <c r="AO6837" s="30"/>
      <c r="AP6837" s="30"/>
      <c r="AQ6837" s="30"/>
      <c r="AR6837" s="30"/>
      <c r="AS6837" s="30"/>
      <c r="AT6837" s="30"/>
      <c r="AU6837" s="30"/>
      <c r="AV6837" s="30"/>
      <c r="AW6837" s="30"/>
      <c r="AX6837" s="30"/>
      <c r="AY6837" s="30"/>
      <c r="AZ6837" s="30"/>
      <c r="BA6837" s="30"/>
      <c r="BB6837" s="30"/>
      <c r="BC6837" s="30"/>
      <c r="BD6837" s="30"/>
      <c r="BE6837" s="30"/>
      <c r="BF6837" s="30"/>
      <c r="BG6837" s="30"/>
      <c r="BH6837" s="30"/>
      <c r="BI6837" s="30"/>
      <c r="BJ6837" s="30"/>
      <c r="BK6837" s="30"/>
      <c r="BL6837" s="30"/>
      <c r="BM6837" s="30"/>
      <c r="BN6837" s="30"/>
      <c r="BO6837" s="30"/>
      <c r="BP6837" s="30"/>
      <c r="BQ6837" s="30"/>
      <c r="BR6837" s="30"/>
      <c r="BS6837" s="30"/>
      <c r="BT6837" s="30"/>
      <c r="BU6837" s="30"/>
      <c r="BV6837" s="30"/>
      <c r="BW6837" s="30"/>
      <c r="BX6837" s="30"/>
      <c r="BY6837" s="30"/>
      <c r="BZ6837" s="30"/>
      <c r="CA6837" s="30"/>
      <c r="CB6837" s="30"/>
      <c r="CC6837" s="30"/>
      <c r="CD6837" s="30"/>
      <c r="CE6837" s="30"/>
      <c r="CF6837" s="30"/>
      <c r="CG6837" s="30"/>
      <c r="CH6837" s="30"/>
      <c r="CI6837" s="30"/>
      <c r="CJ6837" s="30"/>
      <c r="CK6837" s="30"/>
      <c r="CL6837" s="30"/>
      <c r="CM6837" s="30"/>
      <c r="CN6837" s="30"/>
      <c r="CO6837" s="30"/>
      <c r="CP6837" s="30"/>
      <c r="CQ6837" s="30"/>
      <c r="CR6837" s="30"/>
      <c r="CS6837" s="30"/>
      <c r="CT6837" s="30"/>
      <c r="CU6837" s="30"/>
      <c r="CV6837" s="30"/>
      <c r="CW6837" s="30"/>
      <c r="CX6837" s="30"/>
      <c r="CY6837" s="30"/>
      <c r="CZ6837" s="30"/>
      <c r="DA6837" s="30"/>
      <c r="DB6837" s="30"/>
      <c r="DC6837" s="30"/>
      <c r="DD6837" s="30"/>
      <c r="DE6837" s="30"/>
      <c r="DF6837" s="30"/>
      <c r="DG6837" s="30"/>
      <c r="DH6837" s="30"/>
      <c r="DI6837" s="30"/>
      <c r="DJ6837" s="30"/>
      <c r="DK6837" s="30"/>
      <c r="DL6837" s="30"/>
      <c r="DM6837" s="30"/>
      <c r="DN6837" s="30"/>
      <c r="DO6837" s="30"/>
      <c r="DP6837" s="30"/>
      <c r="DQ6837" s="30"/>
      <c r="DR6837" s="30"/>
      <c r="DS6837" s="30"/>
      <c r="DT6837" s="30"/>
      <c r="DU6837" s="30"/>
      <c r="DV6837" s="30"/>
      <c r="DW6837" s="30"/>
      <c r="DX6837" s="30"/>
      <c r="DY6837" s="30"/>
      <c r="DZ6837" s="30"/>
      <c r="EA6837" s="30"/>
      <c r="EB6837" s="30"/>
      <c r="EC6837" s="30"/>
      <c r="ED6837" s="30"/>
      <c r="EE6837" s="30"/>
      <c r="EF6837" s="30"/>
      <c r="EG6837" s="30"/>
      <c r="EH6837" s="30"/>
      <c r="EI6837" s="30"/>
      <c r="EJ6837" s="30"/>
      <c r="EK6837" s="30"/>
      <c r="EL6837" s="30"/>
      <c r="EM6837" s="30"/>
      <c r="EN6837" s="30"/>
      <c r="EO6837" s="30"/>
      <c r="EP6837" s="30"/>
      <c r="EQ6837" s="30"/>
      <c r="ER6837" s="30"/>
      <c r="ES6837" s="30"/>
      <c r="ET6837" s="30"/>
      <c r="EU6837" s="30"/>
      <c r="EV6837" s="30"/>
      <c r="EW6837" s="30"/>
      <c r="EX6837" s="30"/>
      <c r="EY6837" s="30"/>
      <c r="EZ6837" s="30"/>
      <c r="FA6837" s="30"/>
      <c r="FB6837" s="30"/>
      <c r="FC6837" s="30"/>
      <c r="FD6837" s="30"/>
      <c r="FE6837" s="30"/>
      <c r="FF6837" s="30"/>
      <c r="FG6837" s="30"/>
      <c r="FH6837" s="30"/>
      <c r="FI6837" s="30"/>
      <c r="FJ6837" s="30"/>
      <c r="FK6837" s="30"/>
      <c r="FL6837" s="30"/>
      <c r="FM6837" s="30"/>
      <c r="FN6837" s="30"/>
      <c r="FO6837" s="30"/>
      <c r="FP6837" s="30"/>
      <c r="FQ6837" s="30"/>
      <c r="FR6837" s="30"/>
      <c r="FS6837" s="30"/>
      <c r="FT6837" s="30"/>
      <c r="FU6837" s="30"/>
      <c r="FV6837" s="30"/>
      <c r="FW6837" s="30"/>
      <c r="FX6837" s="30"/>
      <c r="FY6837" s="30"/>
      <c r="FZ6837" s="30"/>
      <c r="GA6837" s="30"/>
      <c r="GB6837" s="30"/>
      <c r="GC6837" s="30"/>
      <c r="GD6837" s="30"/>
      <c r="GE6837" s="30"/>
      <c r="GF6837" s="30"/>
      <c r="GG6837" s="30"/>
      <c r="GH6837" s="30"/>
      <c r="GI6837" s="30"/>
      <c r="GJ6837" s="30"/>
      <c r="GK6837" s="30"/>
      <c r="GL6837" s="30"/>
      <c r="GM6837" s="30"/>
      <c r="GN6837" s="30"/>
      <c r="GO6837" s="30"/>
      <c r="GP6837" s="30"/>
      <c r="GQ6837" s="30"/>
      <c r="GR6837" s="30"/>
      <c r="GS6837" s="30"/>
      <c r="GT6837" s="30"/>
      <c r="GU6837" s="30"/>
      <c r="GV6837" s="30"/>
      <c r="GW6837" s="30"/>
      <c r="GX6837" s="30"/>
      <c r="GY6837" s="30"/>
      <c r="GZ6837" s="30"/>
      <c r="HA6837" s="30"/>
      <c r="HB6837" s="30"/>
      <c r="HC6837" s="30"/>
      <c r="HD6837" s="30"/>
      <c r="HE6837" s="30"/>
      <c r="HF6837" s="30"/>
      <c r="HG6837" s="30"/>
      <c r="HH6837" s="30"/>
      <c r="HI6837" s="30"/>
      <c r="HJ6837" s="30"/>
      <c r="HK6837" s="30"/>
      <c r="HL6837" s="30"/>
      <c r="HM6837" s="30"/>
      <c r="HN6837" s="30"/>
      <c r="HO6837" s="30"/>
      <c r="HP6837" s="30"/>
      <c r="HQ6837" s="30"/>
      <c r="HR6837" s="30"/>
      <c r="HS6837" s="30"/>
      <c r="HT6837" s="30"/>
      <c r="HU6837" s="30"/>
      <c r="HV6837" s="30"/>
      <c r="HW6837" s="30"/>
    </row>
    <row r="6838" spans="1:231" s="588" customFormat="1">
      <c r="A6838" s="87">
        <v>128</v>
      </c>
      <c r="B6838" s="545" t="s">
        <v>7928</v>
      </c>
      <c r="C6838" s="592"/>
      <c r="D6838" s="590" t="s">
        <v>1808</v>
      </c>
      <c r="E6838" s="584">
        <f t="shared" si="437"/>
        <v>2</v>
      </c>
      <c r="F6838" s="192">
        <v>2</v>
      </c>
      <c r="G6838" s="192"/>
      <c r="H6838" s="192"/>
      <c r="I6838" s="30"/>
      <c r="J6838" s="30"/>
      <c r="K6838" s="30"/>
      <c r="L6838" s="30"/>
      <c r="M6838" s="30"/>
      <c r="N6838" s="30"/>
      <c r="O6838" s="30"/>
      <c r="P6838" s="30"/>
      <c r="Q6838" s="30"/>
      <c r="R6838" s="30"/>
      <c r="S6838" s="30"/>
      <c r="T6838" s="30"/>
      <c r="U6838" s="30"/>
      <c r="V6838" s="30"/>
      <c r="W6838" s="30"/>
      <c r="X6838" s="30"/>
      <c r="Y6838" s="30"/>
      <c r="Z6838" s="30"/>
      <c r="AA6838" s="30"/>
      <c r="AB6838" s="30"/>
      <c r="AC6838" s="30"/>
      <c r="AD6838" s="30"/>
      <c r="AE6838" s="30"/>
      <c r="AF6838" s="30"/>
      <c r="AG6838" s="30"/>
      <c r="AH6838" s="30"/>
      <c r="AI6838" s="30"/>
      <c r="AJ6838" s="30"/>
      <c r="AK6838" s="30"/>
      <c r="AL6838" s="30"/>
      <c r="AM6838" s="30"/>
      <c r="AN6838" s="30"/>
      <c r="AO6838" s="30"/>
      <c r="AP6838" s="30"/>
      <c r="AQ6838" s="30"/>
      <c r="AR6838" s="30"/>
      <c r="AS6838" s="30"/>
      <c r="AT6838" s="30"/>
      <c r="AU6838" s="30"/>
      <c r="AV6838" s="30"/>
      <c r="AW6838" s="30"/>
      <c r="AX6838" s="30"/>
      <c r="AY6838" s="30"/>
      <c r="AZ6838" s="30"/>
      <c r="BA6838" s="30"/>
      <c r="BB6838" s="30"/>
      <c r="BC6838" s="30"/>
      <c r="BD6838" s="30"/>
      <c r="BE6838" s="30"/>
      <c r="BF6838" s="30"/>
      <c r="BG6838" s="30"/>
      <c r="BH6838" s="30"/>
      <c r="BI6838" s="30"/>
      <c r="BJ6838" s="30"/>
      <c r="BK6838" s="30"/>
      <c r="BL6838" s="30"/>
      <c r="BM6838" s="30"/>
      <c r="BN6838" s="30"/>
      <c r="BO6838" s="30"/>
      <c r="BP6838" s="30"/>
      <c r="BQ6838" s="30"/>
      <c r="BR6838" s="30"/>
      <c r="BS6838" s="30"/>
      <c r="BT6838" s="30"/>
      <c r="BU6838" s="30"/>
      <c r="BV6838" s="30"/>
      <c r="BW6838" s="30"/>
      <c r="BX6838" s="30"/>
      <c r="BY6838" s="30"/>
      <c r="BZ6838" s="30"/>
      <c r="CA6838" s="30"/>
      <c r="CB6838" s="30"/>
      <c r="CC6838" s="30"/>
      <c r="CD6838" s="30"/>
      <c r="CE6838" s="30"/>
      <c r="CF6838" s="30"/>
      <c r="CG6838" s="30"/>
      <c r="CH6838" s="30"/>
      <c r="CI6838" s="30"/>
      <c r="CJ6838" s="30"/>
      <c r="CK6838" s="30"/>
      <c r="CL6838" s="30"/>
      <c r="CM6838" s="30"/>
      <c r="CN6838" s="30"/>
      <c r="CO6838" s="30"/>
      <c r="CP6838" s="30"/>
      <c r="CQ6838" s="30"/>
      <c r="CR6838" s="30"/>
      <c r="CS6838" s="30"/>
      <c r="CT6838" s="30"/>
      <c r="CU6838" s="30"/>
      <c r="CV6838" s="30"/>
      <c r="CW6838" s="30"/>
      <c r="CX6838" s="30"/>
      <c r="CY6838" s="30"/>
      <c r="CZ6838" s="30"/>
      <c r="DA6838" s="30"/>
      <c r="DB6838" s="30"/>
      <c r="DC6838" s="30"/>
      <c r="DD6838" s="30"/>
      <c r="DE6838" s="30"/>
      <c r="DF6838" s="30"/>
      <c r="DG6838" s="30"/>
      <c r="DH6838" s="30"/>
      <c r="DI6838" s="30"/>
      <c r="DJ6838" s="30"/>
      <c r="DK6838" s="30"/>
      <c r="DL6838" s="30"/>
      <c r="DM6838" s="30"/>
      <c r="DN6838" s="30"/>
      <c r="DO6838" s="30"/>
      <c r="DP6838" s="30"/>
      <c r="DQ6838" s="30"/>
      <c r="DR6838" s="30"/>
      <c r="DS6838" s="30"/>
      <c r="DT6838" s="30"/>
      <c r="DU6838" s="30"/>
      <c r="DV6838" s="30"/>
      <c r="DW6838" s="30"/>
      <c r="DX6838" s="30"/>
      <c r="DY6838" s="30"/>
      <c r="DZ6838" s="30"/>
      <c r="EA6838" s="30"/>
      <c r="EB6838" s="30"/>
      <c r="EC6838" s="30"/>
      <c r="ED6838" s="30"/>
      <c r="EE6838" s="30"/>
      <c r="EF6838" s="30"/>
      <c r="EG6838" s="30"/>
      <c r="EH6838" s="30"/>
      <c r="EI6838" s="30"/>
      <c r="EJ6838" s="30"/>
      <c r="EK6838" s="30"/>
      <c r="EL6838" s="30"/>
      <c r="EM6838" s="30"/>
      <c r="EN6838" s="30"/>
      <c r="EO6838" s="30"/>
      <c r="EP6838" s="30"/>
      <c r="EQ6838" s="30"/>
      <c r="ER6838" s="30"/>
      <c r="ES6838" s="30"/>
      <c r="ET6838" s="30"/>
      <c r="EU6838" s="30"/>
      <c r="EV6838" s="30"/>
      <c r="EW6838" s="30"/>
      <c r="EX6838" s="30"/>
      <c r="EY6838" s="30"/>
      <c r="EZ6838" s="30"/>
      <c r="FA6838" s="30"/>
      <c r="FB6838" s="30"/>
      <c r="FC6838" s="30"/>
      <c r="FD6838" s="30"/>
      <c r="FE6838" s="30"/>
      <c r="FF6838" s="30"/>
      <c r="FG6838" s="30"/>
      <c r="FH6838" s="30"/>
      <c r="FI6838" s="30"/>
      <c r="FJ6838" s="30"/>
      <c r="FK6838" s="30"/>
      <c r="FL6838" s="30"/>
      <c r="FM6838" s="30"/>
      <c r="FN6838" s="30"/>
      <c r="FO6838" s="30"/>
      <c r="FP6838" s="30"/>
      <c r="FQ6838" s="30"/>
      <c r="FR6838" s="30"/>
      <c r="FS6838" s="30"/>
      <c r="FT6838" s="30"/>
      <c r="FU6838" s="30"/>
      <c r="FV6838" s="30"/>
      <c r="FW6838" s="30"/>
      <c r="FX6838" s="30"/>
      <c r="FY6838" s="30"/>
      <c r="FZ6838" s="30"/>
      <c r="GA6838" s="30"/>
      <c r="GB6838" s="30"/>
      <c r="GC6838" s="30"/>
      <c r="GD6838" s="30"/>
      <c r="GE6838" s="30"/>
      <c r="GF6838" s="30"/>
      <c r="GG6838" s="30"/>
      <c r="GH6838" s="30"/>
      <c r="GI6838" s="30"/>
      <c r="GJ6838" s="30"/>
      <c r="GK6838" s="30"/>
      <c r="GL6838" s="30"/>
      <c r="GM6838" s="30"/>
      <c r="GN6838" s="30"/>
      <c r="GO6838" s="30"/>
      <c r="GP6838" s="30"/>
      <c r="GQ6838" s="30"/>
      <c r="GR6838" s="30"/>
      <c r="GS6838" s="30"/>
      <c r="GT6838" s="30"/>
      <c r="GU6838" s="30"/>
      <c r="GV6838" s="30"/>
      <c r="GW6838" s="30"/>
      <c r="GX6838" s="30"/>
      <c r="GY6838" s="30"/>
      <c r="GZ6838" s="30"/>
      <c r="HA6838" s="30"/>
      <c r="HB6838" s="30"/>
      <c r="HC6838" s="30"/>
      <c r="HD6838" s="30"/>
      <c r="HE6838" s="30"/>
      <c r="HF6838" s="30"/>
      <c r="HG6838" s="30"/>
      <c r="HH6838" s="30"/>
      <c r="HI6838" s="30"/>
      <c r="HJ6838" s="30"/>
      <c r="HK6838" s="30"/>
      <c r="HL6838" s="30"/>
      <c r="HM6838" s="30"/>
      <c r="HN6838" s="30"/>
      <c r="HO6838" s="30"/>
      <c r="HP6838" s="30"/>
      <c r="HQ6838" s="30"/>
      <c r="HR6838" s="30"/>
      <c r="HS6838" s="30"/>
      <c r="HT6838" s="30"/>
      <c r="HU6838" s="30"/>
      <c r="HV6838" s="30"/>
      <c r="HW6838" s="30"/>
    </row>
    <row r="6839" spans="1:231" s="588" customFormat="1">
      <c r="A6839" s="87">
        <v>129</v>
      </c>
      <c r="B6839" s="545" t="s">
        <v>7929</v>
      </c>
      <c r="C6839" s="592"/>
      <c r="D6839" s="590" t="s">
        <v>1808</v>
      </c>
      <c r="E6839" s="584">
        <f t="shared" si="437"/>
        <v>2</v>
      </c>
      <c r="F6839" s="192">
        <v>2</v>
      </c>
      <c r="G6839" s="192"/>
      <c r="H6839" s="192"/>
      <c r="I6839" s="30"/>
      <c r="J6839" s="30"/>
      <c r="K6839" s="30"/>
      <c r="L6839" s="30"/>
      <c r="M6839" s="30"/>
      <c r="N6839" s="30"/>
      <c r="O6839" s="30"/>
      <c r="P6839" s="30"/>
      <c r="Q6839" s="30"/>
      <c r="R6839" s="30"/>
      <c r="S6839" s="30"/>
      <c r="T6839" s="30"/>
      <c r="U6839" s="30"/>
      <c r="V6839" s="30"/>
      <c r="W6839" s="30"/>
      <c r="X6839" s="30"/>
      <c r="Y6839" s="30"/>
      <c r="Z6839" s="30"/>
      <c r="AA6839" s="30"/>
      <c r="AB6839" s="30"/>
      <c r="AC6839" s="30"/>
      <c r="AD6839" s="30"/>
      <c r="AE6839" s="30"/>
      <c r="AF6839" s="30"/>
      <c r="AG6839" s="30"/>
      <c r="AH6839" s="30"/>
      <c r="AI6839" s="30"/>
      <c r="AJ6839" s="30"/>
      <c r="AK6839" s="30"/>
      <c r="AL6839" s="30"/>
      <c r="AM6839" s="30"/>
      <c r="AN6839" s="30"/>
      <c r="AO6839" s="30"/>
      <c r="AP6839" s="30"/>
      <c r="AQ6839" s="30"/>
      <c r="AR6839" s="30"/>
      <c r="AS6839" s="30"/>
      <c r="AT6839" s="30"/>
      <c r="AU6839" s="30"/>
      <c r="AV6839" s="30"/>
      <c r="AW6839" s="30"/>
      <c r="AX6839" s="30"/>
      <c r="AY6839" s="30"/>
      <c r="AZ6839" s="30"/>
      <c r="BA6839" s="30"/>
      <c r="BB6839" s="30"/>
      <c r="BC6839" s="30"/>
      <c r="BD6839" s="30"/>
      <c r="BE6839" s="30"/>
      <c r="BF6839" s="30"/>
      <c r="BG6839" s="30"/>
      <c r="BH6839" s="30"/>
      <c r="BI6839" s="30"/>
      <c r="BJ6839" s="30"/>
      <c r="BK6839" s="30"/>
      <c r="BL6839" s="30"/>
      <c r="BM6839" s="30"/>
      <c r="BN6839" s="30"/>
      <c r="BO6839" s="30"/>
      <c r="BP6839" s="30"/>
      <c r="BQ6839" s="30"/>
      <c r="BR6839" s="30"/>
      <c r="BS6839" s="30"/>
      <c r="BT6839" s="30"/>
      <c r="BU6839" s="30"/>
      <c r="BV6839" s="30"/>
      <c r="BW6839" s="30"/>
      <c r="BX6839" s="30"/>
      <c r="BY6839" s="30"/>
      <c r="BZ6839" s="30"/>
      <c r="CA6839" s="30"/>
      <c r="CB6839" s="30"/>
      <c r="CC6839" s="30"/>
      <c r="CD6839" s="30"/>
      <c r="CE6839" s="30"/>
      <c r="CF6839" s="30"/>
      <c r="CG6839" s="30"/>
      <c r="CH6839" s="30"/>
      <c r="CI6839" s="30"/>
      <c r="CJ6839" s="30"/>
      <c r="CK6839" s="30"/>
      <c r="CL6839" s="30"/>
      <c r="CM6839" s="30"/>
      <c r="CN6839" s="30"/>
      <c r="CO6839" s="30"/>
      <c r="CP6839" s="30"/>
      <c r="CQ6839" s="30"/>
      <c r="CR6839" s="30"/>
      <c r="CS6839" s="30"/>
      <c r="CT6839" s="30"/>
      <c r="CU6839" s="30"/>
      <c r="CV6839" s="30"/>
      <c r="CW6839" s="30"/>
      <c r="CX6839" s="30"/>
      <c r="CY6839" s="30"/>
      <c r="CZ6839" s="30"/>
      <c r="DA6839" s="30"/>
      <c r="DB6839" s="30"/>
      <c r="DC6839" s="30"/>
      <c r="DD6839" s="30"/>
      <c r="DE6839" s="30"/>
      <c r="DF6839" s="30"/>
      <c r="DG6839" s="30"/>
      <c r="DH6839" s="30"/>
      <c r="DI6839" s="30"/>
      <c r="DJ6839" s="30"/>
      <c r="DK6839" s="30"/>
      <c r="DL6839" s="30"/>
      <c r="DM6839" s="30"/>
      <c r="DN6839" s="30"/>
      <c r="DO6839" s="30"/>
      <c r="DP6839" s="30"/>
      <c r="DQ6839" s="30"/>
      <c r="DR6839" s="30"/>
      <c r="DS6839" s="30"/>
      <c r="DT6839" s="30"/>
      <c r="DU6839" s="30"/>
      <c r="DV6839" s="30"/>
      <c r="DW6839" s="30"/>
      <c r="DX6839" s="30"/>
      <c r="DY6839" s="30"/>
      <c r="DZ6839" s="30"/>
      <c r="EA6839" s="30"/>
      <c r="EB6839" s="30"/>
      <c r="EC6839" s="30"/>
      <c r="ED6839" s="30"/>
      <c r="EE6839" s="30"/>
      <c r="EF6839" s="30"/>
      <c r="EG6839" s="30"/>
      <c r="EH6839" s="30"/>
      <c r="EI6839" s="30"/>
      <c r="EJ6839" s="30"/>
      <c r="EK6839" s="30"/>
      <c r="EL6839" s="30"/>
      <c r="EM6839" s="30"/>
      <c r="EN6839" s="30"/>
      <c r="EO6839" s="30"/>
      <c r="EP6839" s="30"/>
      <c r="EQ6839" s="30"/>
      <c r="ER6839" s="30"/>
      <c r="ES6839" s="30"/>
      <c r="ET6839" s="30"/>
      <c r="EU6839" s="30"/>
      <c r="EV6839" s="30"/>
      <c r="EW6839" s="30"/>
      <c r="EX6839" s="30"/>
      <c r="EY6839" s="30"/>
      <c r="EZ6839" s="30"/>
      <c r="FA6839" s="30"/>
      <c r="FB6839" s="30"/>
      <c r="FC6839" s="30"/>
      <c r="FD6839" s="30"/>
      <c r="FE6839" s="30"/>
      <c r="FF6839" s="30"/>
      <c r="FG6839" s="30"/>
      <c r="FH6839" s="30"/>
      <c r="FI6839" s="30"/>
      <c r="FJ6839" s="30"/>
      <c r="FK6839" s="30"/>
      <c r="FL6839" s="30"/>
      <c r="FM6839" s="30"/>
      <c r="FN6839" s="30"/>
      <c r="FO6839" s="30"/>
      <c r="FP6839" s="30"/>
      <c r="FQ6839" s="30"/>
      <c r="FR6839" s="30"/>
      <c r="FS6839" s="30"/>
      <c r="FT6839" s="30"/>
      <c r="FU6839" s="30"/>
      <c r="FV6839" s="30"/>
      <c r="FW6839" s="30"/>
      <c r="FX6839" s="30"/>
      <c r="FY6839" s="30"/>
      <c r="FZ6839" s="30"/>
      <c r="GA6839" s="30"/>
      <c r="GB6839" s="30"/>
      <c r="GC6839" s="30"/>
      <c r="GD6839" s="30"/>
      <c r="GE6839" s="30"/>
      <c r="GF6839" s="30"/>
      <c r="GG6839" s="30"/>
      <c r="GH6839" s="30"/>
      <c r="GI6839" s="30"/>
      <c r="GJ6839" s="30"/>
      <c r="GK6839" s="30"/>
      <c r="GL6839" s="30"/>
      <c r="GM6839" s="30"/>
      <c r="GN6839" s="30"/>
      <c r="GO6839" s="30"/>
      <c r="GP6839" s="30"/>
      <c r="GQ6839" s="30"/>
      <c r="GR6839" s="30"/>
      <c r="GS6839" s="30"/>
      <c r="GT6839" s="30"/>
      <c r="GU6839" s="30"/>
      <c r="GV6839" s="30"/>
      <c r="GW6839" s="30"/>
      <c r="GX6839" s="30"/>
      <c r="GY6839" s="30"/>
      <c r="GZ6839" s="30"/>
      <c r="HA6839" s="30"/>
      <c r="HB6839" s="30"/>
      <c r="HC6839" s="30"/>
      <c r="HD6839" s="30"/>
      <c r="HE6839" s="30"/>
      <c r="HF6839" s="30"/>
      <c r="HG6839" s="30"/>
      <c r="HH6839" s="30"/>
      <c r="HI6839" s="30"/>
      <c r="HJ6839" s="30"/>
      <c r="HK6839" s="30"/>
      <c r="HL6839" s="30"/>
      <c r="HM6839" s="30"/>
      <c r="HN6839" s="30"/>
      <c r="HO6839" s="30"/>
      <c r="HP6839" s="30"/>
      <c r="HQ6839" s="30"/>
      <c r="HR6839" s="30"/>
      <c r="HS6839" s="30"/>
      <c r="HT6839" s="30"/>
      <c r="HU6839" s="30"/>
      <c r="HV6839" s="30"/>
      <c r="HW6839" s="30"/>
    </row>
    <row r="6840" spans="1:231" s="588" customFormat="1">
      <c r="A6840" s="87">
        <v>130</v>
      </c>
      <c r="B6840" s="545" t="s">
        <v>7930</v>
      </c>
      <c r="C6840" s="592"/>
      <c r="D6840" s="592" t="s">
        <v>7931</v>
      </c>
      <c r="E6840" s="584">
        <f t="shared" si="437"/>
        <v>2</v>
      </c>
      <c r="F6840" s="192">
        <v>2</v>
      </c>
      <c r="G6840" s="192"/>
      <c r="H6840" s="192"/>
      <c r="I6840" s="30"/>
      <c r="J6840" s="30"/>
      <c r="K6840" s="30"/>
      <c r="L6840" s="30"/>
      <c r="M6840" s="30"/>
      <c r="N6840" s="30"/>
      <c r="O6840" s="30"/>
      <c r="P6840" s="30"/>
      <c r="Q6840" s="30"/>
      <c r="R6840" s="30"/>
      <c r="S6840" s="30"/>
      <c r="T6840" s="30"/>
      <c r="U6840" s="30"/>
      <c r="V6840" s="30"/>
      <c r="W6840" s="30"/>
      <c r="X6840" s="30"/>
      <c r="Y6840" s="30"/>
      <c r="Z6840" s="30"/>
      <c r="AA6840" s="30"/>
      <c r="AB6840" s="30"/>
      <c r="AC6840" s="30"/>
      <c r="AD6840" s="30"/>
      <c r="AE6840" s="30"/>
      <c r="AF6840" s="30"/>
      <c r="AG6840" s="30"/>
      <c r="AH6840" s="30"/>
      <c r="AI6840" s="30"/>
      <c r="AJ6840" s="30"/>
      <c r="AK6840" s="30"/>
      <c r="AL6840" s="30"/>
      <c r="AM6840" s="30"/>
      <c r="AN6840" s="30"/>
      <c r="AO6840" s="30"/>
      <c r="AP6840" s="30"/>
      <c r="AQ6840" s="30"/>
      <c r="AR6840" s="30"/>
      <c r="AS6840" s="30"/>
      <c r="AT6840" s="30"/>
      <c r="AU6840" s="30"/>
      <c r="AV6840" s="30"/>
      <c r="AW6840" s="30"/>
      <c r="AX6840" s="30"/>
      <c r="AY6840" s="30"/>
      <c r="AZ6840" s="30"/>
      <c r="BA6840" s="30"/>
      <c r="BB6840" s="30"/>
      <c r="BC6840" s="30"/>
      <c r="BD6840" s="30"/>
      <c r="BE6840" s="30"/>
      <c r="BF6840" s="30"/>
      <c r="BG6840" s="30"/>
      <c r="BH6840" s="30"/>
      <c r="BI6840" s="30"/>
      <c r="BJ6840" s="30"/>
      <c r="BK6840" s="30"/>
      <c r="BL6840" s="30"/>
      <c r="BM6840" s="30"/>
      <c r="BN6840" s="30"/>
      <c r="BO6840" s="30"/>
      <c r="BP6840" s="30"/>
      <c r="BQ6840" s="30"/>
      <c r="BR6840" s="30"/>
      <c r="BS6840" s="30"/>
      <c r="BT6840" s="30"/>
      <c r="BU6840" s="30"/>
      <c r="BV6840" s="30"/>
      <c r="BW6840" s="30"/>
      <c r="BX6840" s="30"/>
      <c r="BY6840" s="30"/>
      <c r="BZ6840" s="30"/>
      <c r="CA6840" s="30"/>
      <c r="CB6840" s="30"/>
      <c r="CC6840" s="30"/>
      <c r="CD6840" s="30"/>
      <c r="CE6840" s="30"/>
      <c r="CF6840" s="30"/>
      <c r="CG6840" s="30"/>
      <c r="CH6840" s="30"/>
      <c r="CI6840" s="30"/>
      <c r="CJ6840" s="30"/>
      <c r="CK6840" s="30"/>
      <c r="CL6840" s="30"/>
      <c r="CM6840" s="30"/>
      <c r="CN6840" s="30"/>
      <c r="CO6840" s="30"/>
      <c r="CP6840" s="30"/>
      <c r="CQ6840" s="30"/>
      <c r="CR6840" s="30"/>
      <c r="CS6840" s="30"/>
      <c r="CT6840" s="30"/>
      <c r="CU6840" s="30"/>
      <c r="CV6840" s="30"/>
      <c r="CW6840" s="30"/>
      <c r="CX6840" s="30"/>
      <c r="CY6840" s="30"/>
      <c r="CZ6840" s="30"/>
      <c r="DA6840" s="30"/>
      <c r="DB6840" s="30"/>
      <c r="DC6840" s="30"/>
      <c r="DD6840" s="30"/>
      <c r="DE6840" s="30"/>
      <c r="DF6840" s="30"/>
      <c r="DG6840" s="30"/>
      <c r="DH6840" s="30"/>
      <c r="DI6840" s="30"/>
      <c r="DJ6840" s="30"/>
      <c r="DK6840" s="30"/>
      <c r="DL6840" s="30"/>
      <c r="DM6840" s="30"/>
      <c r="DN6840" s="30"/>
      <c r="DO6840" s="30"/>
      <c r="DP6840" s="30"/>
      <c r="DQ6840" s="30"/>
      <c r="DR6840" s="30"/>
      <c r="DS6840" s="30"/>
      <c r="DT6840" s="30"/>
      <c r="DU6840" s="30"/>
      <c r="DV6840" s="30"/>
      <c r="DW6840" s="30"/>
      <c r="DX6840" s="30"/>
      <c r="DY6840" s="30"/>
      <c r="DZ6840" s="30"/>
      <c r="EA6840" s="30"/>
      <c r="EB6840" s="30"/>
      <c r="EC6840" s="30"/>
      <c r="ED6840" s="30"/>
      <c r="EE6840" s="30"/>
      <c r="EF6840" s="30"/>
      <c r="EG6840" s="30"/>
      <c r="EH6840" s="30"/>
      <c r="EI6840" s="30"/>
      <c r="EJ6840" s="30"/>
      <c r="EK6840" s="30"/>
      <c r="EL6840" s="30"/>
      <c r="EM6840" s="30"/>
      <c r="EN6840" s="30"/>
      <c r="EO6840" s="30"/>
      <c r="EP6840" s="30"/>
      <c r="EQ6840" s="30"/>
      <c r="ER6840" s="30"/>
      <c r="ES6840" s="30"/>
      <c r="ET6840" s="30"/>
      <c r="EU6840" s="30"/>
      <c r="EV6840" s="30"/>
      <c r="EW6840" s="30"/>
      <c r="EX6840" s="30"/>
      <c r="EY6840" s="30"/>
      <c r="EZ6840" s="30"/>
      <c r="FA6840" s="30"/>
      <c r="FB6840" s="30"/>
      <c r="FC6840" s="30"/>
      <c r="FD6840" s="30"/>
      <c r="FE6840" s="30"/>
      <c r="FF6840" s="30"/>
      <c r="FG6840" s="30"/>
      <c r="FH6840" s="30"/>
      <c r="FI6840" s="30"/>
      <c r="FJ6840" s="30"/>
      <c r="FK6840" s="30"/>
      <c r="FL6840" s="30"/>
      <c r="FM6840" s="30"/>
      <c r="FN6840" s="30"/>
      <c r="FO6840" s="30"/>
      <c r="FP6840" s="30"/>
      <c r="FQ6840" s="30"/>
      <c r="FR6840" s="30"/>
      <c r="FS6840" s="30"/>
      <c r="FT6840" s="30"/>
      <c r="FU6840" s="30"/>
      <c r="FV6840" s="30"/>
      <c r="FW6840" s="30"/>
      <c r="FX6840" s="30"/>
      <c r="FY6840" s="30"/>
      <c r="FZ6840" s="30"/>
      <c r="GA6840" s="30"/>
      <c r="GB6840" s="30"/>
      <c r="GC6840" s="30"/>
      <c r="GD6840" s="30"/>
      <c r="GE6840" s="30"/>
      <c r="GF6840" s="30"/>
      <c r="GG6840" s="30"/>
      <c r="GH6840" s="30"/>
      <c r="GI6840" s="30"/>
      <c r="GJ6840" s="30"/>
      <c r="GK6840" s="30"/>
      <c r="GL6840" s="30"/>
      <c r="GM6840" s="30"/>
      <c r="GN6840" s="30"/>
      <c r="GO6840" s="30"/>
      <c r="GP6840" s="30"/>
      <c r="GQ6840" s="30"/>
      <c r="GR6840" s="30"/>
      <c r="GS6840" s="30"/>
      <c r="GT6840" s="30"/>
      <c r="GU6840" s="30"/>
      <c r="GV6840" s="30"/>
      <c r="GW6840" s="30"/>
      <c r="GX6840" s="30"/>
      <c r="GY6840" s="30"/>
      <c r="GZ6840" s="30"/>
      <c r="HA6840" s="30"/>
      <c r="HB6840" s="30"/>
      <c r="HC6840" s="30"/>
      <c r="HD6840" s="30"/>
      <c r="HE6840" s="30"/>
      <c r="HF6840" s="30"/>
      <c r="HG6840" s="30"/>
      <c r="HH6840" s="30"/>
      <c r="HI6840" s="30"/>
      <c r="HJ6840" s="30"/>
      <c r="HK6840" s="30"/>
      <c r="HL6840" s="30"/>
      <c r="HM6840" s="30"/>
      <c r="HN6840" s="30"/>
      <c r="HO6840" s="30"/>
      <c r="HP6840" s="30"/>
      <c r="HQ6840" s="30"/>
      <c r="HR6840" s="30"/>
      <c r="HS6840" s="30"/>
      <c r="HT6840" s="30"/>
      <c r="HU6840" s="30"/>
      <c r="HV6840" s="30"/>
      <c r="HW6840" s="30"/>
    </row>
    <row r="6841" spans="1:231" s="588" customFormat="1">
      <c r="A6841" s="87">
        <v>131</v>
      </c>
      <c r="B6841" s="612" t="s">
        <v>7932</v>
      </c>
      <c r="C6841" s="613"/>
      <c r="D6841" s="599" t="s">
        <v>1808</v>
      </c>
      <c r="E6841" s="584">
        <f t="shared" si="437"/>
        <v>0</v>
      </c>
      <c r="F6841" s="600"/>
      <c r="G6841" s="600"/>
      <c r="H6841" s="600"/>
      <c r="I6841" s="30"/>
      <c r="J6841" s="30"/>
      <c r="K6841" s="30"/>
      <c r="L6841" s="30"/>
      <c r="M6841" s="30"/>
      <c r="N6841" s="30"/>
      <c r="O6841" s="30"/>
      <c r="P6841" s="30"/>
      <c r="Q6841" s="30"/>
      <c r="R6841" s="30"/>
      <c r="S6841" s="30"/>
      <c r="T6841" s="30"/>
      <c r="U6841" s="30"/>
      <c r="V6841" s="30"/>
      <c r="W6841" s="30"/>
      <c r="X6841" s="30"/>
      <c r="Y6841" s="30"/>
      <c r="Z6841" s="30"/>
      <c r="AA6841" s="30"/>
      <c r="AB6841" s="30"/>
      <c r="AC6841" s="30"/>
      <c r="AD6841" s="30"/>
      <c r="AE6841" s="30"/>
      <c r="AF6841" s="30"/>
      <c r="AG6841" s="30"/>
      <c r="AH6841" s="30"/>
      <c r="AI6841" s="30"/>
      <c r="AJ6841" s="30"/>
      <c r="AK6841" s="30"/>
      <c r="AL6841" s="30"/>
      <c r="AM6841" s="30"/>
      <c r="AN6841" s="30"/>
      <c r="AO6841" s="30"/>
      <c r="AP6841" s="30"/>
      <c r="AQ6841" s="30"/>
      <c r="AR6841" s="30"/>
      <c r="AS6841" s="30"/>
      <c r="AT6841" s="30"/>
      <c r="AU6841" s="30"/>
      <c r="AV6841" s="30"/>
      <c r="AW6841" s="30"/>
      <c r="AX6841" s="30"/>
      <c r="AY6841" s="30"/>
      <c r="AZ6841" s="30"/>
      <c r="BA6841" s="30"/>
      <c r="BB6841" s="30"/>
      <c r="BC6841" s="30"/>
      <c r="BD6841" s="30"/>
      <c r="BE6841" s="30"/>
      <c r="BF6841" s="30"/>
      <c r="BG6841" s="30"/>
      <c r="BH6841" s="30"/>
      <c r="BI6841" s="30"/>
      <c r="BJ6841" s="30"/>
      <c r="BK6841" s="30"/>
      <c r="BL6841" s="30"/>
      <c r="BM6841" s="30"/>
      <c r="BN6841" s="30"/>
      <c r="BO6841" s="30"/>
      <c r="BP6841" s="30"/>
      <c r="BQ6841" s="30"/>
      <c r="BR6841" s="30"/>
      <c r="BS6841" s="30"/>
      <c r="BT6841" s="30"/>
      <c r="BU6841" s="30"/>
      <c r="BV6841" s="30"/>
      <c r="BW6841" s="30"/>
      <c r="BX6841" s="30"/>
      <c r="BY6841" s="30"/>
      <c r="BZ6841" s="30"/>
      <c r="CA6841" s="30"/>
      <c r="CB6841" s="30"/>
      <c r="CC6841" s="30"/>
      <c r="CD6841" s="30"/>
      <c r="CE6841" s="30"/>
      <c r="CF6841" s="30"/>
      <c r="CG6841" s="30"/>
      <c r="CH6841" s="30"/>
      <c r="CI6841" s="30"/>
      <c r="CJ6841" s="30"/>
      <c r="CK6841" s="30"/>
      <c r="CL6841" s="30"/>
      <c r="CM6841" s="30"/>
      <c r="CN6841" s="30"/>
      <c r="CO6841" s="30"/>
      <c r="CP6841" s="30"/>
      <c r="CQ6841" s="30"/>
      <c r="CR6841" s="30"/>
      <c r="CS6841" s="30"/>
      <c r="CT6841" s="30"/>
      <c r="CU6841" s="30"/>
      <c r="CV6841" s="30"/>
      <c r="CW6841" s="30"/>
      <c r="CX6841" s="30"/>
      <c r="CY6841" s="30"/>
      <c r="CZ6841" s="30"/>
      <c r="DA6841" s="30"/>
      <c r="DB6841" s="30"/>
      <c r="DC6841" s="30"/>
      <c r="DD6841" s="30"/>
      <c r="DE6841" s="30"/>
      <c r="DF6841" s="30"/>
      <c r="DG6841" s="30"/>
      <c r="DH6841" s="30"/>
      <c r="DI6841" s="30"/>
      <c r="DJ6841" s="30"/>
      <c r="DK6841" s="30"/>
      <c r="DL6841" s="30"/>
      <c r="DM6841" s="30"/>
      <c r="DN6841" s="30"/>
      <c r="DO6841" s="30"/>
      <c r="DP6841" s="30"/>
      <c r="DQ6841" s="30"/>
      <c r="DR6841" s="30"/>
      <c r="DS6841" s="30"/>
      <c r="DT6841" s="30"/>
      <c r="DU6841" s="30"/>
      <c r="DV6841" s="30"/>
      <c r="DW6841" s="30"/>
      <c r="DX6841" s="30"/>
      <c r="DY6841" s="30"/>
      <c r="DZ6841" s="30"/>
      <c r="EA6841" s="30"/>
      <c r="EB6841" s="30"/>
      <c r="EC6841" s="30"/>
      <c r="ED6841" s="30"/>
      <c r="EE6841" s="30"/>
      <c r="EF6841" s="30"/>
      <c r="EG6841" s="30"/>
      <c r="EH6841" s="30"/>
      <c r="EI6841" s="30"/>
      <c r="EJ6841" s="30"/>
      <c r="EK6841" s="30"/>
      <c r="EL6841" s="30"/>
      <c r="EM6841" s="30"/>
      <c r="EN6841" s="30"/>
      <c r="EO6841" s="30"/>
      <c r="EP6841" s="30"/>
      <c r="EQ6841" s="30"/>
      <c r="ER6841" s="30"/>
      <c r="ES6841" s="30"/>
      <c r="ET6841" s="30"/>
      <c r="EU6841" s="30"/>
      <c r="EV6841" s="30"/>
      <c r="EW6841" s="30"/>
      <c r="EX6841" s="30"/>
      <c r="EY6841" s="30"/>
      <c r="EZ6841" s="30"/>
      <c r="FA6841" s="30"/>
      <c r="FB6841" s="30"/>
      <c r="FC6841" s="30"/>
      <c r="FD6841" s="30"/>
      <c r="FE6841" s="30"/>
      <c r="FF6841" s="30"/>
      <c r="FG6841" s="30"/>
      <c r="FH6841" s="30"/>
      <c r="FI6841" s="30"/>
      <c r="FJ6841" s="30"/>
      <c r="FK6841" s="30"/>
      <c r="FL6841" s="30"/>
      <c r="FM6841" s="30"/>
      <c r="FN6841" s="30"/>
      <c r="FO6841" s="30"/>
      <c r="FP6841" s="30"/>
      <c r="FQ6841" s="30"/>
      <c r="FR6841" s="30"/>
      <c r="FS6841" s="30"/>
      <c r="FT6841" s="30"/>
      <c r="FU6841" s="30"/>
      <c r="FV6841" s="30"/>
      <c r="FW6841" s="30"/>
      <c r="FX6841" s="30"/>
      <c r="FY6841" s="30"/>
      <c r="FZ6841" s="30"/>
      <c r="GA6841" s="30"/>
      <c r="GB6841" s="30"/>
      <c r="GC6841" s="30"/>
      <c r="GD6841" s="30"/>
      <c r="GE6841" s="30"/>
      <c r="GF6841" s="30"/>
      <c r="GG6841" s="30"/>
      <c r="GH6841" s="30"/>
      <c r="GI6841" s="30"/>
      <c r="GJ6841" s="30"/>
      <c r="GK6841" s="30"/>
      <c r="GL6841" s="30"/>
      <c r="GM6841" s="30"/>
      <c r="GN6841" s="30"/>
      <c r="GO6841" s="30"/>
      <c r="GP6841" s="30"/>
      <c r="GQ6841" s="30"/>
      <c r="GR6841" s="30"/>
      <c r="GS6841" s="30"/>
      <c r="GT6841" s="30"/>
      <c r="GU6841" s="30"/>
      <c r="GV6841" s="30"/>
      <c r="GW6841" s="30"/>
      <c r="GX6841" s="30"/>
      <c r="GY6841" s="30"/>
      <c r="GZ6841" s="30"/>
      <c r="HA6841" s="30"/>
      <c r="HB6841" s="30"/>
      <c r="HC6841" s="30"/>
      <c r="HD6841" s="30"/>
      <c r="HE6841" s="30"/>
      <c r="HF6841" s="30"/>
      <c r="HG6841" s="30"/>
      <c r="HH6841" s="30"/>
      <c r="HI6841" s="30"/>
      <c r="HJ6841" s="30"/>
      <c r="HK6841" s="30"/>
      <c r="HL6841" s="30"/>
      <c r="HM6841" s="30"/>
      <c r="HN6841" s="30"/>
      <c r="HO6841" s="30"/>
      <c r="HP6841" s="30"/>
      <c r="HQ6841" s="30"/>
      <c r="HR6841" s="30"/>
      <c r="HS6841" s="30"/>
      <c r="HT6841" s="30"/>
      <c r="HU6841" s="30"/>
      <c r="HV6841" s="30"/>
      <c r="HW6841" s="30"/>
    </row>
    <row r="6842" spans="1:231" s="588" customFormat="1" ht="28.5" customHeight="1">
      <c r="A6842" s="593"/>
      <c r="B6842" s="900" t="s">
        <v>7933</v>
      </c>
      <c r="C6842" s="901"/>
      <c r="D6842" s="901"/>
      <c r="E6842" s="901"/>
      <c r="F6842" s="901"/>
      <c r="G6842" s="901"/>
      <c r="H6842" s="901"/>
      <c r="I6842" s="30"/>
      <c r="J6842" s="30"/>
      <c r="K6842" s="30"/>
      <c r="L6842" s="30"/>
      <c r="M6842" s="30"/>
      <c r="N6842" s="30"/>
      <c r="O6842" s="30"/>
      <c r="P6842" s="30"/>
      <c r="Q6842" s="30"/>
      <c r="R6842" s="30"/>
      <c r="S6842" s="30"/>
      <c r="T6842" s="30"/>
      <c r="U6842" s="30"/>
      <c r="V6842" s="30"/>
      <c r="W6842" s="30"/>
      <c r="X6842" s="30"/>
      <c r="Y6842" s="30"/>
      <c r="Z6842" s="30"/>
      <c r="AA6842" s="30"/>
      <c r="AB6842" s="30"/>
      <c r="AC6842" s="30"/>
      <c r="AD6842" s="30"/>
      <c r="AE6842" s="30"/>
      <c r="AF6842" s="30"/>
      <c r="AG6842" s="30"/>
      <c r="AH6842" s="30"/>
      <c r="AI6842" s="30"/>
      <c r="AJ6842" s="30"/>
      <c r="AK6842" s="30"/>
      <c r="AL6842" s="30"/>
      <c r="AM6842" s="30"/>
      <c r="AN6842" s="30"/>
      <c r="AO6842" s="30"/>
      <c r="AP6842" s="30"/>
      <c r="AQ6842" s="30"/>
      <c r="AR6842" s="30"/>
      <c r="AS6842" s="30"/>
      <c r="AT6842" s="30"/>
      <c r="AU6842" s="30"/>
      <c r="AV6842" s="30"/>
      <c r="AW6842" s="30"/>
      <c r="AX6842" s="30"/>
      <c r="AY6842" s="30"/>
      <c r="AZ6842" s="30"/>
      <c r="BA6842" s="30"/>
      <c r="BB6842" s="30"/>
      <c r="BC6842" s="30"/>
      <c r="BD6842" s="30"/>
      <c r="BE6842" s="30"/>
      <c r="BF6842" s="30"/>
      <c r="BG6842" s="30"/>
      <c r="BH6842" s="30"/>
      <c r="BI6842" s="30"/>
      <c r="BJ6842" s="30"/>
      <c r="BK6842" s="30"/>
      <c r="BL6842" s="30"/>
      <c r="BM6842" s="30"/>
      <c r="BN6842" s="30"/>
      <c r="BO6842" s="30"/>
      <c r="BP6842" s="30"/>
      <c r="BQ6842" s="30"/>
      <c r="BR6842" s="30"/>
      <c r="BS6842" s="30"/>
      <c r="BT6842" s="30"/>
      <c r="BU6842" s="30"/>
      <c r="BV6842" s="30"/>
      <c r="BW6842" s="30"/>
      <c r="BX6842" s="30"/>
      <c r="BY6842" s="30"/>
      <c r="BZ6842" s="30"/>
      <c r="CA6842" s="30"/>
      <c r="CB6842" s="30"/>
      <c r="CC6842" s="30"/>
      <c r="CD6842" s="30"/>
      <c r="CE6842" s="30"/>
      <c r="CF6842" s="30"/>
      <c r="CG6842" s="30"/>
      <c r="CH6842" s="30"/>
      <c r="CI6842" s="30"/>
      <c r="CJ6842" s="30"/>
      <c r="CK6842" s="30"/>
      <c r="CL6842" s="30"/>
      <c r="CM6842" s="30"/>
      <c r="CN6842" s="30"/>
      <c r="CO6842" s="30"/>
      <c r="CP6842" s="30"/>
      <c r="CQ6842" s="30"/>
      <c r="CR6842" s="30"/>
      <c r="CS6842" s="30"/>
      <c r="CT6842" s="30"/>
      <c r="CU6842" s="30"/>
      <c r="CV6842" s="30"/>
      <c r="CW6842" s="30"/>
      <c r="CX6842" s="30"/>
      <c r="CY6842" s="30"/>
      <c r="CZ6842" s="30"/>
      <c r="DA6842" s="30"/>
      <c r="DB6842" s="30"/>
      <c r="DC6842" s="30"/>
      <c r="DD6842" s="30"/>
      <c r="DE6842" s="30"/>
      <c r="DF6842" s="30"/>
      <c r="DG6842" s="30"/>
      <c r="DH6842" s="30"/>
      <c r="DI6842" s="30"/>
      <c r="DJ6842" s="30"/>
      <c r="DK6842" s="30"/>
      <c r="DL6842" s="30"/>
      <c r="DM6842" s="30"/>
      <c r="DN6842" s="30"/>
      <c r="DO6842" s="30"/>
      <c r="DP6842" s="30"/>
      <c r="DQ6842" s="30"/>
      <c r="DR6842" s="30"/>
      <c r="DS6842" s="30"/>
      <c r="DT6842" s="30"/>
      <c r="DU6842" s="30"/>
      <c r="DV6842" s="30"/>
      <c r="DW6842" s="30"/>
      <c r="DX6842" s="30"/>
      <c r="DY6842" s="30"/>
      <c r="DZ6842" s="30"/>
      <c r="EA6842" s="30"/>
      <c r="EB6842" s="30"/>
      <c r="EC6842" s="30"/>
      <c r="ED6842" s="30"/>
      <c r="EE6842" s="30"/>
      <c r="EF6842" s="30"/>
      <c r="EG6842" s="30"/>
      <c r="EH6842" s="30"/>
      <c r="EI6842" s="30"/>
      <c r="EJ6842" s="30"/>
      <c r="EK6842" s="30"/>
      <c r="EL6842" s="30"/>
      <c r="EM6842" s="30"/>
      <c r="EN6842" s="30"/>
      <c r="EO6842" s="30"/>
      <c r="EP6842" s="30"/>
      <c r="EQ6842" s="30"/>
      <c r="ER6842" s="30"/>
      <c r="ES6842" s="30"/>
      <c r="ET6842" s="30"/>
      <c r="EU6842" s="30"/>
      <c r="EV6842" s="30"/>
      <c r="EW6842" s="30"/>
      <c r="EX6842" s="30"/>
      <c r="EY6842" s="30"/>
      <c r="EZ6842" s="30"/>
      <c r="FA6842" s="30"/>
      <c r="FB6842" s="30"/>
      <c r="FC6842" s="30"/>
      <c r="FD6842" s="30"/>
      <c r="FE6842" s="30"/>
      <c r="FF6842" s="30"/>
      <c r="FG6842" s="30"/>
      <c r="FH6842" s="30"/>
      <c r="FI6842" s="30"/>
      <c r="FJ6842" s="30"/>
      <c r="FK6842" s="30"/>
      <c r="FL6842" s="30"/>
      <c r="FM6842" s="30"/>
      <c r="FN6842" s="30"/>
      <c r="FO6842" s="30"/>
      <c r="FP6842" s="30"/>
      <c r="FQ6842" s="30"/>
      <c r="FR6842" s="30"/>
      <c r="FS6842" s="30"/>
      <c r="FT6842" s="30"/>
      <c r="FU6842" s="30"/>
      <c r="FV6842" s="30"/>
      <c r="FW6842" s="30"/>
      <c r="FX6842" s="30"/>
      <c r="FY6842" s="30"/>
      <c r="FZ6842" s="30"/>
      <c r="GA6842" s="30"/>
      <c r="GB6842" s="30"/>
      <c r="GC6842" s="30"/>
      <c r="GD6842" s="30"/>
      <c r="GE6842" s="30"/>
      <c r="GF6842" s="30"/>
      <c r="GG6842" s="30"/>
      <c r="GH6842" s="30"/>
      <c r="GI6842" s="30"/>
      <c r="GJ6842" s="30"/>
      <c r="GK6842" s="30"/>
      <c r="GL6842" s="30"/>
      <c r="GM6842" s="30"/>
      <c r="GN6842" s="30"/>
      <c r="GO6842" s="30"/>
      <c r="GP6842" s="30"/>
      <c r="GQ6842" s="30"/>
      <c r="GR6842" s="30"/>
      <c r="GS6842" s="30"/>
      <c r="GT6842" s="30"/>
      <c r="GU6842" s="30"/>
      <c r="GV6842" s="30"/>
      <c r="GW6842" s="30"/>
      <c r="GX6842" s="30"/>
      <c r="GY6842" s="30"/>
      <c r="GZ6842" s="30"/>
      <c r="HA6842" s="30"/>
      <c r="HB6842" s="30"/>
      <c r="HC6842" s="30"/>
      <c r="HD6842" s="30"/>
      <c r="HE6842" s="30"/>
      <c r="HF6842" s="30"/>
      <c r="HG6842" s="30"/>
      <c r="HH6842" s="30"/>
      <c r="HI6842" s="30"/>
      <c r="HJ6842" s="30"/>
      <c r="HK6842" s="30"/>
      <c r="HL6842" s="30"/>
      <c r="HM6842" s="30"/>
      <c r="HN6842" s="30"/>
      <c r="HO6842" s="30"/>
      <c r="HP6842" s="30"/>
      <c r="HQ6842" s="30"/>
      <c r="HR6842" s="30"/>
      <c r="HS6842" s="30"/>
      <c r="HT6842" s="30"/>
      <c r="HU6842" s="30"/>
      <c r="HV6842" s="30"/>
      <c r="HW6842" s="30"/>
    </row>
    <row r="6843" spans="1:231" s="588" customFormat="1">
      <c r="A6843" s="87">
        <v>132</v>
      </c>
      <c r="B6843" s="614" t="s">
        <v>7934</v>
      </c>
      <c r="C6843" s="590"/>
      <c r="D6843" s="590" t="s">
        <v>1808</v>
      </c>
      <c r="E6843" s="584">
        <f t="shared" ref="E6843:E6849" si="438">+F6843+G6843+H6843</f>
        <v>33</v>
      </c>
      <c r="F6843" s="192">
        <v>33</v>
      </c>
      <c r="G6843" s="192"/>
      <c r="H6843" s="192"/>
      <c r="I6843" s="30"/>
      <c r="J6843" s="30"/>
      <c r="K6843" s="30"/>
      <c r="L6843" s="30"/>
      <c r="M6843" s="30"/>
      <c r="N6843" s="30"/>
      <c r="O6843" s="30"/>
      <c r="P6843" s="30"/>
      <c r="Q6843" s="30"/>
      <c r="R6843" s="30"/>
      <c r="S6843" s="30"/>
      <c r="T6843" s="30"/>
      <c r="U6843" s="30"/>
      <c r="V6843" s="30"/>
      <c r="W6843" s="30"/>
      <c r="X6843" s="30"/>
      <c r="Y6843" s="30"/>
      <c r="Z6843" s="30"/>
      <c r="AA6843" s="30"/>
      <c r="AB6843" s="30"/>
      <c r="AC6843" s="30"/>
      <c r="AD6843" s="30"/>
      <c r="AE6843" s="30"/>
      <c r="AF6843" s="30"/>
      <c r="AG6843" s="30"/>
      <c r="AH6843" s="30"/>
      <c r="AI6843" s="30"/>
      <c r="AJ6843" s="30"/>
      <c r="AK6843" s="30"/>
      <c r="AL6843" s="30"/>
      <c r="AM6843" s="30"/>
      <c r="AN6843" s="30"/>
      <c r="AO6843" s="30"/>
      <c r="AP6843" s="30"/>
      <c r="AQ6843" s="30"/>
      <c r="AR6843" s="30"/>
      <c r="AS6843" s="30"/>
      <c r="AT6843" s="30"/>
      <c r="AU6843" s="30"/>
      <c r="AV6843" s="30"/>
      <c r="AW6843" s="30"/>
      <c r="AX6843" s="30"/>
      <c r="AY6843" s="30"/>
      <c r="AZ6843" s="30"/>
      <c r="BA6843" s="30"/>
      <c r="BB6843" s="30"/>
      <c r="BC6843" s="30"/>
      <c r="BD6843" s="30"/>
      <c r="BE6843" s="30"/>
      <c r="BF6843" s="30"/>
      <c r="BG6843" s="30"/>
      <c r="BH6843" s="30"/>
      <c r="BI6843" s="30"/>
      <c r="BJ6843" s="30"/>
      <c r="BK6843" s="30"/>
      <c r="BL6843" s="30"/>
      <c r="BM6843" s="30"/>
      <c r="BN6843" s="30"/>
      <c r="BO6843" s="30"/>
      <c r="BP6843" s="30"/>
      <c r="BQ6843" s="30"/>
      <c r="BR6843" s="30"/>
      <c r="BS6843" s="30"/>
      <c r="BT6843" s="30"/>
      <c r="BU6843" s="30"/>
      <c r="BV6843" s="30"/>
      <c r="BW6843" s="30"/>
      <c r="BX6843" s="30"/>
      <c r="BY6843" s="30"/>
      <c r="BZ6843" s="30"/>
      <c r="CA6843" s="30"/>
      <c r="CB6843" s="30"/>
      <c r="CC6843" s="30"/>
      <c r="CD6843" s="30"/>
      <c r="CE6843" s="30"/>
      <c r="CF6843" s="30"/>
      <c r="CG6843" s="30"/>
      <c r="CH6843" s="30"/>
      <c r="CI6843" s="30"/>
      <c r="CJ6843" s="30"/>
      <c r="CK6843" s="30"/>
      <c r="CL6843" s="30"/>
      <c r="CM6843" s="30"/>
      <c r="CN6843" s="30"/>
      <c r="CO6843" s="30"/>
      <c r="CP6843" s="30"/>
      <c r="CQ6843" s="30"/>
      <c r="CR6843" s="30"/>
      <c r="CS6843" s="30"/>
      <c r="CT6843" s="30"/>
      <c r="CU6843" s="30"/>
      <c r="CV6843" s="30"/>
      <c r="CW6843" s="30"/>
      <c r="CX6843" s="30"/>
      <c r="CY6843" s="30"/>
      <c r="CZ6843" s="30"/>
      <c r="DA6843" s="30"/>
      <c r="DB6843" s="30"/>
      <c r="DC6843" s="30"/>
      <c r="DD6843" s="30"/>
      <c r="DE6843" s="30"/>
      <c r="DF6843" s="30"/>
      <c r="DG6843" s="30"/>
      <c r="DH6843" s="30"/>
      <c r="DI6843" s="30"/>
      <c r="DJ6843" s="30"/>
      <c r="DK6843" s="30"/>
      <c r="DL6843" s="30"/>
      <c r="DM6843" s="30"/>
      <c r="DN6843" s="30"/>
      <c r="DO6843" s="30"/>
      <c r="DP6843" s="30"/>
      <c r="DQ6843" s="30"/>
      <c r="DR6843" s="30"/>
      <c r="DS6843" s="30"/>
      <c r="DT6843" s="30"/>
      <c r="DU6843" s="30"/>
      <c r="DV6843" s="30"/>
      <c r="DW6843" s="30"/>
      <c r="DX6843" s="30"/>
      <c r="DY6843" s="30"/>
      <c r="DZ6843" s="30"/>
      <c r="EA6843" s="30"/>
      <c r="EB6843" s="30"/>
      <c r="EC6843" s="30"/>
      <c r="ED6843" s="30"/>
      <c r="EE6843" s="30"/>
      <c r="EF6843" s="30"/>
      <c r="EG6843" s="30"/>
      <c r="EH6843" s="30"/>
      <c r="EI6843" s="30"/>
      <c r="EJ6843" s="30"/>
      <c r="EK6843" s="30"/>
      <c r="EL6843" s="30"/>
      <c r="EM6843" s="30"/>
      <c r="EN6843" s="30"/>
      <c r="EO6843" s="30"/>
      <c r="EP6843" s="30"/>
      <c r="EQ6843" s="30"/>
      <c r="ER6843" s="30"/>
      <c r="ES6843" s="30"/>
      <c r="ET6843" s="30"/>
      <c r="EU6843" s="30"/>
      <c r="EV6843" s="30"/>
      <c r="EW6843" s="30"/>
      <c r="EX6843" s="30"/>
      <c r="EY6843" s="30"/>
      <c r="EZ6843" s="30"/>
      <c r="FA6843" s="30"/>
      <c r="FB6843" s="30"/>
      <c r="FC6843" s="30"/>
      <c r="FD6843" s="30"/>
      <c r="FE6843" s="30"/>
      <c r="FF6843" s="30"/>
      <c r="FG6843" s="30"/>
      <c r="FH6843" s="30"/>
      <c r="FI6843" s="30"/>
      <c r="FJ6843" s="30"/>
      <c r="FK6843" s="30"/>
      <c r="FL6843" s="30"/>
      <c r="FM6843" s="30"/>
      <c r="FN6843" s="30"/>
      <c r="FO6843" s="30"/>
      <c r="FP6843" s="30"/>
      <c r="FQ6843" s="30"/>
      <c r="FR6843" s="30"/>
      <c r="FS6843" s="30"/>
      <c r="FT6843" s="30"/>
      <c r="FU6843" s="30"/>
      <c r="FV6843" s="30"/>
      <c r="FW6843" s="30"/>
      <c r="FX6843" s="30"/>
      <c r="FY6843" s="30"/>
      <c r="FZ6843" s="30"/>
      <c r="GA6843" s="30"/>
      <c r="GB6843" s="30"/>
      <c r="GC6843" s="30"/>
      <c r="GD6843" s="30"/>
      <c r="GE6843" s="30"/>
      <c r="GF6843" s="30"/>
      <c r="GG6843" s="30"/>
      <c r="GH6843" s="30"/>
      <c r="GI6843" s="30"/>
      <c r="GJ6843" s="30"/>
      <c r="GK6843" s="30"/>
      <c r="GL6843" s="30"/>
      <c r="GM6843" s="30"/>
      <c r="GN6843" s="30"/>
      <c r="GO6843" s="30"/>
      <c r="GP6843" s="30"/>
      <c r="GQ6843" s="30"/>
      <c r="GR6843" s="30"/>
      <c r="GS6843" s="30"/>
      <c r="GT6843" s="30"/>
      <c r="GU6843" s="30"/>
      <c r="GV6843" s="30"/>
      <c r="GW6843" s="30"/>
      <c r="GX6843" s="30"/>
      <c r="GY6843" s="30"/>
      <c r="GZ6843" s="30"/>
      <c r="HA6843" s="30"/>
      <c r="HB6843" s="30"/>
      <c r="HC6843" s="30"/>
      <c r="HD6843" s="30"/>
      <c r="HE6843" s="30"/>
      <c r="HF6843" s="30"/>
      <c r="HG6843" s="30"/>
      <c r="HH6843" s="30"/>
      <c r="HI6843" s="30"/>
      <c r="HJ6843" s="30"/>
      <c r="HK6843" s="30"/>
      <c r="HL6843" s="30"/>
      <c r="HM6843" s="30"/>
      <c r="HN6843" s="30"/>
      <c r="HO6843" s="30"/>
      <c r="HP6843" s="30"/>
      <c r="HQ6843" s="30"/>
      <c r="HR6843" s="30"/>
      <c r="HS6843" s="30"/>
      <c r="HT6843" s="30"/>
      <c r="HU6843" s="30"/>
      <c r="HV6843" s="30"/>
      <c r="HW6843" s="30"/>
    </row>
    <row r="6844" spans="1:231" s="588" customFormat="1">
      <c r="A6844" s="87">
        <v>133</v>
      </c>
      <c r="B6844" s="614" t="s">
        <v>7935</v>
      </c>
      <c r="C6844" s="590"/>
      <c r="D6844" s="590" t="s">
        <v>1808</v>
      </c>
      <c r="E6844" s="584">
        <f t="shared" si="438"/>
        <v>33</v>
      </c>
      <c r="F6844" s="192">
        <v>33</v>
      </c>
      <c r="G6844" s="192"/>
      <c r="H6844" s="192"/>
      <c r="I6844" s="30"/>
      <c r="J6844" s="30"/>
      <c r="K6844" s="30"/>
      <c r="L6844" s="30"/>
      <c r="M6844" s="30"/>
      <c r="N6844" s="30"/>
      <c r="O6844" s="30"/>
      <c r="P6844" s="30"/>
      <c r="Q6844" s="30"/>
      <c r="R6844" s="30"/>
      <c r="S6844" s="30"/>
      <c r="T6844" s="30"/>
      <c r="U6844" s="30"/>
      <c r="V6844" s="30"/>
      <c r="W6844" s="30"/>
      <c r="X6844" s="30"/>
      <c r="Y6844" s="30"/>
      <c r="Z6844" s="30"/>
      <c r="AA6844" s="30"/>
      <c r="AB6844" s="30"/>
      <c r="AC6844" s="30"/>
      <c r="AD6844" s="30"/>
      <c r="AE6844" s="30"/>
      <c r="AF6844" s="30"/>
      <c r="AG6844" s="30"/>
      <c r="AH6844" s="30"/>
      <c r="AI6844" s="30"/>
      <c r="AJ6844" s="30"/>
      <c r="AK6844" s="30"/>
      <c r="AL6844" s="30"/>
      <c r="AM6844" s="30"/>
      <c r="AN6844" s="30"/>
      <c r="AO6844" s="30"/>
      <c r="AP6844" s="30"/>
      <c r="AQ6844" s="30"/>
      <c r="AR6844" s="30"/>
      <c r="AS6844" s="30"/>
      <c r="AT6844" s="30"/>
      <c r="AU6844" s="30"/>
      <c r="AV6844" s="30"/>
      <c r="AW6844" s="30"/>
      <c r="AX6844" s="30"/>
      <c r="AY6844" s="30"/>
      <c r="AZ6844" s="30"/>
      <c r="BA6844" s="30"/>
      <c r="BB6844" s="30"/>
      <c r="BC6844" s="30"/>
      <c r="BD6844" s="30"/>
      <c r="BE6844" s="30"/>
      <c r="BF6844" s="30"/>
      <c r="BG6844" s="30"/>
      <c r="BH6844" s="30"/>
      <c r="BI6844" s="30"/>
      <c r="BJ6844" s="30"/>
      <c r="BK6844" s="30"/>
      <c r="BL6844" s="30"/>
      <c r="BM6844" s="30"/>
      <c r="BN6844" s="30"/>
      <c r="BO6844" s="30"/>
      <c r="BP6844" s="30"/>
      <c r="BQ6844" s="30"/>
      <c r="BR6844" s="30"/>
      <c r="BS6844" s="30"/>
      <c r="BT6844" s="30"/>
      <c r="BU6844" s="30"/>
      <c r="BV6844" s="30"/>
      <c r="BW6844" s="30"/>
      <c r="BX6844" s="30"/>
      <c r="BY6844" s="30"/>
      <c r="BZ6844" s="30"/>
      <c r="CA6844" s="30"/>
      <c r="CB6844" s="30"/>
      <c r="CC6844" s="30"/>
      <c r="CD6844" s="30"/>
      <c r="CE6844" s="30"/>
      <c r="CF6844" s="30"/>
      <c r="CG6844" s="30"/>
      <c r="CH6844" s="30"/>
      <c r="CI6844" s="30"/>
      <c r="CJ6844" s="30"/>
      <c r="CK6844" s="30"/>
      <c r="CL6844" s="30"/>
      <c r="CM6844" s="30"/>
      <c r="CN6844" s="30"/>
      <c r="CO6844" s="30"/>
      <c r="CP6844" s="30"/>
      <c r="CQ6844" s="30"/>
      <c r="CR6844" s="30"/>
      <c r="CS6844" s="30"/>
      <c r="CT6844" s="30"/>
      <c r="CU6844" s="30"/>
      <c r="CV6844" s="30"/>
      <c r="CW6844" s="30"/>
      <c r="CX6844" s="30"/>
      <c r="CY6844" s="30"/>
      <c r="CZ6844" s="30"/>
      <c r="DA6844" s="30"/>
      <c r="DB6844" s="30"/>
      <c r="DC6844" s="30"/>
      <c r="DD6844" s="30"/>
      <c r="DE6844" s="30"/>
      <c r="DF6844" s="30"/>
      <c r="DG6844" s="30"/>
      <c r="DH6844" s="30"/>
      <c r="DI6844" s="30"/>
      <c r="DJ6844" s="30"/>
      <c r="DK6844" s="30"/>
      <c r="DL6844" s="30"/>
      <c r="DM6844" s="30"/>
      <c r="DN6844" s="30"/>
      <c r="DO6844" s="30"/>
      <c r="DP6844" s="30"/>
      <c r="DQ6844" s="30"/>
      <c r="DR6844" s="30"/>
      <c r="DS6844" s="30"/>
      <c r="DT6844" s="30"/>
      <c r="DU6844" s="30"/>
      <c r="DV6844" s="30"/>
      <c r="DW6844" s="30"/>
      <c r="DX6844" s="30"/>
      <c r="DY6844" s="30"/>
      <c r="DZ6844" s="30"/>
      <c r="EA6844" s="30"/>
      <c r="EB6844" s="30"/>
      <c r="EC6844" s="30"/>
      <c r="ED6844" s="30"/>
      <c r="EE6844" s="30"/>
      <c r="EF6844" s="30"/>
      <c r="EG6844" s="30"/>
      <c r="EH6844" s="30"/>
      <c r="EI6844" s="30"/>
      <c r="EJ6844" s="30"/>
      <c r="EK6844" s="30"/>
      <c r="EL6844" s="30"/>
      <c r="EM6844" s="30"/>
      <c r="EN6844" s="30"/>
      <c r="EO6844" s="30"/>
      <c r="EP6844" s="30"/>
      <c r="EQ6844" s="30"/>
      <c r="ER6844" s="30"/>
      <c r="ES6844" s="30"/>
      <c r="ET6844" s="30"/>
      <c r="EU6844" s="30"/>
      <c r="EV6844" s="30"/>
      <c r="EW6844" s="30"/>
      <c r="EX6844" s="30"/>
      <c r="EY6844" s="30"/>
      <c r="EZ6844" s="30"/>
      <c r="FA6844" s="30"/>
      <c r="FB6844" s="30"/>
      <c r="FC6844" s="30"/>
      <c r="FD6844" s="30"/>
      <c r="FE6844" s="30"/>
      <c r="FF6844" s="30"/>
      <c r="FG6844" s="30"/>
      <c r="FH6844" s="30"/>
      <c r="FI6844" s="30"/>
      <c r="FJ6844" s="30"/>
      <c r="FK6844" s="30"/>
      <c r="FL6844" s="30"/>
      <c r="FM6844" s="30"/>
      <c r="FN6844" s="30"/>
      <c r="FO6844" s="30"/>
      <c r="FP6844" s="30"/>
      <c r="FQ6844" s="30"/>
      <c r="FR6844" s="30"/>
      <c r="FS6844" s="30"/>
      <c r="FT6844" s="30"/>
      <c r="FU6844" s="30"/>
      <c r="FV6844" s="30"/>
      <c r="FW6844" s="30"/>
      <c r="FX6844" s="30"/>
      <c r="FY6844" s="30"/>
      <c r="FZ6844" s="30"/>
      <c r="GA6844" s="30"/>
      <c r="GB6844" s="30"/>
      <c r="GC6844" s="30"/>
      <c r="GD6844" s="30"/>
      <c r="GE6844" s="30"/>
      <c r="GF6844" s="30"/>
      <c r="GG6844" s="30"/>
      <c r="GH6844" s="30"/>
      <c r="GI6844" s="30"/>
      <c r="GJ6844" s="30"/>
      <c r="GK6844" s="30"/>
      <c r="GL6844" s="30"/>
      <c r="GM6844" s="30"/>
      <c r="GN6844" s="30"/>
      <c r="GO6844" s="30"/>
      <c r="GP6844" s="30"/>
      <c r="GQ6844" s="30"/>
      <c r="GR6844" s="30"/>
      <c r="GS6844" s="30"/>
      <c r="GT6844" s="30"/>
      <c r="GU6844" s="30"/>
      <c r="GV6844" s="30"/>
      <c r="GW6844" s="30"/>
      <c r="GX6844" s="30"/>
      <c r="GY6844" s="30"/>
      <c r="GZ6844" s="30"/>
      <c r="HA6844" s="30"/>
      <c r="HB6844" s="30"/>
      <c r="HC6844" s="30"/>
      <c r="HD6844" s="30"/>
      <c r="HE6844" s="30"/>
      <c r="HF6844" s="30"/>
      <c r="HG6844" s="30"/>
      <c r="HH6844" s="30"/>
      <c r="HI6844" s="30"/>
      <c r="HJ6844" s="30"/>
      <c r="HK6844" s="30"/>
      <c r="HL6844" s="30"/>
      <c r="HM6844" s="30"/>
      <c r="HN6844" s="30"/>
      <c r="HO6844" s="30"/>
      <c r="HP6844" s="30"/>
      <c r="HQ6844" s="30"/>
      <c r="HR6844" s="30"/>
      <c r="HS6844" s="30"/>
      <c r="HT6844" s="30"/>
      <c r="HU6844" s="30"/>
      <c r="HV6844" s="30"/>
      <c r="HW6844" s="30"/>
    </row>
    <row r="6845" spans="1:231" s="588" customFormat="1">
      <c r="A6845" s="87">
        <v>134</v>
      </c>
      <c r="B6845" s="614" t="s">
        <v>7936</v>
      </c>
      <c r="C6845" s="590"/>
      <c r="D6845" s="590" t="s">
        <v>1808</v>
      </c>
      <c r="E6845" s="584">
        <f t="shared" si="438"/>
        <v>33</v>
      </c>
      <c r="F6845" s="192">
        <v>33</v>
      </c>
      <c r="G6845" s="192"/>
      <c r="H6845" s="192"/>
      <c r="I6845" s="30"/>
      <c r="J6845" s="30"/>
      <c r="K6845" s="30"/>
      <c r="L6845" s="30"/>
      <c r="M6845" s="30"/>
      <c r="N6845" s="30"/>
      <c r="O6845" s="30"/>
      <c r="P6845" s="30"/>
      <c r="Q6845" s="30"/>
      <c r="R6845" s="30"/>
      <c r="S6845" s="30"/>
      <c r="T6845" s="30"/>
      <c r="U6845" s="30"/>
      <c r="V6845" s="30"/>
      <c r="W6845" s="30"/>
      <c r="X6845" s="30"/>
      <c r="Y6845" s="30"/>
      <c r="Z6845" s="30"/>
      <c r="AA6845" s="30"/>
      <c r="AB6845" s="30"/>
      <c r="AC6845" s="30"/>
      <c r="AD6845" s="30"/>
      <c r="AE6845" s="30"/>
      <c r="AF6845" s="30"/>
      <c r="AG6845" s="30"/>
      <c r="AH6845" s="30"/>
      <c r="AI6845" s="30"/>
      <c r="AJ6845" s="30"/>
      <c r="AK6845" s="30"/>
      <c r="AL6845" s="30"/>
      <c r="AM6845" s="30"/>
      <c r="AN6845" s="30"/>
      <c r="AO6845" s="30"/>
      <c r="AP6845" s="30"/>
      <c r="AQ6845" s="30"/>
      <c r="AR6845" s="30"/>
      <c r="AS6845" s="30"/>
      <c r="AT6845" s="30"/>
      <c r="AU6845" s="30"/>
      <c r="AV6845" s="30"/>
      <c r="AW6845" s="30"/>
      <c r="AX6845" s="30"/>
      <c r="AY6845" s="30"/>
      <c r="AZ6845" s="30"/>
      <c r="BA6845" s="30"/>
      <c r="BB6845" s="30"/>
      <c r="BC6845" s="30"/>
      <c r="BD6845" s="30"/>
      <c r="BE6845" s="30"/>
      <c r="BF6845" s="30"/>
      <c r="BG6845" s="30"/>
      <c r="BH6845" s="30"/>
      <c r="BI6845" s="30"/>
      <c r="BJ6845" s="30"/>
      <c r="BK6845" s="30"/>
      <c r="BL6845" s="30"/>
      <c r="BM6845" s="30"/>
      <c r="BN6845" s="30"/>
      <c r="BO6845" s="30"/>
      <c r="BP6845" s="30"/>
      <c r="BQ6845" s="30"/>
      <c r="BR6845" s="30"/>
      <c r="BS6845" s="30"/>
      <c r="BT6845" s="30"/>
      <c r="BU6845" s="30"/>
      <c r="BV6845" s="30"/>
      <c r="BW6845" s="30"/>
      <c r="BX6845" s="30"/>
      <c r="BY6845" s="30"/>
      <c r="BZ6845" s="30"/>
      <c r="CA6845" s="30"/>
      <c r="CB6845" s="30"/>
      <c r="CC6845" s="30"/>
      <c r="CD6845" s="30"/>
      <c r="CE6845" s="30"/>
      <c r="CF6845" s="30"/>
      <c r="CG6845" s="30"/>
      <c r="CH6845" s="30"/>
      <c r="CI6845" s="30"/>
      <c r="CJ6845" s="30"/>
      <c r="CK6845" s="30"/>
      <c r="CL6845" s="30"/>
      <c r="CM6845" s="30"/>
      <c r="CN6845" s="30"/>
      <c r="CO6845" s="30"/>
      <c r="CP6845" s="30"/>
      <c r="CQ6845" s="30"/>
      <c r="CR6845" s="30"/>
      <c r="CS6845" s="30"/>
      <c r="CT6845" s="30"/>
      <c r="CU6845" s="30"/>
      <c r="CV6845" s="30"/>
      <c r="CW6845" s="30"/>
      <c r="CX6845" s="30"/>
      <c r="CY6845" s="30"/>
      <c r="CZ6845" s="30"/>
      <c r="DA6845" s="30"/>
      <c r="DB6845" s="30"/>
      <c r="DC6845" s="30"/>
      <c r="DD6845" s="30"/>
      <c r="DE6845" s="30"/>
      <c r="DF6845" s="30"/>
      <c r="DG6845" s="30"/>
      <c r="DH6845" s="30"/>
      <c r="DI6845" s="30"/>
      <c r="DJ6845" s="30"/>
      <c r="DK6845" s="30"/>
      <c r="DL6845" s="30"/>
      <c r="DM6845" s="30"/>
      <c r="DN6845" s="30"/>
      <c r="DO6845" s="30"/>
      <c r="DP6845" s="30"/>
      <c r="DQ6845" s="30"/>
      <c r="DR6845" s="30"/>
      <c r="DS6845" s="30"/>
      <c r="DT6845" s="30"/>
      <c r="DU6845" s="30"/>
      <c r="DV6845" s="30"/>
      <c r="DW6845" s="30"/>
      <c r="DX6845" s="30"/>
      <c r="DY6845" s="30"/>
      <c r="DZ6845" s="30"/>
      <c r="EA6845" s="30"/>
      <c r="EB6845" s="30"/>
      <c r="EC6845" s="30"/>
      <c r="ED6845" s="30"/>
      <c r="EE6845" s="30"/>
      <c r="EF6845" s="30"/>
      <c r="EG6845" s="30"/>
      <c r="EH6845" s="30"/>
      <c r="EI6845" s="30"/>
      <c r="EJ6845" s="30"/>
      <c r="EK6845" s="30"/>
      <c r="EL6845" s="30"/>
      <c r="EM6845" s="30"/>
      <c r="EN6845" s="30"/>
      <c r="EO6845" s="30"/>
      <c r="EP6845" s="30"/>
      <c r="EQ6845" s="30"/>
      <c r="ER6845" s="30"/>
      <c r="ES6845" s="30"/>
      <c r="ET6845" s="30"/>
      <c r="EU6845" s="30"/>
      <c r="EV6845" s="30"/>
      <c r="EW6845" s="30"/>
      <c r="EX6845" s="30"/>
      <c r="EY6845" s="30"/>
      <c r="EZ6845" s="30"/>
      <c r="FA6845" s="30"/>
      <c r="FB6845" s="30"/>
      <c r="FC6845" s="30"/>
      <c r="FD6845" s="30"/>
      <c r="FE6845" s="30"/>
      <c r="FF6845" s="30"/>
      <c r="FG6845" s="30"/>
      <c r="FH6845" s="30"/>
      <c r="FI6845" s="30"/>
      <c r="FJ6845" s="30"/>
      <c r="FK6845" s="30"/>
      <c r="FL6845" s="30"/>
      <c r="FM6845" s="30"/>
      <c r="FN6845" s="30"/>
      <c r="FO6845" s="30"/>
      <c r="FP6845" s="30"/>
      <c r="FQ6845" s="30"/>
      <c r="FR6845" s="30"/>
      <c r="FS6845" s="30"/>
      <c r="FT6845" s="30"/>
      <c r="FU6845" s="30"/>
      <c r="FV6845" s="30"/>
      <c r="FW6845" s="30"/>
      <c r="FX6845" s="30"/>
      <c r="FY6845" s="30"/>
      <c r="FZ6845" s="30"/>
      <c r="GA6845" s="30"/>
      <c r="GB6845" s="30"/>
      <c r="GC6845" s="30"/>
      <c r="GD6845" s="30"/>
      <c r="GE6845" s="30"/>
      <c r="GF6845" s="30"/>
      <c r="GG6845" s="30"/>
      <c r="GH6845" s="30"/>
      <c r="GI6845" s="30"/>
      <c r="GJ6845" s="30"/>
      <c r="GK6845" s="30"/>
      <c r="GL6845" s="30"/>
      <c r="GM6845" s="30"/>
      <c r="GN6845" s="30"/>
      <c r="GO6845" s="30"/>
      <c r="GP6845" s="30"/>
      <c r="GQ6845" s="30"/>
      <c r="GR6845" s="30"/>
      <c r="GS6845" s="30"/>
      <c r="GT6845" s="30"/>
      <c r="GU6845" s="30"/>
      <c r="GV6845" s="30"/>
      <c r="GW6845" s="30"/>
      <c r="GX6845" s="30"/>
      <c r="GY6845" s="30"/>
      <c r="GZ6845" s="30"/>
      <c r="HA6845" s="30"/>
      <c r="HB6845" s="30"/>
      <c r="HC6845" s="30"/>
      <c r="HD6845" s="30"/>
      <c r="HE6845" s="30"/>
      <c r="HF6845" s="30"/>
      <c r="HG6845" s="30"/>
      <c r="HH6845" s="30"/>
      <c r="HI6845" s="30"/>
      <c r="HJ6845" s="30"/>
      <c r="HK6845" s="30"/>
      <c r="HL6845" s="30"/>
      <c r="HM6845" s="30"/>
      <c r="HN6845" s="30"/>
      <c r="HO6845" s="30"/>
      <c r="HP6845" s="30"/>
      <c r="HQ6845" s="30"/>
      <c r="HR6845" s="30"/>
      <c r="HS6845" s="30"/>
      <c r="HT6845" s="30"/>
      <c r="HU6845" s="30"/>
      <c r="HV6845" s="30"/>
      <c r="HW6845" s="30"/>
    </row>
    <row r="6846" spans="1:231" s="588" customFormat="1">
      <c r="A6846" s="87">
        <v>135</v>
      </c>
      <c r="B6846" s="614" t="s">
        <v>7937</v>
      </c>
      <c r="C6846" s="590"/>
      <c r="D6846" s="590" t="s">
        <v>1808</v>
      </c>
      <c r="E6846" s="584">
        <f t="shared" si="438"/>
        <v>33</v>
      </c>
      <c r="F6846" s="192">
        <v>33</v>
      </c>
      <c r="G6846" s="192"/>
      <c r="H6846" s="192"/>
      <c r="I6846" s="30"/>
      <c r="J6846" s="30"/>
      <c r="K6846" s="30"/>
      <c r="L6846" s="30"/>
      <c r="M6846" s="30"/>
      <c r="N6846" s="30"/>
      <c r="O6846" s="30"/>
      <c r="P6846" s="30"/>
      <c r="Q6846" s="30"/>
      <c r="R6846" s="30"/>
      <c r="S6846" s="30"/>
      <c r="T6846" s="30"/>
      <c r="U6846" s="30"/>
      <c r="V6846" s="30"/>
      <c r="W6846" s="30"/>
      <c r="X6846" s="30"/>
      <c r="Y6846" s="30"/>
      <c r="Z6846" s="30"/>
      <c r="AA6846" s="30"/>
      <c r="AB6846" s="30"/>
      <c r="AC6846" s="30"/>
      <c r="AD6846" s="30"/>
      <c r="AE6846" s="30"/>
      <c r="AF6846" s="30"/>
      <c r="AG6846" s="30"/>
      <c r="AH6846" s="30"/>
      <c r="AI6846" s="30"/>
      <c r="AJ6846" s="30"/>
      <c r="AK6846" s="30"/>
      <c r="AL6846" s="30"/>
      <c r="AM6846" s="30"/>
      <c r="AN6846" s="30"/>
      <c r="AO6846" s="30"/>
      <c r="AP6846" s="30"/>
      <c r="AQ6846" s="30"/>
      <c r="AR6846" s="30"/>
      <c r="AS6846" s="30"/>
      <c r="AT6846" s="30"/>
      <c r="AU6846" s="30"/>
      <c r="AV6846" s="30"/>
      <c r="AW6846" s="30"/>
      <c r="AX6846" s="30"/>
      <c r="AY6846" s="30"/>
      <c r="AZ6846" s="30"/>
      <c r="BA6846" s="30"/>
      <c r="BB6846" s="30"/>
      <c r="BC6846" s="30"/>
      <c r="BD6846" s="30"/>
      <c r="BE6846" s="30"/>
      <c r="BF6846" s="30"/>
      <c r="BG6846" s="30"/>
      <c r="BH6846" s="30"/>
      <c r="BI6846" s="30"/>
      <c r="BJ6846" s="30"/>
      <c r="BK6846" s="30"/>
      <c r="BL6846" s="30"/>
      <c r="BM6846" s="30"/>
      <c r="BN6846" s="30"/>
      <c r="BO6846" s="30"/>
      <c r="BP6846" s="30"/>
      <c r="BQ6846" s="30"/>
      <c r="BR6846" s="30"/>
      <c r="BS6846" s="30"/>
      <c r="BT6846" s="30"/>
      <c r="BU6846" s="30"/>
      <c r="BV6846" s="30"/>
      <c r="BW6846" s="30"/>
      <c r="BX6846" s="30"/>
      <c r="BY6846" s="30"/>
      <c r="BZ6846" s="30"/>
      <c r="CA6846" s="30"/>
      <c r="CB6846" s="30"/>
      <c r="CC6846" s="30"/>
      <c r="CD6846" s="30"/>
      <c r="CE6846" s="30"/>
      <c r="CF6846" s="30"/>
      <c r="CG6846" s="30"/>
      <c r="CH6846" s="30"/>
      <c r="CI6846" s="30"/>
      <c r="CJ6846" s="30"/>
      <c r="CK6846" s="30"/>
      <c r="CL6846" s="30"/>
      <c r="CM6846" s="30"/>
      <c r="CN6846" s="30"/>
      <c r="CO6846" s="30"/>
      <c r="CP6846" s="30"/>
      <c r="CQ6846" s="30"/>
      <c r="CR6846" s="30"/>
      <c r="CS6846" s="30"/>
      <c r="CT6846" s="30"/>
      <c r="CU6846" s="30"/>
      <c r="CV6846" s="30"/>
      <c r="CW6846" s="30"/>
      <c r="CX6846" s="30"/>
      <c r="CY6846" s="30"/>
      <c r="CZ6846" s="30"/>
      <c r="DA6846" s="30"/>
      <c r="DB6846" s="30"/>
      <c r="DC6846" s="30"/>
      <c r="DD6846" s="30"/>
      <c r="DE6846" s="30"/>
      <c r="DF6846" s="30"/>
      <c r="DG6846" s="30"/>
      <c r="DH6846" s="30"/>
      <c r="DI6846" s="30"/>
      <c r="DJ6846" s="30"/>
      <c r="DK6846" s="30"/>
      <c r="DL6846" s="30"/>
      <c r="DM6846" s="30"/>
      <c r="DN6846" s="30"/>
      <c r="DO6846" s="30"/>
      <c r="DP6846" s="30"/>
      <c r="DQ6846" s="30"/>
      <c r="DR6846" s="30"/>
      <c r="DS6846" s="30"/>
      <c r="DT6846" s="30"/>
      <c r="DU6846" s="30"/>
      <c r="DV6846" s="30"/>
      <c r="DW6846" s="30"/>
      <c r="DX6846" s="30"/>
      <c r="DY6846" s="30"/>
      <c r="DZ6846" s="30"/>
      <c r="EA6846" s="30"/>
      <c r="EB6846" s="30"/>
      <c r="EC6846" s="30"/>
      <c r="ED6846" s="30"/>
      <c r="EE6846" s="30"/>
      <c r="EF6846" s="30"/>
      <c r="EG6846" s="30"/>
      <c r="EH6846" s="30"/>
      <c r="EI6846" s="30"/>
      <c r="EJ6846" s="30"/>
      <c r="EK6846" s="30"/>
      <c r="EL6846" s="30"/>
      <c r="EM6846" s="30"/>
      <c r="EN6846" s="30"/>
      <c r="EO6846" s="30"/>
      <c r="EP6846" s="30"/>
      <c r="EQ6846" s="30"/>
      <c r="ER6846" s="30"/>
      <c r="ES6846" s="30"/>
      <c r="ET6846" s="30"/>
      <c r="EU6846" s="30"/>
      <c r="EV6846" s="30"/>
      <c r="EW6846" s="30"/>
      <c r="EX6846" s="30"/>
      <c r="EY6846" s="30"/>
      <c r="EZ6846" s="30"/>
      <c r="FA6846" s="30"/>
      <c r="FB6846" s="30"/>
      <c r="FC6846" s="30"/>
      <c r="FD6846" s="30"/>
      <c r="FE6846" s="30"/>
      <c r="FF6846" s="30"/>
      <c r="FG6846" s="30"/>
      <c r="FH6846" s="30"/>
      <c r="FI6846" s="30"/>
      <c r="FJ6846" s="30"/>
      <c r="FK6846" s="30"/>
      <c r="FL6846" s="30"/>
      <c r="FM6846" s="30"/>
      <c r="FN6846" s="30"/>
      <c r="FO6846" s="30"/>
      <c r="FP6846" s="30"/>
      <c r="FQ6846" s="30"/>
      <c r="FR6846" s="30"/>
      <c r="FS6846" s="30"/>
      <c r="FT6846" s="30"/>
      <c r="FU6846" s="30"/>
      <c r="FV6846" s="30"/>
      <c r="FW6846" s="30"/>
      <c r="FX6846" s="30"/>
      <c r="FY6846" s="30"/>
      <c r="FZ6846" s="30"/>
      <c r="GA6846" s="30"/>
      <c r="GB6846" s="30"/>
      <c r="GC6846" s="30"/>
      <c r="GD6846" s="30"/>
      <c r="GE6846" s="30"/>
      <c r="GF6846" s="30"/>
      <c r="GG6846" s="30"/>
      <c r="GH6846" s="30"/>
      <c r="GI6846" s="30"/>
      <c r="GJ6846" s="30"/>
      <c r="GK6846" s="30"/>
      <c r="GL6846" s="30"/>
      <c r="GM6846" s="30"/>
      <c r="GN6846" s="30"/>
      <c r="GO6846" s="30"/>
      <c r="GP6846" s="30"/>
      <c r="GQ6846" s="30"/>
      <c r="GR6846" s="30"/>
      <c r="GS6846" s="30"/>
      <c r="GT6846" s="30"/>
      <c r="GU6846" s="30"/>
      <c r="GV6846" s="30"/>
      <c r="GW6846" s="30"/>
      <c r="GX6846" s="30"/>
      <c r="GY6846" s="30"/>
      <c r="GZ6846" s="30"/>
      <c r="HA6846" s="30"/>
      <c r="HB6846" s="30"/>
      <c r="HC6846" s="30"/>
      <c r="HD6846" s="30"/>
      <c r="HE6846" s="30"/>
      <c r="HF6846" s="30"/>
      <c r="HG6846" s="30"/>
      <c r="HH6846" s="30"/>
      <c r="HI6846" s="30"/>
      <c r="HJ6846" s="30"/>
      <c r="HK6846" s="30"/>
      <c r="HL6846" s="30"/>
      <c r="HM6846" s="30"/>
      <c r="HN6846" s="30"/>
      <c r="HO6846" s="30"/>
      <c r="HP6846" s="30"/>
      <c r="HQ6846" s="30"/>
      <c r="HR6846" s="30"/>
      <c r="HS6846" s="30"/>
      <c r="HT6846" s="30"/>
      <c r="HU6846" s="30"/>
      <c r="HV6846" s="30"/>
      <c r="HW6846" s="30"/>
    </row>
    <row r="6847" spans="1:231" s="588" customFormat="1">
      <c r="A6847" s="87">
        <v>136</v>
      </c>
      <c r="B6847" s="614" t="s">
        <v>7938</v>
      </c>
      <c r="C6847" s="590"/>
      <c r="D6847" s="590" t="s">
        <v>1808</v>
      </c>
      <c r="E6847" s="584">
        <f t="shared" si="438"/>
        <v>33</v>
      </c>
      <c r="F6847" s="192">
        <v>33</v>
      </c>
      <c r="G6847" s="192"/>
      <c r="H6847" s="192"/>
      <c r="I6847" s="30"/>
      <c r="J6847" s="30"/>
      <c r="K6847" s="30"/>
      <c r="L6847" s="30"/>
      <c r="M6847" s="30"/>
      <c r="N6847" s="30"/>
      <c r="O6847" s="30"/>
      <c r="P6847" s="30"/>
      <c r="Q6847" s="30"/>
      <c r="R6847" s="30"/>
      <c r="S6847" s="30"/>
      <c r="T6847" s="30"/>
      <c r="U6847" s="30"/>
      <c r="V6847" s="30"/>
      <c r="W6847" s="30"/>
      <c r="X6847" s="30"/>
      <c r="Y6847" s="30"/>
      <c r="Z6847" s="30"/>
      <c r="AA6847" s="30"/>
      <c r="AB6847" s="30"/>
      <c r="AC6847" s="30"/>
      <c r="AD6847" s="30"/>
      <c r="AE6847" s="30"/>
      <c r="AF6847" s="30"/>
      <c r="AG6847" s="30"/>
      <c r="AH6847" s="30"/>
      <c r="AI6847" s="30"/>
      <c r="AJ6847" s="30"/>
      <c r="AK6847" s="30"/>
      <c r="AL6847" s="30"/>
      <c r="AM6847" s="30"/>
      <c r="AN6847" s="30"/>
      <c r="AO6847" s="30"/>
      <c r="AP6847" s="30"/>
      <c r="AQ6847" s="30"/>
      <c r="AR6847" s="30"/>
      <c r="AS6847" s="30"/>
      <c r="AT6847" s="30"/>
      <c r="AU6847" s="30"/>
      <c r="AV6847" s="30"/>
      <c r="AW6847" s="30"/>
      <c r="AX6847" s="30"/>
      <c r="AY6847" s="30"/>
      <c r="AZ6847" s="30"/>
      <c r="BA6847" s="30"/>
      <c r="BB6847" s="30"/>
      <c r="BC6847" s="30"/>
      <c r="BD6847" s="30"/>
      <c r="BE6847" s="30"/>
      <c r="BF6847" s="30"/>
      <c r="BG6847" s="30"/>
      <c r="BH6847" s="30"/>
      <c r="BI6847" s="30"/>
      <c r="BJ6847" s="30"/>
      <c r="BK6847" s="30"/>
      <c r="BL6847" s="30"/>
      <c r="BM6847" s="30"/>
      <c r="BN6847" s="30"/>
      <c r="BO6847" s="30"/>
      <c r="BP6847" s="30"/>
      <c r="BQ6847" s="30"/>
      <c r="BR6847" s="30"/>
      <c r="BS6847" s="30"/>
      <c r="BT6847" s="30"/>
      <c r="BU6847" s="30"/>
      <c r="BV6847" s="30"/>
      <c r="BW6847" s="30"/>
      <c r="BX6847" s="30"/>
      <c r="BY6847" s="30"/>
      <c r="BZ6847" s="30"/>
      <c r="CA6847" s="30"/>
      <c r="CB6847" s="30"/>
      <c r="CC6847" s="30"/>
      <c r="CD6847" s="30"/>
      <c r="CE6847" s="30"/>
      <c r="CF6847" s="30"/>
      <c r="CG6847" s="30"/>
      <c r="CH6847" s="30"/>
      <c r="CI6847" s="30"/>
      <c r="CJ6847" s="30"/>
      <c r="CK6847" s="30"/>
      <c r="CL6847" s="30"/>
      <c r="CM6847" s="30"/>
      <c r="CN6847" s="30"/>
      <c r="CO6847" s="30"/>
      <c r="CP6847" s="30"/>
      <c r="CQ6847" s="30"/>
      <c r="CR6847" s="30"/>
      <c r="CS6847" s="30"/>
      <c r="CT6847" s="30"/>
      <c r="CU6847" s="30"/>
      <c r="CV6847" s="30"/>
      <c r="CW6847" s="30"/>
      <c r="CX6847" s="30"/>
      <c r="CY6847" s="30"/>
      <c r="CZ6847" s="30"/>
      <c r="DA6847" s="30"/>
      <c r="DB6847" s="30"/>
      <c r="DC6847" s="30"/>
      <c r="DD6847" s="30"/>
      <c r="DE6847" s="30"/>
      <c r="DF6847" s="30"/>
      <c r="DG6847" s="30"/>
      <c r="DH6847" s="30"/>
      <c r="DI6847" s="30"/>
      <c r="DJ6847" s="30"/>
      <c r="DK6847" s="30"/>
      <c r="DL6847" s="30"/>
      <c r="DM6847" s="30"/>
      <c r="DN6847" s="30"/>
      <c r="DO6847" s="30"/>
      <c r="DP6847" s="30"/>
      <c r="DQ6847" s="30"/>
      <c r="DR6847" s="30"/>
      <c r="DS6847" s="30"/>
      <c r="DT6847" s="30"/>
      <c r="DU6847" s="30"/>
      <c r="DV6847" s="30"/>
      <c r="DW6847" s="30"/>
      <c r="DX6847" s="30"/>
      <c r="DY6847" s="30"/>
      <c r="DZ6847" s="30"/>
      <c r="EA6847" s="30"/>
      <c r="EB6847" s="30"/>
      <c r="EC6847" s="30"/>
      <c r="ED6847" s="30"/>
      <c r="EE6847" s="30"/>
      <c r="EF6847" s="30"/>
      <c r="EG6847" s="30"/>
      <c r="EH6847" s="30"/>
      <c r="EI6847" s="30"/>
      <c r="EJ6847" s="30"/>
      <c r="EK6847" s="30"/>
      <c r="EL6847" s="30"/>
      <c r="EM6847" s="30"/>
      <c r="EN6847" s="30"/>
      <c r="EO6847" s="30"/>
      <c r="EP6847" s="30"/>
      <c r="EQ6847" s="30"/>
      <c r="ER6847" s="30"/>
      <c r="ES6847" s="30"/>
      <c r="ET6847" s="30"/>
      <c r="EU6847" s="30"/>
      <c r="EV6847" s="30"/>
      <c r="EW6847" s="30"/>
      <c r="EX6847" s="30"/>
      <c r="EY6847" s="30"/>
      <c r="EZ6847" s="30"/>
      <c r="FA6847" s="30"/>
      <c r="FB6847" s="30"/>
      <c r="FC6847" s="30"/>
      <c r="FD6847" s="30"/>
      <c r="FE6847" s="30"/>
      <c r="FF6847" s="30"/>
      <c r="FG6847" s="30"/>
      <c r="FH6847" s="30"/>
      <c r="FI6847" s="30"/>
      <c r="FJ6847" s="30"/>
      <c r="FK6847" s="30"/>
      <c r="FL6847" s="30"/>
      <c r="FM6847" s="30"/>
      <c r="FN6847" s="30"/>
      <c r="FO6847" s="30"/>
      <c r="FP6847" s="30"/>
      <c r="FQ6847" s="30"/>
      <c r="FR6847" s="30"/>
      <c r="FS6847" s="30"/>
      <c r="FT6847" s="30"/>
      <c r="FU6847" s="30"/>
      <c r="FV6847" s="30"/>
      <c r="FW6847" s="30"/>
      <c r="FX6847" s="30"/>
      <c r="FY6847" s="30"/>
      <c r="FZ6847" s="30"/>
      <c r="GA6847" s="30"/>
      <c r="GB6847" s="30"/>
      <c r="GC6847" s="30"/>
      <c r="GD6847" s="30"/>
      <c r="GE6847" s="30"/>
      <c r="GF6847" s="30"/>
      <c r="GG6847" s="30"/>
      <c r="GH6847" s="30"/>
      <c r="GI6847" s="30"/>
      <c r="GJ6847" s="30"/>
      <c r="GK6847" s="30"/>
      <c r="GL6847" s="30"/>
      <c r="GM6847" s="30"/>
      <c r="GN6847" s="30"/>
      <c r="GO6847" s="30"/>
      <c r="GP6847" s="30"/>
      <c r="GQ6847" s="30"/>
      <c r="GR6847" s="30"/>
      <c r="GS6847" s="30"/>
      <c r="GT6847" s="30"/>
      <c r="GU6847" s="30"/>
      <c r="GV6847" s="30"/>
      <c r="GW6847" s="30"/>
      <c r="GX6847" s="30"/>
      <c r="GY6847" s="30"/>
      <c r="GZ6847" s="30"/>
      <c r="HA6847" s="30"/>
      <c r="HB6847" s="30"/>
      <c r="HC6847" s="30"/>
      <c r="HD6847" s="30"/>
      <c r="HE6847" s="30"/>
      <c r="HF6847" s="30"/>
      <c r="HG6847" s="30"/>
      <c r="HH6847" s="30"/>
      <c r="HI6847" s="30"/>
      <c r="HJ6847" s="30"/>
      <c r="HK6847" s="30"/>
      <c r="HL6847" s="30"/>
      <c r="HM6847" s="30"/>
      <c r="HN6847" s="30"/>
      <c r="HO6847" s="30"/>
      <c r="HP6847" s="30"/>
      <c r="HQ6847" s="30"/>
      <c r="HR6847" s="30"/>
      <c r="HS6847" s="30"/>
      <c r="HT6847" s="30"/>
      <c r="HU6847" s="30"/>
      <c r="HV6847" s="30"/>
      <c r="HW6847" s="30"/>
    </row>
    <row r="6848" spans="1:231" s="588" customFormat="1">
      <c r="A6848" s="87">
        <v>137</v>
      </c>
      <c r="B6848" s="614" t="s">
        <v>7939</v>
      </c>
      <c r="C6848" s="590"/>
      <c r="D6848" s="590" t="s">
        <v>1808</v>
      </c>
      <c r="E6848" s="584">
        <f t="shared" si="438"/>
        <v>25</v>
      </c>
      <c r="F6848" s="192">
        <v>25</v>
      </c>
      <c r="G6848" s="192"/>
      <c r="H6848" s="192"/>
      <c r="I6848" s="30"/>
      <c r="J6848" s="30"/>
      <c r="K6848" s="30"/>
      <c r="L6848" s="30"/>
      <c r="M6848" s="30"/>
      <c r="N6848" s="30"/>
      <c r="O6848" s="30"/>
      <c r="P6848" s="30"/>
      <c r="Q6848" s="30"/>
      <c r="R6848" s="30"/>
      <c r="S6848" s="30"/>
      <c r="T6848" s="30"/>
      <c r="U6848" s="30"/>
      <c r="V6848" s="30"/>
      <c r="W6848" s="30"/>
      <c r="X6848" s="30"/>
      <c r="Y6848" s="30"/>
      <c r="Z6848" s="30"/>
      <c r="AA6848" s="30"/>
      <c r="AB6848" s="30"/>
      <c r="AC6848" s="30"/>
      <c r="AD6848" s="30"/>
      <c r="AE6848" s="30"/>
      <c r="AF6848" s="30"/>
      <c r="AG6848" s="30"/>
      <c r="AH6848" s="30"/>
      <c r="AI6848" s="30"/>
      <c r="AJ6848" s="30"/>
      <c r="AK6848" s="30"/>
      <c r="AL6848" s="30"/>
      <c r="AM6848" s="30"/>
      <c r="AN6848" s="30"/>
      <c r="AO6848" s="30"/>
      <c r="AP6848" s="30"/>
      <c r="AQ6848" s="30"/>
      <c r="AR6848" s="30"/>
      <c r="AS6848" s="30"/>
      <c r="AT6848" s="30"/>
      <c r="AU6848" s="30"/>
      <c r="AV6848" s="30"/>
      <c r="AW6848" s="30"/>
      <c r="AX6848" s="30"/>
      <c r="AY6848" s="30"/>
      <c r="AZ6848" s="30"/>
      <c r="BA6848" s="30"/>
      <c r="BB6848" s="30"/>
      <c r="BC6848" s="30"/>
      <c r="BD6848" s="30"/>
      <c r="BE6848" s="30"/>
      <c r="BF6848" s="30"/>
      <c r="BG6848" s="30"/>
      <c r="BH6848" s="30"/>
      <c r="BI6848" s="30"/>
      <c r="BJ6848" s="30"/>
      <c r="BK6848" s="30"/>
      <c r="BL6848" s="30"/>
      <c r="BM6848" s="30"/>
      <c r="BN6848" s="30"/>
      <c r="BO6848" s="30"/>
      <c r="BP6848" s="30"/>
      <c r="BQ6848" s="30"/>
      <c r="BR6848" s="30"/>
      <c r="BS6848" s="30"/>
      <c r="BT6848" s="30"/>
      <c r="BU6848" s="30"/>
      <c r="BV6848" s="30"/>
      <c r="BW6848" s="30"/>
      <c r="BX6848" s="30"/>
      <c r="BY6848" s="30"/>
      <c r="BZ6848" s="30"/>
      <c r="CA6848" s="30"/>
      <c r="CB6848" s="30"/>
      <c r="CC6848" s="30"/>
      <c r="CD6848" s="30"/>
      <c r="CE6848" s="30"/>
      <c r="CF6848" s="30"/>
      <c r="CG6848" s="30"/>
      <c r="CH6848" s="30"/>
      <c r="CI6848" s="30"/>
      <c r="CJ6848" s="30"/>
      <c r="CK6848" s="30"/>
      <c r="CL6848" s="30"/>
      <c r="CM6848" s="30"/>
      <c r="CN6848" s="30"/>
      <c r="CO6848" s="30"/>
      <c r="CP6848" s="30"/>
      <c r="CQ6848" s="30"/>
      <c r="CR6848" s="30"/>
      <c r="CS6848" s="30"/>
      <c r="CT6848" s="30"/>
      <c r="CU6848" s="30"/>
      <c r="CV6848" s="30"/>
      <c r="CW6848" s="30"/>
      <c r="CX6848" s="30"/>
      <c r="CY6848" s="30"/>
      <c r="CZ6848" s="30"/>
      <c r="DA6848" s="30"/>
      <c r="DB6848" s="30"/>
      <c r="DC6848" s="30"/>
      <c r="DD6848" s="30"/>
      <c r="DE6848" s="30"/>
      <c r="DF6848" s="30"/>
      <c r="DG6848" s="30"/>
      <c r="DH6848" s="30"/>
      <c r="DI6848" s="30"/>
      <c r="DJ6848" s="30"/>
      <c r="DK6848" s="30"/>
      <c r="DL6848" s="30"/>
      <c r="DM6848" s="30"/>
      <c r="DN6848" s="30"/>
      <c r="DO6848" s="30"/>
      <c r="DP6848" s="30"/>
      <c r="DQ6848" s="30"/>
      <c r="DR6848" s="30"/>
      <c r="DS6848" s="30"/>
      <c r="DT6848" s="30"/>
      <c r="DU6848" s="30"/>
      <c r="DV6848" s="30"/>
      <c r="DW6848" s="30"/>
      <c r="DX6848" s="30"/>
      <c r="DY6848" s="30"/>
      <c r="DZ6848" s="30"/>
      <c r="EA6848" s="30"/>
      <c r="EB6848" s="30"/>
      <c r="EC6848" s="30"/>
      <c r="ED6848" s="30"/>
      <c r="EE6848" s="30"/>
      <c r="EF6848" s="30"/>
      <c r="EG6848" s="30"/>
      <c r="EH6848" s="30"/>
      <c r="EI6848" s="30"/>
      <c r="EJ6848" s="30"/>
      <c r="EK6848" s="30"/>
      <c r="EL6848" s="30"/>
      <c r="EM6848" s="30"/>
      <c r="EN6848" s="30"/>
      <c r="EO6848" s="30"/>
      <c r="EP6848" s="30"/>
      <c r="EQ6848" s="30"/>
      <c r="ER6848" s="30"/>
      <c r="ES6848" s="30"/>
      <c r="ET6848" s="30"/>
      <c r="EU6848" s="30"/>
      <c r="EV6848" s="30"/>
      <c r="EW6848" s="30"/>
      <c r="EX6848" s="30"/>
      <c r="EY6848" s="30"/>
      <c r="EZ6848" s="30"/>
      <c r="FA6848" s="30"/>
      <c r="FB6848" s="30"/>
      <c r="FC6848" s="30"/>
      <c r="FD6848" s="30"/>
      <c r="FE6848" s="30"/>
      <c r="FF6848" s="30"/>
      <c r="FG6848" s="30"/>
      <c r="FH6848" s="30"/>
      <c r="FI6848" s="30"/>
      <c r="FJ6848" s="30"/>
      <c r="FK6848" s="30"/>
      <c r="FL6848" s="30"/>
      <c r="FM6848" s="30"/>
      <c r="FN6848" s="30"/>
      <c r="FO6848" s="30"/>
      <c r="FP6848" s="30"/>
      <c r="FQ6848" s="30"/>
      <c r="FR6848" s="30"/>
      <c r="FS6848" s="30"/>
      <c r="FT6848" s="30"/>
      <c r="FU6848" s="30"/>
      <c r="FV6848" s="30"/>
      <c r="FW6848" s="30"/>
      <c r="FX6848" s="30"/>
      <c r="FY6848" s="30"/>
      <c r="FZ6848" s="30"/>
      <c r="GA6848" s="30"/>
      <c r="GB6848" s="30"/>
      <c r="GC6848" s="30"/>
      <c r="GD6848" s="30"/>
      <c r="GE6848" s="30"/>
      <c r="GF6848" s="30"/>
      <c r="GG6848" s="30"/>
      <c r="GH6848" s="30"/>
      <c r="GI6848" s="30"/>
      <c r="GJ6848" s="30"/>
      <c r="GK6848" s="30"/>
      <c r="GL6848" s="30"/>
      <c r="GM6848" s="30"/>
      <c r="GN6848" s="30"/>
      <c r="GO6848" s="30"/>
      <c r="GP6848" s="30"/>
      <c r="GQ6848" s="30"/>
      <c r="GR6848" s="30"/>
      <c r="GS6848" s="30"/>
      <c r="GT6848" s="30"/>
      <c r="GU6848" s="30"/>
      <c r="GV6848" s="30"/>
      <c r="GW6848" s="30"/>
      <c r="GX6848" s="30"/>
      <c r="GY6848" s="30"/>
      <c r="GZ6848" s="30"/>
      <c r="HA6848" s="30"/>
      <c r="HB6848" s="30"/>
      <c r="HC6848" s="30"/>
      <c r="HD6848" s="30"/>
      <c r="HE6848" s="30"/>
      <c r="HF6848" s="30"/>
      <c r="HG6848" s="30"/>
      <c r="HH6848" s="30"/>
      <c r="HI6848" s="30"/>
      <c r="HJ6848" s="30"/>
      <c r="HK6848" s="30"/>
      <c r="HL6848" s="30"/>
      <c r="HM6848" s="30"/>
      <c r="HN6848" s="30"/>
      <c r="HO6848" s="30"/>
      <c r="HP6848" s="30"/>
      <c r="HQ6848" s="30"/>
      <c r="HR6848" s="30"/>
      <c r="HS6848" s="30"/>
      <c r="HT6848" s="30"/>
      <c r="HU6848" s="30"/>
      <c r="HV6848" s="30"/>
      <c r="HW6848" s="30"/>
    </row>
    <row r="6849" spans="1:231" s="588" customFormat="1">
      <c r="A6849" s="87">
        <v>138</v>
      </c>
      <c r="B6849" s="615" t="s">
        <v>7940</v>
      </c>
      <c r="C6849" s="599"/>
      <c r="D6849" s="599" t="s">
        <v>1808</v>
      </c>
      <c r="E6849" s="584">
        <f t="shared" si="438"/>
        <v>20</v>
      </c>
      <c r="F6849" s="600">
        <v>20</v>
      </c>
      <c r="G6849" s="600"/>
      <c r="H6849" s="600"/>
      <c r="I6849" s="30"/>
      <c r="J6849" s="30"/>
      <c r="K6849" s="30"/>
      <c r="L6849" s="30"/>
      <c r="M6849" s="30"/>
      <c r="N6849" s="30"/>
      <c r="O6849" s="30"/>
      <c r="P6849" s="30"/>
      <c r="Q6849" s="30"/>
      <c r="R6849" s="30"/>
      <c r="S6849" s="30"/>
      <c r="T6849" s="30"/>
      <c r="U6849" s="30"/>
      <c r="V6849" s="30"/>
      <c r="W6849" s="30"/>
      <c r="X6849" s="30"/>
      <c r="Y6849" s="30"/>
      <c r="Z6849" s="30"/>
      <c r="AA6849" s="30"/>
      <c r="AB6849" s="30"/>
      <c r="AC6849" s="30"/>
      <c r="AD6849" s="30"/>
      <c r="AE6849" s="30"/>
      <c r="AF6849" s="30"/>
      <c r="AG6849" s="30"/>
      <c r="AH6849" s="30"/>
      <c r="AI6849" s="30"/>
      <c r="AJ6849" s="30"/>
      <c r="AK6849" s="30"/>
      <c r="AL6849" s="30"/>
      <c r="AM6849" s="30"/>
      <c r="AN6849" s="30"/>
      <c r="AO6849" s="30"/>
      <c r="AP6849" s="30"/>
      <c r="AQ6849" s="30"/>
      <c r="AR6849" s="30"/>
      <c r="AS6849" s="30"/>
      <c r="AT6849" s="30"/>
      <c r="AU6849" s="30"/>
      <c r="AV6849" s="30"/>
      <c r="AW6849" s="30"/>
      <c r="AX6849" s="30"/>
      <c r="AY6849" s="30"/>
      <c r="AZ6849" s="30"/>
      <c r="BA6849" s="30"/>
      <c r="BB6849" s="30"/>
      <c r="BC6849" s="30"/>
      <c r="BD6849" s="30"/>
      <c r="BE6849" s="30"/>
      <c r="BF6849" s="30"/>
      <c r="BG6849" s="30"/>
      <c r="BH6849" s="30"/>
      <c r="BI6849" s="30"/>
      <c r="BJ6849" s="30"/>
      <c r="BK6849" s="30"/>
      <c r="BL6849" s="30"/>
      <c r="BM6849" s="30"/>
      <c r="BN6849" s="30"/>
      <c r="BO6849" s="30"/>
      <c r="BP6849" s="30"/>
      <c r="BQ6849" s="30"/>
      <c r="BR6849" s="30"/>
      <c r="BS6849" s="30"/>
      <c r="BT6849" s="30"/>
      <c r="BU6849" s="30"/>
      <c r="BV6849" s="30"/>
      <c r="BW6849" s="30"/>
      <c r="BX6849" s="30"/>
      <c r="BY6849" s="30"/>
      <c r="BZ6849" s="30"/>
      <c r="CA6849" s="30"/>
      <c r="CB6849" s="30"/>
      <c r="CC6849" s="30"/>
      <c r="CD6849" s="30"/>
      <c r="CE6849" s="30"/>
      <c r="CF6849" s="30"/>
      <c r="CG6849" s="30"/>
      <c r="CH6849" s="30"/>
      <c r="CI6849" s="30"/>
      <c r="CJ6849" s="30"/>
      <c r="CK6849" s="30"/>
      <c r="CL6849" s="30"/>
      <c r="CM6849" s="30"/>
      <c r="CN6849" s="30"/>
      <c r="CO6849" s="30"/>
      <c r="CP6849" s="30"/>
      <c r="CQ6849" s="30"/>
      <c r="CR6849" s="30"/>
      <c r="CS6849" s="30"/>
      <c r="CT6849" s="30"/>
      <c r="CU6849" s="30"/>
      <c r="CV6849" s="30"/>
      <c r="CW6849" s="30"/>
      <c r="CX6849" s="30"/>
      <c r="CY6849" s="30"/>
      <c r="CZ6849" s="30"/>
      <c r="DA6849" s="30"/>
      <c r="DB6849" s="30"/>
      <c r="DC6849" s="30"/>
      <c r="DD6849" s="30"/>
      <c r="DE6849" s="30"/>
      <c r="DF6849" s="30"/>
      <c r="DG6849" s="30"/>
      <c r="DH6849" s="30"/>
      <c r="DI6849" s="30"/>
      <c r="DJ6849" s="30"/>
      <c r="DK6849" s="30"/>
      <c r="DL6849" s="30"/>
      <c r="DM6849" s="30"/>
      <c r="DN6849" s="30"/>
      <c r="DO6849" s="30"/>
      <c r="DP6849" s="30"/>
      <c r="DQ6849" s="30"/>
      <c r="DR6849" s="30"/>
      <c r="DS6849" s="30"/>
      <c r="DT6849" s="30"/>
      <c r="DU6849" s="30"/>
      <c r="DV6849" s="30"/>
      <c r="DW6849" s="30"/>
      <c r="DX6849" s="30"/>
      <c r="DY6849" s="30"/>
      <c r="DZ6849" s="30"/>
      <c r="EA6849" s="30"/>
      <c r="EB6849" s="30"/>
      <c r="EC6849" s="30"/>
      <c r="ED6849" s="30"/>
      <c r="EE6849" s="30"/>
      <c r="EF6849" s="30"/>
      <c r="EG6849" s="30"/>
      <c r="EH6849" s="30"/>
      <c r="EI6849" s="30"/>
      <c r="EJ6849" s="30"/>
      <c r="EK6849" s="30"/>
      <c r="EL6849" s="30"/>
      <c r="EM6849" s="30"/>
      <c r="EN6849" s="30"/>
      <c r="EO6849" s="30"/>
      <c r="EP6849" s="30"/>
      <c r="EQ6849" s="30"/>
      <c r="ER6849" s="30"/>
      <c r="ES6849" s="30"/>
      <c r="ET6849" s="30"/>
      <c r="EU6849" s="30"/>
      <c r="EV6849" s="30"/>
      <c r="EW6849" s="30"/>
      <c r="EX6849" s="30"/>
      <c r="EY6849" s="30"/>
      <c r="EZ6849" s="30"/>
      <c r="FA6849" s="30"/>
      <c r="FB6849" s="30"/>
      <c r="FC6849" s="30"/>
      <c r="FD6849" s="30"/>
      <c r="FE6849" s="30"/>
      <c r="FF6849" s="30"/>
      <c r="FG6849" s="30"/>
      <c r="FH6849" s="30"/>
      <c r="FI6849" s="30"/>
      <c r="FJ6849" s="30"/>
      <c r="FK6849" s="30"/>
      <c r="FL6849" s="30"/>
      <c r="FM6849" s="30"/>
      <c r="FN6849" s="30"/>
      <c r="FO6849" s="30"/>
      <c r="FP6849" s="30"/>
      <c r="FQ6849" s="30"/>
      <c r="FR6849" s="30"/>
      <c r="FS6849" s="30"/>
      <c r="FT6849" s="30"/>
      <c r="FU6849" s="30"/>
      <c r="FV6849" s="30"/>
      <c r="FW6849" s="30"/>
      <c r="FX6849" s="30"/>
      <c r="FY6849" s="30"/>
      <c r="FZ6849" s="30"/>
      <c r="GA6849" s="30"/>
      <c r="GB6849" s="30"/>
      <c r="GC6849" s="30"/>
      <c r="GD6849" s="30"/>
      <c r="GE6849" s="30"/>
      <c r="GF6849" s="30"/>
      <c r="GG6849" s="30"/>
      <c r="GH6849" s="30"/>
      <c r="GI6849" s="30"/>
      <c r="GJ6849" s="30"/>
      <c r="GK6849" s="30"/>
      <c r="GL6849" s="30"/>
      <c r="GM6849" s="30"/>
      <c r="GN6849" s="30"/>
      <c r="GO6849" s="30"/>
      <c r="GP6849" s="30"/>
      <c r="GQ6849" s="30"/>
      <c r="GR6849" s="30"/>
      <c r="GS6849" s="30"/>
      <c r="GT6849" s="30"/>
      <c r="GU6849" s="30"/>
      <c r="GV6849" s="30"/>
      <c r="GW6849" s="30"/>
      <c r="GX6849" s="30"/>
      <c r="GY6849" s="30"/>
      <c r="GZ6849" s="30"/>
      <c r="HA6849" s="30"/>
      <c r="HB6849" s="30"/>
      <c r="HC6849" s="30"/>
      <c r="HD6849" s="30"/>
      <c r="HE6849" s="30"/>
      <c r="HF6849" s="30"/>
      <c r="HG6849" s="30"/>
      <c r="HH6849" s="30"/>
      <c r="HI6849" s="30"/>
      <c r="HJ6849" s="30"/>
      <c r="HK6849" s="30"/>
      <c r="HL6849" s="30"/>
      <c r="HM6849" s="30"/>
      <c r="HN6849" s="30"/>
      <c r="HO6849" s="30"/>
      <c r="HP6849" s="30"/>
      <c r="HQ6849" s="30"/>
      <c r="HR6849" s="30"/>
      <c r="HS6849" s="30"/>
      <c r="HT6849" s="30"/>
      <c r="HU6849" s="30"/>
      <c r="HV6849" s="30"/>
      <c r="HW6849" s="30"/>
    </row>
    <row r="6850" spans="1:231" s="588" customFormat="1" ht="28.5" customHeight="1">
      <c r="A6850" s="593"/>
      <c r="B6850" s="900" t="s">
        <v>7941</v>
      </c>
      <c r="C6850" s="901"/>
      <c r="D6850" s="901"/>
      <c r="E6850" s="901"/>
      <c r="F6850" s="901"/>
      <c r="G6850" s="901"/>
      <c r="H6850" s="901"/>
      <c r="I6850" s="30"/>
      <c r="J6850" s="30"/>
      <c r="K6850" s="30"/>
      <c r="L6850" s="30"/>
      <c r="M6850" s="30"/>
      <c r="N6850" s="30"/>
      <c r="O6850" s="30"/>
      <c r="P6850" s="30"/>
      <c r="Q6850" s="30"/>
      <c r="R6850" s="30"/>
      <c r="S6850" s="30"/>
      <c r="T6850" s="30"/>
      <c r="U6850" s="30"/>
      <c r="V6850" s="30"/>
      <c r="W6850" s="30"/>
      <c r="X6850" s="30"/>
      <c r="Y6850" s="30"/>
      <c r="Z6850" s="30"/>
      <c r="AA6850" s="30"/>
      <c r="AB6850" s="30"/>
      <c r="AC6850" s="30"/>
      <c r="AD6850" s="30"/>
      <c r="AE6850" s="30"/>
      <c r="AF6850" s="30"/>
      <c r="AG6850" s="30"/>
      <c r="AH6850" s="30"/>
      <c r="AI6850" s="30"/>
      <c r="AJ6850" s="30"/>
      <c r="AK6850" s="30"/>
      <c r="AL6850" s="30"/>
      <c r="AM6850" s="30"/>
      <c r="AN6850" s="30"/>
      <c r="AO6850" s="30"/>
      <c r="AP6850" s="30"/>
      <c r="AQ6850" s="30"/>
      <c r="AR6850" s="30"/>
      <c r="AS6850" s="30"/>
      <c r="AT6850" s="30"/>
      <c r="AU6850" s="30"/>
      <c r="AV6850" s="30"/>
      <c r="AW6850" s="30"/>
      <c r="AX6850" s="30"/>
      <c r="AY6850" s="30"/>
      <c r="AZ6850" s="30"/>
      <c r="BA6850" s="30"/>
      <c r="BB6850" s="30"/>
      <c r="BC6850" s="30"/>
      <c r="BD6850" s="30"/>
      <c r="BE6850" s="30"/>
      <c r="BF6850" s="30"/>
      <c r="BG6850" s="30"/>
      <c r="BH6850" s="30"/>
      <c r="BI6850" s="30"/>
      <c r="BJ6850" s="30"/>
      <c r="BK6850" s="30"/>
      <c r="BL6850" s="30"/>
      <c r="BM6850" s="30"/>
      <c r="BN6850" s="30"/>
      <c r="BO6850" s="30"/>
      <c r="BP6850" s="30"/>
      <c r="BQ6850" s="30"/>
      <c r="BR6850" s="30"/>
      <c r="BS6850" s="30"/>
      <c r="BT6850" s="30"/>
      <c r="BU6850" s="30"/>
      <c r="BV6850" s="30"/>
      <c r="BW6850" s="30"/>
      <c r="BX6850" s="30"/>
      <c r="BY6850" s="30"/>
      <c r="BZ6850" s="30"/>
      <c r="CA6850" s="30"/>
      <c r="CB6850" s="30"/>
      <c r="CC6850" s="30"/>
      <c r="CD6850" s="30"/>
      <c r="CE6850" s="30"/>
      <c r="CF6850" s="30"/>
      <c r="CG6850" s="30"/>
      <c r="CH6850" s="30"/>
      <c r="CI6850" s="30"/>
      <c r="CJ6850" s="30"/>
      <c r="CK6850" s="30"/>
      <c r="CL6850" s="30"/>
      <c r="CM6850" s="30"/>
      <c r="CN6850" s="30"/>
      <c r="CO6850" s="30"/>
      <c r="CP6850" s="30"/>
      <c r="CQ6850" s="30"/>
      <c r="CR6850" s="30"/>
      <c r="CS6850" s="30"/>
      <c r="CT6850" s="30"/>
      <c r="CU6850" s="30"/>
      <c r="CV6850" s="30"/>
      <c r="CW6850" s="30"/>
      <c r="CX6850" s="30"/>
      <c r="CY6850" s="30"/>
      <c r="CZ6850" s="30"/>
      <c r="DA6850" s="30"/>
      <c r="DB6850" s="30"/>
      <c r="DC6850" s="30"/>
      <c r="DD6850" s="30"/>
      <c r="DE6850" s="30"/>
      <c r="DF6850" s="30"/>
      <c r="DG6850" s="30"/>
      <c r="DH6850" s="30"/>
      <c r="DI6850" s="30"/>
      <c r="DJ6850" s="30"/>
      <c r="DK6850" s="30"/>
      <c r="DL6850" s="30"/>
      <c r="DM6850" s="30"/>
      <c r="DN6850" s="30"/>
      <c r="DO6850" s="30"/>
      <c r="DP6850" s="30"/>
      <c r="DQ6850" s="30"/>
      <c r="DR6850" s="30"/>
      <c r="DS6850" s="30"/>
      <c r="DT6850" s="30"/>
      <c r="DU6850" s="30"/>
      <c r="DV6850" s="30"/>
      <c r="DW6850" s="30"/>
      <c r="DX6850" s="30"/>
      <c r="DY6850" s="30"/>
      <c r="DZ6850" s="30"/>
      <c r="EA6850" s="30"/>
      <c r="EB6850" s="30"/>
      <c r="EC6850" s="30"/>
      <c r="ED6850" s="30"/>
      <c r="EE6850" s="30"/>
      <c r="EF6850" s="30"/>
      <c r="EG6850" s="30"/>
      <c r="EH6850" s="30"/>
      <c r="EI6850" s="30"/>
      <c r="EJ6850" s="30"/>
      <c r="EK6850" s="30"/>
      <c r="EL6850" s="30"/>
      <c r="EM6850" s="30"/>
      <c r="EN6850" s="30"/>
      <c r="EO6850" s="30"/>
      <c r="EP6850" s="30"/>
      <c r="EQ6850" s="30"/>
      <c r="ER6850" s="30"/>
      <c r="ES6850" s="30"/>
      <c r="ET6850" s="30"/>
      <c r="EU6850" s="30"/>
      <c r="EV6850" s="30"/>
      <c r="EW6850" s="30"/>
      <c r="EX6850" s="30"/>
      <c r="EY6850" s="30"/>
      <c r="EZ6850" s="30"/>
      <c r="FA6850" s="30"/>
      <c r="FB6850" s="30"/>
      <c r="FC6850" s="30"/>
      <c r="FD6850" s="30"/>
      <c r="FE6850" s="30"/>
      <c r="FF6850" s="30"/>
      <c r="FG6850" s="30"/>
      <c r="FH6850" s="30"/>
      <c r="FI6850" s="30"/>
      <c r="FJ6850" s="30"/>
      <c r="FK6850" s="30"/>
      <c r="FL6850" s="30"/>
      <c r="FM6850" s="30"/>
      <c r="FN6850" s="30"/>
      <c r="FO6850" s="30"/>
      <c r="FP6850" s="30"/>
      <c r="FQ6850" s="30"/>
      <c r="FR6850" s="30"/>
      <c r="FS6850" s="30"/>
      <c r="FT6850" s="30"/>
      <c r="FU6850" s="30"/>
      <c r="FV6850" s="30"/>
      <c r="FW6850" s="30"/>
      <c r="FX6850" s="30"/>
      <c r="FY6850" s="30"/>
      <c r="FZ6850" s="30"/>
      <c r="GA6850" s="30"/>
      <c r="GB6850" s="30"/>
      <c r="GC6850" s="30"/>
      <c r="GD6850" s="30"/>
      <c r="GE6850" s="30"/>
      <c r="GF6850" s="30"/>
      <c r="GG6850" s="30"/>
      <c r="GH6850" s="30"/>
      <c r="GI6850" s="30"/>
      <c r="GJ6850" s="30"/>
      <c r="GK6850" s="30"/>
      <c r="GL6850" s="30"/>
      <c r="GM6850" s="30"/>
      <c r="GN6850" s="30"/>
      <c r="GO6850" s="30"/>
      <c r="GP6850" s="30"/>
      <c r="GQ6850" s="30"/>
      <c r="GR6850" s="30"/>
      <c r="GS6850" s="30"/>
      <c r="GT6850" s="30"/>
      <c r="GU6850" s="30"/>
      <c r="GV6850" s="30"/>
      <c r="GW6850" s="30"/>
      <c r="GX6850" s="30"/>
      <c r="GY6850" s="30"/>
      <c r="GZ6850" s="30"/>
      <c r="HA6850" s="30"/>
      <c r="HB6850" s="30"/>
      <c r="HC6850" s="30"/>
      <c r="HD6850" s="30"/>
      <c r="HE6850" s="30"/>
      <c r="HF6850" s="30"/>
      <c r="HG6850" s="30"/>
      <c r="HH6850" s="30"/>
      <c r="HI6850" s="30"/>
      <c r="HJ6850" s="30"/>
      <c r="HK6850" s="30"/>
      <c r="HL6850" s="30"/>
      <c r="HM6850" s="30"/>
      <c r="HN6850" s="30"/>
      <c r="HO6850" s="30"/>
      <c r="HP6850" s="30"/>
      <c r="HQ6850" s="30"/>
      <c r="HR6850" s="30"/>
      <c r="HS6850" s="30"/>
      <c r="HT6850" s="30"/>
      <c r="HU6850" s="30"/>
      <c r="HV6850" s="30"/>
      <c r="HW6850" s="30"/>
    </row>
    <row r="6851" spans="1:231" s="588" customFormat="1">
      <c r="A6851" s="87">
        <v>139</v>
      </c>
      <c r="B6851" s="598" t="s">
        <v>7942</v>
      </c>
      <c r="C6851" s="607"/>
      <c r="D6851" s="590" t="s">
        <v>1808</v>
      </c>
      <c r="E6851" s="584">
        <f t="shared" ref="E6851:E6857" si="439">+F6851+G6851+H6851</f>
        <v>0</v>
      </c>
      <c r="F6851" s="165"/>
      <c r="G6851" s="192"/>
      <c r="H6851" s="192"/>
      <c r="I6851" s="30"/>
      <c r="J6851" s="30"/>
      <c r="K6851" s="30"/>
      <c r="L6851" s="30"/>
      <c r="M6851" s="30"/>
      <c r="N6851" s="30"/>
      <c r="O6851" s="30"/>
      <c r="P6851" s="30"/>
      <c r="Q6851" s="30"/>
      <c r="R6851" s="30"/>
      <c r="S6851" s="30"/>
      <c r="T6851" s="30"/>
      <c r="U6851" s="30"/>
      <c r="V6851" s="30"/>
      <c r="W6851" s="30"/>
      <c r="X6851" s="30"/>
      <c r="Y6851" s="30"/>
      <c r="Z6851" s="30"/>
      <c r="AA6851" s="30"/>
      <c r="AB6851" s="30"/>
      <c r="AC6851" s="30"/>
      <c r="AD6851" s="30"/>
      <c r="AE6851" s="30"/>
      <c r="AF6851" s="30"/>
      <c r="AG6851" s="30"/>
      <c r="AH6851" s="30"/>
      <c r="AI6851" s="30"/>
      <c r="AJ6851" s="30"/>
      <c r="AK6851" s="30"/>
      <c r="AL6851" s="30"/>
      <c r="AM6851" s="30"/>
      <c r="AN6851" s="30"/>
      <c r="AO6851" s="30"/>
      <c r="AP6851" s="30"/>
      <c r="AQ6851" s="30"/>
      <c r="AR6851" s="30"/>
      <c r="AS6851" s="30"/>
      <c r="AT6851" s="30"/>
      <c r="AU6851" s="30"/>
      <c r="AV6851" s="30"/>
      <c r="AW6851" s="30"/>
      <c r="AX6851" s="30"/>
      <c r="AY6851" s="30"/>
      <c r="AZ6851" s="30"/>
      <c r="BA6851" s="30"/>
      <c r="BB6851" s="30"/>
      <c r="BC6851" s="30"/>
      <c r="BD6851" s="30"/>
      <c r="BE6851" s="30"/>
      <c r="BF6851" s="30"/>
      <c r="BG6851" s="30"/>
      <c r="BH6851" s="30"/>
      <c r="BI6851" s="30"/>
      <c r="BJ6851" s="30"/>
      <c r="BK6851" s="30"/>
      <c r="BL6851" s="30"/>
      <c r="BM6851" s="30"/>
      <c r="BN6851" s="30"/>
      <c r="BO6851" s="30"/>
      <c r="BP6851" s="30"/>
      <c r="BQ6851" s="30"/>
      <c r="BR6851" s="30"/>
      <c r="BS6851" s="30"/>
      <c r="BT6851" s="30"/>
      <c r="BU6851" s="30"/>
      <c r="BV6851" s="30"/>
      <c r="BW6851" s="30"/>
      <c r="BX6851" s="30"/>
      <c r="BY6851" s="30"/>
      <c r="BZ6851" s="30"/>
      <c r="CA6851" s="30"/>
      <c r="CB6851" s="30"/>
      <c r="CC6851" s="30"/>
      <c r="CD6851" s="30"/>
      <c r="CE6851" s="30"/>
      <c r="CF6851" s="30"/>
      <c r="CG6851" s="30"/>
      <c r="CH6851" s="30"/>
      <c r="CI6851" s="30"/>
      <c r="CJ6851" s="30"/>
      <c r="CK6851" s="30"/>
      <c r="CL6851" s="30"/>
      <c r="CM6851" s="30"/>
      <c r="CN6851" s="30"/>
      <c r="CO6851" s="30"/>
      <c r="CP6851" s="30"/>
      <c r="CQ6851" s="30"/>
      <c r="CR6851" s="30"/>
      <c r="CS6851" s="30"/>
      <c r="CT6851" s="30"/>
      <c r="CU6851" s="30"/>
      <c r="CV6851" s="30"/>
      <c r="CW6851" s="30"/>
      <c r="CX6851" s="30"/>
      <c r="CY6851" s="30"/>
      <c r="CZ6851" s="30"/>
      <c r="DA6851" s="30"/>
      <c r="DB6851" s="30"/>
      <c r="DC6851" s="30"/>
      <c r="DD6851" s="30"/>
      <c r="DE6851" s="30"/>
      <c r="DF6851" s="30"/>
      <c r="DG6851" s="30"/>
      <c r="DH6851" s="30"/>
      <c r="DI6851" s="30"/>
      <c r="DJ6851" s="30"/>
      <c r="DK6851" s="30"/>
      <c r="DL6851" s="30"/>
      <c r="DM6851" s="30"/>
      <c r="DN6851" s="30"/>
      <c r="DO6851" s="30"/>
      <c r="DP6851" s="30"/>
      <c r="DQ6851" s="30"/>
      <c r="DR6851" s="30"/>
      <c r="DS6851" s="30"/>
      <c r="DT6851" s="30"/>
      <c r="DU6851" s="30"/>
      <c r="DV6851" s="30"/>
      <c r="DW6851" s="30"/>
      <c r="DX6851" s="30"/>
      <c r="DY6851" s="30"/>
      <c r="DZ6851" s="30"/>
      <c r="EA6851" s="30"/>
      <c r="EB6851" s="30"/>
      <c r="EC6851" s="30"/>
      <c r="ED6851" s="30"/>
      <c r="EE6851" s="30"/>
      <c r="EF6851" s="30"/>
      <c r="EG6851" s="30"/>
      <c r="EH6851" s="30"/>
      <c r="EI6851" s="30"/>
      <c r="EJ6851" s="30"/>
      <c r="EK6851" s="30"/>
      <c r="EL6851" s="30"/>
      <c r="EM6851" s="30"/>
      <c r="EN6851" s="30"/>
      <c r="EO6851" s="30"/>
      <c r="EP6851" s="30"/>
      <c r="EQ6851" s="30"/>
      <c r="ER6851" s="30"/>
      <c r="ES6851" s="30"/>
      <c r="ET6851" s="30"/>
      <c r="EU6851" s="30"/>
      <c r="EV6851" s="30"/>
      <c r="EW6851" s="30"/>
      <c r="EX6851" s="30"/>
      <c r="EY6851" s="30"/>
      <c r="EZ6851" s="30"/>
      <c r="FA6851" s="30"/>
      <c r="FB6851" s="30"/>
      <c r="FC6851" s="30"/>
      <c r="FD6851" s="30"/>
      <c r="FE6851" s="30"/>
      <c r="FF6851" s="30"/>
      <c r="FG6851" s="30"/>
      <c r="FH6851" s="30"/>
      <c r="FI6851" s="30"/>
      <c r="FJ6851" s="30"/>
      <c r="FK6851" s="30"/>
      <c r="FL6851" s="30"/>
      <c r="FM6851" s="30"/>
      <c r="FN6851" s="30"/>
      <c r="FO6851" s="30"/>
      <c r="FP6851" s="30"/>
      <c r="FQ6851" s="30"/>
      <c r="FR6851" s="30"/>
      <c r="FS6851" s="30"/>
      <c r="FT6851" s="30"/>
      <c r="FU6851" s="30"/>
      <c r="FV6851" s="30"/>
      <c r="FW6851" s="30"/>
      <c r="FX6851" s="30"/>
      <c r="FY6851" s="30"/>
      <c r="FZ6851" s="30"/>
      <c r="GA6851" s="30"/>
      <c r="GB6851" s="30"/>
      <c r="GC6851" s="30"/>
      <c r="GD6851" s="30"/>
      <c r="GE6851" s="30"/>
      <c r="GF6851" s="30"/>
      <c r="GG6851" s="30"/>
      <c r="GH6851" s="30"/>
      <c r="GI6851" s="30"/>
      <c r="GJ6851" s="30"/>
      <c r="GK6851" s="30"/>
      <c r="GL6851" s="30"/>
      <c r="GM6851" s="30"/>
      <c r="GN6851" s="30"/>
      <c r="GO6851" s="30"/>
      <c r="GP6851" s="30"/>
      <c r="GQ6851" s="30"/>
      <c r="GR6851" s="30"/>
      <c r="GS6851" s="30"/>
      <c r="GT6851" s="30"/>
      <c r="GU6851" s="30"/>
      <c r="GV6851" s="30"/>
      <c r="GW6851" s="30"/>
      <c r="GX6851" s="30"/>
      <c r="GY6851" s="30"/>
      <c r="GZ6851" s="30"/>
      <c r="HA6851" s="30"/>
      <c r="HB6851" s="30"/>
      <c r="HC6851" s="30"/>
      <c r="HD6851" s="30"/>
      <c r="HE6851" s="30"/>
      <c r="HF6851" s="30"/>
      <c r="HG6851" s="30"/>
      <c r="HH6851" s="30"/>
      <c r="HI6851" s="30"/>
      <c r="HJ6851" s="30"/>
      <c r="HK6851" s="30"/>
      <c r="HL6851" s="30"/>
      <c r="HM6851" s="30"/>
      <c r="HN6851" s="30"/>
      <c r="HO6851" s="30"/>
      <c r="HP6851" s="30"/>
      <c r="HQ6851" s="30"/>
      <c r="HR6851" s="30"/>
      <c r="HS6851" s="30"/>
      <c r="HT6851" s="30"/>
      <c r="HU6851" s="30"/>
      <c r="HV6851" s="30"/>
      <c r="HW6851" s="30"/>
    </row>
    <row r="6852" spans="1:231" s="588" customFormat="1">
      <c r="A6852" s="87">
        <v>140</v>
      </c>
      <c r="B6852" s="616" t="s">
        <v>7943</v>
      </c>
      <c r="C6852" s="589"/>
      <c r="D6852" s="589" t="s">
        <v>6463</v>
      </c>
      <c r="E6852" s="584">
        <f t="shared" si="439"/>
        <v>0</v>
      </c>
      <c r="F6852" s="165"/>
      <c r="G6852" s="192"/>
      <c r="H6852" s="192"/>
      <c r="I6852" s="30"/>
      <c r="J6852" s="30"/>
      <c r="K6852" s="30"/>
      <c r="L6852" s="30"/>
      <c r="M6852" s="30"/>
      <c r="N6852" s="30"/>
      <c r="O6852" s="30"/>
      <c r="P6852" s="30"/>
      <c r="Q6852" s="30"/>
      <c r="R6852" s="30"/>
      <c r="S6852" s="30"/>
      <c r="T6852" s="30"/>
      <c r="U6852" s="30"/>
      <c r="V6852" s="30"/>
      <c r="W6852" s="30"/>
      <c r="X6852" s="30"/>
      <c r="Y6852" s="30"/>
      <c r="Z6852" s="30"/>
      <c r="AA6852" s="30"/>
      <c r="AB6852" s="30"/>
      <c r="AC6852" s="30"/>
      <c r="AD6852" s="30"/>
      <c r="AE6852" s="30"/>
      <c r="AF6852" s="30"/>
      <c r="AG6852" s="30"/>
      <c r="AH6852" s="30"/>
      <c r="AI6852" s="30"/>
      <c r="AJ6852" s="30"/>
      <c r="AK6852" s="30"/>
      <c r="AL6852" s="30"/>
      <c r="AM6852" s="30"/>
      <c r="AN6852" s="30"/>
      <c r="AO6852" s="30"/>
      <c r="AP6852" s="30"/>
      <c r="AQ6852" s="30"/>
      <c r="AR6852" s="30"/>
      <c r="AS6852" s="30"/>
      <c r="AT6852" s="30"/>
      <c r="AU6852" s="30"/>
      <c r="AV6852" s="30"/>
      <c r="AW6852" s="30"/>
      <c r="AX6852" s="30"/>
      <c r="AY6852" s="30"/>
      <c r="AZ6852" s="30"/>
      <c r="BA6852" s="30"/>
      <c r="BB6852" s="30"/>
      <c r="BC6852" s="30"/>
      <c r="BD6852" s="30"/>
      <c r="BE6852" s="30"/>
      <c r="BF6852" s="30"/>
      <c r="BG6852" s="30"/>
      <c r="BH6852" s="30"/>
      <c r="BI6852" s="30"/>
      <c r="BJ6852" s="30"/>
      <c r="BK6852" s="30"/>
      <c r="BL6852" s="30"/>
      <c r="BM6852" s="30"/>
      <c r="BN6852" s="30"/>
      <c r="BO6852" s="30"/>
      <c r="BP6852" s="30"/>
      <c r="BQ6852" s="30"/>
      <c r="BR6852" s="30"/>
      <c r="BS6852" s="30"/>
      <c r="BT6852" s="30"/>
      <c r="BU6852" s="30"/>
      <c r="BV6852" s="30"/>
      <c r="BW6852" s="30"/>
      <c r="BX6852" s="30"/>
      <c r="BY6852" s="30"/>
      <c r="BZ6852" s="30"/>
      <c r="CA6852" s="30"/>
      <c r="CB6852" s="30"/>
      <c r="CC6852" s="30"/>
      <c r="CD6852" s="30"/>
      <c r="CE6852" s="30"/>
      <c r="CF6852" s="30"/>
      <c r="CG6852" s="30"/>
      <c r="CH6852" s="30"/>
      <c r="CI6852" s="30"/>
      <c r="CJ6852" s="30"/>
      <c r="CK6852" s="30"/>
      <c r="CL6852" s="30"/>
      <c r="CM6852" s="30"/>
      <c r="CN6852" s="30"/>
      <c r="CO6852" s="30"/>
      <c r="CP6852" s="30"/>
      <c r="CQ6852" s="30"/>
      <c r="CR6852" s="30"/>
      <c r="CS6852" s="30"/>
      <c r="CT6852" s="30"/>
      <c r="CU6852" s="30"/>
      <c r="CV6852" s="30"/>
      <c r="CW6852" s="30"/>
      <c r="CX6852" s="30"/>
      <c r="CY6852" s="30"/>
      <c r="CZ6852" s="30"/>
      <c r="DA6852" s="30"/>
      <c r="DB6852" s="30"/>
      <c r="DC6852" s="30"/>
      <c r="DD6852" s="30"/>
      <c r="DE6852" s="30"/>
      <c r="DF6852" s="30"/>
      <c r="DG6852" s="30"/>
      <c r="DH6852" s="30"/>
      <c r="DI6852" s="30"/>
      <c r="DJ6852" s="30"/>
      <c r="DK6852" s="30"/>
      <c r="DL6852" s="30"/>
      <c r="DM6852" s="30"/>
      <c r="DN6852" s="30"/>
      <c r="DO6852" s="30"/>
      <c r="DP6852" s="30"/>
      <c r="DQ6852" s="30"/>
      <c r="DR6852" s="30"/>
      <c r="DS6852" s="30"/>
      <c r="DT6852" s="30"/>
      <c r="DU6852" s="30"/>
      <c r="DV6852" s="30"/>
      <c r="DW6852" s="30"/>
      <c r="DX6852" s="30"/>
      <c r="DY6852" s="30"/>
      <c r="DZ6852" s="30"/>
      <c r="EA6852" s="30"/>
      <c r="EB6852" s="30"/>
      <c r="EC6852" s="30"/>
      <c r="ED6852" s="30"/>
      <c r="EE6852" s="30"/>
      <c r="EF6852" s="30"/>
      <c r="EG6852" s="30"/>
      <c r="EH6852" s="30"/>
      <c r="EI6852" s="30"/>
      <c r="EJ6852" s="30"/>
      <c r="EK6852" s="30"/>
      <c r="EL6852" s="30"/>
      <c r="EM6852" s="30"/>
      <c r="EN6852" s="30"/>
      <c r="EO6852" s="30"/>
      <c r="EP6852" s="30"/>
      <c r="EQ6852" s="30"/>
      <c r="ER6852" s="30"/>
      <c r="ES6852" s="30"/>
      <c r="ET6852" s="30"/>
      <c r="EU6852" s="30"/>
      <c r="EV6852" s="30"/>
      <c r="EW6852" s="30"/>
      <c r="EX6852" s="30"/>
      <c r="EY6852" s="30"/>
      <c r="EZ6852" s="30"/>
      <c r="FA6852" s="30"/>
      <c r="FB6852" s="30"/>
      <c r="FC6852" s="30"/>
      <c r="FD6852" s="30"/>
      <c r="FE6852" s="30"/>
      <c r="FF6852" s="30"/>
      <c r="FG6852" s="30"/>
      <c r="FH6852" s="30"/>
      <c r="FI6852" s="30"/>
      <c r="FJ6852" s="30"/>
      <c r="FK6852" s="30"/>
      <c r="FL6852" s="30"/>
      <c r="FM6852" s="30"/>
      <c r="FN6852" s="30"/>
      <c r="FO6852" s="30"/>
      <c r="FP6852" s="30"/>
      <c r="FQ6852" s="30"/>
      <c r="FR6852" s="30"/>
      <c r="FS6852" s="30"/>
      <c r="FT6852" s="30"/>
      <c r="FU6852" s="30"/>
      <c r="FV6852" s="30"/>
      <c r="FW6852" s="30"/>
      <c r="FX6852" s="30"/>
      <c r="FY6852" s="30"/>
      <c r="FZ6852" s="30"/>
      <c r="GA6852" s="30"/>
      <c r="GB6852" s="30"/>
      <c r="GC6852" s="30"/>
      <c r="GD6852" s="30"/>
      <c r="GE6852" s="30"/>
      <c r="GF6852" s="30"/>
      <c r="GG6852" s="30"/>
      <c r="GH6852" s="30"/>
      <c r="GI6852" s="30"/>
      <c r="GJ6852" s="30"/>
      <c r="GK6852" s="30"/>
      <c r="GL6852" s="30"/>
      <c r="GM6852" s="30"/>
      <c r="GN6852" s="30"/>
      <c r="GO6852" s="30"/>
      <c r="GP6852" s="30"/>
      <c r="GQ6852" s="30"/>
      <c r="GR6852" s="30"/>
      <c r="GS6852" s="30"/>
      <c r="GT6852" s="30"/>
      <c r="GU6852" s="30"/>
      <c r="GV6852" s="30"/>
      <c r="GW6852" s="30"/>
      <c r="GX6852" s="30"/>
      <c r="GY6852" s="30"/>
      <c r="GZ6852" s="30"/>
      <c r="HA6852" s="30"/>
      <c r="HB6852" s="30"/>
      <c r="HC6852" s="30"/>
      <c r="HD6852" s="30"/>
      <c r="HE6852" s="30"/>
      <c r="HF6852" s="30"/>
      <c r="HG6852" s="30"/>
      <c r="HH6852" s="30"/>
      <c r="HI6852" s="30"/>
      <c r="HJ6852" s="30"/>
      <c r="HK6852" s="30"/>
      <c r="HL6852" s="30"/>
      <c r="HM6852" s="30"/>
      <c r="HN6852" s="30"/>
      <c r="HO6852" s="30"/>
      <c r="HP6852" s="30"/>
      <c r="HQ6852" s="30"/>
      <c r="HR6852" s="30"/>
      <c r="HS6852" s="30"/>
      <c r="HT6852" s="30"/>
      <c r="HU6852" s="30"/>
      <c r="HV6852" s="30"/>
      <c r="HW6852" s="30"/>
    </row>
    <row r="6853" spans="1:231" s="588" customFormat="1">
      <c r="A6853" s="87">
        <v>141</v>
      </c>
      <c r="B6853" s="617" t="s">
        <v>7944</v>
      </c>
      <c r="C6853" s="618"/>
      <c r="D6853" s="590" t="s">
        <v>1808</v>
      </c>
      <c r="E6853" s="584">
        <f t="shared" si="439"/>
        <v>0</v>
      </c>
      <c r="F6853" s="165"/>
      <c r="G6853" s="192"/>
      <c r="H6853" s="192"/>
      <c r="I6853" s="30"/>
      <c r="J6853" s="30"/>
      <c r="K6853" s="30"/>
      <c r="L6853" s="30"/>
      <c r="M6853" s="30"/>
      <c r="N6853" s="30"/>
      <c r="O6853" s="30"/>
      <c r="P6853" s="30"/>
      <c r="Q6853" s="30"/>
      <c r="R6853" s="30"/>
      <c r="S6853" s="30"/>
      <c r="T6853" s="30"/>
      <c r="U6853" s="30"/>
      <c r="V6853" s="30"/>
      <c r="W6853" s="30"/>
      <c r="X6853" s="30"/>
      <c r="Y6853" s="30"/>
      <c r="Z6853" s="30"/>
      <c r="AA6853" s="30"/>
      <c r="AB6853" s="30"/>
      <c r="AC6853" s="30"/>
      <c r="AD6853" s="30"/>
      <c r="AE6853" s="30"/>
      <c r="AF6853" s="30"/>
      <c r="AG6853" s="30"/>
      <c r="AH6853" s="30"/>
      <c r="AI6853" s="30"/>
      <c r="AJ6853" s="30"/>
      <c r="AK6853" s="30"/>
      <c r="AL6853" s="30"/>
      <c r="AM6853" s="30"/>
      <c r="AN6853" s="30"/>
      <c r="AO6853" s="30"/>
      <c r="AP6853" s="30"/>
      <c r="AQ6853" s="30"/>
      <c r="AR6853" s="30"/>
      <c r="AS6853" s="30"/>
      <c r="AT6853" s="30"/>
      <c r="AU6853" s="30"/>
      <c r="AV6853" s="30"/>
      <c r="AW6853" s="30"/>
      <c r="AX6853" s="30"/>
      <c r="AY6853" s="30"/>
      <c r="AZ6853" s="30"/>
      <c r="BA6853" s="30"/>
      <c r="BB6853" s="30"/>
      <c r="BC6853" s="30"/>
      <c r="BD6853" s="30"/>
      <c r="BE6853" s="30"/>
      <c r="BF6853" s="30"/>
      <c r="BG6853" s="30"/>
      <c r="BH6853" s="30"/>
      <c r="BI6853" s="30"/>
      <c r="BJ6853" s="30"/>
      <c r="BK6853" s="30"/>
      <c r="BL6853" s="30"/>
      <c r="BM6853" s="30"/>
      <c r="BN6853" s="30"/>
      <c r="BO6853" s="30"/>
      <c r="BP6853" s="30"/>
      <c r="BQ6853" s="30"/>
      <c r="BR6853" s="30"/>
      <c r="BS6853" s="30"/>
      <c r="BT6853" s="30"/>
      <c r="BU6853" s="30"/>
      <c r="BV6853" s="30"/>
      <c r="BW6853" s="30"/>
      <c r="BX6853" s="30"/>
      <c r="BY6853" s="30"/>
      <c r="BZ6853" s="30"/>
      <c r="CA6853" s="30"/>
      <c r="CB6853" s="30"/>
      <c r="CC6853" s="30"/>
      <c r="CD6853" s="30"/>
      <c r="CE6853" s="30"/>
      <c r="CF6853" s="30"/>
      <c r="CG6853" s="30"/>
      <c r="CH6853" s="30"/>
      <c r="CI6853" s="30"/>
      <c r="CJ6853" s="30"/>
      <c r="CK6853" s="30"/>
      <c r="CL6853" s="30"/>
      <c r="CM6853" s="30"/>
      <c r="CN6853" s="30"/>
      <c r="CO6853" s="30"/>
      <c r="CP6853" s="30"/>
      <c r="CQ6853" s="30"/>
      <c r="CR6853" s="30"/>
      <c r="CS6853" s="30"/>
      <c r="CT6853" s="30"/>
      <c r="CU6853" s="30"/>
      <c r="CV6853" s="30"/>
      <c r="CW6853" s="30"/>
      <c r="CX6853" s="30"/>
      <c r="CY6853" s="30"/>
      <c r="CZ6853" s="30"/>
      <c r="DA6853" s="30"/>
      <c r="DB6853" s="30"/>
      <c r="DC6853" s="30"/>
      <c r="DD6853" s="30"/>
      <c r="DE6853" s="30"/>
      <c r="DF6853" s="30"/>
      <c r="DG6853" s="30"/>
      <c r="DH6853" s="30"/>
      <c r="DI6853" s="30"/>
      <c r="DJ6853" s="30"/>
      <c r="DK6853" s="30"/>
      <c r="DL6853" s="30"/>
      <c r="DM6853" s="30"/>
      <c r="DN6853" s="30"/>
      <c r="DO6853" s="30"/>
      <c r="DP6853" s="30"/>
      <c r="DQ6853" s="30"/>
      <c r="DR6853" s="30"/>
      <c r="DS6853" s="30"/>
      <c r="DT6853" s="30"/>
      <c r="DU6853" s="30"/>
      <c r="DV6853" s="30"/>
      <c r="DW6853" s="30"/>
      <c r="DX6853" s="30"/>
      <c r="DY6853" s="30"/>
      <c r="DZ6853" s="30"/>
      <c r="EA6853" s="30"/>
      <c r="EB6853" s="30"/>
      <c r="EC6853" s="30"/>
      <c r="ED6853" s="30"/>
      <c r="EE6853" s="30"/>
      <c r="EF6853" s="30"/>
      <c r="EG6853" s="30"/>
      <c r="EH6853" s="30"/>
      <c r="EI6853" s="30"/>
      <c r="EJ6853" s="30"/>
      <c r="EK6853" s="30"/>
      <c r="EL6853" s="30"/>
      <c r="EM6853" s="30"/>
      <c r="EN6853" s="30"/>
      <c r="EO6853" s="30"/>
      <c r="EP6853" s="30"/>
      <c r="EQ6853" s="30"/>
      <c r="ER6853" s="30"/>
      <c r="ES6853" s="30"/>
      <c r="ET6853" s="30"/>
      <c r="EU6853" s="30"/>
      <c r="EV6853" s="30"/>
      <c r="EW6853" s="30"/>
      <c r="EX6853" s="30"/>
      <c r="EY6853" s="30"/>
      <c r="EZ6853" s="30"/>
      <c r="FA6853" s="30"/>
      <c r="FB6853" s="30"/>
      <c r="FC6853" s="30"/>
      <c r="FD6853" s="30"/>
      <c r="FE6853" s="30"/>
      <c r="FF6853" s="30"/>
      <c r="FG6853" s="30"/>
      <c r="FH6853" s="30"/>
      <c r="FI6853" s="30"/>
      <c r="FJ6853" s="30"/>
      <c r="FK6853" s="30"/>
      <c r="FL6853" s="30"/>
      <c r="FM6853" s="30"/>
      <c r="FN6853" s="30"/>
      <c r="FO6853" s="30"/>
      <c r="FP6853" s="30"/>
      <c r="FQ6853" s="30"/>
      <c r="FR6853" s="30"/>
      <c r="FS6853" s="30"/>
      <c r="FT6853" s="30"/>
      <c r="FU6853" s="30"/>
      <c r="FV6853" s="30"/>
      <c r="FW6853" s="30"/>
      <c r="FX6853" s="30"/>
      <c r="FY6853" s="30"/>
      <c r="FZ6853" s="30"/>
      <c r="GA6853" s="30"/>
      <c r="GB6853" s="30"/>
      <c r="GC6853" s="30"/>
      <c r="GD6853" s="30"/>
      <c r="GE6853" s="30"/>
      <c r="GF6853" s="30"/>
      <c r="GG6853" s="30"/>
      <c r="GH6853" s="30"/>
      <c r="GI6853" s="30"/>
      <c r="GJ6853" s="30"/>
      <c r="GK6853" s="30"/>
      <c r="GL6853" s="30"/>
      <c r="GM6853" s="30"/>
      <c r="GN6853" s="30"/>
      <c r="GO6853" s="30"/>
      <c r="GP6853" s="30"/>
      <c r="GQ6853" s="30"/>
      <c r="GR6853" s="30"/>
      <c r="GS6853" s="30"/>
      <c r="GT6853" s="30"/>
      <c r="GU6853" s="30"/>
      <c r="GV6853" s="30"/>
      <c r="GW6853" s="30"/>
      <c r="GX6853" s="30"/>
      <c r="GY6853" s="30"/>
      <c r="GZ6853" s="30"/>
      <c r="HA6853" s="30"/>
      <c r="HB6853" s="30"/>
      <c r="HC6853" s="30"/>
      <c r="HD6853" s="30"/>
      <c r="HE6853" s="30"/>
      <c r="HF6853" s="30"/>
      <c r="HG6853" s="30"/>
      <c r="HH6853" s="30"/>
      <c r="HI6853" s="30"/>
      <c r="HJ6853" s="30"/>
      <c r="HK6853" s="30"/>
      <c r="HL6853" s="30"/>
      <c r="HM6853" s="30"/>
      <c r="HN6853" s="30"/>
      <c r="HO6853" s="30"/>
      <c r="HP6853" s="30"/>
      <c r="HQ6853" s="30"/>
      <c r="HR6853" s="30"/>
      <c r="HS6853" s="30"/>
      <c r="HT6853" s="30"/>
      <c r="HU6853" s="30"/>
      <c r="HV6853" s="30"/>
      <c r="HW6853" s="30"/>
    </row>
    <row r="6854" spans="1:231" s="588" customFormat="1" ht="46.5">
      <c r="A6854" s="87">
        <v>142</v>
      </c>
      <c r="B6854" s="587" t="s">
        <v>7945</v>
      </c>
      <c r="C6854" s="591"/>
      <c r="D6854" s="590" t="s">
        <v>1808</v>
      </c>
      <c r="E6854" s="584">
        <f t="shared" si="439"/>
        <v>0</v>
      </c>
      <c r="F6854" s="165"/>
      <c r="G6854" s="192"/>
      <c r="H6854" s="192"/>
      <c r="I6854" s="30"/>
      <c r="J6854" s="30"/>
      <c r="K6854" s="30"/>
      <c r="L6854" s="30"/>
      <c r="M6854" s="30"/>
      <c r="N6854" s="30"/>
      <c r="O6854" s="30"/>
      <c r="P6854" s="30"/>
      <c r="Q6854" s="30"/>
      <c r="R6854" s="30"/>
      <c r="S6854" s="30"/>
      <c r="T6854" s="30"/>
      <c r="U6854" s="30"/>
      <c r="V6854" s="30"/>
      <c r="W6854" s="30"/>
      <c r="X6854" s="30"/>
      <c r="Y6854" s="30"/>
      <c r="Z6854" s="30"/>
      <c r="AA6854" s="30"/>
      <c r="AB6854" s="30"/>
      <c r="AC6854" s="30"/>
      <c r="AD6854" s="30"/>
      <c r="AE6854" s="30"/>
      <c r="AF6854" s="30"/>
      <c r="AG6854" s="30"/>
      <c r="AH6854" s="30"/>
      <c r="AI6854" s="30"/>
      <c r="AJ6854" s="30"/>
      <c r="AK6854" s="30"/>
      <c r="AL6854" s="30"/>
      <c r="AM6854" s="30"/>
      <c r="AN6854" s="30"/>
      <c r="AO6854" s="30"/>
      <c r="AP6854" s="30"/>
      <c r="AQ6854" s="30"/>
      <c r="AR6854" s="30"/>
      <c r="AS6854" s="30"/>
      <c r="AT6854" s="30"/>
      <c r="AU6854" s="30"/>
      <c r="AV6854" s="30"/>
      <c r="AW6854" s="30"/>
      <c r="AX6854" s="30"/>
      <c r="AY6854" s="30"/>
      <c r="AZ6854" s="30"/>
      <c r="BA6854" s="30"/>
      <c r="BB6854" s="30"/>
      <c r="BC6854" s="30"/>
      <c r="BD6854" s="30"/>
      <c r="BE6854" s="30"/>
      <c r="BF6854" s="30"/>
      <c r="BG6854" s="30"/>
      <c r="BH6854" s="30"/>
      <c r="BI6854" s="30"/>
      <c r="BJ6854" s="30"/>
      <c r="BK6854" s="30"/>
      <c r="BL6854" s="30"/>
      <c r="BM6854" s="30"/>
      <c r="BN6854" s="30"/>
      <c r="BO6854" s="30"/>
      <c r="BP6854" s="30"/>
      <c r="BQ6854" s="30"/>
      <c r="BR6854" s="30"/>
      <c r="BS6854" s="30"/>
      <c r="BT6854" s="30"/>
      <c r="BU6854" s="30"/>
      <c r="BV6854" s="30"/>
      <c r="BW6854" s="30"/>
      <c r="BX6854" s="30"/>
      <c r="BY6854" s="30"/>
      <c r="BZ6854" s="30"/>
      <c r="CA6854" s="30"/>
      <c r="CB6854" s="30"/>
      <c r="CC6854" s="30"/>
      <c r="CD6854" s="30"/>
      <c r="CE6854" s="30"/>
      <c r="CF6854" s="30"/>
      <c r="CG6854" s="30"/>
      <c r="CH6854" s="30"/>
      <c r="CI6854" s="30"/>
      <c r="CJ6854" s="30"/>
      <c r="CK6854" s="30"/>
      <c r="CL6854" s="30"/>
      <c r="CM6854" s="30"/>
      <c r="CN6854" s="30"/>
      <c r="CO6854" s="30"/>
      <c r="CP6854" s="30"/>
      <c r="CQ6854" s="30"/>
      <c r="CR6854" s="30"/>
      <c r="CS6854" s="30"/>
      <c r="CT6854" s="30"/>
      <c r="CU6854" s="30"/>
      <c r="CV6854" s="30"/>
      <c r="CW6854" s="30"/>
      <c r="CX6854" s="30"/>
      <c r="CY6854" s="30"/>
      <c r="CZ6854" s="30"/>
      <c r="DA6854" s="30"/>
      <c r="DB6854" s="30"/>
      <c r="DC6854" s="30"/>
      <c r="DD6854" s="30"/>
      <c r="DE6854" s="30"/>
      <c r="DF6854" s="30"/>
      <c r="DG6854" s="30"/>
      <c r="DH6854" s="30"/>
      <c r="DI6854" s="30"/>
      <c r="DJ6854" s="30"/>
      <c r="DK6854" s="30"/>
      <c r="DL6854" s="30"/>
      <c r="DM6854" s="30"/>
      <c r="DN6854" s="30"/>
      <c r="DO6854" s="30"/>
      <c r="DP6854" s="30"/>
      <c r="DQ6854" s="30"/>
      <c r="DR6854" s="30"/>
      <c r="DS6854" s="30"/>
      <c r="DT6854" s="30"/>
      <c r="DU6854" s="30"/>
      <c r="DV6854" s="30"/>
      <c r="DW6854" s="30"/>
      <c r="DX6854" s="30"/>
      <c r="DY6854" s="30"/>
      <c r="DZ6854" s="30"/>
      <c r="EA6854" s="30"/>
      <c r="EB6854" s="30"/>
      <c r="EC6854" s="30"/>
      <c r="ED6854" s="30"/>
      <c r="EE6854" s="30"/>
      <c r="EF6854" s="30"/>
      <c r="EG6854" s="30"/>
      <c r="EH6854" s="30"/>
      <c r="EI6854" s="30"/>
      <c r="EJ6854" s="30"/>
      <c r="EK6854" s="30"/>
      <c r="EL6854" s="30"/>
      <c r="EM6854" s="30"/>
      <c r="EN6854" s="30"/>
      <c r="EO6854" s="30"/>
      <c r="EP6854" s="30"/>
      <c r="EQ6854" s="30"/>
      <c r="ER6854" s="30"/>
      <c r="ES6854" s="30"/>
      <c r="ET6854" s="30"/>
      <c r="EU6854" s="30"/>
      <c r="EV6854" s="30"/>
      <c r="EW6854" s="30"/>
      <c r="EX6854" s="30"/>
      <c r="EY6854" s="30"/>
      <c r="EZ6854" s="30"/>
      <c r="FA6854" s="30"/>
      <c r="FB6854" s="30"/>
      <c r="FC6854" s="30"/>
      <c r="FD6854" s="30"/>
      <c r="FE6854" s="30"/>
      <c r="FF6854" s="30"/>
      <c r="FG6854" s="30"/>
      <c r="FH6854" s="30"/>
      <c r="FI6854" s="30"/>
      <c r="FJ6854" s="30"/>
      <c r="FK6854" s="30"/>
      <c r="FL6854" s="30"/>
      <c r="FM6854" s="30"/>
      <c r="FN6854" s="30"/>
      <c r="FO6854" s="30"/>
      <c r="FP6854" s="30"/>
      <c r="FQ6854" s="30"/>
      <c r="FR6854" s="30"/>
      <c r="FS6854" s="30"/>
      <c r="FT6854" s="30"/>
      <c r="FU6854" s="30"/>
      <c r="FV6854" s="30"/>
      <c r="FW6854" s="30"/>
      <c r="FX6854" s="30"/>
      <c r="FY6854" s="30"/>
      <c r="FZ6854" s="30"/>
      <c r="GA6854" s="30"/>
      <c r="GB6854" s="30"/>
      <c r="GC6854" s="30"/>
      <c r="GD6854" s="30"/>
      <c r="GE6854" s="30"/>
      <c r="GF6854" s="30"/>
      <c r="GG6854" s="30"/>
      <c r="GH6854" s="30"/>
      <c r="GI6854" s="30"/>
      <c r="GJ6854" s="30"/>
      <c r="GK6854" s="30"/>
      <c r="GL6854" s="30"/>
      <c r="GM6854" s="30"/>
      <c r="GN6854" s="30"/>
      <c r="GO6854" s="30"/>
      <c r="GP6854" s="30"/>
      <c r="GQ6854" s="30"/>
      <c r="GR6854" s="30"/>
      <c r="GS6854" s="30"/>
      <c r="GT6854" s="30"/>
      <c r="GU6854" s="30"/>
      <c r="GV6854" s="30"/>
      <c r="GW6854" s="30"/>
      <c r="GX6854" s="30"/>
      <c r="GY6854" s="30"/>
      <c r="GZ6854" s="30"/>
      <c r="HA6854" s="30"/>
      <c r="HB6854" s="30"/>
      <c r="HC6854" s="30"/>
      <c r="HD6854" s="30"/>
      <c r="HE6854" s="30"/>
      <c r="HF6854" s="30"/>
      <c r="HG6854" s="30"/>
      <c r="HH6854" s="30"/>
      <c r="HI6854" s="30"/>
      <c r="HJ6854" s="30"/>
      <c r="HK6854" s="30"/>
      <c r="HL6854" s="30"/>
      <c r="HM6854" s="30"/>
      <c r="HN6854" s="30"/>
      <c r="HO6854" s="30"/>
      <c r="HP6854" s="30"/>
      <c r="HQ6854" s="30"/>
      <c r="HR6854" s="30"/>
      <c r="HS6854" s="30"/>
      <c r="HT6854" s="30"/>
      <c r="HU6854" s="30"/>
      <c r="HV6854" s="30"/>
      <c r="HW6854" s="30"/>
    </row>
    <row r="6855" spans="1:231" s="588" customFormat="1">
      <c r="A6855" s="87">
        <v>143</v>
      </c>
      <c r="B6855" s="587" t="s">
        <v>7946</v>
      </c>
      <c r="C6855" s="591"/>
      <c r="D6855" s="590" t="s">
        <v>1808</v>
      </c>
      <c r="E6855" s="584">
        <f t="shared" si="439"/>
        <v>0</v>
      </c>
      <c r="F6855" s="165"/>
      <c r="G6855" s="192"/>
      <c r="H6855" s="192"/>
      <c r="I6855" s="30"/>
      <c r="J6855" s="30"/>
      <c r="K6855" s="30"/>
      <c r="L6855" s="30"/>
      <c r="M6855" s="30"/>
      <c r="N6855" s="30"/>
      <c r="O6855" s="30"/>
      <c r="P6855" s="30"/>
      <c r="Q6855" s="30"/>
      <c r="R6855" s="30"/>
      <c r="S6855" s="30"/>
      <c r="T6855" s="30"/>
      <c r="U6855" s="30"/>
      <c r="V6855" s="30"/>
      <c r="W6855" s="30"/>
      <c r="X6855" s="30"/>
      <c r="Y6855" s="30"/>
      <c r="Z6855" s="30"/>
      <c r="AA6855" s="30"/>
      <c r="AB6855" s="30"/>
      <c r="AC6855" s="30"/>
      <c r="AD6855" s="30"/>
      <c r="AE6855" s="30"/>
      <c r="AF6855" s="30"/>
      <c r="AG6855" s="30"/>
      <c r="AH6855" s="30"/>
      <c r="AI6855" s="30"/>
      <c r="AJ6855" s="30"/>
      <c r="AK6855" s="30"/>
      <c r="AL6855" s="30"/>
      <c r="AM6855" s="30"/>
      <c r="AN6855" s="30"/>
      <c r="AO6855" s="30"/>
      <c r="AP6855" s="30"/>
      <c r="AQ6855" s="30"/>
      <c r="AR6855" s="30"/>
      <c r="AS6855" s="30"/>
      <c r="AT6855" s="30"/>
      <c r="AU6855" s="30"/>
      <c r="AV6855" s="30"/>
      <c r="AW6855" s="30"/>
      <c r="AX6855" s="30"/>
      <c r="AY6855" s="30"/>
      <c r="AZ6855" s="30"/>
      <c r="BA6855" s="30"/>
      <c r="BB6855" s="30"/>
      <c r="BC6855" s="30"/>
      <c r="BD6855" s="30"/>
      <c r="BE6855" s="30"/>
      <c r="BF6855" s="30"/>
      <c r="BG6855" s="30"/>
      <c r="BH6855" s="30"/>
      <c r="BI6855" s="30"/>
      <c r="BJ6855" s="30"/>
      <c r="BK6855" s="30"/>
      <c r="BL6855" s="30"/>
      <c r="BM6855" s="30"/>
      <c r="BN6855" s="30"/>
      <c r="BO6855" s="30"/>
      <c r="BP6855" s="30"/>
      <c r="BQ6855" s="30"/>
      <c r="BR6855" s="30"/>
      <c r="BS6855" s="30"/>
      <c r="BT6855" s="30"/>
      <c r="BU6855" s="30"/>
      <c r="BV6855" s="30"/>
      <c r="BW6855" s="30"/>
      <c r="BX6855" s="30"/>
      <c r="BY6855" s="30"/>
      <c r="BZ6855" s="30"/>
      <c r="CA6855" s="30"/>
      <c r="CB6855" s="30"/>
      <c r="CC6855" s="30"/>
      <c r="CD6855" s="30"/>
      <c r="CE6855" s="30"/>
      <c r="CF6855" s="30"/>
      <c r="CG6855" s="30"/>
      <c r="CH6855" s="30"/>
      <c r="CI6855" s="30"/>
      <c r="CJ6855" s="30"/>
      <c r="CK6855" s="30"/>
      <c r="CL6855" s="30"/>
      <c r="CM6855" s="30"/>
      <c r="CN6855" s="30"/>
      <c r="CO6855" s="30"/>
      <c r="CP6855" s="30"/>
      <c r="CQ6855" s="30"/>
      <c r="CR6855" s="30"/>
      <c r="CS6855" s="30"/>
      <c r="CT6855" s="30"/>
      <c r="CU6855" s="30"/>
      <c r="CV6855" s="30"/>
      <c r="CW6855" s="30"/>
      <c r="CX6855" s="30"/>
      <c r="CY6855" s="30"/>
      <c r="CZ6855" s="30"/>
      <c r="DA6855" s="30"/>
      <c r="DB6855" s="30"/>
      <c r="DC6855" s="30"/>
      <c r="DD6855" s="30"/>
      <c r="DE6855" s="30"/>
      <c r="DF6855" s="30"/>
      <c r="DG6855" s="30"/>
      <c r="DH6855" s="30"/>
      <c r="DI6855" s="30"/>
      <c r="DJ6855" s="30"/>
      <c r="DK6855" s="30"/>
      <c r="DL6855" s="30"/>
      <c r="DM6855" s="30"/>
      <c r="DN6855" s="30"/>
      <c r="DO6855" s="30"/>
      <c r="DP6855" s="30"/>
      <c r="DQ6855" s="30"/>
      <c r="DR6855" s="30"/>
      <c r="DS6855" s="30"/>
      <c r="DT6855" s="30"/>
      <c r="DU6855" s="30"/>
      <c r="DV6855" s="30"/>
      <c r="DW6855" s="30"/>
      <c r="DX6855" s="30"/>
      <c r="DY6855" s="30"/>
      <c r="DZ6855" s="30"/>
      <c r="EA6855" s="30"/>
      <c r="EB6855" s="30"/>
      <c r="EC6855" s="30"/>
      <c r="ED6855" s="30"/>
      <c r="EE6855" s="30"/>
      <c r="EF6855" s="30"/>
      <c r="EG6855" s="30"/>
      <c r="EH6855" s="30"/>
      <c r="EI6855" s="30"/>
      <c r="EJ6855" s="30"/>
      <c r="EK6855" s="30"/>
      <c r="EL6855" s="30"/>
      <c r="EM6855" s="30"/>
      <c r="EN6855" s="30"/>
      <c r="EO6855" s="30"/>
      <c r="EP6855" s="30"/>
      <c r="EQ6855" s="30"/>
      <c r="ER6855" s="30"/>
      <c r="ES6855" s="30"/>
      <c r="ET6855" s="30"/>
      <c r="EU6855" s="30"/>
      <c r="EV6855" s="30"/>
      <c r="EW6855" s="30"/>
      <c r="EX6855" s="30"/>
      <c r="EY6855" s="30"/>
      <c r="EZ6855" s="30"/>
      <c r="FA6855" s="30"/>
      <c r="FB6855" s="30"/>
      <c r="FC6855" s="30"/>
      <c r="FD6855" s="30"/>
      <c r="FE6855" s="30"/>
      <c r="FF6855" s="30"/>
      <c r="FG6855" s="30"/>
      <c r="FH6855" s="30"/>
      <c r="FI6855" s="30"/>
      <c r="FJ6855" s="30"/>
      <c r="FK6855" s="30"/>
      <c r="FL6855" s="30"/>
      <c r="FM6855" s="30"/>
      <c r="FN6855" s="30"/>
      <c r="FO6855" s="30"/>
      <c r="FP6855" s="30"/>
      <c r="FQ6855" s="30"/>
      <c r="FR6855" s="30"/>
      <c r="FS6855" s="30"/>
      <c r="FT6855" s="30"/>
      <c r="FU6855" s="30"/>
      <c r="FV6855" s="30"/>
      <c r="FW6855" s="30"/>
      <c r="FX6855" s="30"/>
      <c r="FY6855" s="30"/>
      <c r="FZ6855" s="30"/>
      <c r="GA6855" s="30"/>
      <c r="GB6855" s="30"/>
      <c r="GC6855" s="30"/>
      <c r="GD6855" s="30"/>
      <c r="GE6855" s="30"/>
      <c r="GF6855" s="30"/>
      <c r="GG6855" s="30"/>
      <c r="GH6855" s="30"/>
      <c r="GI6855" s="30"/>
      <c r="GJ6855" s="30"/>
      <c r="GK6855" s="30"/>
      <c r="GL6855" s="30"/>
      <c r="GM6855" s="30"/>
      <c r="GN6855" s="30"/>
      <c r="GO6855" s="30"/>
      <c r="GP6855" s="30"/>
      <c r="GQ6855" s="30"/>
      <c r="GR6855" s="30"/>
      <c r="GS6855" s="30"/>
      <c r="GT6855" s="30"/>
      <c r="GU6855" s="30"/>
      <c r="GV6855" s="30"/>
      <c r="GW6855" s="30"/>
      <c r="GX6855" s="30"/>
      <c r="GY6855" s="30"/>
      <c r="GZ6855" s="30"/>
      <c r="HA6855" s="30"/>
      <c r="HB6855" s="30"/>
      <c r="HC6855" s="30"/>
      <c r="HD6855" s="30"/>
      <c r="HE6855" s="30"/>
      <c r="HF6855" s="30"/>
      <c r="HG6855" s="30"/>
      <c r="HH6855" s="30"/>
      <c r="HI6855" s="30"/>
      <c r="HJ6855" s="30"/>
      <c r="HK6855" s="30"/>
      <c r="HL6855" s="30"/>
      <c r="HM6855" s="30"/>
      <c r="HN6855" s="30"/>
      <c r="HO6855" s="30"/>
      <c r="HP6855" s="30"/>
      <c r="HQ6855" s="30"/>
      <c r="HR6855" s="30"/>
      <c r="HS6855" s="30"/>
      <c r="HT6855" s="30"/>
      <c r="HU6855" s="30"/>
      <c r="HV6855" s="30"/>
      <c r="HW6855" s="30"/>
    </row>
    <row r="6856" spans="1:231" s="588" customFormat="1">
      <c r="A6856" s="87">
        <v>144</v>
      </c>
      <c r="B6856" s="587" t="s">
        <v>7947</v>
      </c>
      <c r="C6856" s="591"/>
      <c r="D6856" s="590" t="s">
        <v>1808</v>
      </c>
      <c r="E6856" s="584">
        <f t="shared" si="439"/>
        <v>0</v>
      </c>
      <c r="F6856" s="165"/>
      <c r="G6856" s="192"/>
      <c r="H6856" s="192"/>
      <c r="I6856" s="30"/>
      <c r="J6856" s="30"/>
      <c r="K6856" s="30"/>
      <c r="L6856" s="30"/>
      <c r="M6856" s="30"/>
      <c r="N6856" s="30"/>
      <c r="O6856" s="30"/>
      <c r="P6856" s="30"/>
      <c r="Q6856" s="30"/>
      <c r="R6856" s="30"/>
      <c r="S6856" s="30"/>
      <c r="T6856" s="30"/>
      <c r="U6856" s="30"/>
      <c r="V6856" s="30"/>
      <c r="W6856" s="30"/>
      <c r="X6856" s="30"/>
      <c r="Y6856" s="30"/>
      <c r="Z6856" s="30"/>
      <c r="AA6856" s="30"/>
      <c r="AB6856" s="30"/>
      <c r="AC6856" s="30"/>
      <c r="AD6856" s="30"/>
      <c r="AE6856" s="30"/>
      <c r="AF6856" s="30"/>
      <c r="AG6856" s="30"/>
      <c r="AH6856" s="30"/>
      <c r="AI6856" s="30"/>
      <c r="AJ6856" s="30"/>
      <c r="AK6856" s="30"/>
      <c r="AL6856" s="30"/>
      <c r="AM6856" s="30"/>
      <c r="AN6856" s="30"/>
      <c r="AO6856" s="30"/>
      <c r="AP6856" s="30"/>
      <c r="AQ6856" s="30"/>
      <c r="AR6856" s="30"/>
      <c r="AS6856" s="30"/>
      <c r="AT6856" s="30"/>
      <c r="AU6856" s="30"/>
      <c r="AV6856" s="30"/>
      <c r="AW6856" s="30"/>
      <c r="AX6856" s="30"/>
      <c r="AY6856" s="30"/>
      <c r="AZ6856" s="30"/>
      <c r="BA6856" s="30"/>
      <c r="BB6856" s="30"/>
      <c r="BC6856" s="30"/>
      <c r="BD6856" s="30"/>
      <c r="BE6856" s="30"/>
      <c r="BF6856" s="30"/>
      <c r="BG6856" s="30"/>
      <c r="BH6856" s="30"/>
      <c r="BI6856" s="30"/>
      <c r="BJ6856" s="30"/>
      <c r="BK6856" s="30"/>
      <c r="BL6856" s="30"/>
      <c r="BM6856" s="30"/>
      <c r="BN6856" s="30"/>
      <c r="BO6856" s="30"/>
      <c r="BP6856" s="30"/>
      <c r="BQ6856" s="30"/>
      <c r="BR6856" s="30"/>
      <c r="BS6856" s="30"/>
      <c r="BT6856" s="30"/>
      <c r="BU6856" s="30"/>
      <c r="BV6856" s="30"/>
      <c r="BW6856" s="30"/>
      <c r="BX6856" s="30"/>
      <c r="BY6856" s="30"/>
      <c r="BZ6856" s="30"/>
      <c r="CA6856" s="30"/>
      <c r="CB6856" s="30"/>
      <c r="CC6856" s="30"/>
      <c r="CD6856" s="30"/>
      <c r="CE6856" s="30"/>
      <c r="CF6856" s="30"/>
      <c r="CG6856" s="30"/>
      <c r="CH6856" s="30"/>
      <c r="CI6856" s="30"/>
      <c r="CJ6856" s="30"/>
      <c r="CK6856" s="30"/>
      <c r="CL6856" s="30"/>
      <c r="CM6856" s="30"/>
      <c r="CN6856" s="30"/>
      <c r="CO6856" s="30"/>
      <c r="CP6856" s="30"/>
      <c r="CQ6856" s="30"/>
      <c r="CR6856" s="30"/>
      <c r="CS6856" s="30"/>
      <c r="CT6856" s="30"/>
      <c r="CU6856" s="30"/>
      <c r="CV6856" s="30"/>
      <c r="CW6856" s="30"/>
      <c r="CX6856" s="30"/>
      <c r="CY6856" s="30"/>
      <c r="CZ6856" s="30"/>
      <c r="DA6856" s="30"/>
      <c r="DB6856" s="30"/>
      <c r="DC6856" s="30"/>
      <c r="DD6856" s="30"/>
      <c r="DE6856" s="30"/>
      <c r="DF6856" s="30"/>
      <c r="DG6856" s="30"/>
      <c r="DH6856" s="30"/>
      <c r="DI6856" s="30"/>
      <c r="DJ6856" s="30"/>
      <c r="DK6856" s="30"/>
      <c r="DL6856" s="30"/>
      <c r="DM6856" s="30"/>
      <c r="DN6856" s="30"/>
      <c r="DO6856" s="30"/>
      <c r="DP6856" s="30"/>
      <c r="DQ6856" s="30"/>
      <c r="DR6856" s="30"/>
      <c r="DS6856" s="30"/>
      <c r="DT6856" s="30"/>
      <c r="DU6856" s="30"/>
      <c r="DV6856" s="30"/>
      <c r="DW6856" s="30"/>
      <c r="DX6856" s="30"/>
      <c r="DY6856" s="30"/>
      <c r="DZ6856" s="30"/>
      <c r="EA6856" s="30"/>
      <c r="EB6856" s="30"/>
      <c r="EC6856" s="30"/>
      <c r="ED6856" s="30"/>
      <c r="EE6856" s="30"/>
      <c r="EF6856" s="30"/>
      <c r="EG6856" s="30"/>
      <c r="EH6856" s="30"/>
      <c r="EI6856" s="30"/>
      <c r="EJ6856" s="30"/>
      <c r="EK6856" s="30"/>
      <c r="EL6856" s="30"/>
      <c r="EM6856" s="30"/>
      <c r="EN6856" s="30"/>
      <c r="EO6856" s="30"/>
      <c r="EP6856" s="30"/>
      <c r="EQ6856" s="30"/>
      <c r="ER6856" s="30"/>
      <c r="ES6856" s="30"/>
      <c r="ET6856" s="30"/>
      <c r="EU6856" s="30"/>
      <c r="EV6856" s="30"/>
      <c r="EW6856" s="30"/>
      <c r="EX6856" s="30"/>
      <c r="EY6856" s="30"/>
      <c r="EZ6856" s="30"/>
      <c r="FA6856" s="30"/>
      <c r="FB6856" s="30"/>
      <c r="FC6856" s="30"/>
      <c r="FD6856" s="30"/>
      <c r="FE6856" s="30"/>
      <c r="FF6856" s="30"/>
      <c r="FG6856" s="30"/>
      <c r="FH6856" s="30"/>
      <c r="FI6856" s="30"/>
      <c r="FJ6856" s="30"/>
      <c r="FK6856" s="30"/>
      <c r="FL6856" s="30"/>
      <c r="FM6856" s="30"/>
      <c r="FN6856" s="30"/>
      <c r="FO6856" s="30"/>
      <c r="FP6856" s="30"/>
      <c r="FQ6856" s="30"/>
      <c r="FR6856" s="30"/>
      <c r="FS6856" s="30"/>
      <c r="FT6856" s="30"/>
      <c r="FU6856" s="30"/>
      <c r="FV6856" s="30"/>
      <c r="FW6856" s="30"/>
      <c r="FX6856" s="30"/>
      <c r="FY6856" s="30"/>
      <c r="FZ6856" s="30"/>
      <c r="GA6856" s="30"/>
      <c r="GB6856" s="30"/>
      <c r="GC6856" s="30"/>
      <c r="GD6856" s="30"/>
      <c r="GE6856" s="30"/>
      <c r="GF6856" s="30"/>
      <c r="GG6856" s="30"/>
      <c r="GH6856" s="30"/>
      <c r="GI6856" s="30"/>
      <c r="GJ6856" s="30"/>
      <c r="GK6856" s="30"/>
      <c r="GL6856" s="30"/>
      <c r="GM6856" s="30"/>
      <c r="GN6856" s="30"/>
      <c r="GO6856" s="30"/>
      <c r="GP6856" s="30"/>
      <c r="GQ6856" s="30"/>
      <c r="GR6856" s="30"/>
      <c r="GS6856" s="30"/>
      <c r="GT6856" s="30"/>
      <c r="GU6856" s="30"/>
      <c r="GV6856" s="30"/>
      <c r="GW6856" s="30"/>
      <c r="GX6856" s="30"/>
      <c r="GY6856" s="30"/>
      <c r="GZ6856" s="30"/>
      <c r="HA6856" s="30"/>
      <c r="HB6856" s="30"/>
      <c r="HC6856" s="30"/>
      <c r="HD6856" s="30"/>
      <c r="HE6856" s="30"/>
      <c r="HF6856" s="30"/>
      <c r="HG6856" s="30"/>
      <c r="HH6856" s="30"/>
      <c r="HI6856" s="30"/>
      <c r="HJ6856" s="30"/>
      <c r="HK6856" s="30"/>
      <c r="HL6856" s="30"/>
      <c r="HM6856" s="30"/>
      <c r="HN6856" s="30"/>
      <c r="HO6856" s="30"/>
      <c r="HP6856" s="30"/>
      <c r="HQ6856" s="30"/>
      <c r="HR6856" s="30"/>
      <c r="HS6856" s="30"/>
      <c r="HT6856" s="30"/>
      <c r="HU6856" s="30"/>
      <c r="HV6856" s="30"/>
      <c r="HW6856" s="30"/>
    </row>
    <row r="6857" spans="1:231" s="588" customFormat="1" ht="24" thickBot="1">
      <c r="A6857" s="87">
        <v>145</v>
      </c>
      <c r="B6857" s="587" t="s">
        <v>7948</v>
      </c>
      <c r="C6857" s="591"/>
      <c r="D6857" s="590" t="s">
        <v>1808</v>
      </c>
      <c r="E6857" s="584">
        <f t="shared" si="439"/>
        <v>0</v>
      </c>
      <c r="F6857" s="165"/>
      <c r="G6857" s="192"/>
      <c r="H6857" s="192"/>
      <c r="I6857" s="30"/>
      <c r="J6857" s="30"/>
      <c r="K6857" s="30"/>
      <c r="L6857" s="30"/>
      <c r="M6857" s="30"/>
      <c r="N6857" s="30"/>
      <c r="O6857" s="30"/>
      <c r="P6857" s="30"/>
      <c r="Q6857" s="30"/>
      <c r="R6857" s="30"/>
      <c r="S6857" s="30"/>
      <c r="T6857" s="30"/>
      <c r="U6857" s="30"/>
      <c r="V6857" s="30"/>
      <c r="W6857" s="30"/>
      <c r="X6857" s="30"/>
      <c r="Y6857" s="30"/>
      <c r="Z6857" s="30"/>
      <c r="AA6857" s="30"/>
      <c r="AB6857" s="30"/>
      <c r="AC6857" s="30"/>
      <c r="AD6857" s="30"/>
      <c r="AE6857" s="30"/>
      <c r="AF6857" s="30"/>
      <c r="AG6857" s="30"/>
      <c r="AH6857" s="30"/>
      <c r="AI6857" s="30"/>
      <c r="AJ6857" s="30"/>
      <c r="AK6857" s="30"/>
      <c r="AL6857" s="30"/>
      <c r="AM6857" s="30"/>
      <c r="AN6857" s="30"/>
      <c r="AO6857" s="30"/>
      <c r="AP6857" s="30"/>
      <c r="AQ6857" s="30"/>
      <c r="AR6857" s="30"/>
      <c r="AS6857" s="30"/>
      <c r="AT6857" s="30"/>
      <c r="AU6857" s="30"/>
      <c r="AV6857" s="30"/>
      <c r="AW6857" s="30"/>
      <c r="AX6857" s="30"/>
      <c r="AY6857" s="30"/>
      <c r="AZ6857" s="30"/>
      <c r="BA6857" s="30"/>
      <c r="BB6857" s="30"/>
      <c r="BC6857" s="30"/>
      <c r="BD6857" s="30"/>
      <c r="BE6857" s="30"/>
      <c r="BF6857" s="30"/>
      <c r="BG6857" s="30"/>
      <c r="BH6857" s="30"/>
      <c r="BI6857" s="30"/>
      <c r="BJ6857" s="30"/>
      <c r="BK6857" s="30"/>
      <c r="BL6857" s="30"/>
      <c r="BM6857" s="30"/>
      <c r="BN6857" s="30"/>
      <c r="BO6857" s="30"/>
      <c r="BP6857" s="30"/>
      <c r="BQ6857" s="30"/>
      <c r="BR6857" s="30"/>
      <c r="BS6857" s="30"/>
      <c r="BT6857" s="30"/>
      <c r="BU6857" s="30"/>
      <c r="BV6857" s="30"/>
      <c r="BW6857" s="30"/>
      <c r="BX6857" s="30"/>
      <c r="BY6857" s="30"/>
      <c r="BZ6857" s="30"/>
      <c r="CA6857" s="30"/>
      <c r="CB6857" s="30"/>
      <c r="CC6857" s="30"/>
      <c r="CD6857" s="30"/>
      <c r="CE6857" s="30"/>
      <c r="CF6857" s="30"/>
      <c r="CG6857" s="30"/>
      <c r="CH6857" s="30"/>
      <c r="CI6857" s="30"/>
      <c r="CJ6857" s="30"/>
      <c r="CK6857" s="30"/>
      <c r="CL6857" s="30"/>
      <c r="CM6857" s="30"/>
      <c r="CN6857" s="30"/>
      <c r="CO6857" s="30"/>
      <c r="CP6857" s="30"/>
      <c r="CQ6857" s="30"/>
      <c r="CR6857" s="30"/>
      <c r="CS6857" s="30"/>
      <c r="CT6857" s="30"/>
      <c r="CU6857" s="30"/>
      <c r="CV6857" s="30"/>
      <c r="CW6857" s="30"/>
      <c r="CX6857" s="30"/>
      <c r="CY6857" s="30"/>
      <c r="CZ6857" s="30"/>
      <c r="DA6857" s="30"/>
      <c r="DB6857" s="30"/>
      <c r="DC6857" s="30"/>
      <c r="DD6857" s="30"/>
      <c r="DE6857" s="30"/>
      <c r="DF6857" s="30"/>
      <c r="DG6857" s="30"/>
      <c r="DH6857" s="30"/>
      <c r="DI6857" s="30"/>
      <c r="DJ6857" s="30"/>
      <c r="DK6857" s="30"/>
      <c r="DL6857" s="30"/>
      <c r="DM6857" s="30"/>
      <c r="DN6857" s="30"/>
      <c r="DO6857" s="30"/>
      <c r="DP6857" s="30"/>
      <c r="DQ6857" s="30"/>
      <c r="DR6857" s="30"/>
      <c r="DS6857" s="30"/>
      <c r="DT6857" s="30"/>
      <c r="DU6857" s="30"/>
      <c r="DV6857" s="30"/>
      <c r="DW6857" s="30"/>
      <c r="DX6857" s="30"/>
      <c r="DY6857" s="30"/>
      <c r="DZ6857" s="30"/>
      <c r="EA6857" s="30"/>
      <c r="EB6857" s="30"/>
      <c r="EC6857" s="30"/>
      <c r="ED6857" s="30"/>
      <c r="EE6857" s="30"/>
      <c r="EF6857" s="30"/>
      <c r="EG6857" s="30"/>
      <c r="EH6857" s="30"/>
      <c r="EI6857" s="30"/>
      <c r="EJ6857" s="30"/>
      <c r="EK6857" s="30"/>
      <c r="EL6857" s="30"/>
      <c r="EM6857" s="30"/>
      <c r="EN6857" s="30"/>
      <c r="EO6857" s="30"/>
      <c r="EP6857" s="30"/>
      <c r="EQ6857" s="30"/>
      <c r="ER6857" s="30"/>
      <c r="ES6857" s="30"/>
      <c r="ET6857" s="30"/>
      <c r="EU6857" s="30"/>
      <c r="EV6857" s="30"/>
      <c r="EW6857" s="30"/>
      <c r="EX6857" s="30"/>
      <c r="EY6857" s="30"/>
      <c r="EZ6857" s="30"/>
      <c r="FA6857" s="30"/>
      <c r="FB6857" s="30"/>
      <c r="FC6857" s="30"/>
      <c r="FD6857" s="30"/>
      <c r="FE6857" s="30"/>
      <c r="FF6857" s="30"/>
      <c r="FG6857" s="30"/>
      <c r="FH6857" s="30"/>
      <c r="FI6857" s="30"/>
      <c r="FJ6857" s="30"/>
      <c r="FK6857" s="30"/>
      <c r="FL6857" s="30"/>
      <c r="FM6857" s="30"/>
      <c r="FN6857" s="30"/>
      <c r="FO6857" s="30"/>
      <c r="FP6857" s="30"/>
      <c r="FQ6857" s="30"/>
      <c r="FR6857" s="30"/>
      <c r="FS6857" s="30"/>
      <c r="FT6857" s="30"/>
      <c r="FU6857" s="30"/>
      <c r="FV6857" s="30"/>
      <c r="FW6857" s="30"/>
      <c r="FX6857" s="30"/>
      <c r="FY6857" s="30"/>
      <c r="FZ6857" s="30"/>
      <c r="GA6857" s="30"/>
      <c r="GB6857" s="30"/>
      <c r="GC6857" s="30"/>
      <c r="GD6857" s="30"/>
      <c r="GE6857" s="30"/>
      <c r="GF6857" s="30"/>
      <c r="GG6857" s="30"/>
      <c r="GH6857" s="30"/>
      <c r="GI6857" s="30"/>
      <c r="GJ6857" s="30"/>
      <c r="GK6857" s="30"/>
      <c r="GL6857" s="30"/>
      <c r="GM6857" s="30"/>
      <c r="GN6857" s="30"/>
      <c r="GO6857" s="30"/>
      <c r="GP6857" s="30"/>
      <c r="GQ6857" s="30"/>
      <c r="GR6857" s="30"/>
      <c r="GS6857" s="30"/>
      <c r="GT6857" s="30"/>
      <c r="GU6857" s="30"/>
      <c r="GV6857" s="30"/>
      <c r="GW6857" s="30"/>
      <c r="GX6857" s="30"/>
      <c r="GY6857" s="30"/>
      <c r="GZ6857" s="30"/>
      <c r="HA6857" s="30"/>
      <c r="HB6857" s="30"/>
      <c r="HC6857" s="30"/>
      <c r="HD6857" s="30"/>
      <c r="HE6857" s="30"/>
      <c r="HF6857" s="30"/>
      <c r="HG6857" s="30"/>
      <c r="HH6857" s="30"/>
      <c r="HI6857" s="30"/>
      <c r="HJ6857" s="30"/>
      <c r="HK6857" s="30"/>
      <c r="HL6857" s="30"/>
      <c r="HM6857" s="30"/>
      <c r="HN6857" s="30"/>
      <c r="HO6857" s="30"/>
      <c r="HP6857" s="30"/>
      <c r="HQ6857" s="30"/>
      <c r="HR6857" s="30"/>
      <c r="HS6857" s="30"/>
      <c r="HT6857" s="30"/>
      <c r="HU6857" s="30"/>
      <c r="HV6857" s="30"/>
      <c r="HW6857" s="30"/>
    </row>
    <row r="6858" spans="1:231" s="588" customFormat="1" ht="32.25" customHeight="1" thickBot="1">
      <c r="A6858" s="898" t="s">
        <v>7950</v>
      </c>
      <c r="B6858" s="899"/>
      <c r="C6858" s="899"/>
      <c r="D6858" s="899"/>
      <c r="E6858" s="899"/>
      <c r="F6858" s="899"/>
      <c r="G6858" s="899"/>
      <c r="H6858" s="899"/>
      <c r="I6858" s="30"/>
      <c r="J6858" s="30"/>
      <c r="K6858" s="30"/>
      <c r="L6858" s="30"/>
      <c r="M6858" s="30"/>
      <c r="N6858" s="30"/>
      <c r="O6858" s="30"/>
      <c r="P6858" s="30"/>
      <c r="Q6858" s="30"/>
      <c r="R6858" s="30"/>
      <c r="S6858" s="30"/>
      <c r="T6858" s="30"/>
      <c r="U6858" s="30"/>
      <c r="V6858" s="30"/>
      <c r="W6858" s="30"/>
      <c r="X6858" s="30"/>
      <c r="Y6858" s="30"/>
      <c r="Z6858" s="30"/>
      <c r="AA6858" s="30"/>
      <c r="AB6858" s="30"/>
      <c r="AC6858" s="30"/>
      <c r="AD6858" s="30"/>
      <c r="AE6858" s="30"/>
      <c r="AF6858" s="30"/>
      <c r="AG6858" s="30"/>
      <c r="AH6858" s="30"/>
      <c r="AI6858" s="30"/>
      <c r="AJ6858" s="30"/>
      <c r="AK6858" s="30"/>
      <c r="AL6858" s="30"/>
      <c r="AM6858" s="30"/>
      <c r="AN6858" s="30"/>
      <c r="AO6858" s="30"/>
      <c r="AP6858" s="30"/>
      <c r="AQ6858" s="30"/>
      <c r="AR6858" s="30"/>
      <c r="AS6858" s="30"/>
      <c r="AT6858" s="30"/>
      <c r="AU6858" s="30"/>
      <c r="AV6858" s="30"/>
      <c r="AW6858" s="30"/>
      <c r="AX6858" s="30"/>
      <c r="AY6858" s="30"/>
      <c r="AZ6858" s="30"/>
      <c r="BA6858" s="30"/>
      <c r="BB6858" s="30"/>
      <c r="BC6858" s="30"/>
      <c r="BD6858" s="30"/>
      <c r="BE6858" s="30"/>
      <c r="BF6858" s="30"/>
      <c r="BG6858" s="30"/>
      <c r="BH6858" s="30"/>
      <c r="BI6858" s="30"/>
      <c r="BJ6858" s="30"/>
      <c r="BK6858" s="30"/>
      <c r="BL6858" s="30"/>
      <c r="BM6858" s="30"/>
      <c r="BN6858" s="30"/>
      <c r="BO6858" s="30"/>
      <c r="BP6858" s="30"/>
      <c r="BQ6858" s="30"/>
      <c r="BR6858" s="30"/>
      <c r="BS6858" s="30"/>
      <c r="BT6858" s="30"/>
      <c r="BU6858" s="30"/>
      <c r="BV6858" s="30"/>
      <c r="BW6858" s="30"/>
      <c r="BX6858" s="30"/>
      <c r="BY6858" s="30"/>
      <c r="BZ6858" s="30"/>
      <c r="CA6858" s="30"/>
      <c r="CB6858" s="30"/>
      <c r="CC6858" s="30"/>
      <c r="CD6858" s="30"/>
      <c r="CE6858" s="30"/>
      <c r="CF6858" s="30"/>
      <c r="CG6858" s="30"/>
      <c r="CH6858" s="30"/>
      <c r="CI6858" s="30"/>
      <c r="CJ6858" s="30"/>
      <c r="CK6858" s="30"/>
      <c r="CL6858" s="30"/>
      <c r="CM6858" s="30"/>
      <c r="CN6858" s="30"/>
      <c r="CO6858" s="30"/>
      <c r="CP6858" s="30"/>
      <c r="CQ6858" s="30"/>
      <c r="CR6858" s="30"/>
      <c r="CS6858" s="30"/>
      <c r="CT6858" s="30"/>
      <c r="CU6858" s="30"/>
      <c r="CV6858" s="30"/>
      <c r="CW6858" s="30"/>
      <c r="CX6858" s="30"/>
      <c r="CY6858" s="30"/>
      <c r="CZ6858" s="30"/>
      <c r="DA6858" s="30"/>
      <c r="DB6858" s="30"/>
      <c r="DC6858" s="30"/>
      <c r="DD6858" s="30"/>
      <c r="DE6858" s="30"/>
      <c r="DF6858" s="30"/>
      <c r="DG6858" s="30"/>
      <c r="DH6858" s="30"/>
      <c r="DI6858" s="30"/>
      <c r="DJ6858" s="30"/>
      <c r="DK6858" s="30"/>
      <c r="DL6858" s="30"/>
      <c r="DM6858" s="30"/>
      <c r="DN6858" s="30"/>
      <c r="DO6858" s="30"/>
      <c r="DP6858" s="30"/>
      <c r="DQ6858" s="30"/>
      <c r="DR6858" s="30"/>
      <c r="DS6858" s="30"/>
      <c r="DT6858" s="30"/>
      <c r="DU6858" s="30"/>
      <c r="DV6858" s="30"/>
      <c r="DW6858" s="30"/>
      <c r="DX6858" s="30"/>
      <c r="DY6858" s="30"/>
      <c r="DZ6858" s="30"/>
      <c r="EA6858" s="30"/>
      <c r="EB6858" s="30"/>
      <c r="EC6858" s="30"/>
      <c r="ED6858" s="30"/>
      <c r="EE6858" s="30"/>
      <c r="EF6858" s="30"/>
      <c r="EG6858" s="30"/>
      <c r="EH6858" s="30"/>
      <c r="EI6858" s="30"/>
      <c r="EJ6858" s="30"/>
      <c r="EK6858" s="30"/>
      <c r="EL6858" s="30"/>
      <c r="EM6858" s="30"/>
      <c r="EN6858" s="30"/>
      <c r="EO6858" s="30"/>
      <c r="EP6858" s="30"/>
      <c r="EQ6858" s="30"/>
      <c r="ER6858" s="30"/>
      <c r="ES6858" s="30"/>
      <c r="ET6858" s="30"/>
      <c r="EU6858" s="30"/>
      <c r="EV6858" s="30"/>
      <c r="EW6858" s="30"/>
      <c r="EX6858" s="30"/>
      <c r="EY6858" s="30"/>
      <c r="EZ6858" s="30"/>
      <c r="FA6858" s="30"/>
      <c r="FB6858" s="30"/>
      <c r="FC6858" s="30"/>
      <c r="FD6858" s="30"/>
      <c r="FE6858" s="30"/>
      <c r="FF6858" s="30"/>
      <c r="FG6858" s="30"/>
      <c r="FH6858" s="30"/>
      <c r="FI6858" s="30"/>
      <c r="FJ6858" s="30"/>
      <c r="FK6858" s="30"/>
      <c r="FL6858" s="30"/>
      <c r="FM6858" s="30"/>
      <c r="FN6858" s="30"/>
      <c r="FO6858" s="30"/>
      <c r="FP6858" s="30"/>
      <c r="FQ6858" s="30"/>
      <c r="FR6858" s="30"/>
      <c r="FS6858" s="30"/>
      <c r="FT6858" s="30"/>
      <c r="FU6858" s="30"/>
      <c r="FV6858" s="30"/>
      <c r="FW6858" s="30"/>
      <c r="FX6858" s="30"/>
      <c r="FY6858" s="30"/>
      <c r="FZ6858" s="30"/>
      <c r="GA6858" s="30"/>
      <c r="GB6858" s="30"/>
      <c r="GC6858" s="30"/>
      <c r="GD6858" s="30"/>
      <c r="GE6858" s="30"/>
      <c r="GF6858" s="30"/>
      <c r="GG6858" s="30"/>
      <c r="GH6858" s="30"/>
      <c r="GI6858" s="30"/>
      <c r="GJ6858" s="30"/>
      <c r="GK6858" s="30"/>
      <c r="GL6858" s="30"/>
      <c r="GM6858" s="30"/>
      <c r="GN6858" s="30"/>
      <c r="GO6858" s="30"/>
      <c r="GP6858" s="30"/>
      <c r="GQ6858" s="30"/>
      <c r="GR6858" s="30"/>
      <c r="GS6858" s="30"/>
      <c r="GT6858" s="30"/>
      <c r="GU6858" s="30"/>
      <c r="GV6858" s="30"/>
      <c r="GW6858" s="30"/>
      <c r="GX6858" s="30"/>
      <c r="GY6858" s="30"/>
      <c r="GZ6858" s="30"/>
      <c r="HA6858" s="30"/>
      <c r="HB6858" s="30"/>
      <c r="HC6858" s="30"/>
      <c r="HD6858" s="30"/>
      <c r="HE6858" s="30"/>
      <c r="HF6858" s="30"/>
      <c r="HG6858" s="30"/>
      <c r="HH6858" s="30"/>
      <c r="HI6858" s="30"/>
      <c r="HJ6858" s="30"/>
      <c r="HK6858" s="30"/>
      <c r="HL6858" s="30"/>
      <c r="HM6858" s="30"/>
      <c r="HN6858" s="30"/>
      <c r="HO6858" s="30"/>
      <c r="HP6858" s="30"/>
      <c r="HQ6858" s="30"/>
      <c r="HR6858" s="30"/>
      <c r="HS6858" s="30"/>
      <c r="HT6858" s="30"/>
      <c r="HU6858" s="30"/>
      <c r="HV6858" s="30"/>
      <c r="HW6858" s="30"/>
    </row>
    <row r="6859" spans="1:231" s="504" customFormat="1">
      <c r="A6859" s="619">
        <v>1</v>
      </c>
      <c r="B6859" s="620" t="s">
        <v>6880</v>
      </c>
      <c r="C6859" s="621" t="s">
        <v>6881</v>
      </c>
      <c r="D6859" s="622" t="s">
        <v>4450</v>
      </c>
      <c r="E6859" s="623">
        <f t="shared" ref="E6859:E6865" si="440">+F6859+G6859+H6859</f>
        <v>100</v>
      </c>
      <c r="F6859" s="624"/>
      <c r="G6859" s="624">
        <v>100</v>
      </c>
      <c r="H6859" s="624"/>
      <c r="I6859" s="526">
        <f>500+20+20+20+50+50+60+400+30</f>
        <v>1150</v>
      </c>
      <c r="J6859" s="625">
        <v>6435</v>
      </c>
      <c r="K6859" s="528">
        <f t="shared" ref="K6859:K6898" si="441">I6859*J6859</f>
        <v>7400250</v>
      </c>
      <c r="L6859" s="529" t="e">
        <f>#REF!+#REF!+#REF!+#REF!</f>
        <v>#REF!</v>
      </c>
      <c r="M6859" s="530" t="e">
        <f>K6859-#REF!</f>
        <v>#REF!</v>
      </c>
      <c r="N6859" s="531" t="e">
        <f t="shared" ref="N6859:N6898" si="442">K6859-L6859</f>
        <v>#REF!</v>
      </c>
      <c r="O6859" s="531" t="e">
        <f>#REF!+#REF!+E6859+#REF!</f>
        <v>#REF!</v>
      </c>
      <c r="P6859" s="531" t="e">
        <f t="shared" ref="P6859:P6898" si="443">I6859-O6859</f>
        <v>#REF!</v>
      </c>
      <c r="R6859" s="532" t="e">
        <f>(#REF!+#REF!+#REF!+#REF!+#REF!+#REF!+F6859+G6859+H6859+#REF!+#REF!+#REF!)-(#REF!+#REF!+E6859+#REF!)+#REF!</f>
        <v>#REF!</v>
      </c>
      <c r="S6859" s="533" t="e">
        <f>((#REF!+#REF!+#REF!+#REF!+#REF!+#REF!+#REF!+#REF!+#REF!+#REF!+#REF!+#REF!)-(#REF!+#REF!+#REF!+#REF!))+#REF!</f>
        <v>#REF!</v>
      </c>
      <c r="T6859" s="532" t="e">
        <f>R6859-#REF!</f>
        <v>#REF!</v>
      </c>
      <c r="U6859" s="532" t="e">
        <f>S6859-#REF!</f>
        <v>#REF!</v>
      </c>
      <c r="V6859" s="534" t="s">
        <v>6958</v>
      </c>
      <c r="W6859" s="535" t="e">
        <f>I6859-#REF!</f>
        <v>#REF!</v>
      </c>
      <c r="X6859" s="535" t="e">
        <f>(K6859/1000000)-#REF!</f>
        <v>#REF!</v>
      </c>
    </row>
    <row r="6860" spans="1:231" s="504" customFormat="1">
      <c r="A6860" s="626">
        <v>2</v>
      </c>
      <c r="B6860" s="524" t="s">
        <v>4916</v>
      </c>
      <c r="C6860" s="122" t="s">
        <v>370</v>
      </c>
      <c r="D6860" s="94" t="s">
        <v>1811</v>
      </c>
      <c r="E6860" s="584">
        <f t="shared" si="440"/>
        <v>5</v>
      </c>
      <c r="F6860" s="501"/>
      <c r="G6860" s="501">
        <v>5</v>
      </c>
      <c r="H6860" s="501"/>
      <c r="I6860" s="526">
        <f>5+20+50</f>
        <v>75</v>
      </c>
      <c r="J6860" s="625">
        <v>19500</v>
      </c>
      <c r="K6860" s="528">
        <f t="shared" si="441"/>
        <v>1462500</v>
      </c>
      <c r="L6860" s="529" t="e">
        <f>#REF!+#REF!+#REF!+#REF!</f>
        <v>#REF!</v>
      </c>
      <c r="M6860" s="530" t="e">
        <f>K6860-#REF!</f>
        <v>#REF!</v>
      </c>
      <c r="N6860" s="531" t="e">
        <f t="shared" si="442"/>
        <v>#REF!</v>
      </c>
      <c r="O6860" s="531" t="e">
        <f>#REF!+#REF!+E6860+#REF!</f>
        <v>#REF!</v>
      </c>
      <c r="P6860" s="531" t="e">
        <f t="shared" si="443"/>
        <v>#REF!</v>
      </c>
      <c r="R6860" s="532" t="e">
        <f>(#REF!+#REF!+#REF!+#REF!+#REF!+#REF!+F6860+G6860+H6860+#REF!+#REF!+#REF!)-(#REF!+#REF!+E6860+#REF!)+#REF!</f>
        <v>#REF!</v>
      </c>
      <c r="S6860" s="533" t="e">
        <f>((#REF!+#REF!+#REF!+#REF!+#REF!+#REF!+#REF!+#REF!+#REF!+#REF!+#REF!+#REF!)-(#REF!+#REF!+#REF!+#REF!))+#REF!</f>
        <v>#REF!</v>
      </c>
      <c r="T6860" s="532" t="e">
        <f>R6860-#REF!</f>
        <v>#REF!</v>
      </c>
      <c r="U6860" s="532" t="e">
        <f>S6860-#REF!</f>
        <v>#REF!</v>
      </c>
      <c r="V6860" s="534" t="s">
        <v>8208</v>
      </c>
      <c r="W6860" s="535" t="e">
        <f>I6860-#REF!</f>
        <v>#REF!</v>
      </c>
      <c r="X6860" s="535" t="e">
        <f>(K6860/1000000)-#REF!</f>
        <v>#REF!</v>
      </c>
    </row>
    <row r="6861" spans="1:231" s="504" customFormat="1">
      <c r="A6861" s="626">
        <v>3</v>
      </c>
      <c r="B6861" s="524" t="s">
        <v>4919</v>
      </c>
      <c r="C6861" s="122" t="s">
        <v>370</v>
      </c>
      <c r="D6861" s="94" t="s">
        <v>1811</v>
      </c>
      <c r="E6861" s="584">
        <f t="shared" si="440"/>
        <v>25</v>
      </c>
      <c r="F6861" s="501"/>
      <c r="G6861" s="501">
        <v>25</v>
      </c>
      <c r="H6861" s="501"/>
      <c r="I6861" s="526">
        <f>5+20+30+50</f>
        <v>105</v>
      </c>
      <c r="J6861" s="625">
        <v>12870</v>
      </c>
      <c r="K6861" s="528">
        <f t="shared" si="441"/>
        <v>1351350</v>
      </c>
      <c r="L6861" s="529" t="e">
        <f>#REF!+#REF!+#REF!+#REF!</f>
        <v>#REF!</v>
      </c>
      <c r="M6861" s="530" t="e">
        <f>K6861-#REF!</f>
        <v>#REF!</v>
      </c>
      <c r="N6861" s="531" t="e">
        <f t="shared" si="442"/>
        <v>#REF!</v>
      </c>
      <c r="O6861" s="531" t="e">
        <f>#REF!+#REF!+E6861+#REF!</f>
        <v>#REF!</v>
      </c>
      <c r="P6861" s="531" t="e">
        <f t="shared" si="443"/>
        <v>#REF!</v>
      </c>
      <c r="R6861" s="532" t="e">
        <f>(#REF!+#REF!+#REF!+#REF!+#REF!+#REF!+F6861+G6861+H6861+#REF!+#REF!+#REF!)-(#REF!+#REF!+E6861+#REF!)+#REF!</f>
        <v>#REF!</v>
      </c>
      <c r="S6861" s="533" t="e">
        <f>((#REF!+#REF!+#REF!+#REF!+#REF!+#REF!+#REF!+#REF!+#REF!+#REF!+#REF!+#REF!)-(#REF!+#REF!+#REF!+#REF!))+#REF!</f>
        <v>#REF!</v>
      </c>
      <c r="T6861" s="532" t="e">
        <f>R6861-#REF!</f>
        <v>#REF!</v>
      </c>
      <c r="U6861" s="532" t="e">
        <f>S6861-#REF!</f>
        <v>#REF!</v>
      </c>
      <c r="V6861" s="534" t="s">
        <v>8209</v>
      </c>
      <c r="W6861" s="535" t="e">
        <f>I6861-#REF!</f>
        <v>#REF!</v>
      </c>
      <c r="X6861" s="535" t="e">
        <f>(K6861/1000000)-#REF!</f>
        <v>#REF!</v>
      </c>
    </row>
    <row r="6862" spans="1:231" s="504" customFormat="1">
      <c r="A6862" s="626">
        <v>4</v>
      </c>
      <c r="B6862" s="524" t="s">
        <v>4914</v>
      </c>
      <c r="C6862" s="122" t="s">
        <v>370</v>
      </c>
      <c r="D6862" s="94" t="s">
        <v>1811</v>
      </c>
      <c r="E6862" s="584">
        <f t="shared" si="440"/>
        <v>25</v>
      </c>
      <c r="F6862" s="501"/>
      <c r="G6862" s="501">
        <v>25</v>
      </c>
      <c r="H6862" s="501"/>
      <c r="I6862" s="526">
        <f>5+20+30+50</f>
        <v>105</v>
      </c>
      <c r="J6862" s="625">
        <v>16500</v>
      </c>
      <c r="K6862" s="528">
        <f t="shared" si="441"/>
        <v>1732500</v>
      </c>
      <c r="L6862" s="529" t="e">
        <f>#REF!+#REF!+#REF!+#REF!</f>
        <v>#REF!</v>
      </c>
      <c r="M6862" s="530" t="e">
        <f>K6862-#REF!</f>
        <v>#REF!</v>
      </c>
      <c r="N6862" s="531" t="e">
        <f t="shared" si="442"/>
        <v>#REF!</v>
      </c>
      <c r="O6862" s="531" t="e">
        <f>#REF!+#REF!+E6862+#REF!</f>
        <v>#REF!</v>
      </c>
      <c r="P6862" s="531" t="e">
        <f t="shared" si="443"/>
        <v>#REF!</v>
      </c>
      <c r="R6862" s="532" t="e">
        <f>(#REF!+#REF!+#REF!+#REF!+#REF!+#REF!+F6862+G6862+H6862+#REF!+#REF!+#REF!)-(#REF!+#REF!+E6862+#REF!)+#REF!</f>
        <v>#REF!</v>
      </c>
      <c r="S6862" s="533" t="e">
        <f>((#REF!+#REF!+#REF!+#REF!+#REF!+#REF!+#REF!+#REF!+#REF!+#REF!+#REF!+#REF!)-(#REF!+#REF!+#REF!+#REF!))+#REF!</f>
        <v>#REF!</v>
      </c>
      <c r="T6862" s="532" t="e">
        <f>R6862-#REF!</f>
        <v>#REF!</v>
      </c>
      <c r="U6862" s="532" t="e">
        <f>S6862-#REF!</f>
        <v>#REF!</v>
      </c>
      <c r="V6862" s="534" t="s">
        <v>8210</v>
      </c>
      <c r="W6862" s="535" t="e">
        <f>I6862-#REF!</f>
        <v>#REF!</v>
      </c>
      <c r="X6862" s="535" t="e">
        <f>(K6862/1000000)-#REF!</f>
        <v>#REF!</v>
      </c>
    </row>
    <row r="6863" spans="1:231" s="504" customFormat="1">
      <c r="A6863" s="619">
        <v>5</v>
      </c>
      <c r="B6863" s="524" t="s">
        <v>6891</v>
      </c>
      <c r="C6863" s="122" t="s">
        <v>370</v>
      </c>
      <c r="D6863" s="94" t="s">
        <v>1811</v>
      </c>
      <c r="E6863" s="584">
        <f t="shared" si="440"/>
        <v>0</v>
      </c>
      <c r="F6863" s="501"/>
      <c r="G6863" s="501"/>
      <c r="H6863" s="501"/>
      <c r="I6863" s="526" t="e">
        <f>#REF!+E6863+#REF!+#REF!</f>
        <v>#REF!</v>
      </c>
      <c r="J6863" s="625">
        <v>15700</v>
      </c>
      <c r="K6863" s="528" t="e">
        <f t="shared" si="441"/>
        <v>#REF!</v>
      </c>
      <c r="L6863" s="529" t="e">
        <f>#REF!+#REF!+#REF!+#REF!</f>
        <v>#REF!</v>
      </c>
      <c r="M6863" s="530" t="e">
        <f>K6863-#REF!</f>
        <v>#REF!</v>
      </c>
      <c r="N6863" s="531" t="e">
        <f t="shared" si="442"/>
        <v>#REF!</v>
      </c>
      <c r="O6863" s="531" t="e">
        <f>#REF!+#REF!+E6863+#REF!</f>
        <v>#REF!</v>
      </c>
      <c r="P6863" s="531" t="e">
        <f t="shared" si="443"/>
        <v>#REF!</v>
      </c>
      <c r="R6863" s="532" t="e">
        <f>(#REF!+#REF!+#REF!+#REF!+#REF!+#REF!+F6863+G6863+H6863+#REF!+#REF!+#REF!)-(#REF!+#REF!+E6863+#REF!)+#REF!</f>
        <v>#REF!</v>
      </c>
      <c r="S6863" s="533" t="e">
        <f>((#REF!+#REF!+#REF!+#REF!+#REF!+#REF!+#REF!+#REF!+#REF!+#REF!+#REF!+#REF!)-(#REF!+#REF!+#REF!+#REF!))+#REF!</f>
        <v>#REF!</v>
      </c>
      <c r="T6863" s="532" t="e">
        <f>R6863-#REF!</f>
        <v>#REF!</v>
      </c>
      <c r="U6863" s="532" t="e">
        <f>S6863-#REF!</f>
        <v>#REF!</v>
      </c>
      <c r="V6863" s="534" t="s">
        <v>8211</v>
      </c>
      <c r="W6863" s="535" t="e">
        <f>I6863-#REF!</f>
        <v>#REF!</v>
      </c>
      <c r="X6863" s="535" t="e">
        <f>(K6863/1000000)-#REF!</f>
        <v>#REF!</v>
      </c>
    </row>
    <row r="6864" spans="1:231" s="504" customFormat="1">
      <c r="A6864" s="626">
        <v>6</v>
      </c>
      <c r="B6864" s="524" t="s">
        <v>6892</v>
      </c>
      <c r="C6864" s="122" t="s">
        <v>6893</v>
      </c>
      <c r="D6864" s="94" t="s">
        <v>1811</v>
      </c>
      <c r="E6864" s="584">
        <f t="shared" si="440"/>
        <v>10</v>
      </c>
      <c r="F6864" s="501"/>
      <c r="G6864" s="501">
        <v>10</v>
      </c>
      <c r="H6864" s="501"/>
      <c r="I6864" s="526">
        <f>10+10+2+50</f>
        <v>72</v>
      </c>
      <c r="J6864" s="625">
        <v>29750</v>
      </c>
      <c r="K6864" s="528">
        <f t="shared" si="441"/>
        <v>2142000</v>
      </c>
      <c r="L6864" s="529" t="e">
        <f>#REF!+#REF!+#REF!+#REF!</f>
        <v>#REF!</v>
      </c>
      <c r="M6864" s="530" t="e">
        <f>K6864-#REF!</f>
        <v>#REF!</v>
      </c>
      <c r="N6864" s="531" t="e">
        <f t="shared" si="442"/>
        <v>#REF!</v>
      </c>
      <c r="O6864" s="531" t="e">
        <f>#REF!+#REF!+E6864+#REF!</f>
        <v>#REF!</v>
      </c>
      <c r="P6864" s="531" t="e">
        <f t="shared" si="443"/>
        <v>#REF!</v>
      </c>
      <c r="R6864" s="532" t="e">
        <f>(#REF!+#REF!+#REF!+#REF!+#REF!+#REF!+F6864+G6864+H6864+#REF!+#REF!+#REF!)-(#REF!+#REF!+E6864+#REF!)+#REF!</f>
        <v>#REF!</v>
      </c>
      <c r="S6864" s="533" t="e">
        <f>((#REF!+#REF!+#REF!+#REF!+#REF!+#REF!+#REF!+#REF!+#REF!+#REF!+#REF!+#REF!)-(#REF!+#REF!+#REF!+#REF!))+#REF!</f>
        <v>#REF!</v>
      </c>
      <c r="T6864" s="532" t="e">
        <f>R6864-#REF!</f>
        <v>#REF!</v>
      </c>
      <c r="U6864" s="532" t="e">
        <f>S6864-#REF!</f>
        <v>#REF!</v>
      </c>
      <c r="V6864" s="534" t="s">
        <v>8212</v>
      </c>
      <c r="W6864" s="535" t="e">
        <f>I6864-#REF!</f>
        <v>#REF!</v>
      </c>
      <c r="X6864" s="535" t="e">
        <f>(K6864/1000000)-#REF!</f>
        <v>#REF!</v>
      </c>
    </row>
    <row r="6865" spans="1:24" s="504" customFormat="1">
      <c r="A6865" s="626">
        <v>7</v>
      </c>
      <c r="B6865" s="524" t="s">
        <v>6896</v>
      </c>
      <c r="C6865" s="122"/>
      <c r="D6865" s="94" t="s">
        <v>1811</v>
      </c>
      <c r="E6865" s="584">
        <f t="shared" si="440"/>
        <v>0</v>
      </c>
      <c r="F6865" s="501"/>
      <c r="G6865" s="501"/>
      <c r="H6865" s="501"/>
      <c r="I6865" s="526">
        <v>100</v>
      </c>
      <c r="J6865" s="625">
        <v>3000</v>
      </c>
      <c r="K6865" s="528">
        <f t="shared" si="441"/>
        <v>300000</v>
      </c>
      <c r="L6865" s="529" t="e">
        <f>#REF!+#REF!+#REF!+#REF!</f>
        <v>#REF!</v>
      </c>
      <c r="M6865" s="530" t="e">
        <f>K6865-#REF!</f>
        <v>#REF!</v>
      </c>
      <c r="N6865" s="531" t="e">
        <f t="shared" si="442"/>
        <v>#REF!</v>
      </c>
      <c r="O6865" s="531" t="e">
        <f>#REF!+#REF!+E6865+#REF!</f>
        <v>#REF!</v>
      </c>
      <c r="P6865" s="531" t="e">
        <f t="shared" si="443"/>
        <v>#REF!</v>
      </c>
      <c r="R6865" s="532" t="e">
        <f>(#REF!+#REF!+#REF!+#REF!+#REF!+#REF!+F6865+G6865+H6865+#REF!+#REF!+#REF!)-(#REF!+#REF!+E6865+#REF!)+#REF!</f>
        <v>#REF!</v>
      </c>
      <c r="S6865" s="533" t="e">
        <f>((#REF!+#REF!+#REF!+#REF!+#REF!+#REF!+#REF!+#REF!+#REF!+#REF!+#REF!+#REF!)-(#REF!+#REF!+#REF!+#REF!))+#REF!</f>
        <v>#REF!</v>
      </c>
      <c r="T6865" s="532" t="e">
        <f>R6865-#REF!</f>
        <v>#REF!</v>
      </c>
      <c r="U6865" s="532" t="e">
        <f>S6865-#REF!</f>
        <v>#REF!</v>
      </c>
      <c r="V6865" s="534" t="s">
        <v>8213</v>
      </c>
      <c r="W6865" s="535" t="e">
        <f>I6865-#REF!</f>
        <v>#REF!</v>
      </c>
      <c r="X6865" s="535" t="e">
        <f>(K6865/1000000)-#REF!</f>
        <v>#REF!</v>
      </c>
    </row>
    <row r="6866" spans="1:24" s="504" customFormat="1">
      <c r="A6866" s="626">
        <v>8</v>
      </c>
      <c r="B6866" s="524" t="s">
        <v>6902</v>
      </c>
      <c r="C6866" s="122" t="s">
        <v>6903</v>
      </c>
      <c r="D6866" s="94" t="s">
        <v>4450</v>
      </c>
      <c r="E6866" s="584">
        <f>F6866+G6866+H6866</f>
        <v>0</v>
      </c>
      <c r="F6866" s="501"/>
      <c r="G6866" s="501"/>
      <c r="H6866" s="501"/>
      <c r="I6866" s="526">
        <f>2+2+2+2</f>
        <v>8</v>
      </c>
      <c r="J6866" s="625">
        <v>39000</v>
      </c>
      <c r="K6866" s="528">
        <f t="shared" si="441"/>
        <v>312000</v>
      </c>
      <c r="L6866" s="529" t="e">
        <f>#REF!+#REF!+#REF!+#REF!</f>
        <v>#REF!</v>
      </c>
      <c r="M6866" s="530" t="e">
        <f>K6866-#REF!</f>
        <v>#REF!</v>
      </c>
      <c r="N6866" s="531" t="e">
        <f t="shared" si="442"/>
        <v>#REF!</v>
      </c>
      <c r="O6866" s="531" t="e">
        <f>#REF!+#REF!+E6866+#REF!</f>
        <v>#REF!</v>
      </c>
      <c r="P6866" s="531" t="e">
        <f t="shared" si="443"/>
        <v>#REF!</v>
      </c>
      <c r="R6866" s="532" t="e">
        <f>(#REF!+#REF!+#REF!+#REF!+#REF!+#REF!+F6866+G6866+H6866+#REF!+#REF!+#REF!)-(#REF!+#REF!+E6866+#REF!)+#REF!</f>
        <v>#REF!</v>
      </c>
      <c r="S6866" s="533" t="e">
        <f>((#REF!+#REF!+#REF!+#REF!+#REF!+#REF!+#REF!+#REF!+#REF!+#REF!+#REF!+#REF!)-(#REF!+#REF!+#REF!+#REF!))+#REF!</f>
        <v>#REF!</v>
      </c>
      <c r="T6866" s="532" t="e">
        <f>R6866-#REF!</f>
        <v>#REF!</v>
      </c>
      <c r="U6866" s="532" t="e">
        <f>S6866-#REF!</f>
        <v>#REF!</v>
      </c>
      <c r="V6866" s="534" t="s">
        <v>8214</v>
      </c>
      <c r="W6866" s="535" t="e">
        <f>I6866-#REF!</f>
        <v>#REF!</v>
      </c>
      <c r="X6866" s="535" t="e">
        <f>(K6866/1000000)-#REF!</f>
        <v>#REF!</v>
      </c>
    </row>
    <row r="6867" spans="1:24" s="504" customFormat="1">
      <c r="A6867" s="619">
        <v>9</v>
      </c>
      <c r="B6867" s="524" t="s">
        <v>9250</v>
      </c>
      <c r="C6867" s="122"/>
      <c r="D6867" s="507" t="s">
        <v>2034</v>
      </c>
      <c r="E6867" s="584">
        <f>F6867+G6867+H6867</f>
        <v>0</v>
      </c>
      <c r="F6867" s="501"/>
      <c r="G6867" s="501"/>
      <c r="H6867" s="501"/>
      <c r="I6867" s="526">
        <v>50</v>
      </c>
      <c r="J6867" s="625">
        <v>7520</v>
      </c>
      <c r="K6867" s="528">
        <f t="shared" si="441"/>
        <v>376000</v>
      </c>
      <c r="L6867" s="529" t="e">
        <f>#REF!+#REF!+#REF!+#REF!</f>
        <v>#REF!</v>
      </c>
      <c r="M6867" s="530" t="e">
        <f>K6867-#REF!</f>
        <v>#REF!</v>
      </c>
      <c r="N6867" s="531" t="e">
        <f t="shared" si="442"/>
        <v>#REF!</v>
      </c>
      <c r="O6867" s="531" t="e">
        <f>#REF!+#REF!+E6867+#REF!</f>
        <v>#REF!</v>
      </c>
      <c r="P6867" s="531" t="e">
        <f t="shared" si="443"/>
        <v>#REF!</v>
      </c>
      <c r="R6867" s="532" t="e">
        <f>(#REF!+#REF!+#REF!+#REF!+#REF!+#REF!+F6867+G6867+H6867+#REF!+#REF!+#REF!)-(#REF!+#REF!+E6867+#REF!)+#REF!</f>
        <v>#REF!</v>
      </c>
      <c r="S6867" s="533" t="e">
        <f>((#REF!+#REF!+#REF!+#REF!+#REF!+#REF!+#REF!+#REF!+#REF!+#REF!+#REF!+#REF!)-(#REF!+#REF!+#REF!+#REF!))+#REF!</f>
        <v>#REF!</v>
      </c>
      <c r="T6867" s="532" t="e">
        <f>R6867-#REF!</f>
        <v>#REF!</v>
      </c>
      <c r="U6867" s="532" t="e">
        <f>S6867-#REF!</f>
        <v>#REF!</v>
      </c>
      <c r="V6867" s="534" t="s">
        <v>8215</v>
      </c>
      <c r="W6867" s="535" t="e">
        <f>I6867-#REF!</f>
        <v>#REF!</v>
      </c>
      <c r="X6867" s="535" t="e">
        <f>(K6867/1000000)-#REF!</f>
        <v>#REF!</v>
      </c>
    </row>
    <row r="6868" spans="1:24" s="504" customFormat="1">
      <c r="A6868" s="626">
        <v>10</v>
      </c>
      <c r="B6868" s="524" t="s">
        <v>6914</v>
      </c>
      <c r="C6868" s="122" t="s">
        <v>6915</v>
      </c>
      <c r="D6868" s="94" t="s">
        <v>6916</v>
      </c>
      <c r="E6868" s="584">
        <f>F6868+G6868+H6868</f>
        <v>0</v>
      </c>
      <c r="F6868" s="501"/>
      <c r="G6868" s="501"/>
      <c r="H6868" s="501"/>
      <c r="I6868" s="526">
        <v>2</v>
      </c>
      <c r="J6868" s="625">
        <v>550000</v>
      </c>
      <c r="K6868" s="528">
        <f t="shared" si="441"/>
        <v>1100000</v>
      </c>
      <c r="L6868" s="529" t="e">
        <f>#REF!+#REF!+#REF!+#REF!</f>
        <v>#REF!</v>
      </c>
      <c r="M6868" s="530" t="e">
        <f>K6868-#REF!</f>
        <v>#REF!</v>
      </c>
      <c r="N6868" s="531" t="e">
        <f t="shared" si="442"/>
        <v>#REF!</v>
      </c>
      <c r="O6868" s="531" t="e">
        <f>#REF!+#REF!+E6868+#REF!</f>
        <v>#REF!</v>
      </c>
      <c r="P6868" s="531" t="e">
        <f t="shared" si="443"/>
        <v>#REF!</v>
      </c>
      <c r="R6868" s="532" t="e">
        <f>(#REF!+#REF!+#REF!+#REF!+#REF!+#REF!+F6868+G6868+H6868+#REF!+#REF!+#REF!)-(#REF!+#REF!+E6868+#REF!)+#REF!</f>
        <v>#REF!</v>
      </c>
      <c r="S6868" s="533" t="e">
        <f>((#REF!+#REF!+#REF!+#REF!+#REF!+#REF!+#REF!+#REF!+#REF!+#REF!+#REF!+#REF!)-(#REF!+#REF!+#REF!+#REF!))+#REF!</f>
        <v>#REF!</v>
      </c>
      <c r="T6868" s="532" t="e">
        <f>R6868-#REF!</f>
        <v>#REF!</v>
      </c>
      <c r="U6868" s="532" t="e">
        <f>S6868-#REF!</f>
        <v>#REF!</v>
      </c>
      <c r="V6868" s="534" t="s">
        <v>8216</v>
      </c>
      <c r="W6868" s="535" t="e">
        <f>I6868-#REF!</f>
        <v>#REF!</v>
      </c>
      <c r="X6868" s="535" t="e">
        <f>(K6868/1000000)-#REF!</f>
        <v>#REF!</v>
      </c>
    </row>
    <row r="6869" spans="1:24" s="504" customFormat="1">
      <c r="A6869" s="626">
        <v>11</v>
      </c>
      <c r="B6869" s="524" t="s">
        <v>6917</v>
      </c>
      <c r="C6869" s="122" t="s">
        <v>6918</v>
      </c>
      <c r="D6869" s="94" t="s">
        <v>6916</v>
      </c>
      <c r="E6869" s="584">
        <f>F6869+G6869+H6869</f>
        <v>0</v>
      </c>
      <c r="F6869" s="501"/>
      <c r="G6869" s="501"/>
      <c r="H6869" s="501"/>
      <c r="I6869" s="526" t="e">
        <f>#REF!+E6869+#REF!+#REF!</f>
        <v>#REF!</v>
      </c>
      <c r="J6869" s="625">
        <v>211728</v>
      </c>
      <c r="K6869" s="528" t="e">
        <f t="shared" si="441"/>
        <v>#REF!</v>
      </c>
      <c r="L6869" s="529" t="e">
        <f>#REF!+#REF!+#REF!+#REF!</f>
        <v>#REF!</v>
      </c>
      <c r="M6869" s="530" t="e">
        <f>K6869-#REF!</f>
        <v>#REF!</v>
      </c>
      <c r="N6869" s="531" t="e">
        <f t="shared" si="442"/>
        <v>#REF!</v>
      </c>
      <c r="O6869" s="531" t="e">
        <f>#REF!+#REF!+E6869+#REF!</f>
        <v>#REF!</v>
      </c>
      <c r="P6869" s="531" t="e">
        <f t="shared" si="443"/>
        <v>#REF!</v>
      </c>
      <c r="R6869" s="532" t="e">
        <f>(#REF!+#REF!+#REF!+#REF!+#REF!+#REF!+F6869+G6869+H6869+#REF!+#REF!+#REF!)-(#REF!+#REF!+E6869+#REF!)+#REF!</f>
        <v>#REF!</v>
      </c>
      <c r="S6869" s="533" t="e">
        <f>((#REF!+#REF!+#REF!+#REF!+#REF!+#REF!+#REF!+#REF!+#REF!+#REF!+#REF!+#REF!)-(#REF!+#REF!+#REF!+#REF!))+#REF!</f>
        <v>#REF!</v>
      </c>
      <c r="T6869" s="532" t="e">
        <f>R6869-#REF!</f>
        <v>#REF!</v>
      </c>
      <c r="U6869" s="532" t="e">
        <f>S6869-#REF!</f>
        <v>#REF!</v>
      </c>
      <c r="V6869" s="534" t="s">
        <v>8217</v>
      </c>
      <c r="W6869" s="535" t="e">
        <f>I6869-#REF!</f>
        <v>#REF!</v>
      </c>
      <c r="X6869" s="535" t="e">
        <f>(K6869/1000000)-#REF!</f>
        <v>#REF!</v>
      </c>
    </row>
    <row r="6870" spans="1:24" s="504" customFormat="1">
      <c r="A6870" s="626">
        <v>12</v>
      </c>
      <c r="B6870" s="538" t="s">
        <v>6922</v>
      </c>
      <c r="C6870" s="122"/>
      <c r="D6870" s="94" t="s">
        <v>6916</v>
      </c>
      <c r="E6870" s="584">
        <f>F6870+G6870+H6870</f>
        <v>0</v>
      </c>
      <c r="F6870" s="501"/>
      <c r="G6870" s="501"/>
      <c r="H6870" s="501"/>
      <c r="I6870" s="526">
        <v>13</v>
      </c>
      <c r="J6870" s="625">
        <v>341400</v>
      </c>
      <c r="K6870" s="528">
        <f t="shared" si="441"/>
        <v>4438200</v>
      </c>
      <c r="L6870" s="529" t="e">
        <f>#REF!+#REF!+#REF!+#REF!</f>
        <v>#REF!</v>
      </c>
      <c r="M6870" s="530" t="e">
        <f>K6870-#REF!</f>
        <v>#REF!</v>
      </c>
      <c r="N6870" s="531" t="e">
        <f t="shared" si="442"/>
        <v>#REF!</v>
      </c>
      <c r="O6870" s="531" t="e">
        <f>#REF!+#REF!+E6870+#REF!</f>
        <v>#REF!</v>
      </c>
      <c r="P6870" s="531" t="e">
        <f t="shared" si="443"/>
        <v>#REF!</v>
      </c>
      <c r="R6870" s="532" t="e">
        <f>(#REF!+#REF!+#REF!+#REF!+#REF!+#REF!+F6870+G6870+H6870+#REF!+#REF!+#REF!)-(#REF!+#REF!+E6870+#REF!)+#REF!</f>
        <v>#REF!</v>
      </c>
      <c r="S6870" s="533" t="e">
        <f>((#REF!+#REF!+#REF!+#REF!+#REF!+#REF!+#REF!+#REF!+#REF!+#REF!+#REF!+#REF!)-(#REF!+#REF!+#REF!+#REF!))+#REF!</f>
        <v>#REF!</v>
      </c>
      <c r="T6870" s="532" t="e">
        <f>R6870-#REF!</f>
        <v>#REF!</v>
      </c>
      <c r="U6870" s="532" t="e">
        <f>S6870-#REF!</f>
        <v>#REF!</v>
      </c>
      <c r="V6870" s="534" t="s">
        <v>8218</v>
      </c>
      <c r="W6870" s="535" t="e">
        <f>I6870-#REF!</f>
        <v>#REF!</v>
      </c>
      <c r="X6870" s="535" t="e">
        <f>(K6870/1000000)-#REF!</f>
        <v>#REF!</v>
      </c>
    </row>
    <row r="6871" spans="1:24" s="504" customFormat="1">
      <c r="A6871" s="619">
        <v>13</v>
      </c>
      <c r="B6871" s="524" t="s">
        <v>6924</v>
      </c>
      <c r="C6871" s="122"/>
      <c r="D6871" s="507" t="s">
        <v>4450</v>
      </c>
      <c r="E6871" s="584">
        <f t="shared" ref="E6871:E6888" si="444">+F6871+G6871+H6871</f>
        <v>0</v>
      </c>
      <c r="F6871" s="501"/>
      <c r="G6871" s="515"/>
      <c r="H6871" s="501"/>
      <c r="I6871" s="627">
        <v>8</v>
      </c>
      <c r="J6871" s="528">
        <v>40000</v>
      </c>
      <c r="K6871" s="528">
        <f>J6871*I6871</f>
        <v>320000</v>
      </c>
      <c r="L6871" s="529" t="e">
        <f>#REF!+#REF!+#REF!+#REF!</f>
        <v>#REF!</v>
      </c>
      <c r="M6871" s="530" t="e">
        <f>K6871-#REF!</f>
        <v>#REF!</v>
      </c>
      <c r="N6871" s="531" t="e">
        <f t="shared" si="442"/>
        <v>#REF!</v>
      </c>
      <c r="O6871" s="531" t="e">
        <f>#REF!+#REF!+E6871+#REF!</f>
        <v>#REF!</v>
      </c>
      <c r="P6871" s="531" t="e">
        <f t="shared" si="443"/>
        <v>#REF!</v>
      </c>
      <c r="R6871" s="532" t="e">
        <f>(#REF!+#REF!+#REF!+#REF!+#REF!+#REF!+F6871+G6871+H6871+#REF!+#REF!+#REF!)-(#REF!+#REF!+E6871+#REF!)+#REF!</f>
        <v>#REF!</v>
      </c>
      <c r="S6871" s="533" t="e">
        <f>((#REF!+#REF!+#REF!+#REF!+#REF!+#REF!+#REF!+#REF!+#REF!+#REF!+#REF!+#REF!)-(#REF!+#REF!+#REF!+#REF!))+#REF!</f>
        <v>#REF!</v>
      </c>
      <c r="T6871" s="532" t="e">
        <f>R6871-#REF!</f>
        <v>#REF!</v>
      </c>
      <c r="U6871" s="532" t="e">
        <f>S6871-#REF!</f>
        <v>#REF!</v>
      </c>
      <c r="V6871" s="534" t="s">
        <v>8219</v>
      </c>
      <c r="W6871" s="535" t="e">
        <f>I6871-#REF!</f>
        <v>#REF!</v>
      </c>
      <c r="X6871" s="535" t="e">
        <f>(K6871/1000000)-#REF!</f>
        <v>#REF!</v>
      </c>
    </row>
    <row r="6872" spans="1:24" s="504" customFormat="1">
      <c r="A6872" s="626">
        <v>14</v>
      </c>
      <c r="B6872" s="524" t="s">
        <v>6927</v>
      </c>
      <c r="C6872" s="122" t="s">
        <v>6928</v>
      </c>
      <c r="D6872" s="507" t="s">
        <v>4450</v>
      </c>
      <c r="E6872" s="584">
        <f t="shared" si="444"/>
        <v>0</v>
      </c>
      <c r="F6872" s="501"/>
      <c r="G6872" s="501"/>
      <c r="H6872" s="501"/>
      <c r="I6872" s="526">
        <f>3+5+3+4+2+12+12</f>
        <v>41</v>
      </c>
      <c r="J6872" s="625">
        <v>70000</v>
      </c>
      <c r="K6872" s="528">
        <f>I6872*J6872</f>
        <v>2870000</v>
      </c>
      <c r="L6872" s="529" t="e">
        <f>#REF!+#REF!+#REF!+#REF!</f>
        <v>#REF!</v>
      </c>
      <c r="M6872" s="530" t="e">
        <f>K6872-#REF!</f>
        <v>#REF!</v>
      </c>
      <c r="N6872" s="531" t="e">
        <f t="shared" si="442"/>
        <v>#REF!</v>
      </c>
      <c r="O6872" s="531" t="e">
        <f>#REF!+#REF!+E6872+#REF!</f>
        <v>#REF!</v>
      </c>
      <c r="P6872" s="531" t="e">
        <f t="shared" si="443"/>
        <v>#REF!</v>
      </c>
      <c r="R6872" s="532" t="e">
        <f>(#REF!+#REF!+#REF!+#REF!+#REF!+#REF!+F6872+G6872+H6872+#REF!+#REF!+#REF!)-(#REF!+#REF!+E6872+#REF!)+#REF!</f>
        <v>#REF!</v>
      </c>
      <c r="S6872" s="533" t="e">
        <f>((#REF!+#REF!+#REF!+#REF!+#REF!+#REF!+#REF!+#REF!+#REF!+#REF!+#REF!+#REF!)-(#REF!+#REF!+#REF!+#REF!))+#REF!</f>
        <v>#REF!</v>
      </c>
      <c r="T6872" s="532" t="e">
        <f>R6872-#REF!</f>
        <v>#REF!</v>
      </c>
      <c r="U6872" s="532" t="e">
        <f>S6872-#REF!</f>
        <v>#REF!</v>
      </c>
      <c r="V6872" s="534" t="s">
        <v>8220</v>
      </c>
      <c r="W6872" s="535" t="e">
        <f>I6872-#REF!</f>
        <v>#REF!</v>
      </c>
      <c r="X6872" s="535" t="e">
        <f>(K6872/1000000)-#REF!</f>
        <v>#REF!</v>
      </c>
    </row>
    <row r="6873" spans="1:24" s="504" customFormat="1">
      <c r="A6873" s="626">
        <v>15</v>
      </c>
      <c r="B6873" s="524" t="s">
        <v>6929</v>
      </c>
      <c r="C6873" s="122" t="s">
        <v>6928</v>
      </c>
      <c r="D6873" s="507" t="s">
        <v>4450</v>
      </c>
      <c r="E6873" s="584">
        <f t="shared" si="444"/>
        <v>0</v>
      </c>
      <c r="F6873" s="501"/>
      <c r="G6873" s="501"/>
      <c r="H6873" s="501"/>
      <c r="I6873" s="526">
        <f>3+5+3+6+3+20+12</f>
        <v>52</v>
      </c>
      <c r="J6873" s="625">
        <v>80000</v>
      </c>
      <c r="K6873" s="528">
        <f>I6873*J6873</f>
        <v>4160000</v>
      </c>
      <c r="L6873" s="529" t="e">
        <f>#REF!+#REF!+#REF!+#REF!</f>
        <v>#REF!</v>
      </c>
      <c r="M6873" s="530" t="e">
        <f>K6873-#REF!</f>
        <v>#REF!</v>
      </c>
      <c r="N6873" s="531" t="e">
        <f t="shared" si="442"/>
        <v>#REF!</v>
      </c>
      <c r="O6873" s="531" t="e">
        <f>#REF!+#REF!+E6873+#REF!</f>
        <v>#REF!</v>
      </c>
      <c r="P6873" s="531" t="e">
        <f t="shared" si="443"/>
        <v>#REF!</v>
      </c>
      <c r="R6873" s="532" t="e">
        <f>(#REF!+#REF!+#REF!+#REF!+#REF!+#REF!+F6873+G6873+H6873+#REF!+#REF!+#REF!)-(#REF!+#REF!+E6873+#REF!)+#REF!</f>
        <v>#REF!</v>
      </c>
      <c r="S6873" s="533" t="e">
        <f>((#REF!+#REF!+#REF!+#REF!+#REF!+#REF!+#REF!+#REF!+#REF!+#REF!+#REF!+#REF!)-(#REF!+#REF!+#REF!+#REF!))+#REF!</f>
        <v>#REF!</v>
      </c>
      <c r="T6873" s="532" t="e">
        <f>R6873-#REF!</f>
        <v>#REF!</v>
      </c>
      <c r="U6873" s="532" t="e">
        <f>S6873-#REF!</f>
        <v>#REF!</v>
      </c>
      <c r="V6873" s="534" t="s">
        <v>8221</v>
      </c>
      <c r="W6873" s="535" t="e">
        <f>I6873-#REF!</f>
        <v>#REF!</v>
      </c>
      <c r="X6873" s="535" t="e">
        <f>(K6873/1000000)-#REF!</f>
        <v>#REF!</v>
      </c>
    </row>
    <row r="6874" spans="1:24" s="504" customFormat="1">
      <c r="A6874" s="626">
        <v>16</v>
      </c>
      <c r="B6874" s="524" t="s">
        <v>6930</v>
      </c>
      <c r="C6874" s="122" t="s">
        <v>6931</v>
      </c>
      <c r="D6874" s="94" t="s">
        <v>6916</v>
      </c>
      <c r="E6874" s="584">
        <f t="shared" si="444"/>
        <v>0</v>
      </c>
      <c r="F6874" s="501"/>
      <c r="G6874" s="501"/>
      <c r="H6874" s="501"/>
      <c r="I6874" s="526">
        <v>49</v>
      </c>
      <c r="J6874" s="625">
        <v>128250</v>
      </c>
      <c r="K6874" s="528">
        <f>I6874*J6874</f>
        <v>6284250</v>
      </c>
      <c r="L6874" s="529" t="e">
        <f>#REF!+#REF!+#REF!+#REF!</f>
        <v>#REF!</v>
      </c>
      <c r="M6874" s="530" t="e">
        <f>K6874-#REF!</f>
        <v>#REF!</v>
      </c>
      <c r="N6874" s="531" t="e">
        <f t="shared" si="442"/>
        <v>#REF!</v>
      </c>
      <c r="O6874" s="531" t="e">
        <f>#REF!+#REF!+E6874+#REF!</f>
        <v>#REF!</v>
      </c>
      <c r="P6874" s="531" t="e">
        <f t="shared" si="443"/>
        <v>#REF!</v>
      </c>
      <c r="R6874" s="532" t="e">
        <f>(#REF!+#REF!+#REF!+#REF!+#REF!+#REF!+F6874+G6874+H6874+#REF!+#REF!+#REF!)-(#REF!+#REF!+E6874+#REF!)+#REF!</f>
        <v>#REF!</v>
      </c>
      <c r="S6874" s="533" t="e">
        <f>((#REF!+#REF!+#REF!+#REF!+#REF!+#REF!+#REF!+#REF!+#REF!+#REF!+#REF!+#REF!)-(#REF!+#REF!+#REF!+#REF!))+#REF!</f>
        <v>#REF!</v>
      </c>
      <c r="T6874" s="532" t="e">
        <f>R6874-#REF!</f>
        <v>#REF!</v>
      </c>
      <c r="U6874" s="532" t="e">
        <f>S6874-#REF!</f>
        <v>#REF!</v>
      </c>
      <c r="V6874" s="534" t="s">
        <v>8222</v>
      </c>
      <c r="W6874" s="535" t="e">
        <f>I6874-#REF!</f>
        <v>#REF!</v>
      </c>
      <c r="X6874" s="535" t="e">
        <f>(K6874/1000000)-#REF!</f>
        <v>#REF!</v>
      </c>
    </row>
    <row r="6875" spans="1:24" s="504" customFormat="1" ht="46.5">
      <c r="A6875" s="619">
        <v>17</v>
      </c>
      <c r="B6875" s="524" t="s">
        <v>6936</v>
      </c>
      <c r="C6875" s="122" t="s">
        <v>6937</v>
      </c>
      <c r="D6875" s="507" t="s">
        <v>4450</v>
      </c>
      <c r="E6875" s="584">
        <f t="shared" si="444"/>
        <v>0</v>
      </c>
      <c r="F6875" s="501"/>
      <c r="G6875" s="501"/>
      <c r="H6875" s="501"/>
      <c r="I6875" s="526">
        <v>1</v>
      </c>
      <c r="J6875" s="625">
        <v>8723000</v>
      </c>
      <c r="K6875" s="528">
        <f t="shared" si="441"/>
        <v>8723000</v>
      </c>
      <c r="L6875" s="529" t="e">
        <f>#REF!+#REF!+#REF!+#REF!</f>
        <v>#REF!</v>
      </c>
      <c r="M6875" s="530" t="e">
        <f>K6875-#REF!</f>
        <v>#REF!</v>
      </c>
      <c r="N6875" s="531" t="e">
        <f t="shared" si="442"/>
        <v>#REF!</v>
      </c>
      <c r="O6875" s="531" t="e">
        <f>#REF!+#REF!+E6875+#REF!</f>
        <v>#REF!</v>
      </c>
      <c r="P6875" s="531" t="e">
        <f t="shared" si="443"/>
        <v>#REF!</v>
      </c>
      <c r="R6875" s="532" t="e">
        <f>(#REF!+#REF!+#REF!+#REF!+#REF!+#REF!+F6875+G6875+H6875+#REF!+#REF!+#REF!)-(#REF!+#REF!+E6875+#REF!)+#REF!</f>
        <v>#REF!</v>
      </c>
      <c r="S6875" s="533" t="e">
        <f>((#REF!+#REF!+#REF!+#REF!+#REF!+#REF!+#REF!+#REF!+#REF!+#REF!+#REF!+#REF!)-(#REF!+#REF!+#REF!+#REF!))+#REF!</f>
        <v>#REF!</v>
      </c>
      <c r="T6875" s="532" t="e">
        <f>R6875-#REF!</f>
        <v>#REF!</v>
      </c>
      <c r="U6875" s="532" t="e">
        <f>S6875-#REF!</f>
        <v>#REF!</v>
      </c>
      <c r="V6875" s="534" t="s">
        <v>8223</v>
      </c>
      <c r="W6875" s="535" t="e">
        <f>I6875-#REF!</f>
        <v>#REF!</v>
      </c>
      <c r="X6875" s="535" t="e">
        <f>(K6875/1000000)-#REF!</f>
        <v>#REF!</v>
      </c>
    </row>
    <row r="6876" spans="1:24" s="503" customFormat="1">
      <c r="A6876" s="626">
        <v>18</v>
      </c>
      <c r="B6876" s="524" t="s">
        <v>6962</v>
      </c>
      <c r="C6876" s="514" t="s">
        <v>6963</v>
      </c>
      <c r="D6876" s="94" t="s">
        <v>1811</v>
      </c>
      <c r="E6876" s="584">
        <f t="shared" si="444"/>
        <v>0</v>
      </c>
      <c r="F6876" s="501"/>
      <c r="G6876" s="501"/>
      <c r="H6876" s="501"/>
      <c r="I6876" s="526">
        <f>2+5</f>
        <v>7</v>
      </c>
      <c r="J6876" s="625">
        <v>118652</v>
      </c>
      <c r="K6876" s="528">
        <f t="shared" si="441"/>
        <v>830564</v>
      </c>
      <c r="L6876" s="529" t="e">
        <f>#REF!+#REF!+#REF!+#REF!</f>
        <v>#REF!</v>
      </c>
      <c r="M6876" s="530" t="e">
        <f>K6876-#REF!</f>
        <v>#REF!</v>
      </c>
      <c r="N6876" s="531" t="e">
        <f t="shared" si="442"/>
        <v>#REF!</v>
      </c>
      <c r="O6876" s="531" t="e">
        <f>#REF!+#REF!+E6876+#REF!</f>
        <v>#REF!</v>
      </c>
      <c r="P6876" s="531" t="e">
        <f t="shared" si="443"/>
        <v>#REF!</v>
      </c>
      <c r="R6876" s="532" t="e">
        <f>(#REF!+#REF!+#REF!+#REF!+#REF!+#REF!+F6876+G6876+H6876+#REF!+#REF!+#REF!)-(#REF!+#REF!+E6876+#REF!)+#REF!</f>
        <v>#REF!</v>
      </c>
      <c r="S6876" s="533" t="e">
        <f>((#REF!+#REF!+#REF!+#REF!+#REF!+#REF!+#REF!+#REF!+#REF!+#REF!+#REF!+#REF!)-(#REF!+#REF!+#REF!+#REF!))+#REF!</f>
        <v>#REF!</v>
      </c>
      <c r="T6876" s="532" t="e">
        <f>R6876-#REF!</f>
        <v>#REF!</v>
      </c>
      <c r="U6876" s="532" t="e">
        <f>S6876-#REF!</f>
        <v>#REF!</v>
      </c>
      <c r="V6876" s="534" t="s">
        <v>8224</v>
      </c>
      <c r="W6876" s="535" t="e">
        <f>I6876-#REF!</f>
        <v>#REF!</v>
      </c>
      <c r="X6876" s="535" t="e">
        <f>(K6876/1000000)-#REF!</f>
        <v>#REF!</v>
      </c>
    </row>
    <row r="6877" spans="1:24" s="504" customFormat="1">
      <c r="A6877" s="626">
        <v>19</v>
      </c>
      <c r="B6877" s="524" t="s">
        <v>6992</v>
      </c>
      <c r="C6877" s="122"/>
      <c r="D6877" s="94" t="s">
        <v>4450</v>
      </c>
      <c r="E6877" s="584">
        <f t="shared" si="444"/>
        <v>25</v>
      </c>
      <c r="F6877" s="501"/>
      <c r="G6877" s="501">
        <v>25</v>
      </c>
      <c r="H6877" s="501"/>
      <c r="I6877" s="526">
        <f>50+10+10+10+2+10+200+8+40</f>
        <v>340</v>
      </c>
      <c r="J6877" s="625">
        <v>15000</v>
      </c>
      <c r="K6877" s="528">
        <f t="shared" si="441"/>
        <v>5100000</v>
      </c>
      <c r="L6877" s="529" t="e">
        <f>#REF!+#REF!+#REF!+#REF!</f>
        <v>#REF!</v>
      </c>
      <c r="M6877" s="530" t="e">
        <f>K6877-#REF!</f>
        <v>#REF!</v>
      </c>
      <c r="N6877" s="531" t="e">
        <f t="shared" si="442"/>
        <v>#REF!</v>
      </c>
      <c r="O6877" s="531" t="e">
        <f>#REF!+#REF!+E6877+#REF!</f>
        <v>#REF!</v>
      </c>
      <c r="P6877" s="531" t="e">
        <f t="shared" si="443"/>
        <v>#REF!</v>
      </c>
      <c r="R6877" s="532" t="e">
        <f>(#REF!+#REF!+#REF!+#REF!+#REF!+#REF!+F6877+G6877+H6877+#REF!+#REF!+#REF!)-(#REF!+#REF!+E6877+#REF!)+#REF!</f>
        <v>#REF!</v>
      </c>
      <c r="S6877" s="533" t="e">
        <f>((#REF!+#REF!+#REF!+#REF!+#REF!+#REF!+#REF!+#REF!+#REF!+#REF!+#REF!+#REF!)-(#REF!+#REF!+#REF!+#REF!))+#REF!</f>
        <v>#REF!</v>
      </c>
      <c r="T6877" s="532" t="e">
        <f>R6877-#REF!</f>
        <v>#REF!</v>
      </c>
      <c r="U6877" s="532" t="e">
        <f>S6877-#REF!</f>
        <v>#REF!</v>
      </c>
      <c r="V6877" s="534" t="s">
        <v>8225</v>
      </c>
      <c r="W6877" s="535" t="e">
        <f>I6877-#REF!</f>
        <v>#REF!</v>
      </c>
      <c r="X6877" s="535" t="e">
        <f>(K6877/1000000)-#REF!</f>
        <v>#REF!</v>
      </c>
    </row>
    <row r="6878" spans="1:24" s="504" customFormat="1">
      <c r="A6878" s="626">
        <v>20</v>
      </c>
      <c r="B6878" s="524" t="s">
        <v>6993</v>
      </c>
      <c r="C6878" s="122"/>
      <c r="D6878" s="94" t="s">
        <v>4450</v>
      </c>
      <c r="E6878" s="584">
        <f t="shared" si="444"/>
        <v>0</v>
      </c>
      <c r="F6878" s="501"/>
      <c r="G6878" s="515"/>
      <c r="H6878" s="501"/>
      <c r="I6878" s="627">
        <f>15+40</f>
        <v>55</v>
      </c>
      <c r="J6878" s="528">
        <v>14000</v>
      </c>
      <c r="K6878" s="528">
        <f t="shared" si="441"/>
        <v>770000</v>
      </c>
      <c r="L6878" s="529" t="e">
        <f>#REF!+#REF!+#REF!+#REF!</f>
        <v>#REF!</v>
      </c>
      <c r="M6878" s="530" t="e">
        <f>K6878-#REF!</f>
        <v>#REF!</v>
      </c>
      <c r="N6878" s="531" t="e">
        <f t="shared" si="442"/>
        <v>#REF!</v>
      </c>
      <c r="O6878" s="531" t="e">
        <f>#REF!+#REF!+E6878+#REF!</f>
        <v>#REF!</v>
      </c>
      <c r="P6878" s="531" t="e">
        <f t="shared" si="443"/>
        <v>#REF!</v>
      </c>
      <c r="R6878" s="532" t="e">
        <f>(#REF!+#REF!+#REF!+#REF!+#REF!+#REF!+F6878+G6878+H6878+#REF!+#REF!+#REF!)-(#REF!+#REF!+E6878+#REF!)+#REF!</f>
        <v>#REF!</v>
      </c>
      <c r="S6878" s="533" t="e">
        <f>((#REF!+#REF!+#REF!+#REF!+#REF!+#REF!+#REF!+#REF!+#REF!+#REF!+#REF!+#REF!)-(#REF!+#REF!+#REF!+#REF!))+#REF!</f>
        <v>#REF!</v>
      </c>
      <c r="T6878" s="532" t="e">
        <f>R6878-#REF!</f>
        <v>#REF!</v>
      </c>
      <c r="U6878" s="532" t="e">
        <f>S6878-#REF!</f>
        <v>#REF!</v>
      </c>
      <c r="V6878" s="534" t="s">
        <v>8226</v>
      </c>
      <c r="W6878" s="535" t="e">
        <f>I6878-#REF!</f>
        <v>#REF!</v>
      </c>
      <c r="X6878" s="535" t="e">
        <f>(K6878/1000000)-#REF!</f>
        <v>#REF!</v>
      </c>
    </row>
    <row r="6879" spans="1:24" s="504" customFormat="1">
      <c r="A6879" s="619">
        <v>21</v>
      </c>
      <c r="B6879" s="524" t="s">
        <v>6330</v>
      </c>
      <c r="C6879" s="122"/>
      <c r="D6879" s="94" t="s">
        <v>6323</v>
      </c>
      <c r="E6879" s="584">
        <f t="shared" si="444"/>
        <v>25</v>
      </c>
      <c r="F6879" s="501"/>
      <c r="G6879" s="501">
        <v>25</v>
      </c>
      <c r="H6879" s="501"/>
      <c r="I6879" s="526">
        <f>12+4+10+4+2+10+200+8+30</f>
        <v>280</v>
      </c>
      <c r="J6879" s="625">
        <v>57600</v>
      </c>
      <c r="K6879" s="528">
        <f t="shared" si="441"/>
        <v>16128000</v>
      </c>
      <c r="L6879" s="529" t="e">
        <f>#REF!+#REF!+#REF!+#REF!</f>
        <v>#REF!</v>
      </c>
      <c r="M6879" s="530" t="e">
        <f>K6879-#REF!</f>
        <v>#REF!</v>
      </c>
      <c r="N6879" s="531" t="e">
        <f t="shared" si="442"/>
        <v>#REF!</v>
      </c>
      <c r="O6879" s="531" t="e">
        <f>#REF!+#REF!+E6879+#REF!</f>
        <v>#REF!</v>
      </c>
      <c r="P6879" s="531" t="e">
        <f t="shared" si="443"/>
        <v>#REF!</v>
      </c>
      <c r="R6879" s="532" t="e">
        <f>(#REF!+#REF!+#REF!+#REF!+#REF!+#REF!+F6879+G6879+H6879+#REF!+#REF!+#REF!)-(#REF!+#REF!+E6879+#REF!)+#REF!</f>
        <v>#REF!</v>
      </c>
      <c r="S6879" s="533" t="e">
        <f>((#REF!+#REF!+#REF!+#REF!+#REF!+#REF!+#REF!+#REF!+#REF!+#REF!+#REF!+#REF!)-(#REF!+#REF!+#REF!+#REF!))+#REF!</f>
        <v>#REF!</v>
      </c>
      <c r="T6879" s="532" t="e">
        <f>R6879-#REF!</f>
        <v>#REF!</v>
      </c>
      <c r="U6879" s="532" t="e">
        <f>S6879-#REF!</f>
        <v>#REF!</v>
      </c>
      <c r="V6879" s="534" t="s">
        <v>8227</v>
      </c>
      <c r="W6879" s="535" t="e">
        <f>I6879-#REF!</f>
        <v>#REF!</v>
      </c>
      <c r="X6879" s="535" t="e">
        <f>(K6879/1000000)-#REF!</f>
        <v>#REF!</v>
      </c>
    </row>
    <row r="6880" spans="1:24" s="504" customFormat="1">
      <c r="A6880" s="626">
        <v>22</v>
      </c>
      <c r="B6880" s="524" t="s">
        <v>1665</v>
      </c>
      <c r="C6880" s="122"/>
      <c r="D6880" s="94" t="s">
        <v>4450</v>
      </c>
      <c r="E6880" s="584">
        <f t="shared" si="444"/>
        <v>50</v>
      </c>
      <c r="F6880" s="501"/>
      <c r="G6880" s="501">
        <v>50</v>
      </c>
      <c r="H6880" s="501"/>
      <c r="I6880" s="526">
        <f>50+20+20+30+100</f>
        <v>220</v>
      </c>
      <c r="J6880" s="625">
        <v>1300</v>
      </c>
      <c r="K6880" s="528">
        <f t="shared" si="441"/>
        <v>286000</v>
      </c>
      <c r="L6880" s="529" t="e">
        <f>#REF!+#REF!+#REF!+#REF!</f>
        <v>#REF!</v>
      </c>
      <c r="M6880" s="530" t="e">
        <f>K6880-#REF!</f>
        <v>#REF!</v>
      </c>
      <c r="N6880" s="531" t="e">
        <f t="shared" si="442"/>
        <v>#REF!</v>
      </c>
      <c r="O6880" s="531" t="e">
        <f>#REF!+#REF!+E6880+#REF!</f>
        <v>#REF!</v>
      </c>
      <c r="P6880" s="531" t="e">
        <f t="shared" si="443"/>
        <v>#REF!</v>
      </c>
      <c r="R6880" s="532" t="e">
        <f>(#REF!+#REF!+#REF!+#REF!+#REF!+#REF!+F6880+G6880+H6880+#REF!+#REF!+#REF!)-(#REF!+#REF!+E6880+#REF!)+#REF!</f>
        <v>#REF!</v>
      </c>
      <c r="S6880" s="533" t="e">
        <f>((#REF!+#REF!+#REF!+#REF!+#REF!+#REF!+#REF!+#REF!+#REF!+#REF!+#REF!+#REF!)-(#REF!+#REF!+#REF!+#REF!))+#REF!</f>
        <v>#REF!</v>
      </c>
      <c r="T6880" s="532" t="e">
        <f>R6880-#REF!</f>
        <v>#REF!</v>
      </c>
      <c r="U6880" s="532" t="e">
        <f>S6880-#REF!</f>
        <v>#REF!</v>
      </c>
      <c r="V6880" s="534" t="s">
        <v>8228</v>
      </c>
      <c r="W6880" s="535" t="e">
        <f>I6880-#REF!</f>
        <v>#REF!</v>
      </c>
      <c r="X6880" s="535" t="e">
        <f>(K6880/1000000)-#REF!</f>
        <v>#REF!</v>
      </c>
    </row>
    <row r="6881" spans="1:24" s="504" customFormat="1">
      <c r="A6881" s="626">
        <v>23</v>
      </c>
      <c r="B6881" s="524" t="s">
        <v>6994</v>
      </c>
      <c r="C6881" s="122"/>
      <c r="D6881" s="94" t="s">
        <v>4450</v>
      </c>
      <c r="E6881" s="584">
        <f t="shared" si="444"/>
        <v>10</v>
      </c>
      <c r="F6881" s="501"/>
      <c r="G6881" s="501">
        <v>10</v>
      </c>
      <c r="H6881" s="501"/>
      <c r="I6881" s="526">
        <f>10+5+10+2+5+48</f>
        <v>80</v>
      </c>
      <c r="J6881" s="625">
        <v>4000</v>
      </c>
      <c r="K6881" s="528">
        <f t="shared" si="441"/>
        <v>320000</v>
      </c>
      <c r="L6881" s="529" t="e">
        <f>#REF!+#REF!+#REF!+#REF!</f>
        <v>#REF!</v>
      </c>
      <c r="M6881" s="530" t="e">
        <f>K6881-#REF!</f>
        <v>#REF!</v>
      </c>
      <c r="N6881" s="531" t="e">
        <f t="shared" si="442"/>
        <v>#REF!</v>
      </c>
      <c r="O6881" s="531" t="e">
        <f>#REF!+#REF!+E6881+#REF!</f>
        <v>#REF!</v>
      </c>
      <c r="P6881" s="531" t="e">
        <f t="shared" si="443"/>
        <v>#REF!</v>
      </c>
      <c r="R6881" s="532" t="e">
        <f>(#REF!+#REF!+#REF!+#REF!+#REF!+#REF!+F6881+G6881+H6881+#REF!+#REF!+#REF!)-(#REF!+#REF!+E6881+#REF!)+#REF!</f>
        <v>#REF!</v>
      </c>
      <c r="S6881" s="533" t="e">
        <f>((#REF!+#REF!+#REF!+#REF!+#REF!+#REF!+#REF!+#REF!+#REF!+#REF!+#REF!+#REF!)-(#REF!+#REF!+#REF!+#REF!))+#REF!</f>
        <v>#REF!</v>
      </c>
      <c r="T6881" s="532" t="e">
        <f>R6881-#REF!</f>
        <v>#REF!</v>
      </c>
      <c r="U6881" s="532" t="e">
        <f>S6881-#REF!</f>
        <v>#REF!</v>
      </c>
      <c r="V6881" s="534" t="s">
        <v>8229</v>
      </c>
      <c r="W6881" s="535" t="e">
        <f>I6881-#REF!</f>
        <v>#REF!</v>
      </c>
      <c r="X6881" s="535" t="e">
        <f>(K6881/1000000)-#REF!</f>
        <v>#REF!</v>
      </c>
    </row>
    <row r="6882" spans="1:24" s="504" customFormat="1">
      <c r="A6882" s="626">
        <v>24</v>
      </c>
      <c r="B6882" s="524" t="s">
        <v>6995</v>
      </c>
      <c r="C6882" s="122"/>
      <c r="D6882" s="94" t="s">
        <v>4450</v>
      </c>
      <c r="E6882" s="584">
        <f t="shared" si="444"/>
        <v>10</v>
      </c>
      <c r="F6882" s="501"/>
      <c r="G6882" s="501">
        <v>10</v>
      </c>
      <c r="H6882" s="501"/>
      <c r="I6882" s="526">
        <f>10+1+1+2+4+30+2</f>
        <v>50</v>
      </c>
      <c r="J6882" s="625">
        <v>10000</v>
      </c>
      <c r="K6882" s="528">
        <f t="shared" si="441"/>
        <v>500000</v>
      </c>
      <c r="L6882" s="529" t="e">
        <f>#REF!+#REF!+#REF!+#REF!</f>
        <v>#REF!</v>
      </c>
      <c r="M6882" s="530" t="e">
        <f>K6882-#REF!</f>
        <v>#REF!</v>
      </c>
      <c r="N6882" s="531" t="e">
        <f t="shared" si="442"/>
        <v>#REF!</v>
      </c>
      <c r="O6882" s="531" t="e">
        <f>#REF!+#REF!+E6882+#REF!</f>
        <v>#REF!</v>
      </c>
      <c r="P6882" s="531" t="e">
        <f t="shared" si="443"/>
        <v>#REF!</v>
      </c>
      <c r="R6882" s="532" t="e">
        <f>(#REF!+#REF!+#REF!+#REF!+#REF!+#REF!+F6882+G6882+H6882+#REF!+#REF!+#REF!)-(#REF!+#REF!+E6882+#REF!)+#REF!</f>
        <v>#REF!</v>
      </c>
      <c r="S6882" s="533" t="e">
        <f>((#REF!+#REF!+#REF!+#REF!+#REF!+#REF!+#REF!+#REF!+#REF!+#REF!+#REF!+#REF!)-(#REF!+#REF!+#REF!+#REF!))+#REF!</f>
        <v>#REF!</v>
      </c>
      <c r="T6882" s="532" t="e">
        <f>R6882-#REF!</f>
        <v>#REF!</v>
      </c>
      <c r="U6882" s="532" t="e">
        <f>S6882-#REF!</f>
        <v>#REF!</v>
      </c>
      <c r="V6882" s="534" t="s">
        <v>8230</v>
      </c>
      <c r="W6882" s="535" t="e">
        <f>I6882-#REF!</f>
        <v>#REF!</v>
      </c>
      <c r="X6882" s="535" t="e">
        <f>(K6882/1000000)-#REF!</f>
        <v>#REF!</v>
      </c>
    </row>
    <row r="6883" spans="1:24" s="504" customFormat="1">
      <c r="A6883" s="619">
        <v>25</v>
      </c>
      <c r="B6883" s="524" t="s">
        <v>2822</v>
      </c>
      <c r="C6883" s="122"/>
      <c r="D6883" s="94" t="s">
        <v>4450</v>
      </c>
      <c r="E6883" s="584">
        <f t="shared" si="444"/>
        <v>10</v>
      </c>
      <c r="F6883" s="501"/>
      <c r="G6883" s="501">
        <v>10</v>
      </c>
      <c r="H6883" s="501"/>
      <c r="I6883" s="526">
        <f>2+1+2+1+1+2+41</f>
        <v>50</v>
      </c>
      <c r="J6883" s="625">
        <v>25000</v>
      </c>
      <c r="K6883" s="528">
        <f t="shared" si="441"/>
        <v>1250000</v>
      </c>
      <c r="L6883" s="529" t="e">
        <f>#REF!+#REF!+#REF!+#REF!</f>
        <v>#REF!</v>
      </c>
      <c r="M6883" s="530" t="e">
        <f>K6883-#REF!</f>
        <v>#REF!</v>
      </c>
      <c r="N6883" s="531" t="e">
        <f t="shared" si="442"/>
        <v>#REF!</v>
      </c>
      <c r="O6883" s="531" t="e">
        <f>#REF!+#REF!+E6883+#REF!</f>
        <v>#REF!</v>
      </c>
      <c r="P6883" s="531" t="e">
        <f t="shared" si="443"/>
        <v>#REF!</v>
      </c>
      <c r="R6883" s="532" t="e">
        <f>(#REF!+#REF!+#REF!+#REF!+#REF!+#REF!+F6883+G6883+H6883+#REF!+#REF!+#REF!)-(#REF!+#REF!+E6883+#REF!)+#REF!</f>
        <v>#REF!</v>
      </c>
      <c r="S6883" s="533" t="e">
        <f>((#REF!+#REF!+#REF!+#REF!+#REF!+#REF!+#REF!+#REF!+#REF!+#REF!+#REF!+#REF!)-(#REF!+#REF!+#REF!+#REF!))+#REF!</f>
        <v>#REF!</v>
      </c>
      <c r="T6883" s="532" t="e">
        <f>R6883-#REF!</f>
        <v>#REF!</v>
      </c>
      <c r="U6883" s="532" t="e">
        <f>S6883-#REF!</f>
        <v>#REF!</v>
      </c>
      <c r="V6883" s="534" t="s">
        <v>8231</v>
      </c>
      <c r="W6883" s="535" t="e">
        <f>I6883-#REF!</f>
        <v>#REF!</v>
      </c>
      <c r="X6883" s="535" t="e">
        <f>(K6883/1000000)-#REF!</f>
        <v>#REF!</v>
      </c>
    </row>
    <row r="6884" spans="1:24" s="504" customFormat="1">
      <c r="A6884" s="626">
        <v>26</v>
      </c>
      <c r="B6884" s="524" t="s">
        <v>6996</v>
      </c>
      <c r="C6884" s="122"/>
      <c r="D6884" s="94" t="s">
        <v>4450</v>
      </c>
      <c r="E6884" s="584">
        <f t="shared" si="444"/>
        <v>0</v>
      </c>
      <c r="F6884" s="501"/>
      <c r="G6884" s="501"/>
      <c r="H6884" s="501"/>
      <c r="I6884" s="526">
        <f>3+3+2+4+10</f>
        <v>22</v>
      </c>
      <c r="J6884" s="625">
        <v>4000</v>
      </c>
      <c r="K6884" s="528">
        <f t="shared" si="441"/>
        <v>88000</v>
      </c>
      <c r="L6884" s="529" t="e">
        <f>#REF!+#REF!+#REF!+#REF!</f>
        <v>#REF!</v>
      </c>
      <c r="M6884" s="530" t="e">
        <f>K6884-#REF!</f>
        <v>#REF!</v>
      </c>
      <c r="N6884" s="531" t="e">
        <f t="shared" si="442"/>
        <v>#REF!</v>
      </c>
      <c r="O6884" s="531" t="e">
        <f>#REF!+#REF!+E6884+#REF!</f>
        <v>#REF!</v>
      </c>
      <c r="P6884" s="531" t="e">
        <f t="shared" si="443"/>
        <v>#REF!</v>
      </c>
      <c r="R6884" s="532" t="e">
        <f>(#REF!+#REF!+#REF!+#REF!+#REF!+#REF!+F6884+G6884+H6884+#REF!+#REF!+#REF!)-(#REF!+#REF!+E6884+#REF!)+#REF!</f>
        <v>#REF!</v>
      </c>
      <c r="S6884" s="533" t="e">
        <f>((#REF!+#REF!+#REF!+#REF!+#REF!+#REF!+#REF!+#REF!+#REF!+#REF!+#REF!+#REF!)-(#REF!+#REF!+#REF!+#REF!))+#REF!</f>
        <v>#REF!</v>
      </c>
      <c r="T6884" s="532" t="e">
        <f>R6884-#REF!</f>
        <v>#REF!</v>
      </c>
      <c r="U6884" s="532" t="e">
        <f>S6884-#REF!</f>
        <v>#REF!</v>
      </c>
      <c r="V6884" s="534" t="s">
        <v>8232</v>
      </c>
      <c r="W6884" s="535" t="e">
        <f>I6884-#REF!</f>
        <v>#REF!</v>
      </c>
      <c r="X6884" s="535" t="e">
        <f>(K6884/1000000)-#REF!</f>
        <v>#REF!</v>
      </c>
    </row>
    <row r="6885" spans="1:24" s="504" customFormat="1">
      <c r="A6885" s="626">
        <v>27</v>
      </c>
      <c r="B6885" s="524" t="s">
        <v>1668</v>
      </c>
      <c r="C6885" s="122"/>
      <c r="D6885" s="94" t="s">
        <v>4450</v>
      </c>
      <c r="E6885" s="584">
        <f t="shared" si="444"/>
        <v>0</v>
      </c>
      <c r="F6885" s="501"/>
      <c r="G6885" s="501"/>
      <c r="H6885" s="501"/>
      <c r="I6885" s="526">
        <f>4+1+1+3+1</f>
        <v>10</v>
      </c>
      <c r="J6885" s="625">
        <v>2000</v>
      </c>
      <c r="K6885" s="528">
        <f t="shared" si="441"/>
        <v>20000</v>
      </c>
      <c r="L6885" s="529" t="e">
        <f>#REF!+#REF!+#REF!+#REF!</f>
        <v>#REF!</v>
      </c>
      <c r="M6885" s="530" t="e">
        <f>K6885-#REF!</f>
        <v>#REF!</v>
      </c>
      <c r="N6885" s="531" t="e">
        <f t="shared" si="442"/>
        <v>#REF!</v>
      </c>
      <c r="O6885" s="531" t="e">
        <f>#REF!+#REF!+E6885+#REF!</f>
        <v>#REF!</v>
      </c>
      <c r="P6885" s="531" t="e">
        <f t="shared" si="443"/>
        <v>#REF!</v>
      </c>
      <c r="R6885" s="532" t="e">
        <f>(#REF!+#REF!+#REF!+#REF!+#REF!+#REF!+F6885+G6885+H6885+#REF!+#REF!+#REF!)-(#REF!+#REF!+E6885+#REF!)+#REF!</f>
        <v>#REF!</v>
      </c>
      <c r="S6885" s="533" t="e">
        <f>((#REF!+#REF!+#REF!+#REF!+#REF!+#REF!+#REF!+#REF!+#REF!+#REF!+#REF!+#REF!)-(#REF!+#REF!+#REF!+#REF!))+#REF!</f>
        <v>#REF!</v>
      </c>
      <c r="T6885" s="532" t="e">
        <f>R6885-#REF!</f>
        <v>#REF!</v>
      </c>
      <c r="U6885" s="532" t="e">
        <f>S6885-#REF!</f>
        <v>#REF!</v>
      </c>
      <c r="V6885" s="534" t="s">
        <v>8233</v>
      </c>
      <c r="W6885" s="535" t="e">
        <f>I6885-#REF!</f>
        <v>#REF!</v>
      </c>
      <c r="X6885" s="535" t="e">
        <f>(K6885/1000000)-#REF!</f>
        <v>#REF!</v>
      </c>
    </row>
    <row r="6886" spans="1:24" s="504" customFormat="1">
      <c r="A6886" s="626">
        <v>28</v>
      </c>
      <c r="B6886" s="524" t="s">
        <v>6997</v>
      </c>
      <c r="C6886" s="122"/>
      <c r="D6886" s="94" t="s">
        <v>4450</v>
      </c>
      <c r="E6886" s="584">
        <f t="shared" si="444"/>
        <v>200</v>
      </c>
      <c r="F6886" s="501"/>
      <c r="G6886" s="501">
        <v>200</v>
      </c>
      <c r="H6886" s="501"/>
      <c r="I6886" s="526">
        <f>20+15+15+20+10+500+400</f>
        <v>980</v>
      </c>
      <c r="J6886" s="625">
        <v>1000</v>
      </c>
      <c r="K6886" s="528">
        <f t="shared" si="441"/>
        <v>980000</v>
      </c>
      <c r="L6886" s="529" t="e">
        <f>#REF!+#REF!+#REF!+#REF!</f>
        <v>#REF!</v>
      </c>
      <c r="M6886" s="530" t="e">
        <f>K6886-#REF!</f>
        <v>#REF!</v>
      </c>
      <c r="N6886" s="531" t="e">
        <f t="shared" si="442"/>
        <v>#REF!</v>
      </c>
      <c r="O6886" s="531" t="e">
        <f>#REF!+#REF!+E6886+#REF!</f>
        <v>#REF!</v>
      </c>
      <c r="P6886" s="531" t="e">
        <f t="shared" si="443"/>
        <v>#REF!</v>
      </c>
      <c r="R6886" s="532" t="e">
        <f>(#REF!+#REF!+#REF!+#REF!+#REF!+#REF!+F6886+G6886+H6886+#REF!+#REF!+#REF!)-(#REF!+#REF!+E6886+#REF!)+#REF!</f>
        <v>#REF!</v>
      </c>
      <c r="S6886" s="533" t="e">
        <f>((#REF!+#REF!+#REF!+#REF!+#REF!+#REF!+#REF!+#REF!+#REF!+#REF!+#REF!+#REF!)-(#REF!+#REF!+#REF!+#REF!))+#REF!</f>
        <v>#REF!</v>
      </c>
      <c r="T6886" s="532" t="e">
        <f>R6886-#REF!</f>
        <v>#REF!</v>
      </c>
      <c r="U6886" s="532" t="e">
        <f>S6886-#REF!</f>
        <v>#REF!</v>
      </c>
      <c r="V6886" s="534" t="s">
        <v>8234</v>
      </c>
      <c r="W6886" s="535" t="e">
        <f>I6886-#REF!</f>
        <v>#REF!</v>
      </c>
      <c r="X6886" s="535" t="e">
        <f>(K6886/1000000)-#REF!</f>
        <v>#REF!</v>
      </c>
    </row>
    <row r="6887" spans="1:24" s="504" customFormat="1">
      <c r="A6887" s="619">
        <v>29</v>
      </c>
      <c r="B6887" s="524" t="s">
        <v>6998</v>
      </c>
      <c r="C6887" s="122"/>
      <c r="D6887" s="94" t="s">
        <v>4450</v>
      </c>
      <c r="E6887" s="584">
        <f t="shared" si="444"/>
        <v>200</v>
      </c>
      <c r="F6887" s="501"/>
      <c r="G6887" s="501">
        <v>200</v>
      </c>
      <c r="H6887" s="501"/>
      <c r="I6887" s="526">
        <f>20+15+15+4+20+500+6+400</f>
        <v>980</v>
      </c>
      <c r="J6887" s="625">
        <v>18500</v>
      </c>
      <c r="K6887" s="528">
        <f t="shared" si="441"/>
        <v>18130000</v>
      </c>
      <c r="L6887" s="529" t="e">
        <f>#REF!+#REF!+#REF!+#REF!</f>
        <v>#REF!</v>
      </c>
      <c r="M6887" s="530" t="e">
        <f>K6887-#REF!</f>
        <v>#REF!</v>
      </c>
      <c r="N6887" s="531" t="e">
        <f t="shared" si="442"/>
        <v>#REF!</v>
      </c>
      <c r="O6887" s="531" t="e">
        <f>#REF!+#REF!+E6887+#REF!</f>
        <v>#REF!</v>
      </c>
      <c r="P6887" s="531" t="e">
        <f t="shared" si="443"/>
        <v>#REF!</v>
      </c>
      <c r="R6887" s="532" t="e">
        <f>(#REF!+#REF!+#REF!+#REF!+#REF!+#REF!+F6887+G6887+H6887+#REF!+#REF!+#REF!)-(#REF!+#REF!+E6887+#REF!)+#REF!</f>
        <v>#REF!</v>
      </c>
      <c r="S6887" s="533" t="e">
        <f>((#REF!+#REF!+#REF!+#REF!+#REF!+#REF!+#REF!+#REF!+#REF!+#REF!+#REF!+#REF!)-(#REF!+#REF!+#REF!+#REF!))+#REF!</f>
        <v>#REF!</v>
      </c>
      <c r="T6887" s="532" t="e">
        <f>R6887-#REF!</f>
        <v>#REF!</v>
      </c>
      <c r="U6887" s="532" t="e">
        <f>S6887-#REF!</f>
        <v>#REF!</v>
      </c>
      <c r="V6887" s="534" t="s">
        <v>8235</v>
      </c>
      <c r="W6887" s="535" t="e">
        <f>I6887-#REF!</f>
        <v>#REF!</v>
      </c>
      <c r="X6887" s="535" t="e">
        <f>(K6887/1000000)-#REF!</f>
        <v>#REF!</v>
      </c>
    </row>
    <row r="6888" spans="1:24" s="504" customFormat="1">
      <c r="A6888" s="626">
        <v>30</v>
      </c>
      <c r="B6888" s="524" t="s">
        <v>6999</v>
      </c>
      <c r="C6888" s="122"/>
      <c r="D6888" s="94" t="s">
        <v>4450</v>
      </c>
      <c r="E6888" s="584">
        <f t="shared" si="444"/>
        <v>30</v>
      </c>
      <c r="F6888" s="501"/>
      <c r="G6888" s="501">
        <v>30</v>
      </c>
      <c r="H6888" s="501"/>
      <c r="I6888" s="526">
        <f>150+30</f>
        <v>180</v>
      </c>
      <c r="J6888" s="625">
        <v>18500</v>
      </c>
      <c r="K6888" s="528">
        <f t="shared" si="441"/>
        <v>3330000</v>
      </c>
      <c r="L6888" s="529" t="e">
        <f>#REF!+#REF!+#REF!+#REF!</f>
        <v>#REF!</v>
      </c>
      <c r="M6888" s="530" t="e">
        <f>K6888-#REF!</f>
        <v>#REF!</v>
      </c>
      <c r="N6888" s="531" t="e">
        <f t="shared" si="442"/>
        <v>#REF!</v>
      </c>
      <c r="O6888" s="531" t="e">
        <f>#REF!+#REF!+E6888+#REF!</f>
        <v>#REF!</v>
      </c>
      <c r="P6888" s="531" t="e">
        <f t="shared" si="443"/>
        <v>#REF!</v>
      </c>
      <c r="R6888" s="532" t="e">
        <f>(#REF!+#REF!+#REF!+#REF!+#REF!+#REF!+F6888+G6888+H6888+#REF!+#REF!+#REF!)-(#REF!+#REF!+E6888+#REF!)+#REF!</f>
        <v>#REF!</v>
      </c>
      <c r="S6888" s="533" t="e">
        <f>((#REF!+#REF!+#REF!+#REF!+#REF!+#REF!+#REF!+#REF!+#REF!+#REF!+#REF!+#REF!)-(#REF!+#REF!+#REF!+#REF!))+#REF!</f>
        <v>#REF!</v>
      </c>
      <c r="T6888" s="532" t="e">
        <f>R6888-#REF!</f>
        <v>#REF!</v>
      </c>
      <c r="U6888" s="532" t="e">
        <f>S6888-#REF!</f>
        <v>#REF!</v>
      </c>
      <c r="V6888" s="534" t="s">
        <v>8236</v>
      </c>
      <c r="W6888" s="535" t="e">
        <f>I6888-#REF!</f>
        <v>#REF!</v>
      </c>
      <c r="X6888" s="535" t="e">
        <f>(K6888/1000000)-#REF!</f>
        <v>#REF!</v>
      </c>
    </row>
    <row r="6889" spans="1:24" s="504" customFormat="1">
      <c r="A6889" s="626">
        <v>31</v>
      </c>
      <c r="B6889" s="524" t="s">
        <v>2824</v>
      </c>
      <c r="C6889" s="122"/>
      <c r="D6889" s="94" t="s">
        <v>6323</v>
      </c>
      <c r="E6889" s="513">
        <v>0</v>
      </c>
      <c r="F6889" s="501"/>
      <c r="G6889" s="501"/>
      <c r="H6889" s="501"/>
      <c r="I6889" s="526">
        <f>10+1+1+1+3+100+4</f>
        <v>120</v>
      </c>
      <c r="J6889" s="625">
        <v>18500</v>
      </c>
      <c r="K6889" s="528">
        <f t="shared" si="441"/>
        <v>2220000</v>
      </c>
      <c r="L6889" s="529" t="e">
        <f>#REF!+#REF!+#REF!+#REF!</f>
        <v>#REF!</v>
      </c>
      <c r="M6889" s="530" t="e">
        <f>K6889-#REF!</f>
        <v>#REF!</v>
      </c>
      <c r="N6889" s="531" t="e">
        <f t="shared" si="442"/>
        <v>#REF!</v>
      </c>
      <c r="O6889" s="531" t="e">
        <f>#REF!+#REF!+E6889+#REF!</f>
        <v>#REF!</v>
      </c>
      <c r="P6889" s="531" t="e">
        <f t="shared" si="443"/>
        <v>#REF!</v>
      </c>
      <c r="R6889" s="532" t="e">
        <f>(#REF!+#REF!+#REF!+#REF!+#REF!+#REF!+F6889+G6889+H6889+#REF!+#REF!+#REF!)-(#REF!+#REF!+E6889+#REF!)+#REF!</f>
        <v>#REF!</v>
      </c>
      <c r="S6889" s="533" t="e">
        <f>((#REF!+#REF!+#REF!+#REF!+#REF!+#REF!+#REF!+#REF!+#REF!+#REF!+#REF!+#REF!)-(#REF!+#REF!+#REF!+#REF!))+#REF!</f>
        <v>#REF!</v>
      </c>
      <c r="T6889" s="532" t="e">
        <f>R6889-#REF!</f>
        <v>#REF!</v>
      </c>
      <c r="U6889" s="532" t="e">
        <f>S6889-#REF!</f>
        <v>#REF!</v>
      </c>
      <c r="V6889" s="534" t="s">
        <v>8237</v>
      </c>
      <c r="W6889" s="535" t="e">
        <f>I6889-#REF!</f>
        <v>#REF!</v>
      </c>
      <c r="X6889" s="535" t="e">
        <f>(K6889/1000000)-#REF!</f>
        <v>#REF!</v>
      </c>
    </row>
    <row r="6890" spans="1:24" s="504" customFormat="1">
      <c r="A6890" s="626">
        <v>32</v>
      </c>
      <c r="B6890" s="524" t="s">
        <v>7000</v>
      </c>
      <c r="C6890" s="122"/>
      <c r="D6890" s="94" t="s">
        <v>6323</v>
      </c>
      <c r="E6890" s="513">
        <v>0</v>
      </c>
      <c r="F6890" s="501"/>
      <c r="G6890" s="501"/>
      <c r="H6890" s="501"/>
      <c r="I6890" s="526">
        <f>15+1+1+1+100+2</f>
        <v>120</v>
      </c>
      <c r="J6890" s="625">
        <v>10000</v>
      </c>
      <c r="K6890" s="528">
        <f t="shared" si="441"/>
        <v>1200000</v>
      </c>
      <c r="L6890" s="529" t="e">
        <f>#REF!+#REF!+#REF!+#REF!</f>
        <v>#REF!</v>
      </c>
      <c r="M6890" s="530" t="e">
        <f>K6890-#REF!</f>
        <v>#REF!</v>
      </c>
      <c r="N6890" s="531" t="e">
        <f t="shared" si="442"/>
        <v>#REF!</v>
      </c>
      <c r="O6890" s="531" t="e">
        <f>#REF!+#REF!+E6890+#REF!</f>
        <v>#REF!</v>
      </c>
      <c r="P6890" s="531" t="e">
        <f t="shared" si="443"/>
        <v>#REF!</v>
      </c>
      <c r="R6890" s="532" t="e">
        <f>(#REF!+#REF!+#REF!+#REF!+#REF!+#REF!+F6890+G6890+H6890+#REF!+#REF!+#REF!)-(#REF!+#REF!+E6890+#REF!)+#REF!</f>
        <v>#REF!</v>
      </c>
      <c r="S6890" s="533" t="e">
        <f>((#REF!+#REF!+#REF!+#REF!+#REF!+#REF!+#REF!+#REF!+#REF!+#REF!+#REF!+#REF!)-(#REF!+#REF!+#REF!+#REF!))+#REF!</f>
        <v>#REF!</v>
      </c>
      <c r="T6890" s="532" t="e">
        <f>R6890-#REF!</f>
        <v>#REF!</v>
      </c>
      <c r="U6890" s="532" t="e">
        <f>S6890-#REF!</f>
        <v>#REF!</v>
      </c>
      <c r="V6890" s="534" t="s">
        <v>8238</v>
      </c>
      <c r="W6890" s="535" t="e">
        <f>I6890-#REF!</f>
        <v>#REF!</v>
      </c>
      <c r="X6890" s="535" t="e">
        <f>(K6890/1000000)-#REF!</f>
        <v>#REF!</v>
      </c>
    </row>
    <row r="6891" spans="1:24" s="504" customFormat="1">
      <c r="A6891" s="619">
        <v>33</v>
      </c>
      <c r="B6891" s="524" t="s">
        <v>2826</v>
      </c>
      <c r="C6891" s="122"/>
      <c r="D6891" s="94" t="s">
        <v>4450</v>
      </c>
      <c r="E6891" s="513">
        <v>0</v>
      </c>
      <c r="F6891" s="501"/>
      <c r="G6891" s="501"/>
      <c r="H6891" s="501"/>
      <c r="I6891" s="526">
        <f>5+2+5+3+1+10+50+4</f>
        <v>80</v>
      </c>
      <c r="J6891" s="625">
        <v>10000</v>
      </c>
      <c r="K6891" s="528">
        <f t="shared" si="441"/>
        <v>800000</v>
      </c>
      <c r="L6891" s="529" t="e">
        <f>#REF!+#REF!+#REF!+#REF!</f>
        <v>#REF!</v>
      </c>
      <c r="M6891" s="530" t="e">
        <f>K6891-#REF!</f>
        <v>#REF!</v>
      </c>
      <c r="N6891" s="531" t="e">
        <f t="shared" si="442"/>
        <v>#REF!</v>
      </c>
      <c r="O6891" s="531" t="e">
        <f>#REF!+#REF!+E6891+#REF!</f>
        <v>#REF!</v>
      </c>
      <c r="P6891" s="531" t="e">
        <f t="shared" si="443"/>
        <v>#REF!</v>
      </c>
      <c r="R6891" s="532" t="e">
        <f>(#REF!+#REF!+#REF!+#REF!+#REF!+#REF!+F6891+G6891+H6891+#REF!+#REF!+#REF!)-(#REF!+#REF!+E6891+#REF!)+#REF!</f>
        <v>#REF!</v>
      </c>
      <c r="S6891" s="533" t="e">
        <f>((#REF!+#REF!+#REF!+#REF!+#REF!+#REF!+#REF!+#REF!+#REF!+#REF!+#REF!+#REF!)-(#REF!+#REF!+#REF!+#REF!))+#REF!</f>
        <v>#REF!</v>
      </c>
      <c r="T6891" s="532" t="e">
        <f>R6891-#REF!</f>
        <v>#REF!</v>
      </c>
      <c r="U6891" s="532" t="e">
        <f>S6891-#REF!</f>
        <v>#REF!</v>
      </c>
      <c r="V6891" s="534" t="s">
        <v>8239</v>
      </c>
      <c r="W6891" s="535" t="e">
        <f>I6891-#REF!</f>
        <v>#REF!</v>
      </c>
      <c r="X6891" s="535" t="e">
        <f>(K6891/1000000)-#REF!</f>
        <v>#REF!</v>
      </c>
    </row>
    <row r="6892" spans="1:24" s="504" customFormat="1">
      <c r="A6892" s="626">
        <v>34</v>
      </c>
      <c r="B6892" s="524" t="s">
        <v>7001</v>
      </c>
      <c r="C6892" s="122"/>
      <c r="D6892" s="94" t="s">
        <v>4450</v>
      </c>
      <c r="E6892" s="513">
        <f>F6892+G6892+H6892</f>
        <v>0</v>
      </c>
      <c r="F6892" s="501"/>
      <c r="G6892" s="501"/>
      <c r="H6892" s="501"/>
      <c r="I6892" s="526">
        <v>10</v>
      </c>
      <c r="J6892" s="625">
        <v>125000</v>
      </c>
      <c r="K6892" s="528">
        <f t="shared" si="441"/>
        <v>1250000</v>
      </c>
      <c r="L6892" s="529" t="e">
        <f>#REF!+#REF!+#REF!+#REF!</f>
        <v>#REF!</v>
      </c>
      <c r="M6892" s="530" t="e">
        <f>K6892-#REF!</f>
        <v>#REF!</v>
      </c>
      <c r="N6892" s="531" t="e">
        <f t="shared" si="442"/>
        <v>#REF!</v>
      </c>
      <c r="O6892" s="531" t="e">
        <f>#REF!+#REF!+E6892+#REF!</f>
        <v>#REF!</v>
      </c>
      <c r="P6892" s="531" t="e">
        <f t="shared" si="443"/>
        <v>#REF!</v>
      </c>
      <c r="R6892" s="532" t="e">
        <f>(#REF!+#REF!+#REF!+#REF!+#REF!+#REF!+F6892+G6892+H6892+#REF!+#REF!+#REF!)-(#REF!+#REF!+E6892+#REF!)+#REF!</f>
        <v>#REF!</v>
      </c>
      <c r="S6892" s="533" t="e">
        <f>((#REF!+#REF!+#REF!+#REF!+#REF!+#REF!+#REF!+#REF!+#REF!+#REF!+#REF!+#REF!)-(#REF!+#REF!+#REF!+#REF!))+#REF!</f>
        <v>#REF!</v>
      </c>
      <c r="T6892" s="532" t="e">
        <f>R6892-#REF!</f>
        <v>#REF!</v>
      </c>
      <c r="U6892" s="532" t="e">
        <f>S6892-#REF!</f>
        <v>#REF!</v>
      </c>
      <c r="V6892" s="534" t="s">
        <v>8240</v>
      </c>
      <c r="W6892" s="535" t="e">
        <f>I6892-#REF!</f>
        <v>#REF!</v>
      </c>
      <c r="X6892" s="535" t="e">
        <f>(K6892/1000000)-#REF!</f>
        <v>#REF!</v>
      </c>
    </row>
    <row r="6893" spans="1:24" s="504" customFormat="1">
      <c r="A6893" s="626">
        <v>35</v>
      </c>
      <c r="B6893" s="524" t="s">
        <v>7007</v>
      </c>
      <c r="C6893" s="122"/>
      <c r="D6893" s="94" t="s">
        <v>4450</v>
      </c>
      <c r="E6893" s="584">
        <f t="shared" ref="E6893:E6924" si="445">+F6893+G6893+H6893</f>
        <v>150</v>
      </c>
      <c r="F6893" s="501"/>
      <c r="G6893" s="501">
        <v>150</v>
      </c>
      <c r="H6893" s="501"/>
      <c r="I6893" s="526">
        <f>30+30+20+500+20</f>
        <v>600</v>
      </c>
      <c r="J6893" s="625">
        <v>2000</v>
      </c>
      <c r="K6893" s="528">
        <f t="shared" si="441"/>
        <v>1200000</v>
      </c>
      <c r="L6893" s="529" t="e">
        <f>#REF!+#REF!+#REF!+#REF!</f>
        <v>#REF!</v>
      </c>
      <c r="M6893" s="530" t="e">
        <f>K6893-#REF!</f>
        <v>#REF!</v>
      </c>
      <c r="N6893" s="531" t="e">
        <f t="shared" si="442"/>
        <v>#REF!</v>
      </c>
      <c r="O6893" s="531" t="e">
        <f>#REF!+#REF!+E6893+#REF!</f>
        <v>#REF!</v>
      </c>
      <c r="P6893" s="531" t="e">
        <f t="shared" si="443"/>
        <v>#REF!</v>
      </c>
      <c r="R6893" s="532" t="e">
        <f>(#REF!+#REF!+#REF!+#REF!+#REF!+#REF!+F6893+G6893+H6893+#REF!+#REF!+#REF!)-(#REF!+#REF!+E6893+#REF!)+#REF!</f>
        <v>#REF!</v>
      </c>
      <c r="S6893" s="533" t="e">
        <f>((#REF!+#REF!+#REF!+#REF!+#REF!+#REF!+#REF!+#REF!+#REF!+#REF!+#REF!+#REF!)-(#REF!+#REF!+#REF!+#REF!))+#REF!</f>
        <v>#REF!</v>
      </c>
      <c r="T6893" s="532" t="e">
        <f>R6893-#REF!</f>
        <v>#REF!</v>
      </c>
      <c r="U6893" s="532" t="e">
        <f>S6893-#REF!</f>
        <v>#REF!</v>
      </c>
      <c r="V6893" s="534" t="s">
        <v>8241</v>
      </c>
      <c r="W6893" s="535" t="e">
        <f>I6893-#REF!</f>
        <v>#REF!</v>
      </c>
      <c r="X6893" s="535" t="e">
        <f>(K6893/1000000)-#REF!</f>
        <v>#REF!</v>
      </c>
    </row>
    <row r="6894" spans="1:24" s="504" customFormat="1">
      <c r="A6894" s="626">
        <v>36</v>
      </c>
      <c r="B6894" s="524" t="s">
        <v>7008</v>
      </c>
      <c r="C6894" s="122"/>
      <c r="D6894" s="94" t="s">
        <v>6916</v>
      </c>
      <c r="E6894" s="584">
        <f t="shared" si="445"/>
        <v>0</v>
      </c>
      <c r="F6894" s="501"/>
      <c r="G6894" s="501"/>
      <c r="H6894" s="501"/>
      <c r="I6894" s="526">
        <f>10+1+2+20</f>
        <v>33</v>
      </c>
      <c r="J6894" s="625">
        <v>30000</v>
      </c>
      <c r="K6894" s="528">
        <f t="shared" si="441"/>
        <v>990000</v>
      </c>
      <c r="L6894" s="529" t="e">
        <f>#REF!+#REF!+#REF!+#REF!</f>
        <v>#REF!</v>
      </c>
      <c r="M6894" s="530" t="e">
        <f>K6894-#REF!</f>
        <v>#REF!</v>
      </c>
      <c r="N6894" s="531" t="e">
        <f t="shared" si="442"/>
        <v>#REF!</v>
      </c>
      <c r="O6894" s="531" t="e">
        <f>#REF!+#REF!+E6894+#REF!</f>
        <v>#REF!</v>
      </c>
      <c r="P6894" s="531" t="e">
        <f t="shared" si="443"/>
        <v>#REF!</v>
      </c>
      <c r="R6894" s="532" t="e">
        <f>(#REF!+#REF!+#REF!+#REF!+#REF!+#REF!+F6894+G6894+H6894+#REF!+#REF!+#REF!)-(#REF!+#REF!+E6894+#REF!)+#REF!</f>
        <v>#REF!</v>
      </c>
      <c r="S6894" s="533" t="e">
        <f>((#REF!+#REF!+#REF!+#REF!+#REF!+#REF!+#REF!+#REF!+#REF!+#REF!+#REF!+#REF!)-(#REF!+#REF!+#REF!+#REF!))+#REF!</f>
        <v>#REF!</v>
      </c>
      <c r="T6894" s="532" t="e">
        <f>R6894-#REF!</f>
        <v>#REF!</v>
      </c>
      <c r="U6894" s="532" t="e">
        <f>S6894-#REF!</f>
        <v>#REF!</v>
      </c>
      <c r="V6894" s="534" t="s">
        <v>8242</v>
      </c>
      <c r="W6894" s="535" t="e">
        <f>I6894-#REF!</f>
        <v>#REF!</v>
      </c>
      <c r="X6894" s="535" t="e">
        <f>(K6894/1000000)-#REF!</f>
        <v>#REF!</v>
      </c>
    </row>
    <row r="6895" spans="1:24" s="504" customFormat="1">
      <c r="A6895" s="619">
        <v>37</v>
      </c>
      <c r="B6895" s="524" t="s">
        <v>7009</v>
      </c>
      <c r="C6895" s="122"/>
      <c r="D6895" s="94" t="s">
        <v>4450</v>
      </c>
      <c r="E6895" s="584">
        <f t="shared" si="445"/>
        <v>0</v>
      </c>
      <c r="F6895" s="501"/>
      <c r="G6895" s="501"/>
      <c r="H6895" s="501"/>
      <c r="I6895" s="526">
        <f>10+3+8</f>
        <v>21</v>
      </c>
      <c r="J6895" s="625">
        <v>13730</v>
      </c>
      <c r="K6895" s="528">
        <f t="shared" si="441"/>
        <v>288330</v>
      </c>
      <c r="L6895" s="529" t="e">
        <f>#REF!+#REF!+#REF!+#REF!</f>
        <v>#REF!</v>
      </c>
      <c r="M6895" s="530" t="e">
        <f>K6895-#REF!</f>
        <v>#REF!</v>
      </c>
      <c r="N6895" s="531" t="e">
        <f t="shared" si="442"/>
        <v>#REF!</v>
      </c>
      <c r="O6895" s="531" t="e">
        <f>#REF!+#REF!+E6895+#REF!</f>
        <v>#REF!</v>
      </c>
      <c r="P6895" s="531" t="e">
        <f t="shared" si="443"/>
        <v>#REF!</v>
      </c>
      <c r="R6895" s="532" t="e">
        <f>(#REF!+#REF!+#REF!+#REF!+#REF!+#REF!+F6895+G6895+H6895+#REF!+#REF!+#REF!)-(#REF!+#REF!+E6895+#REF!)+#REF!</f>
        <v>#REF!</v>
      </c>
      <c r="S6895" s="533" t="e">
        <f>((#REF!+#REF!+#REF!+#REF!+#REF!+#REF!+#REF!+#REF!+#REF!+#REF!+#REF!+#REF!)-(#REF!+#REF!+#REF!+#REF!))+#REF!</f>
        <v>#REF!</v>
      </c>
      <c r="T6895" s="532" t="e">
        <f>R6895-#REF!</f>
        <v>#REF!</v>
      </c>
      <c r="U6895" s="532" t="e">
        <f>S6895-#REF!</f>
        <v>#REF!</v>
      </c>
      <c r="V6895" s="534" t="s">
        <v>8243</v>
      </c>
      <c r="W6895" s="535" t="e">
        <f>I6895-#REF!</f>
        <v>#REF!</v>
      </c>
      <c r="X6895" s="535" t="e">
        <f>(K6895/1000000)-#REF!</f>
        <v>#REF!</v>
      </c>
    </row>
    <row r="6896" spans="1:24" s="504" customFormat="1" ht="46.5">
      <c r="A6896" s="626">
        <v>38</v>
      </c>
      <c r="B6896" s="524" t="s">
        <v>7026</v>
      </c>
      <c r="C6896" s="122"/>
      <c r="D6896" s="94" t="s">
        <v>4450</v>
      </c>
      <c r="E6896" s="584">
        <f t="shared" si="445"/>
        <v>0</v>
      </c>
      <c r="F6896" s="501"/>
      <c r="G6896" s="501"/>
      <c r="H6896" s="501"/>
      <c r="I6896" s="526">
        <f>10+30</f>
        <v>40</v>
      </c>
      <c r="J6896" s="625">
        <v>35000</v>
      </c>
      <c r="K6896" s="528">
        <f t="shared" si="441"/>
        <v>1400000</v>
      </c>
      <c r="L6896" s="529" t="e">
        <f>#REF!+#REF!+#REF!+#REF!</f>
        <v>#REF!</v>
      </c>
      <c r="M6896" s="530" t="e">
        <f>K6896-#REF!</f>
        <v>#REF!</v>
      </c>
      <c r="N6896" s="531" t="e">
        <f t="shared" si="442"/>
        <v>#REF!</v>
      </c>
      <c r="O6896" s="531" t="e">
        <f>#REF!+#REF!+E6896+#REF!</f>
        <v>#REF!</v>
      </c>
      <c r="P6896" s="531" t="e">
        <f t="shared" si="443"/>
        <v>#REF!</v>
      </c>
      <c r="R6896" s="532" t="e">
        <f>(#REF!+#REF!+#REF!+#REF!+#REF!+#REF!+F6896+G6896+H6896+#REF!+#REF!+#REF!)-(#REF!+#REF!+E6896+#REF!)+#REF!</f>
        <v>#REF!</v>
      </c>
      <c r="S6896" s="533" t="e">
        <f>((#REF!+#REF!+#REF!+#REF!+#REF!+#REF!+#REF!+#REF!+#REF!+#REF!+#REF!+#REF!)-(#REF!+#REF!+#REF!+#REF!))+#REF!</f>
        <v>#REF!</v>
      </c>
      <c r="T6896" s="532" t="e">
        <f>R6896-#REF!</f>
        <v>#REF!</v>
      </c>
      <c r="U6896" s="532" t="e">
        <f>S6896-#REF!</f>
        <v>#REF!</v>
      </c>
      <c r="V6896" s="534" t="s">
        <v>8244</v>
      </c>
      <c r="W6896" s="535" t="e">
        <f>I6896-#REF!</f>
        <v>#REF!</v>
      </c>
      <c r="X6896" s="535" t="e">
        <f>(K6896/1000000)-#REF!</f>
        <v>#REF!</v>
      </c>
    </row>
    <row r="6897" spans="1:24" s="504" customFormat="1" ht="46.5">
      <c r="A6897" s="626">
        <v>39</v>
      </c>
      <c r="B6897" s="524" t="s">
        <v>7027</v>
      </c>
      <c r="C6897" s="122"/>
      <c r="D6897" s="94" t="s">
        <v>4450</v>
      </c>
      <c r="E6897" s="584">
        <f t="shared" si="445"/>
        <v>0</v>
      </c>
      <c r="F6897" s="501"/>
      <c r="G6897" s="501"/>
      <c r="H6897" s="501"/>
      <c r="I6897" s="526">
        <f>6+5+4</f>
        <v>15</v>
      </c>
      <c r="J6897" s="625">
        <v>304500</v>
      </c>
      <c r="K6897" s="528">
        <f t="shared" si="441"/>
        <v>4567500</v>
      </c>
      <c r="L6897" s="529" t="e">
        <f>#REF!+#REF!+#REF!+#REF!</f>
        <v>#REF!</v>
      </c>
      <c r="M6897" s="530" t="e">
        <f>K6897-#REF!</f>
        <v>#REF!</v>
      </c>
      <c r="N6897" s="531" t="e">
        <f t="shared" si="442"/>
        <v>#REF!</v>
      </c>
      <c r="O6897" s="531" t="e">
        <f>#REF!+#REF!+E6897+#REF!</f>
        <v>#REF!</v>
      </c>
      <c r="P6897" s="531" t="e">
        <f t="shared" si="443"/>
        <v>#REF!</v>
      </c>
      <c r="R6897" s="532" t="e">
        <f>(#REF!+#REF!+#REF!+#REF!+#REF!+#REF!+F6897+G6897+H6897+#REF!+#REF!+#REF!)-(#REF!+#REF!+E6897+#REF!)+#REF!</f>
        <v>#REF!</v>
      </c>
      <c r="S6897" s="533" t="e">
        <f>((#REF!+#REF!+#REF!+#REF!+#REF!+#REF!+#REF!+#REF!+#REF!+#REF!+#REF!+#REF!)-(#REF!+#REF!+#REF!+#REF!))+#REF!</f>
        <v>#REF!</v>
      </c>
      <c r="T6897" s="532" t="e">
        <f>R6897-#REF!</f>
        <v>#REF!</v>
      </c>
      <c r="U6897" s="532" t="e">
        <f>S6897-#REF!</f>
        <v>#REF!</v>
      </c>
      <c r="V6897" s="534" t="s">
        <v>8245</v>
      </c>
      <c r="W6897" s="535" t="e">
        <f>I6897-#REF!</f>
        <v>#REF!</v>
      </c>
      <c r="X6897" s="535" t="e">
        <f>(K6897/1000000)-#REF!</f>
        <v>#REF!</v>
      </c>
    </row>
    <row r="6898" spans="1:24" s="504" customFormat="1" ht="46.5">
      <c r="A6898" s="626">
        <v>40</v>
      </c>
      <c r="B6898" s="524" t="s">
        <v>7028</v>
      </c>
      <c r="C6898" s="122"/>
      <c r="D6898" s="94" t="s">
        <v>4450</v>
      </c>
      <c r="E6898" s="584">
        <f t="shared" si="445"/>
        <v>0</v>
      </c>
      <c r="F6898" s="501"/>
      <c r="G6898" s="501"/>
      <c r="H6898" s="501"/>
      <c r="I6898" s="526">
        <f>10+10</f>
        <v>20</v>
      </c>
      <c r="J6898" s="625">
        <v>242200</v>
      </c>
      <c r="K6898" s="528">
        <f t="shared" si="441"/>
        <v>4844000</v>
      </c>
      <c r="L6898" s="529" t="e">
        <f>#REF!+#REF!+#REF!+#REF!</f>
        <v>#REF!</v>
      </c>
      <c r="M6898" s="530" t="e">
        <f>K6898-#REF!</f>
        <v>#REF!</v>
      </c>
      <c r="N6898" s="531" t="e">
        <f t="shared" si="442"/>
        <v>#REF!</v>
      </c>
      <c r="O6898" s="531" t="e">
        <f>#REF!+#REF!+E6898+#REF!</f>
        <v>#REF!</v>
      </c>
      <c r="P6898" s="531" t="e">
        <f t="shared" si="443"/>
        <v>#REF!</v>
      </c>
      <c r="R6898" s="532" t="e">
        <f>(#REF!+#REF!+#REF!+#REF!+#REF!+#REF!+F6898+G6898+H6898+#REF!+#REF!+#REF!)-(#REF!+#REF!+E6898+#REF!)+#REF!</f>
        <v>#REF!</v>
      </c>
      <c r="S6898" s="533" t="e">
        <f>((#REF!+#REF!+#REF!+#REF!+#REF!+#REF!+#REF!+#REF!+#REF!+#REF!+#REF!+#REF!)-(#REF!+#REF!+#REF!+#REF!))+#REF!</f>
        <v>#REF!</v>
      </c>
      <c r="T6898" s="532" t="e">
        <f>R6898-#REF!</f>
        <v>#REF!</v>
      </c>
      <c r="U6898" s="532" t="e">
        <f>S6898-#REF!</f>
        <v>#REF!</v>
      </c>
      <c r="V6898" s="534" t="s">
        <v>8246</v>
      </c>
      <c r="W6898" s="535" t="e">
        <f>I6898-#REF!</f>
        <v>#REF!</v>
      </c>
      <c r="X6898" s="535" t="e">
        <f>(K6898/1000000)-#REF!</f>
        <v>#REF!</v>
      </c>
    </row>
    <row r="6899" spans="1:24" s="504" customFormat="1">
      <c r="A6899" s="619">
        <v>41</v>
      </c>
      <c r="B6899" s="538" t="s">
        <v>7120</v>
      </c>
      <c r="C6899" s="538"/>
      <c r="D6899" s="94" t="s">
        <v>4450</v>
      </c>
      <c r="E6899" s="584">
        <f t="shared" si="445"/>
        <v>0</v>
      </c>
      <c r="F6899" s="501"/>
      <c r="G6899" s="501"/>
      <c r="H6899" s="501"/>
      <c r="I6899" s="628">
        <v>5</v>
      </c>
      <c r="J6899" s="625">
        <v>15000</v>
      </c>
      <c r="K6899" s="528">
        <v>75000</v>
      </c>
      <c r="L6899" s="529">
        <v>75000</v>
      </c>
      <c r="M6899" s="530"/>
      <c r="N6899" s="531">
        <v>0</v>
      </c>
      <c r="O6899" s="531">
        <v>5</v>
      </c>
      <c r="P6899" s="531">
        <v>0</v>
      </c>
      <c r="R6899" s="532">
        <v>5</v>
      </c>
      <c r="S6899" s="533">
        <v>75000</v>
      </c>
      <c r="T6899" s="532">
        <v>0</v>
      </c>
      <c r="U6899" s="532">
        <v>0</v>
      </c>
      <c r="V6899" s="534" t="s">
        <v>8221</v>
      </c>
      <c r="W6899" s="535" t="e">
        <f>I6899-#REF!</f>
        <v>#REF!</v>
      </c>
      <c r="X6899" s="535" t="e">
        <f>(K6899/1000000)-#REF!</f>
        <v>#REF!</v>
      </c>
    </row>
    <row r="6900" spans="1:24" s="504" customFormat="1">
      <c r="A6900" s="626">
        <v>42</v>
      </c>
      <c r="B6900" s="538" t="s">
        <v>7123</v>
      </c>
      <c r="C6900" s="538"/>
      <c r="D6900" s="94" t="s">
        <v>4450</v>
      </c>
      <c r="E6900" s="584">
        <f t="shared" si="445"/>
        <v>0</v>
      </c>
      <c r="F6900" s="501"/>
      <c r="G6900" s="501"/>
      <c r="H6900" s="501"/>
      <c r="I6900" s="628">
        <v>50</v>
      </c>
      <c r="J6900" s="625">
        <v>20000</v>
      </c>
      <c r="K6900" s="528">
        <v>1000000</v>
      </c>
      <c r="L6900" s="529">
        <v>1000000</v>
      </c>
      <c r="M6900" s="530"/>
      <c r="N6900" s="531">
        <v>0</v>
      </c>
      <c r="O6900" s="531">
        <v>50</v>
      </c>
      <c r="P6900" s="531">
        <v>0</v>
      </c>
      <c r="R6900" s="532">
        <v>50</v>
      </c>
      <c r="S6900" s="533">
        <v>1000000</v>
      </c>
      <c r="T6900" s="532">
        <v>0</v>
      </c>
      <c r="U6900" s="532">
        <v>0</v>
      </c>
      <c r="V6900" s="534" t="s">
        <v>8247</v>
      </c>
      <c r="W6900" s="535" t="e">
        <f>I6900-#REF!</f>
        <v>#REF!</v>
      </c>
      <c r="X6900" s="535" t="e">
        <f>(K6900/1000000)-#REF!</f>
        <v>#REF!</v>
      </c>
    </row>
    <row r="6901" spans="1:24" s="504" customFormat="1">
      <c r="A6901" s="626">
        <v>43</v>
      </c>
      <c r="B6901" s="538" t="s">
        <v>7124</v>
      </c>
      <c r="C6901" s="538"/>
      <c r="D6901" s="94" t="s">
        <v>4450</v>
      </c>
      <c r="E6901" s="584">
        <f t="shared" si="445"/>
        <v>0</v>
      </c>
      <c r="F6901" s="501"/>
      <c r="G6901" s="501"/>
      <c r="H6901" s="501"/>
      <c r="I6901" s="628">
        <v>30</v>
      </c>
      <c r="J6901" s="625">
        <v>20000</v>
      </c>
      <c r="K6901" s="528">
        <v>600000</v>
      </c>
      <c r="L6901" s="529">
        <v>600000</v>
      </c>
      <c r="M6901" s="530"/>
      <c r="N6901" s="531">
        <v>0</v>
      </c>
      <c r="O6901" s="531">
        <v>30</v>
      </c>
      <c r="P6901" s="531">
        <v>0</v>
      </c>
      <c r="R6901" s="532">
        <v>30</v>
      </c>
      <c r="S6901" s="533">
        <v>600000</v>
      </c>
      <c r="T6901" s="532">
        <v>0</v>
      </c>
      <c r="U6901" s="532">
        <v>0</v>
      </c>
      <c r="V6901" s="534" t="s">
        <v>8248</v>
      </c>
      <c r="W6901" s="535" t="e">
        <f>I6901-#REF!</f>
        <v>#REF!</v>
      </c>
      <c r="X6901" s="535" t="e">
        <f>(K6901/1000000)-#REF!</f>
        <v>#REF!</v>
      </c>
    </row>
    <row r="6902" spans="1:24" s="504" customFormat="1">
      <c r="A6902" s="626">
        <v>44</v>
      </c>
      <c r="B6902" s="629" t="s">
        <v>7125</v>
      </c>
      <c r="C6902" s="629"/>
      <c r="D6902" s="94" t="s">
        <v>4450</v>
      </c>
      <c r="E6902" s="584">
        <f t="shared" si="445"/>
        <v>0</v>
      </c>
      <c r="F6902" s="501"/>
      <c r="G6902" s="501"/>
      <c r="H6902" s="501"/>
      <c r="I6902" s="628">
        <v>10</v>
      </c>
      <c r="J6902" s="625">
        <v>24000</v>
      </c>
      <c r="K6902" s="528">
        <v>240000</v>
      </c>
      <c r="L6902" s="529">
        <v>240000</v>
      </c>
      <c r="M6902" s="530"/>
      <c r="N6902" s="531">
        <v>0</v>
      </c>
      <c r="O6902" s="531">
        <v>10</v>
      </c>
      <c r="P6902" s="531">
        <v>0</v>
      </c>
      <c r="R6902" s="532">
        <v>10</v>
      </c>
      <c r="S6902" s="533">
        <v>240000</v>
      </c>
      <c r="T6902" s="532">
        <v>0</v>
      </c>
      <c r="U6902" s="532">
        <v>0</v>
      </c>
      <c r="V6902" s="534" t="s">
        <v>8249</v>
      </c>
      <c r="W6902" s="535" t="e">
        <f>I6902-#REF!</f>
        <v>#REF!</v>
      </c>
      <c r="X6902" s="535" t="e">
        <f>(K6902/1000000)-#REF!</f>
        <v>#REF!</v>
      </c>
    </row>
    <row r="6903" spans="1:24" s="504" customFormat="1">
      <c r="A6903" s="619">
        <v>45</v>
      </c>
      <c r="B6903" s="629" t="s">
        <v>7126</v>
      </c>
      <c r="C6903" s="629"/>
      <c r="D6903" s="94" t="s">
        <v>4450</v>
      </c>
      <c r="E6903" s="584">
        <f t="shared" si="445"/>
        <v>0</v>
      </c>
      <c r="F6903" s="501"/>
      <c r="G6903" s="501"/>
      <c r="H6903" s="501"/>
      <c r="I6903" s="628">
        <v>30</v>
      </c>
      <c r="J6903" s="625">
        <v>28000</v>
      </c>
      <c r="K6903" s="528">
        <v>840000</v>
      </c>
      <c r="L6903" s="529">
        <v>840000</v>
      </c>
      <c r="M6903" s="530"/>
      <c r="N6903" s="531">
        <v>0</v>
      </c>
      <c r="O6903" s="531">
        <v>30</v>
      </c>
      <c r="P6903" s="531">
        <v>0</v>
      </c>
      <c r="R6903" s="532">
        <v>30</v>
      </c>
      <c r="S6903" s="533">
        <v>840000</v>
      </c>
      <c r="T6903" s="532">
        <v>0</v>
      </c>
      <c r="U6903" s="532">
        <v>0</v>
      </c>
      <c r="V6903" s="534" t="s">
        <v>8250</v>
      </c>
      <c r="W6903" s="535" t="e">
        <f>I6903-#REF!</f>
        <v>#REF!</v>
      </c>
      <c r="X6903" s="535" t="e">
        <f>(K6903/1000000)-#REF!</f>
        <v>#REF!</v>
      </c>
    </row>
    <row r="6904" spans="1:24" s="504" customFormat="1">
      <c r="A6904" s="626">
        <v>46</v>
      </c>
      <c r="B6904" s="629" t="s">
        <v>7127</v>
      </c>
      <c r="C6904" s="629"/>
      <c r="D6904" s="94" t="s">
        <v>4450</v>
      </c>
      <c r="E6904" s="584">
        <f t="shared" si="445"/>
        <v>0</v>
      </c>
      <c r="F6904" s="501"/>
      <c r="G6904" s="501"/>
      <c r="H6904" s="501"/>
      <c r="I6904" s="628">
        <v>30</v>
      </c>
      <c r="J6904" s="625">
        <v>28000</v>
      </c>
      <c r="K6904" s="528">
        <v>840000</v>
      </c>
      <c r="L6904" s="529">
        <v>840000</v>
      </c>
      <c r="M6904" s="530"/>
      <c r="N6904" s="531">
        <v>0</v>
      </c>
      <c r="O6904" s="531">
        <v>30</v>
      </c>
      <c r="P6904" s="531">
        <v>0</v>
      </c>
      <c r="R6904" s="532">
        <v>30</v>
      </c>
      <c r="S6904" s="533">
        <v>840000</v>
      </c>
      <c r="T6904" s="532">
        <v>0</v>
      </c>
      <c r="U6904" s="532">
        <v>0</v>
      </c>
      <c r="V6904" s="534" t="s">
        <v>8251</v>
      </c>
      <c r="W6904" s="535" t="e">
        <f>I6904-#REF!</f>
        <v>#REF!</v>
      </c>
      <c r="X6904" s="535" t="e">
        <f>(K6904/1000000)-#REF!</f>
        <v>#REF!</v>
      </c>
    </row>
    <row r="6905" spans="1:24" s="504" customFormat="1" ht="46.5">
      <c r="A6905" s="626">
        <v>47</v>
      </c>
      <c r="B6905" s="629" t="s">
        <v>2762</v>
      </c>
      <c r="C6905" s="629"/>
      <c r="D6905" s="94" t="s">
        <v>4450</v>
      </c>
      <c r="E6905" s="584">
        <f t="shared" si="445"/>
        <v>0</v>
      </c>
      <c r="F6905" s="501"/>
      <c r="G6905" s="501"/>
      <c r="H6905" s="501"/>
      <c r="I6905" s="628">
        <v>22</v>
      </c>
      <c r="J6905" s="625">
        <v>80000</v>
      </c>
      <c r="K6905" s="528">
        <v>1760000</v>
      </c>
      <c r="L6905" s="529">
        <v>1760000</v>
      </c>
      <c r="M6905" s="530"/>
      <c r="N6905" s="531">
        <v>0</v>
      </c>
      <c r="O6905" s="531">
        <v>22</v>
      </c>
      <c r="P6905" s="531">
        <v>0</v>
      </c>
      <c r="R6905" s="532">
        <v>22</v>
      </c>
      <c r="S6905" s="533">
        <v>1760000</v>
      </c>
      <c r="T6905" s="532">
        <v>0</v>
      </c>
      <c r="U6905" s="532">
        <v>0</v>
      </c>
      <c r="V6905" s="534" t="s">
        <v>8252</v>
      </c>
      <c r="W6905" s="535" t="e">
        <f>I6905-#REF!</f>
        <v>#REF!</v>
      </c>
      <c r="X6905" s="535" t="e">
        <f>(K6905/1000000)-#REF!</f>
        <v>#REF!</v>
      </c>
    </row>
    <row r="6906" spans="1:24" s="504" customFormat="1">
      <c r="A6906" s="626">
        <v>48</v>
      </c>
      <c r="B6906" s="629" t="s">
        <v>2763</v>
      </c>
      <c r="C6906" s="629"/>
      <c r="D6906" s="94" t="s">
        <v>4450</v>
      </c>
      <c r="E6906" s="584">
        <f t="shared" si="445"/>
        <v>0</v>
      </c>
      <c r="F6906" s="501"/>
      <c r="G6906" s="501"/>
      <c r="H6906" s="501"/>
      <c r="I6906" s="628">
        <v>20</v>
      </c>
      <c r="J6906" s="625">
        <v>80000</v>
      </c>
      <c r="K6906" s="528">
        <v>1600000</v>
      </c>
      <c r="L6906" s="529">
        <v>1600000</v>
      </c>
      <c r="M6906" s="530"/>
      <c r="N6906" s="531">
        <v>0</v>
      </c>
      <c r="O6906" s="531">
        <v>20</v>
      </c>
      <c r="P6906" s="531">
        <v>0</v>
      </c>
      <c r="R6906" s="532">
        <v>20</v>
      </c>
      <c r="S6906" s="533">
        <v>1600000</v>
      </c>
      <c r="T6906" s="532">
        <v>0</v>
      </c>
      <c r="U6906" s="532">
        <v>0</v>
      </c>
      <c r="V6906" s="534" t="s">
        <v>8223</v>
      </c>
      <c r="W6906" s="535" t="e">
        <f>I6906-#REF!</f>
        <v>#REF!</v>
      </c>
      <c r="X6906" s="535" t="e">
        <f>(K6906/1000000)-#REF!</f>
        <v>#REF!</v>
      </c>
    </row>
    <row r="6907" spans="1:24" s="504" customFormat="1">
      <c r="A6907" s="619">
        <v>49</v>
      </c>
      <c r="B6907" s="629" t="s">
        <v>7129</v>
      </c>
      <c r="C6907" s="629"/>
      <c r="D6907" s="94" t="s">
        <v>4450</v>
      </c>
      <c r="E6907" s="584">
        <f t="shared" si="445"/>
        <v>0</v>
      </c>
      <c r="F6907" s="501"/>
      <c r="G6907" s="501"/>
      <c r="H6907" s="501"/>
      <c r="I6907" s="628">
        <v>4</v>
      </c>
      <c r="J6907" s="625">
        <v>90000</v>
      </c>
      <c r="K6907" s="528">
        <v>360000</v>
      </c>
      <c r="L6907" s="529">
        <v>360000</v>
      </c>
      <c r="M6907" s="530"/>
      <c r="N6907" s="531">
        <v>0</v>
      </c>
      <c r="O6907" s="531">
        <v>4</v>
      </c>
      <c r="P6907" s="531">
        <v>0</v>
      </c>
      <c r="R6907" s="532">
        <v>4</v>
      </c>
      <c r="S6907" s="533">
        <v>360000</v>
      </c>
      <c r="T6907" s="532">
        <v>0</v>
      </c>
      <c r="U6907" s="532">
        <v>0</v>
      </c>
      <c r="V6907" s="534" t="s">
        <v>8253</v>
      </c>
      <c r="W6907" s="535" t="e">
        <f>I6907-#REF!</f>
        <v>#REF!</v>
      </c>
      <c r="X6907" s="535" t="e">
        <f>(K6907/1000000)-#REF!</f>
        <v>#REF!</v>
      </c>
    </row>
    <row r="6908" spans="1:24" s="504" customFormat="1">
      <c r="A6908" s="626">
        <v>50</v>
      </c>
      <c r="B6908" s="629" t="s">
        <v>7130</v>
      </c>
      <c r="C6908" s="629"/>
      <c r="D6908" s="94" t="s">
        <v>4450</v>
      </c>
      <c r="E6908" s="584">
        <f t="shared" si="445"/>
        <v>0</v>
      </c>
      <c r="F6908" s="501"/>
      <c r="G6908" s="501"/>
      <c r="H6908" s="501"/>
      <c r="I6908" s="628">
        <v>3</v>
      </c>
      <c r="J6908" s="625">
        <v>96000</v>
      </c>
      <c r="K6908" s="528">
        <v>288000</v>
      </c>
      <c r="L6908" s="529">
        <v>288000</v>
      </c>
      <c r="M6908" s="530"/>
      <c r="N6908" s="531">
        <v>0</v>
      </c>
      <c r="O6908" s="531">
        <v>3</v>
      </c>
      <c r="P6908" s="531">
        <v>0</v>
      </c>
      <c r="R6908" s="532">
        <v>3</v>
      </c>
      <c r="S6908" s="533">
        <v>288000</v>
      </c>
      <c r="T6908" s="532">
        <v>0</v>
      </c>
      <c r="U6908" s="532">
        <v>0</v>
      </c>
      <c r="V6908" s="534" t="s">
        <v>8254</v>
      </c>
      <c r="W6908" s="535" t="e">
        <f>I6908-#REF!</f>
        <v>#REF!</v>
      </c>
      <c r="X6908" s="535" t="e">
        <f>(K6908/1000000)-#REF!</f>
        <v>#REF!</v>
      </c>
    </row>
    <row r="6909" spans="1:24" s="504" customFormat="1" ht="46.5">
      <c r="A6909" s="626">
        <v>51</v>
      </c>
      <c r="B6909" s="524" t="s">
        <v>7134</v>
      </c>
      <c r="C6909" s="122"/>
      <c r="D6909" s="59" t="s">
        <v>4450</v>
      </c>
      <c r="E6909" s="584">
        <f t="shared" si="445"/>
        <v>0</v>
      </c>
      <c r="F6909" s="501"/>
      <c r="G6909" s="501"/>
      <c r="H6909" s="501"/>
      <c r="I6909" s="526">
        <v>2</v>
      </c>
      <c r="J6909" s="527">
        <v>4837000</v>
      </c>
      <c r="K6909" s="528">
        <f t="shared" ref="K6909:K6913" si="446">I6909*J6909</f>
        <v>9674000</v>
      </c>
      <c r="L6909" s="529" t="e">
        <f>#REF!+#REF!+#REF!+#REF!</f>
        <v>#REF!</v>
      </c>
      <c r="M6909" s="530"/>
      <c r="N6909" s="531" t="e">
        <f t="shared" ref="N6909:N6966" si="447">K6909-L6909</f>
        <v>#REF!</v>
      </c>
      <c r="O6909" s="531" t="e">
        <f>#REF!+#REF!+E6909+#REF!</f>
        <v>#REF!</v>
      </c>
      <c r="P6909" s="531" t="e">
        <f t="shared" ref="P6909:P6972" si="448">I6909-O6909</f>
        <v>#REF!</v>
      </c>
      <c r="R6909" s="532" t="e">
        <f>(#REF!+#REF!+#REF!+#REF!+#REF!+#REF!+F6909+G6909+H6909+#REF!+#REF!+#REF!)-(#REF!+#REF!+E6909+#REF!)+#REF!</f>
        <v>#REF!</v>
      </c>
      <c r="S6909" s="533" t="e">
        <f>((#REF!+#REF!+#REF!+#REF!+#REF!+#REF!+#REF!+#REF!+#REF!+#REF!+#REF!+#REF!)-(#REF!+#REF!+#REF!+#REF!))+#REF!</f>
        <v>#REF!</v>
      </c>
      <c r="T6909" s="532" t="e">
        <f>R6909-#REF!</f>
        <v>#REF!</v>
      </c>
      <c r="U6909" s="532" t="e">
        <f>S6909-#REF!</f>
        <v>#REF!</v>
      </c>
      <c r="V6909" s="534" t="s">
        <v>6958</v>
      </c>
      <c r="W6909" s="535" t="e">
        <f>I6909-#REF!</f>
        <v>#REF!</v>
      </c>
      <c r="X6909" s="535" t="e">
        <f>(K6909/1000000)-#REF!</f>
        <v>#REF!</v>
      </c>
    </row>
    <row r="6910" spans="1:24" s="504" customFormat="1" ht="69.75">
      <c r="A6910" s="626">
        <v>52</v>
      </c>
      <c r="B6910" s="337" t="s">
        <v>7135</v>
      </c>
      <c r="C6910" s="122"/>
      <c r="D6910" s="59" t="s">
        <v>4450</v>
      </c>
      <c r="E6910" s="584">
        <f t="shared" si="445"/>
        <v>0</v>
      </c>
      <c r="F6910" s="501"/>
      <c r="G6910" s="501"/>
      <c r="H6910" s="501"/>
      <c r="I6910" s="526">
        <v>2</v>
      </c>
      <c r="J6910" s="527">
        <v>6000000</v>
      </c>
      <c r="K6910" s="528">
        <f t="shared" si="446"/>
        <v>12000000</v>
      </c>
      <c r="L6910" s="529" t="e">
        <f>#REF!+#REF!+#REF!+#REF!</f>
        <v>#REF!</v>
      </c>
      <c r="M6910" s="530"/>
      <c r="N6910" s="531" t="e">
        <f t="shared" si="447"/>
        <v>#REF!</v>
      </c>
      <c r="O6910" s="531" t="e">
        <f>#REF!+#REF!+E6910+#REF!</f>
        <v>#REF!</v>
      </c>
      <c r="P6910" s="531" t="e">
        <f t="shared" si="448"/>
        <v>#REF!</v>
      </c>
      <c r="R6910" s="532" t="e">
        <f>(#REF!+#REF!+#REF!+#REF!+#REF!+#REF!+F6910+G6910+H6910+#REF!+#REF!+#REF!)-(#REF!+#REF!+E6910+#REF!)+#REF!</f>
        <v>#REF!</v>
      </c>
      <c r="S6910" s="533" t="e">
        <f>((#REF!+#REF!+#REF!+#REF!+#REF!+#REF!+#REF!+#REF!+#REF!+#REF!+#REF!+#REF!)-(#REF!+#REF!+#REF!+#REF!))+#REF!</f>
        <v>#REF!</v>
      </c>
      <c r="T6910" s="532" t="e">
        <f>R6910-#REF!</f>
        <v>#REF!</v>
      </c>
      <c r="U6910" s="532" t="e">
        <f>S6910-#REF!</f>
        <v>#REF!</v>
      </c>
      <c r="V6910" s="534" t="s">
        <v>8255</v>
      </c>
      <c r="W6910" s="535" t="e">
        <f>I6910-#REF!</f>
        <v>#REF!</v>
      </c>
      <c r="X6910" s="535" t="e">
        <f>(K6910/1000000)-#REF!</f>
        <v>#REF!</v>
      </c>
    </row>
    <row r="6911" spans="1:24" s="504" customFormat="1" ht="46.5">
      <c r="A6911" s="619">
        <v>53</v>
      </c>
      <c r="B6911" s="542" t="s">
        <v>8389</v>
      </c>
      <c r="C6911" s="122"/>
      <c r="D6911" s="59" t="s">
        <v>4450</v>
      </c>
      <c r="E6911" s="584">
        <f t="shared" si="445"/>
        <v>0</v>
      </c>
      <c r="F6911" s="501"/>
      <c r="G6911" s="501"/>
      <c r="H6911" s="501"/>
      <c r="I6911" s="526">
        <v>3</v>
      </c>
      <c r="J6911" s="527">
        <v>3600000</v>
      </c>
      <c r="K6911" s="528">
        <f t="shared" si="446"/>
        <v>10800000</v>
      </c>
      <c r="L6911" s="529" t="e">
        <f>#REF!+#REF!+#REF!+#REF!</f>
        <v>#REF!</v>
      </c>
      <c r="M6911" s="530"/>
      <c r="N6911" s="531" t="e">
        <f t="shared" si="447"/>
        <v>#REF!</v>
      </c>
      <c r="O6911" s="531" t="e">
        <f>#REF!+#REF!+E6911+#REF!</f>
        <v>#REF!</v>
      </c>
      <c r="P6911" s="531" t="e">
        <f t="shared" si="448"/>
        <v>#REF!</v>
      </c>
      <c r="R6911" s="532" t="e">
        <f>(#REF!+#REF!+#REF!+#REF!+#REF!+#REF!+F6911+G6911+H6911+#REF!+#REF!+#REF!)-(#REF!+#REF!+E6911+#REF!)+#REF!</f>
        <v>#REF!</v>
      </c>
      <c r="S6911" s="533" t="e">
        <f>((#REF!+#REF!+#REF!+#REF!+#REF!+#REF!+#REF!+#REF!+#REF!+#REF!+#REF!+#REF!)-(#REF!+#REF!+#REF!+#REF!))+#REF!</f>
        <v>#REF!</v>
      </c>
      <c r="T6911" s="532" t="e">
        <f>R6911-#REF!</f>
        <v>#REF!</v>
      </c>
      <c r="U6911" s="532" t="e">
        <f>S6911-#REF!</f>
        <v>#REF!</v>
      </c>
      <c r="V6911" s="534" t="s">
        <v>8256</v>
      </c>
      <c r="W6911" s="535" t="e">
        <f>I6911-#REF!</f>
        <v>#REF!</v>
      </c>
      <c r="X6911" s="535" t="e">
        <f>(K6911/1000000)-#REF!</f>
        <v>#REF!</v>
      </c>
    </row>
    <row r="6912" spans="1:24" s="504" customFormat="1" ht="46.5">
      <c r="A6912" s="626">
        <v>54</v>
      </c>
      <c r="B6912" s="538" t="s">
        <v>8390</v>
      </c>
      <c r="C6912" s="122"/>
      <c r="D6912" s="59" t="s">
        <v>4450</v>
      </c>
      <c r="E6912" s="584">
        <f t="shared" si="445"/>
        <v>1</v>
      </c>
      <c r="F6912" s="501"/>
      <c r="G6912" s="501">
        <v>1</v>
      </c>
      <c r="H6912" s="501"/>
      <c r="I6912" s="526">
        <v>1</v>
      </c>
      <c r="J6912" s="527">
        <v>3600000</v>
      </c>
      <c r="K6912" s="528">
        <f t="shared" si="446"/>
        <v>3600000</v>
      </c>
      <c r="L6912" s="529" t="e">
        <f>#REF!+#REF!+#REF!+#REF!</f>
        <v>#REF!</v>
      </c>
      <c r="M6912" s="530"/>
      <c r="N6912" s="531" t="e">
        <f t="shared" si="447"/>
        <v>#REF!</v>
      </c>
      <c r="O6912" s="531" t="e">
        <f>#REF!+#REF!+E6912+#REF!</f>
        <v>#REF!</v>
      </c>
      <c r="P6912" s="531" t="e">
        <f t="shared" si="448"/>
        <v>#REF!</v>
      </c>
      <c r="R6912" s="532" t="e">
        <f>(#REF!+#REF!+#REF!+#REF!+#REF!+#REF!+F6912+G6912+H6912+#REF!+#REF!+#REF!)-(#REF!+#REF!+E6912+#REF!)+#REF!</f>
        <v>#REF!</v>
      </c>
      <c r="S6912" s="533" t="e">
        <f>((#REF!+#REF!+#REF!+#REF!+#REF!+#REF!+#REF!+#REF!+#REF!+#REF!+#REF!+#REF!)-(#REF!+#REF!+#REF!+#REF!))+#REF!</f>
        <v>#REF!</v>
      </c>
      <c r="T6912" s="532" t="e">
        <f>R6912-#REF!</f>
        <v>#REF!</v>
      </c>
      <c r="U6912" s="532" t="e">
        <f>S6912-#REF!</f>
        <v>#REF!</v>
      </c>
      <c r="V6912" s="534" t="s">
        <v>8257</v>
      </c>
      <c r="W6912" s="535" t="e">
        <f>I6912-#REF!</f>
        <v>#REF!</v>
      </c>
      <c r="X6912" s="535" t="e">
        <f>(K6912/1000000)-#REF!</f>
        <v>#REF!</v>
      </c>
    </row>
    <row r="6913" spans="1:24" s="504" customFormat="1" ht="46.5">
      <c r="A6913" s="626">
        <v>55</v>
      </c>
      <c r="B6913" s="524" t="s">
        <v>7151</v>
      </c>
      <c r="C6913" s="122"/>
      <c r="D6913" s="59" t="s">
        <v>4450</v>
      </c>
      <c r="E6913" s="584">
        <f t="shared" si="445"/>
        <v>2</v>
      </c>
      <c r="F6913" s="501"/>
      <c r="G6913" s="501">
        <v>2</v>
      </c>
      <c r="H6913" s="501"/>
      <c r="I6913" s="526">
        <v>9</v>
      </c>
      <c r="J6913" s="527">
        <v>2400000</v>
      </c>
      <c r="K6913" s="528">
        <f t="shared" si="446"/>
        <v>21600000</v>
      </c>
      <c r="L6913" s="529" t="e">
        <f>#REF!+#REF!+#REF!+#REF!</f>
        <v>#REF!</v>
      </c>
      <c r="M6913" s="530"/>
      <c r="N6913" s="531" t="e">
        <f t="shared" si="447"/>
        <v>#REF!</v>
      </c>
      <c r="O6913" s="531" t="e">
        <f>#REF!+#REF!+E6913+#REF!</f>
        <v>#REF!</v>
      </c>
      <c r="P6913" s="531" t="e">
        <f t="shared" si="448"/>
        <v>#REF!</v>
      </c>
      <c r="R6913" s="532" t="e">
        <f>(#REF!+#REF!+#REF!+#REF!+#REF!+#REF!+F6913+G6913+H6913+#REF!+#REF!+#REF!)-(#REF!+#REF!+E6913+#REF!)+#REF!</f>
        <v>#REF!</v>
      </c>
      <c r="S6913" s="533" t="e">
        <f>((#REF!+#REF!+#REF!+#REF!+#REF!+#REF!+#REF!+#REF!+#REF!+#REF!+#REF!+#REF!)-(#REF!+#REF!+#REF!+#REF!))+#REF!</f>
        <v>#REF!</v>
      </c>
      <c r="T6913" s="532" t="e">
        <f>R6913-#REF!</f>
        <v>#REF!</v>
      </c>
      <c r="U6913" s="532" t="e">
        <f>S6913-#REF!</f>
        <v>#REF!</v>
      </c>
      <c r="V6913" s="534" t="s">
        <v>8258</v>
      </c>
      <c r="W6913" s="535" t="e">
        <f>I6913-#REF!</f>
        <v>#REF!</v>
      </c>
      <c r="X6913" s="535" t="e">
        <f>(K6913/1000000)-#REF!</f>
        <v>#REF!</v>
      </c>
    </row>
    <row r="6914" spans="1:24" s="504" customFormat="1">
      <c r="A6914" s="626">
        <v>56</v>
      </c>
      <c r="B6914" s="524" t="s">
        <v>8259</v>
      </c>
      <c r="C6914" s="630"/>
      <c r="D6914" s="631" t="s">
        <v>8260</v>
      </c>
      <c r="E6914" s="584">
        <f t="shared" si="445"/>
        <v>0</v>
      </c>
      <c r="F6914" s="501"/>
      <c r="G6914" s="515"/>
      <c r="H6914" s="501"/>
      <c r="I6914" s="526">
        <f>15+4+14</f>
        <v>33</v>
      </c>
      <c r="J6914" s="632">
        <v>2809000</v>
      </c>
      <c r="K6914" s="632">
        <f>I6914*J6914</f>
        <v>92697000</v>
      </c>
      <c r="L6914" s="529" t="e">
        <f>#REF!+#REF!+#REF!+#REF!</f>
        <v>#REF!</v>
      </c>
      <c r="M6914" s="530"/>
      <c r="N6914" s="531" t="e">
        <f t="shared" si="447"/>
        <v>#REF!</v>
      </c>
      <c r="O6914" s="531" t="e">
        <f>#REF!+#REF!+E6914+#REF!</f>
        <v>#REF!</v>
      </c>
      <c r="P6914" s="531" t="e">
        <f t="shared" si="448"/>
        <v>#REF!</v>
      </c>
      <c r="R6914" s="532" t="e">
        <f>(#REF!+#REF!+#REF!+#REF!+#REF!+#REF!+F6914+G6914+H6914+#REF!+#REF!+#REF!)-(#REF!+#REF!+E6914+#REF!)+#REF!</f>
        <v>#REF!</v>
      </c>
      <c r="S6914" s="533" t="e">
        <f>((#REF!+#REF!+#REF!+#REF!+#REF!+#REF!+#REF!+#REF!+#REF!+#REF!+#REF!+#REF!)-(#REF!+#REF!+#REF!+#REF!))+#REF!</f>
        <v>#REF!</v>
      </c>
      <c r="T6914" s="532" t="e">
        <f>R6914-#REF!</f>
        <v>#REF!</v>
      </c>
      <c r="U6914" s="532" t="e">
        <f>S6914-#REF!</f>
        <v>#REF!</v>
      </c>
      <c r="V6914" s="534" t="s">
        <v>8261</v>
      </c>
      <c r="W6914" s="535" t="e">
        <f>I6914-#REF!</f>
        <v>#REF!</v>
      </c>
      <c r="X6914" s="535" t="e">
        <f>(K6914/1000000)-#REF!</f>
        <v>#REF!</v>
      </c>
    </row>
    <row r="6915" spans="1:24" s="504" customFormat="1">
      <c r="A6915" s="619">
        <v>57</v>
      </c>
      <c r="B6915" s="524" t="s">
        <v>8262</v>
      </c>
      <c r="C6915" s="630"/>
      <c r="D6915" s="59" t="s">
        <v>4450</v>
      </c>
      <c r="E6915" s="584">
        <f t="shared" si="445"/>
        <v>100</v>
      </c>
      <c r="F6915" s="501"/>
      <c r="G6915" s="515">
        <v>100</v>
      </c>
      <c r="H6915" s="501"/>
      <c r="I6915" s="633" t="s">
        <v>8263</v>
      </c>
      <c r="J6915" s="632">
        <v>12000</v>
      </c>
      <c r="K6915" s="632">
        <f>I6915*J6915</f>
        <v>4800000</v>
      </c>
      <c r="L6915" s="529" t="e">
        <f>#REF!+#REF!+#REF!+#REF!</f>
        <v>#REF!</v>
      </c>
      <c r="M6915" s="530"/>
      <c r="N6915" s="531" t="e">
        <f t="shared" si="447"/>
        <v>#REF!</v>
      </c>
      <c r="O6915" s="531" t="e">
        <f>#REF!+#REF!+E6915+#REF!</f>
        <v>#REF!</v>
      </c>
      <c r="P6915" s="531" t="e">
        <f t="shared" si="448"/>
        <v>#REF!</v>
      </c>
      <c r="R6915" s="532" t="e">
        <f>(#REF!+#REF!+#REF!+#REF!+#REF!+#REF!+F6915+G6915+H6915+#REF!+#REF!+#REF!)-(#REF!+#REF!+E6915+#REF!)+#REF!</f>
        <v>#REF!</v>
      </c>
      <c r="S6915" s="533" t="e">
        <f>((#REF!+#REF!+#REF!+#REF!+#REF!+#REF!+#REF!+#REF!+#REF!+#REF!+#REF!+#REF!)-(#REF!+#REF!+#REF!+#REF!))+#REF!</f>
        <v>#REF!</v>
      </c>
      <c r="T6915" s="532" t="e">
        <f>R6915-#REF!</f>
        <v>#REF!</v>
      </c>
      <c r="U6915" s="532" t="e">
        <f>S6915-#REF!</f>
        <v>#REF!</v>
      </c>
      <c r="V6915" s="534" t="s">
        <v>6958</v>
      </c>
      <c r="W6915" s="535" t="e">
        <f>I6915-#REF!</f>
        <v>#REF!</v>
      </c>
      <c r="X6915" s="535" t="e">
        <f>(K6915/1000000)-#REF!</f>
        <v>#REF!</v>
      </c>
    </row>
    <row r="6916" spans="1:24" s="504" customFormat="1">
      <c r="A6916" s="626">
        <v>58</v>
      </c>
      <c r="B6916" s="524" t="s">
        <v>8264</v>
      </c>
      <c r="C6916" s="630"/>
      <c r="D6916" s="59" t="s">
        <v>4450</v>
      </c>
      <c r="E6916" s="584">
        <f t="shared" si="445"/>
        <v>100</v>
      </c>
      <c r="F6916" s="501"/>
      <c r="G6916" s="515">
        <v>100</v>
      </c>
      <c r="H6916" s="501"/>
      <c r="I6916" s="633" t="s">
        <v>8263</v>
      </c>
      <c r="J6916" s="632">
        <v>8000</v>
      </c>
      <c r="K6916" s="632">
        <f>I6916*J6916</f>
        <v>3200000</v>
      </c>
      <c r="L6916" s="529" t="e">
        <f>#REF!+#REF!+#REF!+#REF!</f>
        <v>#REF!</v>
      </c>
      <c r="M6916" s="530"/>
      <c r="N6916" s="531" t="e">
        <f t="shared" si="447"/>
        <v>#REF!</v>
      </c>
      <c r="O6916" s="531" t="e">
        <f>#REF!+#REF!+E6916+#REF!</f>
        <v>#REF!</v>
      </c>
      <c r="P6916" s="531" t="e">
        <f t="shared" si="448"/>
        <v>#REF!</v>
      </c>
      <c r="R6916" s="532" t="e">
        <f>(#REF!+#REF!+#REF!+#REF!+#REF!+#REF!+F6916+G6916+H6916+#REF!+#REF!+#REF!)-(#REF!+#REF!+E6916+#REF!)+#REF!</f>
        <v>#REF!</v>
      </c>
      <c r="S6916" s="533" t="e">
        <f>((#REF!+#REF!+#REF!+#REF!+#REF!+#REF!+#REF!+#REF!+#REF!+#REF!+#REF!+#REF!)-(#REF!+#REF!+#REF!+#REF!))+#REF!</f>
        <v>#REF!</v>
      </c>
      <c r="T6916" s="532" t="e">
        <f>R6916-#REF!</f>
        <v>#REF!</v>
      </c>
      <c r="U6916" s="532" t="e">
        <f>S6916-#REF!</f>
        <v>#REF!</v>
      </c>
      <c r="V6916" s="534" t="s">
        <v>6957</v>
      </c>
      <c r="W6916" s="535" t="e">
        <f>I6916-#REF!</f>
        <v>#REF!</v>
      </c>
      <c r="X6916" s="535" t="e">
        <f>(K6916/1000000)-#REF!</f>
        <v>#REF!</v>
      </c>
    </row>
    <row r="6917" spans="1:24" s="504" customFormat="1">
      <c r="A6917" s="626">
        <v>59</v>
      </c>
      <c r="B6917" s="524" t="s">
        <v>8265</v>
      </c>
      <c r="C6917" s="630"/>
      <c r="D6917" s="59" t="s">
        <v>4450</v>
      </c>
      <c r="E6917" s="584">
        <f t="shared" si="445"/>
        <v>200</v>
      </c>
      <c r="F6917" s="501"/>
      <c r="G6917" s="515">
        <v>200</v>
      </c>
      <c r="H6917" s="501"/>
      <c r="I6917" s="633" t="s">
        <v>8266</v>
      </c>
      <c r="J6917" s="632">
        <v>12000</v>
      </c>
      <c r="K6917" s="632">
        <f>I6917*J6917</f>
        <v>9600000</v>
      </c>
      <c r="L6917" s="529" t="e">
        <f>#REF!+#REF!+#REF!+#REF!</f>
        <v>#REF!</v>
      </c>
      <c r="M6917" s="530"/>
      <c r="N6917" s="531" t="e">
        <f t="shared" si="447"/>
        <v>#REF!</v>
      </c>
      <c r="O6917" s="531" t="e">
        <f>#REF!+#REF!+E6917+#REF!</f>
        <v>#REF!</v>
      </c>
      <c r="P6917" s="531" t="e">
        <f t="shared" si="448"/>
        <v>#REF!</v>
      </c>
      <c r="R6917" s="532" t="e">
        <f>(#REF!+#REF!+#REF!+#REF!+#REF!+#REF!+F6917+G6917+H6917+#REF!+#REF!+#REF!)-(#REF!+#REF!+E6917+#REF!)+#REF!</f>
        <v>#REF!</v>
      </c>
      <c r="S6917" s="533" t="e">
        <f>((#REF!+#REF!+#REF!+#REF!+#REF!+#REF!+#REF!+#REF!+#REF!+#REF!+#REF!+#REF!)-(#REF!+#REF!+#REF!+#REF!))+#REF!</f>
        <v>#REF!</v>
      </c>
      <c r="T6917" s="532" t="e">
        <f>R6917-#REF!</f>
        <v>#REF!</v>
      </c>
      <c r="U6917" s="532" t="e">
        <f>S6917-#REF!</f>
        <v>#REF!</v>
      </c>
      <c r="V6917" s="534" t="s">
        <v>8255</v>
      </c>
      <c r="W6917" s="535" t="e">
        <f>I6917-#REF!</f>
        <v>#REF!</v>
      </c>
      <c r="X6917" s="535" t="e">
        <f>(K6917/1000000)-#REF!</f>
        <v>#REF!</v>
      </c>
    </row>
    <row r="6918" spans="1:24" s="504" customFormat="1">
      <c r="A6918" s="626">
        <v>60</v>
      </c>
      <c r="B6918" s="524" t="s">
        <v>8267</v>
      </c>
      <c r="C6918" s="630"/>
      <c r="D6918" s="59" t="s">
        <v>4450</v>
      </c>
      <c r="E6918" s="584">
        <f t="shared" si="445"/>
        <v>75</v>
      </c>
      <c r="F6918" s="501"/>
      <c r="G6918" s="515">
        <v>75</v>
      </c>
      <c r="H6918" s="501"/>
      <c r="I6918" s="633" t="s">
        <v>8268</v>
      </c>
      <c r="J6918" s="632">
        <v>9000</v>
      </c>
      <c r="K6918" s="632">
        <f t="shared" ref="K6918:K6953" si="449">I6918*J6918</f>
        <v>2700000</v>
      </c>
      <c r="L6918" s="529" t="e">
        <f>#REF!+#REF!+#REF!+#REF!</f>
        <v>#REF!</v>
      </c>
      <c r="M6918" s="530"/>
      <c r="N6918" s="531" t="e">
        <f t="shared" si="447"/>
        <v>#REF!</v>
      </c>
      <c r="O6918" s="531" t="e">
        <f>#REF!+#REF!+E6918+#REF!</f>
        <v>#REF!</v>
      </c>
      <c r="P6918" s="531" t="e">
        <f t="shared" si="448"/>
        <v>#REF!</v>
      </c>
      <c r="R6918" s="532" t="e">
        <f>(#REF!+#REF!+#REF!+#REF!+#REF!+#REF!+F6918+G6918+H6918+#REF!+#REF!+#REF!)-(#REF!+#REF!+E6918+#REF!)+#REF!</f>
        <v>#REF!</v>
      </c>
      <c r="S6918" s="533" t="e">
        <f>((#REF!+#REF!+#REF!+#REF!+#REF!+#REF!+#REF!+#REF!+#REF!+#REF!+#REF!+#REF!)-(#REF!+#REF!+#REF!+#REF!))+#REF!</f>
        <v>#REF!</v>
      </c>
      <c r="T6918" s="532" t="e">
        <f>R6918-#REF!</f>
        <v>#REF!</v>
      </c>
      <c r="U6918" s="532" t="e">
        <f>S6918-#REF!</f>
        <v>#REF!</v>
      </c>
      <c r="V6918" s="534" t="s">
        <v>8256</v>
      </c>
      <c r="W6918" s="535" t="e">
        <f>I6918-#REF!</f>
        <v>#REF!</v>
      </c>
      <c r="X6918" s="535" t="e">
        <f>(K6918/1000000)-#REF!</f>
        <v>#REF!</v>
      </c>
    </row>
    <row r="6919" spans="1:24" s="504" customFormat="1">
      <c r="A6919" s="619">
        <v>61</v>
      </c>
      <c r="B6919" s="524" t="s">
        <v>8269</v>
      </c>
      <c r="C6919" s="630"/>
      <c r="D6919" s="59" t="s">
        <v>4450</v>
      </c>
      <c r="E6919" s="584">
        <f t="shared" si="445"/>
        <v>75</v>
      </c>
      <c r="F6919" s="501"/>
      <c r="G6919" s="515">
        <v>75</v>
      </c>
      <c r="H6919" s="501"/>
      <c r="I6919" s="633" t="s">
        <v>8268</v>
      </c>
      <c r="J6919" s="632">
        <v>10000</v>
      </c>
      <c r="K6919" s="632">
        <f t="shared" si="449"/>
        <v>3000000</v>
      </c>
      <c r="L6919" s="529" t="e">
        <f>#REF!+#REF!+#REF!+#REF!</f>
        <v>#REF!</v>
      </c>
      <c r="M6919" s="530"/>
      <c r="N6919" s="531" t="e">
        <f t="shared" si="447"/>
        <v>#REF!</v>
      </c>
      <c r="O6919" s="531" t="e">
        <f>#REF!+#REF!+E6919+#REF!</f>
        <v>#REF!</v>
      </c>
      <c r="P6919" s="531" t="e">
        <f t="shared" si="448"/>
        <v>#REF!</v>
      </c>
      <c r="R6919" s="532" t="e">
        <f>(#REF!+#REF!+#REF!+#REF!+#REF!+#REF!+F6919+G6919+H6919+#REF!+#REF!+#REF!)-(#REF!+#REF!+E6919+#REF!)+#REF!</f>
        <v>#REF!</v>
      </c>
      <c r="S6919" s="533" t="e">
        <f>((#REF!+#REF!+#REF!+#REF!+#REF!+#REF!+#REF!+#REF!+#REF!+#REF!+#REF!+#REF!)-(#REF!+#REF!+#REF!+#REF!))+#REF!</f>
        <v>#REF!</v>
      </c>
      <c r="T6919" s="532" t="e">
        <f>R6919-#REF!</f>
        <v>#REF!</v>
      </c>
      <c r="U6919" s="532" t="e">
        <f>S6919-#REF!</f>
        <v>#REF!</v>
      </c>
      <c r="V6919" s="534" t="s">
        <v>8257</v>
      </c>
      <c r="W6919" s="535" t="e">
        <f>I6919-#REF!</f>
        <v>#REF!</v>
      </c>
      <c r="X6919" s="535" t="e">
        <f>(K6919/1000000)-#REF!</f>
        <v>#REF!</v>
      </c>
    </row>
    <row r="6920" spans="1:24" s="504" customFormat="1">
      <c r="A6920" s="626">
        <v>62</v>
      </c>
      <c r="B6920" s="524" t="s">
        <v>8270</v>
      </c>
      <c r="C6920" s="630"/>
      <c r="D6920" s="59" t="s">
        <v>4450</v>
      </c>
      <c r="E6920" s="584">
        <f t="shared" si="445"/>
        <v>50</v>
      </c>
      <c r="F6920" s="501"/>
      <c r="G6920" s="515">
        <v>50</v>
      </c>
      <c r="H6920" s="501"/>
      <c r="I6920" s="633" t="s">
        <v>8271</v>
      </c>
      <c r="J6920" s="632">
        <v>12000</v>
      </c>
      <c r="K6920" s="632">
        <f t="shared" si="449"/>
        <v>2400000</v>
      </c>
      <c r="L6920" s="529" t="e">
        <f>#REF!+#REF!+#REF!+#REF!</f>
        <v>#REF!</v>
      </c>
      <c r="M6920" s="530"/>
      <c r="N6920" s="531" t="e">
        <f t="shared" si="447"/>
        <v>#REF!</v>
      </c>
      <c r="O6920" s="531" t="e">
        <f>#REF!+#REF!+E6920+#REF!</f>
        <v>#REF!</v>
      </c>
      <c r="P6920" s="531" t="e">
        <f t="shared" si="448"/>
        <v>#REF!</v>
      </c>
      <c r="R6920" s="532" t="e">
        <f>(#REF!+#REF!+#REF!+#REF!+#REF!+#REF!+F6920+G6920+H6920+#REF!+#REF!+#REF!)-(#REF!+#REF!+E6920+#REF!)+#REF!</f>
        <v>#REF!</v>
      </c>
      <c r="S6920" s="533" t="e">
        <f>((#REF!+#REF!+#REF!+#REF!+#REF!+#REF!+#REF!+#REF!+#REF!+#REF!+#REF!+#REF!)-(#REF!+#REF!+#REF!+#REF!))+#REF!</f>
        <v>#REF!</v>
      </c>
      <c r="T6920" s="532" t="e">
        <f>R6920-#REF!</f>
        <v>#REF!</v>
      </c>
      <c r="U6920" s="532" t="e">
        <f>S6920-#REF!</f>
        <v>#REF!</v>
      </c>
      <c r="V6920" s="534" t="s">
        <v>8208</v>
      </c>
      <c r="W6920" s="535" t="e">
        <f>I6920-#REF!</f>
        <v>#REF!</v>
      </c>
      <c r="X6920" s="535" t="e">
        <f>(K6920/1000000)-#REF!</f>
        <v>#REF!</v>
      </c>
    </row>
    <row r="6921" spans="1:24" s="504" customFormat="1">
      <c r="A6921" s="626">
        <v>63</v>
      </c>
      <c r="B6921" s="524" t="s">
        <v>8272</v>
      </c>
      <c r="C6921" s="630"/>
      <c r="D6921" s="59" t="s">
        <v>4450</v>
      </c>
      <c r="E6921" s="584">
        <f t="shared" si="445"/>
        <v>50</v>
      </c>
      <c r="F6921" s="501"/>
      <c r="G6921" s="515">
        <v>50</v>
      </c>
      <c r="H6921" s="501"/>
      <c r="I6921" s="633" t="s">
        <v>8271</v>
      </c>
      <c r="J6921" s="632">
        <v>12000</v>
      </c>
      <c r="K6921" s="632">
        <f t="shared" si="449"/>
        <v>2400000</v>
      </c>
      <c r="L6921" s="529" t="e">
        <f>#REF!+#REF!+#REF!+#REF!</f>
        <v>#REF!</v>
      </c>
      <c r="M6921" s="530"/>
      <c r="N6921" s="531" t="e">
        <f t="shared" si="447"/>
        <v>#REF!</v>
      </c>
      <c r="O6921" s="531" t="e">
        <f>#REF!+#REF!+E6921+#REF!</f>
        <v>#REF!</v>
      </c>
      <c r="P6921" s="531" t="e">
        <f t="shared" si="448"/>
        <v>#REF!</v>
      </c>
      <c r="R6921" s="532" t="e">
        <f>(#REF!+#REF!+#REF!+#REF!+#REF!+#REF!+F6921+G6921+H6921+#REF!+#REF!+#REF!)-(#REF!+#REF!+E6921+#REF!)+#REF!</f>
        <v>#REF!</v>
      </c>
      <c r="S6921" s="533" t="e">
        <f>((#REF!+#REF!+#REF!+#REF!+#REF!+#REF!+#REF!+#REF!+#REF!+#REF!+#REF!+#REF!)-(#REF!+#REF!+#REF!+#REF!))+#REF!</f>
        <v>#REF!</v>
      </c>
      <c r="T6921" s="532" t="e">
        <f>R6921-#REF!</f>
        <v>#REF!</v>
      </c>
      <c r="U6921" s="532" t="e">
        <f>S6921-#REF!</f>
        <v>#REF!</v>
      </c>
      <c r="V6921" s="534" t="s">
        <v>8209</v>
      </c>
      <c r="W6921" s="535" t="e">
        <f>I6921-#REF!</f>
        <v>#REF!</v>
      </c>
      <c r="X6921" s="535" t="e">
        <f>(K6921/1000000)-#REF!</f>
        <v>#REF!</v>
      </c>
    </row>
    <row r="6922" spans="1:24" s="504" customFormat="1">
      <c r="A6922" s="626">
        <v>64</v>
      </c>
      <c r="B6922" s="524" t="s">
        <v>8273</v>
      </c>
      <c r="C6922" s="630"/>
      <c r="D6922" s="59" t="s">
        <v>4450</v>
      </c>
      <c r="E6922" s="584">
        <f t="shared" si="445"/>
        <v>25</v>
      </c>
      <c r="F6922" s="501"/>
      <c r="G6922" s="515">
        <v>25</v>
      </c>
      <c r="H6922" s="501"/>
      <c r="I6922" s="633" t="s">
        <v>8274</v>
      </c>
      <c r="J6922" s="632">
        <v>76000</v>
      </c>
      <c r="K6922" s="632">
        <f t="shared" si="449"/>
        <v>7600000</v>
      </c>
      <c r="L6922" s="529" t="e">
        <f>#REF!+#REF!+#REF!+#REF!</f>
        <v>#REF!</v>
      </c>
      <c r="M6922" s="530"/>
      <c r="N6922" s="531" t="e">
        <f t="shared" si="447"/>
        <v>#REF!</v>
      </c>
      <c r="O6922" s="531" t="e">
        <f>#REF!+#REF!+E6922+#REF!</f>
        <v>#REF!</v>
      </c>
      <c r="P6922" s="531" t="e">
        <f t="shared" si="448"/>
        <v>#REF!</v>
      </c>
      <c r="R6922" s="532" t="e">
        <f>(#REF!+#REF!+#REF!+#REF!+#REF!+#REF!+F6922+G6922+H6922+#REF!+#REF!+#REF!)-(#REF!+#REF!+E6922+#REF!)+#REF!</f>
        <v>#REF!</v>
      </c>
      <c r="S6922" s="533" t="e">
        <f>((#REF!+#REF!+#REF!+#REF!+#REF!+#REF!+#REF!+#REF!+#REF!+#REF!+#REF!+#REF!)-(#REF!+#REF!+#REF!+#REF!))+#REF!</f>
        <v>#REF!</v>
      </c>
      <c r="T6922" s="532" t="e">
        <f>R6922-#REF!</f>
        <v>#REF!</v>
      </c>
      <c r="U6922" s="532" t="e">
        <f>S6922-#REF!</f>
        <v>#REF!</v>
      </c>
      <c r="V6922" s="534" t="s">
        <v>8210</v>
      </c>
      <c r="W6922" s="535" t="e">
        <f>I6922-#REF!</f>
        <v>#REF!</v>
      </c>
      <c r="X6922" s="535" t="e">
        <f>(K6922/1000000)-#REF!</f>
        <v>#REF!</v>
      </c>
    </row>
    <row r="6923" spans="1:24" s="504" customFormat="1">
      <c r="A6923" s="619">
        <v>65</v>
      </c>
      <c r="B6923" s="524" t="s">
        <v>8275</v>
      </c>
      <c r="C6923" s="630"/>
      <c r="D6923" s="59" t="s">
        <v>4450</v>
      </c>
      <c r="E6923" s="584">
        <f t="shared" si="445"/>
        <v>25</v>
      </c>
      <c r="F6923" s="501"/>
      <c r="G6923" s="515">
        <v>25</v>
      </c>
      <c r="H6923" s="501"/>
      <c r="I6923" s="633" t="s">
        <v>8274</v>
      </c>
      <c r="J6923" s="632">
        <v>76000</v>
      </c>
      <c r="K6923" s="632">
        <f>I6923*J6923</f>
        <v>7600000</v>
      </c>
      <c r="L6923" s="529" t="e">
        <f>#REF!+#REF!+#REF!+#REF!</f>
        <v>#REF!</v>
      </c>
      <c r="M6923" s="530"/>
      <c r="N6923" s="531" t="e">
        <f t="shared" si="447"/>
        <v>#REF!</v>
      </c>
      <c r="O6923" s="531" t="e">
        <f>#REF!+#REF!+E6923+#REF!</f>
        <v>#REF!</v>
      </c>
      <c r="P6923" s="531" t="e">
        <f t="shared" si="448"/>
        <v>#REF!</v>
      </c>
      <c r="R6923" s="532" t="e">
        <f>(#REF!+#REF!+#REF!+#REF!+#REF!+#REF!+F6923+G6923+H6923+#REF!+#REF!+#REF!)-(#REF!+#REF!+E6923+#REF!)+#REF!</f>
        <v>#REF!</v>
      </c>
      <c r="S6923" s="533" t="e">
        <f>((#REF!+#REF!+#REF!+#REF!+#REF!+#REF!+#REF!+#REF!+#REF!+#REF!+#REF!+#REF!)-(#REF!+#REF!+#REF!+#REF!))+#REF!</f>
        <v>#REF!</v>
      </c>
      <c r="T6923" s="532" t="e">
        <f>R6923-#REF!</f>
        <v>#REF!</v>
      </c>
      <c r="U6923" s="532" t="e">
        <f>S6923-#REF!</f>
        <v>#REF!</v>
      </c>
      <c r="V6923" s="534" t="s">
        <v>8276</v>
      </c>
      <c r="W6923" s="535" t="e">
        <f>I6923-#REF!</f>
        <v>#REF!</v>
      </c>
      <c r="X6923" s="535" t="e">
        <f>(K6923/1000000)-#REF!</f>
        <v>#REF!</v>
      </c>
    </row>
    <row r="6924" spans="1:24" s="504" customFormat="1">
      <c r="A6924" s="626">
        <v>66</v>
      </c>
      <c r="B6924" s="524" t="s">
        <v>8277</v>
      </c>
      <c r="C6924" s="630"/>
      <c r="D6924" s="59" t="s">
        <v>4450</v>
      </c>
      <c r="E6924" s="584">
        <f t="shared" si="445"/>
        <v>25</v>
      </c>
      <c r="F6924" s="501"/>
      <c r="G6924" s="515">
        <v>25</v>
      </c>
      <c r="H6924" s="501"/>
      <c r="I6924" s="633" t="s">
        <v>8274</v>
      </c>
      <c r="J6924" s="632">
        <v>25000</v>
      </c>
      <c r="K6924" s="632">
        <f t="shared" si="449"/>
        <v>2500000</v>
      </c>
      <c r="L6924" s="529" t="e">
        <f>#REF!+#REF!+#REF!+#REF!</f>
        <v>#REF!</v>
      </c>
      <c r="M6924" s="530"/>
      <c r="N6924" s="531" t="e">
        <f t="shared" si="447"/>
        <v>#REF!</v>
      </c>
      <c r="O6924" s="531" t="e">
        <f>#REF!+#REF!+E6924+#REF!</f>
        <v>#REF!</v>
      </c>
      <c r="P6924" s="531" t="e">
        <f t="shared" si="448"/>
        <v>#REF!</v>
      </c>
      <c r="R6924" s="532" t="e">
        <f>(#REF!+#REF!+#REF!+#REF!+#REF!+#REF!+F6924+G6924+H6924+#REF!+#REF!+#REF!)-(#REF!+#REF!+E6924+#REF!)+#REF!</f>
        <v>#REF!</v>
      </c>
      <c r="S6924" s="533" t="e">
        <f>((#REF!+#REF!+#REF!+#REF!+#REF!+#REF!+#REF!+#REF!+#REF!+#REF!+#REF!+#REF!)-(#REF!+#REF!+#REF!+#REF!))+#REF!</f>
        <v>#REF!</v>
      </c>
      <c r="T6924" s="532" t="e">
        <f>R6924-#REF!</f>
        <v>#REF!</v>
      </c>
      <c r="U6924" s="532" t="e">
        <f>S6924-#REF!</f>
        <v>#REF!</v>
      </c>
      <c r="V6924" s="534" t="s">
        <v>8278</v>
      </c>
      <c r="W6924" s="535" t="e">
        <f>I6924-#REF!</f>
        <v>#REF!</v>
      </c>
      <c r="X6924" s="535" t="e">
        <f>(K6924/1000000)-#REF!</f>
        <v>#REF!</v>
      </c>
    </row>
    <row r="6925" spans="1:24" s="504" customFormat="1">
      <c r="A6925" s="626">
        <v>67</v>
      </c>
      <c r="B6925" s="524" t="s">
        <v>8279</v>
      </c>
      <c r="C6925" s="630"/>
      <c r="D6925" s="59" t="s">
        <v>4450</v>
      </c>
      <c r="E6925" s="584">
        <f t="shared" ref="E6925:E6956" si="450">+F6925+G6925+H6925</f>
        <v>75</v>
      </c>
      <c r="F6925" s="501"/>
      <c r="G6925" s="515">
        <v>75</v>
      </c>
      <c r="H6925" s="501"/>
      <c r="I6925" s="633" t="s">
        <v>8268</v>
      </c>
      <c r="J6925" s="632">
        <v>9300</v>
      </c>
      <c r="K6925" s="632">
        <f t="shared" si="449"/>
        <v>2790000</v>
      </c>
      <c r="L6925" s="529" t="e">
        <f>#REF!+#REF!+#REF!+#REF!</f>
        <v>#REF!</v>
      </c>
      <c r="M6925" s="530"/>
      <c r="N6925" s="531" t="e">
        <f t="shared" si="447"/>
        <v>#REF!</v>
      </c>
      <c r="O6925" s="531" t="e">
        <f>#REF!+#REF!+E6925+#REF!</f>
        <v>#REF!</v>
      </c>
      <c r="P6925" s="531" t="e">
        <f t="shared" si="448"/>
        <v>#REF!</v>
      </c>
      <c r="R6925" s="532" t="e">
        <f>(#REF!+#REF!+#REF!+#REF!+#REF!+#REF!+F6925+G6925+H6925+#REF!+#REF!+#REF!)-(#REF!+#REF!+E6925+#REF!)+#REF!</f>
        <v>#REF!</v>
      </c>
      <c r="S6925" s="533" t="e">
        <f>((#REF!+#REF!+#REF!+#REF!+#REF!+#REF!+#REF!+#REF!+#REF!+#REF!+#REF!+#REF!)-(#REF!+#REF!+#REF!+#REF!))+#REF!</f>
        <v>#REF!</v>
      </c>
      <c r="T6925" s="532" t="e">
        <f>R6925-#REF!</f>
        <v>#REF!</v>
      </c>
      <c r="U6925" s="532" t="e">
        <f>S6925-#REF!</f>
        <v>#REF!</v>
      </c>
      <c r="V6925" s="534" t="s">
        <v>8211</v>
      </c>
      <c r="W6925" s="535" t="e">
        <f>I6925-#REF!</f>
        <v>#REF!</v>
      </c>
      <c r="X6925" s="535" t="e">
        <f>(K6925/1000000)-#REF!</f>
        <v>#REF!</v>
      </c>
    </row>
    <row r="6926" spans="1:24" s="504" customFormat="1">
      <c r="A6926" s="626">
        <v>68</v>
      </c>
      <c r="B6926" s="524" t="s">
        <v>8280</v>
      </c>
      <c r="C6926" s="630"/>
      <c r="D6926" s="59" t="s">
        <v>4450</v>
      </c>
      <c r="E6926" s="584">
        <f t="shared" si="450"/>
        <v>75</v>
      </c>
      <c r="F6926" s="501"/>
      <c r="G6926" s="515">
        <v>75</v>
      </c>
      <c r="H6926" s="501"/>
      <c r="I6926" s="633" t="s">
        <v>8268</v>
      </c>
      <c r="J6926" s="632">
        <v>9300</v>
      </c>
      <c r="K6926" s="632">
        <f t="shared" si="449"/>
        <v>2790000</v>
      </c>
      <c r="L6926" s="529" t="e">
        <f>#REF!+#REF!+#REF!+#REF!</f>
        <v>#REF!</v>
      </c>
      <c r="M6926" s="530"/>
      <c r="N6926" s="531" t="e">
        <f t="shared" si="447"/>
        <v>#REF!</v>
      </c>
      <c r="O6926" s="531" t="e">
        <f>#REF!+#REF!+E6926+#REF!</f>
        <v>#REF!</v>
      </c>
      <c r="P6926" s="531" t="e">
        <f t="shared" si="448"/>
        <v>#REF!</v>
      </c>
      <c r="R6926" s="532" t="e">
        <f>(#REF!+#REF!+#REF!+#REF!+#REF!+#REF!+F6926+G6926+H6926+#REF!+#REF!+#REF!)-(#REF!+#REF!+E6926+#REF!)+#REF!</f>
        <v>#REF!</v>
      </c>
      <c r="S6926" s="533" t="e">
        <f>((#REF!+#REF!+#REF!+#REF!+#REF!+#REF!+#REF!+#REF!+#REF!+#REF!+#REF!+#REF!)-(#REF!+#REF!+#REF!+#REF!))+#REF!</f>
        <v>#REF!</v>
      </c>
      <c r="T6926" s="532" t="e">
        <f>R6926-#REF!</f>
        <v>#REF!</v>
      </c>
      <c r="U6926" s="532" t="e">
        <f>S6926-#REF!</f>
        <v>#REF!</v>
      </c>
      <c r="V6926" s="534" t="s">
        <v>8212</v>
      </c>
      <c r="W6926" s="535" t="e">
        <f>I6926-#REF!</f>
        <v>#REF!</v>
      </c>
      <c r="X6926" s="535" t="e">
        <f>(K6926/1000000)-#REF!</f>
        <v>#REF!</v>
      </c>
    </row>
    <row r="6927" spans="1:24" s="504" customFormat="1">
      <c r="A6927" s="619">
        <v>69</v>
      </c>
      <c r="B6927" s="524" t="s">
        <v>8281</v>
      </c>
      <c r="C6927" s="630"/>
      <c r="D6927" s="59" t="s">
        <v>4450</v>
      </c>
      <c r="E6927" s="584">
        <f t="shared" si="450"/>
        <v>0</v>
      </c>
      <c r="F6927" s="501"/>
      <c r="G6927" s="515"/>
      <c r="H6927" s="501"/>
      <c r="I6927" s="633" t="s">
        <v>8214</v>
      </c>
      <c r="J6927" s="632">
        <v>20000</v>
      </c>
      <c r="K6927" s="632">
        <f t="shared" si="449"/>
        <v>400000</v>
      </c>
      <c r="L6927" s="529" t="e">
        <f>#REF!+#REF!+#REF!+#REF!</f>
        <v>#REF!</v>
      </c>
      <c r="M6927" s="530"/>
      <c r="N6927" s="531" t="e">
        <f t="shared" si="447"/>
        <v>#REF!</v>
      </c>
      <c r="O6927" s="531" t="e">
        <f>#REF!+#REF!+E6927+#REF!</f>
        <v>#REF!</v>
      </c>
      <c r="P6927" s="531" t="e">
        <f t="shared" si="448"/>
        <v>#REF!</v>
      </c>
      <c r="R6927" s="532" t="e">
        <f>(#REF!+#REF!+#REF!+#REF!+#REF!+#REF!+F6927+G6927+H6927+#REF!+#REF!+#REF!)-(#REF!+#REF!+E6927+#REF!)+#REF!</f>
        <v>#REF!</v>
      </c>
      <c r="S6927" s="533" t="e">
        <f>((#REF!+#REF!+#REF!+#REF!+#REF!+#REF!+#REF!+#REF!+#REF!+#REF!+#REF!+#REF!)-(#REF!+#REF!+#REF!+#REF!))+#REF!</f>
        <v>#REF!</v>
      </c>
      <c r="T6927" s="532" t="e">
        <f>R6927-#REF!</f>
        <v>#REF!</v>
      </c>
      <c r="U6927" s="532" t="e">
        <f>S6927-#REF!</f>
        <v>#REF!</v>
      </c>
      <c r="V6927" s="534" t="s">
        <v>8282</v>
      </c>
      <c r="W6927" s="535" t="e">
        <f>I6927-#REF!</f>
        <v>#REF!</v>
      </c>
      <c r="X6927" s="535" t="e">
        <f>(K6927/1000000)-#REF!</f>
        <v>#REF!</v>
      </c>
    </row>
    <row r="6928" spans="1:24" s="504" customFormat="1">
      <c r="A6928" s="626">
        <v>70</v>
      </c>
      <c r="B6928" s="524" t="s">
        <v>8283</v>
      </c>
      <c r="C6928" s="630"/>
      <c r="D6928" s="59" t="s">
        <v>4450</v>
      </c>
      <c r="E6928" s="584">
        <f t="shared" si="450"/>
        <v>0</v>
      </c>
      <c r="F6928" s="501"/>
      <c r="G6928" s="515"/>
      <c r="H6928" s="501"/>
      <c r="I6928" s="633" t="s">
        <v>8214</v>
      </c>
      <c r="J6928" s="632">
        <v>20000</v>
      </c>
      <c r="K6928" s="632">
        <f t="shared" si="449"/>
        <v>400000</v>
      </c>
      <c r="L6928" s="529" t="e">
        <f>#REF!+#REF!+#REF!+#REF!</f>
        <v>#REF!</v>
      </c>
      <c r="M6928" s="530"/>
      <c r="N6928" s="531" t="e">
        <f t="shared" si="447"/>
        <v>#REF!</v>
      </c>
      <c r="O6928" s="531" t="e">
        <f>#REF!+#REF!+E6928+#REF!</f>
        <v>#REF!</v>
      </c>
      <c r="P6928" s="531" t="e">
        <f t="shared" si="448"/>
        <v>#REF!</v>
      </c>
      <c r="R6928" s="532" t="e">
        <f>(#REF!+#REF!+#REF!+#REF!+#REF!+#REF!+F6928+G6928+H6928+#REF!+#REF!+#REF!)-(#REF!+#REF!+E6928+#REF!)+#REF!</f>
        <v>#REF!</v>
      </c>
      <c r="S6928" s="533" t="e">
        <f>((#REF!+#REF!+#REF!+#REF!+#REF!+#REF!+#REF!+#REF!+#REF!+#REF!+#REF!+#REF!)-(#REF!+#REF!+#REF!+#REF!))+#REF!</f>
        <v>#REF!</v>
      </c>
      <c r="T6928" s="532" t="e">
        <f>R6928-#REF!</f>
        <v>#REF!</v>
      </c>
      <c r="U6928" s="532" t="e">
        <f>S6928-#REF!</f>
        <v>#REF!</v>
      </c>
      <c r="V6928" s="534" t="s">
        <v>8213</v>
      </c>
      <c r="W6928" s="535" t="e">
        <f>I6928-#REF!</f>
        <v>#REF!</v>
      </c>
      <c r="X6928" s="535" t="e">
        <f>(K6928/1000000)-#REF!</f>
        <v>#REF!</v>
      </c>
    </row>
    <row r="6929" spans="1:24" s="504" customFormat="1">
      <c r="A6929" s="626">
        <v>71</v>
      </c>
      <c r="B6929" s="524" t="s">
        <v>8284</v>
      </c>
      <c r="C6929" s="630"/>
      <c r="D6929" s="59" t="s">
        <v>4450</v>
      </c>
      <c r="E6929" s="584">
        <f t="shared" si="450"/>
        <v>800</v>
      </c>
      <c r="F6929" s="501"/>
      <c r="G6929" s="515">
        <v>800</v>
      </c>
      <c r="H6929" s="501"/>
      <c r="I6929" s="633" t="s">
        <v>8285</v>
      </c>
      <c r="J6929" s="632">
        <v>855</v>
      </c>
      <c r="K6929" s="632">
        <f>I6929*J6929</f>
        <v>2736000</v>
      </c>
      <c r="L6929" s="529" t="e">
        <f>#REF!+#REF!+#REF!+#REF!</f>
        <v>#REF!</v>
      </c>
      <c r="M6929" s="530"/>
      <c r="N6929" s="531" t="e">
        <f t="shared" si="447"/>
        <v>#REF!</v>
      </c>
      <c r="O6929" s="531" t="e">
        <f>#REF!+#REF!+E6929+#REF!</f>
        <v>#REF!</v>
      </c>
      <c r="P6929" s="531" t="e">
        <f t="shared" si="448"/>
        <v>#REF!</v>
      </c>
      <c r="R6929" s="532" t="e">
        <f>(#REF!+#REF!+#REF!+#REF!+#REF!+#REF!+F6929+G6929+H6929+#REF!+#REF!+#REF!)-(#REF!+#REF!+E6929+#REF!)+#REF!</f>
        <v>#REF!</v>
      </c>
      <c r="S6929" s="533" t="e">
        <f>((#REF!+#REF!+#REF!+#REF!+#REF!+#REF!+#REF!+#REF!+#REF!+#REF!+#REF!+#REF!)-(#REF!+#REF!+#REF!+#REF!))+#REF!</f>
        <v>#REF!</v>
      </c>
      <c r="T6929" s="532" t="e">
        <f>R6929-#REF!</f>
        <v>#REF!</v>
      </c>
      <c r="U6929" s="532" t="e">
        <f>S6929-#REF!</f>
        <v>#REF!</v>
      </c>
      <c r="V6929" s="534" t="s">
        <v>8286</v>
      </c>
      <c r="W6929" s="535" t="e">
        <f>I6929-#REF!</f>
        <v>#REF!</v>
      </c>
      <c r="X6929" s="535" t="e">
        <f>(K6929/1000000)-#REF!</f>
        <v>#REF!</v>
      </c>
    </row>
    <row r="6930" spans="1:24" s="504" customFormat="1">
      <c r="A6930" s="626">
        <v>72</v>
      </c>
      <c r="B6930" s="524" t="s">
        <v>8287</v>
      </c>
      <c r="C6930" s="630"/>
      <c r="D6930" s="59" t="s">
        <v>4450</v>
      </c>
      <c r="E6930" s="584">
        <f t="shared" si="450"/>
        <v>4</v>
      </c>
      <c r="F6930" s="501"/>
      <c r="G6930" s="515">
        <v>4</v>
      </c>
      <c r="H6930" s="501"/>
      <c r="I6930" s="633">
        <v>16</v>
      </c>
      <c r="J6930" s="632">
        <v>15500</v>
      </c>
      <c r="K6930" s="632">
        <f t="shared" si="449"/>
        <v>248000</v>
      </c>
      <c r="L6930" s="529" t="e">
        <f>#REF!+#REF!+#REF!+#REF!</f>
        <v>#REF!</v>
      </c>
      <c r="M6930" s="530"/>
      <c r="N6930" s="531" t="e">
        <f t="shared" si="447"/>
        <v>#REF!</v>
      </c>
      <c r="O6930" s="531" t="e">
        <f>#REF!+#REF!+E6930+#REF!</f>
        <v>#REF!</v>
      </c>
      <c r="P6930" s="531" t="e">
        <f t="shared" si="448"/>
        <v>#REF!</v>
      </c>
      <c r="R6930" s="532" t="e">
        <f>(#REF!+#REF!+#REF!+#REF!+#REF!+#REF!+F6930+G6930+H6930+#REF!+#REF!+#REF!)-(#REF!+#REF!+E6930+#REF!)+#REF!</f>
        <v>#REF!</v>
      </c>
      <c r="S6930" s="533" t="e">
        <f>((#REF!+#REF!+#REF!+#REF!+#REF!+#REF!+#REF!+#REF!+#REF!+#REF!+#REF!+#REF!)-(#REF!+#REF!+#REF!+#REF!))+#REF!</f>
        <v>#REF!</v>
      </c>
      <c r="T6930" s="532" t="e">
        <f>R6930-#REF!</f>
        <v>#REF!</v>
      </c>
      <c r="U6930" s="532" t="e">
        <f>S6930-#REF!</f>
        <v>#REF!</v>
      </c>
      <c r="V6930" s="534" t="s">
        <v>8288</v>
      </c>
      <c r="W6930" s="535" t="e">
        <f>I6930-#REF!</f>
        <v>#REF!</v>
      </c>
      <c r="X6930" s="535" t="e">
        <f>(K6930/1000000)-#REF!</f>
        <v>#REF!</v>
      </c>
    </row>
    <row r="6931" spans="1:24" s="504" customFormat="1">
      <c r="A6931" s="619">
        <v>73</v>
      </c>
      <c r="B6931" s="524" t="s">
        <v>8289</v>
      </c>
      <c r="C6931" s="630"/>
      <c r="D6931" s="59" t="s">
        <v>4450</v>
      </c>
      <c r="E6931" s="584">
        <f t="shared" si="450"/>
        <v>5</v>
      </c>
      <c r="F6931" s="501"/>
      <c r="G6931" s="515">
        <v>5</v>
      </c>
      <c r="H6931" s="501"/>
      <c r="I6931" s="633" t="s">
        <v>8214</v>
      </c>
      <c r="J6931" s="632">
        <v>222000</v>
      </c>
      <c r="K6931" s="632">
        <f t="shared" si="449"/>
        <v>4440000</v>
      </c>
      <c r="L6931" s="529" t="e">
        <f>#REF!+#REF!+#REF!+#REF!</f>
        <v>#REF!</v>
      </c>
      <c r="M6931" s="530"/>
      <c r="N6931" s="531" t="e">
        <f t="shared" si="447"/>
        <v>#REF!</v>
      </c>
      <c r="O6931" s="531" t="e">
        <f>#REF!+#REF!+E6931+#REF!</f>
        <v>#REF!</v>
      </c>
      <c r="P6931" s="531" t="e">
        <f t="shared" si="448"/>
        <v>#REF!</v>
      </c>
      <c r="R6931" s="532" t="e">
        <f>(#REF!+#REF!+#REF!+#REF!+#REF!+#REF!+F6931+G6931+H6931+#REF!+#REF!+#REF!)-(#REF!+#REF!+E6931+#REF!)+#REF!</f>
        <v>#REF!</v>
      </c>
      <c r="S6931" s="533" t="e">
        <f>((#REF!+#REF!+#REF!+#REF!+#REF!+#REF!+#REF!+#REF!+#REF!+#REF!+#REF!+#REF!)-(#REF!+#REF!+#REF!+#REF!))+#REF!</f>
        <v>#REF!</v>
      </c>
      <c r="T6931" s="532" t="e">
        <f>R6931-#REF!</f>
        <v>#REF!</v>
      </c>
      <c r="U6931" s="532" t="e">
        <f>S6931-#REF!</f>
        <v>#REF!</v>
      </c>
      <c r="V6931" s="534" t="s">
        <v>8290</v>
      </c>
      <c r="W6931" s="535" t="e">
        <f>I6931-#REF!</f>
        <v>#REF!</v>
      </c>
      <c r="X6931" s="535" t="e">
        <f>(K6931/1000000)-#REF!</f>
        <v>#REF!</v>
      </c>
    </row>
    <row r="6932" spans="1:24" s="504" customFormat="1">
      <c r="A6932" s="626">
        <v>74</v>
      </c>
      <c r="B6932" s="524" t="s">
        <v>8291</v>
      </c>
      <c r="C6932" s="630"/>
      <c r="D6932" s="59" t="s">
        <v>4450</v>
      </c>
      <c r="E6932" s="584">
        <f t="shared" si="450"/>
        <v>10</v>
      </c>
      <c r="F6932" s="501"/>
      <c r="G6932" s="515">
        <v>10</v>
      </c>
      <c r="H6932" s="501"/>
      <c r="I6932" s="633" t="s">
        <v>8250</v>
      </c>
      <c r="J6932" s="632">
        <v>222000</v>
      </c>
      <c r="K6932" s="632">
        <f t="shared" si="449"/>
        <v>11100000</v>
      </c>
      <c r="L6932" s="529" t="e">
        <f>#REF!+#REF!+#REF!+#REF!</f>
        <v>#REF!</v>
      </c>
      <c r="M6932" s="530"/>
      <c r="N6932" s="531" t="e">
        <f t="shared" si="447"/>
        <v>#REF!</v>
      </c>
      <c r="O6932" s="531" t="e">
        <f>#REF!+#REF!+E6932+#REF!</f>
        <v>#REF!</v>
      </c>
      <c r="P6932" s="531" t="e">
        <f t="shared" si="448"/>
        <v>#REF!</v>
      </c>
      <c r="R6932" s="532" t="e">
        <f>(#REF!+#REF!+#REF!+#REF!+#REF!+#REF!+F6932+G6932+H6932+#REF!+#REF!+#REF!)-(#REF!+#REF!+E6932+#REF!)+#REF!</f>
        <v>#REF!</v>
      </c>
      <c r="S6932" s="533" t="e">
        <f>((#REF!+#REF!+#REF!+#REF!+#REF!+#REF!+#REF!+#REF!+#REF!+#REF!+#REF!+#REF!)-(#REF!+#REF!+#REF!+#REF!))+#REF!</f>
        <v>#REF!</v>
      </c>
      <c r="T6932" s="532" t="e">
        <f>R6932-#REF!</f>
        <v>#REF!</v>
      </c>
      <c r="U6932" s="532" t="e">
        <f>S6932-#REF!</f>
        <v>#REF!</v>
      </c>
      <c r="V6932" s="534" t="s">
        <v>8292</v>
      </c>
      <c r="W6932" s="535" t="e">
        <f>I6932-#REF!</f>
        <v>#REF!</v>
      </c>
      <c r="X6932" s="535" t="e">
        <f>(K6932/1000000)-#REF!</f>
        <v>#REF!</v>
      </c>
    </row>
    <row r="6933" spans="1:24" s="504" customFormat="1">
      <c r="A6933" s="626">
        <v>75</v>
      </c>
      <c r="B6933" s="524" t="s">
        <v>8293</v>
      </c>
      <c r="C6933" s="630"/>
      <c r="D6933" s="59" t="s">
        <v>4450</v>
      </c>
      <c r="E6933" s="584">
        <f t="shared" si="450"/>
        <v>5</v>
      </c>
      <c r="F6933" s="501"/>
      <c r="G6933" s="515">
        <v>5</v>
      </c>
      <c r="H6933" s="501"/>
      <c r="I6933" s="633" t="s">
        <v>8214</v>
      </c>
      <c r="J6933" s="632">
        <v>172300</v>
      </c>
      <c r="K6933" s="632">
        <f t="shared" si="449"/>
        <v>3446000</v>
      </c>
      <c r="L6933" s="529" t="e">
        <f>#REF!+#REF!+#REF!+#REF!</f>
        <v>#REF!</v>
      </c>
      <c r="M6933" s="530"/>
      <c r="N6933" s="531" t="e">
        <f t="shared" si="447"/>
        <v>#REF!</v>
      </c>
      <c r="O6933" s="531" t="e">
        <f>#REF!+#REF!+E6933+#REF!</f>
        <v>#REF!</v>
      </c>
      <c r="P6933" s="531" t="e">
        <f t="shared" si="448"/>
        <v>#REF!</v>
      </c>
      <c r="R6933" s="532" t="e">
        <f>(#REF!+#REF!+#REF!+#REF!+#REF!+#REF!+F6933+G6933+H6933+#REF!+#REF!+#REF!)-(#REF!+#REF!+E6933+#REF!)+#REF!</f>
        <v>#REF!</v>
      </c>
      <c r="S6933" s="533" t="e">
        <f>((#REF!+#REF!+#REF!+#REF!+#REF!+#REF!+#REF!+#REF!+#REF!+#REF!+#REF!+#REF!)-(#REF!+#REF!+#REF!+#REF!))+#REF!</f>
        <v>#REF!</v>
      </c>
      <c r="T6933" s="532" t="e">
        <f>R6933-#REF!</f>
        <v>#REF!</v>
      </c>
      <c r="U6933" s="532" t="e">
        <f>S6933-#REF!</f>
        <v>#REF!</v>
      </c>
      <c r="V6933" s="534" t="s">
        <v>8214</v>
      </c>
      <c r="W6933" s="535" t="e">
        <f>I6933-#REF!</f>
        <v>#REF!</v>
      </c>
      <c r="X6933" s="535" t="e">
        <f>(K6933/1000000)-#REF!</f>
        <v>#REF!</v>
      </c>
    </row>
    <row r="6934" spans="1:24" s="504" customFormat="1">
      <c r="A6934" s="626">
        <v>76</v>
      </c>
      <c r="B6934" s="524" t="s">
        <v>8294</v>
      </c>
      <c r="C6934" s="630"/>
      <c r="D6934" s="59" t="s">
        <v>4450</v>
      </c>
      <c r="E6934" s="584">
        <f t="shared" si="450"/>
        <v>25</v>
      </c>
      <c r="F6934" s="501"/>
      <c r="G6934" s="515">
        <v>25</v>
      </c>
      <c r="H6934" s="501"/>
      <c r="I6934" s="633" t="s">
        <v>8274</v>
      </c>
      <c r="J6934" s="632">
        <v>45500</v>
      </c>
      <c r="K6934" s="632">
        <f t="shared" si="449"/>
        <v>4550000</v>
      </c>
      <c r="L6934" s="529" t="e">
        <f>#REF!+#REF!+#REF!+#REF!</f>
        <v>#REF!</v>
      </c>
      <c r="M6934" s="530"/>
      <c r="N6934" s="531" t="e">
        <f t="shared" si="447"/>
        <v>#REF!</v>
      </c>
      <c r="O6934" s="531" t="e">
        <f>#REF!+#REF!+E6934+#REF!</f>
        <v>#REF!</v>
      </c>
      <c r="P6934" s="531" t="e">
        <f t="shared" si="448"/>
        <v>#REF!</v>
      </c>
      <c r="R6934" s="532" t="e">
        <f>(#REF!+#REF!+#REF!+#REF!+#REF!+#REF!+F6934+G6934+H6934+#REF!+#REF!+#REF!)-(#REF!+#REF!+E6934+#REF!)+#REF!</f>
        <v>#REF!</v>
      </c>
      <c r="S6934" s="533" t="e">
        <f>((#REF!+#REF!+#REF!+#REF!+#REF!+#REF!+#REF!+#REF!+#REF!+#REF!+#REF!+#REF!)-(#REF!+#REF!+#REF!+#REF!))+#REF!</f>
        <v>#REF!</v>
      </c>
      <c r="T6934" s="532" t="e">
        <f>R6934-#REF!</f>
        <v>#REF!</v>
      </c>
      <c r="U6934" s="532" t="e">
        <f>S6934-#REF!</f>
        <v>#REF!</v>
      </c>
      <c r="V6934" s="534" t="s">
        <v>8258</v>
      </c>
      <c r="W6934" s="535" t="e">
        <f>I6934-#REF!</f>
        <v>#REF!</v>
      </c>
      <c r="X6934" s="535" t="e">
        <f>(K6934/1000000)-#REF!</f>
        <v>#REF!</v>
      </c>
    </row>
    <row r="6935" spans="1:24" s="504" customFormat="1">
      <c r="A6935" s="619">
        <v>77</v>
      </c>
      <c r="B6935" s="524" t="s">
        <v>8295</v>
      </c>
      <c r="C6935" s="630"/>
      <c r="D6935" s="59" t="s">
        <v>4450</v>
      </c>
      <c r="E6935" s="584">
        <f t="shared" si="450"/>
        <v>20</v>
      </c>
      <c r="F6935" s="501"/>
      <c r="G6935" s="515">
        <v>20</v>
      </c>
      <c r="H6935" s="501"/>
      <c r="I6935" s="633" t="s">
        <v>8296</v>
      </c>
      <c r="J6935" s="632">
        <v>102800</v>
      </c>
      <c r="K6935" s="632">
        <f t="shared" si="449"/>
        <v>7196000</v>
      </c>
      <c r="L6935" s="529" t="e">
        <f>#REF!+#REF!+#REF!+#REF!</f>
        <v>#REF!</v>
      </c>
      <c r="M6935" s="530"/>
      <c r="N6935" s="531" t="e">
        <f t="shared" si="447"/>
        <v>#REF!</v>
      </c>
      <c r="O6935" s="531" t="e">
        <f>#REF!+#REF!+E6935+#REF!</f>
        <v>#REF!</v>
      </c>
      <c r="P6935" s="531" t="e">
        <f t="shared" si="448"/>
        <v>#REF!</v>
      </c>
      <c r="R6935" s="532" t="e">
        <f>(#REF!+#REF!+#REF!+#REF!+#REF!+#REF!+F6935+G6935+H6935+#REF!+#REF!+#REF!)-(#REF!+#REF!+E6935+#REF!)+#REF!</f>
        <v>#REF!</v>
      </c>
      <c r="S6935" s="533" t="e">
        <f>((#REF!+#REF!+#REF!+#REF!+#REF!+#REF!+#REF!+#REF!+#REF!+#REF!+#REF!+#REF!)-(#REF!+#REF!+#REF!+#REF!))+#REF!</f>
        <v>#REF!</v>
      </c>
      <c r="T6935" s="532" t="e">
        <f>R6935-#REF!</f>
        <v>#REF!</v>
      </c>
      <c r="U6935" s="532" t="e">
        <f>S6935-#REF!</f>
        <v>#REF!</v>
      </c>
      <c r="V6935" s="534" t="s">
        <v>8297</v>
      </c>
      <c r="W6935" s="535" t="e">
        <f>I6935-#REF!</f>
        <v>#REF!</v>
      </c>
      <c r="X6935" s="535" t="e">
        <f>(K6935/1000000)-#REF!</f>
        <v>#REF!</v>
      </c>
    </row>
    <row r="6936" spans="1:24" s="504" customFormat="1">
      <c r="A6936" s="626">
        <v>78</v>
      </c>
      <c r="B6936" s="524" t="s">
        <v>8298</v>
      </c>
      <c r="C6936" s="630"/>
      <c r="D6936" s="59" t="s">
        <v>4450</v>
      </c>
      <c r="E6936" s="584">
        <f t="shared" si="450"/>
        <v>5</v>
      </c>
      <c r="F6936" s="501"/>
      <c r="G6936" s="515">
        <v>5</v>
      </c>
      <c r="H6936" s="501"/>
      <c r="I6936" s="633" t="s">
        <v>8214</v>
      </c>
      <c r="J6936" s="632">
        <v>59500</v>
      </c>
      <c r="K6936" s="632">
        <f t="shared" si="449"/>
        <v>1190000</v>
      </c>
      <c r="L6936" s="529" t="e">
        <f>#REF!+#REF!+#REF!+#REF!</f>
        <v>#REF!</v>
      </c>
      <c r="M6936" s="530"/>
      <c r="N6936" s="531" t="e">
        <f t="shared" si="447"/>
        <v>#REF!</v>
      </c>
      <c r="O6936" s="531" t="e">
        <f>#REF!+#REF!+E6936+#REF!</f>
        <v>#REF!</v>
      </c>
      <c r="P6936" s="531" t="e">
        <f t="shared" si="448"/>
        <v>#REF!</v>
      </c>
      <c r="R6936" s="532" t="e">
        <f>(#REF!+#REF!+#REF!+#REF!+#REF!+#REF!+F6936+G6936+H6936+#REF!+#REF!+#REF!)-(#REF!+#REF!+E6936+#REF!)+#REF!</f>
        <v>#REF!</v>
      </c>
      <c r="S6936" s="533" t="e">
        <f>((#REF!+#REF!+#REF!+#REF!+#REF!+#REF!+#REF!+#REF!+#REF!+#REF!+#REF!+#REF!)-(#REF!+#REF!+#REF!+#REF!))+#REF!</f>
        <v>#REF!</v>
      </c>
      <c r="T6936" s="532" t="e">
        <f>R6936-#REF!</f>
        <v>#REF!</v>
      </c>
      <c r="U6936" s="532" t="e">
        <f>S6936-#REF!</f>
        <v>#REF!</v>
      </c>
      <c r="V6936" s="534" t="s">
        <v>8299</v>
      </c>
      <c r="W6936" s="535" t="e">
        <f>I6936-#REF!</f>
        <v>#REF!</v>
      </c>
      <c r="X6936" s="535" t="e">
        <f>(K6936/1000000)-#REF!</f>
        <v>#REF!</v>
      </c>
    </row>
    <row r="6937" spans="1:24" s="504" customFormat="1">
      <c r="A6937" s="626">
        <v>79</v>
      </c>
      <c r="B6937" s="524" t="s">
        <v>8300</v>
      </c>
      <c r="C6937" s="630"/>
      <c r="D6937" s="59" t="s">
        <v>4450</v>
      </c>
      <c r="E6937" s="584">
        <f t="shared" si="450"/>
        <v>10</v>
      </c>
      <c r="F6937" s="501"/>
      <c r="G6937" s="515">
        <v>10</v>
      </c>
      <c r="H6937" s="501"/>
      <c r="I6937" s="633" t="s">
        <v>8215</v>
      </c>
      <c r="J6937" s="632">
        <v>38000</v>
      </c>
      <c r="K6937" s="632">
        <f t="shared" si="449"/>
        <v>912000</v>
      </c>
      <c r="L6937" s="529" t="e">
        <f>#REF!+#REF!+#REF!+#REF!</f>
        <v>#REF!</v>
      </c>
      <c r="M6937" s="530"/>
      <c r="N6937" s="531" t="e">
        <f t="shared" si="447"/>
        <v>#REF!</v>
      </c>
      <c r="O6937" s="531" t="e">
        <f>#REF!+#REF!+E6937+#REF!</f>
        <v>#REF!</v>
      </c>
      <c r="P6937" s="531" t="e">
        <f t="shared" si="448"/>
        <v>#REF!</v>
      </c>
      <c r="R6937" s="532" t="e">
        <f>(#REF!+#REF!+#REF!+#REF!+#REF!+#REF!+F6937+G6937+H6937+#REF!+#REF!+#REF!)-(#REF!+#REF!+E6937+#REF!)+#REF!</f>
        <v>#REF!</v>
      </c>
      <c r="S6937" s="533" t="e">
        <f>((#REF!+#REF!+#REF!+#REF!+#REF!+#REF!+#REF!+#REF!+#REF!+#REF!+#REF!+#REF!)-(#REF!+#REF!+#REF!+#REF!))+#REF!</f>
        <v>#REF!</v>
      </c>
      <c r="T6937" s="532" t="e">
        <f>R6937-#REF!</f>
        <v>#REF!</v>
      </c>
      <c r="U6937" s="532" t="e">
        <f>S6937-#REF!</f>
        <v>#REF!</v>
      </c>
      <c r="V6937" s="534" t="s">
        <v>8215</v>
      </c>
      <c r="W6937" s="535" t="e">
        <f>I6937-#REF!</f>
        <v>#REF!</v>
      </c>
      <c r="X6937" s="535" t="e">
        <f>(K6937/1000000)-#REF!</f>
        <v>#REF!</v>
      </c>
    </row>
    <row r="6938" spans="1:24" s="504" customFormat="1">
      <c r="A6938" s="626">
        <v>80</v>
      </c>
      <c r="B6938" s="524" t="s">
        <v>8301</v>
      </c>
      <c r="C6938" s="630"/>
      <c r="D6938" s="59" t="s">
        <v>4450</v>
      </c>
      <c r="E6938" s="584">
        <f t="shared" si="450"/>
        <v>10</v>
      </c>
      <c r="F6938" s="501"/>
      <c r="G6938" s="515">
        <v>10</v>
      </c>
      <c r="H6938" s="501"/>
      <c r="I6938" s="633">
        <v>20</v>
      </c>
      <c r="J6938" s="632">
        <v>42000</v>
      </c>
      <c r="K6938" s="632">
        <f t="shared" si="449"/>
        <v>840000</v>
      </c>
      <c r="L6938" s="529" t="e">
        <f>#REF!+#REF!+#REF!+#REF!</f>
        <v>#REF!</v>
      </c>
      <c r="M6938" s="530"/>
      <c r="N6938" s="531" t="e">
        <f t="shared" si="447"/>
        <v>#REF!</v>
      </c>
      <c r="O6938" s="531" t="e">
        <f>#REF!+#REF!+E6938+#REF!</f>
        <v>#REF!</v>
      </c>
      <c r="P6938" s="531" t="e">
        <f t="shared" si="448"/>
        <v>#REF!</v>
      </c>
      <c r="R6938" s="532" t="e">
        <f>(#REF!+#REF!+#REF!+#REF!+#REF!+#REF!+F6938+G6938+H6938+#REF!+#REF!+#REF!)-(#REF!+#REF!+E6938+#REF!)+#REF!</f>
        <v>#REF!</v>
      </c>
      <c r="S6938" s="533" t="e">
        <f>((#REF!+#REF!+#REF!+#REF!+#REF!+#REF!+#REF!+#REF!+#REF!+#REF!+#REF!+#REF!)-(#REF!+#REF!+#REF!+#REF!))+#REF!</f>
        <v>#REF!</v>
      </c>
      <c r="T6938" s="532" t="e">
        <f>R6938-#REF!</f>
        <v>#REF!</v>
      </c>
      <c r="U6938" s="532" t="e">
        <f>S6938-#REF!</f>
        <v>#REF!</v>
      </c>
      <c r="V6938" s="534" t="s">
        <v>8302</v>
      </c>
      <c r="W6938" s="535" t="e">
        <f>I6938-#REF!</f>
        <v>#REF!</v>
      </c>
      <c r="X6938" s="535" t="e">
        <f>(K6938/1000000)-#REF!</f>
        <v>#REF!</v>
      </c>
    </row>
    <row r="6939" spans="1:24" s="504" customFormat="1">
      <c r="A6939" s="619">
        <v>81</v>
      </c>
      <c r="B6939" s="524" t="s">
        <v>8303</v>
      </c>
      <c r="C6939" s="630"/>
      <c r="D6939" s="59" t="s">
        <v>4450</v>
      </c>
      <c r="E6939" s="584">
        <f t="shared" si="450"/>
        <v>10</v>
      </c>
      <c r="F6939" s="501"/>
      <c r="G6939" s="515">
        <v>10</v>
      </c>
      <c r="H6939" s="501"/>
      <c r="I6939" s="633" t="s">
        <v>8250</v>
      </c>
      <c r="J6939" s="632">
        <v>481250</v>
      </c>
      <c r="K6939" s="632">
        <f t="shared" si="449"/>
        <v>24062500</v>
      </c>
      <c r="L6939" s="529" t="e">
        <f>#REF!+#REF!+#REF!+#REF!</f>
        <v>#REF!</v>
      </c>
      <c r="M6939" s="530"/>
      <c r="N6939" s="531" t="e">
        <f t="shared" si="447"/>
        <v>#REF!</v>
      </c>
      <c r="O6939" s="531" t="e">
        <f>#REF!+#REF!+E6939+#REF!</f>
        <v>#REF!</v>
      </c>
      <c r="P6939" s="531" t="e">
        <f t="shared" si="448"/>
        <v>#REF!</v>
      </c>
      <c r="R6939" s="532" t="e">
        <f>(#REF!+#REF!+#REF!+#REF!+#REF!+#REF!+F6939+G6939+H6939+#REF!+#REF!+#REF!)-(#REF!+#REF!+E6939+#REF!)+#REF!</f>
        <v>#REF!</v>
      </c>
      <c r="S6939" s="533" t="e">
        <f>((#REF!+#REF!+#REF!+#REF!+#REF!+#REF!+#REF!+#REF!+#REF!+#REF!+#REF!+#REF!)-(#REF!+#REF!+#REF!+#REF!))+#REF!</f>
        <v>#REF!</v>
      </c>
      <c r="T6939" s="532" t="e">
        <f>R6939-#REF!</f>
        <v>#REF!</v>
      </c>
      <c r="U6939" s="532" t="e">
        <f>S6939-#REF!</f>
        <v>#REF!</v>
      </c>
      <c r="V6939" s="534" t="s">
        <v>8304</v>
      </c>
      <c r="W6939" s="535" t="e">
        <f>I6939-#REF!</f>
        <v>#REF!</v>
      </c>
      <c r="X6939" s="535" t="e">
        <f>(K6939/1000000)-#REF!</f>
        <v>#REF!</v>
      </c>
    </row>
    <row r="6940" spans="1:24" s="504" customFormat="1">
      <c r="A6940" s="626">
        <v>82</v>
      </c>
      <c r="B6940" s="524" t="s">
        <v>8305</v>
      </c>
      <c r="C6940" s="630"/>
      <c r="D6940" s="59" t="s">
        <v>4450</v>
      </c>
      <c r="E6940" s="584">
        <f t="shared" si="450"/>
        <v>0</v>
      </c>
      <c r="F6940" s="501"/>
      <c r="G6940" s="515"/>
      <c r="H6940" s="501"/>
      <c r="I6940" s="633" t="s">
        <v>8276</v>
      </c>
      <c r="J6940" s="632">
        <v>800000</v>
      </c>
      <c r="K6940" s="632">
        <f t="shared" si="449"/>
        <v>8000000</v>
      </c>
      <c r="L6940" s="529" t="e">
        <f>#REF!+#REF!+#REF!+#REF!</f>
        <v>#REF!</v>
      </c>
      <c r="M6940" s="530"/>
      <c r="N6940" s="531" t="e">
        <f t="shared" si="447"/>
        <v>#REF!</v>
      </c>
      <c r="O6940" s="531" t="e">
        <f>#REF!+#REF!+E6940+#REF!</f>
        <v>#REF!</v>
      </c>
      <c r="P6940" s="531" t="e">
        <f t="shared" si="448"/>
        <v>#REF!</v>
      </c>
      <c r="R6940" s="532" t="e">
        <f>(#REF!+#REF!+#REF!+#REF!+#REF!+#REF!+F6940+G6940+H6940+#REF!+#REF!+#REF!)-(#REF!+#REF!+E6940+#REF!)+#REF!</f>
        <v>#REF!</v>
      </c>
      <c r="S6940" s="533" t="e">
        <f>((#REF!+#REF!+#REF!+#REF!+#REF!+#REF!+#REF!+#REF!+#REF!+#REF!+#REF!+#REF!)-(#REF!+#REF!+#REF!+#REF!))+#REF!</f>
        <v>#REF!</v>
      </c>
      <c r="T6940" s="532" t="e">
        <f>R6940-#REF!</f>
        <v>#REF!</v>
      </c>
      <c r="U6940" s="532" t="e">
        <f>S6940-#REF!</f>
        <v>#REF!</v>
      </c>
      <c r="V6940" s="534" t="s">
        <v>8306</v>
      </c>
      <c r="W6940" s="535" t="e">
        <f>I6940-#REF!</f>
        <v>#REF!</v>
      </c>
      <c r="X6940" s="535" t="e">
        <f>(K6940/1000000)-#REF!</f>
        <v>#REF!</v>
      </c>
    </row>
    <row r="6941" spans="1:24" s="504" customFormat="1">
      <c r="A6941" s="626">
        <v>83</v>
      </c>
      <c r="B6941" s="524" t="s">
        <v>8307</v>
      </c>
      <c r="C6941" s="630"/>
      <c r="D6941" s="59" t="s">
        <v>4450</v>
      </c>
      <c r="E6941" s="584">
        <f t="shared" si="450"/>
        <v>10</v>
      </c>
      <c r="F6941" s="501"/>
      <c r="G6941" s="515">
        <v>10</v>
      </c>
      <c r="H6941" s="501"/>
      <c r="I6941" s="633" t="s">
        <v>8222</v>
      </c>
      <c r="J6941" s="632">
        <v>416875</v>
      </c>
      <c r="K6941" s="632">
        <f t="shared" si="449"/>
        <v>16675000</v>
      </c>
      <c r="L6941" s="529" t="e">
        <f>#REF!+#REF!+#REF!+#REF!</f>
        <v>#REF!</v>
      </c>
      <c r="M6941" s="530"/>
      <c r="N6941" s="531" t="e">
        <f t="shared" si="447"/>
        <v>#REF!</v>
      </c>
      <c r="O6941" s="531" t="e">
        <f>#REF!+#REF!+E6941+#REF!</f>
        <v>#REF!</v>
      </c>
      <c r="P6941" s="531" t="e">
        <f t="shared" si="448"/>
        <v>#REF!</v>
      </c>
      <c r="R6941" s="532" t="e">
        <f>(#REF!+#REF!+#REF!+#REF!+#REF!+#REF!+F6941+G6941+H6941+#REF!+#REF!+#REF!)-(#REF!+#REF!+E6941+#REF!)+#REF!</f>
        <v>#REF!</v>
      </c>
      <c r="S6941" s="533" t="e">
        <f>((#REF!+#REF!+#REF!+#REF!+#REF!+#REF!+#REF!+#REF!+#REF!+#REF!+#REF!+#REF!)-(#REF!+#REF!+#REF!+#REF!))+#REF!</f>
        <v>#REF!</v>
      </c>
      <c r="T6941" s="532" t="e">
        <f>R6941-#REF!</f>
        <v>#REF!</v>
      </c>
      <c r="U6941" s="532" t="e">
        <f>S6941-#REF!</f>
        <v>#REF!</v>
      </c>
      <c r="V6941" s="534" t="s">
        <v>8308</v>
      </c>
      <c r="W6941" s="535" t="e">
        <f>I6941-#REF!</f>
        <v>#REF!</v>
      </c>
      <c r="X6941" s="535" t="e">
        <f>(K6941/1000000)-#REF!</f>
        <v>#REF!</v>
      </c>
    </row>
    <row r="6942" spans="1:24" s="504" customFormat="1">
      <c r="A6942" s="626">
        <v>84</v>
      </c>
      <c r="B6942" s="524" t="s">
        <v>8309</v>
      </c>
      <c r="C6942" s="630"/>
      <c r="D6942" s="59" t="s">
        <v>4450</v>
      </c>
      <c r="E6942" s="584">
        <f t="shared" si="450"/>
        <v>0</v>
      </c>
      <c r="F6942" s="501"/>
      <c r="G6942" s="515"/>
      <c r="H6942" s="501"/>
      <c r="I6942" s="633" t="s">
        <v>8276</v>
      </c>
      <c r="J6942" s="632">
        <v>1908000</v>
      </c>
      <c r="K6942" s="632">
        <f t="shared" si="449"/>
        <v>19080000</v>
      </c>
      <c r="L6942" s="529" t="e">
        <f>#REF!+#REF!+#REF!+#REF!</f>
        <v>#REF!</v>
      </c>
      <c r="M6942" s="530"/>
      <c r="N6942" s="531" t="e">
        <f t="shared" si="447"/>
        <v>#REF!</v>
      </c>
      <c r="O6942" s="531" t="e">
        <f>#REF!+#REF!+E6942+#REF!</f>
        <v>#REF!</v>
      </c>
      <c r="P6942" s="531" t="e">
        <f t="shared" si="448"/>
        <v>#REF!</v>
      </c>
      <c r="R6942" s="532" t="e">
        <f>(#REF!+#REF!+#REF!+#REF!+#REF!+#REF!+F6942+G6942+H6942+#REF!+#REF!+#REF!)-(#REF!+#REF!+E6942+#REF!)+#REF!</f>
        <v>#REF!</v>
      </c>
      <c r="S6942" s="533" t="e">
        <f>((#REF!+#REF!+#REF!+#REF!+#REF!+#REF!+#REF!+#REF!+#REF!+#REF!+#REF!+#REF!)-(#REF!+#REF!+#REF!+#REF!))+#REF!</f>
        <v>#REF!</v>
      </c>
      <c r="T6942" s="532" t="e">
        <f>R6942-#REF!</f>
        <v>#REF!</v>
      </c>
      <c r="U6942" s="532" t="e">
        <f>S6942-#REF!</f>
        <v>#REF!</v>
      </c>
      <c r="V6942" s="534" t="s">
        <v>8310</v>
      </c>
      <c r="W6942" s="535" t="e">
        <f>I6942-#REF!</f>
        <v>#REF!</v>
      </c>
      <c r="X6942" s="535" t="e">
        <f>(K6942/1000000)-#REF!</f>
        <v>#REF!</v>
      </c>
    </row>
    <row r="6943" spans="1:24" s="504" customFormat="1">
      <c r="A6943" s="619">
        <v>85</v>
      </c>
      <c r="B6943" s="524" t="s">
        <v>8311</v>
      </c>
      <c r="C6943" s="630"/>
      <c r="D6943" s="59" t="s">
        <v>4450</v>
      </c>
      <c r="E6943" s="584">
        <f t="shared" si="450"/>
        <v>8</v>
      </c>
      <c r="F6943" s="501"/>
      <c r="G6943" s="515">
        <v>8</v>
      </c>
      <c r="H6943" s="501"/>
      <c r="I6943" s="633" t="s">
        <v>8216</v>
      </c>
      <c r="J6943" s="632">
        <v>75000</v>
      </c>
      <c r="K6943" s="632">
        <f t="shared" si="449"/>
        <v>2250000</v>
      </c>
      <c r="L6943" s="529" t="e">
        <f>#REF!+#REF!+#REF!+#REF!</f>
        <v>#REF!</v>
      </c>
      <c r="M6943" s="530"/>
      <c r="N6943" s="531" t="e">
        <f t="shared" si="447"/>
        <v>#REF!</v>
      </c>
      <c r="O6943" s="531" t="e">
        <f>#REF!+#REF!+E6943+#REF!</f>
        <v>#REF!</v>
      </c>
      <c r="P6943" s="531" t="e">
        <f t="shared" si="448"/>
        <v>#REF!</v>
      </c>
      <c r="R6943" s="532" t="e">
        <f>(#REF!+#REF!+#REF!+#REF!+#REF!+#REF!+F6943+G6943+H6943+#REF!+#REF!+#REF!)-(#REF!+#REF!+E6943+#REF!)+#REF!</f>
        <v>#REF!</v>
      </c>
      <c r="S6943" s="533" t="e">
        <f>((#REF!+#REF!+#REF!+#REF!+#REF!+#REF!+#REF!+#REF!+#REF!+#REF!+#REF!+#REF!)-(#REF!+#REF!+#REF!+#REF!))+#REF!</f>
        <v>#REF!</v>
      </c>
      <c r="T6943" s="532" t="e">
        <f>R6943-#REF!</f>
        <v>#REF!</v>
      </c>
      <c r="U6943" s="532" t="e">
        <f>S6943-#REF!</f>
        <v>#REF!</v>
      </c>
      <c r="V6943" s="534" t="s">
        <v>8216</v>
      </c>
      <c r="W6943" s="535" t="e">
        <f>I6943-#REF!</f>
        <v>#REF!</v>
      </c>
      <c r="X6943" s="535" t="e">
        <f>(K6943/1000000)-#REF!</f>
        <v>#REF!</v>
      </c>
    </row>
    <row r="6944" spans="1:24" s="504" customFormat="1">
      <c r="A6944" s="626">
        <v>86</v>
      </c>
      <c r="B6944" s="524" t="s">
        <v>8312</v>
      </c>
      <c r="C6944" s="630"/>
      <c r="D6944" s="59" t="s">
        <v>4450</v>
      </c>
      <c r="E6944" s="584">
        <f t="shared" si="450"/>
        <v>0</v>
      </c>
      <c r="F6944" s="501"/>
      <c r="G6944" s="515"/>
      <c r="H6944" s="501"/>
      <c r="I6944" s="633" t="s">
        <v>8276</v>
      </c>
      <c r="J6944" s="632">
        <v>422400</v>
      </c>
      <c r="K6944" s="632">
        <f t="shared" si="449"/>
        <v>4224000</v>
      </c>
      <c r="L6944" s="529" t="e">
        <f>#REF!+#REF!+#REF!+#REF!</f>
        <v>#REF!</v>
      </c>
      <c r="M6944" s="530"/>
      <c r="N6944" s="531" t="e">
        <f t="shared" si="447"/>
        <v>#REF!</v>
      </c>
      <c r="O6944" s="531" t="e">
        <f>#REF!+#REF!+E6944+#REF!</f>
        <v>#REF!</v>
      </c>
      <c r="P6944" s="531" t="e">
        <f t="shared" si="448"/>
        <v>#REF!</v>
      </c>
      <c r="R6944" s="532" t="e">
        <f>(#REF!+#REF!+#REF!+#REF!+#REF!+#REF!+F6944+G6944+H6944+#REF!+#REF!+#REF!)-(#REF!+#REF!+E6944+#REF!)+#REF!</f>
        <v>#REF!</v>
      </c>
      <c r="S6944" s="533" t="e">
        <f>((#REF!+#REF!+#REF!+#REF!+#REF!+#REF!+#REF!+#REF!+#REF!+#REF!+#REF!+#REF!)-(#REF!+#REF!+#REF!+#REF!))+#REF!</f>
        <v>#REF!</v>
      </c>
      <c r="T6944" s="532" t="e">
        <f>R6944-#REF!</f>
        <v>#REF!</v>
      </c>
      <c r="U6944" s="532" t="e">
        <f>S6944-#REF!</f>
        <v>#REF!</v>
      </c>
      <c r="V6944" s="534" t="s">
        <v>8217</v>
      </c>
      <c r="W6944" s="535" t="e">
        <f>I6944-#REF!</f>
        <v>#REF!</v>
      </c>
      <c r="X6944" s="535" t="e">
        <f>(K6944/1000000)-#REF!</f>
        <v>#REF!</v>
      </c>
    </row>
    <row r="6945" spans="1:24" s="504" customFormat="1">
      <c r="A6945" s="626">
        <v>87</v>
      </c>
      <c r="B6945" s="524" t="s">
        <v>8313</v>
      </c>
      <c r="C6945" s="630"/>
      <c r="D6945" s="59" t="s">
        <v>4450</v>
      </c>
      <c r="E6945" s="584">
        <f t="shared" si="450"/>
        <v>5</v>
      </c>
      <c r="F6945" s="501"/>
      <c r="G6945" s="515">
        <v>5</v>
      </c>
      <c r="H6945" s="501"/>
      <c r="I6945" s="633" t="s">
        <v>8214</v>
      </c>
      <c r="J6945" s="632">
        <v>416822</v>
      </c>
      <c r="K6945" s="632">
        <f t="shared" si="449"/>
        <v>8336440</v>
      </c>
      <c r="L6945" s="529" t="e">
        <f>#REF!+#REF!+#REF!+#REF!</f>
        <v>#REF!</v>
      </c>
      <c r="M6945" s="530"/>
      <c r="N6945" s="531" t="e">
        <f t="shared" si="447"/>
        <v>#REF!</v>
      </c>
      <c r="O6945" s="531" t="e">
        <f>#REF!+#REF!+E6945+#REF!</f>
        <v>#REF!</v>
      </c>
      <c r="P6945" s="531" t="e">
        <f t="shared" si="448"/>
        <v>#REF!</v>
      </c>
      <c r="R6945" s="532" t="e">
        <f>(#REF!+#REF!+#REF!+#REF!+#REF!+#REF!+F6945+G6945+H6945+#REF!+#REF!+#REF!)-(#REF!+#REF!+E6945+#REF!)+#REF!</f>
        <v>#REF!</v>
      </c>
      <c r="S6945" s="533" t="e">
        <f>((#REF!+#REF!+#REF!+#REF!+#REF!+#REF!+#REF!+#REF!+#REF!+#REF!+#REF!+#REF!)-(#REF!+#REF!+#REF!+#REF!))+#REF!</f>
        <v>#REF!</v>
      </c>
      <c r="T6945" s="532" t="e">
        <f>R6945-#REF!</f>
        <v>#REF!</v>
      </c>
      <c r="U6945" s="532" t="e">
        <f>S6945-#REF!</f>
        <v>#REF!</v>
      </c>
      <c r="V6945" s="534" t="s">
        <v>8314</v>
      </c>
      <c r="W6945" s="535" t="e">
        <f>I6945-#REF!</f>
        <v>#REF!</v>
      </c>
      <c r="X6945" s="535" t="e">
        <f>(K6945/1000000)-#REF!</f>
        <v>#REF!</v>
      </c>
    </row>
    <row r="6946" spans="1:24" s="504" customFormat="1">
      <c r="A6946" s="626">
        <v>88</v>
      </c>
      <c r="B6946" s="524" t="s">
        <v>8315</v>
      </c>
      <c r="C6946" s="630"/>
      <c r="D6946" s="59" t="s">
        <v>4450</v>
      </c>
      <c r="E6946" s="584">
        <f t="shared" si="450"/>
        <v>0</v>
      </c>
      <c r="F6946" s="501"/>
      <c r="G6946" s="515"/>
      <c r="H6946" s="501"/>
      <c r="I6946" s="633" t="s">
        <v>8256</v>
      </c>
      <c r="J6946" s="632">
        <v>35000</v>
      </c>
      <c r="K6946" s="632">
        <f t="shared" si="449"/>
        <v>175000</v>
      </c>
      <c r="L6946" s="529" t="e">
        <f>#REF!+#REF!+#REF!+#REF!</f>
        <v>#REF!</v>
      </c>
      <c r="M6946" s="530"/>
      <c r="N6946" s="531" t="e">
        <f t="shared" si="447"/>
        <v>#REF!</v>
      </c>
      <c r="O6946" s="531" t="e">
        <f>#REF!+#REF!+E6946+#REF!</f>
        <v>#REF!</v>
      </c>
      <c r="P6946" s="531" t="e">
        <f t="shared" si="448"/>
        <v>#REF!</v>
      </c>
      <c r="R6946" s="532" t="e">
        <f>(#REF!+#REF!+#REF!+#REF!+#REF!+#REF!+F6946+G6946+H6946+#REF!+#REF!+#REF!)-(#REF!+#REF!+E6946+#REF!)+#REF!</f>
        <v>#REF!</v>
      </c>
      <c r="S6946" s="533" t="e">
        <f>((#REF!+#REF!+#REF!+#REF!+#REF!+#REF!+#REF!+#REF!+#REF!+#REF!+#REF!+#REF!)-(#REF!+#REF!+#REF!+#REF!))+#REF!</f>
        <v>#REF!</v>
      </c>
      <c r="T6946" s="532" t="e">
        <f>R6946-#REF!</f>
        <v>#REF!</v>
      </c>
      <c r="U6946" s="532" t="e">
        <f>S6946-#REF!</f>
        <v>#REF!</v>
      </c>
      <c r="V6946" s="534" t="s">
        <v>8316</v>
      </c>
      <c r="W6946" s="535" t="e">
        <f>I6946-#REF!</f>
        <v>#REF!</v>
      </c>
      <c r="X6946" s="535" t="e">
        <f>(K6946/1000000)-#REF!</f>
        <v>#REF!</v>
      </c>
    </row>
    <row r="6947" spans="1:24" s="504" customFormat="1">
      <c r="A6947" s="619">
        <v>89</v>
      </c>
      <c r="B6947" s="524" t="s">
        <v>8317</v>
      </c>
      <c r="C6947" s="524"/>
      <c r="D6947" s="59" t="s">
        <v>4450</v>
      </c>
      <c r="E6947" s="584">
        <f t="shared" si="450"/>
        <v>0</v>
      </c>
      <c r="F6947" s="501"/>
      <c r="G6947" s="515"/>
      <c r="H6947" s="501"/>
      <c r="I6947" s="633" t="s">
        <v>6958</v>
      </c>
      <c r="J6947" s="632">
        <v>62500</v>
      </c>
      <c r="K6947" s="632">
        <f>I6947*J6947</f>
        <v>125000</v>
      </c>
      <c r="L6947" s="529" t="e">
        <f>#REF!+#REF!+#REF!+#REF!</f>
        <v>#REF!</v>
      </c>
      <c r="M6947" s="530"/>
      <c r="N6947" s="531" t="e">
        <f t="shared" si="447"/>
        <v>#REF!</v>
      </c>
      <c r="O6947" s="531" t="e">
        <f>#REF!+#REF!+E6947+#REF!</f>
        <v>#REF!</v>
      </c>
      <c r="P6947" s="531" t="e">
        <f t="shared" si="448"/>
        <v>#REF!</v>
      </c>
      <c r="R6947" s="532" t="e">
        <f>(#REF!+#REF!+#REF!+#REF!+#REF!+#REF!+F6947+G6947+H6947+#REF!+#REF!+#REF!)-(#REF!+#REF!+E6947+#REF!)+#REF!</f>
        <v>#REF!</v>
      </c>
      <c r="S6947" s="533" t="e">
        <f>((#REF!+#REF!+#REF!+#REF!+#REF!+#REF!+#REF!+#REF!+#REF!+#REF!+#REF!+#REF!)-(#REF!+#REF!+#REF!+#REF!))+#REF!</f>
        <v>#REF!</v>
      </c>
      <c r="T6947" s="532" t="e">
        <f>R6947-#REF!</f>
        <v>#REF!</v>
      </c>
      <c r="U6947" s="532" t="e">
        <f>S6947-#REF!</f>
        <v>#REF!</v>
      </c>
      <c r="V6947" s="534" t="s">
        <v>8218</v>
      </c>
      <c r="W6947" s="535" t="e">
        <f>I6947-#REF!</f>
        <v>#REF!</v>
      </c>
      <c r="X6947" s="535" t="e">
        <f>(K6947/1000000)-#REF!</f>
        <v>#REF!</v>
      </c>
    </row>
    <row r="6948" spans="1:24" s="504" customFormat="1">
      <c r="A6948" s="626">
        <v>90</v>
      </c>
      <c r="B6948" s="524" t="s">
        <v>8318</v>
      </c>
      <c r="C6948" s="630"/>
      <c r="D6948" s="59" t="s">
        <v>4450</v>
      </c>
      <c r="E6948" s="584">
        <f t="shared" si="450"/>
        <v>0</v>
      </c>
      <c r="F6948" s="501"/>
      <c r="G6948" s="515"/>
      <c r="H6948" s="501"/>
      <c r="I6948" s="633" t="s">
        <v>6958</v>
      </c>
      <c r="J6948" s="632">
        <v>125000</v>
      </c>
      <c r="K6948" s="632">
        <f>I6948*J6948</f>
        <v>250000</v>
      </c>
      <c r="L6948" s="529" t="e">
        <f>#REF!+#REF!+#REF!+#REF!</f>
        <v>#REF!</v>
      </c>
      <c r="M6948" s="530"/>
      <c r="N6948" s="531" t="e">
        <f t="shared" si="447"/>
        <v>#REF!</v>
      </c>
      <c r="O6948" s="531" t="e">
        <f>#REF!+#REF!+E6948+#REF!</f>
        <v>#REF!</v>
      </c>
      <c r="P6948" s="531" t="e">
        <f t="shared" si="448"/>
        <v>#REF!</v>
      </c>
      <c r="R6948" s="532" t="e">
        <f>(#REF!+#REF!+#REF!+#REF!+#REF!+#REF!+F6948+G6948+H6948+#REF!+#REF!+#REF!)-(#REF!+#REF!+E6948+#REF!)+#REF!</f>
        <v>#REF!</v>
      </c>
      <c r="S6948" s="533" t="e">
        <f>((#REF!+#REF!+#REF!+#REF!+#REF!+#REF!+#REF!+#REF!+#REF!+#REF!+#REF!+#REF!)-(#REF!+#REF!+#REF!+#REF!))+#REF!</f>
        <v>#REF!</v>
      </c>
      <c r="T6948" s="532" t="e">
        <f>R6948-#REF!</f>
        <v>#REF!</v>
      </c>
      <c r="U6948" s="532" t="e">
        <f>S6948-#REF!</f>
        <v>#REF!</v>
      </c>
      <c r="V6948" s="534" t="s">
        <v>8319</v>
      </c>
      <c r="W6948" s="535" t="e">
        <f>I6948-#REF!</f>
        <v>#REF!</v>
      </c>
      <c r="X6948" s="535" t="e">
        <f>(K6948/1000000)-#REF!</f>
        <v>#REF!</v>
      </c>
    </row>
    <row r="6949" spans="1:24" s="504" customFormat="1">
      <c r="A6949" s="626">
        <v>91</v>
      </c>
      <c r="B6949" s="524" t="s">
        <v>8320</v>
      </c>
      <c r="C6949" s="630"/>
      <c r="D6949" s="59" t="s">
        <v>4450</v>
      </c>
      <c r="E6949" s="584">
        <f t="shared" si="450"/>
        <v>2</v>
      </c>
      <c r="F6949" s="501"/>
      <c r="G6949" s="515">
        <v>2</v>
      </c>
      <c r="H6949" s="501"/>
      <c r="I6949" s="633" t="s">
        <v>8276</v>
      </c>
      <c r="J6949" s="632">
        <v>297000</v>
      </c>
      <c r="K6949" s="632">
        <f t="shared" si="449"/>
        <v>2970000</v>
      </c>
      <c r="L6949" s="529" t="e">
        <f>#REF!+#REF!+#REF!+#REF!</f>
        <v>#REF!</v>
      </c>
      <c r="M6949" s="530"/>
      <c r="N6949" s="531" t="e">
        <f t="shared" si="447"/>
        <v>#REF!</v>
      </c>
      <c r="O6949" s="531" t="e">
        <f>#REF!+#REF!+E6949+#REF!</f>
        <v>#REF!</v>
      </c>
      <c r="P6949" s="531" t="e">
        <f t="shared" si="448"/>
        <v>#REF!</v>
      </c>
      <c r="R6949" s="532" t="e">
        <f>(#REF!+#REF!+#REF!+#REF!+#REF!+#REF!+F6949+G6949+H6949+#REF!+#REF!+#REF!)-(#REF!+#REF!+E6949+#REF!)+#REF!</f>
        <v>#REF!</v>
      </c>
      <c r="S6949" s="533" t="e">
        <f>((#REF!+#REF!+#REF!+#REF!+#REF!+#REF!+#REF!+#REF!+#REF!+#REF!+#REF!+#REF!)-(#REF!+#REF!+#REF!+#REF!))+#REF!</f>
        <v>#REF!</v>
      </c>
      <c r="T6949" s="532" t="e">
        <f>R6949-#REF!</f>
        <v>#REF!</v>
      </c>
      <c r="U6949" s="532" t="e">
        <f>S6949-#REF!</f>
        <v>#REF!</v>
      </c>
      <c r="V6949" s="534" t="s">
        <v>8219</v>
      </c>
      <c r="W6949" s="535" t="e">
        <f>I6949-#REF!</f>
        <v>#REF!</v>
      </c>
      <c r="X6949" s="535" t="e">
        <f>(K6949/1000000)-#REF!</f>
        <v>#REF!</v>
      </c>
    </row>
    <row r="6950" spans="1:24" s="504" customFormat="1">
      <c r="A6950" s="626">
        <v>92</v>
      </c>
      <c r="B6950" s="524" t="s">
        <v>8321</v>
      </c>
      <c r="C6950" s="630"/>
      <c r="D6950" s="59" t="s">
        <v>4450</v>
      </c>
      <c r="E6950" s="584">
        <f t="shared" si="450"/>
        <v>0</v>
      </c>
      <c r="F6950" s="501"/>
      <c r="G6950" s="515"/>
      <c r="H6950" s="501"/>
      <c r="I6950" s="633" t="s">
        <v>8276</v>
      </c>
      <c r="J6950" s="632">
        <v>800000</v>
      </c>
      <c r="K6950" s="632">
        <f t="shared" si="449"/>
        <v>8000000</v>
      </c>
      <c r="L6950" s="529" t="e">
        <f>#REF!+#REF!+#REF!+#REF!</f>
        <v>#REF!</v>
      </c>
      <c r="M6950" s="530"/>
      <c r="N6950" s="531" t="e">
        <f t="shared" si="447"/>
        <v>#REF!</v>
      </c>
      <c r="O6950" s="531" t="e">
        <f>#REF!+#REF!+E6950+#REF!</f>
        <v>#REF!</v>
      </c>
      <c r="P6950" s="531" t="e">
        <f t="shared" si="448"/>
        <v>#REF!</v>
      </c>
      <c r="R6950" s="532" t="e">
        <f>(#REF!+#REF!+#REF!+#REF!+#REF!+#REF!+F6950+G6950+H6950+#REF!+#REF!+#REF!)-(#REF!+#REF!+E6950+#REF!)+#REF!</f>
        <v>#REF!</v>
      </c>
      <c r="S6950" s="533" t="e">
        <f>((#REF!+#REF!+#REF!+#REF!+#REF!+#REF!+#REF!+#REF!+#REF!+#REF!+#REF!+#REF!)-(#REF!+#REF!+#REF!+#REF!))+#REF!</f>
        <v>#REF!</v>
      </c>
      <c r="T6950" s="532" t="e">
        <f>R6950-#REF!</f>
        <v>#REF!</v>
      </c>
      <c r="U6950" s="532" t="e">
        <f>S6950-#REF!</f>
        <v>#REF!</v>
      </c>
      <c r="V6950" s="534" t="s">
        <v>8322</v>
      </c>
      <c r="W6950" s="535" t="e">
        <f>I6950-#REF!</f>
        <v>#REF!</v>
      </c>
      <c r="X6950" s="535" t="e">
        <f>(K6950/1000000)-#REF!</f>
        <v>#REF!</v>
      </c>
    </row>
    <row r="6951" spans="1:24" s="504" customFormat="1">
      <c r="A6951" s="619">
        <v>93</v>
      </c>
      <c r="B6951" s="524" t="s">
        <v>8323</v>
      </c>
      <c r="C6951" s="630"/>
      <c r="D6951" s="59" t="s">
        <v>4450</v>
      </c>
      <c r="E6951" s="584">
        <f t="shared" si="450"/>
        <v>0</v>
      </c>
      <c r="F6951" s="501"/>
      <c r="G6951" s="515"/>
      <c r="H6951" s="501"/>
      <c r="I6951" s="633" t="s">
        <v>8276</v>
      </c>
      <c r="J6951" s="632">
        <v>1000000</v>
      </c>
      <c r="K6951" s="632">
        <f t="shared" si="449"/>
        <v>10000000</v>
      </c>
      <c r="L6951" s="529" t="e">
        <f>#REF!+#REF!+#REF!+#REF!</f>
        <v>#REF!</v>
      </c>
      <c r="M6951" s="530"/>
      <c r="N6951" s="531" t="e">
        <f t="shared" si="447"/>
        <v>#REF!</v>
      </c>
      <c r="O6951" s="531" t="e">
        <f>#REF!+#REF!+E6951+#REF!</f>
        <v>#REF!</v>
      </c>
      <c r="P6951" s="531" t="e">
        <f t="shared" si="448"/>
        <v>#REF!</v>
      </c>
      <c r="R6951" s="532" t="e">
        <f>(#REF!+#REF!+#REF!+#REF!+#REF!+#REF!+F6951+G6951+H6951+#REF!+#REF!+#REF!)-(#REF!+#REF!+E6951+#REF!)+#REF!</f>
        <v>#REF!</v>
      </c>
      <c r="S6951" s="533" t="e">
        <f>((#REF!+#REF!+#REF!+#REF!+#REF!+#REF!+#REF!+#REF!+#REF!+#REF!+#REF!+#REF!)-(#REF!+#REF!+#REF!+#REF!))+#REF!</f>
        <v>#REF!</v>
      </c>
      <c r="T6951" s="532" t="e">
        <f>R6951-#REF!</f>
        <v>#REF!</v>
      </c>
      <c r="U6951" s="532" t="e">
        <f>S6951-#REF!</f>
        <v>#REF!</v>
      </c>
      <c r="V6951" s="534" t="s">
        <v>8220</v>
      </c>
      <c r="W6951" s="535" t="e">
        <f>I6951-#REF!</f>
        <v>#REF!</v>
      </c>
      <c r="X6951" s="535" t="e">
        <f>(K6951/1000000)-#REF!</f>
        <v>#REF!</v>
      </c>
    </row>
    <row r="6952" spans="1:24" s="504" customFormat="1">
      <c r="A6952" s="626">
        <v>94</v>
      </c>
      <c r="B6952" s="524" t="s">
        <v>8324</v>
      </c>
      <c r="C6952" s="630"/>
      <c r="D6952" s="59" t="s">
        <v>4450</v>
      </c>
      <c r="E6952" s="584">
        <f t="shared" si="450"/>
        <v>7</v>
      </c>
      <c r="F6952" s="501"/>
      <c r="G6952" s="515">
        <v>7</v>
      </c>
      <c r="H6952" s="501"/>
      <c r="I6952" s="633" t="s">
        <v>8216</v>
      </c>
      <c r="J6952" s="632">
        <v>80000</v>
      </c>
      <c r="K6952" s="632">
        <f t="shared" si="449"/>
        <v>2400000</v>
      </c>
      <c r="L6952" s="529" t="e">
        <f>#REF!+#REF!+#REF!+#REF!</f>
        <v>#REF!</v>
      </c>
      <c r="M6952" s="530"/>
      <c r="N6952" s="531" t="e">
        <f t="shared" si="447"/>
        <v>#REF!</v>
      </c>
      <c r="O6952" s="531" t="e">
        <f>#REF!+#REF!+E6952+#REF!</f>
        <v>#REF!</v>
      </c>
      <c r="P6952" s="531" t="e">
        <f t="shared" si="448"/>
        <v>#REF!</v>
      </c>
      <c r="R6952" s="532" t="e">
        <f>(#REF!+#REF!+#REF!+#REF!+#REF!+#REF!+F6952+G6952+H6952+#REF!+#REF!+#REF!)-(#REF!+#REF!+E6952+#REF!)+#REF!</f>
        <v>#REF!</v>
      </c>
      <c r="S6952" s="533" t="e">
        <f>((#REF!+#REF!+#REF!+#REF!+#REF!+#REF!+#REF!+#REF!+#REF!+#REF!+#REF!+#REF!)-(#REF!+#REF!+#REF!+#REF!))+#REF!</f>
        <v>#REF!</v>
      </c>
      <c r="T6952" s="532" t="e">
        <f>R6952-#REF!</f>
        <v>#REF!</v>
      </c>
      <c r="U6952" s="532" t="e">
        <f>S6952-#REF!</f>
        <v>#REF!</v>
      </c>
      <c r="V6952" s="534" t="s">
        <v>8221</v>
      </c>
      <c r="W6952" s="535" t="e">
        <f>I6952-#REF!</f>
        <v>#REF!</v>
      </c>
      <c r="X6952" s="535" t="e">
        <f>(K6952/1000000)-#REF!</f>
        <v>#REF!</v>
      </c>
    </row>
    <row r="6953" spans="1:24" s="504" customFormat="1">
      <c r="A6953" s="626">
        <v>95</v>
      </c>
      <c r="B6953" s="524" t="s">
        <v>8325</v>
      </c>
      <c r="C6953" s="630"/>
      <c r="D6953" s="59" t="s">
        <v>4450</v>
      </c>
      <c r="E6953" s="584">
        <f t="shared" si="450"/>
        <v>5</v>
      </c>
      <c r="F6953" s="501"/>
      <c r="G6953" s="515">
        <v>5</v>
      </c>
      <c r="H6953" s="501"/>
      <c r="I6953" s="633" t="s">
        <v>8214</v>
      </c>
      <c r="J6953" s="632">
        <v>15000</v>
      </c>
      <c r="K6953" s="632">
        <f t="shared" si="449"/>
        <v>300000</v>
      </c>
      <c r="L6953" s="529" t="e">
        <f>#REF!+#REF!+#REF!+#REF!</f>
        <v>#REF!</v>
      </c>
      <c r="M6953" s="530"/>
      <c r="N6953" s="531" t="e">
        <f t="shared" si="447"/>
        <v>#REF!</v>
      </c>
      <c r="O6953" s="531" t="e">
        <f>#REF!+#REF!+E6953+#REF!</f>
        <v>#REF!</v>
      </c>
      <c r="P6953" s="531" t="e">
        <f t="shared" si="448"/>
        <v>#REF!</v>
      </c>
      <c r="R6953" s="532" t="e">
        <f>(#REF!+#REF!+#REF!+#REF!+#REF!+#REF!+F6953+G6953+H6953+#REF!+#REF!+#REF!)-(#REF!+#REF!+E6953+#REF!)+#REF!</f>
        <v>#REF!</v>
      </c>
      <c r="S6953" s="533" t="e">
        <f>((#REF!+#REF!+#REF!+#REF!+#REF!+#REF!+#REF!+#REF!+#REF!+#REF!+#REF!+#REF!)-(#REF!+#REF!+#REF!+#REF!))+#REF!</f>
        <v>#REF!</v>
      </c>
      <c r="T6953" s="532" t="e">
        <f>R6953-#REF!</f>
        <v>#REF!</v>
      </c>
      <c r="U6953" s="532" t="e">
        <f>S6953-#REF!</f>
        <v>#REF!</v>
      </c>
      <c r="V6953" s="534" t="s">
        <v>8222</v>
      </c>
      <c r="W6953" s="535" t="e">
        <f>I6953-#REF!</f>
        <v>#REF!</v>
      </c>
      <c r="X6953" s="535" t="e">
        <f>(K6953/1000000)-#REF!</f>
        <v>#REF!</v>
      </c>
    </row>
    <row r="6954" spans="1:24" s="504" customFormat="1">
      <c r="A6954" s="626">
        <v>96</v>
      </c>
      <c r="B6954" s="524" t="s">
        <v>8326</v>
      </c>
      <c r="C6954" s="524"/>
      <c r="D6954" s="59" t="s">
        <v>4450</v>
      </c>
      <c r="E6954" s="584">
        <f t="shared" si="450"/>
        <v>0</v>
      </c>
      <c r="F6954" s="501"/>
      <c r="G6954" s="515"/>
      <c r="H6954" s="501"/>
      <c r="I6954" s="627">
        <v>4</v>
      </c>
      <c r="J6954" s="528">
        <v>150000</v>
      </c>
      <c r="K6954" s="528">
        <f t="shared" ref="K6954:K6956" si="451">J6954*I6954</f>
        <v>600000</v>
      </c>
      <c r="L6954" s="529" t="e">
        <f>#REF!+#REF!+#REF!+#REF!</f>
        <v>#REF!</v>
      </c>
      <c r="M6954" s="530"/>
      <c r="N6954" s="531" t="e">
        <f t="shared" si="447"/>
        <v>#REF!</v>
      </c>
      <c r="O6954" s="531" t="e">
        <f>#REF!+#REF!+E6954+#REF!</f>
        <v>#REF!</v>
      </c>
      <c r="P6954" s="531" t="e">
        <f t="shared" si="448"/>
        <v>#REF!</v>
      </c>
      <c r="R6954" s="532" t="e">
        <f>(#REF!+#REF!+#REF!+#REF!+#REF!+#REF!+F6954+G6954+H6954+#REF!+#REF!+#REF!)-(#REF!+#REF!+E6954+#REF!)+#REF!</f>
        <v>#REF!</v>
      </c>
      <c r="S6954" s="533" t="e">
        <f>((#REF!+#REF!+#REF!+#REF!+#REF!+#REF!+#REF!+#REF!+#REF!+#REF!+#REF!+#REF!)-(#REF!+#REF!+#REF!+#REF!))+#REF!</f>
        <v>#REF!</v>
      </c>
      <c r="T6954" s="532" t="e">
        <f>R6954-#REF!</f>
        <v>#REF!</v>
      </c>
      <c r="U6954" s="532" t="e">
        <f>S6954-#REF!</f>
        <v>#REF!</v>
      </c>
      <c r="V6954" s="534" t="s">
        <v>8327</v>
      </c>
      <c r="W6954" s="535" t="e">
        <f>I6954-#REF!</f>
        <v>#REF!</v>
      </c>
      <c r="X6954" s="535" t="e">
        <f>(K6954/1000000)-#REF!</f>
        <v>#REF!</v>
      </c>
    </row>
    <row r="6955" spans="1:24" s="504" customFormat="1">
      <c r="A6955" s="619">
        <v>97</v>
      </c>
      <c r="B6955" s="524" t="s">
        <v>8328</v>
      </c>
      <c r="C6955" s="524"/>
      <c r="D6955" s="59" t="s">
        <v>4450</v>
      </c>
      <c r="E6955" s="584">
        <f t="shared" si="450"/>
        <v>0</v>
      </c>
      <c r="F6955" s="501"/>
      <c r="G6955" s="515"/>
      <c r="H6955" s="501"/>
      <c r="I6955" s="627">
        <v>4</v>
      </c>
      <c r="J6955" s="528">
        <v>35000</v>
      </c>
      <c r="K6955" s="528">
        <f t="shared" si="451"/>
        <v>140000</v>
      </c>
      <c r="L6955" s="529" t="e">
        <f>#REF!+#REF!+#REF!+#REF!</f>
        <v>#REF!</v>
      </c>
      <c r="M6955" s="530"/>
      <c r="N6955" s="531" t="e">
        <f t="shared" si="447"/>
        <v>#REF!</v>
      </c>
      <c r="O6955" s="531" t="e">
        <f>#REF!+#REF!+E6955+#REF!</f>
        <v>#REF!</v>
      </c>
      <c r="P6955" s="531" t="e">
        <f t="shared" si="448"/>
        <v>#REF!</v>
      </c>
      <c r="R6955" s="532" t="e">
        <f>(#REF!+#REF!+#REF!+#REF!+#REF!+#REF!+F6955+G6955+H6955+#REF!+#REF!+#REF!)-(#REF!+#REF!+E6955+#REF!)+#REF!</f>
        <v>#REF!</v>
      </c>
      <c r="S6955" s="533" t="e">
        <f>((#REF!+#REF!+#REF!+#REF!+#REF!+#REF!+#REF!+#REF!+#REF!+#REF!+#REF!+#REF!)-(#REF!+#REF!+#REF!+#REF!))+#REF!</f>
        <v>#REF!</v>
      </c>
      <c r="T6955" s="532" t="e">
        <f>R6955-#REF!</f>
        <v>#REF!</v>
      </c>
      <c r="U6955" s="532" t="e">
        <f>S6955-#REF!</f>
        <v>#REF!</v>
      </c>
      <c r="V6955" s="534" t="s">
        <v>8252</v>
      </c>
      <c r="W6955" s="535" t="e">
        <f>I6955-#REF!</f>
        <v>#REF!</v>
      </c>
      <c r="X6955" s="535" t="e">
        <f>(K6955/1000000)-#REF!</f>
        <v>#REF!</v>
      </c>
    </row>
    <row r="6956" spans="1:24" s="504" customFormat="1">
      <c r="A6956" s="626">
        <v>98</v>
      </c>
      <c r="B6956" s="524" t="s">
        <v>8329</v>
      </c>
      <c r="C6956" s="630"/>
      <c r="D6956" s="59" t="s">
        <v>4450</v>
      </c>
      <c r="E6956" s="584">
        <f t="shared" si="450"/>
        <v>0</v>
      </c>
      <c r="F6956" s="501"/>
      <c r="G6956" s="515"/>
      <c r="H6956" s="501"/>
      <c r="I6956" s="627">
        <v>3</v>
      </c>
      <c r="J6956" s="528">
        <v>2850000</v>
      </c>
      <c r="K6956" s="528">
        <f t="shared" si="451"/>
        <v>8550000</v>
      </c>
      <c r="L6956" s="529" t="e">
        <f>#REF!+#REF!+#REF!+#REF!</f>
        <v>#REF!</v>
      </c>
      <c r="M6956" s="530"/>
      <c r="N6956" s="531" t="e">
        <f t="shared" si="447"/>
        <v>#REF!</v>
      </c>
      <c r="O6956" s="531" t="e">
        <f>#REF!+#REF!+E6956+#REF!</f>
        <v>#REF!</v>
      </c>
      <c r="P6956" s="531" t="e">
        <f t="shared" si="448"/>
        <v>#REF!</v>
      </c>
      <c r="R6956" s="532" t="e">
        <f>(#REF!+#REF!+#REF!+#REF!+#REF!+#REF!+F6956+G6956+H6956+#REF!+#REF!+#REF!)-(#REF!+#REF!+E6956+#REF!)+#REF!</f>
        <v>#REF!</v>
      </c>
      <c r="S6956" s="533" t="e">
        <f>((#REF!+#REF!+#REF!+#REF!+#REF!+#REF!+#REF!+#REF!+#REF!+#REF!+#REF!+#REF!)-(#REF!+#REF!+#REF!+#REF!))+#REF!</f>
        <v>#REF!</v>
      </c>
      <c r="T6956" s="532" t="e">
        <f>R6956-#REF!</f>
        <v>#REF!</v>
      </c>
      <c r="U6956" s="532" t="e">
        <f>S6956-#REF!</f>
        <v>#REF!</v>
      </c>
      <c r="V6956" s="534" t="s">
        <v>8223</v>
      </c>
      <c r="W6956" s="535" t="e">
        <f>I6956-#REF!</f>
        <v>#REF!</v>
      </c>
      <c r="X6956" s="535" t="e">
        <f>(K6956/1000000)-#REF!</f>
        <v>#REF!</v>
      </c>
    </row>
    <row r="6957" spans="1:24" s="504" customFormat="1">
      <c r="A6957" s="626">
        <v>99</v>
      </c>
      <c r="B6957" s="524" t="s">
        <v>8330</v>
      </c>
      <c r="C6957" s="630"/>
      <c r="D6957" s="59" t="s">
        <v>4450</v>
      </c>
      <c r="E6957" s="584">
        <f t="shared" ref="E6957:E6971" si="452">+F6957+G6957+H6957</f>
        <v>8</v>
      </c>
      <c r="F6957" s="501"/>
      <c r="G6957" s="515">
        <v>8</v>
      </c>
      <c r="H6957" s="501"/>
      <c r="I6957" s="627">
        <v>33</v>
      </c>
      <c r="J6957" s="528">
        <v>4681923</v>
      </c>
      <c r="K6957" s="528">
        <v>154503459</v>
      </c>
      <c r="L6957" s="529" t="e">
        <f>#REF!+#REF!+#REF!+#REF!</f>
        <v>#REF!</v>
      </c>
      <c r="M6957" s="530"/>
      <c r="N6957" s="531" t="e">
        <f t="shared" si="447"/>
        <v>#REF!</v>
      </c>
      <c r="O6957" s="531" t="e">
        <f>#REF!+#REF!+E6957+#REF!</f>
        <v>#REF!</v>
      </c>
      <c r="P6957" s="531" t="e">
        <f t="shared" si="448"/>
        <v>#REF!</v>
      </c>
      <c r="R6957" s="532" t="e">
        <f>(#REF!+#REF!+#REF!+#REF!+#REF!+#REF!+F6957+G6957+H6957+#REF!+#REF!+#REF!)-(#REF!+#REF!+E6957+#REF!)+#REF!</f>
        <v>#REF!</v>
      </c>
      <c r="S6957" s="533" t="e">
        <f>((#REF!+#REF!+#REF!+#REF!+#REF!+#REF!+#REF!+#REF!+#REF!+#REF!+#REF!+#REF!)-(#REF!+#REF!+#REF!+#REF!))+#REF!</f>
        <v>#REF!</v>
      </c>
      <c r="T6957" s="532" t="e">
        <f>R6957-#REF!</f>
        <v>#REF!</v>
      </c>
      <c r="U6957" s="532" t="e">
        <f>S6957-#REF!</f>
        <v>#REF!</v>
      </c>
      <c r="V6957" s="534" t="s">
        <v>8331</v>
      </c>
      <c r="W6957" s="535" t="e">
        <f>I6957-#REF!</f>
        <v>#REF!</v>
      </c>
      <c r="X6957" s="535" t="e">
        <f>(K6957/1000000)-#REF!</f>
        <v>#REF!</v>
      </c>
    </row>
    <row r="6958" spans="1:24" s="504" customFormat="1">
      <c r="A6958" s="626">
        <v>100</v>
      </c>
      <c r="B6958" s="524" t="s">
        <v>8332</v>
      </c>
      <c r="C6958" s="630"/>
      <c r="D6958" s="59" t="s">
        <v>4450</v>
      </c>
      <c r="E6958" s="584">
        <f t="shared" si="452"/>
        <v>8</v>
      </c>
      <c r="F6958" s="501"/>
      <c r="G6958" s="515">
        <v>8</v>
      </c>
      <c r="H6958" s="501"/>
      <c r="I6958" s="627">
        <v>33</v>
      </c>
      <c r="J6958" s="528">
        <v>2222393</v>
      </c>
      <c r="K6958" s="528">
        <f t="shared" ref="K6958:K6964" si="453">J6958*I6958</f>
        <v>73338969</v>
      </c>
      <c r="L6958" s="529" t="e">
        <f>#REF!+#REF!+#REF!+#REF!</f>
        <v>#REF!</v>
      </c>
      <c r="M6958" s="530"/>
      <c r="N6958" s="531" t="e">
        <f t="shared" si="447"/>
        <v>#REF!</v>
      </c>
      <c r="O6958" s="531" t="e">
        <f>#REF!+#REF!+E6958+#REF!</f>
        <v>#REF!</v>
      </c>
      <c r="P6958" s="531" t="e">
        <f t="shared" si="448"/>
        <v>#REF!</v>
      </c>
      <c r="R6958" s="532" t="e">
        <f>(#REF!+#REF!+#REF!+#REF!+#REF!+#REF!+F6958+G6958+H6958+#REF!+#REF!+#REF!)-(#REF!+#REF!+E6958+#REF!)+#REF!</f>
        <v>#REF!</v>
      </c>
      <c r="S6958" s="533" t="e">
        <f>((#REF!+#REF!+#REF!+#REF!+#REF!+#REF!+#REF!+#REF!+#REF!+#REF!+#REF!+#REF!)-(#REF!+#REF!+#REF!+#REF!))+#REF!</f>
        <v>#REF!</v>
      </c>
      <c r="T6958" s="532" t="e">
        <f>R6958-#REF!</f>
        <v>#REF!</v>
      </c>
      <c r="U6958" s="532" t="e">
        <f>S6958-#REF!</f>
        <v>#REF!</v>
      </c>
      <c r="V6958" s="534" t="s">
        <v>8333</v>
      </c>
      <c r="W6958" s="535" t="e">
        <f>I6958-#REF!</f>
        <v>#REF!</v>
      </c>
      <c r="X6958" s="535" t="e">
        <f>(K6958/1000000)-#REF!</f>
        <v>#REF!</v>
      </c>
    </row>
    <row r="6959" spans="1:24" s="504" customFormat="1">
      <c r="A6959" s="619">
        <v>101</v>
      </c>
      <c r="B6959" s="524" t="s">
        <v>8334</v>
      </c>
      <c r="C6959" s="630"/>
      <c r="D6959" s="59" t="s">
        <v>4450</v>
      </c>
      <c r="E6959" s="584">
        <f t="shared" si="452"/>
        <v>5</v>
      </c>
      <c r="F6959" s="501"/>
      <c r="G6959" s="515">
        <v>5</v>
      </c>
      <c r="H6959" s="501"/>
      <c r="I6959" s="627">
        <v>20</v>
      </c>
      <c r="J6959" s="528">
        <v>36908149</v>
      </c>
      <c r="K6959" s="528">
        <f t="shared" si="453"/>
        <v>738162980</v>
      </c>
      <c r="L6959" s="529" t="e">
        <f>#REF!+#REF!+#REF!+#REF!</f>
        <v>#REF!</v>
      </c>
      <c r="M6959" s="530"/>
      <c r="N6959" s="531" t="e">
        <f t="shared" si="447"/>
        <v>#REF!</v>
      </c>
      <c r="O6959" s="531" t="e">
        <f>#REF!+#REF!+E6959+#REF!</f>
        <v>#REF!</v>
      </c>
      <c r="P6959" s="531" t="e">
        <f t="shared" si="448"/>
        <v>#REF!</v>
      </c>
      <c r="R6959" s="532" t="e">
        <f>(#REF!+#REF!+#REF!+#REF!+#REF!+#REF!+F6959+G6959+H6959+#REF!+#REF!+#REF!)-(#REF!+#REF!+E6959+#REF!)+#REF!</f>
        <v>#REF!</v>
      </c>
      <c r="S6959" s="533" t="e">
        <f>((#REF!+#REF!+#REF!+#REF!+#REF!+#REF!+#REF!+#REF!+#REF!+#REF!+#REF!+#REF!)-(#REF!+#REF!+#REF!+#REF!))+#REF!</f>
        <v>#REF!</v>
      </c>
      <c r="T6959" s="532" t="e">
        <f>R6959-#REF!</f>
        <v>#REF!</v>
      </c>
      <c r="U6959" s="532" t="e">
        <f>S6959-#REF!</f>
        <v>#REF!</v>
      </c>
      <c r="V6959" s="534" t="s">
        <v>8247</v>
      </c>
      <c r="W6959" s="535" t="e">
        <f>I6959-#REF!</f>
        <v>#REF!</v>
      </c>
      <c r="X6959" s="535" t="e">
        <f>(K6959/1000000)-#REF!</f>
        <v>#REF!</v>
      </c>
    </row>
    <row r="6960" spans="1:24" s="504" customFormat="1">
      <c r="A6960" s="626">
        <v>102</v>
      </c>
      <c r="B6960" s="524" t="s">
        <v>8335</v>
      </c>
      <c r="C6960" s="630"/>
      <c r="D6960" s="59" t="s">
        <v>4450</v>
      </c>
      <c r="E6960" s="584">
        <f t="shared" si="452"/>
        <v>9</v>
      </c>
      <c r="F6960" s="501"/>
      <c r="G6960" s="515">
        <v>9</v>
      </c>
      <c r="H6960" s="501"/>
      <c r="I6960" s="627">
        <v>37</v>
      </c>
      <c r="J6960" s="634">
        <v>2967264.92</v>
      </c>
      <c r="K6960" s="528">
        <f t="shared" si="453"/>
        <v>109788802.03999999</v>
      </c>
      <c r="L6960" s="529" t="e">
        <f>#REF!+#REF!+#REF!+#REF!</f>
        <v>#REF!</v>
      </c>
      <c r="M6960" s="530"/>
      <c r="N6960" s="531" t="e">
        <f t="shared" si="447"/>
        <v>#REF!</v>
      </c>
      <c r="O6960" s="531" t="e">
        <f>#REF!+#REF!+E6960+#REF!</f>
        <v>#REF!</v>
      </c>
      <c r="P6960" s="531" t="e">
        <f t="shared" si="448"/>
        <v>#REF!</v>
      </c>
      <c r="R6960" s="532" t="e">
        <f>(#REF!+#REF!+#REF!+#REF!+#REF!+#REF!+F6960+G6960+H6960+#REF!+#REF!+#REF!)-(#REF!+#REF!+E6960+#REF!)+#REF!</f>
        <v>#REF!</v>
      </c>
      <c r="S6960" s="533" t="e">
        <f>((#REF!+#REF!+#REF!+#REF!+#REF!+#REF!+#REF!+#REF!+#REF!+#REF!+#REF!+#REF!)-(#REF!+#REF!+#REF!+#REF!))+#REF!</f>
        <v>#REF!</v>
      </c>
      <c r="T6960" s="532" t="e">
        <f>R6960-#REF!</f>
        <v>#REF!</v>
      </c>
      <c r="U6960" s="532" t="e">
        <f>S6960-#REF!</f>
        <v>#REF!</v>
      </c>
      <c r="V6960" s="534" t="s">
        <v>8248</v>
      </c>
      <c r="W6960" s="535" t="e">
        <f>I6960-#REF!</f>
        <v>#REF!</v>
      </c>
      <c r="X6960" s="535" t="e">
        <f>(K6960/1000000)-#REF!</f>
        <v>#REF!</v>
      </c>
    </row>
    <row r="6961" spans="1:24" s="504" customFormat="1">
      <c r="A6961" s="626">
        <v>103</v>
      </c>
      <c r="B6961" s="524" t="s">
        <v>8336</v>
      </c>
      <c r="C6961" s="630"/>
      <c r="D6961" s="59" t="s">
        <v>4450</v>
      </c>
      <c r="E6961" s="584">
        <f t="shared" si="452"/>
        <v>19</v>
      </c>
      <c r="F6961" s="501"/>
      <c r="G6961" s="515">
        <v>19</v>
      </c>
      <c r="H6961" s="501"/>
      <c r="I6961" s="627">
        <v>75</v>
      </c>
      <c r="J6961" s="634">
        <v>2527630</v>
      </c>
      <c r="K6961" s="528">
        <f t="shared" si="453"/>
        <v>189572250</v>
      </c>
      <c r="L6961" s="529" t="e">
        <f>#REF!+#REF!+#REF!+#REF!</f>
        <v>#REF!</v>
      </c>
      <c r="M6961" s="530"/>
      <c r="N6961" s="531" t="e">
        <f t="shared" si="447"/>
        <v>#REF!</v>
      </c>
      <c r="O6961" s="531" t="e">
        <f>#REF!+#REF!+E6961+#REF!</f>
        <v>#REF!</v>
      </c>
      <c r="P6961" s="531" t="e">
        <f t="shared" si="448"/>
        <v>#REF!</v>
      </c>
      <c r="R6961" s="532" t="e">
        <f>(#REF!+#REF!+#REF!+#REF!+#REF!+#REF!+F6961+G6961+H6961+#REF!+#REF!+#REF!)-(#REF!+#REF!+E6961+#REF!)+#REF!</f>
        <v>#REF!</v>
      </c>
      <c r="S6961" s="533" t="e">
        <f>((#REF!+#REF!+#REF!+#REF!+#REF!+#REF!+#REF!+#REF!+#REF!+#REF!+#REF!+#REF!)-(#REF!+#REF!+#REF!+#REF!))+#REF!</f>
        <v>#REF!</v>
      </c>
      <c r="T6961" s="532" t="e">
        <f>R6961-#REF!</f>
        <v>#REF!</v>
      </c>
      <c r="U6961" s="532" t="e">
        <f>S6961-#REF!</f>
        <v>#REF!</v>
      </c>
      <c r="V6961" s="534" t="s">
        <v>8253</v>
      </c>
      <c r="W6961" s="535" t="e">
        <f>I6961-#REF!</f>
        <v>#REF!</v>
      </c>
      <c r="X6961" s="535" t="e">
        <f>(K6961/1000000)-#REF!</f>
        <v>#REF!</v>
      </c>
    </row>
    <row r="6962" spans="1:24" s="504" customFormat="1">
      <c r="A6962" s="626">
        <v>104</v>
      </c>
      <c r="B6962" s="524" t="s">
        <v>8337</v>
      </c>
      <c r="C6962" s="630"/>
      <c r="D6962" s="59" t="s">
        <v>4450</v>
      </c>
      <c r="E6962" s="584">
        <f t="shared" si="452"/>
        <v>6</v>
      </c>
      <c r="F6962" s="501"/>
      <c r="G6962" s="515">
        <v>6</v>
      </c>
      <c r="H6962" s="501"/>
      <c r="I6962" s="627">
        <v>23</v>
      </c>
      <c r="J6962" s="528">
        <v>1289049</v>
      </c>
      <c r="K6962" s="528">
        <f t="shared" si="453"/>
        <v>29648127</v>
      </c>
      <c r="L6962" s="529" t="e">
        <f>#REF!+#REF!+#REF!+#REF!</f>
        <v>#REF!</v>
      </c>
      <c r="M6962" s="530"/>
      <c r="N6962" s="531" t="e">
        <f t="shared" si="447"/>
        <v>#REF!</v>
      </c>
      <c r="O6962" s="531" t="e">
        <f>#REF!+#REF!+E6962+#REF!</f>
        <v>#REF!</v>
      </c>
      <c r="P6962" s="531" t="e">
        <f t="shared" si="448"/>
        <v>#REF!</v>
      </c>
      <c r="R6962" s="532" t="e">
        <f>(#REF!+#REF!+#REF!+#REF!+#REF!+#REF!+F6962+G6962+H6962+#REF!+#REF!+#REF!)-(#REF!+#REF!+E6962+#REF!)+#REF!</f>
        <v>#REF!</v>
      </c>
      <c r="S6962" s="533" t="e">
        <f>((#REF!+#REF!+#REF!+#REF!+#REF!+#REF!+#REF!+#REF!+#REF!+#REF!+#REF!+#REF!)-(#REF!+#REF!+#REF!+#REF!))+#REF!</f>
        <v>#REF!</v>
      </c>
      <c r="T6962" s="532" t="e">
        <f>R6962-#REF!</f>
        <v>#REF!</v>
      </c>
      <c r="U6962" s="532" t="e">
        <f>S6962-#REF!</f>
        <v>#REF!</v>
      </c>
      <c r="V6962" s="534" t="s">
        <v>8249</v>
      </c>
      <c r="W6962" s="535" t="e">
        <f>I6962-#REF!</f>
        <v>#REF!</v>
      </c>
      <c r="X6962" s="535" t="e">
        <f>(K6962/1000000)-#REF!</f>
        <v>#REF!</v>
      </c>
    </row>
    <row r="6963" spans="1:24" s="504" customFormat="1">
      <c r="A6963" s="619">
        <v>105</v>
      </c>
      <c r="B6963" s="524" t="s">
        <v>8338</v>
      </c>
      <c r="C6963" s="630"/>
      <c r="D6963" s="59" t="s">
        <v>4450</v>
      </c>
      <c r="E6963" s="584">
        <f t="shared" si="452"/>
        <v>5</v>
      </c>
      <c r="F6963" s="501"/>
      <c r="G6963" s="515">
        <v>5</v>
      </c>
      <c r="H6963" s="501"/>
      <c r="I6963" s="627">
        <v>20</v>
      </c>
      <c r="J6963" s="528">
        <v>612000</v>
      </c>
      <c r="K6963" s="528">
        <f t="shared" si="453"/>
        <v>12240000</v>
      </c>
      <c r="L6963" s="529" t="e">
        <f>#REF!+#REF!+#REF!+#REF!</f>
        <v>#REF!</v>
      </c>
      <c r="M6963" s="530"/>
      <c r="N6963" s="531" t="e">
        <f t="shared" si="447"/>
        <v>#REF!</v>
      </c>
      <c r="O6963" s="531" t="e">
        <f>#REF!+#REF!+E6963+#REF!</f>
        <v>#REF!</v>
      </c>
      <c r="P6963" s="531" t="e">
        <f t="shared" si="448"/>
        <v>#REF!</v>
      </c>
      <c r="R6963" s="532" t="e">
        <f>(#REF!+#REF!+#REF!+#REF!+#REF!+#REF!+F6963+G6963+H6963+#REF!+#REF!+#REF!)-(#REF!+#REF!+E6963+#REF!)+#REF!</f>
        <v>#REF!</v>
      </c>
      <c r="S6963" s="533" t="e">
        <f>((#REF!+#REF!+#REF!+#REF!+#REF!+#REF!+#REF!+#REF!+#REF!+#REF!+#REF!+#REF!)-(#REF!+#REF!+#REF!+#REF!))+#REF!</f>
        <v>#REF!</v>
      </c>
      <c r="T6963" s="532" t="e">
        <f>R6963-#REF!</f>
        <v>#REF!</v>
      </c>
      <c r="U6963" s="532" t="e">
        <f>S6963-#REF!</f>
        <v>#REF!</v>
      </c>
      <c r="V6963" s="534" t="s">
        <v>8250</v>
      </c>
      <c r="W6963" s="535" t="e">
        <f>I6963-#REF!</f>
        <v>#REF!</v>
      </c>
      <c r="X6963" s="535" t="e">
        <f>(K6963/1000000)-#REF!</f>
        <v>#REF!</v>
      </c>
    </row>
    <row r="6964" spans="1:24" s="504" customFormat="1">
      <c r="A6964" s="626">
        <v>106</v>
      </c>
      <c r="B6964" s="524" t="s">
        <v>8339</v>
      </c>
      <c r="C6964" s="524"/>
      <c r="D6964" s="59" t="s">
        <v>4450</v>
      </c>
      <c r="E6964" s="584">
        <f t="shared" si="452"/>
        <v>0</v>
      </c>
      <c r="F6964" s="501"/>
      <c r="G6964" s="515"/>
      <c r="H6964" s="501"/>
      <c r="I6964" s="627">
        <v>4</v>
      </c>
      <c r="J6964" s="528">
        <v>109200</v>
      </c>
      <c r="K6964" s="528">
        <f t="shared" si="453"/>
        <v>436800</v>
      </c>
      <c r="L6964" s="529" t="e">
        <f>#REF!+#REF!+#REF!+#REF!</f>
        <v>#REF!</v>
      </c>
      <c r="M6964" s="530"/>
      <c r="N6964" s="531" t="e">
        <f t="shared" si="447"/>
        <v>#REF!</v>
      </c>
      <c r="O6964" s="531" t="e">
        <f>#REF!+#REF!+E6964+#REF!</f>
        <v>#REF!</v>
      </c>
      <c r="P6964" s="531" t="e">
        <f t="shared" si="448"/>
        <v>#REF!</v>
      </c>
      <c r="R6964" s="532" t="e">
        <f>(#REF!+#REF!+#REF!+#REF!+#REF!+#REF!+F6964+G6964+H6964+#REF!+#REF!+#REF!)-(#REF!+#REF!+E6964+#REF!)+#REF!</f>
        <v>#REF!</v>
      </c>
      <c r="S6964" s="533" t="e">
        <f>((#REF!+#REF!+#REF!+#REF!+#REF!+#REF!+#REF!+#REF!+#REF!+#REF!+#REF!+#REF!)-(#REF!+#REF!+#REF!+#REF!))+#REF!</f>
        <v>#REF!</v>
      </c>
      <c r="T6964" s="532" t="e">
        <f>R6964-#REF!</f>
        <v>#REF!</v>
      </c>
      <c r="U6964" s="532" t="e">
        <f>S6964-#REF!</f>
        <v>#REF!</v>
      </c>
      <c r="V6964" s="534" t="s">
        <v>8251</v>
      </c>
      <c r="W6964" s="535" t="e">
        <f>I6964-#REF!</f>
        <v>#REF!</v>
      </c>
      <c r="X6964" s="535" t="e">
        <f>(K6964/1000000)-#REF!</f>
        <v>#REF!</v>
      </c>
    </row>
    <row r="6965" spans="1:24" s="504" customFormat="1">
      <c r="A6965" s="626">
        <v>107</v>
      </c>
      <c r="B6965" s="524" t="s">
        <v>8340</v>
      </c>
      <c r="C6965" s="524"/>
      <c r="D6965" s="59" t="s">
        <v>4450</v>
      </c>
      <c r="E6965" s="584">
        <f t="shared" si="452"/>
        <v>25</v>
      </c>
      <c r="F6965" s="501"/>
      <c r="G6965" s="515">
        <v>25</v>
      </c>
      <c r="H6965" s="501"/>
      <c r="I6965" s="627">
        <v>100</v>
      </c>
      <c r="J6965" s="528">
        <v>220000</v>
      </c>
      <c r="K6965" s="528">
        <f t="shared" ref="K6965:K6985" si="454">I6965*J6965</f>
        <v>22000000</v>
      </c>
      <c r="L6965" s="529" t="e">
        <f>#REF!+#REF!+#REF!+#REF!</f>
        <v>#REF!</v>
      </c>
      <c r="M6965" s="530"/>
      <c r="N6965" s="531" t="e">
        <f t="shared" si="447"/>
        <v>#REF!</v>
      </c>
      <c r="O6965" s="531" t="e">
        <f>#REF!+#REF!+E6965+#REF!</f>
        <v>#REF!</v>
      </c>
      <c r="P6965" s="531" t="e">
        <f t="shared" si="448"/>
        <v>#REF!</v>
      </c>
      <c r="R6965" s="532" t="e">
        <f>(#REF!+#REF!+#REF!+#REF!+#REF!+#REF!+F6965+G6965+H6965+#REF!+#REF!+#REF!)-(#REF!+#REF!+E6965+#REF!)+#REF!</f>
        <v>#REF!</v>
      </c>
      <c r="S6965" s="533" t="e">
        <f>((#REF!+#REF!+#REF!+#REF!+#REF!+#REF!+#REF!+#REF!+#REF!+#REF!+#REF!+#REF!)-(#REF!+#REF!+#REF!+#REF!))+#REF!</f>
        <v>#REF!</v>
      </c>
      <c r="T6965" s="532" t="e">
        <f>R6965-#REF!</f>
        <v>#REF!</v>
      </c>
      <c r="U6965" s="532" t="e">
        <f>S6965-#REF!</f>
        <v>#REF!</v>
      </c>
      <c r="V6965" s="534" t="s">
        <v>8254</v>
      </c>
      <c r="W6965" s="535" t="e">
        <f>I6965-#REF!</f>
        <v>#REF!</v>
      </c>
      <c r="X6965" s="535" t="e">
        <f>(K6965/1000000)-#REF!</f>
        <v>#REF!</v>
      </c>
    </row>
    <row r="6966" spans="1:24" s="504" customFormat="1">
      <c r="A6966" s="626">
        <v>108</v>
      </c>
      <c r="B6966" s="524" t="s">
        <v>8341</v>
      </c>
      <c r="C6966" s="630"/>
      <c r="D6966" s="59" t="s">
        <v>4450</v>
      </c>
      <c r="E6966" s="584">
        <f t="shared" si="452"/>
        <v>2</v>
      </c>
      <c r="F6966" s="501"/>
      <c r="G6966" s="515">
        <v>2</v>
      </c>
      <c r="H6966" s="501"/>
      <c r="I6966" s="627">
        <v>8</v>
      </c>
      <c r="J6966" s="528">
        <v>5000000</v>
      </c>
      <c r="K6966" s="528">
        <f t="shared" si="454"/>
        <v>40000000</v>
      </c>
      <c r="L6966" s="529" t="e">
        <f>#REF!+#REF!+#REF!+#REF!</f>
        <v>#REF!</v>
      </c>
      <c r="M6966" s="530"/>
      <c r="N6966" s="531" t="e">
        <f t="shared" si="447"/>
        <v>#REF!</v>
      </c>
      <c r="O6966" s="531" t="e">
        <f>#REF!+#REF!+E6966+#REF!</f>
        <v>#REF!</v>
      </c>
      <c r="P6966" s="531" t="e">
        <f t="shared" si="448"/>
        <v>#REF!</v>
      </c>
      <c r="R6966" s="532" t="e">
        <f>(#REF!+#REF!+#REF!+#REF!+#REF!+#REF!+F6966+G6966+H6966+#REF!+#REF!+#REF!)-(#REF!+#REF!+E6966+#REF!)+#REF!</f>
        <v>#REF!</v>
      </c>
      <c r="S6966" s="533" t="e">
        <f>((#REF!+#REF!+#REF!+#REF!+#REF!+#REF!+#REF!+#REF!+#REF!+#REF!+#REF!+#REF!)-(#REF!+#REF!+#REF!+#REF!))+#REF!</f>
        <v>#REF!</v>
      </c>
      <c r="T6966" s="532" t="e">
        <f>R6966-#REF!</f>
        <v>#REF!</v>
      </c>
      <c r="U6966" s="532" t="e">
        <f>S6966-#REF!</f>
        <v>#REF!</v>
      </c>
      <c r="V6966" s="534" t="s">
        <v>8342</v>
      </c>
      <c r="W6966" s="535" t="e">
        <f>I6966-#REF!</f>
        <v>#REF!</v>
      </c>
      <c r="X6966" s="535" t="e">
        <f>(K6966/1000000)-#REF!</f>
        <v>#REF!</v>
      </c>
    </row>
    <row r="6967" spans="1:24" s="504" customFormat="1">
      <c r="A6967" s="619">
        <v>109</v>
      </c>
      <c r="B6967" s="524" t="s">
        <v>8343</v>
      </c>
      <c r="C6967" s="630"/>
      <c r="D6967" s="59" t="s">
        <v>7635</v>
      </c>
      <c r="E6967" s="584">
        <f t="shared" si="452"/>
        <v>0</v>
      </c>
      <c r="F6967" s="501"/>
      <c r="G6967" s="515"/>
      <c r="H6967" s="501"/>
      <c r="I6967" s="627">
        <v>1</v>
      </c>
      <c r="J6967" s="528">
        <v>1200000</v>
      </c>
      <c r="K6967" s="528">
        <f t="shared" si="454"/>
        <v>1200000</v>
      </c>
      <c r="L6967" s="529" t="e">
        <f>#REF!+#REF!+#REF!+#REF!</f>
        <v>#REF!</v>
      </c>
      <c r="M6967" s="530"/>
      <c r="N6967" s="531"/>
      <c r="O6967" s="531" t="e">
        <f>#REF!+#REF!+E6967+#REF!</f>
        <v>#REF!</v>
      </c>
      <c r="P6967" s="531" t="e">
        <f t="shared" si="448"/>
        <v>#REF!</v>
      </c>
      <c r="R6967" s="532" t="e">
        <f>(#REF!+#REF!+#REF!+#REF!+#REF!+#REF!+F6967+G6967+H6967+#REF!+#REF!+#REF!)-(#REF!+#REF!+E6967+#REF!)+#REF!</f>
        <v>#REF!</v>
      </c>
      <c r="S6967" s="533" t="e">
        <f>((#REF!+#REF!+#REF!+#REF!+#REF!+#REF!+#REF!+#REF!+#REF!+#REF!+#REF!+#REF!)-(#REF!+#REF!+#REF!+#REF!))+#REF!</f>
        <v>#REF!</v>
      </c>
      <c r="T6967" s="532" t="e">
        <f>R6967-#REF!</f>
        <v>#REF!</v>
      </c>
      <c r="U6967" s="532" t="e">
        <f>S6967-#REF!</f>
        <v>#REF!</v>
      </c>
      <c r="V6967" s="534" t="s">
        <v>8344</v>
      </c>
      <c r="W6967" s="535" t="e">
        <f>I6967-#REF!</f>
        <v>#REF!</v>
      </c>
      <c r="X6967" s="535" t="e">
        <f>(K6967/1000000)-#REF!</f>
        <v>#REF!</v>
      </c>
    </row>
    <row r="6968" spans="1:24" s="504" customFormat="1">
      <c r="A6968" s="626">
        <v>110</v>
      </c>
      <c r="B6968" s="524" t="s">
        <v>8345</v>
      </c>
      <c r="C6968" s="630"/>
      <c r="D6968" s="59" t="s">
        <v>7635</v>
      </c>
      <c r="E6968" s="584">
        <f t="shared" si="452"/>
        <v>2</v>
      </c>
      <c r="F6968" s="501"/>
      <c r="G6968" s="515">
        <v>2</v>
      </c>
      <c r="H6968" s="501"/>
      <c r="I6968" s="627">
        <v>4</v>
      </c>
      <c r="J6968" s="528">
        <v>900000</v>
      </c>
      <c r="K6968" s="528">
        <f t="shared" si="454"/>
        <v>3600000</v>
      </c>
      <c r="L6968" s="529" t="e">
        <f>#REF!+#REF!+#REF!+#REF!</f>
        <v>#REF!</v>
      </c>
      <c r="M6968" s="530"/>
      <c r="N6968" s="531" t="e">
        <f t="shared" ref="N6968:N6996" si="455">K6968-L6968</f>
        <v>#REF!</v>
      </c>
      <c r="O6968" s="531" t="e">
        <f>#REF!+#REF!+E6968+#REF!</f>
        <v>#REF!</v>
      </c>
      <c r="P6968" s="531" t="e">
        <f t="shared" si="448"/>
        <v>#REF!</v>
      </c>
      <c r="R6968" s="532" t="e">
        <f>(#REF!+#REF!+#REF!+#REF!+#REF!+#REF!+F6968+G6968+H6968+#REF!+#REF!+#REF!)-(#REF!+#REF!+E6968+#REF!)+#REF!</f>
        <v>#REF!</v>
      </c>
      <c r="S6968" s="533" t="e">
        <f>((#REF!+#REF!+#REF!+#REF!+#REF!+#REF!+#REF!+#REF!+#REF!+#REF!+#REF!+#REF!)-(#REF!+#REF!+#REF!+#REF!))+#REF!</f>
        <v>#REF!</v>
      </c>
      <c r="T6968" s="532" t="e">
        <f>R6968-#REF!</f>
        <v>#REF!</v>
      </c>
      <c r="U6968" s="532" t="e">
        <f>S6968-#REF!</f>
        <v>#REF!</v>
      </c>
      <c r="V6968" s="534" t="s">
        <v>8346</v>
      </c>
      <c r="W6968" s="535" t="e">
        <f>I6968-#REF!</f>
        <v>#REF!</v>
      </c>
      <c r="X6968" s="535" t="e">
        <f>(K6968/1000000)-#REF!</f>
        <v>#REF!</v>
      </c>
    </row>
    <row r="6969" spans="1:24" s="504" customFormat="1">
      <c r="A6969" s="626">
        <v>111</v>
      </c>
      <c r="B6969" s="524" t="s">
        <v>8347</v>
      </c>
      <c r="C6969" s="630"/>
      <c r="D6969" s="59" t="s">
        <v>7635</v>
      </c>
      <c r="E6969" s="584">
        <f t="shared" si="452"/>
        <v>0</v>
      </c>
      <c r="F6969" s="501"/>
      <c r="G6969" s="515"/>
      <c r="H6969" s="501"/>
      <c r="I6969" s="627">
        <v>2</v>
      </c>
      <c r="J6969" s="528">
        <v>11000000</v>
      </c>
      <c r="K6969" s="528">
        <f t="shared" si="454"/>
        <v>22000000</v>
      </c>
      <c r="L6969" s="529" t="e">
        <f>#REF!+#REF!+#REF!+#REF!</f>
        <v>#REF!</v>
      </c>
      <c r="M6969" s="530"/>
      <c r="N6969" s="531" t="e">
        <f t="shared" si="455"/>
        <v>#REF!</v>
      </c>
      <c r="O6969" s="531" t="e">
        <f>#REF!+#REF!+E6969+#REF!</f>
        <v>#REF!</v>
      </c>
      <c r="P6969" s="531" t="e">
        <f t="shared" si="448"/>
        <v>#REF!</v>
      </c>
      <c r="R6969" s="532" t="e">
        <f>(#REF!+#REF!+#REF!+#REF!+#REF!+#REF!+F6969+G6969+H6969+#REF!+#REF!+#REF!)-(#REF!+#REF!+E6969+#REF!)+#REF!</f>
        <v>#REF!</v>
      </c>
      <c r="S6969" s="533" t="e">
        <f>((#REF!+#REF!+#REF!+#REF!+#REF!+#REF!+#REF!+#REF!+#REF!+#REF!+#REF!+#REF!)-(#REF!+#REF!+#REF!+#REF!))+#REF!</f>
        <v>#REF!</v>
      </c>
      <c r="T6969" s="532" t="e">
        <f>R6969-#REF!</f>
        <v>#REF!</v>
      </c>
      <c r="U6969" s="532" t="e">
        <f>S6969-#REF!</f>
        <v>#REF!</v>
      </c>
      <c r="V6969" s="534" t="s">
        <v>8348</v>
      </c>
      <c r="W6969" s="535" t="e">
        <f>I6969-#REF!</f>
        <v>#REF!</v>
      </c>
      <c r="X6969" s="535" t="e">
        <f>(K6969/1000000)-#REF!</f>
        <v>#REF!</v>
      </c>
    </row>
    <row r="6970" spans="1:24" s="504" customFormat="1">
      <c r="A6970" s="626">
        <v>112</v>
      </c>
      <c r="B6970" s="524" t="s">
        <v>8349</v>
      </c>
      <c r="C6970" s="630"/>
      <c r="D6970" s="59" t="s">
        <v>7635</v>
      </c>
      <c r="E6970" s="584">
        <f t="shared" si="452"/>
        <v>0</v>
      </c>
      <c r="F6970" s="501"/>
      <c r="G6970" s="515"/>
      <c r="H6970" s="501"/>
      <c r="I6970" s="627"/>
      <c r="J6970" s="528"/>
      <c r="K6970" s="528"/>
      <c r="L6970" s="529"/>
      <c r="M6970" s="530"/>
      <c r="N6970" s="531"/>
      <c r="O6970" s="531"/>
      <c r="P6970" s="531"/>
      <c r="R6970" s="532"/>
      <c r="S6970" s="533"/>
      <c r="T6970" s="532"/>
      <c r="U6970" s="532"/>
      <c r="V6970" s="534"/>
      <c r="W6970" s="535"/>
      <c r="X6970" s="535"/>
    </row>
    <row r="6971" spans="1:24" s="504" customFormat="1">
      <c r="A6971" s="619">
        <v>113</v>
      </c>
      <c r="B6971" s="524" t="s">
        <v>8350</v>
      </c>
      <c r="C6971" s="630"/>
      <c r="D6971" s="59" t="s">
        <v>7635</v>
      </c>
      <c r="E6971" s="584">
        <f t="shared" si="452"/>
        <v>0</v>
      </c>
      <c r="F6971" s="501"/>
      <c r="G6971" s="515"/>
      <c r="H6971" s="501"/>
      <c r="I6971" s="627"/>
      <c r="J6971" s="528"/>
      <c r="K6971" s="528"/>
      <c r="L6971" s="529"/>
      <c r="M6971" s="530"/>
      <c r="N6971" s="531"/>
      <c r="O6971" s="531"/>
      <c r="P6971" s="531"/>
      <c r="R6971" s="532"/>
      <c r="S6971" s="533"/>
      <c r="T6971" s="532"/>
      <c r="U6971" s="532"/>
      <c r="V6971" s="534"/>
      <c r="W6971" s="535"/>
      <c r="X6971" s="535"/>
    </row>
    <row r="6972" spans="1:24" s="504" customFormat="1">
      <c r="A6972" s="626">
        <v>114</v>
      </c>
      <c r="B6972" s="524" t="s">
        <v>8351</v>
      </c>
      <c r="C6972" s="630"/>
      <c r="D6972" s="59" t="s">
        <v>7635</v>
      </c>
      <c r="E6972" s="584">
        <f>F6972+G6972+H6972</f>
        <v>1</v>
      </c>
      <c r="F6972" s="501"/>
      <c r="G6972" s="515">
        <v>1</v>
      </c>
      <c r="H6972" s="501"/>
      <c r="I6972" s="627">
        <v>1</v>
      </c>
      <c r="J6972" s="528">
        <v>52600000</v>
      </c>
      <c r="K6972" s="528">
        <f t="shared" si="454"/>
        <v>52600000</v>
      </c>
      <c r="L6972" s="529" t="e">
        <f>#REF!+#REF!+#REF!+#REF!</f>
        <v>#REF!</v>
      </c>
      <c r="M6972" s="530"/>
      <c r="N6972" s="531" t="e">
        <f t="shared" si="455"/>
        <v>#REF!</v>
      </c>
      <c r="O6972" s="531" t="e">
        <f>#REF!+#REF!+E6972+#REF!</f>
        <v>#REF!</v>
      </c>
      <c r="P6972" s="531" t="e">
        <f t="shared" si="448"/>
        <v>#REF!</v>
      </c>
      <c r="R6972" s="532" t="e">
        <f>(#REF!+#REF!+#REF!+#REF!+#REF!+#REF!+F6972+G6972+H6972+#REF!+#REF!+#REF!)-(#REF!+#REF!+E6972+#REF!)+#REF!</f>
        <v>#REF!</v>
      </c>
      <c r="S6972" s="533" t="e">
        <f>((#REF!+#REF!+#REF!+#REF!+#REF!+#REF!+#REF!+#REF!+#REF!+#REF!+#REF!+#REF!)-(#REF!+#REF!+#REF!+#REF!))+#REF!</f>
        <v>#REF!</v>
      </c>
      <c r="T6972" s="532" t="e">
        <f>R6972-#REF!</f>
        <v>#REF!</v>
      </c>
      <c r="U6972" s="532" t="e">
        <f>S6972-#REF!</f>
        <v>#REF!</v>
      </c>
      <c r="V6972" s="534" t="s">
        <v>8352</v>
      </c>
      <c r="W6972" s="535" t="e">
        <f>I6972-#REF!</f>
        <v>#REF!</v>
      </c>
      <c r="X6972" s="535" t="e">
        <f>(K6972/1000000)-#REF!</f>
        <v>#REF!</v>
      </c>
    </row>
    <row r="6973" spans="1:24" s="504" customFormat="1">
      <c r="A6973" s="626">
        <v>115</v>
      </c>
      <c r="B6973" s="524" t="s">
        <v>8353</v>
      </c>
      <c r="C6973" s="630"/>
      <c r="D6973" s="507" t="s">
        <v>6916</v>
      </c>
      <c r="E6973" s="584">
        <f t="shared" ref="E6973:E6996" si="456">+F6973+G6973+H6973</f>
        <v>0</v>
      </c>
      <c r="F6973" s="501"/>
      <c r="G6973" s="515"/>
      <c r="H6973" s="501"/>
      <c r="I6973" s="627">
        <v>2</v>
      </c>
      <c r="J6973" s="528">
        <v>6000000</v>
      </c>
      <c r="K6973" s="528">
        <f t="shared" si="454"/>
        <v>12000000</v>
      </c>
      <c r="L6973" s="529" t="e">
        <f>#REF!+#REF!+#REF!+#REF!</f>
        <v>#REF!</v>
      </c>
      <c r="M6973" s="530"/>
      <c r="N6973" s="531" t="e">
        <f t="shared" si="455"/>
        <v>#REF!</v>
      </c>
      <c r="O6973" s="531" t="e">
        <f>#REF!+#REF!+E6973+#REF!</f>
        <v>#REF!</v>
      </c>
      <c r="P6973" s="531" t="e">
        <f t="shared" ref="P6973:P6996" si="457">I6973-O6973</f>
        <v>#REF!</v>
      </c>
      <c r="R6973" s="532" t="e">
        <f>(#REF!+#REF!+#REF!+#REF!+#REF!+#REF!+F6973+G6973+H6973+#REF!+#REF!+#REF!)-(#REF!+#REF!+E6973+#REF!)+#REF!</f>
        <v>#REF!</v>
      </c>
      <c r="S6973" s="533" t="e">
        <f>((#REF!+#REF!+#REF!+#REF!+#REF!+#REF!+#REF!+#REF!+#REF!+#REF!+#REF!+#REF!)-(#REF!+#REF!+#REF!+#REF!))+#REF!</f>
        <v>#REF!</v>
      </c>
      <c r="T6973" s="532" t="e">
        <f>R6973-#REF!</f>
        <v>#REF!</v>
      </c>
      <c r="U6973" s="532" t="e">
        <f>S6973-#REF!</f>
        <v>#REF!</v>
      </c>
      <c r="V6973" s="534" t="s">
        <v>8354</v>
      </c>
      <c r="W6973" s="535" t="e">
        <f>I6973-#REF!</f>
        <v>#REF!</v>
      </c>
      <c r="X6973" s="535" t="e">
        <f>(K6973/1000000)-#REF!</f>
        <v>#REF!</v>
      </c>
    </row>
    <row r="6974" spans="1:24" s="504" customFormat="1">
      <c r="A6974" s="626">
        <v>116</v>
      </c>
      <c r="B6974" s="524" t="s">
        <v>8355</v>
      </c>
      <c r="C6974" s="630"/>
      <c r="D6974" s="59" t="s">
        <v>4450</v>
      </c>
      <c r="E6974" s="584">
        <f t="shared" si="456"/>
        <v>0</v>
      </c>
      <c r="F6974" s="501"/>
      <c r="G6974" s="515"/>
      <c r="H6974" s="501"/>
      <c r="I6974" s="627">
        <v>1</v>
      </c>
      <c r="J6974" s="528">
        <v>8000000</v>
      </c>
      <c r="K6974" s="528">
        <f t="shared" si="454"/>
        <v>8000000</v>
      </c>
      <c r="L6974" s="529" t="e">
        <f>#REF!+#REF!+#REF!+#REF!</f>
        <v>#REF!</v>
      </c>
      <c r="M6974" s="530"/>
      <c r="N6974" s="531" t="e">
        <f t="shared" si="455"/>
        <v>#REF!</v>
      </c>
      <c r="O6974" s="531" t="e">
        <f>#REF!+#REF!+E6974+#REF!</f>
        <v>#REF!</v>
      </c>
      <c r="P6974" s="531" t="e">
        <f t="shared" si="457"/>
        <v>#REF!</v>
      </c>
      <c r="R6974" s="532" t="e">
        <f>(#REF!+#REF!+#REF!+#REF!+#REF!+#REF!+F6974+G6974+H6974+#REF!+#REF!+#REF!)-(#REF!+#REF!+E6974+#REF!)+#REF!</f>
        <v>#REF!</v>
      </c>
      <c r="S6974" s="533" t="e">
        <f>((#REF!+#REF!+#REF!+#REF!+#REF!+#REF!+#REF!+#REF!+#REF!+#REF!+#REF!+#REF!)-(#REF!+#REF!+#REF!+#REF!))+#REF!</f>
        <v>#REF!</v>
      </c>
      <c r="T6974" s="532" t="e">
        <f>R6974-#REF!</f>
        <v>#REF!</v>
      </c>
      <c r="U6974" s="532" t="e">
        <f>S6974-#REF!</f>
        <v>#REF!</v>
      </c>
      <c r="V6974" s="534" t="s">
        <v>8356</v>
      </c>
      <c r="W6974" s="535" t="e">
        <f>I6974-#REF!</f>
        <v>#REF!</v>
      </c>
      <c r="X6974" s="535" t="e">
        <f>(K6974/1000000)-#REF!</f>
        <v>#REF!</v>
      </c>
    </row>
    <row r="6975" spans="1:24" s="504" customFormat="1">
      <c r="A6975" s="619">
        <v>117</v>
      </c>
      <c r="B6975" s="524" t="s">
        <v>8357</v>
      </c>
      <c r="C6975" s="630"/>
      <c r="D6975" s="59" t="s">
        <v>4450</v>
      </c>
      <c r="E6975" s="584">
        <f t="shared" si="456"/>
        <v>0</v>
      </c>
      <c r="F6975" s="501"/>
      <c r="G6975" s="515"/>
      <c r="H6975" s="501"/>
      <c r="I6975" s="627">
        <v>8</v>
      </c>
      <c r="J6975" s="528">
        <v>25000</v>
      </c>
      <c r="K6975" s="528">
        <f>I6975*J6975</f>
        <v>200000</v>
      </c>
      <c r="L6975" s="529" t="e">
        <f>#REF!+#REF!+#REF!+#REF!</f>
        <v>#REF!</v>
      </c>
      <c r="M6975" s="530"/>
      <c r="N6975" s="531" t="e">
        <f t="shared" si="455"/>
        <v>#REF!</v>
      </c>
      <c r="O6975" s="531" t="e">
        <f>#REF!+#REF!+E6975+#REF!</f>
        <v>#REF!</v>
      </c>
      <c r="P6975" s="531" t="e">
        <f t="shared" si="457"/>
        <v>#REF!</v>
      </c>
      <c r="R6975" s="532" t="e">
        <f>(#REF!+#REF!+#REF!+#REF!+#REF!+#REF!+F6975+G6975+H6975+#REF!+#REF!+#REF!)-(#REF!+#REF!+E6975+#REF!)+#REF!</f>
        <v>#REF!</v>
      </c>
      <c r="S6975" s="533" t="e">
        <f>((#REF!+#REF!+#REF!+#REF!+#REF!+#REF!+#REF!+#REF!+#REF!+#REF!+#REF!+#REF!)-(#REF!+#REF!+#REF!+#REF!))+#REF!</f>
        <v>#REF!</v>
      </c>
      <c r="T6975" s="532" t="e">
        <f>R6975-#REF!</f>
        <v>#REF!</v>
      </c>
      <c r="U6975" s="532" t="e">
        <f>S6975-#REF!</f>
        <v>#REF!</v>
      </c>
      <c r="V6975" s="534" t="s">
        <v>8224</v>
      </c>
      <c r="W6975" s="535" t="e">
        <f>I6975-#REF!</f>
        <v>#REF!</v>
      </c>
      <c r="X6975" s="535" t="e">
        <f>(K6975/1000000)-#REF!</f>
        <v>#REF!</v>
      </c>
    </row>
    <row r="6976" spans="1:24" s="504" customFormat="1">
      <c r="A6976" s="626">
        <v>118</v>
      </c>
      <c r="B6976" s="524" t="s">
        <v>8358</v>
      </c>
      <c r="C6976" s="630"/>
      <c r="D6976" s="59" t="s">
        <v>4450</v>
      </c>
      <c r="E6976" s="584">
        <f t="shared" si="456"/>
        <v>0</v>
      </c>
      <c r="F6976" s="501"/>
      <c r="G6976" s="515"/>
      <c r="H6976" s="501"/>
      <c r="I6976" s="627">
        <v>6</v>
      </c>
      <c r="J6976" s="528">
        <v>30000</v>
      </c>
      <c r="K6976" s="528">
        <f>I6976*J6976</f>
        <v>180000</v>
      </c>
      <c r="L6976" s="529" t="e">
        <f>#REF!+#REF!+#REF!+#REF!</f>
        <v>#REF!</v>
      </c>
      <c r="M6976" s="530"/>
      <c r="N6976" s="531" t="e">
        <f t="shared" si="455"/>
        <v>#REF!</v>
      </c>
      <c r="O6976" s="531" t="e">
        <f>#REF!+#REF!+E6976+#REF!</f>
        <v>#REF!</v>
      </c>
      <c r="P6976" s="531" t="e">
        <f t="shared" si="457"/>
        <v>#REF!</v>
      </c>
      <c r="R6976" s="532" t="e">
        <f>(#REF!+#REF!+#REF!+#REF!+#REF!+#REF!+F6976+G6976+H6976+#REF!+#REF!+#REF!)-(#REF!+#REF!+E6976+#REF!)+#REF!</f>
        <v>#REF!</v>
      </c>
      <c r="S6976" s="533" t="e">
        <f>((#REF!+#REF!+#REF!+#REF!+#REF!+#REF!+#REF!+#REF!+#REF!+#REF!+#REF!+#REF!)-(#REF!+#REF!+#REF!+#REF!))+#REF!</f>
        <v>#REF!</v>
      </c>
      <c r="T6976" s="532" t="e">
        <f>R6976-#REF!</f>
        <v>#REF!</v>
      </c>
      <c r="U6976" s="532" t="e">
        <f>S6976-#REF!</f>
        <v>#REF!</v>
      </c>
      <c r="V6976" s="534" t="s">
        <v>8359</v>
      </c>
      <c r="W6976" s="535" t="e">
        <f>I6976-#REF!</f>
        <v>#REF!</v>
      </c>
      <c r="X6976" s="535" t="e">
        <f>(K6976/1000000)-#REF!</f>
        <v>#REF!</v>
      </c>
    </row>
    <row r="6977" spans="1:24" s="504" customFormat="1">
      <c r="A6977" s="626">
        <v>119</v>
      </c>
      <c r="B6977" s="524" t="s">
        <v>8360</v>
      </c>
      <c r="C6977" s="630"/>
      <c r="D6977" s="59" t="s">
        <v>4450</v>
      </c>
      <c r="E6977" s="584">
        <f t="shared" si="456"/>
        <v>10</v>
      </c>
      <c r="F6977" s="501"/>
      <c r="G6977" s="515">
        <v>10</v>
      </c>
      <c r="H6977" s="501"/>
      <c r="I6977" s="627">
        <v>20</v>
      </c>
      <c r="J6977" s="528">
        <v>350000</v>
      </c>
      <c r="K6977" s="528">
        <f t="shared" si="454"/>
        <v>7000000</v>
      </c>
      <c r="L6977" s="529" t="e">
        <f>#REF!+#REF!+#REF!+#REF!</f>
        <v>#REF!</v>
      </c>
      <c r="M6977" s="530"/>
      <c r="N6977" s="531" t="e">
        <f t="shared" si="455"/>
        <v>#REF!</v>
      </c>
      <c r="O6977" s="531" t="e">
        <f>#REF!+#REF!+E6977+#REF!</f>
        <v>#REF!</v>
      </c>
      <c r="P6977" s="531" t="e">
        <f t="shared" si="457"/>
        <v>#REF!</v>
      </c>
      <c r="R6977" s="532" t="e">
        <f>(#REF!+#REF!+#REF!+#REF!+#REF!+#REF!+F6977+G6977+H6977+#REF!+#REF!+#REF!)-(#REF!+#REF!+E6977+#REF!)+#REF!</f>
        <v>#REF!</v>
      </c>
      <c r="S6977" s="533" t="e">
        <f>((#REF!+#REF!+#REF!+#REF!+#REF!+#REF!+#REF!+#REF!+#REF!+#REF!+#REF!+#REF!)-(#REF!+#REF!+#REF!+#REF!))+#REF!</f>
        <v>#REF!</v>
      </c>
      <c r="T6977" s="532" t="e">
        <f>R6977-#REF!</f>
        <v>#REF!</v>
      </c>
      <c r="U6977" s="532" t="e">
        <f>S6977-#REF!</f>
        <v>#REF!</v>
      </c>
      <c r="V6977" s="534" t="s">
        <v>8361</v>
      </c>
      <c r="W6977" s="535" t="e">
        <f>I6977-#REF!</f>
        <v>#REF!</v>
      </c>
      <c r="X6977" s="535" t="e">
        <f>(K6977/1000000)-#REF!</f>
        <v>#REF!</v>
      </c>
    </row>
    <row r="6978" spans="1:24" s="504" customFormat="1">
      <c r="A6978" s="626">
        <v>120</v>
      </c>
      <c r="B6978" s="524" t="s">
        <v>8362</v>
      </c>
      <c r="C6978" s="630"/>
      <c r="D6978" s="59" t="s">
        <v>7635</v>
      </c>
      <c r="E6978" s="584">
        <f t="shared" si="456"/>
        <v>0</v>
      </c>
      <c r="F6978" s="501"/>
      <c r="G6978" s="515"/>
      <c r="H6978" s="501"/>
      <c r="I6978" s="627"/>
      <c r="J6978" s="528"/>
      <c r="K6978" s="528"/>
      <c r="L6978" s="529"/>
      <c r="M6978" s="530"/>
      <c r="N6978" s="531"/>
      <c r="O6978" s="531"/>
      <c r="P6978" s="531"/>
      <c r="R6978" s="532"/>
      <c r="S6978" s="533"/>
      <c r="T6978" s="532"/>
      <c r="U6978" s="532"/>
      <c r="V6978" s="534"/>
      <c r="W6978" s="535"/>
      <c r="X6978" s="535"/>
    </row>
    <row r="6979" spans="1:24" s="504" customFormat="1">
      <c r="A6979" s="619">
        <v>121</v>
      </c>
      <c r="B6979" s="524" t="s">
        <v>8363</v>
      </c>
      <c r="C6979" s="630"/>
      <c r="D6979" s="59" t="s">
        <v>7635</v>
      </c>
      <c r="E6979" s="584">
        <f t="shared" si="456"/>
        <v>0</v>
      </c>
      <c r="F6979" s="501"/>
      <c r="G6979" s="515"/>
      <c r="H6979" s="501"/>
      <c r="I6979" s="627"/>
      <c r="J6979" s="528"/>
      <c r="K6979" s="528"/>
      <c r="L6979" s="529"/>
      <c r="M6979" s="530"/>
      <c r="N6979" s="531"/>
      <c r="O6979" s="531"/>
      <c r="P6979" s="531"/>
      <c r="R6979" s="532"/>
      <c r="S6979" s="533"/>
      <c r="T6979" s="532"/>
      <c r="U6979" s="532"/>
      <c r="V6979" s="534"/>
      <c r="W6979" s="535"/>
      <c r="X6979" s="535"/>
    </row>
    <row r="6980" spans="1:24" s="504" customFormat="1">
      <c r="A6980" s="626">
        <v>122</v>
      </c>
      <c r="B6980" s="524" t="s">
        <v>8364</v>
      </c>
      <c r="C6980" s="630"/>
      <c r="D6980" s="59" t="s">
        <v>4450</v>
      </c>
      <c r="E6980" s="584">
        <f t="shared" si="456"/>
        <v>10</v>
      </c>
      <c r="F6980" s="501"/>
      <c r="G6980" s="515">
        <v>10</v>
      </c>
      <c r="H6980" s="501"/>
      <c r="I6980" s="627">
        <v>20</v>
      </c>
      <c r="J6980" s="528">
        <v>330000</v>
      </c>
      <c r="K6980" s="528">
        <f t="shared" si="454"/>
        <v>6600000</v>
      </c>
      <c r="L6980" s="529" t="e">
        <f>#REF!+#REF!+#REF!+#REF!</f>
        <v>#REF!</v>
      </c>
      <c r="M6980" s="530"/>
      <c r="N6980" s="531" t="e">
        <f t="shared" si="455"/>
        <v>#REF!</v>
      </c>
      <c r="O6980" s="531" t="e">
        <f>#REF!+#REF!+E6980+#REF!</f>
        <v>#REF!</v>
      </c>
      <c r="P6980" s="531" t="e">
        <f t="shared" si="457"/>
        <v>#REF!</v>
      </c>
      <c r="R6980" s="532" t="e">
        <f>(#REF!+#REF!+#REF!+#REF!+#REF!+#REF!+F6980+G6980+H6980+#REF!+#REF!+#REF!)-(#REF!+#REF!+E6980+#REF!)+#REF!</f>
        <v>#REF!</v>
      </c>
      <c r="S6980" s="533" t="e">
        <f>((#REF!+#REF!+#REF!+#REF!+#REF!+#REF!+#REF!+#REF!+#REF!+#REF!+#REF!+#REF!)-(#REF!+#REF!+#REF!+#REF!))+#REF!</f>
        <v>#REF!</v>
      </c>
      <c r="T6980" s="532" t="e">
        <f>R6980-#REF!</f>
        <v>#REF!</v>
      </c>
      <c r="U6980" s="532" t="e">
        <f>S6980-#REF!</f>
        <v>#REF!</v>
      </c>
      <c r="V6980" s="534" t="s">
        <v>8365</v>
      </c>
      <c r="W6980" s="535" t="e">
        <f>I6980-#REF!</f>
        <v>#REF!</v>
      </c>
      <c r="X6980" s="535" t="e">
        <f>(K6980/1000000)-#REF!</f>
        <v>#REF!</v>
      </c>
    </row>
    <row r="6981" spans="1:24" s="504" customFormat="1">
      <c r="A6981" s="626">
        <v>123</v>
      </c>
      <c r="B6981" s="524" t="s">
        <v>8366</v>
      </c>
      <c r="C6981" s="630"/>
      <c r="D6981" s="507" t="s">
        <v>6916</v>
      </c>
      <c r="E6981" s="584">
        <f t="shared" si="456"/>
        <v>0</v>
      </c>
      <c r="F6981" s="501"/>
      <c r="G6981" s="515"/>
      <c r="H6981" s="501"/>
      <c r="I6981" s="627">
        <v>1</v>
      </c>
      <c r="J6981" s="528">
        <v>4000000</v>
      </c>
      <c r="K6981" s="528">
        <f t="shared" si="454"/>
        <v>4000000</v>
      </c>
      <c r="L6981" s="529" t="e">
        <f>#REF!+#REF!+#REF!+#REF!</f>
        <v>#REF!</v>
      </c>
      <c r="M6981" s="530"/>
      <c r="N6981" s="531" t="e">
        <f t="shared" si="455"/>
        <v>#REF!</v>
      </c>
      <c r="O6981" s="531" t="e">
        <f>#REF!+#REF!+E6981+#REF!</f>
        <v>#REF!</v>
      </c>
      <c r="P6981" s="531" t="e">
        <f t="shared" si="457"/>
        <v>#REF!</v>
      </c>
      <c r="R6981" s="532" t="e">
        <f>(#REF!+#REF!+#REF!+#REF!+#REF!+#REF!+F6981+G6981+H6981+#REF!+#REF!+#REF!)-(#REF!+#REF!+E6981+#REF!)+#REF!</f>
        <v>#REF!</v>
      </c>
      <c r="S6981" s="533" t="e">
        <f>((#REF!+#REF!+#REF!+#REF!+#REF!+#REF!+#REF!+#REF!+#REF!+#REF!+#REF!+#REF!)-(#REF!+#REF!+#REF!+#REF!))+#REF!</f>
        <v>#REF!</v>
      </c>
      <c r="T6981" s="532" t="e">
        <f>R6981-#REF!</f>
        <v>#REF!</v>
      </c>
      <c r="U6981" s="532" t="e">
        <f>S6981-#REF!</f>
        <v>#REF!</v>
      </c>
      <c r="V6981" s="534" t="s">
        <v>8367</v>
      </c>
      <c r="W6981" s="535" t="e">
        <f>I6981-#REF!</f>
        <v>#REF!</v>
      </c>
      <c r="X6981" s="535" t="e">
        <f>(K6981/1000000)-#REF!</f>
        <v>#REF!</v>
      </c>
    </row>
    <row r="6982" spans="1:24" s="504" customFormat="1">
      <c r="A6982" s="626">
        <v>124</v>
      </c>
      <c r="B6982" s="524" t="s">
        <v>8368</v>
      </c>
      <c r="C6982" s="524"/>
      <c r="D6982" s="59" t="s">
        <v>4450</v>
      </c>
      <c r="E6982" s="584">
        <f t="shared" si="456"/>
        <v>0</v>
      </c>
      <c r="F6982" s="501"/>
      <c r="G6982" s="515"/>
      <c r="H6982" s="501"/>
      <c r="I6982" s="627">
        <v>20</v>
      </c>
      <c r="J6982" s="528">
        <v>2500000</v>
      </c>
      <c r="K6982" s="528">
        <f t="shared" si="454"/>
        <v>50000000</v>
      </c>
      <c r="L6982" s="529" t="e">
        <f>#REF!+#REF!+#REF!+#REF!</f>
        <v>#REF!</v>
      </c>
      <c r="M6982" s="530"/>
      <c r="N6982" s="531" t="e">
        <f t="shared" si="455"/>
        <v>#REF!</v>
      </c>
      <c r="O6982" s="531" t="e">
        <f>#REF!+#REF!+E6982+#REF!</f>
        <v>#REF!</v>
      </c>
      <c r="P6982" s="531" t="e">
        <f t="shared" si="457"/>
        <v>#REF!</v>
      </c>
      <c r="R6982" s="532" t="e">
        <f>(#REF!+#REF!+#REF!+#REF!+#REF!+#REF!+F6982+G6982+H6982+#REF!+#REF!+#REF!)-(#REF!+#REF!+E6982+#REF!)+#REF!</f>
        <v>#REF!</v>
      </c>
      <c r="S6982" s="533" t="e">
        <f>((#REF!+#REF!+#REF!+#REF!+#REF!+#REF!+#REF!+#REF!+#REF!+#REF!+#REF!+#REF!)-(#REF!+#REF!+#REF!+#REF!))+#REF!</f>
        <v>#REF!</v>
      </c>
      <c r="T6982" s="532" t="e">
        <f>R6982-#REF!</f>
        <v>#REF!</v>
      </c>
      <c r="U6982" s="532" t="e">
        <f>S6982-#REF!</f>
        <v>#REF!</v>
      </c>
      <c r="V6982" s="534" t="s">
        <v>8369</v>
      </c>
      <c r="W6982" s="535" t="e">
        <f>I6982-#REF!</f>
        <v>#REF!</v>
      </c>
      <c r="X6982" s="535" t="e">
        <f>(K6982/1000000)-#REF!</f>
        <v>#REF!</v>
      </c>
    </row>
    <row r="6983" spans="1:24" s="504" customFormat="1">
      <c r="A6983" s="619">
        <v>125</v>
      </c>
      <c r="B6983" s="524" t="s">
        <v>8370</v>
      </c>
      <c r="C6983" s="630"/>
      <c r="D6983" s="59" t="s">
        <v>4450</v>
      </c>
      <c r="E6983" s="584">
        <f t="shared" si="456"/>
        <v>20</v>
      </c>
      <c r="F6983" s="501"/>
      <c r="G6983" s="515">
        <v>20</v>
      </c>
      <c r="H6983" s="501"/>
      <c r="I6983" s="627">
        <v>50</v>
      </c>
      <c r="J6983" s="528">
        <v>250000</v>
      </c>
      <c r="K6983" s="528">
        <f t="shared" si="454"/>
        <v>12500000</v>
      </c>
      <c r="L6983" s="529" t="e">
        <f>#REF!+#REF!+#REF!+#REF!</f>
        <v>#REF!</v>
      </c>
      <c r="M6983" s="530"/>
      <c r="N6983" s="531" t="e">
        <f t="shared" si="455"/>
        <v>#REF!</v>
      </c>
      <c r="O6983" s="531" t="e">
        <f>#REF!+#REF!+E6983+#REF!</f>
        <v>#REF!</v>
      </c>
      <c r="P6983" s="531" t="e">
        <f t="shared" si="457"/>
        <v>#REF!</v>
      </c>
      <c r="R6983" s="532" t="e">
        <f>(#REF!+#REF!+#REF!+#REF!+#REF!+#REF!+F6983+G6983+H6983+#REF!+#REF!+#REF!)-(#REF!+#REF!+E6983+#REF!)+#REF!</f>
        <v>#REF!</v>
      </c>
      <c r="S6983" s="533" t="e">
        <f>((#REF!+#REF!+#REF!+#REF!+#REF!+#REF!+#REF!+#REF!+#REF!+#REF!+#REF!+#REF!)-(#REF!+#REF!+#REF!+#REF!))+#REF!</f>
        <v>#REF!</v>
      </c>
      <c r="T6983" s="532" t="e">
        <f>R6983-#REF!</f>
        <v>#REF!</v>
      </c>
      <c r="U6983" s="532" t="e">
        <f>S6983-#REF!</f>
        <v>#REF!</v>
      </c>
      <c r="V6983" s="534" t="s">
        <v>8371</v>
      </c>
      <c r="W6983" s="535" t="e">
        <f>I6983-#REF!</f>
        <v>#REF!</v>
      </c>
      <c r="X6983" s="535" t="e">
        <f>(K6983/1000000)-#REF!</f>
        <v>#REF!</v>
      </c>
    </row>
    <row r="6984" spans="1:24" s="504" customFormat="1">
      <c r="A6984" s="626">
        <v>126</v>
      </c>
      <c r="B6984" s="524" t="s">
        <v>8372</v>
      </c>
      <c r="C6984" s="630"/>
      <c r="D6984" s="59" t="s">
        <v>4450</v>
      </c>
      <c r="E6984" s="584">
        <f t="shared" si="456"/>
        <v>25</v>
      </c>
      <c r="F6984" s="501"/>
      <c r="G6984" s="515">
        <v>25</v>
      </c>
      <c r="H6984" s="501"/>
      <c r="I6984" s="627">
        <v>50</v>
      </c>
      <c r="J6984" s="528">
        <v>7000</v>
      </c>
      <c r="K6984" s="528">
        <f t="shared" si="454"/>
        <v>350000</v>
      </c>
      <c r="L6984" s="529" t="e">
        <f>#REF!+#REF!+#REF!+#REF!</f>
        <v>#REF!</v>
      </c>
      <c r="M6984" s="530"/>
      <c r="N6984" s="531" t="e">
        <f t="shared" si="455"/>
        <v>#REF!</v>
      </c>
      <c r="O6984" s="531" t="e">
        <f>#REF!+#REF!+E6984+#REF!</f>
        <v>#REF!</v>
      </c>
      <c r="P6984" s="531" t="e">
        <f t="shared" si="457"/>
        <v>#REF!</v>
      </c>
      <c r="R6984" s="532" t="e">
        <f>(#REF!+#REF!+#REF!+#REF!+#REF!+#REF!+F6984+G6984+H6984+#REF!+#REF!+#REF!)-(#REF!+#REF!+E6984+#REF!)+#REF!</f>
        <v>#REF!</v>
      </c>
      <c r="S6984" s="533" t="e">
        <f>((#REF!+#REF!+#REF!+#REF!+#REF!+#REF!+#REF!+#REF!+#REF!+#REF!+#REF!+#REF!)-(#REF!+#REF!+#REF!+#REF!))+#REF!</f>
        <v>#REF!</v>
      </c>
      <c r="T6984" s="532" t="e">
        <f>R6984-#REF!</f>
        <v>#REF!</v>
      </c>
      <c r="U6984" s="532" t="e">
        <f>S6984-#REF!</f>
        <v>#REF!</v>
      </c>
      <c r="V6984" s="534" t="s">
        <v>8373</v>
      </c>
      <c r="W6984" s="535" t="e">
        <f>I6984-#REF!</f>
        <v>#REF!</v>
      </c>
      <c r="X6984" s="535" t="e">
        <f>(K6984/1000000)-#REF!</f>
        <v>#REF!</v>
      </c>
    </row>
    <row r="6985" spans="1:24" s="504" customFormat="1">
      <c r="A6985" s="626">
        <v>127</v>
      </c>
      <c r="B6985" s="524" t="s">
        <v>8374</v>
      </c>
      <c r="C6985" s="524"/>
      <c r="D6985" s="59" t="s">
        <v>4450</v>
      </c>
      <c r="E6985" s="584">
        <f t="shared" si="456"/>
        <v>0</v>
      </c>
      <c r="F6985" s="501"/>
      <c r="G6985" s="515"/>
      <c r="H6985" s="501"/>
      <c r="I6985" s="627">
        <v>1</v>
      </c>
      <c r="J6985" s="528">
        <v>2500000</v>
      </c>
      <c r="K6985" s="528">
        <f t="shared" si="454"/>
        <v>2500000</v>
      </c>
      <c r="L6985" s="529" t="e">
        <f>#REF!+#REF!+#REF!+#REF!</f>
        <v>#REF!</v>
      </c>
      <c r="M6985" s="530"/>
      <c r="N6985" s="531" t="e">
        <f t="shared" si="455"/>
        <v>#REF!</v>
      </c>
      <c r="O6985" s="531" t="e">
        <f>#REF!+#REF!+E6985+#REF!</f>
        <v>#REF!</v>
      </c>
      <c r="P6985" s="531" t="e">
        <f t="shared" si="457"/>
        <v>#REF!</v>
      </c>
      <c r="R6985" s="532" t="e">
        <f>(#REF!+#REF!+#REF!+#REF!+#REF!+#REF!+F6985+G6985+H6985+#REF!+#REF!+#REF!)-(#REF!+#REF!+E6985+#REF!)+#REF!</f>
        <v>#REF!</v>
      </c>
      <c r="S6985" s="533" t="e">
        <f>((#REF!+#REF!+#REF!+#REF!+#REF!+#REF!+#REF!+#REF!+#REF!+#REF!+#REF!+#REF!)-(#REF!+#REF!+#REF!+#REF!))+#REF!</f>
        <v>#REF!</v>
      </c>
      <c r="T6985" s="532" t="e">
        <f>R6985-#REF!</f>
        <v>#REF!</v>
      </c>
      <c r="U6985" s="532" t="e">
        <f>S6985-#REF!</f>
        <v>#REF!</v>
      </c>
      <c r="V6985" s="534" t="s">
        <v>8375</v>
      </c>
      <c r="W6985" s="535" t="e">
        <f>I6985-#REF!</f>
        <v>#REF!</v>
      </c>
      <c r="X6985" s="535" t="e">
        <f>(K6985/1000000)-#REF!</f>
        <v>#REF!</v>
      </c>
    </row>
    <row r="6986" spans="1:24" s="504" customFormat="1">
      <c r="A6986" s="626">
        <v>128</v>
      </c>
      <c r="B6986" s="524" t="s">
        <v>8376</v>
      </c>
      <c r="C6986" s="524"/>
      <c r="D6986" s="59" t="s">
        <v>4450</v>
      </c>
      <c r="E6986" s="584">
        <f t="shared" si="456"/>
        <v>0</v>
      </c>
      <c r="F6986" s="501"/>
      <c r="G6986" s="515"/>
      <c r="H6986" s="501"/>
      <c r="I6986" s="627">
        <v>1</v>
      </c>
      <c r="J6986" s="528">
        <v>4000000</v>
      </c>
      <c r="K6986" s="528">
        <f>I6986*J6986</f>
        <v>4000000</v>
      </c>
      <c r="L6986" s="529" t="e">
        <f>#REF!+#REF!+#REF!+#REF!</f>
        <v>#REF!</v>
      </c>
      <c r="M6986" s="530"/>
      <c r="N6986" s="531" t="e">
        <f t="shared" si="455"/>
        <v>#REF!</v>
      </c>
      <c r="O6986" s="531" t="e">
        <f>#REF!+#REF!+E6986+#REF!</f>
        <v>#REF!</v>
      </c>
      <c r="P6986" s="531" t="e">
        <f t="shared" si="457"/>
        <v>#REF!</v>
      </c>
      <c r="R6986" s="532" t="e">
        <f>(#REF!+#REF!+#REF!+#REF!+#REF!+#REF!+F6986+G6986+H6986+#REF!+#REF!+#REF!)-(#REF!+#REF!+E6986+#REF!)+#REF!</f>
        <v>#REF!</v>
      </c>
      <c r="S6986" s="533" t="e">
        <f>((#REF!+#REF!+#REF!+#REF!+#REF!+#REF!+#REF!+#REF!+#REF!+#REF!+#REF!+#REF!)-(#REF!+#REF!+#REF!+#REF!))+#REF!</f>
        <v>#REF!</v>
      </c>
      <c r="T6986" s="532" t="e">
        <f>R6986-#REF!</f>
        <v>#REF!</v>
      </c>
      <c r="U6986" s="532" t="e">
        <f>S6986-#REF!</f>
        <v>#REF!</v>
      </c>
      <c r="V6986" s="534" t="s">
        <v>8296</v>
      </c>
      <c r="W6986" s="535" t="e">
        <f>I6986-#REF!</f>
        <v>#REF!</v>
      </c>
      <c r="X6986" s="535" t="e">
        <f>(K6986/1000000)-#REF!</f>
        <v>#REF!</v>
      </c>
    </row>
    <row r="6987" spans="1:24" s="504" customFormat="1">
      <c r="A6987" s="619">
        <v>129</v>
      </c>
      <c r="B6987" s="524" t="s">
        <v>8377</v>
      </c>
      <c r="C6987" s="524"/>
      <c r="D6987" s="59" t="s">
        <v>4450</v>
      </c>
      <c r="E6987" s="584">
        <f t="shared" si="456"/>
        <v>0</v>
      </c>
      <c r="F6987" s="501"/>
      <c r="G6987" s="515"/>
      <c r="H6987" s="501"/>
      <c r="I6987" s="627">
        <v>10</v>
      </c>
      <c r="J6987" s="528">
        <v>3500000</v>
      </c>
      <c r="K6987" s="528">
        <f>I6987*J6987</f>
        <v>35000000</v>
      </c>
      <c r="L6987" s="529" t="e">
        <f>#REF!+#REF!+#REF!+#REF!</f>
        <v>#REF!</v>
      </c>
      <c r="M6987" s="530"/>
      <c r="N6987" s="531" t="e">
        <f t="shared" si="455"/>
        <v>#REF!</v>
      </c>
      <c r="O6987" s="531" t="e">
        <f>#REF!+#REF!+E6987+#REF!</f>
        <v>#REF!</v>
      </c>
      <c r="P6987" s="531" t="e">
        <f t="shared" si="457"/>
        <v>#REF!</v>
      </c>
      <c r="R6987" s="532" t="e">
        <f>(#REF!+#REF!+#REF!+#REF!+#REF!+#REF!+F6987+G6987+H6987+#REF!+#REF!+#REF!)-(#REF!+#REF!+E6987+#REF!)+#REF!</f>
        <v>#REF!</v>
      </c>
      <c r="S6987" s="533" t="e">
        <f>((#REF!+#REF!+#REF!+#REF!+#REF!+#REF!+#REF!+#REF!+#REF!+#REF!+#REF!+#REF!)-(#REF!+#REF!+#REF!+#REF!))+#REF!</f>
        <v>#REF!</v>
      </c>
      <c r="T6987" s="532" t="e">
        <f>R6987-#REF!</f>
        <v>#REF!</v>
      </c>
      <c r="U6987" s="532" t="e">
        <f>S6987-#REF!</f>
        <v>#REF!</v>
      </c>
      <c r="V6987" s="534" t="s">
        <v>8378</v>
      </c>
      <c r="W6987" s="535" t="e">
        <f>I6987-#REF!</f>
        <v>#REF!</v>
      </c>
      <c r="X6987" s="535" t="e">
        <f>(K6987/1000000)-#REF!</f>
        <v>#REF!</v>
      </c>
    </row>
    <row r="6988" spans="1:24" s="504" customFormat="1">
      <c r="A6988" s="626">
        <v>130</v>
      </c>
      <c r="B6988" s="524" t="s">
        <v>8379</v>
      </c>
      <c r="C6988" s="524"/>
      <c r="D6988" s="59" t="s">
        <v>4450</v>
      </c>
      <c r="E6988" s="584">
        <f t="shared" si="456"/>
        <v>9</v>
      </c>
      <c r="F6988" s="501"/>
      <c r="G6988" s="515">
        <v>9</v>
      </c>
      <c r="H6988" s="501"/>
      <c r="I6988" s="627"/>
      <c r="J6988" s="528"/>
      <c r="K6988" s="528"/>
      <c r="L6988" s="529"/>
      <c r="M6988" s="530"/>
      <c r="N6988" s="531"/>
      <c r="O6988" s="531"/>
      <c r="P6988" s="531"/>
      <c r="R6988" s="532"/>
      <c r="S6988" s="533"/>
      <c r="T6988" s="532"/>
      <c r="U6988" s="532"/>
      <c r="V6988" s="534"/>
      <c r="W6988" s="535"/>
      <c r="X6988" s="535"/>
    </row>
    <row r="6989" spans="1:24" s="504" customFormat="1">
      <c r="A6989" s="626">
        <v>131</v>
      </c>
      <c r="B6989" s="524" t="s">
        <v>8380</v>
      </c>
      <c r="C6989" s="524"/>
      <c r="D6989" s="59" t="s">
        <v>4450</v>
      </c>
      <c r="E6989" s="584">
        <f t="shared" si="456"/>
        <v>0</v>
      </c>
      <c r="F6989" s="501"/>
      <c r="G6989" s="515"/>
      <c r="H6989" s="501"/>
      <c r="I6989" s="627"/>
      <c r="J6989" s="528"/>
      <c r="K6989" s="528"/>
      <c r="L6989" s="529"/>
      <c r="M6989" s="530"/>
      <c r="N6989" s="531"/>
      <c r="O6989" s="531"/>
      <c r="P6989" s="531"/>
      <c r="R6989" s="532"/>
      <c r="S6989" s="533"/>
      <c r="T6989" s="532"/>
      <c r="U6989" s="532"/>
      <c r="V6989" s="534"/>
      <c r="W6989" s="535"/>
      <c r="X6989" s="535"/>
    </row>
    <row r="6990" spans="1:24" s="504" customFormat="1">
      <c r="A6990" s="626">
        <v>132</v>
      </c>
      <c r="B6990" s="524" t="s">
        <v>8381</v>
      </c>
      <c r="C6990" s="524"/>
      <c r="D6990" s="59" t="s">
        <v>4450</v>
      </c>
      <c r="E6990" s="584">
        <f t="shared" si="456"/>
        <v>5</v>
      </c>
      <c r="F6990" s="501"/>
      <c r="G6990" s="515">
        <v>5</v>
      </c>
      <c r="H6990" s="501"/>
      <c r="I6990" s="627"/>
      <c r="J6990" s="528"/>
      <c r="K6990" s="528"/>
      <c r="L6990" s="529"/>
      <c r="M6990" s="530"/>
      <c r="N6990" s="531"/>
      <c r="O6990" s="531"/>
      <c r="P6990" s="531"/>
      <c r="R6990" s="532"/>
      <c r="S6990" s="533"/>
      <c r="T6990" s="532"/>
      <c r="U6990" s="532"/>
      <c r="V6990" s="534"/>
      <c r="W6990" s="535"/>
      <c r="X6990" s="535"/>
    </row>
    <row r="6991" spans="1:24" s="504" customFormat="1">
      <c r="A6991" s="619">
        <v>133</v>
      </c>
      <c r="B6991" s="524" t="s">
        <v>8382</v>
      </c>
      <c r="C6991" s="524"/>
      <c r="D6991" s="59" t="s">
        <v>2034</v>
      </c>
      <c r="E6991" s="584">
        <f t="shared" si="456"/>
        <v>0</v>
      </c>
      <c r="F6991" s="501"/>
      <c r="G6991" s="515"/>
      <c r="H6991" s="501"/>
      <c r="I6991" s="627"/>
      <c r="J6991" s="528"/>
      <c r="K6991" s="528"/>
      <c r="L6991" s="529"/>
      <c r="M6991" s="530"/>
      <c r="N6991" s="531"/>
      <c r="O6991" s="531"/>
      <c r="P6991" s="531"/>
      <c r="R6991" s="532"/>
      <c r="S6991" s="533"/>
      <c r="T6991" s="532"/>
      <c r="U6991" s="532"/>
      <c r="V6991" s="534"/>
      <c r="W6991" s="535"/>
      <c r="X6991" s="535"/>
    </row>
    <row r="6992" spans="1:24" s="504" customFormat="1">
      <c r="A6992" s="626">
        <v>134</v>
      </c>
      <c r="B6992" s="524" t="s">
        <v>8383</v>
      </c>
      <c r="C6992" s="524"/>
      <c r="D6992" s="59" t="s">
        <v>4450</v>
      </c>
      <c r="E6992" s="584">
        <f t="shared" si="456"/>
        <v>0</v>
      </c>
      <c r="F6992" s="501"/>
      <c r="G6992" s="515"/>
      <c r="H6992" s="501"/>
      <c r="I6992" s="627"/>
      <c r="J6992" s="528"/>
      <c r="K6992" s="528"/>
      <c r="L6992" s="529"/>
      <c r="M6992" s="530"/>
      <c r="N6992" s="531"/>
      <c r="O6992" s="531"/>
      <c r="P6992" s="531"/>
      <c r="R6992" s="532"/>
      <c r="S6992" s="533"/>
      <c r="T6992" s="532"/>
      <c r="U6992" s="532"/>
      <c r="V6992" s="534"/>
      <c r="W6992" s="535"/>
      <c r="X6992" s="535"/>
    </row>
    <row r="6993" spans="1:24" s="504" customFormat="1">
      <c r="A6993" s="626">
        <v>135</v>
      </c>
      <c r="B6993" s="524" t="s">
        <v>8384</v>
      </c>
      <c r="C6993" s="524"/>
      <c r="D6993" s="59" t="s">
        <v>355</v>
      </c>
      <c r="E6993" s="584">
        <f t="shared" si="456"/>
        <v>0</v>
      </c>
      <c r="F6993" s="501"/>
      <c r="G6993" s="515"/>
      <c r="H6993" s="501"/>
      <c r="I6993" s="627"/>
      <c r="J6993" s="528"/>
      <c r="K6993" s="528"/>
      <c r="L6993" s="529"/>
      <c r="M6993" s="530"/>
      <c r="N6993" s="531"/>
      <c r="O6993" s="531"/>
      <c r="P6993" s="531"/>
      <c r="R6993" s="532"/>
      <c r="S6993" s="533"/>
      <c r="T6993" s="532"/>
      <c r="U6993" s="532"/>
      <c r="V6993" s="534"/>
      <c r="W6993" s="535"/>
      <c r="X6993" s="535"/>
    </row>
    <row r="6994" spans="1:24" s="504" customFormat="1">
      <c r="A6994" s="626">
        <v>136</v>
      </c>
      <c r="B6994" s="524" t="s">
        <v>8385</v>
      </c>
      <c r="C6994" s="524"/>
      <c r="D6994" s="59" t="s">
        <v>36</v>
      </c>
      <c r="E6994" s="584">
        <f t="shared" si="456"/>
        <v>0</v>
      </c>
      <c r="F6994" s="501"/>
      <c r="G6994" s="515"/>
      <c r="H6994" s="501"/>
      <c r="I6994" s="627"/>
      <c r="J6994" s="528"/>
      <c r="K6994" s="528"/>
      <c r="L6994" s="529"/>
      <c r="M6994" s="530"/>
      <c r="N6994" s="531"/>
      <c r="O6994" s="531"/>
      <c r="P6994" s="531"/>
      <c r="R6994" s="532"/>
      <c r="S6994" s="533"/>
      <c r="T6994" s="532"/>
      <c r="U6994" s="532"/>
      <c r="V6994" s="534"/>
      <c r="W6994" s="535"/>
      <c r="X6994" s="535"/>
    </row>
    <row r="6995" spans="1:24" s="504" customFormat="1">
      <c r="A6995" s="619">
        <v>137</v>
      </c>
      <c r="B6995" s="635" t="s">
        <v>8386</v>
      </c>
      <c r="C6995" s="524"/>
      <c r="D6995" s="59" t="s">
        <v>4450</v>
      </c>
      <c r="E6995" s="584">
        <f t="shared" si="456"/>
        <v>0</v>
      </c>
      <c r="F6995" s="501"/>
      <c r="G6995" s="515"/>
      <c r="H6995" s="501"/>
      <c r="I6995" s="627"/>
      <c r="J6995" s="528"/>
      <c r="K6995" s="528"/>
      <c r="L6995" s="529"/>
      <c r="M6995" s="530"/>
      <c r="N6995" s="531"/>
      <c r="O6995" s="531"/>
      <c r="P6995" s="531"/>
      <c r="R6995" s="532"/>
      <c r="S6995" s="533"/>
      <c r="T6995" s="532"/>
      <c r="U6995" s="532"/>
      <c r="V6995" s="534"/>
      <c r="W6995" s="535"/>
      <c r="X6995" s="535"/>
    </row>
    <row r="6996" spans="1:24" s="504" customFormat="1" ht="24" thickBot="1">
      <c r="A6996" s="626">
        <v>138</v>
      </c>
      <c r="B6996" s="524" t="s">
        <v>8387</v>
      </c>
      <c r="C6996" s="524"/>
      <c r="D6996" s="59" t="s">
        <v>4450</v>
      </c>
      <c r="E6996" s="584">
        <f t="shared" si="456"/>
        <v>0</v>
      </c>
      <c r="F6996" s="501"/>
      <c r="G6996" s="515"/>
      <c r="H6996" s="501"/>
      <c r="I6996" s="627">
        <v>6</v>
      </c>
      <c r="J6996" s="528">
        <v>2500000</v>
      </c>
      <c r="K6996" s="528">
        <f>I6996*J6996</f>
        <v>15000000</v>
      </c>
      <c r="L6996" s="529" t="e">
        <f>#REF!+#REF!+#REF!+#REF!</f>
        <v>#REF!</v>
      </c>
      <c r="M6996" s="530"/>
      <c r="N6996" s="531" t="e">
        <f t="shared" si="455"/>
        <v>#REF!</v>
      </c>
      <c r="O6996" s="531" t="e">
        <f>#REF!+#REF!+E6996+#REF!</f>
        <v>#REF!</v>
      </c>
      <c r="P6996" s="531" t="e">
        <f t="shared" si="457"/>
        <v>#REF!</v>
      </c>
      <c r="R6996" s="532" t="e">
        <f>(#REF!+#REF!+#REF!+#REF!+#REF!+#REF!+F6996+G6996+H6996+#REF!+#REF!+#REF!)-(#REF!+#REF!+E6996+#REF!)+#REF!</f>
        <v>#REF!</v>
      </c>
      <c r="S6996" s="533" t="e">
        <f>((#REF!+#REF!+#REF!+#REF!+#REF!+#REF!+#REF!+#REF!+#REF!+#REF!+#REF!+#REF!)-(#REF!+#REF!+#REF!+#REF!))+#REF!</f>
        <v>#REF!</v>
      </c>
      <c r="T6996" s="532" t="e">
        <f>R6996-#REF!</f>
        <v>#REF!</v>
      </c>
      <c r="U6996" s="532" t="e">
        <f>S6996-#REF!</f>
        <v>#REF!</v>
      </c>
      <c r="V6996" s="534" t="s">
        <v>8388</v>
      </c>
      <c r="W6996" s="535" t="e">
        <f>I6996-#REF!</f>
        <v>#REF!</v>
      </c>
      <c r="X6996" s="535" t="e">
        <f>(K6996/1000000)-#REF!</f>
        <v>#REF!</v>
      </c>
    </row>
    <row r="6997" spans="1:24" ht="32.25" customHeight="1" thickBot="1">
      <c r="A6997" s="898" t="s">
        <v>8602</v>
      </c>
      <c r="B6997" s="899"/>
      <c r="C6997" s="899"/>
      <c r="D6997" s="899"/>
      <c r="E6997" s="899"/>
      <c r="F6997" s="899"/>
      <c r="G6997" s="899"/>
      <c r="H6997" s="899"/>
    </row>
    <row r="6998" spans="1:24" s="637" customFormat="1" ht="31.5" customHeight="1">
      <c r="A6998" s="636"/>
      <c r="B6998" s="894" t="s">
        <v>7951</v>
      </c>
      <c r="C6998" s="895"/>
      <c r="D6998" s="895"/>
      <c r="E6998" s="895"/>
      <c r="F6998" s="895"/>
      <c r="G6998" s="895"/>
      <c r="H6998" s="895"/>
    </row>
    <row r="6999" spans="1:24" s="637" customFormat="1">
      <c r="A6999" s="120">
        <v>1</v>
      </c>
      <c r="B6999" s="640" t="s">
        <v>7952</v>
      </c>
      <c r="C6999" s="127" t="s">
        <v>7953</v>
      </c>
      <c r="D6999" s="120" t="s">
        <v>1808</v>
      </c>
      <c r="E6999" s="584">
        <f t="shared" ref="E6999:E7040" si="458">F6999+G6999+H6999</f>
        <v>503</v>
      </c>
      <c r="F6999" s="638">
        <v>68</v>
      </c>
      <c r="G6999" s="638">
        <v>61</v>
      </c>
      <c r="H6999" s="638">
        <v>374</v>
      </c>
    </row>
    <row r="7000" spans="1:24" s="637" customFormat="1">
      <c r="A7000" s="120">
        <v>2</v>
      </c>
      <c r="B7000" s="640" t="s">
        <v>7954</v>
      </c>
      <c r="C7000" s="127" t="s">
        <v>7955</v>
      </c>
      <c r="D7000" s="120" t="s">
        <v>1808</v>
      </c>
      <c r="E7000" s="584">
        <f t="shared" si="458"/>
        <v>8200</v>
      </c>
      <c r="F7000" s="638">
        <v>2800</v>
      </c>
      <c r="G7000" s="638">
        <v>2700</v>
      </c>
      <c r="H7000" s="638">
        <v>2700</v>
      </c>
    </row>
    <row r="7001" spans="1:24" s="637" customFormat="1">
      <c r="A7001" s="120">
        <v>3</v>
      </c>
      <c r="B7001" s="640" t="s">
        <v>7956</v>
      </c>
      <c r="C7001" s="127"/>
      <c r="D7001" s="120" t="s">
        <v>1808</v>
      </c>
      <c r="E7001" s="584">
        <f t="shared" si="458"/>
        <v>130</v>
      </c>
      <c r="F7001" s="638">
        <v>50</v>
      </c>
      <c r="G7001" s="638">
        <v>60</v>
      </c>
      <c r="H7001" s="638">
        <v>20</v>
      </c>
    </row>
    <row r="7002" spans="1:24" s="637" customFormat="1">
      <c r="A7002" s="120">
        <v>4</v>
      </c>
      <c r="B7002" s="640" t="s">
        <v>7957</v>
      </c>
      <c r="C7002" s="127"/>
      <c r="D7002" s="120" t="s">
        <v>1808</v>
      </c>
      <c r="E7002" s="584">
        <f t="shared" si="458"/>
        <v>0</v>
      </c>
      <c r="F7002" s="638">
        <v>0</v>
      </c>
      <c r="G7002" s="638">
        <v>0</v>
      </c>
      <c r="H7002" s="638">
        <v>0</v>
      </c>
    </row>
    <row r="7003" spans="1:24" s="637" customFormat="1">
      <c r="A7003" s="120">
        <v>5</v>
      </c>
      <c r="B7003" s="640" t="s">
        <v>7958</v>
      </c>
      <c r="C7003" s="127" t="s">
        <v>7959</v>
      </c>
      <c r="D7003" s="120" t="s">
        <v>1808</v>
      </c>
      <c r="E7003" s="584">
        <f t="shared" si="458"/>
        <v>0</v>
      </c>
      <c r="F7003" s="638">
        <v>0</v>
      </c>
      <c r="G7003" s="638">
        <v>0</v>
      </c>
      <c r="H7003" s="638">
        <v>0</v>
      </c>
    </row>
    <row r="7004" spans="1:24" s="637" customFormat="1">
      <c r="A7004" s="120">
        <v>6</v>
      </c>
      <c r="B7004" s="640" t="s">
        <v>7960</v>
      </c>
      <c r="C7004" s="127" t="s">
        <v>7961</v>
      </c>
      <c r="D7004" s="120" t="s">
        <v>1808</v>
      </c>
      <c r="E7004" s="584">
        <f t="shared" si="458"/>
        <v>30</v>
      </c>
      <c r="F7004" s="638">
        <v>10</v>
      </c>
      <c r="G7004" s="638">
        <v>10</v>
      </c>
      <c r="H7004" s="638">
        <v>10</v>
      </c>
    </row>
    <row r="7005" spans="1:24" s="637" customFormat="1">
      <c r="A7005" s="120">
        <v>7</v>
      </c>
      <c r="B7005" s="640" t="s">
        <v>7962</v>
      </c>
      <c r="C7005" s="127"/>
      <c r="D7005" s="120" t="s">
        <v>1808</v>
      </c>
      <c r="E7005" s="584">
        <f t="shared" si="458"/>
        <v>24</v>
      </c>
      <c r="F7005" s="638">
        <v>8</v>
      </c>
      <c r="G7005" s="638">
        <v>8</v>
      </c>
      <c r="H7005" s="638">
        <v>8</v>
      </c>
    </row>
    <row r="7006" spans="1:24" s="637" customFormat="1">
      <c r="A7006" s="120">
        <v>8</v>
      </c>
      <c r="B7006" s="640" t="s">
        <v>7963</v>
      </c>
      <c r="C7006" s="127"/>
      <c r="D7006" s="120" t="s">
        <v>7964</v>
      </c>
      <c r="E7006" s="584">
        <f t="shared" si="458"/>
        <v>0</v>
      </c>
      <c r="F7006" s="638">
        <v>0</v>
      </c>
      <c r="G7006" s="638">
        <v>0</v>
      </c>
      <c r="H7006" s="638">
        <v>0</v>
      </c>
    </row>
    <row r="7007" spans="1:24" s="637" customFormat="1">
      <c r="A7007" s="120">
        <v>9</v>
      </c>
      <c r="B7007" s="640" t="s">
        <v>7965</v>
      </c>
      <c r="C7007" s="127" t="s">
        <v>7966</v>
      </c>
      <c r="D7007" s="120" t="s">
        <v>7964</v>
      </c>
      <c r="E7007" s="584">
        <f t="shared" si="458"/>
        <v>10</v>
      </c>
      <c r="F7007" s="638">
        <v>10</v>
      </c>
      <c r="G7007" s="638">
        <v>0</v>
      </c>
      <c r="H7007" s="638">
        <v>0</v>
      </c>
    </row>
    <row r="7008" spans="1:24" s="637" customFormat="1">
      <c r="A7008" s="120">
        <v>10</v>
      </c>
      <c r="B7008" s="640" t="s">
        <v>7967</v>
      </c>
      <c r="C7008" s="127"/>
      <c r="D7008" s="120" t="s">
        <v>7964</v>
      </c>
      <c r="E7008" s="584">
        <f t="shared" si="458"/>
        <v>0</v>
      </c>
      <c r="F7008" s="638">
        <v>0</v>
      </c>
      <c r="G7008" s="638">
        <v>0</v>
      </c>
      <c r="H7008" s="638">
        <v>0</v>
      </c>
    </row>
    <row r="7009" spans="1:8" s="637" customFormat="1">
      <c r="A7009" s="120">
        <v>11</v>
      </c>
      <c r="B7009" s="640" t="s">
        <v>7968</v>
      </c>
      <c r="C7009" s="127"/>
      <c r="D7009" s="120" t="s">
        <v>1808</v>
      </c>
      <c r="E7009" s="584">
        <f t="shared" si="458"/>
        <v>0</v>
      </c>
      <c r="F7009" s="638">
        <v>0</v>
      </c>
      <c r="G7009" s="638">
        <v>0</v>
      </c>
      <c r="H7009" s="638">
        <v>0</v>
      </c>
    </row>
    <row r="7010" spans="1:8" s="637" customFormat="1">
      <c r="A7010" s="120">
        <v>12</v>
      </c>
      <c r="B7010" s="640" t="s">
        <v>7969</v>
      </c>
      <c r="C7010" s="127"/>
      <c r="D7010" s="120" t="s">
        <v>1808</v>
      </c>
      <c r="E7010" s="584">
        <f t="shared" si="458"/>
        <v>0</v>
      </c>
      <c r="F7010" s="638">
        <v>0</v>
      </c>
      <c r="G7010" s="638">
        <v>0</v>
      </c>
      <c r="H7010" s="638">
        <v>0</v>
      </c>
    </row>
    <row r="7011" spans="1:8" s="637" customFormat="1">
      <c r="A7011" s="120">
        <v>13</v>
      </c>
      <c r="B7011" s="640" t="s">
        <v>7970</v>
      </c>
      <c r="C7011" s="127"/>
      <c r="D7011" s="120" t="s">
        <v>1808</v>
      </c>
      <c r="E7011" s="584">
        <f t="shared" si="458"/>
        <v>2</v>
      </c>
      <c r="F7011" s="638">
        <v>0</v>
      </c>
      <c r="G7011" s="638">
        <v>2</v>
      </c>
      <c r="H7011" s="638">
        <v>0</v>
      </c>
    </row>
    <row r="7012" spans="1:8" s="637" customFormat="1">
      <c r="A7012" s="120">
        <v>14</v>
      </c>
      <c r="B7012" s="640" t="s">
        <v>7971</v>
      </c>
      <c r="C7012" s="127" t="s">
        <v>7972</v>
      </c>
      <c r="D7012" s="120" t="s">
        <v>1808</v>
      </c>
      <c r="E7012" s="584">
        <f t="shared" si="458"/>
        <v>0</v>
      </c>
      <c r="F7012" s="638">
        <v>0</v>
      </c>
      <c r="G7012" s="638">
        <v>0</v>
      </c>
      <c r="H7012" s="638">
        <v>0</v>
      </c>
    </row>
    <row r="7013" spans="1:8" s="637" customFormat="1">
      <c r="A7013" s="120">
        <v>15</v>
      </c>
      <c r="B7013" s="640" t="s">
        <v>7973</v>
      </c>
      <c r="C7013" s="127" t="s">
        <v>7974</v>
      </c>
      <c r="D7013" s="120" t="s">
        <v>7964</v>
      </c>
      <c r="E7013" s="584">
        <f t="shared" si="458"/>
        <v>1305</v>
      </c>
      <c r="F7013" s="638">
        <v>1031</v>
      </c>
      <c r="G7013" s="638">
        <v>232</v>
      </c>
      <c r="H7013" s="638">
        <v>42</v>
      </c>
    </row>
    <row r="7014" spans="1:8" s="637" customFormat="1">
      <c r="A7014" s="120">
        <v>16</v>
      </c>
      <c r="B7014" s="640" t="s">
        <v>7975</v>
      </c>
      <c r="C7014" s="127" t="s">
        <v>7976</v>
      </c>
      <c r="D7014" s="120" t="s">
        <v>7964</v>
      </c>
      <c r="E7014" s="584">
        <f t="shared" si="458"/>
        <v>969</v>
      </c>
      <c r="F7014" s="638">
        <v>59</v>
      </c>
      <c r="G7014" s="638">
        <v>131</v>
      </c>
      <c r="H7014" s="638">
        <v>779</v>
      </c>
    </row>
    <row r="7015" spans="1:8" s="637" customFormat="1">
      <c r="A7015" s="120">
        <v>17</v>
      </c>
      <c r="B7015" s="640" t="s">
        <v>7977</v>
      </c>
      <c r="C7015" s="127" t="s">
        <v>7979</v>
      </c>
      <c r="D7015" s="120" t="s">
        <v>7978</v>
      </c>
      <c r="E7015" s="584">
        <f t="shared" si="458"/>
        <v>1912</v>
      </c>
      <c r="F7015" s="638">
        <v>254</v>
      </c>
      <c r="G7015" s="638">
        <v>125</v>
      </c>
      <c r="H7015" s="638">
        <v>1533</v>
      </c>
    </row>
    <row r="7016" spans="1:8" s="637" customFormat="1">
      <c r="A7016" s="120">
        <v>18</v>
      </c>
      <c r="B7016" s="640" t="s">
        <v>7980</v>
      </c>
      <c r="C7016" s="127" t="s">
        <v>7981</v>
      </c>
      <c r="D7016" s="120" t="s">
        <v>7978</v>
      </c>
      <c r="E7016" s="584">
        <f t="shared" si="458"/>
        <v>443</v>
      </c>
      <c r="F7016" s="638">
        <v>216</v>
      </c>
      <c r="G7016" s="638">
        <v>209</v>
      </c>
      <c r="H7016" s="638">
        <v>18</v>
      </c>
    </row>
    <row r="7017" spans="1:8" s="637" customFormat="1">
      <c r="A7017" s="120">
        <v>19</v>
      </c>
      <c r="B7017" s="640" t="s">
        <v>7982</v>
      </c>
      <c r="C7017" s="127"/>
      <c r="D7017" s="120" t="s">
        <v>7978</v>
      </c>
      <c r="E7017" s="584">
        <f t="shared" si="458"/>
        <v>0</v>
      </c>
      <c r="F7017" s="638">
        <v>0</v>
      </c>
      <c r="G7017" s="638">
        <v>0</v>
      </c>
      <c r="H7017" s="638">
        <v>0</v>
      </c>
    </row>
    <row r="7018" spans="1:8" s="637" customFormat="1">
      <c r="A7018" s="120">
        <v>20</v>
      </c>
      <c r="B7018" s="640" t="s">
        <v>7983</v>
      </c>
      <c r="C7018" s="127" t="s">
        <v>7984</v>
      </c>
      <c r="D7018" s="120" t="s">
        <v>7978</v>
      </c>
      <c r="E7018" s="584">
        <f t="shared" si="458"/>
        <v>690</v>
      </c>
      <c r="F7018" s="638">
        <v>254</v>
      </c>
      <c r="G7018" s="638">
        <v>218</v>
      </c>
      <c r="H7018" s="638">
        <v>218</v>
      </c>
    </row>
    <row r="7019" spans="1:8" s="637" customFormat="1">
      <c r="A7019" s="120">
        <v>21</v>
      </c>
      <c r="B7019" s="640" t="s">
        <v>7985</v>
      </c>
      <c r="C7019" s="127" t="s">
        <v>7984</v>
      </c>
      <c r="D7019" s="120" t="s">
        <v>7978</v>
      </c>
      <c r="E7019" s="584">
        <f t="shared" si="458"/>
        <v>14378</v>
      </c>
      <c r="F7019" s="638">
        <v>6906</v>
      </c>
      <c r="G7019" s="638">
        <v>3761</v>
      </c>
      <c r="H7019" s="638">
        <v>3711</v>
      </c>
    </row>
    <row r="7020" spans="1:8" s="637" customFormat="1">
      <c r="A7020" s="120">
        <v>22</v>
      </c>
      <c r="B7020" s="640" t="s">
        <v>7986</v>
      </c>
      <c r="C7020" s="127"/>
      <c r="D7020" s="120" t="s">
        <v>7978</v>
      </c>
      <c r="E7020" s="584">
        <f t="shared" si="458"/>
        <v>233</v>
      </c>
      <c r="F7020" s="638">
        <v>124</v>
      </c>
      <c r="G7020" s="638">
        <v>54</v>
      </c>
      <c r="H7020" s="638">
        <v>55</v>
      </c>
    </row>
    <row r="7021" spans="1:8" s="637" customFormat="1">
      <c r="A7021" s="120">
        <v>23</v>
      </c>
      <c r="B7021" s="640" t="s">
        <v>7987</v>
      </c>
      <c r="C7021" s="127" t="s">
        <v>7988</v>
      </c>
      <c r="D7021" s="120" t="s">
        <v>7978</v>
      </c>
      <c r="E7021" s="584">
        <f t="shared" si="458"/>
        <v>150</v>
      </c>
      <c r="F7021" s="638">
        <v>100</v>
      </c>
      <c r="G7021" s="638">
        <v>0</v>
      </c>
      <c r="H7021" s="638">
        <v>50</v>
      </c>
    </row>
    <row r="7022" spans="1:8" s="637" customFormat="1">
      <c r="A7022" s="120">
        <v>24</v>
      </c>
      <c r="B7022" s="640" t="s">
        <v>7989</v>
      </c>
      <c r="C7022" s="127" t="s">
        <v>7990</v>
      </c>
      <c r="D7022" s="120" t="s">
        <v>7978</v>
      </c>
      <c r="E7022" s="584">
        <f t="shared" si="458"/>
        <v>25</v>
      </c>
      <c r="F7022" s="638">
        <v>0</v>
      </c>
      <c r="G7022" s="638">
        <v>25</v>
      </c>
      <c r="H7022" s="638">
        <v>0</v>
      </c>
    </row>
    <row r="7023" spans="1:8" s="637" customFormat="1">
      <c r="A7023" s="120">
        <v>25</v>
      </c>
      <c r="B7023" s="640" t="s">
        <v>7991</v>
      </c>
      <c r="C7023" s="127" t="s">
        <v>7992</v>
      </c>
      <c r="D7023" s="120" t="s">
        <v>7978</v>
      </c>
      <c r="E7023" s="584">
        <f t="shared" si="458"/>
        <v>32</v>
      </c>
      <c r="F7023" s="638">
        <v>0</v>
      </c>
      <c r="G7023" s="638">
        <v>32</v>
      </c>
      <c r="H7023" s="638">
        <v>0</v>
      </c>
    </row>
    <row r="7024" spans="1:8" s="637" customFormat="1">
      <c r="A7024" s="120">
        <v>26</v>
      </c>
      <c r="B7024" s="640" t="s">
        <v>7993</v>
      </c>
      <c r="C7024" s="127" t="s">
        <v>7994</v>
      </c>
      <c r="D7024" s="120" t="s">
        <v>1808</v>
      </c>
      <c r="E7024" s="584">
        <f t="shared" si="458"/>
        <v>70</v>
      </c>
      <c r="F7024" s="638">
        <v>0</v>
      </c>
      <c r="G7024" s="638">
        <v>70</v>
      </c>
      <c r="H7024" s="638">
        <v>0</v>
      </c>
    </row>
    <row r="7025" spans="1:8" s="637" customFormat="1">
      <c r="A7025" s="120">
        <v>27</v>
      </c>
      <c r="B7025" s="640" t="s">
        <v>7995</v>
      </c>
      <c r="C7025" s="127"/>
      <c r="D7025" s="120" t="s">
        <v>1808</v>
      </c>
      <c r="E7025" s="584">
        <f t="shared" si="458"/>
        <v>0</v>
      </c>
      <c r="F7025" s="638">
        <v>0</v>
      </c>
      <c r="G7025" s="638">
        <v>0</v>
      </c>
      <c r="H7025" s="638">
        <v>0</v>
      </c>
    </row>
    <row r="7026" spans="1:8" s="637" customFormat="1">
      <c r="A7026" s="120">
        <v>28</v>
      </c>
      <c r="B7026" s="640" t="s">
        <v>7996</v>
      </c>
      <c r="C7026" s="127"/>
      <c r="D7026" s="120" t="s">
        <v>1808</v>
      </c>
      <c r="E7026" s="584">
        <f t="shared" si="458"/>
        <v>0</v>
      </c>
      <c r="F7026" s="638">
        <v>0</v>
      </c>
      <c r="G7026" s="638">
        <v>0</v>
      </c>
      <c r="H7026" s="638">
        <v>0</v>
      </c>
    </row>
    <row r="7027" spans="1:8" s="637" customFormat="1">
      <c r="A7027" s="120">
        <v>29</v>
      </c>
      <c r="B7027" s="640" t="s">
        <v>7997</v>
      </c>
      <c r="C7027" s="127" t="s">
        <v>7998</v>
      </c>
      <c r="D7027" s="120" t="s">
        <v>7978</v>
      </c>
      <c r="E7027" s="584">
        <f t="shared" si="458"/>
        <v>250</v>
      </c>
      <c r="F7027" s="638">
        <v>0</v>
      </c>
      <c r="G7027" s="638">
        <v>250</v>
      </c>
      <c r="H7027" s="638">
        <v>0</v>
      </c>
    </row>
    <row r="7028" spans="1:8" s="637" customFormat="1">
      <c r="A7028" s="120">
        <v>30</v>
      </c>
      <c r="B7028" s="640" t="s">
        <v>7999</v>
      </c>
      <c r="C7028" s="127"/>
      <c r="D7028" s="120" t="s">
        <v>1808</v>
      </c>
      <c r="E7028" s="584">
        <f t="shared" si="458"/>
        <v>638</v>
      </c>
      <c r="F7028" s="638">
        <v>271</v>
      </c>
      <c r="G7028" s="638">
        <v>346</v>
      </c>
      <c r="H7028" s="638">
        <v>21</v>
      </c>
    </row>
    <row r="7029" spans="1:8" s="637" customFormat="1">
      <c r="A7029" s="120">
        <v>31</v>
      </c>
      <c r="B7029" s="640" t="s">
        <v>8000</v>
      </c>
      <c r="C7029" s="127" t="s">
        <v>8001</v>
      </c>
      <c r="D7029" s="120" t="s">
        <v>1808</v>
      </c>
      <c r="E7029" s="584">
        <f t="shared" si="458"/>
        <v>400</v>
      </c>
      <c r="F7029" s="638">
        <v>100</v>
      </c>
      <c r="G7029" s="638">
        <v>100</v>
      </c>
      <c r="H7029" s="638">
        <v>200</v>
      </c>
    </row>
    <row r="7030" spans="1:8" s="637" customFormat="1">
      <c r="A7030" s="120">
        <v>32</v>
      </c>
      <c r="B7030" s="640" t="s">
        <v>8002</v>
      </c>
      <c r="C7030" s="127"/>
      <c r="D7030" s="120" t="s">
        <v>1808</v>
      </c>
      <c r="E7030" s="584">
        <f t="shared" si="458"/>
        <v>4</v>
      </c>
      <c r="F7030" s="638">
        <v>4</v>
      </c>
      <c r="G7030" s="638">
        <v>0</v>
      </c>
      <c r="H7030" s="638">
        <v>0</v>
      </c>
    </row>
    <row r="7031" spans="1:8" s="637" customFormat="1">
      <c r="A7031" s="120">
        <v>33</v>
      </c>
      <c r="B7031" s="640" t="s">
        <v>8003</v>
      </c>
      <c r="C7031" s="127"/>
      <c r="D7031" s="120" t="s">
        <v>1808</v>
      </c>
      <c r="E7031" s="584">
        <f t="shared" si="458"/>
        <v>0</v>
      </c>
      <c r="F7031" s="638">
        <v>0</v>
      </c>
      <c r="G7031" s="638">
        <v>0</v>
      </c>
      <c r="H7031" s="638">
        <v>0</v>
      </c>
    </row>
    <row r="7032" spans="1:8" s="637" customFormat="1">
      <c r="A7032" s="120">
        <v>34</v>
      </c>
      <c r="B7032" s="640" t="s">
        <v>8004</v>
      </c>
      <c r="C7032" s="127" t="s">
        <v>8005</v>
      </c>
      <c r="D7032" s="120" t="s">
        <v>1808</v>
      </c>
      <c r="E7032" s="584">
        <f t="shared" si="458"/>
        <v>150</v>
      </c>
      <c r="F7032" s="638">
        <v>0</v>
      </c>
      <c r="G7032" s="638">
        <v>0</v>
      </c>
      <c r="H7032" s="638">
        <v>150</v>
      </c>
    </row>
    <row r="7033" spans="1:8" s="637" customFormat="1">
      <c r="A7033" s="120">
        <v>35</v>
      </c>
      <c r="B7033" s="640" t="s">
        <v>8006</v>
      </c>
      <c r="C7033" s="127" t="s">
        <v>8007</v>
      </c>
      <c r="D7033" s="120" t="s">
        <v>1808</v>
      </c>
      <c r="E7033" s="584">
        <f t="shared" si="458"/>
        <v>650</v>
      </c>
      <c r="F7033" s="638">
        <v>550</v>
      </c>
      <c r="G7033" s="638">
        <v>50</v>
      </c>
      <c r="H7033" s="638">
        <v>50</v>
      </c>
    </row>
    <row r="7034" spans="1:8" s="637" customFormat="1">
      <c r="A7034" s="120">
        <v>36</v>
      </c>
      <c r="B7034" s="640" t="s">
        <v>8008</v>
      </c>
      <c r="C7034" s="127" t="s">
        <v>8009</v>
      </c>
      <c r="D7034" s="120" t="s">
        <v>1808</v>
      </c>
      <c r="E7034" s="584">
        <f t="shared" si="458"/>
        <v>1</v>
      </c>
      <c r="F7034" s="638">
        <v>1</v>
      </c>
      <c r="G7034" s="638">
        <v>0</v>
      </c>
      <c r="H7034" s="638">
        <v>0</v>
      </c>
    </row>
    <row r="7035" spans="1:8" s="637" customFormat="1">
      <c r="A7035" s="120">
        <v>37</v>
      </c>
      <c r="B7035" s="640" t="s">
        <v>8010</v>
      </c>
      <c r="C7035" s="127" t="s">
        <v>8011</v>
      </c>
      <c r="D7035" s="120" t="s">
        <v>1808</v>
      </c>
      <c r="E7035" s="584">
        <f t="shared" si="458"/>
        <v>2005</v>
      </c>
      <c r="F7035" s="638">
        <v>195</v>
      </c>
      <c r="G7035" s="638">
        <v>215</v>
      </c>
      <c r="H7035" s="638">
        <v>1595</v>
      </c>
    </row>
    <row r="7036" spans="1:8" s="637" customFormat="1">
      <c r="A7036" s="120">
        <v>38</v>
      </c>
      <c r="B7036" s="640" t="s">
        <v>8012</v>
      </c>
      <c r="C7036" s="127" t="s">
        <v>8013</v>
      </c>
      <c r="D7036" s="120" t="s">
        <v>1808</v>
      </c>
      <c r="E7036" s="584">
        <f t="shared" si="458"/>
        <v>15797</v>
      </c>
      <c r="F7036" s="638">
        <v>7349</v>
      </c>
      <c r="G7036" s="638">
        <v>4449</v>
      </c>
      <c r="H7036" s="638">
        <v>3999</v>
      </c>
    </row>
    <row r="7037" spans="1:8" s="637" customFormat="1">
      <c r="A7037" s="120">
        <v>39</v>
      </c>
      <c r="B7037" s="640" t="s">
        <v>8014</v>
      </c>
      <c r="C7037" s="127"/>
      <c r="D7037" s="120" t="s">
        <v>1808</v>
      </c>
      <c r="E7037" s="584">
        <f t="shared" si="458"/>
        <v>235359</v>
      </c>
      <c r="F7037" s="638">
        <v>78453</v>
      </c>
      <c r="G7037" s="638">
        <v>78453</v>
      </c>
      <c r="H7037" s="638">
        <v>78453</v>
      </c>
    </row>
    <row r="7038" spans="1:8" s="637" customFormat="1">
      <c r="A7038" s="120">
        <v>40</v>
      </c>
      <c r="B7038" s="640" t="s">
        <v>8015</v>
      </c>
      <c r="C7038" s="127"/>
      <c r="D7038" s="120" t="s">
        <v>1808</v>
      </c>
      <c r="E7038" s="584">
        <f t="shared" si="458"/>
        <v>12</v>
      </c>
      <c r="F7038" s="638">
        <v>12</v>
      </c>
      <c r="G7038" s="638">
        <v>0</v>
      </c>
      <c r="H7038" s="638">
        <v>0</v>
      </c>
    </row>
    <row r="7039" spans="1:8" s="637" customFormat="1">
      <c r="A7039" s="120">
        <v>41</v>
      </c>
      <c r="B7039" s="640" t="s">
        <v>9245</v>
      </c>
      <c r="C7039" s="127"/>
      <c r="D7039" s="120" t="s">
        <v>1808</v>
      </c>
      <c r="E7039" s="584">
        <f t="shared" si="458"/>
        <v>0</v>
      </c>
      <c r="F7039" s="638">
        <v>0</v>
      </c>
      <c r="G7039" s="638">
        <v>0</v>
      </c>
      <c r="H7039" s="638">
        <v>0</v>
      </c>
    </row>
    <row r="7040" spans="1:8" s="637" customFormat="1">
      <c r="A7040" s="120">
        <v>42</v>
      </c>
      <c r="B7040" s="640" t="s">
        <v>8016</v>
      </c>
      <c r="C7040" s="127"/>
      <c r="D7040" s="120" t="s">
        <v>7978</v>
      </c>
      <c r="E7040" s="584">
        <f t="shared" si="458"/>
        <v>250</v>
      </c>
      <c r="F7040" s="638">
        <v>250</v>
      </c>
      <c r="G7040" s="638">
        <v>0</v>
      </c>
      <c r="H7040" s="638">
        <v>0</v>
      </c>
    </row>
    <row r="7041" spans="1:8" s="637" customFormat="1">
      <c r="A7041" s="120">
        <v>43</v>
      </c>
      <c r="B7041" s="640" t="s">
        <v>8017</v>
      </c>
      <c r="C7041" s="127"/>
      <c r="D7041" s="120" t="s">
        <v>8018</v>
      </c>
      <c r="E7041" s="584"/>
      <c r="F7041" s="638"/>
      <c r="G7041" s="638"/>
      <c r="H7041" s="638"/>
    </row>
    <row r="7042" spans="1:8" s="637" customFormat="1">
      <c r="A7042" s="120">
        <v>44</v>
      </c>
      <c r="B7042" s="640" t="s">
        <v>8019</v>
      </c>
      <c r="C7042" s="127"/>
      <c r="D7042" s="120" t="s">
        <v>1808</v>
      </c>
      <c r="E7042" s="584">
        <f>F7042+G7042+H7042</f>
        <v>8400</v>
      </c>
      <c r="F7042" s="638">
        <v>2800</v>
      </c>
      <c r="G7042" s="638">
        <v>2800</v>
      </c>
      <c r="H7042" s="638">
        <v>2800</v>
      </c>
    </row>
    <row r="7043" spans="1:8" s="637" customFormat="1" ht="46.5">
      <c r="A7043" s="120">
        <v>45</v>
      </c>
      <c r="B7043" s="640" t="s">
        <v>9246</v>
      </c>
      <c r="C7043" s="127"/>
      <c r="D7043" s="120" t="s">
        <v>1808</v>
      </c>
      <c r="E7043" s="584">
        <f>F7043+G7043+H7043</f>
        <v>0</v>
      </c>
      <c r="F7043" s="638"/>
      <c r="G7043" s="638"/>
      <c r="H7043" s="638"/>
    </row>
    <row r="7044" spans="1:8" s="637" customFormat="1" ht="46.5">
      <c r="A7044" s="120">
        <v>46</v>
      </c>
      <c r="B7044" s="640" t="s">
        <v>9247</v>
      </c>
      <c r="C7044" s="127"/>
      <c r="D7044" s="120" t="s">
        <v>1808</v>
      </c>
      <c r="E7044" s="584"/>
      <c r="F7044" s="638"/>
      <c r="G7044" s="638"/>
      <c r="H7044" s="638"/>
    </row>
    <row r="7045" spans="1:8" s="637" customFormat="1" ht="46.5">
      <c r="A7045" s="120">
        <v>47</v>
      </c>
      <c r="B7045" s="640" t="s">
        <v>9248</v>
      </c>
      <c r="C7045" s="127"/>
      <c r="D7045" s="120" t="s">
        <v>1808</v>
      </c>
      <c r="E7045" s="584"/>
      <c r="F7045" s="638"/>
      <c r="G7045" s="638"/>
      <c r="H7045" s="638"/>
    </row>
    <row r="7046" spans="1:8" s="637" customFormat="1" ht="31.5" customHeight="1">
      <c r="A7046" s="641"/>
      <c r="B7046" s="889" t="s">
        <v>8020</v>
      </c>
      <c r="C7046" s="890"/>
      <c r="D7046" s="890"/>
      <c r="E7046" s="890"/>
      <c r="F7046" s="890"/>
      <c r="G7046" s="890"/>
      <c r="H7046" s="890"/>
    </row>
    <row r="7047" spans="1:8" s="637" customFormat="1">
      <c r="A7047" s="120">
        <v>45</v>
      </c>
      <c r="B7047" s="337" t="s">
        <v>8021</v>
      </c>
      <c r="C7047" s="127"/>
      <c r="D7047" s="120" t="s">
        <v>1808</v>
      </c>
      <c r="E7047" s="584">
        <f t="shared" ref="E7047:E7061" si="459">+F7047+G7047+H7047</f>
        <v>0</v>
      </c>
      <c r="F7047" s="638"/>
      <c r="G7047" s="638"/>
      <c r="H7047" s="638"/>
    </row>
    <row r="7048" spans="1:8" s="637" customFormat="1">
      <c r="A7048" s="120">
        <v>46</v>
      </c>
      <c r="B7048" s="337" t="s">
        <v>8022</v>
      </c>
      <c r="C7048" s="127"/>
      <c r="D7048" s="120" t="s">
        <v>1808</v>
      </c>
      <c r="E7048" s="584">
        <f t="shared" si="459"/>
        <v>0</v>
      </c>
      <c r="F7048" s="638"/>
      <c r="G7048" s="638"/>
      <c r="H7048" s="638"/>
    </row>
    <row r="7049" spans="1:8" s="637" customFormat="1">
      <c r="A7049" s="120">
        <v>47</v>
      </c>
      <c r="B7049" s="337" t="s">
        <v>8023</v>
      </c>
      <c r="C7049" s="127"/>
      <c r="D7049" s="120" t="s">
        <v>1808</v>
      </c>
      <c r="E7049" s="584">
        <f t="shared" si="459"/>
        <v>35</v>
      </c>
      <c r="F7049" s="638">
        <v>35</v>
      </c>
      <c r="G7049" s="638"/>
      <c r="H7049" s="638"/>
    </row>
    <row r="7050" spans="1:8" s="637" customFormat="1">
      <c r="A7050" s="120">
        <v>48</v>
      </c>
      <c r="B7050" s="337" t="s">
        <v>8024</v>
      </c>
      <c r="C7050" s="127">
        <v>51057</v>
      </c>
      <c r="D7050" s="120" t="s">
        <v>1808</v>
      </c>
      <c r="E7050" s="584">
        <f t="shared" si="459"/>
        <v>35</v>
      </c>
      <c r="F7050" s="638">
        <v>35</v>
      </c>
      <c r="G7050" s="638"/>
      <c r="H7050" s="638"/>
    </row>
    <row r="7051" spans="1:8" s="637" customFormat="1">
      <c r="A7051" s="120">
        <v>49</v>
      </c>
      <c r="B7051" s="337" t="s">
        <v>4878</v>
      </c>
      <c r="C7051" s="127" t="s">
        <v>8025</v>
      </c>
      <c r="D7051" s="120" t="s">
        <v>1808</v>
      </c>
      <c r="E7051" s="584">
        <f t="shared" si="459"/>
        <v>0</v>
      </c>
      <c r="F7051" s="638">
        <v>0</v>
      </c>
      <c r="G7051" s="638"/>
      <c r="H7051" s="638"/>
    </row>
    <row r="7052" spans="1:8" s="637" customFormat="1">
      <c r="A7052" s="120">
        <v>50</v>
      </c>
      <c r="B7052" s="337" t="s">
        <v>8026</v>
      </c>
      <c r="C7052" s="127" t="s">
        <v>8027</v>
      </c>
      <c r="D7052" s="120" t="s">
        <v>1808</v>
      </c>
      <c r="E7052" s="584">
        <f t="shared" si="459"/>
        <v>15</v>
      </c>
      <c r="F7052" s="638">
        <v>10</v>
      </c>
      <c r="G7052" s="638"/>
      <c r="H7052" s="638">
        <v>5</v>
      </c>
    </row>
    <row r="7053" spans="1:8" s="637" customFormat="1">
      <c r="A7053" s="120">
        <v>51</v>
      </c>
      <c r="B7053" s="337" t="s">
        <v>6548</v>
      </c>
      <c r="C7053" s="127"/>
      <c r="D7053" s="120" t="s">
        <v>1808</v>
      </c>
      <c r="E7053" s="584">
        <f t="shared" si="459"/>
        <v>35</v>
      </c>
      <c r="F7053" s="638">
        <v>35</v>
      </c>
      <c r="G7053" s="638"/>
      <c r="H7053" s="638"/>
    </row>
    <row r="7054" spans="1:8" s="637" customFormat="1">
      <c r="A7054" s="120">
        <v>52</v>
      </c>
      <c r="B7054" s="337" t="s">
        <v>8029</v>
      </c>
      <c r="C7054" s="127"/>
      <c r="D7054" s="120" t="s">
        <v>1808</v>
      </c>
      <c r="E7054" s="584">
        <f t="shared" si="459"/>
        <v>0</v>
      </c>
      <c r="F7054" s="638"/>
      <c r="G7054" s="638"/>
      <c r="H7054" s="638"/>
    </row>
    <row r="7055" spans="1:8" s="637" customFormat="1">
      <c r="A7055" s="120">
        <v>53</v>
      </c>
      <c r="B7055" s="337" t="s">
        <v>8030</v>
      </c>
      <c r="C7055" s="127">
        <v>482</v>
      </c>
      <c r="D7055" s="120" t="s">
        <v>1808</v>
      </c>
      <c r="E7055" s="584">
        <f t="shared" si="459"/>
        <v>0</v>
      </c>
      <c r="F7055" s="638"/>
      <c r="G7055" s="638"/>
      <c r="H7055" s="638"/>
    </row>
    <row r="7056" spans="1:8" s="637" customFormat="1">
      <c r="A7056" s="120">
        <v>54</v>
      </c>
      <c r="B7056" s="337" t="s">
        <v>8031</v>
      </c>
      <c r="C7056" s="127" t="s">
        <v>8032</v>
      </c>
      <c r="D7056" s="120" t="s">
        <v>1808</v>
      </c>
      <c r="E7056" s="584">
        <f t="shared" si="459"/>
        <v>10</v>
      </c>
      <c r="F7056" s="638">
        <v>10</v>
      </c>
      <c r="G7056" s="638"/>
      <c r="H7056" s="638"/>
    </row>
    <row r="7057" spans="1:8" s="637" customFormat="1">
      <c r="A7057" s="120">
        <v>55</v>
      </c>
      <c r="B7057" s="337" t="s">
        <v>8033</v>
      </c>
      <c r="C7057" s="127" t="s">
        <v>8034</v>
      </c>
      <c r="D7057" s="120" t="s">
        <v>1808</v>
      </c>
      <c r="E7057" s="584">
        <f t="shared" si="459"/>
        <v>25</v>
      </c>
      <c r="F7057" s="638">
        <v>25</v>
      </c>
      <c r="G7057" s="638"/>
      <c r="H7057" s="638"/>
    </row>
    <row r="7058" spans="1:8" s="637" customFormat="1">
      <c r="A7058" s="120">
        <v>56</v>
      </c>
      <c r="B7058" s="337" t="s">
        <v>8035</v>
      </c>
      <c r="C7058" s="127" t="s">
        <v>8036</v>
      </c>
      <c r="D7058" s="120" t="s">
        <v>1808</v>
      </c>
      <c r="E7058" s="584">
        <f t="shared" si="459"/>
        <v>15</v>
      </c>
      <c r="F7058" s="638">
        <v>15</v>
      </c>
      <c r="G7058" s="638"/>
      <c r="H7058" s="638"/>
    </row>
    <row r="7059" spans="1:8" s="637" customFormat="1">
      <c r="A7059" s="120">
        <v>57</v>
      </c>
      <c r="B7059" s="337" t="s">
        <v>8037</v>
      </c>
      <c r="C7059" s="127"/>
      <c r="D7059" s="120" t="s">
        <v>1808</v>
      </c>
      <c r="E7059" s="584">
        <f t="shared" si="459"/>
        <v>0</v>
      </c>
      <c r="F7059" s="638"/>
      <c r="G7059" s="638"/>
      <c r="H7059" s="638"/>
    </row>
    <row r="7060" spans="1:8" s="637" customFormat="1">
      <c r="A7060" s="120">
        <v>58</v>
      </c>
      <c r="B7060" s="337" t="s">
        <v>8038</v>
      </c>
      <c r="C7060" s="127"/>
      <c r="D7060" s="120" t="s">
        <v>1808</v>
      </c>
      <c r="E7060" s="584">
        <f t="shared" si="459"/>
        <v>0</v>
      </c>
      <c r="F7060" s="638"/>
      <c r="G7060" s="638"/>
      <c r="H7060" s="638"/>
    </row>
    <row r="7061" spans="1:8" s="637" customFormat="1">
      <c r="A7061" s="120">
        <v>59</v>
      </c>
      <c r="B7061" s="337" t="s">
        <v>8039</v>
      </c>
      <c r="C7061" s="127"/>
      <c r="D7061" s="120" t="s">
        <v>1808</v>
      </c>
      <c r="E7061" s="584">
        <f t="shared" si="459"/>
        <v>20</v>
      </c>
      <c r="F7061" s="638">
        <v>20</v>
      </c>
      <c r="G7061" s="638"/>
      <c r="H7061" s="638"/>
    </row>
    <row r="7062" spans="1:8" s="637" customFormat="1" ht="31.5" customHeight="1">
      <c r="A7062" s="641"/>
      <c r="B7062" s="889" t="s">
        <v>8040</v>
      </c>
      <c r="C7062" s="890"/>
      <c r="D7062" s="890"/>
      <c r="E7062" s="890"/>
      <c r="F7062" s="890"/>
      <c r="G7062" s="890"/>
      <c r="H7062" s="890"/>
    </row>
    <row r="7063" spans="1:8" s="637" customFormat="1" ht="46.5">
      <c r="A7063" s="120">
        <v>60</v>
      </c>
      <c r="B7063" s="640" t="s">
        <v>8041</v>
      </c>
      <c r="C7063" s="640"/>
      <c r="D7063" s="120" t="s">
        <v>1808</v>
      </c>
      <c r="E7063" s="584">
        <f t="shared" ref="E7063:E7100" si="460">+F7063+G7063+H7063</f>
        <v>0</v>
      </c>
      <c r="F7063" s="638"/>
      <c r="G7063" s="638"/>
      <c r="H7063" s="638"/>
    </row>
    <row r="7064" spans="1:8" s="637" customFormat="1">
      <c r="A7064" s="120">
        <v>61</v>
      </c>
      <c r="B7064" s="640" t="s">
        <v>8042</v>
      </c>
      <c r="C7064" s="640"/>
      <c r="D7064" s="120" t="s">
        <v>1808</v>
      </c>
      <c r="E7064" s="584">
        <f t="shared" si="460"/>
        <v>0</v>
      </c>
      <c r="F7064" s="638"/>
      <c r="G7064" s="638"/>
      <c r="H7064" s="638"/>
    </row>
    <row r="7065" spans="1:8" s="637" customFormat="1">
      <c r="A7065" s="120">
        <v>62</v>
      </c>
      <c r="B7065" s="642" t="s">
        <v>8043</v>
      </c>
      <c r="C7065" s="642"/>
      <c r="D7065" s="120" t="s">
        <v>1808</v>
      </c>
      <c r="E7065" s="584">
        <f t="shared" si="460"/>
        <v>223</v>
      </c>
      <c r="F7065" s="638">
        <v>223</v>
      </c>
      <c r="G7065" s="638"/>
      <c r="H7065" s="638"/>
    </row>
    <row r="7066" spans="1:8" s="637" customFormat="1">
      <c r="A7066" s="120">
        <v>63</v>
      </c>
      <c r="B7066" s="640" t="s">
        <v>8044</v>
      </c>
      <c r="C7066" s="640"/>
      <c r="D7066" s="120" t="s">
        <v>1808</v>
      </c>
      <c r="E7066" s="584">
        <f t="shared" si="460"/>
        <v>0</v>
      </c>
      <c r="F7066" s="638"/>
      <c r="G7066" s="638"/>
      <c r="H7066" s="638"/>
    </row>
    <row r="7067" spans="1:8" s="637" customFormat="1">
      <c r="A7067" s="120">
        <v>64</v>
      </c>
      <c r="B7067" s="640" t="s">
        <v>8045</v>
      </c>
      <c r="C7067" s="640"/>
      <c r="D7067" s="120" t="s">
        <v>1808</v>
      </c>
      <c r="E7067" s="584">
        <f t="shared" si="460"/>
        <v>0</v>
      </c>
      <c r="F7067" s="638"/>
      <c r="G7067" s="638"/>
      <c r="H7067" s="638"/>
    </row>
    <row r="7068" spans="1:8" s="637" customFormat="1">
      <c r="A7068" s="120">
        <v>65</v>
      </c>
      <c r="B7068" s="640" t="s">
        <v>8046</v>
      </c>
      <c r="C7068" s="640"/>
      <c r="D7068" s="120" t="s">
        <v>1808</v>
      </c>
      <c r="E7068" s="584">
        <f t="shared" si="460"/>
        <v>61</v>
      </c>
      <c r="F7068" s="638">
        <v>61</v>
      </c>
      <c r="G7068" s="638"/>
      <c r="H7068" s="638"/>
    </row>
    <row r="7069" spans="1:8" s="637" customFormat="1">
      <c r="A7069" s="120">
        <v>66</v>
      </c>
      <c r="B7069" s="640" t="s">
        <v>8047</v>
      </c>
      <c r="C7069" s="640"/>
      <c r="D7069" s="120" t="s">
        <v>1808</v>
      </c>
      <c r="E7069" s="584">
        <f t="shared" si="460"/>
        <v>5</v>
      </c>
      <c r="F7069" s="638">
        <v>5</v>
      </c>
      <c r="G7069" s="638"/>
      <c r="H7069" s="638"/>
    </row>
    <row r="7070" spans="1:8" s="637" customFormat="1">
      <c r="A7070" s="120">
        <v>67</v>
      </c>
      <c r="B7070" s="337" t="s">
        <v>8048</v>
      </c>
      <c r="C7070" s="127" t="s">
        <v>1692</v>
      </c>
      <c r="D7070" s="120" t="s">
        <v>1808</v>
      </c>
      <c r="E7070" s="584">
        <f t="shared" si="460"/>
        <v>3</v>
      </c>
      <c r="F7070" s="638">
        <v>3</v>
      </c>
      <c r="G7070" s="638"/>
      <c r="H7070" s="638"/>
    </row>
    <row r="7071" spans="1:8" s="637" customFormat="1">
      <c r="A7071" s="120">
        <v>68</v>
      </c>
      <c r="B7071" s="337" t="s">
        <v>8049</v>
      </c>
      <c r="C7071" s="127" t="s">
        <v>1692</v>
      </c>
      <c r="D7071" s="120" t="s">
        <v>1808</v>
      </c>
      <c r="E7071" s="584">
        <f t="shared" si="460"/>
        <v>30</v>
      </c>
      <c r="F7071" s="638">
        <v>30</v>
      </c>
      <c r="G7071" s="638"/>
      <c r="H7071" s="638"/>
    </row>
    <row r="7072" spans="1:8" s="637" customFormat="1">
      <c r="A7072" s="120">
        <v>69</v>
      </c>
      <c r="B7072" s="337" t="s">
        <v>8050</v>
      </c>
      <c r="C7072" s="127"/>
      <c r="D7072" s="120" t="s">
        <v>1808</v>
      </c>
      <c r="E7072" s="584">
        <f t="shared" si="460"/>
        <v>0</v>
      </c>
      <c r="F7072" s="638"/>
      <c r="G7072" s="638"/>
      <c r="H7072" s="638"/>
    </row>
    <row r="7073" spans="1:8" s="637" customFormat="1">
      <c r="A7073" s="120">
        <v>70</v>
      </c>
      <c r="B7073" s="337" t="s">
        <v>8051</v>
      </c>
      <c r="C7073" s="127"/>
      <c r="D7073" s="120" t="s">
        <v>1808</v>
      </c>
      <c r="E7073" s="584">
        <f t="shared" si="460"/>
        <v>0</v>
      </c>
      <c r="F7073" s="638"/>
      <c r="G7073" s="638"/>
      <c r="H7073" s="638"/>
    </row>
    <row r="7074" spans="1:8" s="637" customFormat="1">
      <c r="A7074" s="120">
        <v>71</v>
      </c>
      <c r="B7074" s="337" t="s">
        <v>8052</v>
      </c>
      <c r="C7074" s="127"/>
      <c r="D7074" s="120" t="s">
        <v>1808</v>
      </c>
      <c r="E7074" s="584">
        <f t="shared" si="460"/>
        <v>0</v>
      </c>
      <c r="F7074" s="638"/>
      <c r="G7074" s="638"/>
      <c r="H7074" s="638"/>
    </row>
    <row r="7075" spans="1:8" s="637" customFormat="1">
      <c r="A7075" s="120">
        <v>72</v>
      </c>
      <c r="B7075" s="337" t="s">
        <v>8053</v>
      </c>
      <c r="C7075" s="127" t="s">
        <v>1689</v>
      </c>
      <c r="D7075" s="120" t="s">
        <v>1808</v>
      </c>
      <c r="E7075" s="584">
        <f t="shared" si="460"/>
        <v>50</v>
      </c>
      <c r="F7075" s="638">
        <v>50</v>
      </c>
      <c r="G7075" s="638"/>
      <c r="H7075" s="638"/>
    </row>
    <row r="7076" spans="1:8" s="637" customFormat="1">
      <c r="A7076" s="120">
        <v>73</v>
      </c>
      <c r="B7076" s="640" t="s">
        <v>8054</v>
      </c>
      <c r="C7076" s="127"/>
      <c r="D7076" s="120" t="s">
        <v>1808</v>
      </c>
      <c r="E7076" s="584">
        <f t="shared" si="460"/>
        <v>20</v>
      </c>
      <c r="F7076" s="638">
        <v>20</v>
      </c>
      <c r="G7076" s="638"/>
      <c r="H7076" s="638"/>
    </row>
    <row r="7077" spans="1:8" s="637" customFormat="1">
      <c r="A7077" s="120">
        <v>74</v>
      </c>
      <c r="B7077" s="640" t="s">
        <v>8055</v>
      </c>
      <c r="C7077" s="127" t="s">
        <v>1692</v>
      </c>
      <c r="D7077" s="120" t="s">
        <v>1808</v>
      </c>
      <c r="E7077" s="584">
        <f t="shared" si="460"/>
        <v>300</v>
      </c>
      <c r="F7077" s="638">
        <v>300</v>
      </c>
      <c r="G7077" s="638"/>
      <c r="H7077" s="638"/>
    </row>
    <row r="7078" spans="1:8" s="637" customFormat="1" ht="46.5">
      <c r="A7078" s="120">
        <v>75</v>
      </c>
      <c r="B7078" s="640" t="s">
        <v>8056</v>
      </c>
      <c r="C7078" s="127" t="s">
        <v>1692</v>
      </c>
      <c r="D7078" s="120" t="s">
        <v>1808</v>
      </c>
      <c r="E7078" s="584">
        <f t="shared" si="460"/>
        <v>0</v>
      </c>
      <c r="F7078" s="638"/>
      <c r="G7078" s="638"/>
      <c r="H7078" s="638"/>
    </row>
    <row r="7079" spans="1:8" s="637" customFormat="1">
      <c r="A7079" s="120">
        <v>76</v>
      </c>
      <c r="B7079" s="640" t="s">
        <v>8057</v>
      </c>
      <c r="C7079" s="127"/>
      <c r="D7079" s="120" t="s">
        <v>1808</v>
      </c>
      <c r="E7079" s="584">
        <f t="shared" si="460"/>
        <v>0</v>
      </c>
      <c r="F7079" s="638"/>
      <c r="G7079" s="638"/>
      <c r="H7079" s="638"/>
    </row>
    <row r="7080" spans="1:8" s="637" customFormat="1" ht="46.5">
      <c r="A7080" s="120">
        <v>77</v>
      </c>
      <c r="B7080" s="640" t="s">
        <v>8058</v>
      </c>
      <c r="C7080" s="127" t="s">
        <v>1692</v>
      </c>
      <c r="D7080" s="120" t="s">
        <v>1808</v>
      </c>
      <c r="E7080" s="584">
        <f t="shared" si="460"/>
        <v>30</v>
      </c>
      <c r="F7080" s="638">
        <v>30</v>
      </c>
      <c r="G7080" s="638"/>
      <c r="H7080" s="638"/>
    </row>
    <row r="7081" spans="1:8" s="637" customFormat="1" ht="46.5">
      <c r="A7081" s="120">
        <v>78</v>
      </c>
      <c r="B7081" s="640" t="s">
        <v>8059</v>
      </c>
      <c r="C7081" s="127" t="s">
        <v>1692</v>
      </c>
      <c r="D7081" s="120" t="s">
        <v>1808</v>
      </c>
      <c r="E7081" s="584">
        <f t="shared" si="460"/>
        <v>0</v>
      </c>
      <c r="F7081" s="638"/>
      <c r="G7081" s="638"/>
      <c r="H7081" s="638"/>
    </row>
    <row r="7082" spans="1:8" s="637" customFormat="1">
      <c r="A7082" s="120">
        <v>79</v>
      </c>
      <c r="B7082" s="640" t="s">
        <v>8060</v>
      </c>
      <c r="C7082" s="127"/>
      <c r="D7082" s="120" t="s">
        <v>1808</v>
      </c>
      <c r="E7082" s="584">
        <f t="shared" si="460"/>
        <v>0</v>
      </c>
      <c r="F7082" s="638"/>
      <c r="G7082" s="638"/>
      <c r="H7082" s="638"/>
    </row>
    <row r="7083" spans="1:8" s="637" customFormat="1">
      <c r="A7083" s="120">
        <v>80</v>
      </c>
      <c r="B7083" s="337" t="s">
        <v>8061</v>
      </c>
      <c r="C7083" s="127" t="s">
        <v>1692</v>
      </c>
      <c r="D7083" s="120" t="s">
        <v>1808</v>
      </c>
      <c r="E7083" s="584">
        <f t="shared" si="460"/>
        <v>150</v>
      </c>
      <c r="F7083" s="638"/>
      <c r="G7083" s="638">
        <v>150</v>
      </c>
      <c r="H7083" s="638"/>
    </row>
    <row r="7084" spans="1:8" s="637" customFormat="1" ht="46.5">
      <c r="A7084" s="120">
        <v>81</v>
      </c>
      <c r="B7084" s="640" t="s">
        <v>8062</v>
      </c>
      <c r="C7084" s="127" t="s">
        <v>1692</v>
      </c>
      <c r="D7084" s="120" t="s">
        <v>1808</v>
      </c>
      <c r="E7084" s="584">
        <f t="shared" si="460"/>
        <v>5</v>
      </c>
      <c r="F7084" s="638">
        <v>5</v>
      </c>
      <c r="G7084" s="638"/>
      <c r="H7084" s="638"/>
    </row>
    <row r="7085" spans="1:8" s="637" customFormat="1" ht="46.5">
      <c r="A7085" s="120">
        <v>82</v>
      </c>
      <c r="B7085" s="640" t="s">
        <v>8063</v>
      </c>
      <c r="C7085" s="127" t="s">
        <v>1692</v>
      </c>
      <c r="D7085" s="120" t="s">
        <v>1808</v>
      </c>
      <c r="E7085" s="584">
        <f t="shared" si="460"/>
        <v>2</v>
      </c>
      <c r="F7085" s="638">
        <v>2</v>
      </c>
      <c r="G7085" s="638"/>
      <c r="H7085" s="638"/>
    </row>
    <row r="7086" spans="1:8" s="637" customFormat="1" ht="46.5">
      <c r="A7086" s="120">
        <v>83</v>
      </c>
      <c r="B7086" s="640" t="s">
        <v>8064</v>
      </c>
      <c r="C7086" s="127"/>
      <c r="D7086" s="120" t="s">
        <v>1808</v>
      </c>
      <c r="E7086" s="584">
        <f t="shared" si="460"/>
        <v>0</v>
      </c>
      <c r="F7086" s="638"/>
      <c r="G7086" s="638"/>
      <c r="H7086" s="638"/>
    </row>
    <row r="7087" spans="1:8" s="637" customFormat="1" ht="46.5">
      <c r="A7087" s="120">
        <v>84</v>
      </c>
      <c r="B7087" s="640" t="s">
        <v>8065</v>
      </c>
      <c r="C7087" s="127"/>
      <c r="D7087" s="120" t="s">
        <v>1808</v>
      </c>
      <c r="E7087" s="584">
        <f t="shared" si="460"/>
        <v>0</v>
      </c>
      <c r="F7087" s="638"/>
      <c r="G7087" s="638"/>
      <c r="H7087" s="638"/>
    </row>
    <row r="7088" spans="1:8" s="637" customFormat="1">
      <c r="A7088" s="120">
        <v>85</v>
      </c>
      <c r="B7088" s="640" t="s">
        <v>8066</v>
      </c>
      <c r="C7088" s="127"/>
      <c r="D7088" s="120" t="s">
        <v>1808</v>
      </c>
      <c r="E7088" s="584">
        <f t="shared" si="460"/>
        <v>0</v>
      </c>
      <c r="F7088" s="638"/>
      <c r="G7088" s="638"/>
      <c r="H7088" s="638"/>
    </row>
    <row r="7089" spans="1:9" s="637" customFormat="1">
      <c r="A7089" s="120">
        <v>86</v>
      </c>
      <c r="B7089" s="640" t="s">
        <v>8067</v>
      </c>
      <c r="C7089" s="127" t="s">
        <v>1692</v>
      </c>
      <c r="D7089" s="120" t="s">
        <v>1808</v>
      </c>
      <c r="E7089" s="584">
        <f t="shared" si="460"/>
        <v>2000</v>
      </c>
      <c r="F7089" s="638">
        <v>1000</v>
      </c>
      <c r="G7089" s="638"/>
      <c r="H7089" s="638">
        <v>1000</v>
      </c>
    </row>
    <row r="7090" spans="1:9" s="637" customFormat="1">
      <c r="A7090" s="120">
        <v>87</v>
      </c>
      <c r="B7090" s="337" t="s">
        <v>8068</v>
      </c>
      <c r="C7090" s="337"/>
      <c r="D7090" s="120" t="s">
        <v>1808</v>
      </c>
      <c r="E7090" s="584">
        <f t="shared" si="460"/>
        <v>0</v>
      </c>
      <c r="F7090" s="638"/>
      <c r="G7090" s="638"/>
      <c r="H7090" s="638"/>
    </row>
    <row r="7091" spans="1:9" s="637" customFormat="1">
      <c r="A7091" s="120">
        <v>88</v>
      </c>
      <c r="B7091" s="640" t="s">
        <v>8069</v>
      </c>
      <c r="C7091" s="640"/>
      <c r="D7091" s="120" t="s">
        <v>1808</v>
      </c>
      <c r="E7091" s="584">
        <f t="shared" si="460"/>
        <v>0</v>
      </c>
      <c r="F7091" s="638"/>
      <c r="G7091" s="638"/>
      <c r="H7091" s="638"/>
    </row>
    <row r="7092" spans="1:9" s="637" customFormat="1">
      <c r="A7092" s="120">
        <v>89</v>
      </c>
      <c r="B7092" s="640" t="s">
        <v>8070</v>
      </c>
      <c r="C7092" s="640"/>
      <c r="D7092" s="120" t="s">
        <v>1808</v>
      </c>
      <c r="E7092" s="584">
        <f t="shared" si="460"/>
        <v>0</v>
      </c>
      <c r="F7092" s="638"/>
      <c r="G7092" s="638"/>
      <c r="H7092" s="638"/>
    </row>
    <row r="7093" spans="1:9" s="637" customFormat="1">
      <c r="A7093" s="120">
        <v>90</v>
      </c>
      <c r="B7093" s="640" t="s">
        <v>9244</v>
      </c>
      <c r="C7093" s="640"/>
      <c r="D7093" s="120" t="s">
        <v>1808</v>
      </c>
      <c r="E7093" s="584">
        <f t="shared" si="460"/>
        <v>250</v>
      </c>
      <c r="F7093" s="638">
        <v>250</v>
      </c>
      <c r="G7093" s="638"/>
      <c r="H7093" s="638"/>
    </row>
    <row r="7094" spans="1:9" s="637" customFormat="1">
      <c r="A7094" s="120">
        <v>91</v>
      </c>
      <c r="B7094" s="640" t="s">
        <v>8071</v>
      </c>
      <c r="C7094" s="640"/>
      <c r="D7094" s="120" t="s">
        <v>1808</v>
      </c>
      <c r="E7094" s="584">
        <f t="shared" si="460"/>
        <v>0</v>
      </c>
      <c r="F7094" s="638"/>
      <c r="G7094" s="638"/>
      <c r="H7094" s="638"/>
    </row>
    <row r="7095" spans="1:9" s="637" customFormat="1" ht="46.5">
      <c r="A7095" s="120">
        <v>92</v>
      </c>
      <c r="B7095" s="640" t="s">
        <v>8072</v>
      </c>
      <c r="C7095" s="640"/>
      <c r="D7095" s="120" t="s">
        <v>1808</v>
      </c>
      <c r="E7095" s="584">
        <f t="shared" si="460"/>
        <v>150</v>
      </c>
      <c r="F7095" s="638">
        <v>150</v>
      </c>
      <c r="G7095" s="638"/>
      <c r="H7095" s="638"/>
    </row>
    <row r="7096" spans="1:9" s="637" customFormat="1">
      <c r="A7096" s="120">
        <v>93</v>
      </c>
      <c r="B7096" s="337" t="s">
        <v>8073</v>
      </c>
      <c r="C7096" s="643"/>
      <c r="D7096" s="120" t="s">
        <v>1808</v>
      </c>
      <c r="E7096" s="584">
        <f t="shared" si="460"/>
        <v>0</v>
      </c>
      <c r="F7096" s="638"/>
      <c r="G7096" s="638"/>
      <c r="H7096" s="638"/>
    </row>
    <row r="7097" spans="1:9" s="637" customFormat="1">
      <c r="A7097" s="120">
        <v>94</v>
      </c>
      <c r="B7097" s="337" t="s">
        <v>8074</v>
      </c>
      <c r="C7097" s="337"/>
      <c r="D7097" s="120" t="s">
        <v>1808</v>
      </c>
      <c r="E7097" s="584">
        <f t="shared" si="460"/>
        <v>5</v>
      </c>
      <c r="F7097" s="638">
        <v>5</v>
      </c>
      <c r="G7097" s="638"/>
      <c r="H7097" s="638"/>
    </row>
    <row r="7098" spans="1:9" s="637" customFormat="1">
      <c r="A7098" s="120">
        <v>95</v>
      </c>
      <c r="B7098" s="337" t="s">
        <v>8075</v>
      </c>
      <c r="C7098" s="337"/>
      <c r="D7098" s="120" t="s">
        <v>1808</v>
      </c>
      <c r="E7098" s="584">
        <f t="shared" si="460"/>
        <v>0</v>
      </c>
      <c r="F7098" s="638"/>
      <c r="G7098" s="638"/>
      <c r="H7098" s="638"/>
    </row>
    <row r="7099" spans="1:9" s="637" customFormat="1">
      <c r="A7099" s="120">
        <v>96</v>
      </c>
      <c r="B7099" s="337" t="s">
        <v>8076</v>
      </c>
      <c r="C7099" s="337"/>
      <c r="D7099" s="120" t="s">
        <v>1808</v>
      </c>
      <c r="E7099" s="584">
        <f t="shared" si="460"/>
        <v>0</v>
      </c>
      <c r="F7099" s="638"/>
      <c r="G7099" s="638"/>
      <c r="H7099" s="638"/>
    </row>
    <row r="7100" spans="1:9" s="637" customFormat="1" ht="24" thickBot="1">
      <c r="A7100" s="120">
        <v>97</v>
      </c>
      <c r="B7100" s="640" t="s">
        <v>8077</v>
      </c>
      <c r="C7100" s="640"/>
      <c r="D7100" s="120" t="s">
        <v>1808</v>
      </c>
      <c r="E7100" s="584">
        <f t="shared" si="460"/>
        <v>0</v>
      </c>
      <c r="F7100" s="638"/>
      <c r="G7100" s="638"/>
      <c r="H7100" s="638"/>
    </row>
    <row r="7101" spans="1:9" ht="36" customHeight="1" thickBot="1">
      <c r="A7101" s="898" t="s">
        <v>8078</v>
      </c>
      <c r="B7101" s="899"/>
      <c r="C7101" s="899"/>
      <c r="D7101" s="899"/>
      <c r="E7101" s="899"/>
      <c r="F7101" s="899"/>
      <c r="G7101" s="899"/>
      <c r="H7101" s="899"/>
    </row>
    <row r="7102" spans="1:9" s="7" customFormat="1">
      <c r="A7102" s="644">
        <v>1</v>
      </c>
      <c r="B7102" s="645" t="s">
        <v>8079</v>
      </c>
      <c r="C7102" s="646"/>
      <c r="D7102" s="647" t="s">
        <v>1808</v>
      </c>
      <c r="E7102" s="649">
        <f>+F7102+G7102+H7102</f>
        <v>0</v>
      </c>
      <c r="F7102" s="650"/>
      <c r="G7102" s="648"/>
      <c r="H7102" s="648"/>
      <c r="I7102" s="8"/>
    </row>
    <row r="7103" spans="1:9" s="7" customFormat="1">
      <c r="A7103" s="651">
        <v>2</v>
      </c>
      <c r="B7103" s="652" t="s">
        <v>8080</v>
      </c>
      <c r="C7103" s="653" t="s">
        <v>8081</v>
      </c>
      <c r="D7103" s="654" t="s">
        <v>1808</v>
      </c>
      <c r="E7103" s="196">
        <f>+F7103+G7103+H7103</f>
        <v>0</v>
      </c>
      <c r="F7103" s="154"/>
      <c r="G7103" s="180"/>
      <c r="H7103" s="180"/>
      <c r="I7103" s="8"/>
    </row>
    <row r="7104" spans="1:9" s="7" customFormat="1" ht="56.25" customHeight="1">
      <c r="A7104" s="651">
        <v>3</v>
      </c>
      <c r="B7104" s="656" t="s">
        <v>8082</v>
      </c>
      <c r="C7104" s="657" t="s">
        <v>8083</v>
      </c>
      <c r="D7104" s="654" t="s">
        <v>1808</v>
      </c>
      <c r="E7104" s="196">
        <f>+F7104+G7104+H7104</f>
        <v>0</v>
      </c>
      <c r="F7104" s="154"/>
      <c r="G7104" s="180"/>
      <c r="H7104" s="180"/>
      <c r="I7104" s="8"/>
    </row>
    <row r="7105" spans="1:9" s="373" customFormat="1">
      <c r="A7105" s="644">
        <v>4</v>
      </c>
      <c r="B7105" s="652" t="s">
        <v>8084</v>
      </c>
      <c r="C7105" s="658" t="s">
        <v>8085</v>
      </c>
      <c r="D7105" s="654" t="s">
        <v>1808</v>
      </c>
      <c r="E7105" s="196">
        <f>+F7105+G7105+H7105</f>
        <v>0</v>
      </c>
      <c r="F7105" s="154"/>
      <c r="G7105" s="180"/>
      <c r="H7105" s="180"/>
      <c r="I7105" s="8"/>
    </row>
    <row r="7106" spans="1:9" s="7" customFormat="1">
      <c r="A7106" s="651">
        <v>5</v>
      </c>
      <c r="B7106" s="659" t="s">
        <v>8086</v>
      </c>
      <c r="C7106" s="386"/>
      <c r="D7106" s="654" t="s">
        <v>1808</v>
      </c>
      <c r="E7106" s="196">
        <f>+F7106+G7106+H7106</f>
        <v>0</v>
      </c>
      <c r="F7106" s="154"/>
      <c r="G7106" s="180"/>
      <c r="H7106" s="180"/>
      <c r="I7106" s="8"/>
    </row>
    <row r="7107" spans="1:9">
      <c r="A7107" s="651">
        <v>6</v>
      </c>
      <c r="B7107" s="659" t="s">
        <v>8087</v>
      </c>
      <c r="C7107" s="386"/>
      <c r="D7107" s="654" t="s">
        <v>1808</v>
      </c>
      <c r="E7107" s="212"/>
      <c r="F7107" s="163"/>
      <c r="G7107" s="163"/>
      <c r="H7107" s="163"/>
    </row>
    <row r="7108" spans="1:9">
      <c r="A7108" s="644">
        <v>7</v>
      </c>
      <c r="B7108" s="652" t="s">
        <v>8088</v>
      </c>
      <c r="C7108" s="653" t="s">
        <v>8089</v>
      </c>
      <c r="D7108" s="654" t="s">
        <v>1808</v>
      </c>
      <c r="E7108" s="212"/>
      <c r="F7108" s="163"/>
      <c r="G7108" s="163"/>
      <c r="H7108" s="163"/>
    </row>
    <row r="7109" spans="1:9">
      <c r="A7109" s="651">
        <v>8</v>
      </c>
      <c r="B7109" s="652" t="s">
        <v>8090</v>
      </c>
      <c r="C7109" s="658" t="s">
        <v>8091</v>
      </c>
      <c r="D7109" s="654" t="s">
        <v>1808</v>
      </c>
      <c r="E7109" s="212"/>
      <c r="F7109" s="163"/>
      <c r="G7109" s="163"/>
      <c r="H7109" s="163"/>
    </row>
    <row r="7110" spans="1:9">
      <c r="A7110" s="651">
        <v>9</v>
      </c>
      <c r="B7110" s="652" t="s">
        <v>8092</v>
      </c>
      <c r="C7110" s="658" t="s">
        <v>8091</v>
      </c>
      <c r="D7110" s="654" t="s">
        <v>1808</v>
      </c>
      <c r="E7110" s="212"/>
      <c r="F7110" s="163"/>
      <c r="G7110" s="163"/>
      <c r="H7110" s="163"/>
    </row>
    <row r="7111" spans="1:9">
      <c r="A7111" s="644">
        <v>10</v>
      </c>
      <c r="B7111" s="659" t="s">
        <v>8093</v>
      </c>
      <c r="C7111" s="386"/>
      <c r="D7111" s="654" t="s">
        <v>1808</v>
      </c>
      <c r="E7111" s="212"/>
      <c r="F7111" s="163"/>
      <c r="G7111" s="163"/>
      <c r="H7111" s="163"/>
    </row>
    <row r="7112" spans="1:9">
      <c r="A7112" s="651">
        <v>11</v>
      </c>
      <c r="B7112" s="659" t="s">
        <v>8094</v>
      </c>
      <c r="C7112" s="386"/>
      <c r="D7112" s="654" t="s">
        <v>1808</v>
      </c>
      <c r="E7112" s="662"/>
      <c r="F7112" s="661"/>
      <c r="G7112" s="661"/>
      <c r="H7112" s="661"/>
    </row>
    <row r="7113" spans="1:9">
      <c r="A7113" s="651">
        <v>12</v>
      </c>
      <c r="B7113" s="652" t="s">
        <v>8095</v>
      </c>
      <c r="C7113" s="658"/>
      <c r="D7113" s="654" t="s">
        <v>1808</v>
      </c>
      <c r="E7113" s="212"/>
      <c r="F7113" s="163"/>
      <c r="G7113" s="163"/>
      <c r="H7113" s="163"/>
    </row>
    <row r="7114" spans="1:9">
      <c r="A7114" s="644">
        <v>13</v>
      </c>
      <c r="B7114" s="659" t="s">
        <v>8096</v>
      </c>
      <c r="C7114" s="386"/>
      <c r="D7114" s="654" t="s">
        <v>1808</v>
      </c>
      <c r="E7114" s="212"/>
      <c r="F7114" s="163"/>
      <c r="G7114" s="163"/>
      <c r="H7114" s="163"/>
    </row>
    <row r="7115" spans="1:9">
      <c r="A7115" s="651">
        <v>14</v>
      </c>
      <c r="B7115" s="659" t="s">
        <v>8097</v>
      </c>
      <c r="C7115" s="386"/>
      <c r="D7115" s="654" t="s">
        <v>1808</v>
      </c>
      <c r="E7115" s="212"/>
      <c r="F7115" s="163"/>
      <c r="G7115" s="163"/>
      <c r="H7115" s="163"/>
    </row>
    <row r="7116" spans="1:9">
      <c r="A7116" s="651">
        <v>15</v>
      </c>
      <c r="B7116" s="659" t="s">
        <v>6588</v>
      </c>
      <c r="C7116" s="386"/>
      <c r="D7116" s="654" t="s">
        <v>1808</v>
      </c>
      <c r="E7116" s="212"/>
      <c r="F7116" s="163"/>
      <c r="G7116" s="163"/>
      <c r="H7116" s="163"/>
    </row>
    <row r="7117" spans="1:9">
      <c r="A7117" s="644">
        <v>16</v>
      </c>
      <c r="B7117" s="659" t="s">
        <v>8098</v>
      </c>
      <c r="C7117" s="386"/>
      <c r="D7117" s="654" t="s">
        <v>1808</v>
      </c>
      <c r="E7117" s="212"/>
      <c r="F7117" s="163"/>
      <c r="G7117" s="163"/>
      <c r="H7117" s="163"/>
    </row>
    <row r="7118" spans="1:9">
      <c r="A7118" s="651">
        <v>17</v>
      </c>
      <c r="B7118" s="659" t="s">
        <v>8099</v>
      </c>
      <c r="C7118" s="386"/>
      <c r="D7118" s="654" t="s">
        <v>1808</v>
      </c>
      <c r="E7118" s="212"/>
      <c r="F7118" s="163"/>
      <c r="G7118" s="163"/>
      <c r="H7118" s="163"/>
    </row>
    <row r="7119" spans="1:9">
      <c r="A7119" s="651">
        <v>18</v>
      </c>
      <c r="B7119" s="183" t="s">
        <v>8100</v>
      </c>
      <c r="C7119" s="158"/>
      <c r="D7119" s="654" t="s">
        <v>1808</v>
      </c>
      <c r="E7119" s="212"/>
      <c r="F7119" s="163"/>
      <c r="G7119" s="163"/>
      <c r="H7119" s="163"/>
    </row>
    <row r="7120" spans="1:9">
      <c r="A7120" s="644">
        <v>19</v>
      </c>
      <c r="B7120" s="659" t="s">
        <v>8101</v>
      </c>
      <c r="C7120" s="386"/>
      <c r="D7120" s="654" t="s">
        <v>1808</v>
      </c>
      <c r="E7120" s="212"/>
      <c r="F7120" s="163"/>
      <c r="G7120" s="163"/>
      <c r="H7120" s="163"/>
    </row>
    <row r="7121" spans="1:8">
      <c r="A7121" s="651">
        <v>20</v>
      </c>
      <c r="B7121" s="659" t="s">
        <v>8102</v>
      </c>
      <c r="C7121" s="386"/>
      <c r="D7121" s="654" t="s">
        <v>1808</v>
      </c>
      <c r="E7121" s="212"/>
      <c r="F7121" s="163"/>
      <c r="G7121" s="163"/>
      <c r="H7121" s="163"/>
    </row>
    <row r="7122" spans="1:8">
      <c r="A7122" s="651">
        <v>21</v>
      </c>
      <c r="B7122" s="659" t="s">
        <v>8103</v>
      </c>
      <c r="C7122" s="386" t="s">
        <v>8104</v>
      </c>
      <c r="D7122" s="654" t="s">
        <v>1808</v>
      </c>
      <c r="E7122" s="212"/>
      <c r="F7122" s="163"/>
      <c r="G7122" s="163"/>
      <c r="H7122" s="163"/>
    </row>
    <row r="7123" spans="1:8">
      <c r="A7123" s="644">
        <v>22</v>
      </c>
      <c r="B7123" s="659" t="s">
        <v>8105</v>
      </c>
      <c r="C7123" s="386" t="s">
        <v>8106</v>
      </c>
      <c r="D7123" s="654" t="s">
        <v>1808</v>
      </c>
      <c r="E7123" s="212"/>
      <c r="F7123" s="163"/>
      <c r="G7123" s="163"/>
      <c r="H7123" s="163"/>
    </row>
    <row r="7124" spans="1:8">
      <c r="A7124" s="651">
        <v>23</v>
      </c>
      <c r="B7124" s="659" t="s">
        <v>8107</v>
      </c>
      <c r="C7124" s="386"/>
      <c r="D7124" s="654" t="s">
        <v>1808</v>
      </c>
      <c r="E7124" s="212"/>
      <c r="F7124" s="163"/>
      <c r="G7124" s="163"/>
      <c r="H7124" s="163"/>
    </row>
    <row r="7125" spans="1:8">
      <c r="A7125" s="651">
        <v>24</v>
      </c>
      <c r="B7125" s="652" t="s">
        <v>8108</v>
      </c>
      <c r="C7125" s="34" t="s">
        <v>8109</v>
      </c>
      <c r="D7125" s="654" t="s">
        <v>1808</v>
      </c>
      <c r="E7125" s="212"/>
      <c r="F7125" s="163"/>
      <c r="G7125" s="163"/>
      <c r="H7125" s="163"/>
    </row>
    <row r="7126" spans="1:8">
      <c r="A7126" s="644">
        <v>25</v>
      </c>
      <c r="B7126" s="659" t="s">
        <v>8110</v>
      </c>
      <c r="C7126" s="386"/>
      <c r="D7126" s="654" t="s">
        <v>1808</v>
      </c>
      <c r="E7126" s="212"/>
      <c r="F7126" s="163"/>
      <c r="G7126" s="163"/>
      <c r="H7126" s="163"/>
    </row>
    <row r="7127" spans="1:8">
      <c r="A7127" s="651">
        <v>26</v>
      </c>
      <c r="B7127" s="659" t="s">
        <v>8111</v>
      </c>
      <c r="C7127" s="386"/>
      <c r="D7127" s="654" t="s">
        <v>1808</v>
      </c>
      <c r="E7127" s="212"/>
      <c r="F7127" s="163"/>
      <c r="G7127" s="163"/>
      <c r="H7127" s="163"/>
    </row>
    <row r="7128" spans="1:8">
      <c r="A7128" s="651">
        <v>27</v>
      </c>
      <c r="B7128" s="659" t="s">
        <v>8112</v>
      </c>
      <c r="C7128" s="386"/>
      <c r="D7128" s="654" t="s">
        <v>1808</v>
      </c>
      <c r="E7128" s="212"/>
      <c r="F7128" s="163"/>
      <c r="G7128" s="163"/>
      <c r="H7128" s="163"/>
    </row>
    <row r="7129" spans="1:8">
      <c r="A7129" s="644">
        <v>28</v>
      </c>
      <c r="B7129" s="652" t="s">
        <v>8113</v>
      </c>
      <c r="C7129" s="658"/>
      <c r="D7129" s="654" t="s">
        <v>1808</v>
      </c>
      <c r="E7129" s="212"/>
      <c r="F7129" s="163"/>
      <c r="G7129" s="163"/>
      <c r="H7129" s="163"/>
    </row>
    <row r="7130" spans="1:8">
      <c r="A7130" s="651">
        <v>29</v>
      </c>
      <c r="B7130" s="659" t="s">
        <v>8114</v>
      </c>
      <c r="C7130" s="386"/>
      <c r="D7130" s="654" t="s">
        <v>1808</v>
      </c>
      <c r="E7130" s="212"/>
      <c r="F7130" s="163"/>
      <c r="G7130" s="163"/>
      <c r="H7130" s="163"/>
    </row>
    <row r="7131" spans="1:8">
      <c r="A7131" s="651">
        <v>30</v>
      </c>
      <c r="B7131" s="659" t="s">
        <v>8115</v>
      </c>
      <c r="C7131" s="386"/>
      <c r="D7131" s="654" t="s">
        <v>1808</v>
      </c>
      <c r="E7131" s="212"/>
      <c r="F7131" s="163"/>
      <c r="G7131" s="163"/>
      <c r="H7131" s="163"/>
    </row>
    <row r="7132" spans="1:8">
      <c r="A7132" s="644">
        <v>31</v>
      </c>
      <c r="B7132" s="659" t="s">
        <v>8116</v>
      </c>
      <c r="C7132" s="386"/>
      <c r="D7132" s="94" t="s">
        <v>1811</v>
      </c>
      <c r="E7132" s="212"/>
      <c r="F7132" s="163"/>
      <c r="G7132" s="163"/>
      <c r="H7132" s="163"/>
    </row>
    <row r="7133" spans="1:8">
      <c r="A7133" s="651">
        <v>32</v>
      </c>
      <c r="B7133" s="659" t="s">
        <v>8117</v>
      </c>
      <c r="C7133" s="386"/>
      <c r="D7133" s="654" t="s">
        <v>1808</v>
      </c>
      <c r="E7133" s="212"/>
      <c r="F7133" s="163"/>
      <c r="G7133" s="163"/>
      <c r="H7133" s="163"/>
    </row>
    <row r="7134" spans="1:8">
      <c r="A7134" s="651">
        <v>33</v>
      </c>
      <c r="B7134" s="659" t="s">
        <v>8118</v>
      </c>
      <c r="C7134" s="386"/>
      <c r="D7134" s="654" t="s">
        <v>1808</v>
      </c>
      <c r="E7134" s="212"/>
      <c r="F7134" s="163"/>
      <c r="G7134" s="163"/>
      <c r="H7134" s="163"/>
    </row>
    <row r="7135" spans="1:8">
      <c r="A7135" s="644">
        <v>34</v>
      </c>
      <c r="B7135" s="652" t="s">
        <v>8119</v>
      </c>
      <c r="C7135" s="34"/>
      <c r="D7135" s="654" t="s">
        <v>1808</v>
      </c>
      <c r="E7135" s="212"/>
      <c r="F7135" s="163"/>
      <c r="G7135" s="163"/>
      <c r="H7135" s="163"/>
    </row>
    <row r="7136" spans="1:8">
      <c r="A7136" s="651">
        <v>35</v>
      </c>
      <c r="B7136" s="659" t="s">
        <v>8120</v>
      </c>
      <c r="C7136" s="386"/>
      <c r="D7136" s="94" t="s">
        <v>1811</v>
      </c>
      <c r="E7136" s="212"/>
      <c r="F7136" s="163"/>
      <c r="G7136" s="163"/>
      <c r="H7136" s="163"/>
    </row>
    <row r="7137" spans="1:8">
      <c r="A7137" s="651">
        <v>36</v>
      </c>
      <c r="B7137" s="659" t="s">
        <v>8121</v>
      </c>
      <c r="C7137" s="386"/>
      <c r="D7137" s="94" t="s">
        <v>1812</v>
      </c>
      <c r="E7137" s="212"/>
      <c r="F7137" s="163"/>
      <c r="G7137" s="163"/>
      <c r="H7137" s="163"/>
    </row>
    <row r="7138" spans="1:8">
      <c r="A7138" s="644">
        <v>37</v>
      </c>
      <c r="B7138" s="652" t="s">
        <v>8122</v>
      </c>
      <c r="C7138" s="386"/>
      <c r="D7138" s="654" t="s">
        <v>1808</v>
      </c>
      <c r="E7138" s="212"/>
      <c r="F7138" s="163"/>
      <c r="G7138" s="163"/>
      <c r="H7138" s="163"/>
    </row>
    <row r="7139" spans="1:8">
      <c r="A7139" s="651">
        <v>38</v>
      </c>
      <c r="B7139" s="659" t="s">
        <v>8123</v>
      </c>
      <c r="C7139" s="386" t="s">
        <v>8124</v>
      </c>
      <c r="D7139" s="654" t="s">
        <v>1808</v>
      </c>
      <c r="E7139" s="212"/>
      <c r="F7139" s="163"/>
      <c r="G7139" s="163"/>
      <c r="H7139" s="163"/>
    </row>
    <row r="7140" spans="1:8">
      <c r="A7140" s="651">
        <v>39</v>
      </c>
      <c r="B7140" s="659" t="s">
        <v>8125</v>
      </c>
      <c r="C7140" s="386" t="s">
        <v>8126</v>
      </c>
      <c r="D7140" s="654" t="s">
        <v>1808</v>
      </c>
      <c r="E7140" s="212"/>
      <c r="F7140" s="163"/>
      <c r="G7140" s="163"/>
      <c r="H7140" s="163"/>
    </row>
    <row r="7141" spans="1:8">
      <c r="A7141" s="644">
        <v>40</v>
      </c>
      <c r="B7141" s="659" t="s">
        <v>8127</v>
      </c>
      <c r="C7141" s="386"/>
      <c r="D7141" s="654" t="s">
        <v>1808</v>
      </c>
      <c r="E7141" s="212"/>
      <c r="F7141" s="163"/>
      <c r="G7141" s="163"/>
      <c r="H7141" s="163"/>
    </row>
    <row r="7142" spans="1:8">
      <c r="A7142" s="651">
        <v>41</v>
      </c>
      <c r="B7142" s="659" t="s">
        <v>8128</v>
      </c>
      <c r="C7142" s="386"/>
      <c r="D7142" s="654" t="s">
        <v>1808</v>
      </c>
      <c r="E7142" s="212"/>
      <c r="F7142" s="163"/>
      <c r="G7142" s="163"/>
      <c r="H7142" s="163"/>
    </row>
    <row r="7143" spans="1:8">
      <c r="A7143" s="651">
        <v>42</v>
      </c>
      <c r="B7143" s="659" t="s">
        <v>8129</v>
      </c>
      <c r="C7143" s="386"/>
      <c r="D7143" s="654" t="s">
        <v>1808</v>
      </c>
      <c r="E7143" s="212"/>
      <c r="F7143" s="163"/>
      <c r="G7143" s="163"/>
      <c r="H7143" s="163"/>
    </row>
    <row r="7144" spans="1:8">
      <c r="A7144" s="644">
        <v>43</v>
      </c>
      <c r="B7144" s="659" t="s">
        <v>8130</v>
      </c>
      <c r="C7144" s="386"/>
      <c r="D7144" s="654" t="s">
        <v>1808</v>
      </c>
      <c r="E7144" s="212"/>
      <c r="F7144" s="163"/>
      <c r="G7144" s="163"/>
      <c r="H7144" s="163"/>
    </row>
    <row r="7145" spans="1:8">
      <c r="A7145" s="651">
        <v>44</v>
      </c>
      <c r="B7145" s="659" t="s">
        <v>8131</v>
      </c>
      <c r="C7145" s="386"/>
      <c r="D7145" s="654" t="s">
        <v>1808</v>
      </c>
      <c r="E7145" s="212"/>
      <c r="F7145" s="163"/>
      <c r="G7145" s="163"/>
      <c r="H7145" s="163"/>
    </row>
    <row r="7146" spans="1:8">
      <c r="A7146" s="651">
        <v>45</v>
      </c>
      <c r="B7146" s="659" t="s">
        <v>8132</v>
      </c>
      <c r="C7146" s="386"/>
      <c r="D7146" s="654" t="s">
        <v>1808</v>
      </c>
      <c r="E7146" s="212"/>
      <c r="F7146" s="163"/>
      <c r="G7146" s="163"/>
      <c r="H7146" s="163"/>
    </row>
    <row r="7147" spans="1:8">
      <c r="A7147" s="644">
        <v>46</v>
      </c>
      <c r="B7147" s="659" t="s">
        <v>8133</v>
      </c>
      <c r="C7147" s="386"/>
      <c r="D7147" s="654" t="s">
        <v>1808</v>
      </c>
      <c r="E7147" s="212"/>
      <c r="F7147" s="163"/>
      <c r="G7147" s="163"/>
      <c r="H7147" s="163"/>
    </row>
    <row r="7148" spans="1:8">
      <c r="A7148" s="651">
        <v>47</v>
      </c>
      <c r="B7148" s="659" t="s">
        <v>8134</v>
      </c>
      <c r="C7148" s="386"/>
      <c r="D7148" s="654" t="s">
        <v>1808</v>
      </c>
      <c r="E7148" s="212"/>
      <c r="F7148" s="163"/>
      <c r="G7148" s="163"/>
      <c r="H7148" s="163"/>
    </row>
    <row r="7149" spans="1:8">
      <c r="A7149" s="651">
        <v>48</v>
      </c>
      <c r="B7149" s="659" t="s">
        <v>8135</v>
      </c>
      <c r="C7149" s="386"/>
      <c r="D7149" s="654" t="s">
        <v>1808</v>
      </c>
      <c r="E7149" s="212"/>
      <c r="F7149" s="163"/>
      <c r="G7149" s="163"/>
      <c r="H7149" s="163"/>
    </row>
    <row r="7150" spans="1:8">
      <c r="A7150" s="644">
        <v>49</v>
      </c>
      <c r="B7150" s="659" t="s">
        <v>8136</v>
      </c>
      <c r="C7150" s="386"/>
      <c r="D7150" s="654" t="s">
        <v>1808</v>
      </c>
      <c r="E7150" s="212"/>
      <c r="F7150" s="163"/>
      <c r="G7150" s="163"/>
      <c r="H7150" s="163"/>
    </row>
    <row r="7151" spans="1:8">
      <c r="A7151" s="651">
        <v>50</v>
      </c>
      <c r="B7151" s="659" t="s">
        <v>8137</v>
      </c>
      <c r="C7151" s="386"/>
      <c r="D7151" s="654" t="s">
        <v>1808</v>
      </c>
      <c r="E7151" s="212"/>
      <c r="F7151" s="163"/>
      <c r="G7151" s="163"/>
      <c r="H7151" s="163"/>
    </row>
    <row r="7152" spans="1:8">
      <c r="A7152" s="651">
        <v>51</v>
      </c>
      <c r="B7152" s="659" t="s">
        <v>8138</v>
      </c>
      <c r="C7152" s="386"/>
      <c r="D7152" s="654" t="s">
        <v>1808</v>
      </c>
      <c r="E7152" s="212"/>
      <c r="F7152" s="163"/>
      <c r="G7152" s="163"/>
      <c r="H7152" s="163"/>
    </row>
    <row r="7153" spans="1:9">
      <c r="A7153" s="644">
        <v>52</v>
      </c>
      <c r="B7153" s="659" t="s">
        <v>8139</v>
      </c>
      <c r="C7153" s="386"/>
      <c r="D7153" s="654" t="s">
        <v>1808</v>
      </c>
      <c r="E7153" s="212"/>
      <c r="F7153" s="163"/>
      <c r="G7153" s="163"/>
      <c r="H7153" s="163"/>
    </row>
    <row r="7154" spans="1:9">
      <c r="A7154" s="651">
        <v>53</v>
      </c>
      <c r="B7154" s="663" t="s">
        <v>8140</v>
      </c>
      <c r="C7154" s="664"/>
      <c r="D7154" s="665" t="s">
        <v>1808</v>
      </c>
      <c r="E7154" s="667"/>
      <c r="F7154" s="666"/>
      <c r="G7154" s="666"/>
      <c r="H7154" s="666"/>
    </row>
    <row r="7155" spans="1:9">
      <c r="A7155" s="651">
        <v>54</v>
      </c>
      <c r="B7155" s="542" t="s">
        <v>8141</v>
      </c>
      <c r="C7155" s="104"/>
      <c r="D7155" s="665" t="s">
        <v>2034</v>
      </c>
      <c r="E7155" s="667"/>
      <c r="F7155" s="666"/>
      <c r="G7155" s="666"/>
      <c r="H7155" s="666"/>
    </row>
    <row r="7156" spans="1:9">
      <c r="A7156" s="644">
        <v>55</v>
      </c>
      <c r="B7156" s="668" t="s">
        <v>8142</v>
      </c>
      <c r="C7156" s="669"/>
      <c r="D7156" s="665" t="s">
        <v>2034</v>
      </c>
      <c r="E7156" s="667"/>
      <c r="F7156" s="666"/>
      <c r="G7156" s="666"/>
      <c r="H7156" s="666"/>
      <c r="I7156" s="672"/>
    </row>
    <row r="7157" spans="1:9">
      <c r="A7157" s="644">
        <v>56</v>
      </c>
      <c r="B7157" s="668" t="s">
        <v>8972</v>
      </c>
      <c r="C7157" s="669" t="s">
        <v>8973</v>
      </c>
      <c r="D7157" s="665" t="s">
        <v>1808</v>
      </c>
      <c r="E7157" s="667"/>
      <c r="F7157" s="666"/>
      <c r="G7157" s="666"/>
      <c r="H7157" s="666"/>
      <c r="I7157" s="672"/>
    </row>
    <row r="7158" spans="1:9">
      <c r="A7158" s="644">
        <v>57</v>
      </c>
      <c r="B7158" s="668" t="s">
        <v>8972</v>
      </c>
      <c r="C7158" s="669" t="s">
        <v>8974</v>
      </c>
      <c r="D7158" s="665" t="s">
        <v>1808</v>
      </c>
      <c r="E7158" s="667"/>
      <c r="F7158" s="666"/>
      <c r="G7158" s="666"/>
      <c r="H7158" s="666"/>
      <c r="I7158" s="672"/>
    </row>
    <row r="7159" spans="1:9">
      <c r="A7159" s="644">
        <v>58</v>
      </c>
      <c r="B7159" s="668" t="s">
        <v>8975</v>
      </c>
      <c r="C7159" s="669"/>
      <c r="D7159" s="665" t="s">
        <v>1808</v>
      </c>
      <c r="E7159" s="667"/>
      <c r="F7159" s="666"/>
      <c r="G7159" s="666"/>
      <c r="H7159" s="666"/>
      <c r="I7159" s="672"/>
    </row>
    <row r="7160" spans="1:9">
      <c r="A7160" s="644">
        <v>59</v>
      </c>
      <c r="B7160" s="668" t="s">
        <v>8976</v>
      </c>
      <c r="C7160" s="669" t="s">
        <v>8977</v>
      </c>
      <c r="D7160" s="665" t="s">
        <v>1808</v>
      </c>
      <c r="E7160" s="667"/>
      <c r="F7160" s="666"/>
      <c r="G7160" s="666"/>
      <c r="H7160" s="666"/>
      <c r="I7160" s="672"/>
    </row>
    <row r="7161" spans="1:9">
      <c r="A7161" s="644">
        <v>60</v>
      </c>
      <c r="B7161" s="668" t="s">
        <v>8978</v>
      </c>
      <c r="C7161" s="669" t="s">
        <v>8979</v>
      </c>
      <c r="D7161" s="665" t="s">
        <v>1808</v>
      </c>
      <c r="E7161" s="667"/>
      <c r="F7161" s="666"/>
      <c r="G7161" s="666"/>
      <c r="H7161" s="666"/>
      <c r="I7161" s="672"/>
    </row>
    <row r="7162" spans="1:9">
      <c r="A7162" s="644">
        <v>61</v>
      </c>
      <c r="B7162" s="668" t="s">
        <v>8980</v>
      </c>
      <c r="C7162" s="669" t="s">
        <v>8981</v>
      </c>
      <c r="D7162" s="665" t="s">
        <v>1808</v>
      </c>
      <c r="E7162" s="667"/>
      <c r="F7162" s="666"/>
      <c r="G7162" s="666"/>
      <c r="H7162" s="666"/>
      <c r="I7162" s="672"/>
    </row>
    <row r="7163" spans="1:9" ht="24" thickBot="1">
      <c r="A7163" s="644">
        <v>62</v>
      </c>
      <c r="B7163" s="668" t="s">
        <v>8982</v>
      </c>
      <c r="C7163" s="669" t="s">
        <v>8983</v>
      </c>
      <c r="D7163" s="665" t="s">
        <v>1808</v>
      </c>
      <c r="E7163" s="667"/>
      <c r="F7163" s="666"/>
      <c r="G7163" s="666"/>
      <c r="H7163" s="666"/>
      <c r="I7163" s="672"/>
    </row>
    <row r="7164" spans="1:9" ht="32.25" customHeight="1" thickBot="1">
      <c r="A7164" s="898" t="s">
        <v>8603</v>
      </c>
      <c r="B7164" s="899"/>
      <c r="C7164" s="899"/>
      <c r="D7164" s="899"/>
      <c r="E7164" s="899"/>
      <c r="F7164" s="899"/>
      <c r="G7164" s="899"/>
      <c r="H7164" s="899"/>
    </row>
    <row r="7165" spans="1:9" s="7" customFormat="1">
      <c r="A7165" s="134">
        <v>1</v>
      </c>
      <c r="B7165" s="673" t="s">
        <v>8143</v>
      </c>
      <c r="C7165" s="673"/>
      <c r="D7165" s="134" t="s">
        <v>1808</v>
      </c>
      <c r="E7165" s="623">
        <f>+F7165+G7165+H7165</f>
        <v>25</v>
      </c>
      <c r="F7165" s="674">
        <v>25</v>
      </c>
      <c r="G7165" s="674"/>
      <c r="H7165" s="674"/>
      <c r="I7165" s="8"/>
    </row>
    <row r="7166" spans="1:9" s="7" customFormat="1">
      <c r="A7166" s="32">
        <v>2</v>
      </c>
      <c r="B7166" s="539" t="s">
        <v>8144</v>
      </c>
      <c r="C7166" s="539"/>
      <c r="D7166" s="32" t="s">
        <v>1808</v>
      </c>
      <c r="E7166" s="584">
        <f>+F7166+G7166+H7166</f>
        <v>15</v>
      </c>
      <c r="F7166" s="187">
        <v>15</v>
      </c>
      <c r="G7166" s="187"/>
      <c r="H7166" s="187"/>
      <c r="I7166" s="8"/>
    </row>
    <row r="7167" spans="1:9" s="7" customFormat="1">
      <c r="A7167" s="134">
        <v>3</v>
      </c>
      <c r="B7167" s="539" t="s">
        <v>8145</v>
      </c>
      <c r="C7167" s="539"/>
      <c r="D7167" s="32" t="s">
        <v>2034</v>
      </c>
      <c r="E7167" s="584">
        <f>+F7167+G7167+H7167</f>
        <v>50</v>
      </c>
      <c r="F7167" s="187">
        <v>50</v>
      </c>
      <c r="G7167" s="187"/>
      <c r="H7167" s="187"/>
      <c r="I7167" s="8"/>
    </row>
    <row r="7168" spans="1:9" s="373" customFormat="1">
      <c r="A7168" s="32">
        <v>4</v>
      </c>
      <c r="B7168" s="539" t="s">
        <v>8146</v>
      </c>
      <c r="C7168" s="539"/>
      <c r="D7168" s="32" t="s">
        <v>1808</v>
      </c>
      <c r="E7168" s="584">
        <f>+F7168+G7168+H7168</f>
        <v>10</v>
      </c>
      <c r="F7168" s="187">
        <v>10</v>
      </c>
      <c r="G7168" s="187"/>
      <c r="H7168" s="187"/>
      <c r="I7168" s="8"/>
    </row>
    <row r="7169" spans="1:9" s="7" customFormat="1">
      <c r="A7169" s="134">
        <v>5</v>
      </c>
      <c r="B7169" s="539" t="s">
        <v>8147</v>
      </c>
      <c r="C7169" s="539"/>
      <c r="D7169" s="32" t="s">
        <v>1808</v>
      </c>
      <c r="E7169" s="195"/>
      <c r="F7169" s="187"/>
      <c r="G7169" s="187"/>
      <c r="H7169" s="187"/>
      <c r="I7169" s="8"/>
    </row>
    <row r="7170" spans="1:9" s="585" customFormat="1">
      <c r="A7170" s="32">
        <v>6</v>
      </c>
      <c r="B7170" s="544" t="s">
        <v>8148</v>
      </c>
      <c r="C7170" s="544"/>
      <c r="D7170" s="87" t="s">
        <v>1808</v>
      </c>
      <c r="E7170" s="584">
        <f t="shared" ref="E7170:E7201" si="461">+F7170+G7170+H7170</f>
        <v>5</v>
      </c>
      <c r="F7170" s="192">
        <v>5</v>
      </c>
      <c r="G7170" s="192"/>
      <c r="H7170" s="192"/>
      <c r="I7170" s="29"/>
    </row>
    <row r="7171" spans="1:9" s="373" customFormat="1">
      <c r="A7171" s="134">
        <v>7</v>
      </c>
      <c r="B7171" s="539" t="s">
        <v>8149</v>
      </c>
      <c r="C7171" s="539"/>
      <c r="D7171" s="32" t="s">
        <v>1808</v>
      </c>
      <c r="E7171" s="584">
        <f t="shared" si="461"/>
        <v>5</v>
      </c>
      <c r="F7171" s="187">
        <v>5</v>
      </c>
      <c r="G7171" s="187"/>
      <c r="H7171" s="187"/>
      <c r="I7171" s="8"/>
    </row>
    <row r="7172" spans="1:9" s="373" customFormat="1">
      <c r="A7172" s="32">
        <v>8</v>
      </c>
      <c r="B7172" s="539" t="s">
        <v>8150</v>
      </c>
      <c r="C7172" s="539"/>
      <c r="D7172" s="32" t="s">
        <v>1811</v>
      </c>
      <c r="E7172" s="584">
        <f t="shared" si="461"/>
        <v>1</v>
      </c>
      <c r="F7172" s="187">
        <v>1</v>
      </c>
      <c r="G7172" s="187"/>
      <c r="H7172" s="187"/>
      <c r="I7172" s="8"/>
    </row>
    <row r="7173" spans="1:9" s="373" customFormat="1">
      <c r="A7173" s="134">
        <v>9</v>
      </c>
      <c r="B7173" s="331" t="s">
        <v>8151</v>
      </c>
      <c r="C7173" s="331"/>
      <c r="D7173" s="675" t="s">
        <v>7293</v>
      </c>
      <c r="E7173" s="584">
        <f t="shared" si="461"/>
        <v>4</v>
      </c>
      <c r="F7173" s="187">
        <v>2</v>
      </c>
      <c r="G7173" s="187"/>
      <c r="H7173" s="187">
        <v>2</v>
      </c>
      <c r="I7173" s="8"/>
    </row>
    <row r="7174" spans="1:9" s="373" customFormat="1">
      <c r="A7174" s="32">
        <v>10</v>
      </c>
      <c r="B7174" s="539" t="s">
        <v>8152</v>
      </c>
      <c r="C7174" s="539"/>
      <c r="D7174" s="675" t="s">
        <v>7293</v>
      </c>
      <c r="E7174" s="584">
        <f t="shared" si="461"/>
        <v>0</v>
      </c>
      <c r="F7174" s="187"/>
      <c r="G7174" s="187"/>
      <c r="H7174" s="187"/>
      <c r="I7174" s="8"/>
    </row>
    <row r="7175" spans="1:9" s="373" customFormat="1">
      <c r="A7175" s="134">
        <v>11</v>
      </c>
      <c r="B7175" s="539" t="s">
        <v>8153</v>
      </c>
      <c r="C7175" s="539"/>
      <c r="D7175" s="675" t="s">
        <v>7293</v>
      </c>
      <c r="E7175" s="584">
        <f t="shared" si="461"/>
        <v>3</v>
      </c>
      <c r="F7175" s="187">
        <v>3</v>
      </c>
      <c r="G7175" s="187"/>
      <c r="H7175" s="187"/>
      <c r="I7175" s="8"/>
    </row>
    <row r="7176" spans="1:9" s="373" customFormat="1">
      <c r="A7176" s="32">
        <v>12</v>
      </c>
      <c r="B7176" s="539" t="s">
        <v>8154</v>
      </c>
      <c r="C7176" s="539"/>
      <c r="D7176" s="675" t="s">
        <v>7293</v>
      </c>
      <c r="E7176" s="584">
        <f t="shared" si="461"/>
        <v>3</v>
      </c>
      <c r="F7176" s="187"/>
      <c r="G7176" s="187">
        <v>3</v>
      </c>
      <c r="H7176" s="187"/>
      <c r="I7176" s="8"/>
    </row>
    <row r="7177" spans="1:9" s="373" customFormat="1">
      <c r="A7177" s="134">
        <v>13</v>
      </c>
      <c r="B7177" s="539" t="s">
        <v>8155</v>
      </c>
      <c r="C7177" s="539"/>
      <c r="D7177" s="32" t="s">
        <v>1808</v>
      </c>
      <c r="E7177" s="584">
        <f t="shared" si="461"/>
        <v>10</v>
      </c>
      <c r="F7177" s="187">
        <v>10</v>
      </c>
      <c r="G7177" s="187"/>
      <c r="H7177" s="187"/>
      <c r="I7177" s="8"/>
    </row>
    <row r="7178" spans="1:9" s="373" customFormat="1">
      <c r="A7178" s="32">
        <v>14</v>
      </c>
      <c r="B7178" s="539" t="s">
        <v>8156</v>
      </c>
      <c r="C7178" s="539"/>
      <c r="D7178" s="32" t="s">
        <v>7978</v>
      </c>
      <c r="E7178" s="584">
        <f t="shared" si="461"/>
        <v>25</v>
      </c>
      <c r="F7178" s="187">
        <v>25</v>
      </c>
      <c r="G7178" s="187"/>
      <c r="H7178" s="187"/>
      <c r="I7178" s="8"/>
    </row>
    <row r="7179" spans="1:9" s="373" customFormat="1">
      <c r="A7179" s="134">
        <v>15</v>
      </c>
      <c r="B7179" s="539" t="s">
        <v>2011</v>
      </c>
      <c r="C7179" s="539"/>
      <c r="D7179" s="32" t="s">
        <v>1808</v>
      </c>
      <c r="E7179" s="584">
        <f t="shared" si="461"/>
        <v>20</v>
      </c>
      <c r="F7179" s="187">
        <v>20</v>
      </c>
      <c r="G7179" s="187"/>
      <c r="H7179" s="187"/>
      <c r="I7179" s="8"/>
    </row>
    <row r="7180" spans="1:9" s="373" customFormat="1">
      <c r="A7180" s="32">
        <v>16</v>
      </c>
      <c r="B7180" s="539" t="s">
        <v>8157</v>
      </c>
      <c r="C7180" s="539"/>
      <c r="D7180" s="32" t="s">
        <v>1808</v>
      </c>
      <c r="E7180" s="584">
        <f t="shared" si="461"/>
        <v>20</v>
      </c>
      <c r="F7180" s="187">
        <v>20</v>
      </c>
      <c r="G7180" s="187"/>
      <c r="H7180" s="187"/>
      <c r="I7180" s="8"/>
    </row>
    <row r="7181" spans="1:9" s="373" customFormat="1">
      <c r="A7181" s="134">
        <v>17</v>
      </c>
      <c r="B7181" s="539" t="s">
        <v>8158</v>
      </c>
      <c r="C7181" s="539"/>
      <c r="D7181" s="32" t="s">
        <v>1808</v>
      </c>
      <c r="E7181" s="584">
        <f t="shared" si="461"/>
        <v>30</v>
      </c>
      <c r="F7181" s="187">
        <v>30</v>
      </c>
      <c r="G7181" s="187"/>
      <c r="H7181" s="187"/>
      <c r="I7181" s="8"/>
    </row>
    <row r="7182" spans="1:9" s="373" customFormat="1">
      <c r="A7182" s="32">
        <v>18</v>
      </c>
      <c r="B7182" s="539" t="s">
        <v>8159</v>
      </c>
      <c r="C7182" s="539"/>
      <c r="D7182" s="32" t="s">
        <v>1808</v>
      </c>
      <c r="E7182" s="584">
        <f t="shared" si="461"/>
        <v>10</v>
      </c>
      <c r="F7182" s="187">
        <v>10</v>
      </c>
      <c r="G7182" s="187"/>
      <c r="H7182" s="187"/>
      <c r="I7182" s="8"/>
    </row>
    <row r="7183" spans="1:9" s="373" customFormat="1">
      <c r="A7183" s="134">
        <v>19</v>
      </c>
      <c r="B7183" s="539" t="s">
        <v>8160</v>
      </c>
      <c r="C7183" s="539"/>
      <c r="D7183" s="32" t="s">
        <v>1808</v>
      </c>
      <c r="E7183" s="584">
        <f t="shared" si="461"/>
        <v>0</v>
      </c>
      <c r="F7183" s="187"/>
      <c r="G7183" s="187"/>
      <c r="H7183" s="187"/>
      <c r="I7183" s="8"/>
    </row>
    <row r="7184" spans="1:9" s="373" customFormat="1">
      <c r="A7184" s="32">
        <v>20</v>
      </c>
      <c r="B7184" s="539" t="s">
        <v>8161</v>
      </c>
      <c r="C7184" s="539"/>
      <c r="D7184" s="32" t="s">
        <v>1808</v>
      </c>
      <c r="E7184" s="584">
        <f t="shared" si="461"/>
        <v>0</v>
      </c>
      <c r="F7184" s="187"/>
      <c r="G7184" s="187"/>
      <c r="H7184" s="187"/>
      <c r="I7184" s="8"/>
    </row>
    <row r="7185" spans="1:9" s="373" customFormat="1">
      <c r="A7185" s="134">
        <v>21</v>
      </c>
      <c r="B7185" s="539" t="s">
        <v>8162</v>
      </c>
      <c r="C7185" s="539"/>
      <c r="D7185" s="32" t="s">
        <v>1808</v>
      </c>
      <c r="E7185" s="584">
        <f t="shared" si="461"/>
        <v>0</v>
      </c>
      <c r="F7185" s="187"/>
      <c r="G7185" s="187"/>
      <c r="H7185" s="187"/>
      <c r="I7185" s="8"/>
    </row>
    <row r="7186" spans="1:9" s="373" customFormat="1">
      <c r="A7186" s="32">
        <v>22</v>
      </c>
      <c r="B7186" s="539" t="s">
        <v>8163</v>
      </c>
      <c r="C7186" s="539"/>
      <c r="D7186" s="32" t="s">
        <v>1808</v>
      </c>
      <c r="E7186" s="584">
        <f t="shared" si="461"/>
        <v>0</v>
      </c>
      <c r="F7186" s="187"/>
      <c r="G7186" s="187"/>
      <c r="H7186" s="187"/>
      <c r="I7186" s="8"/>
    </row>
    <row r="7187" spans="1:9" s="373" customFormat="1">
      <c r="A7187" s="134">
        <v>23</v>
      </c>
      <c r="B7187" s="539" t="s">
        <v>8164</v>
      </c>
      <c r="C7187" s="539"/>
      <c r="D7187" s="32" t="s">
        <v>1808</v>
      </c>
      <c r="E7187" s="584">
        <f t="shared" si="461"/>
        <v>0</v>
      </c>
      <c r="F7187" s="187"/>
      <c r="G7187" s="187"/>
      <c r="H7187" s="187"/>
      <c r="I7187" s="8"/>
    </row>
    <row r="7188" spans="1:9" s="373" customFormat="1">
      <c r="A7188" s="32">
        <v>24</v>
      </c>
      <c r="B7188" s="539" t="s">
        <v>8165</v>
      </c>
      <c r="C7188" s="539"/>
      <c r="D7188" s="32" t="s">
        <v>1808</v>
      </c>
      <c r="E7188" s="584">
        <f t="shared" si="461"/>
        <v>0</v>
      </c>
      <c r="F7188" s="187"/>
      <c r="G7188" s="187"/>
      <c r="H7188" s="187"/>
      <c r="I7188" s="8"/>
    </row>
    <row r="7189" spans="1:9" s="373" customFormat="1">
      <c r="A7189" s="134">
        <v>25</v>
      </c>
      <c r="B7189" s="539" t="s">
        <v>8166</v>
      </c>
      <c r="C7189" s="539"/>
      <c r="D7189" s="32" t="s">
        <v>1808</v>
      </c>
      <c r="E7189" s="584">
        <f t="shared" si="461"/>
        <v>0</v>
      </c>
      <c r="F7189" s="187"/>
      <c r="G7189" s="187"/>
      <c r="H7189" s="187"/>
      <c r="I7189" s="8"/>
    </row>
    <row r="7190" spans="1:9" s="373" customFormat="1">
      <c r="A7190" s="32">
        <v>26</v>
      </c>
      <c r="B7190" s="539" t="s">
        <v>8167</v>
      </c>
      <c r="C7190" s="539"/>
      <c r="D7190" s="32" t="s">
        <v>1808</v>
      </c>
      <c r="E7190" s="584">
        <f t="shared" si="461"/>
        <v>25</v>
      </c>
      <c r="F7190" s="187">
        <v>25</v>
      </c>
      <c r="G7190" s="187"/>
      <c r="H7190" s="187"/>
      <c r="I7190" s="8"/>
    </row>
    <row r="7191" spans="1:9" s="373" customFormat="1">
      <c r="A7191" s="134">
        <v>27</v>
      </c>
      <c r="B7191" s="539" t="s">
        <v>8168</v>
      </c>
      <c r="C7191" s="539"/>
      <c r="D7191" s="32" t="s">
        <v>1808</v>
      </c>
      <c r="E7191" s="584">
        <f t="shared" si="461"/>
        <v>25</v>
      </c>
      <c r="F7191" s="187">
        <v>25</v>
      </c>
      <c r="G7191" s="187"/>
      <c r="H7191" s="187"/>
      <c r="I7191" s="8"/>
    </row>
    <row r="7192" spans="1:9" s="373" customFormat="1">
      <c r="A7192" s="32">
        <v>28</v>
      </c>
      <c r="B7192" s="539" t="s">
        <v>8169</v>
      </c>
      <c r="C7192" s="539"/>
      <c r="D7192" s="32" t="s">
        <v>1808</v>
      </c>
      <c r="E7192" s="584">
        <f t="shared" si="461"/>
        <v>5</v>
      </c>
      <c r="F7192" s="187">
        <v>5</v>
      </c>
      <c r="G7192" s="187"/>
      <c r="H7192" s="187"/>
      <c r="I7192" s="8"/>
    </row>
    <row r="7193" spans="1:9" s="373" customFormat="1">
      <c r="A7193" s="134">
        <v>29</v>
      </c>
      <c r="B7193" s="539" t="s">
        <v>8170</v>
      </c>
      <c r="C7193" s="539"/>
      <c r="D7193" s="32" t="s">
        <v>2034</v>
      </c>
      <c r="E7193" s="584">
        <f t="shared" si="461"/>
        <v>0</v>
      </c>
      <c r="F7193" s="187"/>
      <c r="G7193" s="187"/>
      <c r="H7193" s="187"/>
      <c r="I7193" s="8"/>
    </row>
    <row r="7194" spans="1:9" s="373" customFormat="1">
      <c r="A7194" s="32">
        <v>30</v>
      </c>
      <c r="B7194" s="539" t="s">
        <v>8171</v>
      </c>
      <c r="C7194" s="539"/>
      <c r="D7194" s="32" t="s">
        <v>1808</v>
      </c>
      <c r="E7194" s="584">
        <f t="shared" si="461"/>
        <v>0</v>
      </c>
      <c r="F7194" s="187"/>
      <c r="G7194" s="187"/>
      <c r="H7194" s="187"/>
      <c r="I7194" s="8"/>
    </row>
    <row r="7195" spans="1:9" s="373" customFormat="1">
      <c r="A7195" s="134">
        <v>31</v>
      </c>
      <c r="B7195" s="539" t="s">
        <v>8172</v>
      </c>
      <c r="C7195" s="539"/>
      <c r="D7195" s="32" t="s">
        <v>1808</v>
      </c>
      <c r="E7195" s="584">
        <f t="shared" si="461"/>
        <v>0</v>
      </c>
      <c r="F7195" s="187"/>
      <c r="G7195" s="187"/>
      <c r="H7195" s="187"/>
      <c r="I7195" s="8"/>
    </row>
    <row r="7196" spans="1:9" s="373" customFormat="1">
      <c r="A7196" s="32">
        <v>32</v>
      </c>
      <c r="B7196" s="539" t="s">
        <v>8173</v>
      </c>
      <c r="C7196" s="539"/>
      <c r="D7196" s="32" t="s">
        <v>1808</v>
      </c>
      <c r="E7196" s="584">
        <f t="shared" si="461"/>
        <v>0</v>
      </c>
      <c r="F7196" s="187"/>
      <c r="G7196" s="187"/>
      <c r="H7196" s="187"/>
      <c r="I7196" s="8"/>
    </row>
    <row r="7197" spans="1:9" s="373" customFormat="1">
      <c r="A7197" s="134">
        <v>33</v>
      </c>
      <c r="B7197" s="539" t="s">
        <v>8174</v>
      </c>
      <c r="C7197" s="539"/>
      <c r="D7197" s="32" t="s">
        <v>1808</v>
      </c>
      <c r="E7197" s="584">
        <f t="shared" si="461"/>
        <v>0</v>
      </c>
      <c r="F7197" s="187"/>
      <c r="G7197" s="187"/>
      <c r="H7197" s="187"/>
      <c r="I7197" s="8"/>
    </row>
    <row r="7198" spans="1:9" s="373" customFormat="1">
      <c r="A7198" s="32">
        <v>34</v>
      </c>
      <c r="B7198" s="539" t="s">
        <v>8175</v>
      </c>
      <c r="C7198" s="539"/>
      <c r="D7198" s="32" t="s">
        <v>1808</v>
      </c>
      <c r="E7198" s="584">
        <f t="shared" si="461"/>
        <v>0</v>
      </c>
      <c r="F7198" s="187"/>
      <c r="G7198" s="187"/>
      <c r="H7198" s="187"/>
      <c r="I7198" s="8"/>
    </row>
    <row r="7199" spans="1:9" s="373" customFormat="1">
      <c r="A7199" s="134">
        <v>35</v>
      </c>
      <c r="B7199" s="539" t="s">
        <v>8176</v>
      </c>
      <c r="C7199" s="539"/>
      <c r="D7199" s="32" t="s">
        <v>1808</v>
      </c>
      <c r="E7199" s="584">
        <f t="shared" si="461"/>
        <v>0</v>
      </c>
      <c r="F7199" s="187"/>
      <c r="G7199" s="187"/>
      <c r="H7199" s="187"/>
      <c r="I7199" s="8"/>
    </row>
    <row r="7200" spans="1:9" s="373" customFormat="1">
      <c r="A7200" s="32">
        <v>36</v>
      </c>
      <c r="B7200" s="539" t="s">
        <v>8177</v>
      </c>
      <c r="C7200" s="539"/>
      <c r="D7200" s="32" t="s">
        <v>1808</v>
      </c>
      <c r="E7200" s="584">
        <f t="shared" si="461"/>
        <v>0</v>
      </c>
      <c r="F7200" s="187"/>
      <c r="G7200" s="187"/>
      <c r="H7200" s="187"/>
      <c r="I7200" s="8"/>
    </row>
    <row r="7201" spans="1:9" s="373" customFormat="1">
      <c r="A7201" s="134">
        <v>37</v>
      </c>
      <c r="B7201" s="539" t="s">
        <v>8178</v>
      </c>
      <c r="C7201" s="539"/>
      <c r="D7201" s="32"/>
      <c r="E7201" s="584">
        <f t="shared" si="461"/>
        <v>0</v>
      </c>
      <c r="F7201" s="187"/>
      <c r="G7201" s="187"/>
      <c r="H7201" s="187"/>
      <c r="I7201" s="8"/>
    </row>
    <row r="7202" spans="1:9" s="373" customFormat="1">
      <c r="A7202" s="32">
        <v>38</v>
      </c>
      <c r="B7202" s="539" t="s">
        <v>8179</v>
      </c>
      <c r="C7202" s="539"/>
      <c r="D7202" s="32" t="s">
        <v>1808</v>
      </c>
      <c r="E7202" s="584">
        <f t="shared" ref="E7202:E7219" si="462">+F7202+G7202+H7202</f>
        <v>9</v>
      </c>
      <c r="F7202" s="187">
        <v>9</v>
      </c>
      <c r="G7202" s="187"/>
      <c r="H7202" s="187"/>
      <c r="I7202" s="8"/>
    </row>
    <row r="7203" spans="1:9" s="373" customFormat="1">
      <c r="A7203" s="134">
        <v>39</v>
      </c>
      <c r="B7203" s="539" t="s">
        <v>8180</v>
      </c>
      <c r="C7203" s="539"/>
      <c r="D7203" s="32" t="s">
        <v>7293</v>
      </c>
      <c r="E7203" s="584">
        <f t="shared" si="462"/>
        <v>0</v>
      </c>
      <c r="F7203" s="187"/>
      <c r="G7203" s="187"/>
      <c r="H7203" s="187"/>
      <c r="I7203" s="8"/>
    </row>
    <row r="7204" spans="1:9" s="373" customFormat="1">
      <c r="A7204" s="32">
        <v>40</v>
      </c>
      <c r="B7204" s="539" t="s">
        <v>8181</v>
      </c>
      <c r="C7204" s="539"/>
      <c r="D7204" s="32" t="s">
        <v>1808</v>
      </c>
      <c r="E7204" s="584">
        <f t="shared" si="462"/>
        <v>0</v>
      </c>
      <c r="F7204" s="187"/>
      <c r="G7204" s="187"/>
      <c r="H7204" s="187"/>
      <c r="I7204" s="8"/>
    </row>
    <row r="7205" spans="1:9" s="373" customFormat="1">
      <c r="A7205" s="134">
        <v>41</v>
      </c>
      <c r="B7205" s="539" t="s">
        <v>8182</v>
      </c>
      <c r="C7205" s="539"/>
      <c r="D7205" s="32" t="s">
        <v>1808</v>
      </c>
      <c r="E7205" s="584">
        <f t="shared" si="462"/>
        <v>0</v>
      </c>
      <c r="F7205" s="187"/>
      <c r="G7205" s="187"/>
      <c r="H7205" s="187"/>
      <c r="I7205" s="8"/>
    </row>
    <row r="7206" spans="1:9" s="373" customFormat="1">
      <c r="A7206" s="32">
        <v>42</v>
      </c>
      <c r="B7206" s="539" t="s">
        <v>8183</v>
      </c>
      <c r="C7206" s="539"/>
      <c r="D7206" s="32" t="s">
        <v>1808</v>
      </c>
      <c r="E7206" s="584">
        <f t="shared" si="462"/>
        <v>1</v>
      </c>
      <c r="F7206" s="187">
        <v>1</v>
      </c>
      <c r="G7206" s="187"/>
      <c r="H7206" s="187"/>
      <c r="I7206" s="8"/>
    </row>
    <row r="7207" spans="1:9" s="373" customFormat="1">
      <c r="A7207" s="134">
        <v>43</v>
      </c>
      <c r="B7207" s="539" t="s">
        <v>8184</v>
      </c>
      <c r="C7207" s="539"/>
      <c r="D7207" s="32" t="s">
        <v>1808</v>
      </c>
      <c r="E7207" s="584">
        <f t="shared" si="462"/>
        <v>0</v>
      </c>
      <c r="F7207" s="187"/>
      <c r="G7207" s="187"/>
      <c r="H7207" s="187"/>
      <c r="I7207" s="8"/>
    </row>
    <row r="7208" spans="1:9" s="373" customFormat="1">
      <c r="A7208" s="32">
        <v>44</v>
      </c>
      <c r="B7208" s="539" t="s">
        <v>8185</v>
      </c>
      <c r="C7208" s="539"/>
      <c r="D7208" s="32" t="s">
        <v>1808</v>
      </c>
      <c r="E7208" s="584">
        <f t="shared" si="462"/>
        <v>0</v>
      </c>
      <c r="F7208" s="187"/>
      <c r="G7208" s="187"/>
      <c r="H7208" s="187"/>
      <c r="I7208" s="8"/>
    </row>
    <row r="7209" spans="1:9" s="373" customFormat="1">
      <c r="A7209" s="134">
        <v>45</v>
      </c>
      <c r="B7209" s="539" t="s">
        <v>8186</v>
      </c>
      <c r="C7209" s="539"/>
      <c r="D7209" s="32" t="s">
        <v>1808</v>
      </c>
      <c r="E7209" s="584">
        <f t="shared" si="462"/>
        <v>0</v>
      </c>
      <c r="F7209" s="187"/>
      <c r="G7209" s="187"/>
      <c r="H7209" s="187"/>
      <c r="I7209" s="8"/>
    </row>
    <row r="7210" spans="1:9" s="373" customFormat="1">
      <c r="A7210" s="32">
        <v>46</v>
      </c>
      <c r="B7210" s="539" t="s">
        <v>8187</v>
      </c>
      <c r="C7210" s="539"/>
      <c r="D7210" s="32" t="s">
        <v>1808</v>
      </c>
      <c r="E7210" s="584">
        <f t="shared" si="462"/>
        <v>0</v>
      </c>
      <c r="F7210" s="187"/>
      <c r="G7210" s="187"/>
      <c r="H7210" s="187"/>
      <c r="I7210" s="8"/>
    </row>
    <row r="7211" spans="1:9" s="373" customFormat="1">
      <c r="A7211" s="134">
        <v>47</v>
      </c>
      <c r="B7211" s="539" t="s">
        <v>8188</v>
      </c>
      <c r="C7211" s="539"/>
      <c r="D7211" s="32" t="s">
        <v>1808</v>
      </c>
      <c r="E7211" s="584">
        <f t="shared" si="462"/>
        <v>0</v>
      </c>
      <c r="F7211" s="187"/>
      <c r="G7211" s="187"/>
      <c r="H7211" s="187"/>
      <c r="I7211" s="8"/>
    </row>
    <row r="7212" spans="1:9" s="373" customFormat="1">
      <c r="A7212" s="32">
        <v>48</v>
      </c>
      <c r="B7212" s="539" t="s">
        <v>6328</v>
      </c>
      <c r="C7212" s="539"/>
      <c r="D7212" s="32" t="s">
        <v>1808</v>
      </c>
      <c r="E7212" s="584">
        <f t="shared" si="462"/>
        <v>105</v>
      </c>
      <c r="F7212" s="187">
        <v>35</v>
      </c>
      <c r="G7212" s="187">
        <v>35</v>
      </c>
      <c r="H7212" s="187">
        <v>35</v>
      </c>
      <c r="I7212" s="8"/>
    </row>
    <row r="7213" spans="1:9" s="373" customFormat="1">
      <c r="A7213" s="134">
        <v>49</v>
      </c>
      <c r="B7213" s="539" t="s">
        <v>8189</v>
      </c>
      <c r="C7213" s="539"/>
      <c r="D7213" s="32" t="s">
        <v>1808</v>
      </c>
      <c r="E7213" s="584">
        <f t="shared" si="462"/>
        <v>50</v>
      </c>
      <c r="F7213" s="187">
        <v>50</v>
      </c>
      <c r="G7213" s="187"/>
      <c r="H7213" s="187"/>
      <c r="I7213" s="8"/>
    </row>
    <row r="7214" spans="1:9" s="373" customFormat="1">
      <c r="A7214" s="32">
        <v>50</v>
      </c>
      <c r="B7214" s="539" t="s">
        <v>8190</v>
      </c>
      <c r="C7214" s="539"/>
      <c r="D7214" s="32" t="s">
        <v>1808</v>
      </c>
      <c r="E7214" s="584">
        <f t="shared" si="462"/>
        <v>100</v>
      </c>
      <c r="F7214" s="187">
        <v>100</v>
      </c>
      <c r="G7214" s="187"/>
      <c r="H7214" s="187"/>
      <c r="I7214" s="8"/>
    </row>
    <row r="7215" spans="1:9" s="373" customFormat="1">
      <c r="A7215" s="134">
        <v>51</v>
      </c>
      <c r="B7215" s="539" t="s">
        <v>6997</v>
      </c>
      <c r="C7215" s="539"/>
      <c r="D7215" s="32" t="s">
        <v>1808</v>
      </c>
      <c r="E7215" s="584">
        <f t="shared" si="462"/>
        <v>100</v>
      </c>
      <c r="F7215" s="187">
        <v>100</v>
      </c>
      <c r="G7215" s="187"/>
      <c r="H7215" s="187"/>
      <c r="I7215" s="8"/>
    </row>
    <row r="7216" spans="1:9" s="373" customFormat="1">
      <c r="A7216" s="32">
        <v>52</v>
      </c>
      <c r="B7216" s="539" t="s">
        <v>8191</v>
      </c>
      <c r="C7216" s="539"/>
      <c r="D7216" s="32" t="s">
        <v>1808</v>
      </c>
      <c r="E7216" s="584">
        <f t="shared" si="462"/>
        <v>25</v>
      </c>
      <c r="F7216" s="187">
        <v>25</v>
      </c>
      <c r="G7216" s="187"/>
      <c r="H7216" s="187"/>
      <c r="I7216" s="8"/>
    </row>
    <row r="7217" spans="1:9" s="373" customFormat="1">
      <c r="A7217" s="134">
        <v>53</v>
      </c>
      <c r="B7217" s="539" t="s">
        <v>8192</v>
      </c>
      <c r="C7217" s="539"/>
      <c r="D7217" s="32" t="s">
        <v>1808</v>
      </c>
      <c r="E7217" s="584">
        <f t="shared" si="462"/>
        <v>25</v>
      </c>
      <c r="F7217" s="187">
        <v>25</v>
      </c>
      <c r="G7217" s="187"/>
      <c r="H7217" s="187"/>
      <c r="I7217" s="8"/>
    </row>
    <row r="7218" spans="1:9" s="373" customFormat="1">
      <c r="A7218" s="32">
        <v>54</v>
      </c>
      <c r="B7218" s="539" t="s">
        <v>8193</v>
      </c>
      <c r="C7218" s="539"/>
      <c r="D7218" s="32" t="s">
        <v>1808</v>
      </c>
      <c r="E7218" s="584">
        <f t="shared" si="462"/>
        <v>20</v>
      </c>
      <c r="F7218" s="187">
        <v>20</v>
      </c>
      <c r="G7218" s="187"/>
      <c r="H7218" s="187"/>
      <c r="I7218" s="8"/>
    </row>
    <row r="7219" spans="1:9" s="373" customFormat="1">
      <c r="A7219" s="134">
        <v>55</v>
      </c>
      <c r="B7219" s="539" t="s">
        <v>8194</v>
      </c>
      <c r="C7219" s="539"/>
      <c r="D7219" s="32" t="s">
        <v>1808</v>
      </c>
      <c r="E7219" s="584">
        <f t="shared" si="462"/>
        <v>15</v>
      </c>
      <c r="F7219" s="187">
        <v>15</v>
      </c>
      <c r="G7219" s="187"/>
      <c r="H7219" s="187"/>
      <c r="I7219" s="8"/>
    </row>
    <row r="7220" spans="1:9" s="373" customFormat="1">
      <c r="A7220" s="32">
        <v>56</v>
      </c>
      <c r="B7220" s="539" t="s">
        <v>8195</v>
      </c>
      <c r="C7220" s="539"/>
      <c r="D7220" s="32" t="s">
        <v>1808</v>
      </c>
      <c r="E7220" s="195"/>
      <c r="F7220" s="187"/>
      <c r="G7220" s="187"/>
      <c r="H7220" s="187"/>
      <c r="I7220" s="8"/>
    </row>
    <row r="7221" spans="1:9" s="373" customFormat="1">
      <c r="A7221" s="134">
        <v>57</v>
      </c>
      <c r="B7221" s="539" t="s">
        <v>8196</v>
      </c>
      <c r="C7221" s="539"/>
      <c r="D7221" s="32" t="s">
        <v>1808</v>
      </c>
      <c r="E7221" s="584">
        <f t="shared" ref="E7221:E7240" si="463">+F7221+G7221+H7221</f>
        <v>50</v>
      </c>
      <c r="F7221" s="187">
        <v>50</v>
      </c>
      <c r="G7221" s="187"/>
      <c r="H7221" s="187"/>
      <c r="I7221" s="8"/>
    </row>
    <row r="7222" spans="1:9" s="373" customFormat="1">
      <c r="A7222" s="32">
        <v>58</v>
      </c>
      <c r="B7222" s="539" t="s">
        <v>8129</v>
      </c>
      <c r="C7222" s="539"/>
      <c r="D7222" s="32" t="s">
        <v>1808</v>
      </c>
      <c r="E7222" s="584">
        <f t="shared" si="463"/>
        <v>100</v>
      </c>
      <c r="F7222" s="187">
        <v>100</v>
      </c>
      <c r="G7222" s="187"/>
      <c r="H7222" s="187"/>
      <c r="I7222" s="8"/>
    </row>
    <row r="7223" spans="1:9" s="373" customFormat="1">
      <c r="A7223" s="134">
        <v>59</v>
      </c>
      <c r="B7223" s="539" t="s">
        <v>8197</v>
      </c>
      <c r="C7223" s="539"/>
      <c r="D7223" s="32" t="s">
        <v>1808</v>
      </c>
      <c r="E7223" s="584">
        <f t="shared" si="463"/>
        <v>100</v>
      </c>
      <c r="F7223" s="187">
        <v>100</v>
      </c>
      <c r="G7223" s="187"/>
      <c r="H7223" s="187"/>
      <c r="I7223" s="8"/>
    </row>
    <row r="7224" spans="1:9" s="373" customFormat="1">
      <c r="A7224" s="32">
        <v>60</v>
      </c>
      <c r="B7224" s="539" t="s">
        <v>8198</v>
      </c>
      <c r="C7224" s="539"/>
      <c r="D7224" s="32" t="s">
        <v>1808</v>
      </c>
      <c r="E7224" s="584">
        <f t="shared" si="463"/>
        <v>15</v>
      </c>
      <c r="F7224" s="187">
        <v>15</v>
      </c>
      <c r="G7224" s="187"/>
      <c r="H7224" s="187"/>
      <c r="I7224" s="8"/>
    </row>
    <row r="7225" spans="1:9" s="373" customFormat="1">
      <c r="A7225" s="134">
        <v>61</v>
      </c>
      <c r="B7225" s="539" t="s">
        <v>5807</v>
      </c>
      <c r="C7225" s="539"/>
      <c r="D7225" s="32" t="s">
        <v>1808</v>
      </c>
      <c r="E7225" s="584">
        <f t="shared" si="463"/>
        <v>20</v>
      </c>
      <c r="F7225" s="187">
        <v>20</v>
      </c>
      <c r="G7225" s="187"/>
      <c r="H7225" s="187"/>
      <c r="I7225" s="8"/>
    </row>
    <row r="7226" spans="1:9" s="373" customFormat="1">
      <c r="A7226" s="32">
        <v>62</v>
      </c>
      <c r="B7226" s="539" t="s">
        <v>8199</v>
      </c>
      <c r="C7226" s="539"/>
      <c r="D7226" s="32" t="s">
        <v>1808</v>
      </c>
      <c r="E7226" s="584">
        <f t="shared" si="463"/>
        <v>15</v>
      </c>
      <c r="F7226" s="187">
        <v>15</v>
      </c>
      <c r="G7226" s="187"/>
      <c r="H7226" s="187"/>
      <c r="I7226" s="8"/>
    </row>
    <row r="7227" spans="1:9" s="373" customFormat="1">
      <c r="A7227" s="134">
        <v>63</v>
      </c>
      <c r="B7227" s="539" t="s">
        <v>8200</v>
      </c>
      <c r="C7227" s="539"/>
      <c r="D7227" s="32" t="s">
        <v>1808</v>
      </c>
      <c r="E7227" s="584">
        <f t="shared" si="463"/>
        <v>15</v>
      </c>
      <c r="F7227" s="187">
        <v>15</v>
      </c>
      <c r="G7227" s="187"/>
      <c r="H7227" s="187"/>
      <c r="I7227" s="8"/>
    </row>
    <row r="7228" spans="1:9" s="373" customFormat="1">
      <c r="A7228" s="32">
        <v>64</v>
      </c>
      <c r="B7228" s="539" t="s">
        <v>6995</v>
      </c>
      <c r="C7228" s="539"/>
      <c r="D7228" s="32" t="s">
        <v>1808</v>
      </c>
      <c r="E7228" s="584">
        <f t="shared" si="463"/>
        <v>15</v>
      </c>
      <c r="F7228" s="187">
        <v>15</v>
      </c>
      <c r="G7228" s="187"/>
      <c r="H7228" s="187"/>
      <c r="I7228" s="8"/>
    </row>
    <row r="7229" spans="1:9" s="373" customFormat="1">
      <c r="A7229" s="134">
        <v>65</v>
      </c>
      <c r="B7229" s="539" t="s">
        <v>4825</v>
      </c>
      <c r="C7229" s="539"/>
      <c r="D7229" s="32" t="s">
        <v>1808</v>
      </c>
      <c r="E7229" s="584">
        <f t="shared" si="463"/>
        <v>5</v>
      </c>
      <c r="F7229" s="187">
        <v>5</v>
      </c>
      <c r="G7229" s="187"/>
      <c r="H7229" s="187"/>
      <c r="I7229" s="8"/>
    </row>
    <row r="7230" spans="1:9" s="373" customFormat="1">
      <c r="A7230" s="32">
        <v>66</v>
      </c>
      <c r="B7230" s="539" t="s">
        <v>8201</v>
      </c>
      <c r="C7230" s="539"/>
      <c r="D7230" s="32" t="s">
        <v>1808</v>
      </c>
      <c r="E7230" s="584">
        <f t="shared" si="463"/>
        <v>15</v>
      </c>
      <c r="F7230" s="187">
        <v>15</v>
      </c>
      <c r="G7230" s="187"/>
      <c r="H7230" s="187"/>
      <c r="I7230" s="8"/>
    </row>
    <row r="7231" spans="1:9" s="373" customFormat="1">
      <c r="A7231" s="134">
        <v>67</v>
      </c>
      <c r="B7231" s="539" t="s">
        <v>8202</v>
      </c>
      <c r="C7231" s="539"/>
      <c r="D7231" s="32" t="s">
        <v>1808</v>
      </c>
      <c r="E7231" s="584">
        <f t="shared" si="463"/>
        <v>10</v>
      </c>
      <c r="F7231" s="187">
        <v>10</v>
      </c>
      <c r="G7231" s="187"/>
      <c r="H7231" s="187"/>
      <c r="I7231" s="8"/>
    </row>
    <row r="7232" spans="1:9" s="373" customFormat="1">
      <c r="A7232" s="32">
        <v>68</v>
      </c>
      <c r="B7232" s="539" t="s">
        <v>8203</v>
      </c>
      <c r="C7232" s="539"/>
      <c r="D7232" s="32" t="s">
        <v>1808</v>
      </c>
      <c r="E7232" s="584">
        <f t="shared" si="463"/>
        <v>10</v>
      </c>
      <c r="F7232" s="187">
        <v>10</v>
      </c>
      <c r="G7232" s="187"/>
      <c r="H7232" s="187"/>
      <c r="I7232" s="8"/>
    </row>
    <row r="7233" spans="1:9" s="373" customFormat="1">
      <c r="A7233" s="134">
        <v>69</v>
      </c>
      <c r="B7233" s="539" t="s">
        <v>1675</v>
      </c>
      <c r="C7233" s="539"/>
      <c r="D7233" s="32" t="s">
        <v>1808</v>
      </c>
      <c r="E7233" s="584">
        <f t="shared" si="463"/>
        <v>50</v>
      </c>
      <c r="F7233" s="187">
        <v>50</v>
      </c>
      <c r="G7233" s="187"/>
      <c r="H7233" s="187"/>
      <c r="I7233" s="8"/>
    </row>
    <row r="7234" spans="1:9" s="373" customFormat="1">
      <c r="A7234" s="32">
        <v>70</v>
      </c>
      <c r="B7234" s="539" t="s">
        <v>8204</v>
      </c>
      <c r="C7234" s="539"/>
      <c r="D7234" s="32" t="s">
        <v>1808</v>
      </c>
      <c r="E7234" s="584">
        <f t="shared" si="463"/>
        <v>10</v>
      </c>
      <c r="F7234" s="187">
        <v>10</v>
      </c>
      <c r="G7234" s="187"/>
      <c r="H7234" s="187"/>
      <c r="I7234" s="8"/>
    </row>
    <row r="7235" spans="1:9" s="373" customFormat="1">
      <c r="A7235" s="134">
        <v>71</v>
      </c>
      <c r="B7235" s="539" t="s">
        <v>8205</v>
      </c>
      <c r="C7235" s="539"/>
      <c r="D7235" s="32" t="s">
        <v>1808</v>
      </c>
      <c r="E7235" s="584">
        <f t="shared" si="463"/>
        <v>10</v>
      </c>
      <c r="F7235" s="187">
        <v>10</v>
      </c>
      <c r="G7235" s="187"/>
      <c r="H7235" s="187"/>
      <c r="I7235" s="8"/>
    </row>
    <row r="7236" spans="1:9" s="373" customFormat="1">
      <c r="A7236" s="32">
        <v>72</v>
      </c>
      <c r="B7236" s="539" t="s">
        <v>8206</v>
      </c>
      <c r="C7236" s="539"/>
      <c r="D7236" s="32" t="s">
        <v>1808</v>
      </c>
      <c r="E7236" s="584">
        <f t="shared" si="463"/>
        <v>10</v>
      </c>
      <c r="F7236" s="187">
        <v>10</v>
      </c>
      <c r="G7236" s="187"/>
      <c r="H7236" s="187"/>
      <c r="I7236" s="8"/>
    </row>
    <row r="7237" spans="1:9" s="373" customFormat="1">
      <c r="A7237" s="134">
        <v>73</v>
      </c>
      <c r="B7237" s="539" t="s">
        <v>8207</v>
      </c>
      <c r="C7237" s="539"/>
      <c r="D7237" s="32" t="s">
        <v>1808</v>
      </c>
      <c r="E7237" s="584">
        <f t="shared" si="463"/>
        <v>10</v>
      </c>
      <c r="F7237" s="187">
        <v>10</v>
      </c>
      <c r="G7237" s="187"/>
      <c r="H7237" s="187"/>
      <c r="I7237" s="8"/>
    </row>
    <row r="7238" spans="1:9" s="373" customFormat="1">
      <c r="A7238" s="32">
        <v>74</v>
      </c>
      <c r="B7238" s="539" t="s">
        <v>8132</v>
      </c>
      <c r="C7238" s="539"/>
      <c r="D7238" s="32" t="s">
        <v>1808</v>
      </c>
      <c r="E7238" s="584">
        <f t="shared" si="463"/>
        <v>10</v>
      </c>
      <c r="F7238" s="187">
        <v>10</v>
      </c>
      <c r="G7238" s="187"/>
      <c r="H7238" s="187"/>
      <c r="I7238" s="8"/>
    </row>
    <row r="7239" spans="1:9" s="373" customFormat="1">
      <c r="A7239" s="134">
        <v>75</v>
      </c>
      <c r="B7239" s="539" t="s">
        <v>8131</v>
      </c>
      <c r="C7239" s="539"/>
      <c r="D7239" s="32" t="s">
        <v>1808</v>
      </c>
      <c r="E7239" s="584">
        <f t="shared" si="463"/>
        <v>10</v>
      </c>
      <c r="F7239" s="187">
        <v>10</v>
      </c>
      <c r="G7239" s="187"/>
      <c r="H7239" s="187"/>
      <c r="I7239" s="8"/>
    </row>
    <row r="7240" spans="1:9" s="373" customFormat="1" ht="24" thickBot="1">
      <c r="A7240" s="32">
        <v>76</v>
      </c>
      <c r="B7240" s="539" t="s">
        <v>4811</v>
      </c>
      <c r="C7240" s="539"/>
      <c r="D7240" s="32" t="s">
        <v>1808</v>
      </c>
      <c r="E7240" s="584">
        <f t="shared" si="463"/>
        <v>0</v>
      </c>
      <c r="F7240" s="187"/>
      <c r="G7240" s="187"/>
      <c r="H7240" s="187"/>
      <c r="I7240" s="8"/>
    </row>
    <row r="7241" spans="1:9" ht="29.25" customHeight="1" thickBot="1">
      <c r="A7241" s="898" t="s">
        <v>8604</v>
      </c>
      <c r="B7241" s="899"/>
      <c r="C7241" s="899"/>
      <c r="D7241" s="899"/>
      <c r="E7241" s="899"/>
      <c r="F7241" s="899"/>
      <c r="G7241" s="899"/>
      <c r="H7241" s="899"/>
    </row>
    <row r="7242" spans="1:9" s="7" customFormat="1">
      <c r="A7242" s="134">
        <v>1</v>
      </c>
      <c r="B7242" s="676" t="s">
        <v>8143</v>
      </c>
      <c r="C7242" s="134"/>
      <c r="D7242" s="677" t="s">
        <v>1808</v>
      </c>
      <c r="E7242" s="678" t="e">
        <f t="shared" ref="E7242:E7271" si="464">+F7242+G7242+H7242</f>
        <v>#REF!</v>
      </c>
      <c r="F7242" s="648" t="e">
        <f>+G7242+H7242+#REF!</f>
        <v>#REF!</v>
      </c>
      <c r="G7242" s="648" t="e">
        <f>+H7242+#REF!+#REF!</f>
        <v>#REF!</v>
      </c>
      <c r="H7242" s="648" t="e">
        <f>+#REF!+#REF!+#REF!</f>
        <v>#REF!</v>
      </c>
      <c r="I7242" s="8"/>
    </row>
    <row r="7243" spans="1:9" s="7" customFormat="1">
      <c r="A7243" s="32">
        <v>2</v>
      </c>
      <c r="B7243" s="210" t="s">
        <v>8144</v>
      </c>
      <c r="C7243" s="32"/>
      <c r="D7243" s="176" t="s">
        <v>1808</v>
      </c>
      <c r="E7243" s="525" t="e">
        <f t="shared" si="464"/>
        <v>#REF!</v>
      </c>
      <c r="F7243" s="180" t="e">
        <f>+G7243+H7243+#REF!</f>
        <v>#REF!</v>
      </c>
      <c r="G7243" s="180" t="e">
        <f>+H7243+#REF!+#REF!</f>
        <v>#REF!</v>
      </c>
      <c r="H7243" s="180" t="e">
        <f>+#REF!+#REF!+#REF!</f>
        <v>#REF!</v>
      </c>
      <c r="I7243" s="8"/>
    </row>
    <row r="7244" spans="1:9" s="7" customFormat="1">
      <c r="A7244" s="134">
        <v>3</v>
      </c>
      <c r="B7244" s="210" t="s">
        <v>8145</v>
      </c>
      <c r="C7244" s="32"/>
      <c r="D7244" s="176" t="s">
        <v>1808</v>
      </c>
      <c r="E7244" s="525" t="e">
        <f t="shared" si="464"/>
        <v>#REF!</v>
      </c>
      <c r="F7244" s="180" t="e">
        <f>+G7244+H7244+#REF!</f>
        <v>#REF!</v>
      </c>
      <c r="G7244" s="180" t="e">
        <f>+H7244+#REF!+#REF!</f>
        <v>#REF!</v>
      </c>
      <c r="H7244" s="180" t="e">
        <f>+#REF!+#REF!+#REF!</f>
        <v>#REF!</v>
      </c>
      <c r="I7244" s="8"/>
    </row>
    <row r="7245" spans="1:9" s="373" customFormat="1">
      <c r="A7245" s="134">
        <v>4</v>
      </c>
      <c r="B7245" s="210" t="s">
        <v>8146</v>
      </c>
      <c r="C7245" s="32"/>
      <c r="D7245" s="176" t="s">
        <v>1808</v>
      </c>
      <c r="E7245" s="525" t="e">
        <f t="shared" si="464"/>
        <v>#REF!</v>
      </c>
      <c r="F7245" s="180" t="e">
        <f>+G7245+H7245+#REF!</f>
        <v>#REF!</v>
      </c>
      <c r="G7245" s="180" t="e">
        <f>+H7245+#REF!+#REF!</f>
        <v>#REF!</v>
      </c>
      <c r="H7245" s="180" t="e">
        <f>+#REF!+#REF!+#REF!</f>
        <v>#REF!</v>
      </c>
      <c r="I7245" s="8"/>
    </row>
    <row r="7246" spans="1:9" s="373" customFormat="1">
      <c r="A7246" s="32">
        <v>5</v>
      </c>
      <c r="B7246" s="210" t="s">
        <v>8147</v>
      </c>
      <c r="C7246" s="32"/>
      <c r="D7246" s="176" t="s">
        <v>1808</v>
      </c>
      <c r="E7246" s="525" t="e">
        <f t="shared" si="464"/>
        <v>#REF!</v>
      </c>
      <c r="F7246" s="180" t="e">
        <f>+G7246+H7246+#REF!</f>
        <v>#REF!</v>
      </c>
      <c r="G7246" s="180" t="e">
        <f>+H7246+#REF!+#REF!</f>
        <v>#REF!</v>
      </c>
      <c r="H7246" s="180" t="e">
        <f>+#REF!+#REF!+#REF!</f>
        <v>#REF!</v>
      </c>
      <c r="I7246" s="8"/>
    </row>
    <row r="7247" spans="1:9" s="373" customFormat="1">
      <c r="A7247" s="134">
        <v>6</v>
      </c>
      <c r="B7247" s="210" t="s">
        <v>8148</v>
      </c>
      <c r="C7247" s="32"/>
      <c r="D7247" s="176" t="s">
        <v>1808</v>
      </c>
      <c r="E7247" s="525" t="e">
        <f t="shared" si="464"/>
        <v>#REF!</v>
      </c>
      <c r="F7247" s="180" t="e">
        <f>+G7247+H7247+#REF!</f>
        <v>#REF!</v>
      </c>
      <c r="G7247" s="180" t="e">
        <f>+H7247+#REF!+#REF!</f>
        <v>#REF!</v>
      </c>
      <c r="H7247" s="180" t="e">
        <f>+#REF!+#REF!+#REF!</f>
        <v>#REF!</v>
      </c>
      <c r="I7247" s="8"/>
    </row>
    <row r="7248" spans="1:9" s="373" customFormat="1">
      <c r="A7248" s="134">
        <v>7</v>
      </c>
      <c r="B7248" s="210" t="s">
        <v>8149</v>
      </c>
      <c r="C7248" s="32"/>
      <c r="D7248" s="176" t="s">
        <v>1808</v>
      </c>
      <c r="E7248" s="525" t="e">
        <f t="shared" si="464"/>
        <v>#REF!</v>
      </c>
      <c r="F7248" s="180" t="e">
        <f>+G7248+H7248+#REF!</f>
        <v>#REF!</v>
      </c>
      <c r="G7248" s="180" t="e">
        <f>+H7248+#REF!+#REF!</f>
        <v>#REF!</v>
      </c>
      <c r="H7248" s="180" t="e">
        <f>+#REF!+#REF!+#REF!</f>
        <v>#REF!</v>
      </c>
      <c r="I7248" s="8"/>
    </row>
    <row r="7249" spans="1:9" s="373" customFormat="1">
      <c r="A7249" s="32">
        <v>8</v>
      </c>
      <c r="B7249" s="210" t="s">
        <v>8153</v>
      </c>
      <c r="C7249" s="32"/>
      <c r="D7249" s="176" t="s">
        <v>1808</v>
      </c>
      <c r="E7249" s="525" t="e">
        <f t="shared" si="464"/>
        <v>#REF!</v>
      </c>
      <c r="F7249" s="180" t="e">
        <f>+G7249+H7249+#REF!</f>
        <v>#REF!</v>
      </c>
      <c r="G7249" s="180" t="e">
        <f>+H7249+#REF!+#REF!</f>
        <v>#REF!</v>
      </c>
      <c r="H7249" s="180" t="e">
        <f>+#REF!+#REF!+#REF!</f>
        <v>#REF!</v>
      </c>
      <c r="I7249" s="8"/>
    </row>
    <row r="7250" spans="1:9" s="373" customFormat="1">
      <c r="A7250" s="134">
        <v>9</v>
      </c>
      <c r="B7250" s="210" t="s">
        <v>8154</v>
      </c>
      <c r="C7250" s="32"/>
      <c r="D7250" s="176" t="s">
        <v>1808</v>
      </c>
      <c r="E7250" s="525" t="e">
        <f t="shared" si="464"/>
        <v>#REF!</v>
      </c>
      <c r="F7250" s="180" t="e">
        <f>+G7250+H7250+#REF!</f>
        <v>#REF!</v>
      </c>
      <c r="G7250" s="180" t="e">
        <f>+H7250+#REF!+#REF!</f>
        <v>#REF!</v>
      </c>
      <c r="H7250" s="180" t="e">
        <f>+#REF!+#REF!+#REF!</f>
        <v>#REF!</v>
      </c>
      <c r="I7250" s="8"/>
    </row>
    <row r="7251" spans="1:9" s="373" customFormat="1">
      <c r="A7251" s="134">
        <v>10</v>
      </c>
      <c r="B7251" s="210" t="s">
        <v>8156</v>
      </c>
      <c r="C7251" s="32"/>
      <c r="D7251" s="176" t="s">
        <v>1808</v>
      </c>
      <c r="E7251" s="525" t="e">
        <f t="shared" si="464"/>
        <v>#REF!</v>
      </c>
      <c r="F7251" s="180" t="e">
        <f>+G7251+H7251+#REF!</f>
        <v>#REF!</v>
      </c>
      <c r="G7251" s="180" t="e">
        <f>+H7251+#REF!+#REF!</f>
        <v>#REF!</v>
      </c>
      <c r="H7251" s="180" t="e">
        <f>+#REF!+#REF!+#REF!</f>
        <v>#REF!</v>
      </c>
      <c r="I7251" s="8"/>
    </row>
    <row r="7252" spans="1:9" s="373" customFormat="1">
      <c r="A7252" s="32">
        <v>11</v>
      </c>
      <c r="B7252" s="210" t="s">
        <v>8391</v>
      </c>
      <c r="C7252" s="32"/>
      <c r="D7252" s="176" t="s">
        <v>1808</v>
      </c>
      <c r="E7252" s="525" t="e">
        <f t="shared" si="464"/>
        <v>#REF!</v>
      </c>
      <c r="F7252" s="180" t="e">
        <f>+G7252+H7252+#REF!</f>
        <v>#REF!</v>
      </c>
      <c r="G7252" s="180" t="e">
        <f>+H7252+#REF!+#REF!</f>
        <v>#REF!</v>
      </c>
      <c r="H7252" s="180" t="e">
        <f>+#REF!+#REF!+#REF!</f>
        <v>#REF!</v>
      </c>
      <c r="I7252" s="8"/>
    </row>
    <row r="7253" spans="1:9" s="373" customFormat="1">
      <c r="A7253" s="134">
        <v>12</v>
      </c>
      <c r="B7253" s="210" t="s">
        <v>8157</v>
      </c>
      <c r="C7253" s="32"/>
      <c r="D7253" s="176" t="s">
        <v>1808</v>
      </c>
      <c r="E7253" s="525" t="e">
        <f t="shared" si="464"/>
        <v>#REF!</v>
      </c>
      <c r="F7253" s="180" t="e">
        <f>+G7253+H7253+#REF!</f>
        <v>#REF!</v>
      </c>
      <c r="G7253" s="180" t="e">
        <f>+H7253+#REF!+#REF!</f>
        <v>#REF!</v>
      </c>
      <c r="H7253" s="180" t="e">
        <f>+#REF!+#REF!+#REF!</f>
        <v>#REF!</v>
      </c>
      <c r="I7253" s="8"/>
    </row>
    <row r="7254" spans="1:9" s="373" customFormat="1">
      <c r="A7254" s="134">
        <v>13</v>
      </c>
      <c r="B7254" s="210" t="s">
        <v>8158</v>
      </c>
      <c r="C7254" s="32"/>
      <c r="D7254" s="176" t="s">
        <v>1808</v>
      </c>
      <c r="E7254" s="525" t="e">
        <f t="shared" si="464"/>
        <v>#REF!</v>
      </c>
      <c r="F7254" s="180" t="e">
        <f>+G7254+H7254+#REF!</f>
        <v>#REF!</v>
      </c>
      <c r="G7254" s="180" t="e">
        <f>+H7254+#REF!+#REF!</f>
        <v>#REF!</v>
      </c>
      <c r="H7254" s="180" t="e">
        <f>+#REF!+#REF!+#REF!</f>
        <v>#REF!</v>
      </c>
      <c r="I7254" s="8"/>
    </row>
    <row r="7255" spans="1:9" s="373" customFormat="1">
      <c r="A7255" s="32">
        <v>14</v>
      </c>
      <c r="B7255" s="210" t="s">
        <v>8159</v>
      </c>
      <c r="C7255" s="32"/>
      <c r="D7255" s="176" t="s">
        <v>1808</v>
      </c>
      <c r="E7255" s="525" t="e">
        <f t="shared" si="464"/>
        <v>#REF!</v>
      </c>
      <c r="F7255" s="180" t="e">
        <f>+G7255+H7255+#REF!</f>
        <v>#REF!</v>
      </c>
      <c r="G7255" s="180" t="e">
        <f>+H7255+#REF!+#REF!</f>
        <v>#REF!</v>
      </c>
      <c r="H7255" s="180" t="e">
        <f>+#REF!+#REF!+#REF!</f>
        <v>#REF!</v>
      </c>
      <c r="I7255" s="8"/>
    </row>
    <row r="7256" spans="1:9" s="373" customFormat="1">
      <c r="A7256" s="134">
        <v>15</v>
      </c>
      <c r="B7256" s="210" t="s">
        <v>8160</v>
      </c>
      <c r="C7256" s="32"/>
      <c r="D7256" s="176" t="s">
        <v>1808</v>
      </c>
      <c r="E7256" s="525" t="e">
        <f t="shared" si="464"/>
        <v>#REF!</v>
      </c>
      <c r="F7256" s="180" t="e">
        <f>+G7256+H7256+#REF!</f>
        <v>#REF!</v>
      </c>
      <c r="G7256" s="180" t="e">
        <f>+H7256+#REF!+#REF!</f>
        <v>#REF!</v>
      </c>
      <c r="H7256" s="180" t="e">
        <f>+#REF!+#REF!+#REF!</f>
        <v>#REF!</v>
      </c>
      <c r="I7256" s="8"/>
    </row>
    <row r="7257" spans="1:9" s="373" customFormat="1">
      <c r="A7257" s="134">
        <v>16</v>
      </c>
      <c r="B7257" s="210" t="s">
        <v>8161</v>
      </c>
      <c r="C7257" s="32"/>
      <c r="D7257" s="176" t="s">
        <v>1808</v>
      </c>
      <c r="E7257" s="525" t="e">
        <f t="shared" si="464"/>
        <v>#REF!</v>
      </c>
      <c r="F7257" s="180" t="e">
        <f>+G7257+H7257+#REF!</f>
        <v>#REF!</v>
      </c>
      <c r="G7257" s="180" t="e">
        <f>+H7257+#REF!+#REF!</f>
        <v>#REF!</v>
      </c>
      <c r="H7257" s="180" t="e">
        <f>+#REF!+#REF!+#REF!</f>
        <v>#REF!</v>
      </c>
      <c r="I7257" s="8"/>
    </row>
    <row r="7258" spans="1:9" s="373" customFormat="1">
      <c r="A7258" s="32">
        <v>17</v>
      </c>
      <c r="B7258" s="210" t="s">
        <v>8162</v>
      </c>
      <c r="C7258" s="32"/>
      <c r="D7258" s="176" t="s">
        <v>1808</v>
      </c>
      <c r="E7258" s="525" t="e">
        <f t="shared" si="464"/>
        <v>#REF!</v>
      </c>
      <c r="F7258" s="180" t="e">
        <f>+G7258+H7258+#REF!</f>
        <v>#REF!</v>
      </c>
      <c r="G7258" s="180" t="e">
        <f>+H7258+#REF!+#REF!</f>
        <v>#REF!</v>
      </c>
      <c r="H7258" s="180" t="e">
        <f>+#REF!+#REF!+#REF!</f>
        <v>#REF!</v>
      </c>
      <c r="I7258" s="8"/>
    </row>
    <row r="7259" spans="1:9" s="373" customFormat="1">
      <c r="A7259" s="134">
        <v>18</v>
      </c>
      <c r="B7259" s="210" t="s">
        <v>8920</v>
      </c>
      <c r="C7259" s="32"/>
      <c r="D7259" s="176" t="s">
        <v>1808</v>
      </c>
      <c r="E7259" s="525" t="e">
        <f t="shared" si="464"/>
        <v>#REF!</v>
      </c>
      <c r="F7259" s="180" t="e">
        <f>+G7259+H7259+#REF!</f>
        <v>#REF!</v>
      </c>
      <c r="G7259" s="180" t="e">
        <f>+H7259+#REF!+#REF!</f>
        <v>#REF!</v>
      </c>
      <c r="H7259" s="180" t="e">
        <f>+#REF!+#REF!+#REF!</f>
        <v>#REF!</v>
      </c>
      <c r="I7259" s="8"/>
    </row>
    <row r="7260" spans="1:9" s="373" customFormat="1">
      <c r="A7260" s="134">
        <v>19</v>
      </c>
      <c r="B7260" s="210" t="s">
        <v>8919</v>
      </c>
      <c r="C7260" s="32"/>
      <c r="D7260" s="176" t="s">
        <v>1808</v>
      </c>
      <c r="E7260" s="525" t="e">
        <f t="shared" si="464"/>
        <v>#REF!</v>
      </c>
      <c r="F7260" s="180" t="e">
        <f>+G7260+H7260+#REF!</f>
        <v>#REF!</v>
      </c>
      <c r="G7260" s="180" t="e">
        <f>+H7260+#REF!+#REF!</f>
        <v>#REF!</v>
      </c>
      <c r="H7260" s="180" t="e">
        <f>+#REF!+#REF!+#REF!</f>
        <v>#REF!</v>
      </c>
      <c r="I7260" s="8"/>
    </row>
    <row r="7261" spans="1:9" s="373" customFormat="1">
      <c r="A7261" s="32">
        <v>20</v>
      </c>
      <c r="B7261" s="210" t="s">
        <v>8170</v>
      </c>
      <c r="C7261" s="32"/>
      <c r="D7261" s="176" t="s">
        <v>1808</v>
      </c>
      <c r="E7261" s="525" t="e">
        <f t="shared" si="464"/>
        <v>#REF!</v>
      </c>
      <c r="F7261" s="180" t="e">
        <f>+G7261+H7261+#REF!</f>
        <v>#REF!</v>
      </c>
      <c r="G7261" s="180" t="e">
        <f>+H7261+#REF!+#REF!</f>
        <v>#REF!</v>
      </c>
      <c r="H7261" s="180" t="e">
        <f>+#REF!+#REF!+#REF!</f>
        <v>#REF!</v>
      </c>
      <c r="I7261" s="8"/>
    </row>
    <row r="7262" spans="1:9" s="373" customFormat="1">
      <c r="A7262" s="134">
        <v>21</v>
      </c>
      <c r="B7262" s="210" t="s">
        <v>8171</v>
      </c>
      <c r="C7262" s="32"/>
      <c r="D7262" s="176" t="s">
        <v>1808</v>
      </c>
      <c r="E7262" s="525" t="e">
        <f t="shared" si="464"/>
        <v>#REF!</v>
      </c>
      <c r="F7262" s="180" t="e">
        <f>+G7262+H7262+#REF!</f>
        <v>#REF!</v>
      </c>
      <c r="G7262" s="180" t="e">
        <f>+H7262+#REF!+#REF!</f>
        <v>#REF!</v>
      </c>
      <c r="H7262" s="180" t="e">
        <f>+#REF!+#REF!+#REF!</f>
        <v>#REF!</v>
      </c>
      <c r="I7262" s="8"/>
    </row>
    <row r="7263" spans="1:9" s="373" customFormat="1">
      <c r="A7263" s="134">
        <v>22</v>
      </c>
      <c r="B7263" s="210" t="s">
        <v>8172</v>
      </c>
      <c r="C7263" s="32"/>
      <c r="D7263" s="176" t="s">
        <v>1808</v>
      </c>
      <c r="E7263" s="525" t="e">
        <f t="shared" si="464"/>
        <v>#REF!</v>
      </c>
      <c r="F7263" s="180" t="e">
        <f>+G7263+H7263+#REF!</f>
        <v>#REF!</v>
      </c>
      <c r="G7263" s="180" t="e">
        <f>+H7263+#REF!+#REF!</f>
        <v>#REF!</v>
      </c>
      <c r="H7263" s="180" t="e">
        <f>+#REF!+#REF!+#REF!</f>
        <v>#REF!</v>
      </c>
      <c r="I7263" s="8"/>
    </row>
    <row r="7264" spans="1:9" s="373" customFormat="1">
      <c r="A7264" s="32">
        <v>23</v>
      </c>
      <c r="B7264" s="210" t="s">
        <v>8180</v>
      </c>
      <c r="C7264" s="32"/>
      <c r="D7264" s="176" t="s">
        <v>1808</v>
      </c>
      <c r="E7264" s="525" t="e">
        <f t="shared" si="464"/>
        <v>#REF!</v>
      </c>
      <c r="F7264" s="180" t="e">
        <f>+G7264+H7264+#REF!</f>
        <v>#REF!</v>
      </c>
      <c r="G7264" s="180" t="e">
        <f>+H7264+#REF!+#REF!</f>
        <v>#REF!</v>
      </c>
      <c r="H7264" s="180" t="e">
        <f>+#REF!+#REF!+#REF!</f>
        <v>#REF!</v>
      </c>
      <c r="I7264" s="8"/>
    </row>
    <row r="7265" spans="1:9" s="373" customFormat="1">
      <c r="A7265" s="134">
        <v>24</v>
      </c>
      <c r="B7265" s="210" t="s">
        <v>8181</v>
      </c>
      <c r="C7265" s="32"/>
      <c r="D7265" s="176" t="s">
        <v>1808</v>
      </c>
      <c r="E7265" s="525" t="e">
        <f t="shared" si="464"/>
        <v>#REF!</v>
      </c>
      <c r="F7265" s="180" t="e">
        <f>+G7265+H7265+#REF!</f>
        <v>#REF!</v>
      </c>
      <c r="G7265" s="180" t="e">
        <f>+H7265+#REF!+#REF!</f>
        <v>#REF!</v>
      </c>
      <c r="H7265" s="180" t="e">
        <f>+#REF!+#REF!+#REF!</f>
        <v>#REF!</v>
      </c>
      <c r="I7265" s="8"/>
    </row>
    <row r="7266" spans="1:9" s="373" customFormat="1">
      <c r="A7266" s="134">
        <v>25</v>
      </c>
      <c r="B7266" s="210" t="s">
        <v>8918</v>
      </c>
      <c r="C7266" s="32"/>
      <c r="D7266" s="176" t="s">
        <v>1808</v>
      </c>
      <c r="E7266" s="525" t="e">
        <f t="shared" si="464"/>
        <v>#REF!</v>
      </c>
      <c r="F7266" s="180" t="e">
        <f>+G7266+H7266+#REF!</f>
        <v>#REF!</v>
      </c>
      <c r="G7266" s="180" t="e">
        <f>+H7266+#REF!+#REF!</f>
        <v>#REF!</v>
      </c>
      <c r="H7266" s="180" t="e">
        <f>+#REF!+#REF!+#REF!</f>
        <v>#REF!</v>
      </c>
      <c r="I7266" s="8"/>
    </row>
    <row r="7267" spans="1:9" s="373" customFormat="1">
      <c r="A7267" s="32">
        <v>26</v>
      </c>
      <c r="B7267" s="210" t="s">
        <v>8917</v>
      </c>
      <c r="C7267" s="32"/>
      <c r="D7267" s="176" t="s">
        <v>1808</v>
      </c>
      <c r="E7267" s="525" t="e">
        <f t="shared" si="464"/>
        <v>#REF!</v>
      </c>
      <c r="F7267" s="180" t="e">
        <f>+G7267+H7267+#REF!</f>
        <v>#REF!</v>
      </c>
      <c r="G7267" s="180" t="e">
        <f>+H7267+#REF!+#REF!</f>
        <v>#REF!</v>
      </c>
      <c r="H7267" s="180" t="e">
        <f>+#REF!+#REF!+#REF!</f>
        <v>#REF!</v>
      </c>
      <c r="I7267" s="8"/>
    </row>
    <row r="7268" spans="1:9" s="373" customFormat="1">
      <c r="A7268" s="134">
        <v>27</v>
      </c>
      <c r="B7268" s="210" t="s">
        <v>8916</v>
      </c>
      <c r="C7268" s="32"/>
      <c r="D7268" s="176" t="s">
        <v>1808</v>
      </c>
      <c r="E7268" s="525" t="e">
        <f t="shared" si="464"/>
        <v>#REF!</v>
      </c>
      <c r="F7268" s="180" t="e">
        <f>+G7268+H7268+#REF!</f>
        <v>#REF!</v>
      </c>
      <c r="G7268" s="180" t="e">
        <f>+H7268+#REF!+#REF!</f>
        <v>#REF!</v>
      </c>
      <c r="H7268" s="180" t="e">
        <f>+#REF!+#REF!+#REF!</f>
        <v>#REF!</v>
      </c>
      <c r="I7268" s="8"/>
    </row>
    <row r="7269" spans="1:9" s="373" customFormat="1">
      <c r="A7269" s="134">
        <v>28</v>
      </c>
      <c r="B7269" s="210" t="s">
        <v>8915</v>
      </c>
      <c r="C7269" s="32"/>
      <c r="D7269" s="176" t="s">
        <v>1808</v>
      </c>
      <c r="E7269" s="525" t="e">
        <f t="shared" si="464"/>
        <v>#REF!</v>
      </c>
      <c r="F7269" s="180" t="e">
        <f>+G7269+H7269+#REF!</f>
        <v>#REF!</v>
      </c>
      <c r="G7269" s="180" t="e">
        <f>+H7269+#REF!+#REF!</f>
        <v>#REF!</v>
      </c>
      <c r="H7269" s="180" t="e">
        <f>+#REF!+#REF!+#REF!</f>
        <v>#REF!</v>
      </c>
      <c r="I7269" s="8"/>
    </row>
    <row r="7270" spans="1:9" s="373" customFormat="1">
      <c r="A7270" s="32">
        <v>29</v>
      </c>
      <c r="B7270" s="210" t="s">
        <v>8392</v>
      </c>
      <c r="C7270" s="32"/>
      <c r="D7270" s="176" t="s">
        <v>1808</v>
      </c>
      <c r="E7270" s="525" t="e">
        <f t="shared" si="464"/>
        <v>#REF!</v>
      </c>
      <c r="F7270" s="180" t="e">
        <f>+G7270+H7270+#REF!</f>
        <v>#REF!</v>
      </c>
      <c r="G7270" s="180" t="e">
        <f>+H7270+#REF!+#REF!</f>
        <v>#REF!</v>
      </c>
      <c r="H7270" s="180" t="e">
        <f>+#REF!+#REF!+#REF!</f>
        <v>#REF!</v>
      </c>
      <c r="I7270" s="8"/>
    </row>
    <row r="7271" spans="1:9" s="373" customFormat="1">
      <c r="A7271" s="134">
        <v>30</v>
      </c>
      <c r="B7271" s="210" t="s">
        <v>8393</v>
      </c>
      <c r="C7271" s="32"/>
      <c r="D7271" s="176" t="s">
        <v>1808</v>
      </c>
      <c r="E7271" s="525" t="e">
        <f t="shared" si="464"/>
        <v>#REF!</v>
      </c>
      <c r="F7271" s="180" t="e">
        <f>+G7271+H7271+#REF!</f>
        <v>#REF!</v>
      </c>
      <c r="G7271" s="180" t="e">
        <f>+H7271+#REF!+#REF!</f>
        <v>#REF!</v>
      </c>
      <c r="H7271" s="180" t="e">
        <f>+#REF!+#REF!+#REF!</f>
        <v>#REF!</v>
      </c>
      <c r="I7271" s="8"/>
    </row>
    <row r="7272" spans="1:9" s="373" customFormat="1" ht="46.5">
      <c r="A7272" s="134">
        <v>31</v>
      </c>
      <c r="B7272" s="210" t="s">
        <v>8921</v>
      </c>
      <c r="C7272" s="32"/>
      <c r="D7272" s="176"/>
      <c r="E7272" s="525"/>
      <c r="F7272" s="180"/>
      <c r="G7272" s="180"/>
      <c r="H7272" s="180"/>
      <c r="I7272" s="8"/>
    </row>
    <row r="7273" spans="1:9" s="373" customFormat="1">
      <c r="A7273" s="32">
        <v>32</v>
      </c>
      <c r="B7273" s="210" t="s">
        <v>8187</v>
      </c>
      <c r="C7273" s="32"/>
      <c r="D7273" s="176" t="s">
        <v>1808</v>
      </c>
      <c r="E7273" s="525" t="e">
        <f t="shared" ref="E7273:E7305" si="465">+F7273+G7273+H7273</f>
        <v>#REF!</v>
      </c>
      <c r="F7273" s="180" t="e">
        <f>+G7273+H7273+#REF!</f>
        <v>#REF!</v>
      </c>
      <c r="G7273" s="180" t="e">
        <f>+H7273+#REF!+#REF!</f>
        <v>#REF!</v>
      </c>
      <c r="H7273" s="180" t="e">
        <f>+#REF!+#REF!+#REF!</f>
        <v>#REF!</v>
      </c>
      <c r="I7273" s="8"/>
    </row>
    <row r="7274" spans="1:9" s="373" customFormat="1">
      <c r="A7274" s="134">
        <v>33</v>
      </c>
      <c r="B7274" s="210" t="s">
        <v>8913</v>
      </c>
      <c r="C7274" s="32"/>
      <c r="D7274" s="176" t="s">
        <v>1808</v>
      </c>
      <c r="E7274" s="525" t="e">
        <f t="shared" si="465"/>
        <v>#REF!</v>
      </c>
      <c r="F7274" s="180" t="e">
        <f>+G7274+H7274+#REF!</f>
        <v>#REF!</v>
      </c>
      <c r="G7274" s="180" t="e">
        <f>+H7274+#REF!+#REF!</f>
        <v>#REF!</v>
      </c>
      <c r="H7274" s="180" t="e">
        <f>+#REF!+#REF!+#REF!</f>
        <v>#REF!</v>
      </c>
      <c r="I7274" s="8"/>
    </row>
    <row r="7275" spans="1:9" s="373" customFormat="1">
      <c r="A7275" s="134">
        <v>34</v>
      </c>
      <c r="B7275" s="210" t="s">
        <v>8914</v>
      </c>
      <c r="C7275" s="32"/>
      <c r="D7275" s="176" t="s">
        <v>1808</v>
      </c>
      <c r="E7275" s="525" t="e">
        <f t="shared" si="465"/>
        <v>#REF!</v>
      </c>
      <c r="F7275" s="180" t="e">
        <f>+G7275+H7275+#REF!</f>
        <v>#REF!</v>
      </c>
      <c r="G7275" s="180" t="e">
        <f>+H7275+#REF!+#REF!</f>
        <v>#REF!</v>
      </c>
      <c r="H7275" s="180" t="e">
        <f>+#REF!+#REF!+#REF!</f>
        <v>#REF!</v>
      </c>
      <c r="I7275" s="8"/>
    </row>
    <row r="7276" spans="1:9" s="373" customFormat="1">
      <c r="A7276" s="32">
        <v>35</v>
      </c>
      <c r="B7276" s="210" t="s">
        <v>8394</v>
      </c>
      <c r="C7276" s="32"/>
      <c r="D7276" s="176" t="s">
        <v>1808</v>
      </c>
      <c r="E7276" s="525" t="e">
        <f t="shared" si="465"/>
        <v>#REF!</v>
      </c>
      <c r="F7276" s="180" t="e">
        <f>+G7276+H7276+#REF!</f>
        <v>#REF!</v>
      </c>
      <c r="G7276" s="180" t="e">
        <f>+H7276+#REF!+#REF!</f>
        <v>#REF!</v>
      </c>
      <c r="H7276" s="180" t="e">
        <f>+#REF!+#REF!+#REF!</f>
        <v>#REF!</v>
      </c>
      <c r="I7276" s="8"/>
    </row>
    <row r="7277" spans="1:9" s="373" customFormat="1">
      <c r="A7277" s="134">
        <v>36</v>
      </c>
      <c r="B7277" s="210" t="s">
        <v>6328</v>
      </c>
      <c r="C7277" s="32"/>
      <c r="D7277" s="176" t="s">
        <v>1808</v>
      </c>
      <c r="E7277" s="525" t="e">
        <f t="shared" si="465"/>
        <v>#REF!</v>
      </c>
      <c r="F7277" s="180" t="e">
        <f>+G7277+H7277+#REF!</f>
        <v>#REF!</v>
      </c>
      <c r="G7277" s="180" t="e">
        <f>+H7277+#REF!+#REF!</f>
        <v>#REF!</v>
      </c>
      <c r="H7277" s="180" t="e">
        <f>+#REF!+#REF!+#REF!</f>
        <v>#REF!</v>
      </c>
      <c r="I7277" s="8"/>
    </row>
    <row r="7278" spans="1:9" s="373" customFormat="1">
      <c r="A7278" s="134">
        <v>37</v>
      </c>
      <c r="B7278" s="210" t="s">
        <v>8189</v>
      </c>
      <c r="C7278" s="32"/>
      <c r="D7278" s="176" t="s">
        <v>1808</v>
      </c>
      <c r="E7278" s="525" t="e">
        <f t="shared" si="465"/>
        <v>#REF!</v>
      </c>
      <c r="F7278" s="180" t="e">
        <f>+G7278+H7278+#REF!</f>
        <v>#REF!</v>
      </c>
      <c r="G7278" s="180" t="e">
        <f>+H7278+#REF!+#REF!</f>
        <v>#REF!</v>
      </c>
      <c r="H7278" s="180" t="e">
        <f>+#REF!+#REF!+#REF!</f>
        <v>#REF!</v>
      </c>
      <c r="I7278" s="8"/>
    </row>
    <row r="7279" spans="1:9" s="373" customFormat="1">
      <c r="A7279" s="32">
        <v>38</v>
      </c>
      <c r="B7279" s="210" t="s">
        <v>8190</v>
      </c>
      <c r="C7279" s="32"/>
      <c r="D7279" s="176" t="s">
        <v>1808</v>
      </c>
      <c r="E7279" s="525" t="e">
        <f t="shared" si="465"/>
        <v>#REF!</v>
      </c>
      <c r="F7279" s="180" t="e">
        <f>+G7279+H7279+#REF!</f>
        <v>#REF!</v>
      </c>
      <c r="G7279" s="180" t="e">
        <f>+H7279+#REF!+#REF!</f>
        <v>#REF!</v>
      </c>
      <c r="H7279" s="180" t="e">
        <f>+#REF!+#REF!+#REF!</f>
        <v>#REF!</v>
      </c>
      <c r="I7279" s="8"/>
    </row>
    <row r="7280" spans="1:9" s="373" customFormat="1">
      <c r="A7280" s="134">
        <v>39</v>
      </c>
      <c r="B7280" s="210" t="s">
        <v>6997</v>
      </c>
      <c r="C7280" s="32"/>
      <c r="D7280" s="176" t="s">
        <v>1808</v>
      </c>
      <c r="E7280" s="525" t="e">
        <f t="shared" si="465"/>
        <v>#REF!</v>
      </c>
      <c r="F7280" s="180" t="e">
        <f>+G7280+H7280+#REF!</f>
        <v>#REF!</v>
      </c>
      <c r="G7280" s="180" t="e">
        <f>+H7280+#REF!+#REF!</f>
        <v>#REF!</v>
      </c>
      <c r="H7280" s="180" t="e">
        <f>+#REF!+#REF!+#REF!</f>
        <v>#REF!</v>
      </c>
      <c r="I7280" s="8"/>
    </row>
    <row r="7281" spans="1:9" s="373" customFormat="1">
      <c r="A7281" s="134">
        <v>40</v>
      </c>
      <c r="B7281" s="210" t="s">
        <v>8191</v>
      </c>
      <c r="C7281" s="32"/>
      <c r="D7281" s="176" t="s">
        <v>1808</v>
      </c>
      <c r="E7281" s="525" t="e">
        <f t="shared" si="465"/>
        <v>#REF!</v>
      </c>
      <c r="F7281" s="180" t="e">
        <f>+G7281+H7281+#REF!</f>
        <v>#REF!</v>
      </c>
      <c r="G7281" s="180" t="e">
        <f>+H7281+#REF!+#REF!</f>
        <v>#REF!</v>
      </c>
      <c r="H7281" s="180" t="e">
        <f>+#REF!+#REF!+#REF!</f>
        <v>#REF!</v>
      </c>
      <c r="I7281" s="8"/>
    </row>
    <row r="7282" spans="1:9" s="373" customFormat="1">
      <c r="A7282" s="32">
        <v>41</v>
      </c>
      <c r="B7282" s="210" t="s">
        <v>8192</v>
      </c>
      <c r="C7282" s="32"/>
      <c r="D7282" s="176" t="s">
        <v>1808</v>
      </c>
      <c r="E7282" s="525" t="e">
        <f t="shared" si="465"/>
        <v>#REF!</v>
      </c>
      <c r="F7282" s="180" t="e">
        <f>+G7282+H7282+#REF!</f>
        <v>#REF!</v>
      </c>
      <c r="G7282" s="180" t="e">
        <f>+H7282+#REF!+#REF!</f>
        <v>#REF!</v>
      </c>
      <c r="H7282" s="180" t="e">
        <f>+#REF!+#REF!+#REF!</f>
        <v>#REF!</v>
      </c>
      <c r="I7282" s="8"/>
    </row>
    <row r="7283" spans="1:9" s="373" customFormat="1">
      <c r="A7283" s="134">
        <v>42</v>
      </c>
      <c r="B7283" s="210" t="s">
        <v>8193</v>
      </c>
      <c r="C7283" s="32"/>
      <c r="D7283" s="176" t="s">
        <v>1808</v>
      </c>
      <c r="E7283" s="525" t="e">
        <f t="shared" si="465"/>
        <v>#REF!</v>
      </c>
      <c r="F7283" s="180" t="e">
        <f>+G7283+H7283+#REF!</f>
        <v>#REF!</v>
      </c>
      <c r="G7283" s="180" t="e">
        <f>+H7283+#REF!+#REF!</f>
        <v>#REF!</v>
      </c>
      <c r="H7283" s="180" t="e">
        <f>+#REF!+#REF!+#REF!</f>
        <v>#REF!</v>
      </c>
      <c r="I7283" s="8"/>
    </row>
    <row r="7284" spans="1:9" s="373" customFormat="1">
      <c r="A7284" s="134">
        <v>43</v>
      </c>
      <c r="B7284" s="210" t="s">
        <v>8194</v>
      </c>
      <c r="C7284" s="32"/>
      <c r="D7284" s="176" t="s">
        <v>1808</v>
      </c>
      <c r="E7284" s="525" t="e">
        <f t="shared" si="465"/>
        <v>#REF!</v>
      </c>
      <c r="F7284" s="180" t="e">
        <f>+G7284+H7284+#REF!</f>
        <v>#REF!</v>
      </c>
      <c r="G7284" s="180" t="e">
        <f>+H7284+#REF!+#REF!</f>
        <v>#REF!</v>
      </c>
      <c r="H7284" s="180" t="e">
        <f>+#REF!+#REF!+#REF!</f>
        <v>#REF!</v>
      </c>
      <c r="I7284" s="8"/>
    </row>
    <row r="7285" spans="1:9" s="373" customFormat="1">
      <c r="A7285" s="32">
        <v>44</v>
      </c>
      <c r="B7285" s="210" t="s">
        <v>8195</v>
      </c>
      <c r="C7285" s="32"/>
      <c r="D7285" s="176" t="s">
        <v>1808</v>
      </c>
      <c r="E7285" s="525" t="e">
        <f t="shared" si="465"/>
        <v>#REF!</v>
      </c>
      <c r="F7285" s="180" t="e">
        <f>+G7285+H7285+#REF!</f>
        <v>#REF!</v>
      </c>
      <c r="G7285" s="180" t="e">
        <f>+H7285+#REF!+#REF!</f>
        <v>#REF!</v>
      </c>
      <c r="H7285" s="180" t="e">
        <f>+#REF!+#REF!+#REF!</f>
        <v>#REF!</v>
      </c>
      <c r="I7285" s="8"/>
    </row>
    <row r="7286" spans="1:9" s="373" customFormat="1">
      <c r="A7286" s="134">
        <v>45</v>
      </c>
      <c r="B7286" s="210" t="s">
        <v>8196</v>
      </c>
      <c r="C7286" s="32"/>
      <c r="D7286" s="176" t="s">
        <v>1808</v>
      </c>
      <c r="E7286" s="525" t="e">
        <f t="shared" si="465"/>
        <v>#REF!</v>
      </c>
      <c r="F7286" s="180" t="e">
        <f>+G7286+H7286+#REF!</f>
        <v>#REF!</v>
      </c>
      <c r="G7286" s="180" t="e">
        <f>+H7286+#REF!+#REF!</f>
        <v>#REF!</v>
      </c>
      <c r="H7286" s="180" t="e">
        <f>+#REF!+#REF!+#REF!</f>
        <v>#REF!</v>
      </c>
      <c r="I7286" s="8"/>
    </row>
    <row r="7287" spans="1:9" s="373" customFormat="1">
      <c r="A7287" s="134">
        <v>46</v>
      </c>
      <c r="B7287" s="210" t="s">
        <v>8129</v>
      </c>
      <c r="C7287" s="32"/>
      <c r="D7287" s="176" t="s">
        <v>1808</v>
      </c>
      <c r="E7287" s="525" t="e">
        <f t="shared" si="465"/>
        <v>#REF!</v>
      </c>
      <c r="F7287" s="180" t="e">
        <f>+G7287+H7287+#REF!</f>
        <v>#REF!</v>
      </c>
      <c r="G7287" s="180" t="e">
        <f>+H7287+#REF!+#REF!</f>
        <v>#REF!</v>
      </c>
      <c r="H7287" s="180" t="e">
        <f>+#REF!+#REF!+#REF!</f>
        <v>#REF!</v>
      </c>
      <c r="I7287" s="8"/>
    </row>
    <row r="7288" spans="1:9" s="373" customFormat="1">
      <c r="A7288" s="32">
        <v>47</v>
      </c>
      <c r="B7288" s="210" t="s">
        <v>8197</v>
      </c>
      <c r="C7288" s="32"/>
      <c r="D7288" s="176" t="s">
        <v>1808</v>
      </c>
      <c r="E7288" s="525" t="e">
        <f t="shared" si="465"/>
        <v>#REF!</v>
      </c>
      <c r="F7288" s="180" t="e">
        <f>+G7288+H7288+#REF!</f>
        <v>#REF!</v>
      </c>
      <c r="G7288" s="180" t="e">
        <f>+H7288+#REF!+#REF!</f>
        <v>#REF!</v>
      </c>
      <c r="H7288" s="180" t="e">
        <f>+#REF!+#REF!+#REF!</f>
        <v>#REF!</v>
      </c>
      <c r="I7288" s="8"/>
    </row>
    <row r="7289" spans="1:9" s="373" customFormat="1">
      <c r="A7289" s="134">
        <v>48</v>
      </c>
      <c r="B7289" s="210" t="s">
        <v>8198</v>
      </c>
      <c r="C7289" s="32"/>
      <c r="D7289" s="176" t="s">
        <v>1808</v>
      </c>
      <c r="E7289" s="525" t="e">
        <f t="shared" si="465"/>
        <v>#REF!</v>
      </c>
      <c r="F7289" s="180" t="e">
        <f>+G7289+H7289+#REF!</f>
        <v>#REF!</v>
      </c>
      <c r="G7289" s="180" t="e">
        <f>+H7289+#REF!+#REF!</f>
        <v>#REF!</v>
      </c>
      <c r="H7289" s="180" t="e">
        <f>+#REF!+#REF!+#REF!</f>
        <v>#REF!</v>
      </c>
      <c r="I7289" s="8"/>
    </row>
    <row r="7290" spans="1:9" s="373" customFormat="1">
      <c r="A7290" s="134">
        <v>49</v>
      </c>
      <c r="B7290" s="210" t="s">
        <v>5807</v>
      </c>
      <c r="C7290" s="32"/>
      <c r="D7290" s="176" t="s">
        <v>1808</v>
      </c>
      <c r="E7290" s="525" t="e">
        <f t="shared" si="465"/>
        <v>#REF!</v>
      </c>
      <c r="F7290" s="180" t="e">
        <f>+G7290+H7290+#REF!</f>
        <v>#REF!</v>
      </c>
      <c r="G7290" s="180" t="e">
        <f>+H7290+#REF!+#REF!</f>
        <v>#REF!</v>
      </c>
      <c r="H7290" s="180" t="e">
        <f>+#REF!+#REF!+#REF!</f>
        <v>#REF!</v>
      </c>
      <c r="I7290" s="8"/>
    </row>
    <row r="7291" spans="1:9" s="373" customFormat="1">
      <c r="A7291" s="32">
        <v>50</v>
      </c>
      <c r="B7291" s="210" t="s">
        <v>8199</v>
      </c>
      <c r="C7291" s="32"/>
      <c r="D7291" s="176" t="s">
        <v>1808</v>
      </c>
      <c r="E7291" s="525" t="e">
        <f t="shared" si="465"/>
        <v>#REF!</v>
      </c>
      <c r="F7291" s="180" t="e">
        <f>+G7291+H7291+#REF!</f>
        <v>#REF!</v>
      </c>
      <c r="G7291" s="180" t="e">
        <f>+H7291+#REF!+#REF!</f>
        <v>#REF!</v>
      </c>
      <c r="H7291" s="180" t="e">
        <f>+#REF!+#REF!+#REF!</f>
        <v>#REF!</v>
      </c>
      <c r="I7291" s="8"/>
    </row>
    <row r="7292" spans="1:9" s="373" customFormat="1">
      <c r="A7292" s="134">
        <v>51</v>
      </c>
      <c r="B7292" s="210" t="s">
        <v>8200</v>
      </c>
      <c r="C7292" s="32"/>
      <c r="D7292" s="176" t="s">
        <v>1808</v>
      </c>
      <c r="E7292" s="525" t="e">
        <f t="shared" si="465"/>
        <v>#REF!</v>
      </c>
      <c r="F7292" s="180" t="e">
        <f>+G7292+H7292+#REF!</f>
        <v>#REF!</v>
      </c>
      <c r="G7292" s="180" t="e">
        <f>+H7292+#REF!+#REF!</f>
        <v>#REF!</v>
      </c>
      <c r="H7292" s="180" t="e">
        <f>+#REF!+#REF!+#REF!</f>
        <v>#REF!</v>
      </c>
      <c r="I7292" s="8"/>
    </row>
    <row r="7293" spans="1:9" s="373" customFormat="1">
      <c r="A7293" s="134">
        <v>52</v>
      </c>
      <c r="B7293" s="210" t="s">
        <v>6995</v>
      </c>
      <c r="C7293" s="32"/>
      <c r="D7293" s="176" t="s">
        <v>1808</v>
      </c>
      <c r="E7293" s="525" t="e">
        <f t="shared" si="465"/>
        <v>#REF!</v>
      </c>
      <c r="F7293" s="180" t="e">
        <f>+G7293+H7293+#REF!</f>
        <v>#REF!</v>
      </c>
      <c r="G7293" s="180" t="e">
        <f>+H7293+#REF!+#REF!</f>
        <v>#REF!</v>
      </c>
      <c r="H7293" s="180" t="e">
        <f>+#REF!+#REF!+#REF!</f>
        <v>#REF!</v>
      </c>
      <c r="I7293" s="8"/>
    </row>
    <row r="7294" spans="1:9" s="373" customFormat="1">
      <c r="A7294" s="32">
        <v>53</v>
      </c>
      <c r="B7294" s="210" t="s">
        <v>4825</v>
      </c>
      <c r="C7294" s="32"/>
      <c r="D7294" s="176" t="s">
        <v>1808</v>
      </c>
      <c r="E7294" s="525" t="e">
        <f t="shared" si="465"/>
        <v>#REF!</v>
      </c>
      <c r="F7294" s="180" t="e">
        <f>+G7294+H7294+#REF!</f>
        <v>#REF!</v>
      </c>
      <c r="G7294" s="180" t="e">
        <f>+H7294+#REF!+#REF!</f>
        <v>#REF!</v>
      </c>
      <c r="H7294" s="180" t="e">
        <f>+#REF!+#REF!+#REF!</f>
        <v>#REF!</v>
      </c>
      <c r="I7294" s="8"/>
    </row>
    <row r="7295" spans="1:9" s="373" customFormat="1">
      <c r="A7295" s="134">
        <v>54</v>
      </c>
      <c r="B7295" s="210" t="s">
        <v>8201</v>
      </c>
      <c r="C7295" s="32"/>
      <c r="D7295" s="176" t="s">
        <v>1808</v>
      </c>
      <c r="E7295" s="525" t="e">
        <f t="shared" si="465"/>
        <v>#REF!</v>
      </c>
      <c r="F7295" s="180" t="e">
        <f>+G7295+H7295+#REF!</f>
        <v>#REF!</v>
      </c>
      <c r="G7295" s="180" t="e">
        <f>+H7295+#REF!+#REF!</f>
        <v>#REF!</v>
      </c>
      <c r="H7295" s="180" t="e">
        <f>+#REF!+#REF!+#REF!</f>
        <v>#REF!</v>
      </c>
      <c r="I7295" s="8"/>
    </row>
    <row r="7296" spans="1:9" s="373" customFormat="1">
      <c r="A7296" s="134">
        <v>55</v>
      </c>
      <c r="B7296" s="210" t="s">
        <v>8202</v>
      </c>
      <c r="C7296" s="32"/>
      <c r="D7296" s="176" t="s">
        <v>1808</v>
      </c>
      <c r="E7296" s="525" t="e">
        <f t="shared" si="465"/>
        <v>#REF!</v>
      </c>
      <c r="F7296" s="180" t="e">
        <f>+G7296+H7296+#REF!</f>
        <v>#REF!</v>
      </c>
      <c r="G7296" s="180" t="e">
        <f>+H7296+#REF!+#REF!</f>
        <v>#REF!</v>
      </c>
      <c r="H7296" s="180" t="e">
        <f>+#REF!+#REF!+#REF!</f>
        <v>#REF!</v>
      </c>
      <c r="I7296" s="8"/>
    </row>
    <row r="7297" spans="1:17" s="373" customFormat="1">
      <c r="A7297" s="32">
        <v>56</v>
      </c>
      <c r="B7297" s="210" t="s">
        <v>8203</v>
      </c>
      <c r="C7297" s="32"/>
      <c r="D7297" s="176" t="s">
        <v>1808</v>
      </c>
      <c r="E7297" s="525" t="e">
        <f t="shared" si="465"/>
        <v>#REF!</v>
      </c>
      <c r="F7297" s="180" t="e">
        <f>+G7297+H7297+#REF!</f>
        <v>#REF!</v>
      </c>
      <c r="G7297" s="180" t="e">
        <f>+H7297+#REF!+#REF!</f>
        <v>#REF!</v>
      </c>
      <c r="H7297" s="180" t="e">
        <f>+#REF!+#REF!+#REF!</f>
        <v>#REF!</v>
      </c>
      <c r="I7297" s="8"/>
    </row>
    <row r="7298" spans="1:17" s="373" customFormat="1">
      <c r="A7298" s="134">
        <v>57</v>
      </c>
      <c r="B7298" s="210" t="s">
        <v>1675</v>
      </c>
      <c r="C7298" s="32"/>
      <c r="D7298" s="176" t="s">
        <v>1808</v>
      </c>
      <c r="E7298" s="525" t="e">
        <f t="shared" si="465"/>
        <v>#REF!</v>
      </c>
      <c r="F7298" s="180" t="e">
        <f>+G7298+H7298+#REF!</f>
        <v>#REF!</v>
      </c>
      <c r="G7298" s="180" t="e">
        <f>+H7298+#REF!+#REF!</f>
        <v>#REF!</v>
      </c>
      <c r="H7298" s="180" t="e">
        <f>+#REF!+#REF!+#REF!</f>
        <v>#REF!</v>
      </c>
      <c r="I7298" s="8"/>
    </row>
    <row r="7299" spans="1:17" s="373" customFormat="1">
      <c r="A7299" s="134">
        <v>58</v>
      </c>
      <c r="B7299" s="210" t="s">
        <v>8395</v>
      </c>
      <c r="C7299" s="32"/>
      <c r="D7299" s="176" t="s">
        <v>1808</v>
      </c>
      <c r="E7299" s="525" t="e">
        <f t="shared" si="465"/>
        <v>#REF!</v>
      </c>
      <c r="F7299" s="180" t="e">
        <f>+G7299+H7299+#REF!</f>
        <v>#REF!</v>
      </c>
      <c r="G7299" s="180" t="e">
        <f>+H7299+#REF!+#REF!</f>
        <v>#REF!</v>
      </c>
      <c r="H7299" s="180" t="e">
        <f>+#REF!+#REF!+#REF!</f>
        <v>#REF!</v>
      </c>
      <c r="I7299" s="8"/>
    </row>
    <row r="7300" spans="1:17" s="373" customFormat="1">
      <c r="A7300" s="32">
        <v>59</v>
      </c>
      <c r="B7300" s="210" t="s">
        <v>8205</v>
      </c>
      <c r="C7300" s="32"/>
      <c r="D7300" s="176" t="s">
        <v>1808</v>
      </c>
      <c r="E7300" s="525" t="e">
        <f t="shared" si="465"/>
        <v>#REF!</v>
      </c>
      <c r="F7300" s="180" t="e">
        <f>+G7300+H7300+#REF!</f>
        <v>#REF!</v>
      </c>
      <c r="G7300" s="180" t="e">
        <f>+H7300+#REF!+#REF!</f>
        <v>#REF!</v>
      </c>
      <c r="H7300" s="180" t="e">
        <f>+#REF!+#REF!+#REF!</f>
        <v>#REF!</v>
      </c>
      <c r="I7300" s="8"/>
    </row>
    <row r="7301" spans="1:17" s="373" customFormat="1">
      <c r="A7301" s="134">
        <v>60</v>
      </c>
      <c r="B7301" s="210" t="s">
        <v>8206</v>
      </c>
      <c r="C7301" s="32"/>
      <c r="D7301" s="176" t="s">
        <v>1808</v>
      </c>
      <c r="E7301" s="525" t="e">
        <f t="shared" si="465"/>
        <v>#REF!</v>
      </c>
      <c r="F7301" s="180" t="e">
        <f>+G7301+H7301+#REF!</f>
        <v>#REF!</v>
      </c>
      <c r="G7301" s="180" t="e">
        <f>+H7301+#REF!+#REF!</f>
        <v>#REF!</v>
      </c>
      <c r="H7301" s="180" t="e">
        <f>+#REF!+#REF!+#REF!</f>
        <v>#REF!</v>
      </c>
      <c r="I7301" s="8"/>
    </row>
    <row r="7302" spans="1:17" s="373" customFormat="1">
      <c r="A7302" s="134">
        <v>61</v>
      </c>
      <c r="B7302" s="210" t="s">
        <v>8207</v>
      </c>
      <c r="C7302" s="32"/>
      <c r="D7302" s="176" t="s">
        <v>1808</v>
      </c>
      <c r="E7302" s="525" t="e">
        <f t="shared" si="465"/>
        <v>#REF!</v>
      </c>
      <c r="F7302" s="180" t="e">
        <f>+G7302+H7302+#REF!</f>
        <v>#REF!</v>
      </c>
      <c r="G7302" s="180" t="e">
        <f>+H7302+#REF!+#REF!</f>
        <v>#REF!</v>
      </c>
      <c r="H7302" s="180" t="e">
        <f>+#REF!+#REF!+#REF!</f>
        <v>#REF!</v>
      </c>
      <c r="I7302" s="8"/>
    </row>
    <row r="7303" spans="1:17" s="373" customFormat="1">
      <c r="A7303" s="32">
        <v>62</v>
      </c>
      <c r="B7303" s="210" t="s">
        <v>8396</v>
      </c>
      <c r="C7303" s="32"/>
      <c r="D7303" s="176" t="s">
        <v>1808</v>
      </c>
      <c r="E7303" s="525" t="e">
        <f t="shared" si="465"/>
        <v>#REF!</v>
      </c>
      <c r="F7303" s="180" t="e">
        <f>+G7303+H7303+#REF!</f>
        <v>#REF!</v>
      </c>
      <c r="G7303" s="180" t="e">
        <f>+H7303+#REF!+#REF!</f>
        <v>#REF!</v>
      </c>
      <c r="H7303" s="180" t="e">
        <f>+#REF!+#REF!+#REF!</f>
        <v>#REF!</v>
      </c>
      <c r="I7303" s="8"/>
    </row>
    <row r="7304" spans="1:17" s="373" customFormat="1">
      <c r="A7304" s="134">
        <v>63</v>
      </c>
      <c r="B7304" s="210" t="s">
        <v>8397</v>
      </c>
      <c r="C7304" s="32"/>
      <c r="D7304" s="176" t="s">
        <v>1808</v>
      </c>
      <c r="E7304" s="525" t="e">
        <f t="shared" si="465"/>
        <v>#REF!</v>
      </c>
      <c r="F7304" s="180" t="e">
        <f>+G7304+H7304+#REF!</f>
        <v>#REF!</v>
      </c>
      <c r="G7304" s="180" t="e">
        <f>+H7304+#REF!+#REF!</f>
        <v>#REF!</v>
      </c>
      <c r="H7304" s="180" t="e">
        <f>+#REF!+#REF!+#REF!</f>
        <v>#REF!</v>
      </c>
      <c r="I7304" s="8"/>
    </row>
    <row r="7305" spans="1:17" s="373" customFormat="1" ht="24" thickBot="1">
      <c r="A7305" s="134">
        <v>64</v>
      </c>
      <c r="B7305" s="210" t="s">
        <v>8398</v>
      </c>
      <c r="C7305" s="32"/>
      <c r="D7305" s="176" t="s">
        <v>1808</v>
      </c>
      <c r="E7305" s="525" t="e">
        <f t="shared" si="465"/>
        <v>#REF!</v>
      </c>
      <c r="F7305" s="180" t="e">
        <f>+G7305+H7305+#REF!</f>
        <v>#REF!</v>
      </c>
      <c r="G7305" s="180" t="e">
        <f>+H7305+#REF!+#REF!</f>
        <v>#REF!</v>
      </c>
      <c r="H7305" s="180" t="e">
        <f>+#REF!+#REF!+#REF!</f>
        <v>#REF!</v>
      </c>
      <c r="I7305" s="8"/>
    </row>
    <row r="7306" spans="1:17" s="679" customFormat="1" ht="31.5" customHeight="1" thickBot="1">
      <c r="A7306" s="898" t="s">
        <v>8441</v>
      </c>
      <c r="B7306" s="899"/>
      <c r="C7306" s="899"/>
      <c r="D7306" s="899"/>
      <c r="E7306" s="899"/>
      <c r="F7306" s="899"/>
      <c r="G7306" s="899"/>
      <c r="H7306" s="899"/>
      <c r="I7306" s="174"/>
      <c r="M7306" s="680"/>
      <c r="N7306" s="562"/>
      <c r="O7306" s="562"/>
      <c r="P7306" s="562"/>
      <c r="Q7306" s="562"/>
    </row>
    <row r="7307" spans="1:17" s="182" customFormat="1">
      <c r="A7307" s="134">
        <v>1</v>
      </c>
      <c r="B7307" s="673" t="s">
        <v>8143</v>
      </c>
      <c r="C7307" s="673"/>
      <c r="D7307" s="134" t="s">
        <v>1808</v>
      </c>
      <c r="E7307" s="536">
        <v>25</v>
      </c>
      <c r="F7307" s="674">
        <v>25</v>
      </c>
      <c r="G7307" s="674"/>
      <c r="H7307" s="674"/>
      <c r="I7307" s="682"/>
    </row>
    <row r="7308" spans="1:17" s="182" customFormat="1">
      <c r="A7308" s="32">
        <v>2</v>
      </c>
      <c r="B7308" s="539" t="s">
        <v>8144</v>
      </c>
      <c r="C7308" s="539"/>
      <c r="D7308" s="32" t="s">
        <v>1808</v>
      </c>
      <c r="E7308" s="195">
        <v>15</v>
      </c>
      <c r="F7308" s="187">
        <v>15</v>
      </c>
      <c r="G7308" s="187"/>
      <c r="H7308" s="187"/>
      <c r="I7308" s="682"/>
    </row>
    <row r="7309" spans="1:17" s="182" customFormat="1">
      <c r="A7309" s="134">
        <v>3</v>
      </c>
      <c r="B7309" s="539" t="s">
        <v>8145</v>
      </c>
      <c r="C7309" s="539"/>
      <c r="D7309" s="32" t="s">
        <v>2034</v>
      </c>
      <c r="E7309" s="195">
        <v>50</v>
      </c>
      <c r="F7309" s="187">
        <v>50</v>
      </c>
      <c r="G7309" s="187"/>
      <c r="H7309" s="187"/>
      <c r="I7309" s="682"/>
    </row>
    <row r="7310" spans="1:17" s="683" customFormat="1">
      <c r="A7310" s="32">
        <v>4</v>
      </c>
      <c r="B7310" s="539" t="s">
        <v>8146</v>
      </c>
      <c r="C7310" s="539"/>
      <c r="D7310" s="32" t="s">
        <v>1808</v>
      </c>
      <c r="E7310" s="195">
        <v>10</v>
      </c>
      <c r="F7310" s="187">
        <v>10</v>
      </c>
      <c r="G7310" s="187"/>
      <c r="H7310" s="187"/>
      <c r="I7310" s="682"/>
    </row>
    <row r="7311" spans="1:17" s="182" customFormat="1">
      <c r="A7311" s="134">
        <v>5</v>
      </c>
      <c r="B7311" s="539" t="s">
        <v>8147</v>
      </c>
      <c r="C7311" s="539"/>
      <c r="D7311" s="32" t="s">
        <v>1808</v>
      </c>
      <c r="E7311" s="195"/>
      <c r="F7311" s="187"/>
      <c r="G7311" s="187"/>
      <c r="H7311" s="187"/>
      <c r="I7311" s="682"/>
    </row>
    <row r="7312" spans="1:17" s="683" customFormat="1">
      <c r="A7312" s="32">
        <v>6</v>
      </c>
      <c r="B7312" s="539" t="s">
        <v>8148</v>
      </c>
      <c r="C7312" s="539"/>
      <c r="D7312" s="32" t="s">
        <v>1808</v>
      </c>
      <c r="E7312" s="195">
        <v>5</v>
      </c>
      <c r="F7312" s="187">
        <v>5</v>
      </c>
      <c r="G7312" s="187"/>
      <c r="H7312" s="187"/>
      <c r="I7312" s="682"/>
    </row>
    <row r="7313" spans="1:9" s="683" customFormat="1">
      <c r="A7313" s="134">
        <v>7</v>
      </c>
      <c r="B7313" s="539" t="s">
        <v>8149</v>
      </c>
      <c r="C7313" s="539"/>
      <c r="D7313" s="32" t="s">
        <v>1808</v>
      </c>
      <c r="E7313" s="195">
        <v>5</v>
      </c>
      <c r="F7313" s="187">
        <v>5</v>
      </c>
      <c r="G7313" s="187"/>
      <c r="H7313" s="187"/>
      <c r="I7313" s="682"/>
    </row>
    <row r="7314" spans="1:9" s="683" customFormat="1">
      <c r="A7314" s="32">
        <v>8</v>
      </c>
      <c r="B7314" s="539" t="s">
        <v>8150</v>
      </c>
      <c r="C7314" s="539"/>
      <c r="D7314" s="32" t="s">
        <v>1811</v>
      </c>
      <c r="E7314" s="195">
        <v>1</v>
      </c>
      <c r="F7314" s="187">
        <v>1</v>
      </c>
      <c r="G7314" s="187"/>
      <c r="H7314" s="187"/>
      <c r="I7314" s="682"/>
    </row>
    <row r="7315" spans="1:9" s="683" customFormat="1">
      <c r="A7315" s="134">
        <v>9</v>
      </c>
      <c r="B7315" s="331" t="s">
        <v>8151</v>
      </c>
      <c r="C7315" s="331"/>
      <c r="D7315" s="675" t="s">
        <v>7293</v>
      </c>
      <c r="E7315" s="195">
        <v>4</v>
      </c>
      <c r="F7315" s="187">
        <v>2</v>
      </c>
      <c r="G7315" s="187"/>
      <c r="H7315" s="187">
        <v>2</v>
      </c>
      <c r="I7315" s="682"/>
    </row>
    <row r="7316" spans="1:9" s="683" customFormat="1">
      <c r="A7316" s="32">
        <v>10</v>
      </c>
      <c r="B7316" s="539" t="s">
        <v>8152</v>
      </c>
      <c r="C7316" s="539"/>
      <c r="D7316" s="675" t="s">
        <v>7293</v>
      </c>
      <c r="E7316" s="195"/>
      <c r="F7316" s="187"/>
      <c r="G7316" s="187"/>
      <c r="H7316" s="187"/>
      <c r="I7316" s="682"/>
    </row>
    <row r="7317" spans="1:9" s="683" customFormat="1">
      <c r="A7317" s="134">
        <v>11</v>
      </c>
      <c r="B7317" s="539" t="s">
        <v>8153</v>
      </c>
      <c r="C7317" s="539"/>
      <c r="D7317" s="675" t="s">
        <v>7293</v>
      </c>
      <c r="E7317" s="195">
        <v>3</v>
      </c>
      <c r="F7317" s="187">
        <v>3</v>
      </c>
      <c r="G7317" s="187"/>
      <c r="H7317" s="187"/>
      <c r="I7317" s="682"/>
    </row>
    <row r="7318" spans="1:9" s="683" customFormat="1">
      <c r="A7318" s="32">
        <v>12</v>
      </c>
      <c r="B7318" s="539" t="s">
        <v>8154</v>
      </c>
      <c r="C7318" s="539"/>
      <c r="D7318" s="675" t="s">
        <v>7293</v>
      </c>
      <c r="E7318" s="195">
        <v>3</v>
      </c>
      <c r="F7318" s="187"/>
      <c r="G7318" s="187">
        <v>3</v>
      </c>
      <c r="H7318" s="187"/>
      <c r="I7318" s="682"/>
    </row>
    <row r="7319" spans="1:9" s="683" customFormat="1">
      <c r="A7319" s="134">
        <v>13</v>
      </c>
      <c r="B7319" s="539" t="s">
        <v>8155</v>
      </c>
      <c r="C7319" s="539"/>
      <c r="D7319" s="32" t="s">
        <v>1808</v>
      </c>
      <c r="E7319" s="195">
        <v>10</v>
      </c>
      <c r="F7319" s="187">
        <v>10</v>
      </c>
      <c r="G7319" s="187"/>
      <c r="H7319" s="187"/>
      <c r="I7319" s="682"/>
    </row>
    <row r="7320" spans="1:9" s="683" customFormat="1">
      <c r="A7320" s="32">
        <v>14</v>
      </c>
      <c r="B7320" s="539" t="s">
        <v>8156</v>
      </c>
      <c r="C7320" s="539"/>
      <c r="D7320" s="32" t="s">
        <v>7978</v>
      </c>
      <c r="E7320" s="195">
        <v>25</v>
      </c>
      <c r="F7320" s="187">
        <v>25</v>
      </c>
      <c r="G7320" s="187"/>
      <c r="H7320" s="187"/>
      <c r="I7320" s="682"/>
    </row>
    <row r="7321" spans="1:9" s="683" customFormat="1">
      <c r="A7321" s="134">
        <v>15</v>
      </c>
      <c r="B7321" s="539" t="s">
        <v>2011</v>
      </c>
      <c r="C7321" s="539"/>
      <c r="D7321" s="32" t="s">
        <v>1808</v>
      </c>
      <c r="E7321" s="195">
        <v>20</v>
      </c>
      <c r="F7321" s="187">
        <v>20</v>
      </c>
      <c r="G7321" s="187"/>
      <c r="H7321" s="187"/>
      <c r="I7321" s="682"/>
    </row>
    <row r="7322" spans="1:9" s="683" customFormat="1">
      <c r="A7322" s="32">
        <v>16</v>
      </c>
      <c r="B7322" s="539" t="s">
        <v>8157</v>
      </c>
      <c r="C7322" s="539"/>
      <c r="D7322" s="32" t="s">
        <v>1808</v>
      </c>
      <c r="E7322" s="195">
        <v>20</v>
      </c>
      <c r="F7322" s="187">
        <v>20</v>
      </c>
      <c r="G7322" s="187"/>
      <c r="H7322" s="187"/>
      <c r="I7322" s="682"/>
    </row>
    <row r="7323" spans="1:9" s="683" customFormat="1">
      <c r="A7323" s="134">
        <v>17</v>
      </c>
      <c r="B7323" s="539" t="s">
        <v>8158</v>
      </c>
      <c r="C7323" s="539"/>
      <c r="D7323" s="32" t="s">
        <v>1808</v>
      </c>
      <c r="E7323" s="195">
        <v>30</v>
      </c>
      <c r="F7323" s="187">
        <v>30</v>
      </c>
      <c r="G7323" s="187"/>
      <c r="H7323" s="187"/>
      <c r="I7323" s="682"/>
    </row>
    <row r="7324" spans="1:9" s="683" customFormat="1">
      <c r="A7324" s="32">
        <v>18</v>
      </c>
      <c r="B7324" s="539" t="s">
        <v>8159</v>
      </c>
      <c r="C7324" s="539"/>
      <c r="D7324" s="32" t="s">
        <v>1808</v>
      </c>
      <c r="E7324" s="195">
        <v>10</v>
      </c>
      <c r="F7324" s="187">
        <v>10</v>
      </c>
      <c r="G7324" s="187"/>
      <c r="H7324" s="187"/>
      <c r="I7324" s="682"/>
    </row>
    <row r="7325" spans="1:9" s="683" customFormat="1">
      <c r="A7325" s="134">
        <v>19</v>
      </c>
      <c r="B7325" s="539" t="s">
        <v>8160</v>
      </c>
      <c r="C7325" s="539"/>
      <c r="D7325" s="32" t="s">
        <v>1808</v>
      </c>
      <c r="E7325" s="195"/>
      <c r="F7325" s="187"/>
      <c r="G7325" s="187"/>
      <c r="H7325" s="187"/>
      <c r="I7325" s="682"/>
    </row>
    <row r="7326" spans="1:9" s="683" customFormat="1">
      <c r="A7326" s="32">
        <v>20</v>
      </c>
      <c r="B7326" s="539" t="s">
        <v>8161</v>
      </c>
      <c r="C7326" s="539"/>
      <c r="D7326" s="32" t="s">
        <v>1808</v>
      </c>
      <c r="E7326" s="195"/>
      <c r="F7326" s="187"/>
      <c r="G7326" s="187"/>
      <c r="H7326" s="187"/>
      <c r="I7326" s="682"/>
    </row>
    <row r="7327" spans="1:9" s="683" customFormat="1">
      <c r="A7327" s="134">
        <v>21</v>
      </c>
      <c r="B7327" s="539" t="s">
        <v>8162</v>
      </c>
      <c r="C7327" s="539"/>
      <c r="D7327" s="32" t="s">
        <v>1808</v>
      </c>
      <c r="E7327" s="195"/>
      <c r="F7327" s="187"/>
      <c r="G7327" s="187"/>
      <c r="H7327" s="187"/>
      <c r="I7327" s="682"/>
    </row>
    <row r="7328" spans="1:9" s="683" customFormat="1">
      <c r="A7328" s="32">
        <v>22</v>
      </c>
      <c r="B7328" s="539" t="s">
        <v>8163</v>
      </c>
      <c r="C7328" s="539"/>
      <c r="D7328" s="32" t="s">
        <v>1808</v>
      </c>
      <c r="E7328" s="195"/>
      <c r="F7328" s="187"/>
      <c r="G7328" s="187"/>
      <c r="H7328" s="187"/>
      <c r="I7328" s="682"/>
    </row>
    <row r="7329" spans="1:9" s="683" customFormat="1">
      <c r="A7329" s="134">
        <v>23</v>
      </c>
      <c r="B7329" s="539" t="s">
        <v>8164</v>
      </c>
      <c r="C7329" s="539"/>
      <c r="D7329" s="32" t="s">
        <v>1808</v>
      </c>
      <c r="E7329" s="195"/>
      <c r="F7329" s="187"/>
      <c r="G7329" s="187"/>
      <c r="H7329" s="187"/>
      <c r="I7329" s="682"/>
    </row>
    <row r="7330" spans="1:9" s="683" customFormat="1">
      <c r="A7330" s="32">
        <v>24</v>
      </c>
      <c r="B7330" s="539" t="s">
        <v>8165</v>
      </c>
      <c r="C7330" s="539"/>
      <c r="D7330" s="32" t="s">
        <v>1808</v>
      </c>
      <c r="E7330" s="195"/>
      <c r="F7330" s="187"/>
      <c r="G7330" s="187"/>
      <c r="H7330" s="187"/>
      <c r="I7330" s="682"/>
    </row>
    <row r="7331" spans="1:9" s="683" customFormat="1">
      <c r="A7331" s="134">
        <v>25</v>
      </c>
      <c r="B7331" s="539" t="s">
        <v>8166</v>
      </c>
      <c r="C7331" s="539"/>
      <c r="D7331" s="32" t="s">
        <v>1808</v>
      </c>
      <c r="E7331" s="195"/>
      <c r="F7331" s="187"/>
      <c r="G7331" s="187"/>
      <c r="H7331" s="187"/>
      <c r="I7331" s="682"/>
    </row>
    <row r="7332" spans="1:9" s="683" customFormat="1">
      <c r="A7332" s="32">
        <v>26</v>
      </c>
      <c r="B7332" s="539" t="s">
        <v>8167</v>
      </c>
      <c r="C7332" s="539"/>
      <c r="D7332" s="32" t="s">
        <v>1808</v>
      </c>
      <c r="E7332" s="195">
        <v>25</v>
      </c>
      <c r="F7332" s="187">
        <v>25</v>
      </c>
      <c r="G7332" s="187"/>
      <c r="H7332" s="187"/>
      <c r="I7332" s="682"/>
    </row>
    <row r="7333" spans="1:9" s="683" customFormat="1">
      <c r="A7333" s="134">
        <v>27</v>
      </c>
      <c r="B7333" s="539" t="s">
        <v>8168</v>
      </c>
      <c r="C7333" s="539"/>
      <c r="D7333" s="32" t="s">
        <v>1808</v>
      </c>
      <c r="E7333" s="195">
        <v>25</v>
      </c>
      <c r="F7333" s="187">
        <v>25</v>
      </c>
      <c r="G7333" s="187"/>
      <c r="H7333" s="187"/>
      <c r="I7333" s="682"/>
    </row>
    <row r="7334" spans="1:9" s="683" customFormat="1">
      <c r="A7334" s="32">
        <v>28</v>
      </c>
      <c r="B7334" s="539" t="s">
        <v>8169</v>
      </c>
      <c r="C7334" s="539"/>
      <c r="D7334" s="32" t="s">
        <v>1808</v>
      </c>
      <c r="E7334" s="195">
        <v>5</v>
      </c>
      <c r="F7334" s="187">
        <v>5</v>
      </c>
      <c r="G7334" s="187"/>
      <c r="H7334" s="187"/>
      <c r="I7334" s="682"/>
    </row>
    <row r="7335" spans="1:9" s="683" customFormat="1">
      <c r="A7335" s="134">
        <v>29</v>
      </c>
      <c r="B7335" s="539" t="s">
        <v>8170</v>
      </c>
      <c r="C7335" s="539"/>
      <c r="D7335" s="32" t="s">
        <v>2034</v>
      </c>
      <c r="E7335" s="195"/>
      <c r="F7335" s="187"/>
      <c r="G7335" s="187"/>
      <c r="H7335" s="187"/>
      <c r="I7335" s="682"/>
    </row>
    <row r="7336" spans="1:9" s="683" customFormat="1">
      <c r="A7336" s="32">
        <v>30</v>
      </c>
      <c r="B7336" s="539" t="s">
        <v>8171</v>
      </c>
      <c r="C7336" s="539"/>
      <c r="D7336" s="32" t="s">
        <v>1808</v>
      </c>
      <c r="E7336" s="195"/>
      <c r="F7336" s="187"/>
      <c r="G7336" s="187"/>
      <c r="H7336" s="187"/>
      <c r="I7336" s="682"/>
    </row>
    <row r="7337" spans="1:9" s="683" customFormat="1">
      <c r="A7337" s="134">
        <v>31</v>
      </c>
      <c r="B7337" s="539" t="s">
        <v>8172</v>
      </c>
      <c r="C7337" s="539"/>
      <c r="D7337" s="32" t="s">
        <v>1808</v>
      </c>
      <c r="E7337" s="195"/>
      <c r="F7337" s="187"/>
      <c r="G7337" s="187"/>
      <c r="H7337" s="187"/>
      <c r="I7337" s="682"/>
    </row>
    <row r="7338" spans="1:9" s="683" customFormat="1">
      <c r="A7338" s="32">
        <v>32</v>
      </c>
      <c r="B7338" s="539" t="s">
        <v>8173</v>
      </c>
      <c r="C7338" s="539"/>
      <c r="D7338" s="32" t="s">
        <v>1808</v>
      </c>
      <c r="E7338" s="195"/>
      <c r="F7338" s="187"/>
      <c r="G7338" s="187"/>
      <c r="H7338" s="187"/>
      <c r="I7338" s="682"/>
    </row>
    <row r="7339" spans="1:9" s="683" customFormat="1">
      <c r="A7339" s="134">
        <v>33</v>
      </c>
      <c r="B7339" s="539" t="s">
        <v>8174</v>
      </c>
      <c r="C7339" s="539"/>
      <c r="D7339" s="32" t="s">
        <v>1808</v>
      </c>
      <c r="E7339" s="195"/>
      <c r="F7339" s="187"/>
      <c r="G7339" s="187"/>
      <c r="H7339" s="187"/>
      <c r="I7339" s="682"/>
    </row>
    <row r="7340" spans="1:9" s="683" customFormat="1">
      <c r="A7340" s="32">
        <v>34</v>
      </c>
      <c r="B7340" s="539" t="s">
        <v>8175</v>
      </c>
      <c r="C7340" s="539"/>
      <c r="D7340" s="32" t="s">
        <v>1808</v>
      </c>
      <c r="E7340" s="195"/>
      <c r="F7340" s="187"/>
      <c r="G7340" s="187"/>
      <c r="H7340" s="187"/>
      <c r="I7340" s="682"/>
    </row>
    <row r="7341" spans="1:9" s="683" customFormat="1">
      <c r="A7341" s="134">
        <v>35</v>
      </c>
      <c r="B7341" s="539" t="s">
        <v>8176</v>
      </c>
      <c r="C7341" s="539"/>
      <c r="D7341" s="32" t="s">
        <v>1808</v>
      </c>
      <c r="E7341" s="195"/>
      <c r="F7341" s="187"/>
      <c r="G7341" s="187"/>
      <c r="H7341" s="187"/>
      <c r="I7341" s="682"/>
    </row>
    <row r="7342" spans="1:9" s="683" customFormat="1">
      <c r="A7342" s="32">
        <v>36</v>
      </c>
      <c r="B7342" s="539" t="s">
        <v>8177</v>
      </c>
      <c r="C7342" s="539"/>
      <c r="D7342" s="32" t="s">
        <v>1808</v>
      </c>
      <c r="E7342" s="195"/>
      <c r="F7342" s="187"/>
      <c r="G7342" s="187"/>
      <c r="H7342" s="187"/>
      <c r="I7342" s="682"/>
    </row>
    <row r="7343" spans="1:9" s="683" customFormat="1">
      <c r="A7343" s="134">
        <v>37</v>
      </c>
      <c r="B7343" s="539" t="s">
        <v>8178</v>
      </c>
      <c r="C7343" s="539"/>
      <c r="D7343" s="32"/>
      <c r="E7343" s="195"/>
      <c r="F7343" s="187"/>
      <c r="G7343" s="187"/>
      <c r="H7343" s="187"/>
      <c r="I7343" s="682"/>
    </row>
    <row r="7344" spans="1:9" s="683" customFormat="1">
      <c r="A7344" s="32">
        <v>38</v>
      </c>
      <c r="B7344" s="539" t="s">
        <v>8179</v>
      </c>
      <c r="C7344" s="539"/>
      <c r="D7344" s="32" t="s">
        <v>1808</v>
      </c>
      <c r="E7344" s="195">
        <v>9</v>
      </c>
      <c r="F7344" s="187">
        <v>9</v>
      </c>
      <c r="G7344" s="187"/>
      <c r="H7344" s="187"/>
      <c r="I7344" s="682"/>
    </row>
    <row r="7345" spans="1:9" s="683" customFormat="1">
      <c r="A7345" s="134">
        <v>39</v>
      </c>
      <c r="B7345" s="539" t="s">
        <v>8180</v>
      </c>
      <c r="C7345" s="539"/>
      <c r="D7345" s="32" t="s">
        <v>7293</v>
      </c>
      <c r="E7345" s="195"/>
      <c r="F7345" s="187"/>
      <c r="G7345" s="187"/>
      <c r="H7345" s="187"/>
      <c r="I7345" s="682"/>
    </row>
    <row r="7346" spans="1:9" s="683" customFormat="1">
      <c r="A7346" s="32">
        <v>40</v>
      </c>
      <c r="B7346" s="539" t="s">
        <v>8181</v>
      </c>
      <c r="C7346" s="539"/>
      <c r="D7346" s="32" t="s">
        <v>1808</v>
      </c>
      <c r="E7346" s="195"/>
      <c r="F7346" s="187"/>
      <c r="G7346" s="187"/>
      <c r="H7346" s="187"/>
      <c r="I7346" s="682"/>
    </row>
    <row r="7347" spans="1:9" s="683" customFormat="1">
      <c r="A7347" s="134">
        <v>41</v>
      </c>
      <c r="B7347" s="539" t="s">
        <v>8182</v>
      </c>
      <c r="C7347" s="539"/>
      <c r="D7347" s="32" t="s">
        <v>1808</v>
      </c>
      <c r="E7347" s="195"/>
      <c r="F7347" s="187"/>
      <c r="G7347" s="187"/>
      <c r="H7347" s="187"/>
      <c r="I7347" s="682"/>
    </row>
    <row r="7348" spans="1:9" s="683" customFormat="1">
      <c r="A7348" s="32">
        <v>42</v>
      </c>
      <c r="B7348" s="539" t="s">
        <v>8183</v>
      </c>
      <c r="C7348" s="539"/>
      <c r="D7348" s="32" t="s">
        <v>1808</v>
      </c>
      <c r="E7348" s="195">
        <v>1</v>
      </c>
      <c r="F7348" s="187">
        <v>1</v>
      </c>
      <c r="G7348" s="187"/>
      <c r="H7348" s="187"/>
      <c r="I7348" s="682"/>
    </row>
    <row r="7349" spans="1:9" s="683" customFormat="1">
      <c r="A7349" s="134">
        <v>43</v>
      </c>
      <c r="B7349" s="539" t="s">
        <v>8184</v>
      </c>
      <c r="C7349" s="539"/>
      <c r="D7349" s="32" t="s">
        <v>1808</v>
      </c>
      <c r="E7349" s="195"/>
      <c r="F7349" s="187"/>
      <c r="G7349" s="187"/>
      <c r="H7349" s="187"/>
      <c r="I7349" s="682"/>
    </row>
    <row r="7350" spans="1:9" s="683" customFormat="1">
      <c r="A7350" s="32">
        <v>44</v>
      </c>
      <c r="B7350" s="539" t="s">
        <v>8185</v>
      </c>
      <c r="C7350" s="539"/>
      <c r="D7350" s="32" t="s">
        <v>1808</v>
      </c>
      <c r="E7350" s="195"/>
      <c r="F7350" s="187"/>
      <c r="G7350" s="187"/>
      <c r="H7350" s="187"/>
      <c r="I7350" s="682"/>
    </row>
    <row r="7351" spans="1:9" s="683" customFormat="1">
      <c r="A7351" s="134">
        <v>45</v>
      </c>
      <c r="B7351" s="539" t="s">
        <v>8186</v>
      </c>
      <c r="C7351" s="539"/>
      <c r="D7351" s="32" t="s">
        <v>1808</v>
      </c>
      <c r="E7351" s="195"/>
      <c r="F7351" s="187"/>
      <c r="G7351" s="187"/>
      <c r="H7351" s="187"/>
      <c r="I7351" s="682"/>
    </row>
    <row r="7352" spans="1:9" s="683" customFormat="1">
      <c r="A7352" s="32">
        <v>46</v>
      </c>
      <c r="B7352" s="539" t="s">
        <v>8187</v>
      </c>
      <c r="C7352" s="539"/>
      <c r="D7352" s="32" t="s">
        <v>1808</v>
      </c>
      <c r="E7352" s="195"/>
      <c r="F7352" s="187"/>
      <c r="G7352" s="187"/>
      <c r="H7352" s="187"/>
      <c r="I7352" s="682"/>
    </row>
    <row r="7353" spans="1:9" s="683" customFormat="1">
      <c r="A7353" s="134">
        <v>47</v>
      </c>
      <c r="B7353" s="539" t="s">
        <v>8188</v>
      </c>
      <c r="C7353" s="539"/>
      <c r="D7353" s="32" t="s">
        <v>1808</v>
      </c>
      <c r="E7353" s="195"/>
      <c r="F7353" s="187"/>
      <c r="G7353" s="187"/>
      <c r="H7353" s="187"/>
      <c r="I7353" s="682"/>
    </row>
    <row r="7354" spans="1:9" s="683" customFormat="1">
      <c r="A7354" s="32">
        <v>48</v>
      </c>
      <c r="B7354" s="539" t="s">
        <v>6328</v>
      </c>
      <c r="C7354" s="539"/>
      <c r="D7354" s="32" t="s">
        <v>1808</v>
      </c>
      <c r="E7354" s="195">
        <v>105</v>
      </c>
      <c r="F7354" s="187">
        <v>35</v>
      </c>
      <c r="G7354" s="187">
        <v>35</v>
      </c>
      <c r="H7354" s="187">
        <v>35</v>
      </c>
      <c r="I7354" s="682"/>
    </row>
    <row r="7355" spans="1:9" s="683" customFormat="1">
      <c r="A7355" s="134">
        <v>49</v>
      </c>
      <c r="B7355" s="539" t="s">
        <v>8189</v>
      </c>
      <c r="C7355" s="539"/>
      <c r="D7355" s="32" t="s">
        <v>1808</v>
      </c>
      <c r="E7355" s="195">
        <v>50</v>
      </c>
      <c r="F7355" s="187">
        <v>50</v>
      </c>
      <c r="G7355" s="187"/>
      <c r="H7355" s="187"/>
      <c r="I7355" s="682"/>
    </row>
    <row r="7356" spans="1:9" s="683" customFormat="1">
      <c r="A7356" s="32">
        <v>50</v>
      </c>
      <c r="B7356" s="539" t="s">
        <v>8190</v>
      </c>
      <c r="C7356" s="539"/>
      <c r="D7356" s="32" t="s">
        <v>1808</v>
      </c>
      <c r="E7356" s="195">
        <v>100</v>
      </c>
      <c r="F7356" s="187">
        <v>100</v>
      </c>
      <c r="G7356" s="187"/>
      <c r="H7356" s="187"/>
      <c r="I7356" s="682"/>
    </row>
    <row r="7357" spans="1:9" s="683" customFormat="1">
      <c r="A7357" s="134">
        <v>51</v>
      </c>
      <c r="B7357" s="539" t="s">
        <v>6997</v>
      </c>
      <c r="C7357" s="539"/>
      <c r="D7357" s="32" t="s">
        <v>1808</v>
      </c>
      <c r="E7357" s="195">
        <v>100</v>
      </c>
      <c r="F7357" s="187">
        <v>100</v>
      </c>
      <c r="G7357" s="187"/>
      <c r="H7357" s="187"/>
      <c r="I7357" s="682"/>
    </row>
    <row r="7358" spans="1:9" s="683" customFormat="1">
      <c r="A7358" s="32">
        <v>52</v>
      </c>
      <c r="B7358" s="539" t="s">
        <v>8191</v>
      </c>
      <c r="C7358" s="539"/>
      <c r="D7358" s="32" t="s">
        <v>1808</v>
      </c>
      <c r="E7358" s="195">
        <v>25</v>
      </c>
      <c r="F7358" s="187">
        <v>25</v>
      </c>
      <c r="G7358" s="187"/>
      <c r="H7358" s="187"/>
      <c r="I7358" s="682"/>
    </row>
    <row r="7359" spans="1:9" s="683" customFormat="1">
      <c r="A7359" s="134">
        <v>53</v>
      </c>
      <c r="B7359" s="539" t="s">
        <v>8192</v>
      </c>
      <c r="C7359" s="539"/>
      <c r="D7359" s="32" t="s">
        <v>1808</v>
      </c>
      <c r="E7359" s="195">
        <v>25</v>
      </c>
      <c r="F7359" s="187">
        <v>25</v>
      </c>
      <c r="G7359" s="187"/>
      <c r="H7359" s="187"/>
      <c r="I7359" s="682"/>
    </row>
    <row r="7360" spans="1:9" s="683" customFormat="1">
      <c r="A7360" s="32">
        <v>54</v>
      </c>
      <c r="B7360" s="539" t="s">
        <v>8193</v>
      </c>
      <c r="C7360" s="539"/>
      <c r="D7360" s="32" t="s">
        <v>1808</v>
      </c>
      <c r="E7360" s="195">
        <v>20</v>
      </c>
      <c r="F7360" s="187">
        <v>20</v>
      </c>
      <c r="G7360" s="187"/>
      <c r="H7360" s="187"/>
      <c r="I7360" s="682"/>
    </row>
    <row r="7361" spans="1:9" s="683" customFormat="1">
      <c r="A7361" s="134">
        <v>55</v>
      </c>
      <c r="B7361" s="539" t="s">
        <v>8194</v>
      </c>
      <c r="C7361" s="539"/>
      <c r="D7361" s="32" t="s">
        <v>1808</v>
      </c>
      <c r="E7361" s="195">
        <v>15</v>
      </c>
      <c r="F7361" s="187">
        <v>15</v>
      </c>
      <c r="G7361" s="187"/>
      <c r="H7361" s="187"/>
      <c r="I7361" s="682"/>
    </row>
    <row r="7362" spans="1:9" s="683" customFormat="1">
      <c r="A7362" s="32">
        <v>56</v>
      </c>
      <c r="B7362" s="539" t="s">
        <v>8195</v>
      </c>
      <c r="C7362" s="539"/>
      <c r="D7362" s="32" t="s">
        <v>1808</v>
      </c>
      <c r="E7362" s="195"/>
      <c r="F7362" s="187"/>
      <c r="G7362" s="187"/>
      <c r="H7362" s="187"/>
      <c r="I7362" s="682"/>
    </row>
    <row r="7363" spans="1:9" s="683" customFormat="1">
      <c r="A7363" s="134">
        <v>57</v>
      </c>
      <c r="B7363" s="539" t="s">
        <v>8196</v>
      </c>
      <c r="C7363" s="539"/>
      <c r="D7363" s="32" t="s">
        <v>1808</v>
      </c>
      <c r="E7363" s="195">
        <v>50</v>
      </c>
      <c r="F7363" s="187">
        <v>50</v>
      </c>
      <c r="G7363" s="187"/>
      <c r="H7363" s="187"/>
      <c r="I7363" s="682"/>
    </row>
    <row r="7364" spans="1:9" s="683" customFormat="1">
      <c r="A7364" s="32">
        <v>58</v>
      </c>
      <c r="B7364" s="539" t="s">
        <v>8129</v>
      </c>
      <c r="C7364" s="539"/>
      <c r="D7364" s="32" t="s">
        <v>1808</v>
      </c>
      <c r="E7364" s="195">
        <v>100</v>
      </c>
      <c r="F7364" s="187">
        <v>100</v>
      </c>
      <c r="G7364" s="187"/>
      <c r="H7364" s="187"/>
      <c r="I7364" s="682"/>
    </row>
    <row r="7365" spans="1:9" s="683" customFormat="1">
      <c r="A7365" s="134">
        <v>59</v>
      </c>
      <c r="B7365" s="539" t="s">
        <v>8197</v>
      </c>
      <c r="C7365" s="539"/>
      <c r="D7365" s="32" t="s">
        <v>1808</v>
      </c>
      <c r="E7365" s="195">
        <v>100</v>
      </c>
      <c r="F7365" s="187">
        <v>100</v>
      </c>
      <c r="G7365" s="187"/>
      <c r="H7365" s="187"/>
      <c r="I7365" s="682"/>
    </row>
    <row r="7366" spans="1:9" s="683" customFormat="1">
      <c r="A7366" s="32">
        <v>60</v>
      </c>
      <c r="B7366" s="539" t="s">
        <v>8198</v>
      </c>
      <c r="C7366" s="539"/>
      <c r="D7366" s="32" t="s">
        <v>1808</v>
      </c>
      <c r="E7366" s="195">
        <v>15</v>
      </c>
      <c r="F7366" s="187">
        <v>15</v>
      </c>
      <c r="G7366" s="187"/>
      <c r="H7366" s="187"/>
      <c r="I7366" s="682"/>
    </row>
    <row r="7367" spans="1:9" s="683" customFormat="1">
      <c r="A7367" s="134">
        <v>61</v>
      </c>
      <c r="B7367" s="539" t="s">
        <v>5807</v>
      </c>
      <c r="C7367" s="539"/>
      <c r="D7367" s="32" t="s">
        <v>1808</v>
      </c>
      <c r="E7367" s="195">
        <v>20</v>
      </c>
      <c r="F7367" s="187">
        <v>20</v>
      </c>
      <c r="G7367" s="187"/>
      <c r="H7367" s="187"/>
      <c r="I7367" s="682"/>
    </row>
    <row r="7368" spans="1:9" s="683" customFormat="1">
      <c r="A7368" s="32">
        <v>62</v>
      </c>
      <c r="B7368" s="539" t="s">
        <v>8199</v>
      </c>
      <c r="C7368" s="539"/>
      <c r="D7368" s="32" t="s">
        <v>1808</v>
      </c>
      <c r="E7368" s="195">
        <v>15</v>
      </c>
      <c r="F7368" s="187">
        <v>15</v>
      </c>
      <c r="G7368" s="187"/>
      <c r="H7368" s="187"/>
      <c r="I7368" s="682"/>
    </row>
    <row r="7369" spans="1:9" s="683" customFormat="1">
      <c r="A7369" s="134">
        <v>63</v>
      </c>
      <c r="B7369" s="539" t="s">
        <v>8200</v>
      </c>
      <c r="C7369" s="539"/>
      <c r="D7369" s="32" t="s">
        <v>1808</v>
      </c>
      <c r="E7369" s="195">
        <v>15</v>
      </c>
      <c r="F7369" s="187">
        <v>15</v>
      </c>
      <c r="G7369" s="187"/>
      <c r="H7369" s="187"/>
      <c r="I7369" s="682"/>
    </row>
    <row r="7370" spans="1:9" s="683" customFormat="1">
      <c r="A7370" s="32">
        <v>64</v>
      </c>
      <c r="B7370" s="539" t="s">
        <v>6995</v>
      </c>
      <c r="C7370" s="539"/>
      <c r="D7370" s="32" t="s">
        <v>1808</v>
      </c>
      <c r="E7370" s="195">
        <v>15</v>
      </c>
      <c r="F7370" s="187">
        <v>15</v>
      </c>
      <c r="G7370" s="187"/>
      <c r="H7370" s="187"/>
      <c r="I7370" s="682"/>
    </row>
    <row r="7371" spans="1:9" s="683" customFormat="1">
      <c r="A7371" s="134">
        <v>65</v>
      </c>
      <c r="B7371" s="539" t="s">
        <v>4825</v>
      </c>
      <c r="C7371" s="539"/>
      <c r="D7371" s="32" t="s">
        <v>1808</v>
      </c>
      <c r="E7371" s="195">
        <v>5</v>
      </c>
      <c r="F7371" s="187">
        <v>5</v>
      </c>
      <c r="G7371" s="187"/>
      <c r="H7371" s="187"/>
      <c r="I7371" s="682"/>
    </row>
    <row r="7372" spans="1:9" s="683" customFormat="1">
      <c r="A7372" s="32">
        <v>66</v>
      </c>
      <c r="B7372" s="539" t="s">
        <v>8201</v>
      </c>
      <c r="C7372" s="539"/>
      <c r="D7372" s="32" t="s">
        <v>1808</v>
      </c>
      <c r="E7372" s="195">
        <v>15</v>
      </c>
      <c r="F7372" s="187">
        <v>15</v>
      </c>
      <c r="G7372" s="187"/>
      <c r="H7372" s="187"/>
      <c r="I7372" s="682"/>
    </row>
    <row r="7373" spans="1:9" s="683" customFormat="1">
      <c r="A7373" s="134">
        <v>67</v>
      </c>
      <c r="B7373" s="539" t="s">
        <v>8202</v>
      </c>
      <c r="C7373" s="539"/>
      <c r="D7373" s="32" t="s">
        <v>1808</v>
      </c>
      <c r="E7373" s="195">
        <v>10</v>
      </c>
      <c r="F7373" s="187">
        <v>10</v>
      </c>
      <c r="G7373" s="187"/>
      <c r="H7373" s="187"/>
      <c r="I7373" s="682"/>
    </row>
    <row r="7374" spans="1:9" s="683" customFormat="1">
      <c r="A7374" s="32">
        <v>68</v>
      </c>
      <c r="B7374" s="539" t="s">
        <v>8203</v>
      </c>
      <c r="C7374" s="539"/>
      <c r="D7374" s="32" t="s">
        <v>1808</v>
      </c>
      <c r="E7374" s="195">
        <v>10</v>
      </c>
      <c r="F7374" s="187">
        <v>10</v>
      </c>
      <c r="G7374" s="187"/>
      <c r="H7374" s="187"/>
      <c r="I7374" s="682"/>
    </row>
    <row r="7375" spans="1:9" s="683" customFormat="1">
      <c r="A7375" s="134">
        <v>69</v>
      </c>
      <c r="B7375" s="539" t="s">
        <v>1675</v>
      </c>
      <c r="C7375" s="539"/>
      <c r="D7375" s="32" t="s">
        <v>1808</v>
      </c>
      <c r="E7375" s="195">
        <v>50</v>
      </c>
      <c r="F7375" s="187">
        <v>50</v>
      </c>
      <c r="G7375" s="187"/>
      <c r="H7375" s="187"/>
      <c r="I7375" s="682"/>
    </row>
    <row r="7376" spans="1:9" s="683" customFormat="1">
      <c r="A7376" s="32">
        <v>70</v>
      </c>
      <c r="B7376" s="539" t="s">
        <v>8204</v>
      </c>
      <c r="C7376" s="539"/>
      <c r="D7376" s="32" t="s">
        <v>1808</v>
      </c>
      <c r="E7376" s="195">
        <v>10</v>
      </c>
      <c r="F7376" s="187">
        <v>10</v>
      </c>
      <c r="G7376" s="187"/>
      <c r="H7376" s="187"/>
      <c r="I7376" s="682"/>
    </row>
    <row r="7377" spans="1:9" s="683" customFormat="1">
      <c r="A7377" s="134">
        <v>71</v>
      </c>
      <c r="B7377" s="539" t="s">
        <v>8205</v>
      </c>
      <c r="C7377" s="539"/>
      <c r="D7377" s="32" t="s">
        <v>1808</v>
      </c>
      <c r="E7377" s="195">
        <v>10</v>
      </c>
      <c r="F7377" s="187">
        <v>10</v>
      </c>
      <c r="G7377" s="187"/>
      <c r="H7377" s="187"/>
      <c r="I7377" s="682"/>
    </row>
    <row r="7378" spans="1:9" s="683" customFormat="1">
      <c r="A7378" s="32">
        <v>72</v>
      </c>
      <c r="B7378" s="539" t="s">
        <v>8206</v>
      </c>
      <c r="C7378" s="539"/>
      <c r="D7378" s="32" t="s">
        <v>1808</v>
      </c>
      <c r="E7378" s="195">
        <v>10</v>
      </c>
      <c r="F7378" s="187">
        <v>10</v>
      </c>
      <c r="G7378" s="187"/>
      <c r="H7378" s="187"/>
      <c r="I7378" s="682"/>
    </row>
    <row r="7379" spans="1:9" s="683" customFormat="1">
      <c r="A7379" s="134">
        <v>73</v>
      </c>
      <c r="B7379" s="539" t="s">
        <v>8207</v>
      </c>
      <c r="C7379" s="539"/>
      <c r="D7379" s="32" t="s">
        <v>1808</v>
      </c>
      <c r="E7379" s="195">
        <v>10</v>
      </c>
      <c r="F7379" s="187">
        <v>10</v>
      </c>
      <c r="G7379" s="187"/>
      <c r="H7379" s="187"/>
      <c r="I7379" s="682"/>
    </row>
    <row r="7380" spans="1:9" s="683" customFormat="1">
      <c r="A7380" s="32">
        <v>74</v>
      </c>
      <c r="B7380" s="539" t="s">
        <v>8132</v>
      </c>
      <c r="C7380" s="539"/>
      <c r="D7380" s="32" t="s">
        <v>1808</v>
      </c>
      <c r="E7380" s="195">
        <v>10</v>
      </c>
      <c r="F7380" s="187">
        <v>10</v>
      </c>
      <c r="G7380" s="187"/>
      <c r="H7380" s="187"/>
      <c r="I7380" s="682"/>
    </row>
    <row r="7381" spans="1:9" s="683" customFormat="1">
      <c r="A7381" s="134">
        <v>75</v>
      </c>
      <c r="B7381" s="539" t="s">
        <v>8131</v>
      </c>
      <c r="C7381" s="539"/>
      <c r="D7381" s="32" t="s">
        <v>1808</v>
      </c>
      <c r="E7381" s="195">
        <v>10</v>
      </c>
      <c r="F7381" s="187">
        <v>10</v>
      </c>
      <c r="G7381" s="187"/>
      <c r="H7381" s="187"/>
      <c r="I7381" s="682"/>
    </row>
    <row r="7382" spans="1:9" s="683" customFormat="1" ht="24" thickBot="1">
      <c r="A7382" s="32">
        <v>76</v>
      </c>
      <c r="B7382" s="539" t="s">
        <v>4811</v>
      </c>
      <c r="C7382" s="539"/>
      <c r="D7382" s="32" t="s">
        <v>1808</v>
      </c>
      <c r="E7382" s="195"/>
      <c r="F7382" s="187"/>
      <c r="G7382" s="187"/>
      <c r="H7382" s="187"/>
      <c r="I7382" s="682"/>
    </row>
    <row r="7383" spans="1:9" ht="32.25" customHeight="1" thickBot="1">
      <c r="A7383" s="892" t="s">
        <v>9182</v>
      </c>
      <c r="B7383" s="893"/>
      <c r="C7383" s="893"/>
      <c r="D7383" s="893"/>
      <c r="E7383" s="893"/>
      <c r="F7383" s="893"/>
      <c r="G7383" s="893"/>
      <c r="H7383" s="893"/>
    </row>
    <row r="7384" spans="1:9" s="7" customFormat="1">
      <c r="A7384" s="690">
        <v>1</v>
      </c>
      <c r="B7384" s="691" t="s">
        <v>8442</v>
      </c>
      <c r="C7384" s="691"/>
      <c r="D7384" s="692" t="s">
        <v>5706</v>
      </c>
      <c r="E7384" s="536">
        <f t="shared" ref="E7384:E7415" si="466">+F7384+G7384+H7384</f>
        <v>1</v>
      </c>
      <c r="F7384" s="674"/>
      <c r="G7384" s="674"/>
      <c r="H7384" s="674">
        <v>1</v>
      </c>
      <c r="I7384" s="8"/>
    </row>
    <row r="7385" spans="1:9" s="7" customFormat="1">
      <c r="A7385" s="693">
        <v>2</v>
      </c>
      <c r="B7385" s="694" t="s">
        <v>8443</v>
      </c>
      <c r="C7385" s="694"/>
      <c r="D7385" s="201" t="s">
        <v>1808</v>
      </c>
      <c r="E7385" s="195">
        <f t="shared" si="466"/>
        <v>20</v>
      </c>
      <c r="F7385" s="187">
        <v>10</v>
      </c>
      <c r="G7385" s="187">
        <v>5</v>
      </c>
      <c r="H7385" s="187">
        <v>5</v>
      </c>
      <c r="I7385" s="8"/>
    </row>
    <row r="7386" spans="1:9" s="7" customFormat="1">
      <c r="A7386" s="690">
        <v>3</v>
      </c>
      <c r="B7386" s="694" t="s">
        <v>8444</v>
      </c>
      <c r="C7386" s="694"/>
      <c r="D7386" s="201" t="s">
        <v>1808</v>
      </c>
      <c r="E7386" s="195">
        <f t="shared" si="466"/>
        <v>1</v>
      </c>
      <c r="F7386" s="187">
        <v>1</v>
      </c>
      <c r="G7386" s="187"/>
      <c r="H7386" s="187"/>
      <c r="I7386" s="8"/>
    </row>
    <row r="7387" spans="1:9" s="7" customFormat="1">
      <c r="A7387" s="693">
        <v>4</v>
      </c>
      <c r="B7387" s="694" t="s">
        <v>8445</v>
      </c>
      <c r="C7387" s="694"/>
      <c r="D7387" s="201" t="s">
        <v>1808</v>
      </c>
      <c r="E7387" s="195">
        <f t="shared" si="466"/>
        <v>2</v>
      </c>
      <c r="F7387" s="187"/>
      <c r="G7387" s="187">
        <v>1</v>
      </c>
      <c r="H7387" s="187">
        <v>1</v>
      </c>
      <c r="I7387" s="8"/>
    </row>
    <row r="7388" spans="1:9" s="7" customFormat="1">
      <c r="A7388" s="690">
        <v>5</v>
      </c>
      <c r="B7388" s="694" t="s">
        <v>8446</v>
      </c>
      <c r="C7388" s="694"/>
      <c r="D7388" s="201" t="s">
        <v>1808</v>
      </c>
      <c r="E7388" s="195">
        <f t="shared" si="466"/>
        <v>1</v>
      </c>
      <c r="F7388" s="187">
        <v>1</v>
      </c>
      <c r="G7388" s="187"/>
      <c r="H7388" s="187"/>
      <c r="I7388" s="8"/>
    </row>
    <row r="7389" spans="1:9" s="7" customFormat="1">
      <c r="A7389" s="693">
        <v>6</v>
      </c>
      <c r="B7389" s="694" t="s">
        <v>8447</v>
      </c>
      <c r="C7389" s="694"/>
      <c r="D7389" s="201" t="s">
        <v>1808</v>
      </c>
      <c r="E7389" s="195">
        <f t="shared" si="466"/>
        <v>1</v>
      </c>
      <c r="F7389" s="187"/>
      <c r="G7389" s="187">
        <v>1</v>
      </c>
      <c r="H7389" s="187"/>
      <c r="I7389" s="8"/>
    </row>
    <row r="7390" spans="1:9" s="7" customFormat="1">
      <c r="A7390" s="690">
        <v>7</v>
      </c>
      <c r="B7390" s="694" t="s">
        <v>8448</v>
      </c>
      <c r="C7390" s="694"/>
      <c r="D7390" s="201" t="s">
        <v>1808</v>
      </c>
      <c r="E7390" s="195">
        <f t="shared" si="466"/>
        <v>1</v>
      </c>
      <c r="F7390" s="187">
        <v>1</v>
      </c>
      <c r="G7390" s="187"/>
      <c r="H7390" s="187"/>
      <c r="I7390" s="8"/>
    </row>
    <row r="7391" spans="1:9" s="7" customFormat="1">
      <c r="A7391" s="690">
        <v>8</v>
      </c>
      <c r="B7391" s="691" t="s">
        <v>8449</v>
      </c>
      <c r="C7391" s="691"/>
      <c r="D7391" s="692" t="s">
        <v>5706</v>
      </c>
      <c r="E7391" s="195">
        <f t="shared" si="466"/>
        <v>0</v>
      </c>
      <c r="F7391" s="256"/>
      <c r="G7391" s="648"/>
      <c r="H7391" s="648"/>
      <c r="I7391" s="8"/>
    </row>
    <row r="7392" spans="1:9" s="7" customFormat="1">
      <c r="A7392" s="690">
        <v>9</v>
      </c>
      <c r="B7392" s="694" t="s">
        <v>8450</v>
      </c>
      <c r="C7392" s="694"/>
      <c r="D7392" s="201" t="s">
        <v>5706</v>
      </c>
      <c r="E7392" s="195">
        <f t="shared" si="466"/>
        <v>20</v>
      </c>
      <c r="F7392" s="187">
        <v>10</v>
      </c>
      <c r="G7392" s="187"/>
      <c r="H7392" s="187">
        <v>10</v>
      </c>
      <c r="I7392" s="8"/>
    </row>
    <row r="7393" spans="1:9" s="7" customFormat="1">
      <c r="A7393" s="693">
        <v>10</v>
      </c>
      <c r="B7393" s="694" t="s">
        <v>8451</v>
      </c>
      <c r="C7393" s="694"/>
      <c r="D7393" s="201" t="s">
        <v>1808</v>
      </c>
      <c r="E7393" s="195">
        <f t="shared" si="466"/>
        <v>4</v>
      </c>
      <c r="F7393" s="187"/>
      <c r="G7393" s="187">
        <v>4</v>
      </c>
      <c r="H7393" s="187"/>
      <c r="I7393" s="8"/>
    </row>
    <row r="7394" spans="1:9" s="7" customFormat="1">
      <c r="A7394" s="690">
        <v>11</v>
      </c>
      <c r="B7394" s="694" t="s">
        <v>8452</v>
      </c>
      <c r="C7394" s="694"/>
      <c r="D7394" s="201" t="s">
        <v>1808</v>
      </c>
      <c r="E7394" s="195">
        <f t="shared" si="466"/>
        <v>0</v>
      </c>
      <c r="F7394" s="187"/>
      <c r="G7394" s="187"/>
      <c r="H7394" s="187"/>
      <c r="I7394" s="8"/>
    </row>
    <row r="7395" spans="1:9" s="7" customFormat="1">
      <c r="A7395" s="693">
        <v>12</v>
      </c>
      <c r="B7395" s="694" t="s">
        <v>8453</v>
      </c>
      <c r="C7395" s="694"/>
      <c r="D7395" s="201" t="s">
        <v>1808</v>
      </c>
      <c r="E7395" s="195">
        <f t="shared" si="466"/>
        <v>2</v>
      </c>
      <c r="F7395" s="187">
        <v>1</v>
      </c>
      <c r="G7395" s="187"/>
      <c r="H7395" s="187">
        <v>1</v>
      </c>
      <c r="I7395" s="8"/>
    </row>
    <row r="7396" spans="1:9" s="7" customFormat="1">
      <c r="A7396" s="690">
        <v>13</v>
      </c>
      <c r="B7396" s="694" t="s">
        <v>8454</v>
      </c>
      <c r="C7396" s="694"/>
      <c r="D7396" s="201" t="s">
        <v>1808</v>
      </c>
      <c r="E7396" s="195">
        <f t="shared" si="466"/>
        <v>10</v>
      </c>
      <c r="F7396" s="187"/>
      <c r="G7396" s="187">
        <v>10</v>
      </c>
      <c r="H7396" s="187"/>
      <c r="I7396" s="8"/>
    </row>
    <row r="7397" spans="1:9" s="7" customFormat="1">
      <c r="A7397" s="693">
        <v>14</v>
      </c>
      <c r="B7397" s="694" t="s">
        <v>8455</v>
      </c>
      <c r="C7397" s="694"/>
      <c r="D7397" s="201" t="s">
        <v>1808</v>
      </c>
      <c r="E7397" s="195">
        <f t="shared" si="466"/>
        <v>18</v>
      </c>
      <c r="F7397" s="187">
        <v>6</v>
      </c>
      <c r="G7397" s="187">
        <v>6</v>
      </c>
      <c r="H7397" s="187">
        <v>6</v>
      </c>
      <c r="I7397" s="8"/>
    </row>
    <row r="7398" spans="1:9" s="7" customFormat="1">
      <c r="A7398" s="690">
        <v>15</v>
      </c>
      <c r="B7398" s="694" t="s">
        <v>8456</v>
      </c>
      <c r="C7398" s="694"/>
      <c r="D7398" s="201" t="s">
        <v>1808</v>
      </c>
      <c r="E7398" s="195">
        <f t="shared" si="466"/>
        <v>20</v>
      </c>
      <c r="F7398" s="187">
        <v>10</v>
      </c>
      <c r="G7398" s="187">
        <v>10</v>
      </c>
      <c r="H7398" s="187"/>
      <c r="I7398" s="8"/>
    </row>
    <row r="7399" spans="1:9" s="7" customFormat="1">
      <c r="A7399" s="693">
        <v>16</v>
      </c>
      <c r="B7399" s="694" t="s">
        <v>8457</v>
      </c>
      <c r="C7399" s="694"/>
      <c r="D7399" s="201" t="s">
        <v>8458</v>
      </c>
      <c r="E7399" s="195">
        <f t="shared" si="466"/>
        <v>20</v>
      </c>
      <c r="F7399" s="187">
        <v>10</v>
      </c>
      <c r="G7399" s="187"/>
      <c r="H7399" s="187">
        <v>10</v>
      </c>
      <c r="I7399" s="8"/>
    </row>
    <row r="7400" spans="1:9" s="7" customFormat="1">
      <c r="A7400" s="690">
        <v>17</v>
      </c>
      <c r="B7400" s="694" t="s">
        <v>8459</v>
      </c>
      <c r="C7400" s="694"/>
      <c r="D7400" s="201" t="s">
        <v>5706</v>
      </c>
      <c r="E7400" s="195">
        <f t="shared" si="466"/>
        <v>20</v>
      </c>
      <c r="F7400" s="187">
        <v>10</v>
      </c>
      <c r="G7400" s="187">
        <v>10</v>
      </c>
      <c r="H7400" s="187"/>
      <c r="I7400" s="8"/>
    </row>
    <row r="7401" spans="1:9" s="7" customFormat="1">
      <c r="A7401" s="693">
        <v>18</v>
      </c>
      <c r="B7401" s="694" t="s">
        <v>8460</v>
      </c>
      <c r="C7401" s="694"/>
      <c r="D7401" s="201" t="s">
        <v>1808</v>
      </c>
      <c r="E7401" s="195">
        <f t="shared" si="466"/>
        <v>0</v>
      </c>
      <c r="F7401" s="187"/>
      <c r="G7401" s="187"/>
      <c r="H7401" s="187"/>
      <c r="I7401" s="8"/>
    </row>
    <row r="7402" spans="1:9" s="7" customFormat="1">
      <c r="A7402" s="690">
        <v>19</v>
      </c>
      <c r="B7402" s="694" t="s">
        <v>8605</v>
      </c>
      <c r="C7402" s="694"/>
      <c r="D7402" s="201" t="s">
        <v>1808</v>
      </c>
      <c r="E7402" s="195">
        <f t="shared" si="466"/>
        <v>0</v>
      </c>
      <c r="F7402" s="187"/>
      <c r="G7402" s="187"/>
      <c r="H7402" s="187"/>
      <c r="I7402" s="8"/>
    </row>
    <row r="7403" spans="1:9" s="7" customFormat="1">
      <c r="A7403" s="693">
        <v>20</v>
      </c>
      <c r="B7403" s="694" t="s">
        <v>8461</v>
      </c>
      <c r="C7403" s="694"/>
      <c r="D7403" s="201" t="s">
        <v>1808</v>
      </c>
      <c r="E7403" s="195">
        <f t="shared" si="466"/>
        <v>1</v>
      </c>
      <c r="F7403" s="187">
        <v>1</v>
      </c>
      <c r="G7403" s="187"/>
      <c r="H7403" s="187"/>
      <c r="I7403" s="8"/>
    </row>
    <row r="7404" spans="1:9" s="7" customFormat="1">
      <c r="A7404" s="690">
        <v>21</v>
      </c>
      <c r="B7404" s="694" t="s">
        <v>8462</v>
      </c>
      <c r="C7404" s="694"/>
      <c r="D7404" s="201" t="s">
        <v>1808</v>
      </c>
      <c r="E7404" s="195">
        <f t="shared" si="466"/>
        <v>6</v>
      </c>
      <c r="F7404" s="187">
        <v>2</v>
      </c>
      <c r="G7404" s="187">
        <v>2</v>
      </c>
      <c r="H7404" s="187">
        <v>2</v>
      </c>
      <c r="I7404" s="8"/>
    </row>
    <row r="7405" spans="1:9" s="7" customFormat="1">
      <c r="A7405" s="693">
        <v>22</v>
      </c>
      <c r="B7405" s="694" t="s">
        <v>8463</v>
      </c>
      <c r="C7405" s="694"/>
      <c r="D7405" s="201" t="s">
        <v>4819</v>
      </c>
      <c r="E7405" s="195">
        <f t="shared" si="466"/>
        <v>0</v>
      </c>
      <c r="F7405" s="187"/>
      <c r="G7405" s="187"/>
      <c r="H7405" s="187"/>
      <c r="I7405" s="8"/>
    </row>
    <row r="7406" spans="1:9" s="7" customFormat="1">
      <c r="A7406" s="690">
        <v>23</v>
      </c>
      <c r="B7406" s="694" t="s">
        <v>8464</v>
      </c>
      <c r="C7406" s="694"/>
      <c r="D7406" s="201" t="s">
        <v>1808</v>
      </c>
      <c r="E7406" s="195">
        <f t="shared" si="466"/>
        <v>2</v>
      </c>
      <c r="F7406" s="187">
        <v>2</v>
      </c>
      <c r="G7406" s="187"/>
      <c r="H7406" s="187"/>
      <c r="I7406" s="8"/>
    </row>
    <row r="7407" spans="1:9" s="7" customFormat="1">
      <c r="A7407" s="693">
        <v>24</v>
      </c>
      <c r="B7407" s="694" t="s">
        <v>8465</v>
      </c>
      <c r="C7407" s="694"/>
      <c r="D7407" s="201" t="s">
        <v>5706</v>
      </c>
      <c r="E7407" s="195">
        <f t="shared" si="466"/>
        <v>10</v>
      </c>
      <c r="F7407" s="187"/>
      <c r="G7407" s="187">
        <v>10</v>
      </c>
      <c r="H7407" s="187"/>
      <c r="I7407" s="8"/>
    </row>
    <row r="7408" spans="1:9" s="7" customFormat="1">
      <c r="A7408" s="690">
        <v>25</v>
      </c>
      <c r="B7408" s="694" t="s">
        <v>8466</v>
      </c>
      <c r="C7408" s="694"/>
      <c r="D7408" s="201" t="s">
        <v>5706</v>
      </c>
      <c r="E7408" s="195">
        <f t="shared" si="466"/>
        <v>20</v>
      </c>
      <c r="F7408" s="187"/>
      <c r="G7408" s="187">
        <v>20</v>
      </c>
      <c r="H7408" s="187"/>
      <c r="I7408" s="8"/>
    </row>
    <row r="7409" spans="1:9" s="7" customFormat="1">
      <c r="A7409" s="693">
        <v>26</v>
      </c>
      <c r="B7409" s="694" t="s">
        <v>8467</v>
      </c>
      <c r="C7409" s="694"/>
      <c r="D7409" s="201" t="s">
        <v>7978</v>
      </c>
      <c r="E7409" s="195">
        <f t="shared" si="466"/>
        <v>10</v>
      </c>
      <c r="F7409" s="187"/>
      <c r="G7409" s="187"/>
      <c r="H7409" s="187">
        <v>10</v>
      </c>
      <c r="I7409" s="8"/>
    </row>
    <row r="7410" spans="1:9" s="7" customFormat="1">
      <c r="A7410" s="690">
        <v>27</v>
      </c>
      <c r="B7410" s="694" t="s">
        <v>8468</v>
      </c>
      <c r="C7410" s="694"/>
      <c r="D7410" s="201" t="s">
        <v>7978</v>
      </c>
      <c r="E7410" s="195">
        <f t="shared" si="466"/>
        <v>20</v>
      </c>
      <c r="F7410" s="187">
        <v>10</v>
      </c>
      <c r="G7410" s="187"/>
      <c r="H7410" s="187">
        <v>10</v>
      </c>
      <c r="I7410" s="8"/>
    </row>
    <row r="7411" spans="1:9" s="7" customFormat="1">
      <c r="A7411" s="693">
        <v>30</v>
      </c>
      <c r="B7411" s="694" t="s">
        <v>8469</v>
      </c>
      <c r="C7411" s="694"/>
      <c r="D7411" s="201" t="s">
        <v>1808</v>
      </c>
      <c r="E7411" s="195">
        <f t="shared" si="466"/>
        <v>1</v>
      </c>
      <c r="F7411" s="187">
        <v>1</v>
      </c>
      <c r="G7411" s="187"/>
      <c r="H7411" s="187"/>
      <c r="I7411" s="8"/>
    </row>
    <row r="7412" spans="1:9" s="7" customFormat="1">
      <c r="A7412" s="690">
        <v>31</v>
      </c>
      <c r="B7412" s="694" t="s">
        <v>8470</v>
      </c>
      <c r="C7412" s="694"/>
      <c r="D7412" s="201" t="s">
        <v>5706</v>
      </c>
      <c r="E7412" s="195">
        <f t="shared" si="466"/>
        <v>1</v>
      </c>
      <c r="F7412" s="187"/>
      <c r="G7412" s="187"/>
      <c r="H7412" s="187">
        <v>1</v>
      </c>
      <c r="I7412" s="8"/>
    </row>
    <row r="7413" spans="1:9" s="7" customFormat="1">
      <c r="A7413" s="693">
        <v>32</v>
      </c>
      <c r="B7413" s="694" t="s">
        <v>8471</v>
      </c>
      <c r="C7413" s="694"/>
      <c r="D7413" s="201" t="s">
        <v>1808</v>
      </c>
      <c r="E7413" s="195">
        <f t="shared" si="466"/>
        <v>0</v>
      </c>
      <c r="F7413" s="187"/>
      <c r="G7413" s="187"/>
      <c r="H7413" s="187"/>
      <c r="I7413" s="8"/>
    </row>
    <row r="7414" spans="1:9" s="7" customFormat="1">
      <c r="A7414" s="690">
        <v>33</v>
      </c>
      <c r="B7414" s="694" t="s">
        <v>8472</v>
      </c>
      <c r="C7414" s="694"/>
      <c r="D7414" s="201" t="s">
        <v>1808</v>
      </c>
      <c r="E7414" s="195">
        <f t="shared" si="466"/>
        <v>10</v>
      </c>
      <c r="F7414" s="187">
        <v>5</v>
      </c>
      <c r="G7414" s="187"/>
      <c r="H7414" s="187">
        <v>5</v>
      </c>
      <c r="I7414" s="8"/>
    </row>
    <row r="7415" spans="1:9" s="7" customFormat="1">
      <c r="A7415" s="693">
        <v>34</v>
      </c>
      <c r="B7415" s="694" t="s">
        <v>8473</v>
      </c>
      <c r="C7415" s="694"/>
      <c r="D7415" s="201" t="s">
        <v>1808</v>
      </c>
      <c r="E7415" s="195">
        <f t="shared" si="466"/>
        <v>5</v>
      </c>
      <c r="F7415" s="187"/>
      <c r="G7415" s="187">
        <v>5</v>
      </c>
      <c r="H7415" s="187"/>
      <c r="I7415" s="8"/>
    </row>
    <row r="7416" spans="1:9" s="7" customFormat="1">
      <c r="A7416" s="690">
        <v>35</v>
      </c>
      <c r="B7416" s="694" t="s">
        <v>4878</v>
      </c>
      <c r="C7416" s="694"/>
      <c r="D7416" s="201" t="s">
        <v>1808</v>
      </c>
      <c r="E7416" s="195">
        <f t="shared" ref="E7416:E7441" si="467">+F7416+G7416+H7416</f>
        <v>2</v>
      </c>
      <c r="F7416" s="187">
        <v>2</v>
      </c>
      <c r="G7416" s="187"/>
      <c r="H7416" s="187"/>
      <c r="I7416" s="8"/>
    </row>
    <row r="7417" spans="1:9" s="7" customFormat="1">
      <c r="A7417" s="693">
        <v>36</v>
      </c>
      <c r="B7417" s="694" t="s">
        <v>8474</v>
      </c>
      <c r="C7417" s="694"/>
      <c r="D7417" s="201" t="s">
        <v>1808</v>
      </c>
      <c r="E7417" s="195">
        <f t="shared" si="467"/>
        <v>2</v>
      </c>
      <c r="F7417" s="187"/>
      <c r="G7417" s="187">
        <v>2</v>
      </c>
      <c r="H7417" s="187"/>
      <c r="I7417" s="8"/>
    </row>
    <row r="7418" spans="1:9" s="7" customFormat="1">
      <c r="A7418" s="690">
        <v>37</v>
      </c>
      <c r="B7418" s="694" t="s">
        <v>8475</v>
      </c>
      <c r="C7418" s="694"/>
      <c r="D7418" s="201" t="s">
        <v>1808</v>
      </c>
      <c r="E7418" s="195">
        <f t="shared" si="467"/>
        <v>2</v>
      </c>
      <c r="F7418" s="187">
        <v>1</v>
      </c>
      <c r="G7418" s="187"/>
      <c r="H7418" s="187">
        <v>1</v>
      </c>
      <c r="I7418" s="8"/>
    </row>
    <row r="7419" spans="1:9" s="7" customFormat="1">
      <c r="A7419" s="693">
        <v>38</v>
      </c>
      <c r="B7419" s="694" t="s">
        <v>8028</v>
      </c>
      <c r="C7419" s="694"/>
      <c r="D7419" s="201" t="s">
        <v>1808</v>
      </c>
      <c r="E7419" s="195">
        <f t="shared" si="467"/>
        <v>1</v>
      </c>
      <c r="F7419" s="187"/>
      <c r="G7419" s="187">
        <v>1</v>
      </c>
      <c r="H7419" s="187"/>
      <c r="I7419" s="8"/>
    </row>
    <row r="7420" spans="1:9" s="7" customFormat="1">
      <c r="A7420" s="690">
        <v>39</v>
      </c>
      <c r="B7420" s="694" t="s">
        <v>8476</v>
      </c>
      <c r="C7420" s="694"/>
      <c r="D7420" s="201" t="s">
        <v>1808</v>
      </c>
      <c r="E7420" s="195">
        <f t="shared" si="467"/>
        <v>2</v>
      </c>
      <c r="F7420" s="187">
        <v>1</v>
      </c>
      <c r="G7420" s="187"/>
      <c r="H7420" s="187">
        <v>1</v>
      </c>
      <c r="I7420" s="8"/>
    </row>
    <row r="7421" spans="1:9" s="7" customFormat="1">
      <c r="A7421" s="693">
        <v>40</v>
      </c>
      <c r="B7421" s="694" t="s">
        <v>8477</v>
      </c>
      <c r="C7421" s="694"/>
      <c r="D7421" s="201" t="s">
        <v>5706</v>
      </c>
      <c r="E7421" s="195">
        <f t="shared" si="467"/>
        <v>1</v>
      </c>
      <c r="F7421" s="187"/>
      <c r="G7421" s="187">
        <v>1</v>
      </c>
      <c r="H7421" s="187"/>
      <c r="I7421" s="8"/>
    </row>
    <row r="7422" spans="1:9" s="7" customFormat="1">
      <c r="A7422" s="690">
        <v>41</v>
      </c>
      <c r="B7422" s="694" t="s">
        <v>8478</v>
      </c>
      <c r="C7422" s="694"/>
      <c r="D7422" s="201" t="s">
        <v>1808</v>
      </c>
      <c r="E7422" s="195">
        <f t="shared" si="467"/>
        <v>1</v>
      </c>
      <c r="F7422" s="187">
        <v>1</v>
      </c>
      <c r="G7422" s="187"/>
      <c r="H7422" s="187"/>
      <c r="I7422" s="8"/>
    </row>
    <row r="7423" spans="1:9" s="7" customFormat="1">
      <c r="A7423" s="693">
        <v>42</v>
      </c>
      <c r="B7423" s="694" t="s">
        <v>8479</v>
      </c>
      <c r="C7423" s="694"/>
      <c r="D7423" s="201" t="s">
        <v>5706</v>
      </c>
      <c r="E7423" s="195">
        <f t="shared" si="467"/>
        <v>1</v>
      </c>
      <c r="F7423" s="187"/>
      <c r="G7423" s="187">
        <v>1</v>
      </c>
      <c r="H7423" s="187"/>
      <c r="I7423" s="8"/>
    </row>
    <row r="7424" spans="1:9" s="7" customFormat="1">
      <c r="A7424" s="690">
        <v>43</v>
      </c>
      <c r="B7424" s="694" t="s">
        <v>4726</v>
      </c>
      <c r="C7424" s="694"/>
      <c r="D7424" s="201" t="s">
        <v>1808</v>
      </c>
      <c r="E7424" s="195">
        <f t="shared" si="467"/>
        <v>2</v>
      </c>
      <c r="F7424" s="187">
        <v>1</v>
      </c>
      <c r="G7424" s="187"/>
      <c r="H7424" s="187">
        <v>1</v>
      </c>
      <c r="I7424" s="8"/>
    </row>
    <row r="7425" spans="1:9" s="7" customFormat="1" ht="46.5">
      <c r="A7425" s="693">
        <v>44</v>
      </c>
      <c r="B7425" s="694" t="s">
        <v>8480</v>
      </c>
      <c r="C7425" s="694"/>
      <c r="D7425" s="201" t="s">
        <v>5706</v>
      </c>
      <c r="E7425" s="195">
        <f t="shared" si="467"/>
        <v>0</v>
      </c>
      <c r="F7425" s="187"/>
      <c r="G7425" s="187"/>
      <c r="H7425" s="187"/>
      <c r="I7425" s="8"/>
    </row>
    <row r="7426" spans="1:9" s="7" customFormat="1">
      <c r="A7426" s="690">
        <v>45</v>
      </c>
      <c r="B7426" s="694" t="s">
        <v>7952</v>
      </c>
      <c r="C7426" s="694"/>
      <c r="D7426" s="201" t="s">
        <v>1808</v>
      </c>
      <c r="E7426" s="195">
        <f t="shared" si="467"/>
        <v>15</v>
      </c>
      <c r="F7426" s="187">
        <v>5</v>
      </c>
      <c r="G7426" s="187">
        <v>5</v>
      </c>
      <c r="H7426" s="187">
        <v>5</v>
      </c>
      <c r="I7426" s="8"/>
    </row>
    <row r="7427" spans="1:9" s="7" customFormat="1">
      <c r="A7427" s="693">
        <v>46</v>
      </c>
      <c r="B7427" s="694" t="s">
        <v>8481</v>
      </c>
      <c r="C7427" s="694"/>
      <c r="D7427" s="201" t="s">
        <v>5706</v>
      </c>
      <c r="E7427" s="195">
        <f t="shared" si="467"/>
        <v>2</v>
      </c>
      <c r="F7427" s="187"/>
      <c r="G7427" s="187">
        <v>2</v>
      </c>
      <c r="H7427" s="187"/>
      <c r="I7427" s="8"/>
    </row>
    <row r="7428" spans="1:9" s="7" customFormat="1">
      <c r="A7428" s="690">
        <v>47</v>
      </c>
      <c r="B7428" s="694" t="s">
        <v>8482</v>
      </c>
      <c r="C7428" s="694"/>
      <c r="D7428" s="201" t="s">
        <v>2034</v>
      </c>
      <c r="E7428" s="195">
        <f t="shared" si="467"/>
        <v>2</v>
      </c>
      <c r="F7428" s="187">
        <v>1</v>
      </c>
      <c r="G7428" s="187"/>
      <c r="H7428" s="187">
        <v>1</v>
      </c>
      <c r="I7428" s="8"/>
    </row>
    <row r="7429" spans="1:9" s="7" customFormat="1">
      <c r="A7429" s="693">
        <v>48</v>
      </c>
      <c r="B7429" s="694" t="s">
        <v>8483</v>
      </c>
      <c r="C7429" s="694"/>
      <c r="D7429" s="201" t="s">
        <v>1808</v>
      </c>
      <c r="E7429" s="195">
        <f t="shared" si="467"/>
        <v>0</v>
      </c>
      <c r="F7429" s="187"/>
      <c r="G7429" s="187"/>
      <c r="H7429" s="187"/>
      <c r="I7429" s="8"/>
    </row>
    <row r="7430" spans="1:9" s="7" customFormat="1">
      <c r="A7430" s="690">
        <v>49</v>
      </c>
      <c r="B7430" s="694" t="s">
        <v>8484</v>
      </c>
      <c r="C7430" s="694"/>
      <c r="D7430" s="201" t="s">
        <v>1808</v>
      </c>
      <c r="E7430" s="195">
        <f t="shared" si="467"/>
        <v>4</v>
      </c>
      <c r="F7430" s="187">
        <v>2</v>
      </c>
      <c r="G7430" s="187">
        <v>2</v>
      </c>
      <c r="H7430" s="187"/>
      <c r="I7430" s="8"/>
    </row>
    <row r="7431" spans="1:9" s="7" customFormat="1">
      <c r="A7431" s="693">
        <v>50</v>
      </c>
      <c r="B7431" s="694" t="s">
        <v>8485</v>
      </c>
      <c r="C7431" s="694"/>
      <c r="D7431" s="201" t="s">
        <v>1808</v>
      </c>
      <c r="E7431" s="195">
        <f t="shared" si="467"/>
        <v>1</v>
      </c>
      <c r="F7431" s="187"/>
      <c r="G7431" s="187"/>
      <c r="H7431" s="187">
        <v>1</v>
      </c>
      <c r="I7431" s="8"/>
    </row>
    <row r="7432" spans="1:9" s="7" customFormat="1">
      <c r="A7432" s="690">
        <v>51</v>
      </c>
      <c r="B7432" s="694" t="s">
        <v>8486</v>
      </c>
      <c r="C7432" s="694"/>
      <c r="D7432" s="201" t="s">
        <v>1808</v>
      </c>
      <c r="E7432" s="195">
        <f t="shared" si="467"/>
        <v>2</v>
      </c>
      <c r="F7432" s="187">
        <v>1</v>
      </c>
      <c r="G7432" s="187">
        <v>1</v>
      </c>
      <c r="H7432" s="187"/>
      <c r="I7432" s="8"/>
    </row>
    <row r="7433" spans="1:9" s="7" customFormat="1">
      <c r="A7433" s="693">
        <v>52</v>
      </c>
      <c r="B7433" s="694" t="s">
        <v>8487</v>
      </c>
      <c r="C7433" s="694"/>
      <c r="D7433" s="201" t="s">
        <v>5706</v>
      </c>
      <c r="E7433" s="195">
        <f t="shared" si="467"/>
        <v>20</v>
      </c>
      <c r="F7433" s="187">
        <v>10</v>
      </c>
      <c r="G7433" s="187"/>
      <c r="H7433" s="187">
        <v>10</v>
      </c>
      <c r="I7433" s="8"/>
    </row>
    <row r="7434" spans="1:9" s="7" customFormat="1">
      <c r="A7434" s="690">
        <v>53</v>
      </c>
      <c r="B7434" s="694" t="s">
        <v>8488</v>
      </c>
      <c r="C7434" s="694"/>
      <c r="D7434" s="201" t="s">
        <v>7978</v>
      </c>
      <c r="E7434" s="195">
        <f t="shared" si="467"/>
        <v>10</v>
      </c>
      <c r="F7434" s="187"/>
      <c r="G7434" s="187">
        <v>10</v>
      </c>
      <c r="H7434" s="187"/>
      <c r="I7434" s="8"/>
    </row>
    <row r="7435" spans="1:9" s="7" customFormat="1">
      <c r="A7435" s="693">
        <v>54</v>
      </c>
      <c r="B7435" s="694" t="s">
        <v>8489</v>
      </c>
      <c r="C7435" s="694"/>
      <c r="D7435" s="201" t="s">
        <v>1808</v>
      </c>
      <c r="E7435" s="195">
        <f t="shared" si="467"/>
        <v>0</v>
      </c>
      <c r="F7435" s="187"/>
      <c r="G7435" s="187"/>
      <c r="H7435" s="187"/>
      <c r="I7435" s="8"/>
    </row>
    <row r="7436" spans="1:9" s="7" customFormat="1">
      <c r="A7436" s="690">
        <v>55</v>
      </c>
      <c r="B7436" s="694" t="s">
        <v>7954</v>
      </c>
      <c r="C7436" s="694"/>
      <c r="D7436" s="201" t="s">
        <v>1808</v>
      </c>
      <c r="E7436" s="195">
        <f t="shared" si="467"/>
        <v>20</v>
      </c>
      <c r="F7436" s="187">
        <v>10</v>
      </c>
      <c r="G7436" s="187"/>
      <c r="H7436" s="187">
        <v>10</v>
      </c>
      <c r="I7436" s="8"/>
    </row>
    <row r="7437" spans="1:9" s="7" customFormat="1">
      <c r="A7437" s="693">
        <v>56</v>
      </c>
      <c r="B7437" s="694" t="s">
        <v>8490</v>
      </c>
      <c r="C7437" s="694"/>
      <c r="D7437" s="201" t="s">
        <v>1808</v>
      </c>
      <c r="E7437" s="195">
        <f t="shared" si="467"/>
        <v>4</v>
      </c>
      <c r="F7437" s="187">
        <v>4</v>
      </c>
      <c r="G7437" s="187"/>
      <c r="H7437" s="187"/>
      <c r="I7437" s="8"/>
    </row>
    <row r="7438" spans="1:9" s="7" customFormat="1" ht="46.5">
      <c r="A7438" s="690">
        <v>57</v>
      </c>
      <c r="B7438" s="694" t="s">
        <v>8491</v>
      </c>
      <c r="C7438" s="694"/>
      <c r="D7438" s="201" t="s">
        <v>1811</v>
      </c>
      <c r="E7438" s="195">
        <f t="shared" si="467"/>
        <v>0</v>
      </c>
      <c r="F7438" s="187"/>
      <c r="G7438" s="187"/>
      <c r="H7438" s="187"/>
      <c r="I7438" s="8"/>
    </row>
    <row r="7439" spans="1:9" s="7" customFormat="1">
      <c r="A7439" s="693">
        <v>58</v>
      </c>
      <c r="B7439" s="694" t="s">
        <v>8492</v>
      </c>
      <c r="C7439" s="694"/>
      <c r="D7439" s="201" t="s">
        <v>1811</v>
      </c>
      <c r="E7439" s="195">
        <f t="shared" si="467"/>
        <v>0</v>
      </c>
      <c r="F7439" s="187"/>
      <c r="G7439" s="187"/>
      <c r="H7439" s="187"/>
      <c r="I7439" s="8"/>
    </row>
    <row r="7440" spans="1:9" s="7" customFormat="1">
      <c r="A7440" s="690">
        <v>59</v>
      </c>
      <c r="B7440" s="694" t="s">
        <v>8493</v>
      </c>
      <c r="C7440" s="694"/>
      <c r="D7440" s="201" t="s">
        <v>2657</v>
      </c>
      <c r="E7440" s="196">
        <f t="shared" si="467"/>
        <v>0</v>
      </c>
      <c r="F7440" s="180"/>
      <c r="G7440" s="180"/>
      <c r="H7440" s="180"/>
      <c r="I7440" s="8"/>
    </row>
    <row r="7441" spans="1:242" s="7" customFormat="1" ht="24" thickBot="1">
      <c r="A7441" s="693">
        <v>60</v>
      </c>
      <c r="B7441" s="695" t="s">
        <v>8494</v>
      </c>
      <c r="C7441" s="695"/>
      <c r="D7441" s="696" t="s">
        <v>2657</v>
      </c>
      <c r="E7441" s="671">
        <f t="shared" si="467"/>
        <v>0.5</v>
      </c>
      <c r="F7441" s="570"/>
      <c r="G7441" s="570">
        <v>0.5</v>
      </c>
      <c r="H7441" s="570"/>
      <c r="I7441" s="8"/>
    </row>
    <row r="7442" spans="1:242" ht="30.75" customHeight="1" thickBot="1">
      <c r="A7442" s="892" t="s">
        <v>9183</v>
      </c>
      <c r="B7442" s="893"/>
      <c r="C7442" s="893"/>
      <c r="D7442" s="893"/>
      <c r="E7442" s="893"/>
      <c r="F7442" s="893"/>
      <c r="G7442" s="893"/>
      <c r="H7442" s="893"/>
    </row>
    <row r="7443" spans="1:242" s="26" customFormat="1">
      <c r="A7443" s="134">
        <v>1</v>
      </c>
      <c r="B7443" s="697" t="s">
        <v>5620</v>
      </c>
      <c r="C7443" s="698"/>
      <c r="D7443" s="698" t="s">
        <v>1808</v>
      </c>
      <c r="E7443" s="257">
        <f t="shared" ref="E7443:E7468" si="468">+F7443+G7443+H7443</f>
        <v>10</v>
      </c>
      <c r="F7443" s="674"/>
      <c r="G7443" s="674">
        <v>10</v>
      </c>
      <c r="H7443" s="674"/>
      <c r="I7443" s="8"/>
      <c r="M7443" s="699"/>
    </row>
    <row r="7444" spans="1:242" s="7" customFormat="1">
      <c r="A7444" s="32">
        <v>2</v>
      </c>
      <c r="B7444" s="700" t="s">
        <v>8495</v>
      </c>
      <c r="C7444" s="213"/>
      <c r="D7444" s="213" t="s">
        <v>6323</v>
      </c>
      <c r="E7444" s="220">
        <f t="shared" si="468"/>
        <v>6</v>
      </c>
      <c r="F7444" s="187">
        <v>2</v>
      </c>
      <c r="G7444" s="187">
        <v>2</v>
      </c>
      <c r="H7444" s="187">
        <v>2</v>
      </c>
      <c r="I7444" s="8"/>
    </row>
    <row r="7445" spans="1:242">
      <c r="A7445" s="32">
        <v>3</v>
      </c>
      <c r="B7445" s="197" t="s">
        <v>8496</v>
      </c>
      <c r="C7445" s="309"/>
      <c r="D7445" s="151" t="s">
        <v>6323</v>
      </c>
      <c r="E7445" s="220">
        <f t="shared" si="468"/>
        <v>3</v>
      </c>
      <c r="F7445" s="187">
        <v>1</v>
      </c>
      <c r="G7445" s="187">
        <v>1</v>
      </c>
      <c r="H7445" s="187">
        <v>1</v>
      </c>
      <c r="HT7445" s="19"/>
      <c r="HU7445" s="19"/>
      <c r="HV7445" s="19"/>
      <c r="HW7445" s="19"/>
      <c r="HX7445" s="19"/>
      <c r="HY7445" s="19"/>
      <c r="HZ7445" s="19"/>
      <c r="IA7445" s="19"/>
      <c r="IB7445" s="19"/>
      <c r="IC7445" s="19"/>
      <c r="ID7445" s="19"/>
      <c r="IE7445" s="19"/>
      <c r="IF7445" s="19"/>
      <c r="IG7445" s="19"/>
      <c r="IH7445" s="19"/>
    </row>
    <row r="7446" spans="1:242" s="7" customFormat="1">
      <c r="A7446" s="134">
        <v>4</v>
      </c>
      <c r="B7446" s="210" t="s">
        <v>8510</v>
      </c>
      <c r="C7446" s="32" t="s">
        <v>8511</v>
      </c>
      <c r="D7446" s="213" t="s">
        <v>1808</v>
      </c>
      <c r="E7446" s="220">
        <f t="shared" si="468"/>
        <v>0</v>
      </c>
      <c r="F7446" s="187"/>
      <c r="G7446" s="187"/>
      <c r="H7446" s="187"/>
      <c r="I7446" s="8"/>
    </row>
    <row r="7447" spans="1:242" s="7" customFormat="1" ht="188.25" customHeight="1">
      <c r="A7447" s="32">
        <v>5</v>
      </c>
      <c r="B7447" s="539" t="s">
        <v>9241</v>
      </c>
      <c r="C7447" s="32"/>
      <c r="D7447" s="213" t="s">
        <v>1808</v>
      </c>
      <c r="E7447" s="220">
        <f t="shared" si="468"/>
        <v>0</v>
      </c>
      <c r="F7447" s="187"/>
      <c r="G7447" s="187"/>
      <c r="H7447" s="187"/>
      <c r="I7447" s="8"/>
    </row>
    <row r="7448" spans="1:242" s="7" customFormat="1" ht="51.75" customHeight="1">
      <c r="A7448" s="32">
        <v>6</v>
      </c>
      <c r="B7448" s="539" t="s">
        <v>8497</v>
      </c>
      <c r="C7448" s="32"/>
      <c r="D7448" s="213" t="s">
        <v>1808</v>
      </c>
      <c r="E7448" s="220">
        <f t="shared" si="468"/>
        <v>0</v>
      </c>
      <c r="F7448" s="187"/>
      <c r="G7448" s="187"/>
      <c r="H7448" s="187"/>
      <c r="I7448" s="8"/>
    </row>
    <row r="7449" spans="1:242" s="373" customFormat="1">
      <c r="A7449" s="134">
        <v>7</v>
      </c>
      <c r="B7449" s="539" t="s">
        <v>8498</v>
      </c>
      <c r="C7449" s="32"/>
      <c r="D7449" s="213" t="s">
        <v>1808</v>
      </c>
      <c r="E7449" s="220">
        <f t="shared" si="468"/>
        <v>0</v>
      </c>
      <c r="F7449" s="187"/>
      <c r="G7449" s="187"/>
      <c r="H7449" s="187"/>
      <c r="I7449" s="8"/>
    </row>
    <row r="7450" spans="1:242" s="7" customFormat="1" ht="46.5">
      <c r="A7450" s="32">
        <v>8</v>
      </c>
      <c r="B7450" s="539" t="s">
        <v>8499</v>
      </c>
      <c r="C7450" s="32"/>
      <c r="D7450" s="32" t="s">
        <v>6325</v>
      </c>
      <c r="E7450" s="220">
        <f t="shared" si="468"/>
        <v>1</v>
      </c>
      <c r="F7450" s="187"/>
      <c r="G7450" s="187"/>
      <c r="H7450" s="187">
        <v>1</v>
      </c>
      <c r="I7450" s="8"/>
    </row>
    <row r="7451" spans="1:242" s="7" customFormat="1" ht="46.5">
      <c r="A7451" s="32">
        <v>9</v>
      </c>
      <c r="B7451" s="539" t="s">
        <v>8500</v>
      </c>
      <c r="C7451" s="32"/>
      <c r="D7451" s="32" t="s">
        <v>6325</v>
      </c>
      <c r="E7451" s="220">
        <f t="shared" si="468"/>
        <v>2</v>
      </c>
      <c r="F7451" s="187">
        <v>1</v>
      </c>
      <c r="G7451" s="187">
        <v>1</v>
      </c>
      <c r="H7451" s="187"/>
      <c r="I7451" s="8"/>
    </row>
    <row r="7452" spans="1:242" ht="46.5">
      <c r="A7452" s="134">
        <v>10</v>
      </c>
      <c r="B7452" s="539" t="s">
        <v>8501</v>
      </c>
      <c r="C7452" s="32"/>
      <c r="D7452" s="32" t="s">
        <v>6325</v>
      </c>
      <c r="E7452" s="220">
        <f t="shared" si="468"/>
        <v>1</v>
      </c>
      <c r="F7452" s="187"/>
      <c r="G7452" s="187"/>
      <c r="H7452" s="187">
        <v>1</v>
      </c>
      <c r="HT7452" s="19"/>
      <c r="HU7452" s="19"/>
      <c r="HV7452" s="19"/>
      <c r="HW7452" s="19"/>
      <c r="HX7452" s="19"/>
      <c r="HY7452" s="19"/>
      <c r="HZ7452" s="19"/>
      <c r="IA7452" s="19"/>
      <c r="IB7452" s="19"/>
      <c r="IC7452" s="19"/>
      <c r="ID7452" s="19"/>
      <c r="IE7452" s="19"/>
      <c r="IF7452" s="19"/>
      <c r="IG7452" s="19"/>
      <c r="IH7452" s="19"/>
    </row>
    <row r="7453" spans="1:242" ht="46.5">
      <c r="A7453" s="32">
        <v>11</v>
      </c>
      <c r="B7453" s="539" t="s">
        <v>8502</v>
      </c>
      <c r="C7453" s="32"/>
      <c r="D7453" s="32" t="s">
        <v>6325</v>
      </c>
      <c r="E7453" s="220">
        <f t="shared" si="468"/>
        <v>4</v>
      </c>
      <c r="F7453" s="187">
        <v>1</v>
      </c>
      <c r="G7453" s="187">
        <v>1</v>
      </c>
      <c r="H7453" s="187">
        <v>2</v>
      </c>
      <c r="HT7453" s="19"/>
      <c r="HU7453" s="19"/>
      <c r="HV7453" s="19"/>
      <c r="HW7453" s="19"/>
      <c r="HX7453" s="19"/>
      <c r="HY7453" s="19"/>
      <c r="HZ7453" s="19"/>
      <c r="IA7453" s="19"/>
      <c r="IB7453" s="19"/>
      <c r="IC7453" s="19"/>
      <c r="ID7453" s="19"/>
      <c r="IE7453" s="19"/>
      <c r="IF7453" s="19"/>
      <c r="IG7453" s="19"/>
      <c r="IH7453" s="19"/>
    </row>
    <row r="7454" spans="1:242" ht="46.5">
      <c r="A7454" s="32">
        <v>12</v>
      </c>
      <c r="B7454" s="539" t="s">
        <v>8503</v>
      </c>
      <c r="C7454" s="32"/>
      <c r="D7454" s="32" t="s">
        <v>6325</v>
      </c>
      <c r="E7454" s="220">
        <f t="shared" si="468"/>
        <v>3</v>
      </c>
      <c r="F7454" s="187">
        <v>1</v>
      </c>
      <c r="G7454" s="187">
        <v>1</v>
      </c>
      <c r="H7454" s="187">
        <v>1</v>
      </c>
      <c r="HT7454" s="19"/>
      <c r="HU7454" s="19"/>
      <c r="HV7454" s="19"/>
      <c r="HW7454" s="19"/>
      <c r="HX7454" s="19"/>
      <c r="HY7454" s="19"/>
      <c r="HZ7454" s="19"/>
      <c r="IA7454" s="19"/>
      <c r="IB7454" s="19"/>
      <c r="IC7454" s="19"/>
      <c r="ID7454" s="19"/>
      <c r="IE7454" s="19"/>
      <c r="IF7454" s="19"/>
      <c r="IG7454" s="19"/>
      <c r="IH7454" s="19"/>
    </row>
    <row r="7455" spans="1:242">
      <c r="A7455" s="134">
        <v>13</v>
      </c>
      <c r="B7455" s="539" t="s">
        <v>8504</v>
      </c>
      <c r="C7455" s="32"/>
      <c r="D7455" s="213" t="s">
        <v>1808</v>
      </c>
      <c r="E7455" s="220">
        <f t="shared" si="468"/>
        <v>0</v>
      </c>
      <c r="F7455" s="187"/>
      <c r="G7455" s="187"/>
      <c r="H7455" s="187"/>
      <c r="HT7455" s="19"/>
      <c r="HU7455" s="19"/>
      <c r="HV7455" s="19"/>
      <c r="HW7455" s="19"/>
      <c r="HX7455" s="19"/>
      <c r="HY7455" s="19"/>
      <c r="HZ7455" s="19"/>
      <c r="IA7455" s="19"/>
      <c r="IB7455" s="19"/>
      <c r="IC7455" s="19"/>
      <c r="ID7455" s="19"/>
      <c r="IE7455" s="19"/>
      <c r="IF7455" s="19"/>
      <c r="IG7455" s="19"/>
      <c r="IH7455" s="19"/>
    </row>
    <row r="7456" spans="1:242">
      <c r="A7456" s="32">
        <v>14</v>
      </c>
      <c r="B7456" s="539" t="s">
        <v>8505</v>
      </c>
      <c r="C7456" s="32"/>
      <c r="D7456" s="213" t="s">
        <v>1808</v>
      </c>
      <c r="E7456" s="220">
        <f t="shared" si="468"/>
        <v>0</v>
      </c>
      <c r="F7456" s="187"/>
      <c r="G7456" s="187"/>
      <c r="H7456" s="187"/>
      <c r="HT7456" s="19"/>
      <c r="HU7456" s="19"/>
      <c r="HV7456" s="19"/>
      <c r="HW7456" s="19"/>
      <c r="HX7456" s="19"/>
      <c r="HY7456" s="19"/>
      <c r="HZ7456" s="19"/>
      <c r="IA7456" s="19"/>
      <c r="IB7456" s="19"/>
      <c r="IC7456" s="19"/>
      <c r="ID7456" s="19"/>
      <c r="IE7456" s="19"/>
      <c r="IF7456" s="19"/>
      <c r="IG7456" s="19"/>
      <c r="IH7456" s="19"/>
    </row>
    <row r="7457" spans="1:242">
      <c r="A7457" s="32">
        <v>15</v>
      </c>
      <c r="B7457" s="539" t="s">
        <v>8512</v>
      </c>
      <c r="C7457" s="32" t="s">
        <v>8513</v>
      </c>
      <c r="D7457" s="213" t="s">
        <v>1808</v>
      </c>
      <c r="E7457" s="220">
        <f t="shared" si="468"/>
        <v>0</v>
      </c>
      <c r="F7457" s="187"/>
      <c r="G7457" s="187"/>
      <c r="H7457" s="187"/>
      <c r="HT7457" s="19"/>
      <c r="HU7457" s="19"/>
      <c r="HV7457" s="19"/>
      <c r="HW7457" s="19"/>
      <c r="HX7457" s="19"/>
      <c r="HY7457" s="19"/>
      <c r="HZ7457" s="19"/>
      <c r="IA7457" s="19"/>
      <c r="IB7457" s="19"/>
      <c r="IC7457" s="19"/>
      <c r="ID7457" s="19"/>
      <c r="IE7457" s="19"/>
      <c r="IF7457" s="19"/>
      <c r="IG7457" s="19"/>
      <c r="IH7457" s="19"/>
    </row>
    <row r="7458" spans="1:242">
      <c r="A7458" s="134">
        <v>16</v>
      </c>
      <c r="B7458" s="539" t="s">
        <v>8514</v>
      </c>
      <c r="C7458" s="32" t="s">
        <v>8515</v>
      </c>
      <c r="D7458" s="213" t="s">
        <v>1808</v>
      </c>
      <c r="E7458" s="220">
        <f t="shared" si="468"/>
        <v>0</v>
      </c>
      <c r="F7458" s="187"/>
      <c r="G7458" s="187"/>
      <c r="H7458" s="187"/>
      <c r="HT7458" s="19"/>
      <c r="HU7458" s="19"/>
      <c r="HV7458" s="19"/>
      <c r="HW7458" s="19"/>
      <c r="HX7458" s="19"/>
      <c r="HY7458" s="19"/>
      <c r="HZ7458" s="19"/>
      <c r="IA7458" s="19"/>
      <c r="IB7458" s="19"/>
      <c r="IC7458" s="19"/>
      <c r="ID7458" s="19"/>
      <c r="IE7458" s="19"/>
      <c r="IF7458" s="19"/>
      <c r="IG7458" s="19"/>
      <c r="IH7458" s="19"/>
    </row>
    <row r="7459" spans="1:242">
      <c r="A7459" s="32">
        <v>17</v>
      </c>
      <c r="B7459" s="539" t="s">
        <v>8506</v>
      </c>
      <c r="C7459" s="32"/>
      <c r="D7459" s="213" t="s">
        <v>1808</v>
      </c>
      <c r="E7459" s="220">
        <f t="shared" si="468"/>
        <v>1</v>
      </c>
      <c r="F7459" s="187"/>
      <c r="G7459" s="187">
        <v>1</v>
      </c>
      <c r="H7459" s="187"/>
      <c r="HT7459" s="19"/>
      <c r="HU7459" s="19"/>
      <c r="HV7459" s="19"/>
      <c r="HW7459" s="19"/>
      <c r="HX7459" s="19"/>
      <c r="HY7459" s="19"/>
      <c r="HZ7459" s="19"/>
      <c r="IA7459" s="19"/>
      <c r="IB7459" s="19"/>
      <c r="IC7459" s="19"/>
      <c r="ID7459" s="19"/>
      <c r="IE7459" s="19"/>
      <c r="IF7459" s="19"/>
      <c r="IG7459" s="19"/>
      <c r="IH7459" s="19"/>
    </row>
    <row r="7460" spans="1:242">
      <c r="A7460" s="32">
        <v>18</v>
      </c>
      <c r="B7460" s="539" t="s">
        <v>8507</v>
      </c>
      <c r="C7460" s="32"/>
      <c r="D7460" s="213" t="s">
        <v>1808</v>
      </c>
      <c r="E7460" s="220">
        <f t="shared" si="468"/>
        <v>1</v>
      </c>
      <c r="F7460" s="187"/>
      <c r="G7460" s="187">
        <v>1</v>
      </c>
      <c r="H7460" s="187"/>
      <c r="HT7460" s="19"/>
      <c r="HU7460" s="19"/>
      <c r="HV7460" s="19"/>
      <c r="HW7460" s="19"/>
      <c r="HX7460" s="19"/>
      <c r="HY7460" s="19"/>
      <c r="HZ7460" s="19"/>
      <c r="IA7460" s="19"/>
      <c r="IB7460" s="19"/>
      <c r="IC7460" s="19"/>
      <c r="ID7460" s="19"/>
      <c r="IE7460" s="19"/>
      <c r="IF7460" s="19"/>
      <c r="IG7460" s="19"/>
      <c r="IH7460" s="19"/>
    </row>
    <row r="7461" spans="1:242">
      <c r="A7461" s="134">
        <v>19</v>
      </c>
      <c r="B7461" s="539" t="s">
        <v>8516</v>
      </c>
      <c r="C7461" s="32" t="s">
        <v>8517</v>
      </c>
      <c r="D7461" s="213" t="s">
        <v>1808</v>
      </c>
      <c r="E7461" s="220">
        <f t="shared" si="468"/>
        <v>10</v>
      </c>
      <c r="F7461" s="187"/>
      <c r="G7461" s="187">
        <v>10</v>
      </c>
      <c r="H7461" s="187"/>
      <c r="HT7461" s="19"/>
      <c r="HU7461" s="19"/>
      <c r="HV7461" s="19"/>
      <c r="HW7461" s="19"/>
      <c r="HX7461" s="19"/>
      <c r="HY7461" s="19"/>
      <c r="HZ7461" s="19"/>
      <c r="IA7461" s="19"/>
      <c r="IB7461" s="19"/>
      <c r="IC7461" s="19"/>
      <c r="ID7461" s="19"/>
      <c r="IE7461" s="19"/>
      <c r="IF7461" s="19"/>
      <c r="IG7461" s="19"/>
      <c r="IH7461" s="19"/>
    </row>
    <row r="7462" spans="1:242">
      <c r="A7462" s="32">
        <v>20</v>
      </c>
      <c r="B7462" s="539" t="s">
        <v>8518</v>
      </c>
      <c r="C7462" s="32" t="s">
        <v>8519</v>
      </c>
      <c r="D7462" s="213" t="s">
        <v>1808</v>
      </c>
      <c r="E7462" s="220">
        <f t="shared" si="468"/>
        <v>5</v>
      </c>
      <c r="F7462" s="187">
        <v>5</v>
      </c>
      <c r="G7462" s="187"/>
      <c r="H7462" s="187"/>
      <c r="HT7462" s="19"/>
      <c r="HU7462" s="19"/>
      <c r="HV7462" s="19"/>
      <c r="HW7462" s="19"/>
      <c r="HX7462" s="19"/>
      <c r="HY7462" s="19"/>
      <c r="HZ7462" s="19"/>
      <c r="IA7462" s="19"/>
      <c r="IB7462" s="19"/>
      <c r="IC7462" s="19"/>
      <c r="ID7462" s="19"/>
      <c r="IE7462" s="19"/>
      <c r="IF7462" s="19"/>
      <c r="IG7462" s="19"/>
      <c r="IH7462" s="19"/>
    </row>
    <row r="7463" spans="1:242">
      <c r="A7463" s="32">
        <v>21</v>
      </c>
      <c r="B7463" s="539" t="s">
        <v>8508</v>
      </c>
      <c r="C7463" s="32"/>
      <c r="D7463" s="213" t="s">
        <v>1808</v>
      </c>
      <c r="E7463" s="220">
        <f t="shared" si="468"/>
        <v>500</v>
      </c>
      <c r="F7463" s="187">
        <v>500</v>
      </c>
      <c r="G7463" s="187"/>
      <c r="H7463" s="187"/>
      <c r="HT7463" s="19"/>
      <c r="HU7463" s="19"/>
      <c r="HV7463" s="19"/>
      <c r="HW7463" s="19"/>
      <c r="HX7463" s="19"/>
      <c r="HY7463" s="19"/>
      <c r="HZ7463" s="19"/>
      <c r="IA7463" s="19"/>
      <c r="IB7463" s="19"/>
      <c r="IC7463" s="19"/>
      <c r="ID7463" s="19"/>
      <c r="IE7463" s="19"/>
      <c r="IF7463" s="19"/>
      <c r="IG7463" s="19"/>
      <c r="IH7463" s="19"/>
    </row>
    <row r="7464" spans="1:242">
      <c r="A7464" s="134">
        <v>22</v>
      </c>
      <c r="B7464" s="539" t="s">
        <v>8520</v>
      </c>
      <c r="C7464" s="32" t="s">
        <v>8521</v>
      </c>
      <c r="D7464" s="213" t="s">
        <v>1808</v>
      </c>
      <c r="E7464" s="220">
        <f t="shared" si="468"/>
        <v>0</v>
      </c>
      <c r="F7464" s="187"/>
      <c r="G7464" s="187"/>
      <c r="H7464" s="187"/>
      <c r="HT7464" s="19"/>
      <c r="HU7464" s="19"/>
      <c r="HV7464" s="19"/>
      <c r="HW7464" s="19"/>
      <c r="HX7464" s="19"/>
      <c r="HY7464" s="19"/>
      <c r="HZ7464" s="19"/>
      <c r="IA7464" s="19"/>
      <c r="IB7464" s="19"/>
      <c r="IC7464" s="19"/>
      <c r="ID7464" s="19"/>
      <c r="IE7464" s="19"/>
      <c r="IF7464" s="19"/>
      <c r="IG7464" s="19"/>
      <c r="IH7464" s="19"/>
    </row>
    <row r="7465" spans="1:242">
      <c r="A7465" s="32">
        <v>23</v>
      </c>
      <c r="B7465" s="539" t="s">
        <v>8509</v>
      </c>
      <c r="C7465" s="32"/>
      <c r="D7465" s="213" t="s">
        <v>1808</v>
      </c>
      <c r="E7465" s="220">
        <f t="shared" si="468"/>
        <v>0</v>
      </c>
      <c r="F7465" s="187"/>
      <c r="G7465" s="187"/>
      <c r="H7465" s="187"/>
      <c r="HT7465" s="19"/>
      <c r="HU7465" s="19"/>
      <c r="HV7465" s="19"/>
      <c r="HW7465" s="19"/>
      <c r="HX7465" s="19"/>
      <c r="HY7465" s="19"/>
      <c r="HZ7465" s="19"/>
      <c r="IA7465" s="19"/>
      <c r="IB7465" s="19"/>
      <c r="IC7465" s="19"/>
      <c r="ID7465" s="19"/>
      <c r="IE7465" s="19"/>
      <c r="IF7465" s="19"/>
      <c r="IG7465" s="19"/>
      <c r="IH7465" s="19"/>
    </row>
    <row r="7466" spans="1:242">
      <c r="A7466" s="32">
        <v>24</v>
      </c>
      <c r="B7466" s="539" t="s">
        <v>8522</v>
      </c>
      <c r="C7466" s="32" t="s">
        <v>8523</v>
      </c>
      <c r="D7466" s="213" t="s">
        <v>1808</v>
      </c>
      <c r="E7466" s="220">
        <f t="shared" si="468"/>
        <v>0</v>
      </c>
      <c r="F7466" s="187"/>
      <c r="G7466" s="187"/>
      <c r="H7466" s="187"/>
      <c r="HT7466" s="19"/>
      <c r="HU7466" s="19"/>
      <c r="HV7466" s="19"/>
      <c r="HW7466" s="19"/>
      <c r="HX7466" s="19"/>
      <c r="HY7466" s="19"/>
      <c r="HZ7466" s="19"/>
      <c r="IA7466" s="19"/>
      <c r="IB7466" s="19"/>
      <c r="IC7466" s="19"/>
      <c r="ID7466" s="19"/>
      <c r="IE7466" s="19"/>
      <c r="IF7466" s="19"/>
      <c r="IG7466" s="19"/>
      <c r="IH7466" s="19"/>
    </row>
    <row r="7467" spans="1:242">
      <c r="A7467" s="134">
        <v>25</v>
      </c>
      <c r="B7467" s="539" t="s">
        <v>8524</v>
      </c>
      <c r="C7467" s="32" t="s">
        <v>8525</v>
      </c>
      <c r="D7467" s="213" t="s">
        <v>1808</v>
      </c>
      <c r="E7467" s="220">
        <f t="shared" si="468"/>
        <v>0</v>
      </c>
      <c r="F7467" s="187"/>
      <c r="G7467" s="187"/>
      <c r="H7467" s="187"/>
      <c r="HT7467" s="19"/>
      <c r="HU7467" s="19"/>
      <c r="HV7467" s="19"/>
      <c r="HW7467" s="19"/>
      <c r="HX7467" s="19"/>
      <c r="HY7467" s="19"/>
      <c r="HZ7467" s="19"/>
      <c r="IA7467" s="19"/>
      <c r="IB7467" s="19"/>
      <c r="IC7467" s="19"/>
      <c r="ID7467" s="19"/>
      <c r="IE7467" s="19"/>
      <c r="IF7467" s="19"/>
      <c r="IG7467" s="19"/>
      <c r="IH7467" s="19"/>
    </row>
    <row r="7468" spans="1:242" ht="24" thickBot="1">
      <c r="A7468" s="32">
        <v>26</v>
      </c>
      <c r="B7468" s="539" t="s">
        <v>8526</v>
      </c>
      <c r="C7468" s="32" t="s">
        <v>8527</v>
      </c>
      <c r="D7468" s="213" t="s">
        <v>1808</v>
      </c>
      <c r="E7468" s="220">
        <f t="shared" si="468"/>
        <v>0</v>
      </c>
      <c r="F7468" s="187"/>
      <c r="G7468" s="187"/>
      <c r="H7468" s="187"/>
      <c r="HT7468" s="19"/>
      <c r="HU7468" s="19"/>
      <c r="HV7468" s="19"/>
      <c r="HW7468" s="19"/>
      <c r="HX7468" s="19"/>
      <c r="HY7468" s="19"/>
      <c r="HZ7468" s="19"/>
      <c r="IA7468" s="19"/>
      <c r="IB7468" s="19"/>
      <c r="IC7468" s="19"/>
      <c r="ID7468" s="19"/>
      <c r="IE7468" s="19"/>
      <c r="IF7468" s="19"/>
      <c r="IG7468" s="19"/>
      <c r="IH7468" s="19"/>
    </row>
    <row r="7469" spans="1:242" ht="33" customHeight="1" thickBot="1">
      <c r="A7469" s="892" t="s">
        <v>9184</v>
      </c>
      <c r="B7469" s="893"/>
      <c r="C7469" s="893"/>
      <c r="D7469" s="893"/>
      <c r="E7469" s="893"/>
      <c r="F7469" s="893"/>
      <c r="G7469" s="893"/>
      <c r="H7469" s="893"/>
    </row>
    <row r="7470" spans="1:242" s="783" customFormat="1" ht="20.25">
      <c r="A7470" s="1">
        <v>1</v>
      </c>
      <c r="B7470" s="778" t="s">
        <v>8606</v>
      </c>
      <c r="C7470" s="779" t="s">
        <v>8607</v>
      </c>
      <c r="D7470" s="780" t="s">
        <v>1808</v>
      </c>
      <c r="E7470" s="781">
        <f t="shared" ref="E7470:E7507" si="469">+F7470+G7470+H7470</f>
        <v>0</v>
      </c>
      <c r="F7470" s="782"/>
      <c r="G7470" s="782"/>
      <c r="H7470" s="782"/>
    </row>
    <row r="7471" spans="1:242" s="783" customFormat="1" ht="20.25">
      <c r="A7471" s="1">
        <v>2</v>
      </c>
      <c r="B7471" s="784" t="s">
        <v>8608</v>
      </c>
      <c r="C7471" s="785" t="s">
        <v>8609</v>
      </c>
      <c r="D7471" s="780" t="s">
        <v>1808</v>
      </c>
      <c r="E7471" s="781">
        <f t="shared" si="469"/>
        <v>0</v>
      </c>
      <c r="F7471" s="782"/>
      <c r="G7471" s="782"/>
      <c r="H7471" s="782"/>
    </row>
    <row r="7472" spans="1:242" s="783" customFormat="1" ht="20.25">
      <c r="A7472" s="1">
        <v>3</v>
      </c>
      <c r="B7472" s="778" t="s">
        <v>8610</v>
      </c>
      <c r="C7472" s="1"/>
      <c r="D7472" s="780" t="s">
        <v>1818</v>
      </c>
      <c r="E7472" s="781">
        <f t="shared" si="469"/>
        <v>25</v>
      </c>
      <c r="F7472" s="782">
        <v>25</v>
      </c>
      <c r="G7472" s="782"/>
      <c r="H7472" s="782"/>
    </row>
    <row r="7473" spans="1:231" s="787" customFormat="1" ht="20.25">
      <c r="A7473" s="1">
        <v>4</v>
      </c>
      <c r="B7473" s="786" t="s">
        <v>8611</v>
      </c>
      <c r="C7473" s="785" t="s">
        <v>8612</v>
      </c>
      <c r="D7473" s="780" t="s">
        <v>1808</v>
      </c>
      <c r="E7473" s="781">
        <f t="shared" si="469"/>
        <v>3</v>
      </c>
      <c r="F7473" s="782">
        <v>3</v>
      </c>
      <c r="G7473" s="782"/>
      <c r="H7473" s="782"/>
    </row>
    <row r="7474" spans="1:231" s="783" customFormat="1" ht="20.25">
      <c r="A7474" s="1">
        <v>5</v>
      </c>
      <c r="B7474" s="788" t="s">
        <v>8613</v>
      </c>
      <c r="C7474" s="789" t="s">
        <v>8614</v>
      </c>
      <c r="D7474" s="780" t="s">
        <v>1808</v>
      </c>
      <c r="E7474" s="781">
        <f t="shared" si="469"/>
        <v>2</v>
      </c>
      <c r="F7474" s="782">
        <v>2</v>
      </c>
      <c r="G7474" s="782"/>
      <c r="H7474" s="782"/>
    </row>
    <row r="7475" spans="1:231" s="792" customFormat="1" ht="20.25">
      <c r="A7475" s="1">
        <v>6</v>
      </c>
      <c r="B7475" s="788" t="s">
        <v>8615</v>
      </c>
      <c r="C7475" s="789"/>
      <c r="D7475" s="780" t="s">
        <v>1808</v>
      </c>
      <c r="E7475" s="781">
        <f t="shared" si="469"/>
        <v>0</v>
      </c>
      <c r="F7475" s="790"/>
      <c r="G7475" s="790"/>
      <c r="H7475" s="790"/>
      <c r="I7475" s="783"/>
      <c r="J7475" s="783"/>
      <c r="K7475" s="783"/>
      <c r="L7475" s="783"/>
      <c r="M7475" s="783"/>
      <c r="N7475" s="783"/>
      <c r="O7475" s="783"/>
      <c r="P7475" s="783"/>
      <c r="Q7475" s="783"/>
      <c r="R7475" s="783"/>
      <c r="S7475" s="783"/>
      <c r="T7475" s="783"/>
      <c r="U7475" s="783"/>
      <c r="V7475" s="783"/>
      <c r="W7475" s="783"/>
      <c r="X7475" s="783"/>
      <c r="Y7475" s="783"/>
      <c r="Z7475" s="783"/>
      <c r="AA7475" s="783"/>
      <c r="AB7475" s="783"/>
      <c r="AC7475" s="783"/>
      <c r="AD7475" s="783"/>
      <c r="AE7475" s="783"/>
      <c r="AF7475" s="783"/>
      <c r="AG7475" s="783"/>
      <c r="AH7475" s="783"/>
      <c r="AI7475" s="783"/>
      <c r="AJ7475" s="783"/>
      <c r="AK7475" s="783"/>
      <c r="AL7475" s="783"/>
      <c r="AM7475" s="783"/>
      <c r="AN7475" s="783"/>
      <c r="AO7475" s="783"/>
      <c r="AP7475" s="783"/>
      <c r="AQ7475" s="783"/>
      <c r="AR7475" s="783"/>
      <c r="AS7475" s="783"/>
      <c r="AT7475" s="783"/>
      <c r="AU7475" s="783"/>
      <c r="AV7475" s="783"/>
      <c r="AW7475" s="783"/>
      <c r="AX7475" s="783"/>
      <c r="AY7475" s="783"/>
      <c r="AZ7475" s="783"/>
      <c r="BA7475" s="783"/>
      <c r="BB7475" s="783"/>
      <c r="BC7475" s="783"/>
      <c r="BD7475" s="783"/>
      <c r="BE7475" s="783"/>
      <c r="BF7475" s="783"/>
      <c r="BG7475" s="783"/>
      <c r="BH7475" s="783"/>
      <c r="BI7475" s="783"/>
      <c r="BJ7475" s="783"/>
      <c r="BK7475" s="783"/>
      <c r="BL7475" s="783"/>
      <c r="BM7475" s="783"/>
      <c r="BN7475" s="783"/>
      <c r="BO7475" s="783"/>
      <c r="BP7475" s="783"/>
      <c r="BQ7475" s="783"/>
      <c r="BR7475" s="783"/>
      <c r="BS7475" s="783"/>
      <c r="BT7475" s="783"/>
      <c r="BU7475" s="783"/>
      <c r="BV7475" s="783"/>
      <c r="BW7475" s="783"/>
      <c r="BX7475" s="783"/>
      <c r="BY7475" s="783"/>
      <c r="BZ7475" s="783"/>
      <c r="CA7475" s="783"/>
      <c r="CB7475" s="783"/>
      <c r="CC7475" s="783"/>
      <c r="CD7475" s="783"/>
      <c r="CE7475" s="783"/>
      <c r="CF7475" s="783"/>
      <c r="CG7475" s="783"/>
      <c r="CH7475" s="783"/>
      <c r="CI7475" s="783"/>
      <c r="CJ7475" s="783"/>
      <c r="CK7475" s="783"/>
      <c r="CL7475" s="783"/>
      <c r="CM7475" s="783"/>
      <c r="CN7475" s="783"/>
      <c r="CO7475" s="783"/>
      <c r="CP7475" s="783"/>
      <c r="CQ7475" s="783"/>
      <c r="CR7475" s="783"/>
      <c r="CS7475" s="783"/>
      <c r="CT7475" s="783"/>
      <c r="CU7475" s="783"/>
      <c r="CV7475" s="783"/>
      <c r="CW7475" s="783"/>
      <c r="CX7475" s="783"/>
      <c r="CY7475" s="783"/>
      <c r="CZ7475" s="783"/>
      <c r="DA7475" s="783"/>
      <c r="DB7475" s="783"/>
      <c r="DC7475" s="783"/>
      <c r="DD7475" s="783"/>
      <c r="DE7475" s="783"/>
      <c r="DF7475" s="783"/>
      <c r="DG7475" s="783"/>
      <c r="DH7475" s="783"/>
      <c r="DI7475" s="783"/>
      <c r="DJ7475" s="783"/>
      <c r="DK7475" s="783"/>
      <c r="DL7475" s="783"/>
      <c r="DM7475" s="783"/>
      <c r="DN7475" s="783"/>
      <c r="DO7475" s="783"/>
      <c r="DP7475" s="783"/>
      <c r="DQ7475" s="783"/>
      <c r="DR7475" s="783"/>
      <c r="DS7475" s="783"/>
      <c r="DT7475" s="783"/>
      <c r="DU7475" s="783"/>
      <c r="DV7475" s="783"/>
      <c r="DW7475" s="783"/>
      <c r="DX7475" s="783"/>
      <c r="DY7475" s="783"/>
      <c r="DZ7475" s="783"/>
      <c r="EA7475" s="783"/>
      <c r="EB7475" s="783"/>
      <c r="EC7475" s="783"/>
      <c r="ED7475" s="783"/>
      <c r="EE7475" s="783"/>
      <c r="EF7475" s="783"/>
      <c r="EG7475" s="783"/>
      <c r="EH7475" s="783"/>
      <c r="EI7475" s="783"/>
      <c r="EJ7475" s="783"/>
      <c r="EK7475" s="783"/>
      <c r="EL7475" s="783"/>
      <c r="EM7475" s="783"/>
      <c r="EN7475" s="783"/>
      <c r="EO7475" s="783"/>
      <c r="EP7475" s="783"/>
      <c r="EQ7475" s="783"/>
      <c r="ER7475" s="783"/>
      <c r="ES7475" s="783"/>
      <c r="ET7475" s="783"/>
      <c r="EU7475" s="783"/>
      <c r="EV7475" s="783"/>
      <c r="EW7475" s="783"/>
      <c r="EX7475" s="783"/>
      <c r="EY7475" s="783"/>
      <c r="EZ7475" s="783"/>
      <c r="FA7475" s="783"/>
      <c r="FB7475" s="783"/>
      <c r="FC7475" s="783"/>
      <c r="FD7475" s="783"/>
      <c r="FE7475" s="783"/>
      <c r="FF7475" s="783"/>
      <c r="FG7475" s="783"/>
      <c r="FH7475" s="783"/>
      <c r="FI7475" s="783"/>
      <c r="FJ7475" s="783"/>
      <c r="FK7475" s="783"/>
      <c r="FL7475" s="783"/>
      <c r="FM7475" s="783"/>
      <c r="FN7475" s="783"/>
      <c r="FO7475" s="783"/>
      <c r="FP7475" s="783"/>
      <c r="FQ7475" s="783"/>
      <c r="FR7475" s="783"/>
      <c r="FS7475" s="783"/>
      <c r="FT7475" s="783"/>
      <c r="FU7475" s="783"/>
      <c r="FV7475" s="783"/>
      <c r="FW7475" s="783"/>
      <c r="FX7475" s="783"/>
      <c r="FY7475" s="783"/>
      <c r="FZ7475" s="783"/>
      <c r="GA7475" s="783"/>
      <c r="GB7475" s="783"/>
      <c r="GC7475" s="783"/>
      <c r="GD7475" s="783"/>
      <c r="GE7475" s="783"/>
      <c r="GF7475" s="783"/>
      <c r="GG7475" s="783"/>
      <c r="GH7475" s="783"/>
      <c r="GI7475" s="783"/>
      <c r="GJ7475" s="783"/>
      <c r="GK7475" s="783"/>
      <c r="GL7475" s="783"/>
      <c r="GM7475" s="783"/>
      <c r="GN7475" s="783"/>
      <c r="GO7475" s="783"/>
      <c r="GP7475" s="783"/>
      <c r="GQ7475" s="783"/>
      <c r="GR7475" s="783"/>
      <c r="GS7475" s="783"/>
      <c r="GT7475" s="783"/>
      <c r="GU7475" s="783"/>
      <c r="GV7475" s="783"/>
      <c r="GW7475" s="783"/>
      <c r="GX7475" s="783"/>
      <c r="GY7475" s="783"/>
      <c r="GZ7475" s="783"/>
      <c r="HA7475" s="783"/>
      <c r="HB7475" s="783"/>
      <c r="HC7475" s="783"/>
      <c r="HD7475" s="783"/>
      <c r="HE7475" s="783"/>
      <c r="HF7475" s="783"/>
      <c r="HG7475" s="783"/>
      <c r="HH7475" s="783"/>
      <c r="HI7475" s="783"/>
      <c r="HJ7475" s="783"/>
      <c r="HK7475" s="783"/>
      <c r="HL7475" s="783"/>
      <c r="HM7475" s="783"/>
      <c r="HN7475" s="783"/>
      <c r="HO7475" s="783"/>
      <c r="HP7475" s="783"/>
      <c r="HQ7475" s="783"/>
      <c r="HR7475" s="783"/>
      <c r="HS7475" s="783"/>
      <c r="HT7475" s="783"/>
      <c r="HU7475" s="783"/>
      <c r="HV7475" s="783"/>
      <c r="HW7475" s="783"/>
    </row>
    <row r="7476" spans="1:231" s="792" customFormat="1" ht="20.25">
      <c r="A7476" s="1">
        <v>7</v>
      </c>
      <c r="B7476" s="786" t="s">
        <v>8616</v>
      </c>
      <c r="C7476" s="785" t="s">
        <v>8617</v>
      </c>
      <c r="D7476" s="780" t="s">
        <v>1808</v>
      </c>
      <c r="E7476" s="781">
        <f t="shared" si="469"/>
        <v>0</v>
      </c>
      <c r="F7476" s="790"/>
      <c r="G7476" s="790"/>
      <c r="H7476" s="790"/>
      <c r="I7476" s="783"/>
      <c r="J7476" s="783"/>
      <c r="K7476" s="783"/>
      <c r="L7476" s="783"/>
      <c r="M7476" s="783"/>
      <c r="N7476" s="783"/>
      <c r="O7476" s="783"/>
      <c r="P7476" s="783"/>
      <c r="Q7476" s="783"/>
      <c r="R7476" s="783"/>
      <c r="S7476" s="783"/>
      <c r="T7476" s="783"/>
      <c r="U7476" s="783"/>
      <c r="V7476" s="783"/>
      <c r="W7476" s="783"/>
      <c r="X7476" s="783"/>
      <c r="Y7476" s="783"/>
      <c r="Z7476" s="783"/>
      <c r="AA7476" s="783"/>
      <c r="AB7476" s="783"/>
      <c r="AC7476" s="783"/>
      <c r="AD7476" s="783"/>
      <c r="AE7476" s="783"/>
      <c r="AF7476" s="783"/>
      <c r="AG7476" s="783"/>
      <c r="AH7476" s="783"/>
      <c r="AI7476" s="783"/>
      <c r="AJ7476" s="783"/>
      <c r="AK7476" s="783"/>
      <c r="AL7476" s="783"/>
      <c r="AM7476" s="783"/>
      <c r="AN7476" s="783"/>
      <c r="AO7476" s="783"/>
      <c r="AP7476" s="783"/>
      <c r="AQ7476" s="783"/>
      <c r="AR7476" s="783"/>
      <c r="AS7476" s="783"/>
      <c r="AT7476" s="783"/>
      <c r="AU7476" s="783"/>
      <c r="AV7476" s="783"/>
      <c r="AW7476" s="783"/>
      <c r="AX7476" s="783"/>
      <c r="AY7476" s="783"/>
      <c r="AZ7476" s="783"/>
      <c r="BA7476" s="783"/>
      <c r="BB7476" s="783"/>
      <c r="BC7476" s="783"/>
      <c r="BD7476" s="783"/>
      <c r="BE7476" s="783"/>
      <c r="BF7476" s="783"/>
      <c r="BG7476" s="783"/>
      <c r="BH7476" s="783"/>
      <c r="BI7476" s="783"/>
      <c r="BJ7476" s="783"/>
      <c r="BK7476" s="783"/>
      <c r="BL7476" s="783"/>
      <c r="BM7476" s="783"/>
      <c r="BN7476" s="783"/>
      <c r="BO7476" s="783"/>
      <c r="BP7476" s="783"/>
      <c r="BQ7476" s="783"/>
      <c r="BR7476" s="783"/>
      <c r="BS7476" s="783"/>
      <c r="BT7476" s="783"/>
      <c r="BU7476" s="783"/>
      <c r="BV7476" s="783"/>
      <c r="BW7476" s="783"/>
      <c r="BX7476" s="783"/>
      <c r="BY7476" s="783"/>
      <c r="BZ7476" s="783"/>
      <c r="CA7476" s="783"/>
      <c r="CB7476" s="783"/>
      <c r="CC7476" s="783"/>
      <c r="CD7476" s="783"/>
      <c r="CE7476" s="783"/>
      <c r="CF7476" s="783"/>
      <c r="CG7476" s="783"/>
      <c r="CH7476" s="783"/>
      <c r="CI7476" s="783"/>
      <c r="CJ7476" s="783"/>
      <c r="CK7476" s="783"/>
      <c r="CL7476" s="783"/>
      <c r="CM7476" s="783"/>
      <c r="CN7476" s="783"/>
      <c r="CO7476" s="783"/>
      <c r="CP7476" s="783"/>
      <c r="CQ7476" s="783"/>
      <c r="CR7476" s="783"/>
      <c r="CS7476" s="783"/>
      <c r="CT7476" s="783"/>
      <c r="CU7476" s="783"/>
      <c r="CV7476" s="783"/>
      <c r="CW7476" s="783"/>
      <c r="CX7476" s="783"/>
      <c r="CY7476" s="783"/>
      <c r="CZ7476" s="783"/>
      <c r="DA7476" s="783"/>
      <c r="DB7476" s="783"/>
      <c r="DC7476" s="783"/>
      <c r="DD7476" s="783"/>
      <c r="DE7476" s="783"/>
      <c r="DF7476" s="783"/>
      <c r="DG7476" s="783"/>
      <c r="DH7476" s="783"/>
      <c r="DI7476" s="783"/>
      <c r="DJ7476" s="783"/>
      <c r="DK7476" s="783"/>
      <c r="DL7476" s="783"/>
      <c r="DM7476" s="783"/>
      <c r="DN7476" s="783"/>
      <c r="DO7476" s="783"/>
      <c r="DP7476" s="783"/>
      <c r="DQ7476" s="783"/>
      <c r="DR7476" s="783"/>
      <c r="DS7476" s="783"/>
      <c r="DT7476" s="783"/>
      <c r="DU7476" s="783"/>
      <c r="DV7476" s="783"/>
      <c r="DW7476" s="783"/>
      <c r="DX7476" s="783"/>
      <c r="DY7476" s="783"/>
      <c r="DZ7476" s="783"/>
      <c r="EA7476" s="783"/>
      <c r="EB7476" s="783"/>
      <c r="EC7476" s="783"/>
      <c r="ED7476" s="783"/>
      <c r="EE7476" s="783"/>
      <c r="EF7476" s="783"/>
      <c r="EG7476" s="783"/>
      <c r="EH7476" s="783"/>
      <c r="EI7476" s="783"/>
      <c r="EJ7476" s="783"/>
      <c r="EK7476" s="783"/>
      <c r="EL7476" s="783"/>
      <c r="EM7476" s="783"/>
      <c r="EN7476" s="783"/>
      <c r="EO7476" s="783"/>
      <c r="EP7476" s="783"/>
      <c r="EQ7476" s="783"/>
      <c r="ER7476" s="783"/>
      <c r="ES7476" s="783"/>
      <c r="ET7476" s="783"/>
      <c r="EU7476" s="783"/>
      <c r="EV7476" s="783"/>
      <c r="EW7476" s="783"/>
      <c r="EX7476" s="783"/>
      <c r="EY7476" s="783"/>
      <c r="EZ7476" s="783"/>
      <c r="FA7476" s="783"/>
      <c r="FB7476" s="783"/>
      <c r="FC7476" s="783"/>
      <c r="FD7476" s="783"/>
      <c r="FE7476" s="783"/>
      <c r="FF7476" s="783"/>
      <c r="FG7476" s="783"/>
      <c r="FH7476" s="783"/>
      <c r="FI7476" s="783"/>
      <c r="FJ7476" s="783"/>
      <c r="FK7476" s="783"/>
      <c r="FL7476" s="783"/>
      <c r="FM7476" s="783"/>
      <c r="FN7476" s="783"/>
      <c r="FO7476" s="783"/>
      <c r="FP7476" s="783"/>
      <c r="FQ7476" s="783"/>
      <c r="FR7476" s="783"/>
      <c r="FS7476" s="783"/>
      <c r="FT7476" s="783"/>
      <c r="FU7476" s="783"/>
      <c r="FV7476" s="783"/>
      <c r="FW7476" s="783"/>
      <c r="FX7476" s="783"/>
      <c r="FY7476" s="783"/>
      <c r="FZ7476" s="783"/>
      <c r="GA7476" s="783"/>
      <c r="GB7476" s="783"/>
      <c r="GC7476" s="783"/>
      <c r="GD7476" s="783"/>
      <c r="GE7476" s="783"/>
      <c r="GF7476" s="783"/>
      <c r="GG7476" s="783"/>
      <c r="GH7476" s="783"/>
      <c r="GI7476" s="783"/>
      <c r="GJ7476" s="783"/>
      <c r="GK7476" s="783"/>
      <c r="GL7476" s="783"/>
      <c r="GM7476" s="783"/>
      <c r="GN7476" s="783"/>
      <c r="GO7476" s="783"/>
      <c r="GP7476" s="783"/>
      <c r="GQ7476" s="783"/>
      <c r="GR7476" s="783"/>
      <c r="GS7476" s="783"/>
      <c r="GT7476" s="783"/>
      <c r="GU7476" s="783"/>
      <c r="GV7476" s="783"/>
      <c r="GW7476" s="783"/>
      <c r="GX7476" s="783"/>
      <c r="GY7476" s="783"/>
      <c r="GZ7476" s="783"/>
      <c r="HA7476" s="783"/>
      <c r="HB7476" s="783"/>
      <c r="HC7476" s="783"/>
      <c r="HD7476" s="783"/>
      <c r="HE7476" s="783"/>
      <c r="HF7476" s="783"/>
      <c r="HG7476" s="783"/>
      <c r="HH7476" s="783"/>
      <c r="HI7476" s="783"/>
      <c r="HJ7476" s="783"/>
      <c r="HK7476" s="783"/>
      <c r="HL7476" s="783"/>
      <c r="HM7476" s="783"/>
      <c r="HN7476" s="783"/>
      <c r="HO7476" s="783"/>
      <c r="HP7476" s="783"/>
      <c r="HQ7476" s="783"/>
      <c r="HR7476" s="783"/>
      <c r="HS7476" s="783"/>
      <c r="HT7476" s="783"/>
      <c r="HU7476" s="783"/>
      <c r="HV7476" s="783"/>
      <c r="HW7476" s="783"/>
    </row>
    <row r="7477" spans="1:231" s="792" customFormat="1" ht="20.25">
      <c r="A7477" s="1">
        <v>8</v>
      </c>
      <c r="B7477" s="778" t="s">
        <v>8618</v>
      </c>
      <c r="C7477" s="785"/>
      <c r="D7477" s="780" t="s">
        <v>1808</v>
      </c>
      <c r="E7477" s="781">
        <f t="shared" si="469"/>
        <v>0</v>
      </c>
      <c r="F7477" s="790"/>
      <c r="G7477" s="790"/>
      <c r="H7477" s="790"/>
      <c r="I7477" s="783"/>
      <c r="J7477" s="783"/>
      <c r="K7477" s="783"/>
      <c r="L7477" s="783"/>
      <c r="M7477" s="783"/>
      <c r="N7477" s="783"/>
      <c r="O7477" s="783"/>
      <c r="P7477" s="783"/>
      <c r="Q7477" s="783"/>
      <c r="R7477" s="783"/>
      <c r="S7477" s="783"/>
      <c r="T7477" s="783"/>
      <c r="U7477" s="783"/>
      <c r="V7477" s="783"/>
      <c r="W7477" s="783"/>
      <c r="X7477" s="783"/>
      <c r="Y7477" s="783"/>
      <c r="Z7477" s="783"/>
      <c r="AA7477" s="783"/>
      <c r="AB7477" s="783"/>
      <c r="AC7477" s="783"/>
      <c r="AD7477" s="783"/>
      <c r="AE7477" s="783"/>
      <c r="AF7477" s="783"/>
      <c r="AG7477" s="783"/>
      <c r="AH7477" s="783"/>
      <c r="AI7477" s="783"/>
      <c r="AJ7477" s="783"/>
      <c r="AK7477" s="783"/>
      <c r="AL7477" s="783"/>
      <c r="AM7477" s="783"/>
      <c r="AN7477" s="783"/>
      <c r="AO7477" s="783"/>
      <c r="AP7477" s="783"/>
      <c r="AQ7477" s="783"/>
      <c r="AR7477" s="783"/>
      <c r="AS7477" s="783"/>
      <c r="AT7477" s="783"/>
      <c r="AU7477" s="783"/>
      <c r="AV7477" s="783"/>
      <c r="AW7477" s="783"/>
      <c r="AX7477" s="783"/>
      <c r="AY7477" s="783"/>
      <c r="AZ7477" s="783"/>
      <c r="BA7477" s="783"/>
      <c r="BB7477" s="783"/>
      <c r="BC7477" s="783"/>
      <c r="BD7477" s="783"/>
      <c r="BE7477" s="783"/>
      <c r="BF7477" s="783"/>
      <c r="BG7477" s="783"/>
      <c r="BH7477" s="783"/>
      <c r="BI7477" s="783"/>
      <c r="BJ7477" s="783"/>
      <c r="BK7477" s="783"/>
      <c r="BL7477" s="783"/>
      <c r="BM7477" s="783"/>
      <c r="BN7477" s="783"/>
      <c r="BO7477" s="783"/>
      <c r="BP7477" s="783"/>
      <c r="BQ7477" s="783"/>
      <c r="BR7477" s="783"/>
      <c r="BS7477" s="783"/>
      <c r="BT7477" s="783"/>
      <c r="BU7477" s="783"/>
      <c r="BV7477" s="783"/>
      <c r="BW7477" s="783"/>
      <c r="BX7477" s="783"/>
      <c r="BY7477" s="783"/>
      <c r="BZ7477" s="783"/>
      <c r="CA7477" s="783"/>
      <c r="CB7477" s="783"/>
      <c r="CC7477" s="783"/>
      <c r="CD7477" s="783"/>
      <c r="CE7477" s="783"/>
      <c r="CF7477" s="783"/>
      <c r="CG7477" s="783"/>
      <c r="CH7477" s="783"/>
      <c r="CI7477" s="783"/>
      <c r="CJ7477" s="783"/>
      <c r="CK7477" s="783"/>
      <c r="CL7477" s="783"/>
      <c r="CM7477" s="783"/>
      <c r="CN7477" s="783"/>
      <c r="CO7477" s="783"/>
      <c r="CP7477" s="783"/>
      <c r="CQ7477" s="783"/>
      <c r="CR7477" s="783"/>
      <c r="CS7477" s="783"/>
      <c r="CT7477" s="783"/>
      <c r="CU7477" s="783"/>
      <c r="CV7477" s="783"/>
      <c r="CW7477" s="783"/>
      <c r="CX7477" s="783"/>
      <c r="CY7477" s="783"/>
      <c r="CZ7477" s="783"/>
      <c r="DA7477" s="783"/>
      <c r="DB7477" s="783"/>
      <c r="DC7477" s="783"/>
      <c r="DD7477" s="783"/>
      <c r="DE7477" s="783"/>
      <c r="DF7477" s="783"/>
      <c r="DG7477" s="783"/>
      <c r="DH7477" s="783"/>
      <c r="DI7477" s="783"/>
      <c r="DJ7477" s="783"/>
      <c r="DK7477" s="783"/>
      <c r="DL7477" s="783"/>
      <c r="DM7477" s="783"/>
      <c r="DN7477" s="783"/>
      <c r="DO7477" s="783"/>
      <c r="DP7477" s="783"/>
      <c r="DQ7477" s="783"/>
      <c r="DR7477" s="783"/>
      <c r="DS7477" s="783"/>
      <c r="DT7477" s="783"/>
      <c r="DU7477" s="783"/>
      <c r="DV7477" s="783"/>
      <c r="DW7477" s="783"/>
      <c r="DX7477" s="783"/>
      <c r="DY7477" s="783"/>
      <c r="DZ7477" s="783"/>
      <c r="EA7477" s="783"/>
      <c r="EB7477" s="783"/>
      <c r="EC7477" s="783"/>
      <c r="ED7477" s="783"/>
      <c r="EE7477" s="783"/>
      <c r="EF7477" s="783"/>
      <c r="EG7477" s="783"/>
      <c r="EH7477" s="783"/>
      <c r="EI7477" s="783"/>
      <c r="EJ7477" s="783"/>
      <c r="EK7477" s="783"/>
      <c r="EL7477" s="783"/>
      <c r="EM7477" s="783"/>
      <c r="EN7477" s="783"/>
      <c r="EO7477" s="783"/>
      <c r="EP7477" s="783"/>
      <c r="EQ7477" s="783"/>
      <c r="ER7477" s="783"/>
      <c r="ES7477" s="783"/>
      <c r="ET7477" s="783"/>
      <c r="EU7477" s="783"/>
      <c r="EV7477" s="783"/>
      <c r="EW7477" s="783"/>
      <c r="EX7477" s="783"/>
      <c r="EY7477" s="783"/>
      <c r="EZ7477" s="783"/>
      <c r="FA7477" s="783"/>
      <c r="FB7477" s="783"/>
      <c r="FC7477" s="783"/>
      <c r="FD7477" s="783"/>
      <c r="FE7477" s="783"/>
      <c r="FF7477" s="783"/>
      <c r="FG7477" s="783"/>
      <c r="FH7477" s="783"/>
      <c r="FI7477" s="783"/>
      <c r="FJ7477" s="783"/>
      <c r="FK7477" s="783"/>
      <c r="FL7477" s="783"/>
      <c r="FM7477" s="783"/>
      <c r="FN7477" s="783"/>
      <c r="FO7477" s="783"/>
      <c r="FP7477" s="783"/>
      <c r="FQ7477" s="783"/>
      <c r="FR7477" s="783"/>
      <c r="FS7477" s="783"/>
      <c r="FT7477" s="783"/>
      <c r="FU7477" s="783"/>
      <c r="FV7477" s="783"/>
      <c r="FW7477" s="783"/>
      <c r="FX7477" s="783"/>
      <c r="FY7477" s="783"/>
      <c r="FZ7477" s="783"/>
      <c r="GA7477" s="783"/>
      <c r="GB7477" s="783"/>
      <c r="GC7477" s="783"/>
      <c r="GD7477" s="783"/>
      <c r="GE7477" s="783"/>
      <c r="GF7477" s="783"/>
      <c r="GG7477" s="783"/>
      <c r="GH7477" s="783"/>
      <c r="GI7477" s="783"/>
      <c r="GJ7477" s="783"/>
      <c r="GK7477" s="783"/>
      <c r="GL7477" s="783"/>
      <c r="GM7477" s="783"/>
      <c r="GN7477" s="783"/>
      <c r="GO7477" s="783"/>
      <c r="GP7477" s="783"/>
      <c r="GQ7477" s="783"/>
      <c r="GR7477" s="783"/>
      <c r="GS7477" s="783"/>
      <c r="GT7477" s="783"/>
      <c r="GU7477" s="783"/>
      <c r="GV7477" s="783"/>
      <c r="GW7477" s="783"/>
      <c r="GX7477" s="783"/>
      <c r="GY7477" s="783"/>
      <c r="GZ7477" s="783"/>
      <c r="HA7477" s="783"/>
      <c r="HB7477" s="783"/>
      <c r="HC7477" s="783"/>
      <c r="HD7477" s="783"/>
      <c r="HE7477" s="783"/>
      <c r="HF7477" s="783"/>
      <c r="HG7477" s="783"/>
      <c r="HH7477" s="783"/>
      <c r="HI7477" s="783"/>
      <c r="HJ7477" s="783"/>
      <c r="HK7477" s="783"/>
      <c r="HL7477" s="783"/>
      <c r="HM7477" s="783"/>
      <c r="HN7477" s="783"/>
      <c r="HO7477" s="783"/>
      <c r="HP7477" s="783"/>
      <c r="HQ7477" s="783"/>
      <c r="HR7477" s="783"/>
      <c r="HS7477" s="783"/>
      <c r="HT7477" s="783"/>
      <c r="HU7477" s="783"/>
      <c r="HV7477" s="783"/>
      <c r="HW7477" s="783"/>
    </row>
    <row r="7478" spans="1:231" s="792" customFormat="1" ht="20.25">
      <c r="A7478" s="1">
        <v>9</v>
      </c>
      <c r="B7478" s="786" t="s">
        <v>8619</v>
      </c>
      <c r="C7478" s="785"/>
      <c r="D7478" s="780" t="s">
        <v>1808</v>
      </c>
      <c r="E7478" s="781">
        <f t="shared" si="469"/>
        <v>0</v>
      </c>
      <c r="F7478" s="790"/>
      <c r="G7478" s="790"/>
      <c r="H7478" s="790"/>
      <c r="I7478" s="783"/>
      <c r="J7478" s="783"/>
      <c r="K7478" s="783"/>
      <c r="L7478" s="783"/>
      <c r="M7478" s="783"/>
      <c r="N7478" s="783"/>
      <c r="O7478" s="783"/>
      <c r="P7478" s="783"/>
      <c r="Q7478" s="783"/>
      <c r="R7478" s="783"/>
      <c r="S7478" s="783"/>
      <c r="T7478" s="783"/>
      <c r="U7478" s="783"/>
      <c r="V7478" s="783"/>
      <c r="W7478" s="783"/>
      <c r="X7478" s="783"/>
      <c r="Y7478" s="783"/>
      <c r="Z7478" s="783"/>
      <c r="AA7478" s="783"/>
      <c r="AB7478" s="783"/>
      <c r="AC7478" s="783"/>
      <c r="AD7478" s="783"/>
      <c r="AE7478" s="783"/>
      <c r="AF7478" s="783"/>
      <c r="AG7478" s="783"/>
      <c r="AH7478" s="783"/>
      <c r="AI7478" s="783"/>
      <c r="AJ7478" s="783"/>
      <c r="AK7478" s="783"/>
      <c r="AL7478" s="783"/>
      <c r="AM7478" s="783"/>
      <c r="AN7478" s="783"/>
      <c r="AO7478" s="783"/>
      <c r="AP7478" s="783"/>
      <c r="AQ7478" s="783"/>
      <c r="AR7478" s="783"/>
      <c r="AS7478" s="783"/>
      <c r="AT7478" s="783"/>
      <c r="AU7478" s="783"/>
      <c r="AV7478" s="783"/>
      <c r="AW7478" s="783"/>
      <c r="AX7478" s="783"/>
      <c r="AY7478" s="783"/>
      <c r="AZ7478" s="783"/>
      <c r="BA7478" s="783"/>
      <c r="BB7478" s="783"/>
      <c r="BC7478" s="783"/>
      <c r="BD7478" s="783"/>
      <c r="BE7478" s="783"/>
      <c r="BF7478" s="783"/>
      <c r="BG7478" s="783"/>
      <c r="BH7478" s="783"/>
      <c r="BI7478" s="783"/>
      <c r="BJ7478" s="783"/>
      <c r="BK7478" s="783"/>
      <c r="BL7478" s="783"/>
      <c r="BM7478" s="783"/>
      <c r="BN7478" s="783"/>
      <c r="BO7478" s="783"/>
      <c r="BP7478" s="783"/>
      <c r="BQ7478" s="783"/>
      <c r="BR7478" s="783"/>
      <c r="BS7478" s="783"/>
      <c r="BT7478" s="783"/>
      <c r="BU7478" s="783"/>
      <c r="BV7478" s="783"/>
      <c r="BW7478" s="783"/>
      <c r="BX7478" s="783"/>
      <c r="BY7478" s="783"/>
      <c r="BZ7478" s="783"/>
      <c r="CA7478" s="783"/>
      <c r="CB7478" s="783"/>
      <c r="CC7478" s="783"/>
      <c r="CD7478" s="783"/>
      <c r="CE7478" s="783"/>
      <c r="CF7478" s="783"/>
      <c r="CG7478" s="783"/>
      <c r="CH7478" s="783"/>
      <c r="CI7478" s="783"/>
      <c r="CJ7478" s="783"/>
      <c r="CK7478" s="783"/>
      <c r="CL7478" s="783"/>
      <c r="CM7478" s="783"/>
      <c r="CN7478" s="783"/>
      <c r="CO7478" s="783"/>
      <c r="CP7478" s="783"/>
      <c r="CQ7478" s="783"/>
      <c r="CR7478" s="783"/>
      <c r="CS7478" s="783"/>
      <c r="CT7478" s="783"/>
      <c r="CU7478" s="783"/>
      <c r="CV7478" s="783"/>
      <c r="CW7478" s="783"/>
      <c r="CX7478" s="783"/>
      <c r="CY7478" s="783"/>
      <c r="CZ7478" s="783"/>
      <c r="DA7478" s="783"/>
      <c r="DB7478" s="783"/>
      <c r="DC7478" s="783"/>
      <c r="DD7478" s="783"/>
      <c r="DE7478" s="783"/>
      <c r="DF7478" s="783"/>
      <c r="DG7478" s="783"/>
      <c r="DH7478" s="783"/>
      <c r="DI7478" s="783"/>
      <c r="DJ7478" s="783"/>
      <c r="DK7478" s="783"/>
      <c r="DL7478" s="783"/>
      <c r="DM7478" s="783"/>
      <c r="DN7478" s="783"/>
      <c r="DO7478" s="783"/>
      <c r="DP7478" s="783"/>
      <c r="DQ7478" s="783"/>
      <c r="DR7478" s="783"/>
      <c r="DS7478" s="783"/>
      <c r="DT7478" s="783"/>
      <c r="DU7478" s="783"/>
      <c r="DV7478" s="783"/>
      <c r="DW7478" s="783"/>
      <c r="DX7478" s="783"/>
      <c r="DY7478" s="783"/>
      <c r="DZ7478" s="783"/>
      <c r="EA7478" s="783"/>
      <c r="EB7478" s="783"/>
      <c r="EC7478" s="783"/>
      <c r="ED7478" s="783"/>
      <c r="EE7478" s="783"/>
      <c r="EF7478" s="783"/>
      <c r="EG7478" s="783"/>
      <c r="EH7478" s="783"/>
      <c r="EI7478" s="783"/>
      <c r="EJ7478" s="783"/>
      <c r="EK7478" s="783"/>
      <c r="EL7478" s="783"/>
      <c r="EM7478" s="783"/>
      <c r="EN7478" s="783"/>
      <c r="EO7478" s="783"/>
      <c r="EP7478" s="783"/>
      <c r="EQ7478" s="783"/>
      <c r="ER7478" s="783"/>
      <c r="ES7478" s="783"/>
      <c r="ET7478" s="783"/>
      <c r="EU7478" s="783"/>
      <c r="EV7478" s="783"/>
      <c r="EW7478" s="783"/>
      <c r="EX7478" s="783"/>
      <c r="EY7478" s="783"/>
      <c r="EZ7478" s="783"/>
      <c r="FA7478" s="783"/>
      <c r="FB7478" s="783"/>
      <c r="FC7478" s="783"/>
      <c r="FD7478" s="783"/>
      <c r="FE7478" s="783"/>
      <c r="FF7478" s="783"/>
      <c r="FG7478" s="783"/>
      <c r="FH7478" s="783"/>
      <c r="FI7478" s="783"/>
      <c r="FJ7478" s="783"/>
      <c r="FK7478" s="783"/>
      <c r="FL7478" s="783"/>
      <c r="FM7478" s="783"/>
      <c r="FN7478" s="783"/>
      <c r="FO7478" s="783"/>
      <c r="FP7478" s="783"/>
      <c r="FQ7478" s="783"/>
      <c r="FR7478" s="783"/>
      <c r="FS7478" s="783"/>
      <c r="FT7478" s="783"/>
      <c r="FU7478" s="783"/>
      <c r="FV7478" s="783"/>
      <c r="FW7478" s="783"/>
      <c r="FX7478" s="783"/>
      <c r="FY7478" s="783"/>
      <c r="FZ7478" s="783"/>
      <c r="GA7478" s="783"/>
      <c r="GB7478" s="783"/>
      <c r="GC7478" s="783"/>
      <c r="GD7478" s="783"/>
      <c r="GE7478" s="783"/>
      <c r="GF7478" s="783"/>
      <c r="GG7478" s="783"/>
      <c r="GH7478" s="783"/>
      <c r="GI7478" s="783"/>
      <c r="GJ7478" s="783"/>
      <c r="GK7478" s="783"/>
      <c r="GL7478" s="783"/>
      <c r="GM7478" s="783"/>
      <c r="GN7478" s="783"/>
      <c r="GO7478" s="783"/>
      <c r="GP7478" s="783"/>
      <c r="GQ7478" s="783"/>
      <c r="GR7478" s="783"/>
      <c r="GS7478" s="783"/>
      <c r="GT7478" s="783"/>
      <c r="GU7478" s="783"/>
      <c r="GV7478" s="783"/>
      <c r="GW7478" s="783"/>
      <c r="GX7478" s="783"/>
      <c r="GY7478" s="783"/>
      <c r="GZ7478" s="783"/>
      <c r="HA7478" s="783"/>
      <c r="HB7478" s="783"/>
      <c r="HC7478" s="783"/>
      <c r="HD7478" s="783"/>
      <c r="HE7478" s="783"/>
      <c r="HF7478" s="783"/>
      <c r="HG7478" s="783"/>
      <c r="HH7478" s="783"/>
      <c r="HI7478" s="783"/>
      <c r="HJ7478" s="783"/>
      <c r="HK7478" s="783"/>
      <c r="HL7478" s="783"/>
      <c r="HM7478" s="783"/>
      <c r="HN7478" s="783"/>
      <c r="HO7478" s="783"/>
      <c r="HP7478" s="783"/>
      <c r="HQ7478" s="783"/>
      <c r="HR7478" s="783"/>
      <c r="HS7478" s="783"/>
      <c r="HT7478" s="783"/>
      <c r="HU7478" s="783"/>
      <c r="HV7478" s="783"/>
      <c r="HW7478" s="783"/>
    </row>
    <row r="7479" spans="1:231" s="792" customFormat="1" ht="20.25">
      <c r="A7479" s="1">
        <v>10</v>
      </c>
      <c r="B7479" s="788" t="s">
        <v>8620</v>
      </c>
      <c r="C7479" s="789" t="s">
        <v>8621</v>
      </c>
      <c r="D7479" s="780" t="s">
        <v>1808</v>
      </c>
      <c r="E7479" s="781">
        <f t="shared" si="469"/>
        <v>0</v>
      </c>
      <c r="F7479" s="790"/>
      <c r="G7479" s="790"/>
      <c r="H7479" s="790"/>
      <c r="I7479" s="783"/>
      <c r="J7479" s="783"/>
      <c r="K7479" s="783"/>
      <c r="L7479" s="783"/>
      <c r="M7479" s="783"/>
      <c r="N7479" s="783"/>
      <c r="O7479" s="783"/>
      <c r="P7479" s="783"/>
      <c r="Q7479" s="783"/>
      <c r="R7479" s="783"/>
      <c r="S7479" s="783"/>
      <c r="T7479" s="783"/>
      <c r="U7479" s="783"/>
      <c r="V7479" s="783"/>
      <c r="W7479" s="783"/>
      <c r="X7479" s="783"/>
      <c r="Y7479" s="783"/>
      <c r="Z7479" s="783"/>
      <c r="AA7479" s="783"/>
      <c r="AB7479" s="783"/>
      <c r="AC7479" s="783"/>
      <c r="AD7479" s="783"/>
      <c r="AE7479" s="783"/>
      <c r="AF7479" s="783"/>
      <c r="AG7479" s="783"/>
      <c r="AH7479" s="783"/>
      <c r="AI7479" s="783"/>
      <c r="AJ7479" s="783"/>
      <c r="AK7479" s="783"/>
      <c r="AL7479" s="783"/>
      <c r="AM7479" s="783"/>
      <c r="AN7479" s="783"/>
      <c r="AO7479" s="783"/>
      <c r="AP7479" s="783"/>
      <c r="AQ7479" s="783"/>
      <c r="AR7479" s="783"/>
      <c r="AS7479" s="783"/>
      <c r="AT7479" s="783"/>
      <c r="AU7479" s="783"/>
      <c r="AV7479" s="783"/>
      <c r="AW7479" s="783"/>
      <c r="AX7479" s="783"/>
      <c r="AY7479" s="783"/>
      <c r="AZ7479" s="783"/>
      <c r="BA7479" s="783"/>
      <c r="BB7479" s="783"/>
      <c r="BC7479" s="783"/>
      <c r="BD7479" s="783"/>
      <c r="BE7479" s="783"/>
      <c r="BF7479" s="783"/>
      <c r="BG7479" s="783"/>
      <c r="BH7479" s="783"/>
      <c r="BI7479" s="783"/>
      <c r="BJ7479" s="783"/>
      <c r="BK7479" s="783"/>
      <c r="BL7479" s="783"/>
      <c r="BM7479" s="783"/>
      <c r="BN7479" s="783"/>
      <c r="BO7479" s="783"/>
      <c r="BP7479" s="783"/>
      <c r="BQ7479" s="783"/>
      <c r="BR7479" s="783"/>
      <c r="BS7479" s="783"/>
      <c r="BT7479" s="783"/>
      <c r="BU7479" s="783"/>
      <c r="BV7479" s="783"/>
      <c r="BW7479" s="783"/>
      <c r="BX7479" s="783"/>
      <c r="BY7479" s="783"/>
      <c r="BZ7479" s="783"/>
      <c r="CA7479" s="783"/>
      <c r="CB7479" s="783"/>
      <c r="CC7479" s="783"/>
      <c r="CD7479" s="783"/>
      <c r="CE7479" s="783"/>
      <c r="CF7479" s="783"/>
      <c r="CG7479" s="783"/>
      <c r="CH7479" s="783"/>
      <c r="CI7479" s="783"/>
      <c r="CJ7479" s="783"/>
      <c r="CK7479" s="783"/>
      <c r="CL7479" s="783"/>
      <c r="CM7479" s="783"/>
      <c r="CN7479" s="783"/>
      <c r="CO7479" s="783"/>
      <c r="CP7479" s="783"/>
      <c r="CQ7479" s="783"/>
      <c r="CR7479" s="783"/>
      <c r="CS7479" s="783"/>
      <c r="CT7479" s="783"/>
      <c r="CU7479" s="783"/>
      <c r="CV7479" s="783"/>
      <c r="CW7479" s="783"/>
      <c r="CX7479" s="783"/>
      <c r="CY7479" s="783"/>
      <c r="CZ7479" s="783"/>
      <c r="DA7479" s="783"/>
      <c r="DB7479" s="783"/>
      <c r="DC7479" s="783"/>
      <c r="DD7479" s="783"/>
      <c r="DE7479" s="783"/>
      <c r="DF7479" s="783"/>
      <c r="DG7479" s="783"/>
      <c r="DH7479" s="783"/>
      <c r="DI7479" s="783"/>
      <c r="DJ7479" s="783"/>
      <c r="DK7479" s="783"/>
      <c r="DL7479" s="783"/>
      <c r="DM7479" s="783"/>
      <c r="DN7479" s="783"/>
      <c r="DO7479" s="783"/>
      <c r="DP7479" s="783"/>
      <c r="DQ7479" s="783"/>
      <c r="DR7479" s="783"/>
      <c r="DS7479" s="783"/>
      <c r="DT7479" s="783"/>
      <c r="DU7479" s="783"/>
      <c r="DV7479" s="783"/>
      <c r="DW7479" s="783"/>
      <c r="DX7479" s="783"/>
      <c r="DY7479" s="783"/>
      <c r="DZ7479" s="783"/>
      <c r="EA7479" s="783"/>
      <c r="EB7479" s="783"/>
      <c r="EC7479" s="783"/>
      <c r="ED7479" s="783"/>
      <c r="EE7479" s="783"/>
      <c r="EF7479" s="783"/>
      <c r="EG7479" s="783"/>
      <c r="EH7479" s="783"/>
      <c r="EI7479" s="783"/>
      <c r="EJ7479" s="783"/>
      <c r="EK7479" s="783"/>
      <c r="EL7479" s="783"/>
      <c r="EM7479" s="783"/>
      <c r="EN7479" s="783"/>
      <c r="EO7479" s="783"/>
      <c r="EP7479" s="783"/>
      <c r="EQ7479" s="783"/>
      <c r="ER7479" s="783"/>
      <c r="ES7479" s="783"/>
      <c r="ET7479" s="783"/>
      <c r="EU7479" s="783"/>
      <c r="EV7479" s="783"/>
      <c r="EW7479" s="783"/>
      <c r="EX7479" s="783"/>
      <c r="EY7479" s="783"/>
      <c r="EZ7479" s="783"/>
      <c r="FA7479" s="783"/>
      <c r="FB7479" s="783"/>
      <c r="FC7479" s="783"/>
      <c r="FD7479" s="783"/>
      <c r="FE7479" s="783"/>
      <c r="FF7479" s="783"/>
      <c r="FG7479" s="783"/>
      <c r="FH7479" s="783"/>
      <c r="FI7479" s="783"/>
      <c r="FJ7479" s="783"/>
      <c r="FK7479" s="783"/>
      <c r="FL7479" s="783"/>
      <c r="FM7479" s="783"/>
      <c r="FN7479" s="783"/>
      <c r="FO7479" s="783"/>
      <c r="FP7479" s="783"/>
      <c r="FQ7479" s="783"/>
      <c r="FR7479" s="783"/>
      <c r="FS7479" s="783"/>
      <c r="FT7479" s="783"/>
      <c r="FU7479" s="783"/>
      <c r="FV7479" s="783"/>
      <c r="FW7479" s="783"/>
      <c r="FX7479" s="783"/>
      <c r="FY7479" s="783"/>
      <c r="FZ7479" s="783"/>
      <c r="GA7479" s="783"/>
      <c r="GB7479" s="783"/>
      <c r="GC7479" s="783"/>
      <c r="GD7479" s="783"/>
      <c r="GE7479" s="783"/>
      <c r="GF7479" s="783"/>
      <c r="GG7479" s="783"/>
      <c r="GH7479" s="783"/>
      <c r="GI7479" s="783"/>
      <c r="GJ7479" s="783"/>
      <c r="GK7479" s="783"/>
      <c r="GL7479" s="783"/>
      <c r="GM7479" s="783"/>
      <c r="GN7479" s="783"/>
      <c r="GO7479" s="783"/>
      <c r="GP7479" s="783"/>
      <c r="GQ7479" s="783"/>
      <c r="GR7479" s="783"/>
      <c r="GS7479" s="783"/>
      <c r="GT7479" s="783"/>
      <c r="GU7479" s="783"/>
      <c r="GV7479" s="783"/>
      <c r="GW7479" s="783"/>
      <c r="GX7479" s="783"/>
      <c r="GY7479" s="783"/>
      <c r="GZ7479" s="783"/>
      <c r="HA7479" s="783"/>
      <c r="HB7479" s="783"/>
      <c r="HC7479" s="783"/>
      <c r="HD7479" s="783"/>
      <c r="HE7479" s="783"/>
      <c r="HF7479" s="783"/>
      <c r="HG7479" s="783"/>
      <c r="HH7479" s="783"/>
      <c r="HI7479" s="783"/>
      <c r="HJ7479" s="783"/>
      <c r="HK7479" s="783"/>
      <c r="HL7479" s="783"/>
      <c r="HM7479" s="783"/>
      <c r="HN7479" s="783"/>
      <c r="HO7479" s="783"/>
      <c r="HP7479" s="783"/>
      <c r="HQ7479" s="783"/>
      <c r="HR7479" s="783"/>
      <c r="HS7479" s="783"/>
      <c r="HT7479" s="783"/>
      <c r="HU7479" s="783"/>
      <c r="HV7479" s="783"/>
      <c r="HW7479" s="783"/>
    </row>
    <row r="7480" spans="1:231" s="792" customFormat="1" ht="20.25">
      <c r="A7480" s="1">
        <v>11</v>
      </c>
      <c r="B7480" s="788" t="s">
        <v>8622</v>
      </c>
      <c r="C7480" s="789" t="s">
        <v>8621</v>
      </c>
      <c r="D7480" s="780" t="s">
        <v>1808</v>
      </c>
      <c r="E7480" s="781">
        <f t="shared" si="469"/>
        <v>0</v>
      </c>
      <c r="F7480" s="790"/>
      <c r="G7480" s="790"/>
      <c r="H7480" s="790"/>
      <c r="I7480" s="783"/>
      <c r="J7480" s="783"/>
      <c r="K7480" s="783"/>
      <c r="L7480" s="783"/>
      <c r="M7480" s="783"/>
      <c r="N7480" s="783"/>
      <c r="O7480" s="783"/>
      <c r="P7480" s="783"/>
      <c r="Q7480" s="783"/>
      <c r="R7480" s="783"/>
      <c r="S7480" s="783"/>
      <c r="T7480" s="783"/>
      <c r="U7480" s="783"/>
      <c r="V7480" s="783"/>
      <c r="W7480" s="783"/>
      <c r="X7480" s="783"/>
      <c r="Y7480" s="783"/>
      <c r="Z7480" s="783"/>
      <c r="AA7480" s="783"/>
      <c r="AB7480" s="783"/>
      <c r="AC7480" s="783"/>
      <c r="AD7480" s="783"/>
      <c r="AE7480" s="783"/>
      <c r="AF7480" s="783"/>
      <c r="AG7480" s="783"/>
      <c r="AH7480" s="783"/>
      <c r="AI7480" s="783"/>
      <c r="AJ7480" s="783"/>
      <c r="AK7480" s="783"/>
      <c r="AL7480" s="783"/>
      <c r="AM7480" s="783"/>
      <c r="AN7480" s="783"/>
      <c r="AO7480" s="783"/>
      <c r="AP7480" s="783"/>
      <c r="AQ7480" s="783"/>
      <c r="AR7480" s="783"/>
      <c r="AS7480" s="783"/>
      <c r="AT7480" s="783"/>
      <c r="AU7480" s="783"/>
      <c r="AV7480" s="783"/>
      <c r="AW7480" s="783"/>
      <c r="AX7480" s="783"/>
      <c r="AY7480" s="783"/>
      <c r="AZ7480" s="783"/>
      <c r="BA7480" s="783"/>
      <c r="BB7480" s="783"/>
      <c r="BC7480" s="783"/>
      <c r="BD7480" s="783"/>
      <c r="BE7480" s="783"/>
      <c r="BF7480" s="783"/>
      <c r="BG7480" s="783"/>
      <c r="BH7480" s="783"/>
      <c r="BI7480" s="783"/>
      <c r="BJ7480" s="783"/>
      <c r="BK7480" s="783"/>
      <c r="BL7480" s="783"/>
      <c r="BM7480" s="783"/>
      <c r="BN7480" s="783"/>
      <c r="BO7480" s="783"/>
      <c r="BP7480" s="783"/>
      <c r="BQ7480" s="783"/>
      <c r="BR7480" s="783"/>
      <c r="BS7480" s="783"/>
      <c r="BT7480" s="783"/>
      <c r="BU7480" s="783"/>
      <c r="BV7480" s="783"/>
      <c r="BW7480" s="783"/>
      <c r="BX7480" s="783"/>
      <c r="BY7480" s="783"/>
      <c r="BZ7480" s="783"/>
      <c r="CA7480" s="783"/>
      <c r="CB7480" s="783"/>
      <c r="CC7480" s="783"/>
      <c r="CD7480" s="783"/>
      <c r="CE7480" s="783"/>
      <c r="CF7480" s="783"/>
      <c r="CG7480" s="783"/>
      <c r="CH7480" s="783"/>
      <c r="CI7480" s="783"/>
      <c r="CJ7480" s="783"/>
      <c r="CK7480" s="783"/>
      <c r="CL7480" s="783"/>
      <c r="CM7480" s="783"/>
      <c r="CN7480" s="783"/>
      <c r="CO7480" s="783"/>
      <c r="CP7480" s="783"/>
      <c r="CQ7480" s="783"/>
      <c r="CR7480" s="783"/>
      <c r="CS7480" s="783"/>
      <c r="CT7480" s="783"/>
      <c r="CU7480" s="783"/>
      <c r="CV7480" s="783"/>
      <c r="CW7480" s="783"/>
      <c r="CX7480" s="783"/>
      <c r="CY7480" s="783"/>
      <c r="CZ7480" s="783"/>
      <c r="DA7480" s="783"/>
      <c r="DB7480" s="783"/>
      <c r="DC7480" s="783"/>
      <c r="DD7480" s="783"/>
      <c r="DE7480" s="783"/>
      <c r="DF7480" s="783"/>
      <c r="DG7480" s="783"/>
      <c r="DH7480" s="783"/>
      <c r="DI7480" s="783"/>
      <c r="DJ7480" s="783"/>
      <c r="DK7480" s="783"/>
      <c r="DL7480" s="783"/>
      <c r="DM7480" s="783"/>
      <c r="DN7480" s="783"/>
      <c r="DO7480" s="783"/>
      <c r="DP7480" s="783"/>
      <c r="DQ7480" s="783"/>
      <c r="DR7480" s="783"/>
      <c r="DS7480" s="783"/>
      <c r="DT7480" s="783"/>
      <c r="DU7480" s="783"/>
      <c r="DV7480" s="783"/>
      <c r="DW7480" s="783"/>
      <c r="DX7480" s="783"/>
      <c r="DY7480" s="783"/>
      <c r="DZ7480" s="783"/>
      <c r="EA7480" s="783"/>
      <c r="EB7480" s="783"/>
      <c r="EC7480" s="783"/>
      <c r="ED7480" s="783"/>
      <c r="EE7480" s="783"/>
      <c r="EF7480" s="783"/>
      <c r="EG7480" s="783"/>
      <c r="EH7480" s="783"/>
      <c r="EI7480" s="783"/>
      <c r="EJ7480" s="783"/>
      <c r="EK7480" s="783"/>
      <c r="EL7480" s="783"/>
      <c r="EM7480" s="783"/>
      <c r="EN7480" s="783"/>
      <c r="EO7480" s="783"/>
      <c r="EP7480" s="783"/>
      <c r="EQ7480" s="783"/>
      <c r="ER7480" s="783"/>
      <c r="ES7480" s="783"/>
      <c r="ET7480" s="783"/>
      <c r="EU7480" s="783"/>
      <c r="EV7480" s="783"/>
      <c r="EW7480" s="783"/>
      <c r="EX7480" s="783"/>
      <c r="EY7480" s="783"/>
      <c r="EZ7480" s="783"/>
      <c r="FA7480" s="783"/>
      <c r="FB7480" s="783"/>
      <c r="FC7480" s="783"/>
      <c r="FD7480" s="783"/>
      <c r="FE7480" s="783"/>
      <c r="FF7480" s="783"/>
      <c r="FG7480" s="783"/>
      <c r="FH7480" s="783"/>
      <c r="FI7480" s="783"/>
      <c r="FJ7480" s="783"/>
      <c r="FK7480" s="783"/>
      <c r="FL7480" s="783"/>
      <c r="FM7480" s="783"/>
      <c r="FN7480" s="783"/>
      <c r="FO7480" s="783"/>
      <c r="FP7480" s="783"/>
      <c r="FQ7480" s="783"/>
      <c r="FR7480" s="783"/>
      <c r="FS7480" s="783"/>
      <c r="FT7480" s="783"/>
      <c r="FU7480" s="783"/>
      <c r="FV7480" s="783"/>
      <c r="FW7480" s="783"/>
      <c r="FX7480" s="783"/>
      <c r="FY7480" s="783"/>
      <c r="FZ7480" s="783"/>
      <c r="GA7480" s="783"/>
      <c r="GB7480" s="783"/>
      <c r="GC7480" s="783"/>
      <c r="GD7480" s="783"/>
      <c r="GE7480" s="783"/>
      <c r="GF7480" s="783"/>
      <c r="GG7480" s="783"/>
      <c r="GH7480" s="783"/>
      <c r="GI7480" s="783"/>
      <c r="GJ7480" s="783"/>
      <c r="GK7480" s="783"/>
      <c r="GL7480" s="783"/>
      <c r="GM7480" s="783"/>
      <c r="GN7480" s="783"/>
      <c r="GO7480" s="783"/>
      <c r="GP7480" s="783"/>
      <c r="GQ7480" s="783"/>
      <c r="GR7480" s="783"/>
      <c r="GS7480" s="783"/>
      <c r="GT7480" s="783"/>
      <c r="GU7480" s="783"/>
      <c r="GV7480" s="783"/>
      <c r="GW7480" s="783"/>
      <c r="GX7480" s="783"/>
      <c r="GY7480" s="783"/>
      <c r="GZ7480" s="783"/>
      <c r="HA7480" s="783"/>
      <c r="HB7480" s="783"/>
      <c r="HC7480" s="783"/>
      <c r="HD7480" s="783"/>
      <c r="HE7480" s="783"/>
      <c r="HF7480" s="783"/>
      <c r="HG7480" s="783"/>
      <c r="HH7480" s="783"/>
      <c r="HI7480" s="783"/>
      <c r="HJ7480" s="783"/>
      <c r="HK7480" s="783"/>
      <c r="HL7480" s="783"/>
      <c r="HM7480" s="783"/>
      <c r="HN7480" s="783"/>
      <c r="HO7480" s="783"/>
      <c r="HP7480" s="783"/>
      <c r="HQ7480" s="783"/>
      <c r="HR7480" s="783"/>
      <c r="HS7480" s="783"/>
      <c r="HT7480" s="783"/>
      <c r="HU7480" s="783"/>
      <c r="HV7480" s="783"/>
      <c r="HW7480" s="783"/>
    </row>
    <row r="7481" spans="1:231" s="792" customFormat="1" ht="20.25">
      <c r="A7481" s="1">
        <v>12</v>
      </c>
      <c r="B7481" s="786" t="s">
        <v>8623</v>
      </c>
      <c r="C7481" s="785" t="s">
        <v>8621</v>
      </c>
      <c r="D7481" s="780" t="s">
        <v>1808</v>
      </c>
      <c r="E7481" s="781">
        <f t="shared" si="469"/>
        <v>0</v>
      </c>
      <c r="F7481" s="790"/>
      <c r="G7481" s="790"/>
      <c r="H7481" s="790"/>
      <c r="I7481" s="783"/>
      <c r="J7481" s="783"/>
      <c r="K7481" s="783"/>
      <c r="L7481" s="783"/>
      <c r="M7481" s="783"/>
      <c r="N7481" s="783"/>
      <c r="O7481" s="783"/>
      <c r="P7481" s="783"/>
      <c r="Q7481" s="783"/>
      <c r="R7481" s="783"/>
      <c r="S7481" s="783"/>
      <c r="T7481" s="783"/>
      <c r="U7481" s="783"/>
      <c r="V7481" s="783"/>
      <c r="W7481" s="783"/>
      <c r="X7481" s="783"/>
      <c r="Y7481" s="783"/>
      <c r="Z7481" s="783"/>
      <c r="AA7481" s="783"/>
      <c r="AB7481" s="783"/>
      <c r="AC7481" s="783"/>
      <c r="AD7481" s="783"/>
      <c r="AE7481" s="783"/>
      <c r="AF7481" s="783"/>
      <c r="AG7481" s="783"/>
      <c r="AH7481" s="783"/>
      <c r="AI7481" s="783"/>
      <c r="AJ7481" s="783"/>
      <c r="AK7481" s="783"/>
      <c r="AL7481" s="783"/>
      <c r="AM7481" s="783"/>
      <c r="AN7481" s="783"/>
      <c r="AO7481" s="783"/>
      <c r="AP7481" s="783"/>
      <c r="AQ7481" s="783"/>
      <c r="AR7481" s="783"/>
      <c r="AS7481" s="783"/>
      <c r="AT7481" s="783"/>
      <c r="AU7481" s="783"/>
      <c r="AV7481" s="783"/>
      <c r="AW7481" s="783"/>
      <c r="AX7481" s="783"/>
      <c r="AY7481" s="783"/>
      <c r="AZ7481" s="783"/>
      <c r="BA7481" s="783"/>
      <c r="BB7481" s="783"/>
      <c r="BC7481" s="783"/>
      <c r="BD7481" s="783"/>
      <c r="BE7481" s="783"/>
      <c r="BF7481" s="783"/>
      <c r="BG7481" s="783"/>
      <c r="BH7481" s="783"/>
      <c r="BI7481" s="783"/>
      <c r="BJ7481" s="783"/>
      <c r="BK7481" s="783"/>
      <c r="BL7481" s="783"/>
      <c r="BM7481" s="783"/>
      <c r="BN7481" s="783"/>
      <c r="BO7481" s="783"/>
      <c r="BP7481" s="783"/>
      <c r="BQ7481" s="783"/>
      <c r="BR7481" s="783"/>
      <c r="BS7481" s="783"/>
      <c r="BT7481" s="783"/>
      <c r="BU7481" s="783"/>
      <c r="BV7481" s="783"/>
      <c r="BW7481" s="783"/>
      <c r="BX7481" s="783"/>
      <c r="BY7481" s="783"/>
      <c r="BZ7481" s="783"/>
      <c r="CA7481" s="783"/>
      <c r="CB7481" s="783"/>
      <c r="CC7481" s="783"/>
      <c r="CD7481" s="783"/>
      <c r="CE7481" s="783"/>
      <c r="CF7481" s="783"/>
      <c r="CG7481" s="783"/>
      <c r="CH7481" s="783"/>
      <c r="CI7481" s="783"/>
      <c r="CJ7481" s="783"/>
      <c r="CK7481" s="783"/>
      <c r="CL7481" s="783"/>
      <c r="CM7481" s="783"/>
      <c r="CN7481" s="783"/>
      <c r="CO7481" s="783"/>
      <c r="CP7481" s="783"/>
      <c r="CQ7481" s="783"/>
      <c r="CR7481" s="783"/>
      <c r="CS7481" s="783"/>
      <c r="CT7481" s="783"/>
      <c r="CU7481" s="783"/>
      <c r="CV7481" s="783"/>
      <c r="CW7481" s="783"/>
      <c r="CX7481" s="783"/>
      <c r="CY7481" s="783"/>
      <c r="CZ7481" s="783"/>
      <c r="DA7481" s="783"/>
      <c r="DB7481" s="783"/>
      <c r="DC7481" s="783"/>
      <c r="DD7481" s="783"/>
      <c r="DE7481" s="783"/>
      <c r="DF7481" s="783"/>
      <c r="DG7481" s="783"/>
      <c r="DH7481" s="783"/>
      <c r="DI7481" s="783"/>
      <c r="DJ7481" s="783"/>
      <c r="DK7481" s="783"/>
      <c r="DL7481" s="783"/>
      <c r="DM7481" s="783"/>
      <c r="DN7481" s="783"/>
      <c r="DO7481" s="783"/>
      <c r="DP7481" s="783"/>
      <c r="DQ7481" s="783"/>
      <c r="DR7481" s="783"/>
      <c r="DS7481" s="783"/>
      <c r="DT7481" s="783"/>
      <c r="DU7481" s="783"/>
      <c r="DV7481" s="783"/>
      <c r="DW7481" s="783"/>
      <c r="DX7481" s="783"/>
      <c r="DY7481" s="783"/>
      <c r="DZ7481" s="783"/>
      <c r="EA7481" s="783"/>
      <c r="EB7481" s="783"/>
      <c r="EC7481" s="783"/>
      <c r="ED7481" s="783"/>
      <c r="EE7481" s="783"/>
      <c r="EF7481" s="783"/>
      <c r="EG7481" s="783"/>
      <c r="EH7481" s="783"/>
      <c r="EI7481" s="783"/>
      <c r="EJ7481" s="783"/>
      <c r="EK7481" s="783"/>
      <c r="EL7481" s="783"/>
      <c r="EM7481" s="783"/>
      <c r="EN7481" s="783"/>
      <c r="EO7481" s="783"/>
      <c r="EP7481" s="783"/>
      <c r="EQ7481" s="783"/>
      <c r="ER7481" s="783"/>
      <c r="ES7481" s="783"/>
      <c r="ET7481" s="783"/>
      <c r="EU7481" s="783"/>
      <c r="EV7481" s="783"/>
      <c r="EW7481" s="783"/>
      <c r="EX7481" s="783"/>
      <c r="EY7481" s="783"/>
      <c r="EZ7481" s="783"/>
      <c r="FA7481" s="783"/>
      <c r="FB7481" s="783"/>
      <c r="FC7481" s="783"/>
      <c r="FD7481" s="783"/>
      <c r="FE7481" s="783"/>
      <c r="FF7481" s="783"/>
      <c r="FG7481" s="783"/>
      <c r="FH7481" s="783"/>
      <c r="FI7481" s="783"/>
      <c r="FJ7481" s="783"/>
      <c r="FK7481" s="783"/>
      <c r="FL7481" s="783"/>
      <c r="FM7481" s="783"/>
      <c r="FN7481" s="783"/>
      <c r="FO7481" s="783"/>
      <c r="FP7481" s="783"/>
      <c r="FQ7481" s="783"/>
      <c r="FR7481" s="783"/>
      <c r="FS7481" s="783"/>
      <c r="FT7481" s="783"/>
      <c r="FU7481" s="783"/>
      <c r="FV7481" s="783"/>
      <c r="FW7481" s="783"/>
      <c r="FX7481" s="783"/>
      <c r="FY7481" s="783"/>
      <c r="FZ7481" s="783"/>
      <c r="GA7481" s="783"/>
      <c r="GB7481" s="783"/>
      <c r="GC7481" s="783"/>
      <c r="GD7481" s="783"/>
      <c r="GE7481" s="783"/>
      <c r="GF7481" s="783"/>
      <c r="GG7481" s="783"/>
      <c r="GH7481" s="783"/>
      <c r="GI7481" s="783"/>
      <c r="GJ7481" s="783"/>
      <c r="GK7481" s="783"/>
      <c r="GL7481" s="783"/>
      <c r="GM7481" s="783"/>
      <c r="GN7481" s="783"/>
      <c r="GO7481" s="783"/>
      <c r="GP7481" s="783"/>
      <c r="GQ7481" s="783"/>
      <c r="GR7481" s="783"/>
      <c r="GS7481" s="783"/>
      <c r="GT7481" s="783"/>
      <c r="GU7481" s="783"/>
      <c r="GV7481" s="783"/>
      <c r="GW7481" s="783"/>
      <c r="GX7481" s="783"/>
      <c r="GY7481" s="783"/>
      <c r="GZ7481" s="783"/>
      <c r="HA7481" s="783"/>
      <c r="HB7481" s="783"/>
      <c r="HC7481" s="783"/>
      <c r="HD7481" s="783"/>
      <c r="HE7481" s="783"/>
      <c r="HF7481" s="783"/>
      <c r="HG7481" s="783"/>
      <c r="HH7481" s="783"/>
      <c r="HI7481" s="783"/>
      <c r="HJ7481" s="783"/>
      <c r="HK7481" s="783"/>
      <c r="HL7481" s="783"/>
      <c r="HM7481" s="783"/>
      <c r="HN7481" s="783"/>
      <c r="HO7481" s="783"/>
      <c r="HP7481" s="783"/>
      <c r="HQ7481" s="783"/>
      <c r="HR7481" s="783"/>
      <c r="HS7481" s="783"/>
      <c r="HT7481" s="783"/>
      <c r="HU7481" s="783"/>
      <c r="HV7481" s="783"/>
      <c r="HW7481" s="783"/>
    </row>
    <row r="7482" spans="1:231" s="792" customFormat="1" ht="20.25">
      <c r="A7482" s="1">
        <v>13</v>
      </c>
      <c r="B7482" s="788" t="s">
        <v>8624</v>
      </c>
      <c r="C7482" s="789" t="s">
        <v>8625</v>
      </c>
      <c r="D7482" s="780" t="s">
        <v>1808</v>
      </c>
      <c r="E7482" s="781">
        <f t="shared" si="469"/>
        <v>6</v>
      </c>
      <c r="F7482" s="791">
        <v>6</v>
      </c>
      <c r="G7482" s="791"/>
      <c r="H7482" s="791"/>
      <c r="I7482" s="783"/>
      <c r="J7482" s="783"/>
      <c r="K7482" s="783"/>
      <c r="L7482" s="783"/>
      <c r="M7482" s="783"/>
      <c r="N7482" s="783"/>
      <c r="O7482" s="783"/>
      <c r="P7482" s="783"/>
      <c r="Q7482" s="783"/>
      <c r="R7482" s="783"/>
      <c r="S7482" s="783"/>
      <c r="T7482" s="783"/>
      <c r="U7482" s="783"/>
      <c r="V7482" s="783"/>
      <c r="W7482" s="783"/>
      <c r="X7482" s="783"/>
      <c r="Y7482" s="783"/>
      <c r="Z7482" s="783"/>
      <c r="AA7482" s="783"/>
      <c r="AB7482" s="783"/>
      <c r="AC7482" s="783"/>
      <c r="AD7482" s="783"/>
      <c r="AE7482" s="783"/>
      <c r="AF7482" s="783"/>
      <c r="AG7482" s="783"/>
      <c r="AH7482" s="783"/>
      <c r="AI7482" s="783"/>
      <c r="AJ7482" s="783"/>
      <c r="AK7482" s="783"/>
      <c r="AL7482" s="783"/>
      <c r="AM7482" s="783"/>
      <c r="AN7482" s="783"/>
      <c r="AO7482" s="783"/>
      <c r="AP7482" s="783"/>
      <c r="AQ7482" s="783"/>
      <c r="AR7482" s="783"/>
      <c r="AS7482" s="783"/>
      <c r="AT7482" s="783"/>
      <c r="AU7482" s="783"/>
      <c r="AV7482" s="783"/>
      <c r="AW7482" s="783"/>
      <c r="AX7482" s="783"/>
      <c r="AY7482" s="783"/>
      <c r="AZ7482" s="783"/>
      <c r="BA7482" s="783"/>
      <c r="BB7482" s="783"/>
      <c r="BC7482" s="783"/>
      <c r="BD7482" s="783"/>
      <c r="BE7482" s="783"/>
      <c r="BF7482" s="783"/>
      <c r="BG7482" s="783"/>
      <c r="BH7482" s="783"/>
      <c r="BI7482" s="783"/>
      <c r="BJ7482" s="783"/>
      <c r="BK7482" s="783"/>
      <c r="BL7482" s="783"/>
      <c r="BM7482" s="783"/>
      <c r="BN7482" s="783"/>
      <c r="BO7482" s="783"/>
      <c r="BP7482" s="783"/>
      <c r="BQ7482" s="783"/>
      <c r="BR7482" s="783"/>
      <c r="BS7482" s="783"/>
      <c r="BT7482" s="783"/>
      <c r="BU7482" s="783"/>
      <c r="BV7482" s="783"/>
      <c r="BW7482" s="783"/>
      <c r="BX7482" s="783"/>
      <c r="BY7482" s="783"/>
      <c r="BZ7482" s="783"/>
      <c r="CA7482" s="783"/>
      <c r="CB7482" s="783"/>
      <c r="CC7482" s="783"/>
      <c r="CD7482" s="783"/>
      <c r="CE7482" s="783"/>
      <c r="CF7482" s="783"/>
      <c r="CG7482" s="783"/>
      <c r="CH7482" s="783"/>
      <c r="CI7482" s="783"/>
      <c r="CJ7482" s="783"/>
      <c r="CK7482" s="783"/>
      <c r="CL7482" s="783"/>
      <c r="CM7482" s="783"/>
      <c r="CN7482" s="783"/>
      <c r="CO7482" s="783"/>
      <c r="CP7482" s="783"/>
      <c r="CQ7482" s="783"/>
      <c r="CR7482" s="783"/>
      <c r="CS7482" s="783"/>
      <c r="CT7482" s="783"/>
      <c r="CU7482" s="783"/>
      <c r="CV7482" s="783"/>
      <c r="CW7482" s="783"/>
      <c r="CX7482" s="783"/>
      <c r="CY7482" s="783"/>
      <c r="CZ7482" s="783"/>
      <c r="DA7482" s="783"/>
      <c r="DB7482" s="783"/>
      <c r="DC7482" s="783"/>
      <c r="DD7482" s="783"/>
      <c r="DE7482" s="783"/>
      <c r="DF7482" s="783"/>
      <c r="DG7482" s="783"/>
      <c r="DH7482" s="783"/>
      <c r="DI7482" s="783"/>
      <c r="DJ7482" s="783"/>
      <c r="DK7482" s="783"/>
      <c r="DL7482" s="783"/>
      <c r="DM7482" s="783"/>
      <c r="DN7482" s="783"/>
      <c r="DO7482" s="783"/>
      <c r="DP7482" s="783"/>
      <c r="DQ7482" s="783"/>
      <c r="DR7482" s="783"/>
      <c r="DS7482" s="783"/>
      <c r="DT7482" s="783"/>
      <c r="DU7482" s="783"/>
      <c r="DV7482" s="783"/>
      <c r="DW7482" s="783"/>
      <c r="DX7482" s="783"/>
      <c r="DY7482" s="783"/>
      <c r="DZ7482" s="783"/>
      <c r="EA7482" s="783"/>
      <c r="EB7482" s="783"/>
      <c r="EC7482" s="783"/>
      <c r="ED7482" s="783"/>
      <c r="EE7482" s="783"/>
      <c r="EF7482" s="783"/>
      <c r="EG7482" s="783"/>
      <c r="EH7482" s="783"/>
      <c r="EI7482" s="783"/>
      <c r="EJ7482" s="783"/>
      <c r="EK7482" s="783"/>
      <c r="EL7482" s="783"/>
      <c r="EM7482" s="783"/>
      <c r="EN7482" s="783"/>
      <c r="EO7482" s="783"/>
      <c r="EP7482" s="783"/>
      <c r="EQ7482" s="783"/>
      <c r="ER7482" s="783"/>
      <c r="ES7482" s="783"/>
      <c r="ET7482" s="783"/>
      <c r="EU7482" s="783"/>
      <c r="EV7482" s="783"/>
      <c r="EW7482" s="783"/>
      <c r="EX7482" s="783"/>
      <c r="EY7482" s="783"/>
      <c r="EZ7482" s="783"/>
      <c r="FA7482" s="783"/>
      <c r="FB7482" s="783"/>
      <c r="FC7482" s="783"/>
      <c r="FD7482" s="783"/>
      <c r="FE7482" s="783"/>
      <c r="FF7482" s="783"/>
      <c r="FG7482" s="783"/>
      <c r="FH7482" s="783"/>
      <c r="FI7482" s="783"/>
      <c r="FJ7482" s="783"/>
      <c r="FK7482" s="783"/>
      <c r="FL7482" s="783"/>
      <c r="FM7482" s="783"/>
      <c r="FN7482" s="783"/>
      <c r="FO7482" s="783"/>
      <c r="FP7482" s="783"/>
      <c r="FQ7482" s="783"/>
      <c r="FR7482" s="783"/>
      <c r="FS7482" s="783"/>
      <c r="FT7482" s="783"/>
      <c r="FU7482" s="783"/>
      <c r="FV7482" s="783"/>
      <c r="FW7482" s="783"/>
      <c r="FX7482" s="783"/>
      <c r="FY7482" s="783"/>
      <c r="FZ7482" s="783"/>
      <c r="GA7482" s="783"/>
      <c r="GB7482" s="783"/>
      <c r="GC7482" s="783"/>
      <c r="GD7482" s="783"/>
      <c r="GE7482" s="783"/>
      <c r="GF7482" s="783"/>
      <c r="GG7482" s="783"/>
      <c r="GH7482" s="783"/>
      <c r="GI7482" s="783"/>
      <c r="GJ7482" s="783"/>
      <c r="GK7482" s="783"/>
      <c r="GL7482" s="783"/>
      <c r="GM7482" s="783"/>
      <c r="GN7482" s="783"/>
      <c r="GO7482" s="783"/>
      <c r="GP7482" s="783"/>
      <c r="GQ7482" s="783"/>
      <c r="GR7482" s="783"/>
      <c r="GS7482" s="783"/>
      <c r="GT7482" s="783"/>
      <c r="GU7482" s="783"/>
      <c r="GV7482" s="783"/>
      <c r="GW7482" s="783"/>
      <c r="GX7482" s="783"/>
      <c r="GY7482" s="783"/>
      <c r="GZ7482" s="783"/>
      <c r="HA7482" s="783"/>
      <c r="HB7482" s="783"/>
      <c r="HC7482" s="783"/>
      <c r="HD7482" s="783"/>
      <c r="HE7482" s="783"/>
      <c r="HF7482" s="783"/>
      <c r="HG7482" s="783"/>
      <c r="HH7482" s="783"/>
      <c r="HI7482" s="783"/>
      <c r="HJ7482" s="783"/>
      <c r="HK7482" s="783"/>
      <c r="HL7482" s="783"/>
      <c r="HM7482" s="783"/>
      <c r="HN7482" s="783"/>
      <c r="HO7482" s="783"/>
      <c r="HP7482" s="783"/>
      <c r="HQ7482" s="783"/>
      <c r="HR7482" s="783"/>
      <c r="HS7482" s="783"/>
      <c r="HT7482" s="783"/>
      <c r="HU7482" s="783"/>
      <c r="HV7482" s="783"/>
      <c r="HW7482" s="783"/>
    </row>
    <row r="7483" spans="1:231" s="792" customFormat="1" ht="20.25">
      <c r="A7483" s="1">
        <v>14</v>
      </c>
      <c r="B7483" s="788" t="s">
        <v>8626</v>
      </c>
      <c r="C7483" s="789" t="s">
        <v>8627</v>
      </c>
      <c r="D7483" s="780" t="s">
        <v>1808</v>
      </c>
      <c r="E7483" s="781">
        <f t="shared" si="469"/>
        <v>0</v>
      </c>
      <c r="F7483" s="791"/>
      <c r="G7483" s="791"/>
      <c r="H7483" s="791"/>
      <c r="I7483" s="783"/>
      <c r="J7483" s="783"/>
      <c r="K7483" s="783"/>
      <c r="L7483" s="783"/>
      <c r="M7483" s="783"/>
      <c r="N7483" s="783"/>
      <c r="O7483" s="783"/>
      <c r="P7483" s="783"/>
      <c r="Q7483" s="783"/>
      <c r="R7483" s="783"/>
      <c r="S7483" s="783"/>
      <c r="T7483" s="783"/>
      <c r="U7483" s="783"/>
      <c r="V7483" s="783"/>
      <c r="W7483" s="783"/>
      <c r="X7483" s="783"/>
      <c r="Y7483" s="783"/>
      <c r="Z7483" s="783"/>
      <c r="AA7483" s="783"/>
      <c r="AB7483" s="783"/>
      <c r="AC7483" s="783"/>
      <c r="AD7483" s="783"/>
      <c r="AE7483" s="783"/>
      <c r="AF7483" s="783"/>
      <c r="AG7483" s="783"/>
      <c r="AH7483" s="783"/>
      <c r="AI7483" s="783"/>
      <c r="AJ7483" s="783"/>
      <c r="AK7483" s="783"/>
      <c r="AL7483" s="783"/>
      <c r="AM7483" s="783"/>
      <c r="AN7483" s="783"/>
      <c r="AO7483" s="783"/>
      <c r="AP7483" s="783"/>
      <c r="AQ7483" s="783"/>
      <c r="AR7483" s="783"/>
      <c r="AS7483" s="783"/>
      <c r="AT7483" s="783"/>
      <c r="AU7483" s="783"/>
      <c r="AV7483" s="783"/>
      <c r="AW7483" s="783"/>
      <c r="AX7483" s="783"/>
      <c r="AY7483" s="783"/>
      <c r="AZ7483" s="783"/>
      <c r="BA7483" s="783"/>
      <c r="BB7483" s="783"/>
      <c r="BC7483" s="783"/>
      <c r="BD7483" s="783"/>
      <c r="BE7483" s="783"/>
      <c r="BF7483" s="783"/>
      <c r="BG7483" s="783"/>
      <c r="BH7483" s="783"/>
      <c r="BI7483" s="783"/>
      <c r="BJ7483" s="783"/>
      <c r="BK7483" s="783"/>
      <c r="BL7483" s="783"/>
      <c r="BM7483" s="783"/>
      <c r="BN7483" s="783"/>
      <c r="BO7483" s="783"/>
      <c r="BP7483" s="783"/>
      <c r="BQ7483" s="783"/>
      <c r="BR7483" s="783"/>
      <c r="BS7483" s="783"/>
      <c r="BT7483" s="783"/>
      <c r="BU7483" s="783"/>
      <c r="BV7483" s="783"/>
      <c r="BW7483" s="783"/>
      <c r="BX7483" s="783"/>
      <c r="BY7483" s="783"/>
      <c r="BZ7483" s="783"/>
      <c r="CA7483" s="783"/>
      <c r="CB7483" s="783"/>
      <c r="CC7483" s="783"/>
      <c r="CD7483" s="783"/>
      <c r="CE7483" s="783"/>
      <c r="CF7483" s="783"/>
      <c r="CG7483" s="783"/>
      <c r="CH7483" s="783"/>
      <c r="CI7483" s="783"/>
      <c r="CJ7483" s="783"/>
      <c r="CK7483" s="783"/>
      <c r="CL7483" s="783"/>
      <c r="CM7483" s="783"/>
      <c r="CN7483" s="783"/>
      <c r="CO7483" s="783"/>
      <c r="CP7483" s="783"/>
      <c r="CQ7483" s="783"/>
      <c r="CR7483" s="783"/>
      <c r="CS7483" s="783"/>
      <c r="CT7483" s="783"/>
      <c r="CU7483" s="783"/>
      <c r="CV7483" s="783"/>
      <c r="CW7483" s="783"/>
      <c r="CX7483" s="783"/>
      <c r="CY7483" s="783"/>
      <c r="CZ7483" s="783"/>
      <c r="DA7483" s="783"/>
      <c r="DB7483" s="783"/>
      <c r="DC7483" s="783"/>
      <c r="DD7483" s="783"/>
      <c r="DE7483" s="783"/>
      <c r="DF7483" s="783"/>
      <c r="DG7483" s="783"/>
      <c r="DH7483" s="783"/>
      <c r="DI7483" s="783"/>
      <c r="DJ7483" s="783"/>
      <c r="DK7483" s="783"/>
      <c r="DL7483" s="783"/>
      <c r="DM7483" s="783"/>
      <c r="DN7483" s="783"/>
      <c r="DO7483" s="783"/>
      <c r="DP7483" s="783"/>
      <c r="DQ7483" s="783"/>
      <c r="DR7483" s="783"/>
      <c r="DS7483" s="783"/>
      <c r="DT7483" s="783"/>
      <c r="DU7483" s="783"/>
      <c r="DV7483" s="783"/>
      <c r="DW7483" s="783"/>
      <c r="DX7483" s="783"/>
      <c r="DY7483" s="783"/>
      <c r="DZ7483" s="783"/>
      <c r="EA7483" s="783"/>
      <c r="EB7483" s="783"/>
      <c r="EC7483" s="783"/>
      <c r="ED7483" s="783"/>
      <c r="EE7483" s="783"/>
      <c r="EF7483" s="783"/>
      <c r="EG7483" s="783"/>
      <c r="EH7483" s="783"/>
      <c r="EI7483" s="783"/>
      <c r="EJ7483" s="783"/>
      <c r="EK7483" s="783"/>
      <c r="EL7483" s="783"/>
      <c r="EM7483" s="783"/>
      <c r="EN7483" s="783"/>
      <c r="EO7483" s="783"/>
      <c r="EP7483" s="783"/>
      <c r="EQ7483" s="783"/>
      <c r="ER7483" s="783"/>
      <c r="ES7483" s="783"/>
      <c r="ET7483" s="783"/>
      <c r="EU7483" s="783"/>
      <c r="EV7483" s="783"/>
      <c r="EW7483" s="783"/>
      <c r="EX7483" s="783"/>
      <c r="EY7483" s="783"/>
      <c r="EZ7483" s="783"/>
      <c r="FA7483" s="783"/>
      <c r="FB7483" s="783"/>
      <c r="FC7483" s="783"/>
      <c r="FD7483" s="783"/>
      <c r="FE7483" s="783"/>
      <c r="FF7483" s="783"/>
      <c r="FG7483" s="783"/>
      <c r="FH7483" s="783"/>
      <c r="FI7483" s="783"/>
      <c r="FJ7483" s="783"/>
      <c r="FK7483" s="783"/>
      <c r="FL7483" s="783"/>
      <c r="FM7483" s="783"/>
      <c r="FN7483" s="783"/>
      <c r="FO7483" s="783"/>
      <c r="FP7483" s="783"/>
      <c r="FQ7483" s="783"/>
      <c r="FR7483" s="783"/>
      <c r="FS7483" s="783"/>
      <c r="FT7483" s="783"/>
      <c r="FU7483" s="783"/>
      <c r="FV7483" s="783"/>
      <c r="FW7483" s="783"/>
      <c r="FX7483" s="783"/>
      <c r="FY7483" s="783"/>
      <c r="FZ7483" s="783"/>
      <c r="GA7483" s="783"/>
      <c r="GB7483" s="783"/>
      <c r="GC7483" s="783"/>
      <c r="GD7483" s="783"/>
      <c r="GE7483" s="783"/>
      <c r="GF7483" s="783"/>
      <c r="GG7483" s="783"/>
      <c r="GH7483" s="783"/>
      <c r="GI7483" s="783"/>
      <c r="GJ7483" s="783"/>
      <c r="GK7483" s="783"/>
      <c r="GL7483" s="783"/>
      <c r="GM7483" s="783"/>
      <c r="GN7483" s="783"/>
      <c r="GO7483" s="783"/>
      <c r="GP7483" s="783"/>
      <c r="GQ7483" s="783"/>
      <c r="GR7483" s="783"/>
      <c r="GS7483" s="783"/>
      <c r="GT7483" s="783"/>
      <c r="GU7483" s="783"/>
      <c r="GV7483" s="783"/>
      <c r="GW7483" s="783"/>
      <c r="GX7483" s="783"/>
      <c r="GY7483" s="783"/>
      <c r="GZ7483" s="783"/>
      <c r="HA7483" s="783"/>
      <c r="HB7483" s="783"/>
      <c r="HC7483" s="783"/>
      <c r="HD7483" s="783"/>
      <c r="HE7483" s="783"/>
      <c r="HF7483" s="783"/>
      <c r="HG7483" s="783"/>
      <c r="HH7483" s="783"/>
      <c r="HI7483" s="783"/>
      <c r="HJ7483" s="783"/>
      <c r="HK7483" s="783"/>
      <c r="HL7483" s="783"/>
      <c r="HM7483" s="783"/>
      <c r="HN7483" s="783"/>
      <c r="HO7483" s="783"/>
      <c r="HP7483" s="783"/>
      <c r="HQ7483" s="783"/>
      <c r="HR7483" s="783"/>
      <c r="HS7483" s="783"/>
      <c r="HT7483" s="783"/>
      <c r="HU7483" s="783"/>
      <c r="HV7483" s="783"/>
      <c r="HW7483" s="783"/>
    </row>
    <row r="7484" spans="1:231" s="792" customFormat="1" ht="20.25">
      <c r="A7484" s="1">
        <v>15</v>
      </c>
      <c r="B7484" s="788" t="s">
        <v>8628</v>
      </c>
      <c r="C7484" s="789" t="s">
        <v>8629</v>
      </c>
      <c r="D7484" s="780" t="s">
        <v>1808</v>
      </c>
      <c r="E7484" s="781">
        <f t="shared" si="469"/>
        <v>4</v>
      </c>
      <c r="F7484" s="791">
        <v>4</v>
      </c>
      <c r="G7484" s="791"/>
      <c r="H7484" s="791"/>
      <c r="I7484" s="783"/>
      <c r="J7484" s="783"/>
      <c r="K7484" s="783"/>
      <c r="L7484" s="783"/>
      <c r="M7484" s="783"/>
      <c r="N7484" s="783"/>
      <c r="O7484" s="783"/>
      <c r="P7484" s="783"/>
      <c r="Q7484" s="783"/>
      <c r="R7484" s="783"/>
      <c r="S7484" s="783"/>
      <c r="T7484" s="783"/>
      <c r="U7484" s="783"/>
      <c r="V7484" s="783"/>
      <c r="W7484" s="783"/>
      <c r="X7484" s="783"/>
      <c r="Y7484" s="783"/>
      <c r="Z7484" s="783"/>
      <c r="AA7484" s="783"/>
      <c r="AB7484" s="783"/>
      <c r="AC7484" s="783"/>
      <c r="AD7484" s="783"/>
      <c r="AE7484" s="783"/>
      <c r="AF7484" s="783"/>
      <c r="AG7484" s="783"/>
      <c r="AH7484" s="783"/>
      <c r="AI7484" s="783"/>
      <c r="AJ7484" s="783"/>
      <c r="AK7484" s="783"/>
      <c r="AL7484" s="783"/>
      <c r="AM7484" s="783"/>
      <c r="AN7484" s="783"/>
      <c r="AO7484" s="783"/>
      <c r="AP7484" s="783"/>
      <c r="AQ7484" s="783"/>
      <c r="AR7484" s="783"/>
      <c r="AS7484" s="783"/>
      <c r="AT7484" s="783"/>
      <c r="AU7484" s="783"/>
      <c r="AV7484" s="783"/>
      <c r="AW7484" s="783"/>
      <c r="AX7484" s="783"/>
      <c r="AY7484" s="783"/>
      <c r="AZ7484" s="783"/>
      <c r="BA7484" s="783"/>
      <c r="BB7484" s="783"/>
      <c r="BC7484" s="783"/>
      <c r="BD7484" s="783"/>
      <c r="BE7484" s="783"/>
      <c r="BF7484" s="783"/>
      <c r="BG7484" s="783"/>
      <c r="BH7484" s="783"/>
      <c r="BI7484" s="783"/>
      <c r="BJ7484" s="783"/>
      <c r="BK7484" s="783"/>
      <c r="BL7484" s="783"/>
      <c r="BM7484" s="783"/>
      <c r="BN7484" s="783"/>
      <c r="BO7484" s="783"/>
      <c r="BP7484" s="783"/>
      <c r="BQ7484" s="783"/>
      <c r="BR7484" s="783"/>
      <c r="BS7484" s="783"/>
      <c r="BT7484" s="783"/>
      <c r="BU7484" s="783"/>
      <c r="BV7484" s="783"/>
      <c r="BW7484" s="783"/>
      <c r="BX7484" s="783"/>
      <c r="BY7484" s="783"/>
      <c r="BZ7484" s="783"/>
      <c r="CA7484" s="783"/>
      <c r="CB7484" s="783"/>
      <c r="CC7484" s="783"/>
      <c r="CD7484" s="783"/>
      <c r="CE7484" s="783"/>
      <c r="CF7484" s="783"/>
      <c r="CG7484" s="783"/>
      <c r="CH7484" s="783"/>
      <c r="CI7484" s="783"/>
      <c r="CJ7484" s="783"/>
      <c r="CK7484" s="783"/>
      <c r="CL7484" s="783"/>
      <c r="CM7484" s="783"/>
      <c r="CN7484" s="783"/>
      <c r="CO7484" s="783"/>
      <c r="CP7484" s="783"/>
      <c r="CQ7484" s="783"/>
      <c r="CR7484" s="783"/>
      <c r="CS7484" s="783"/>
      <c r="CT7484" s="783"/>
      <c r="CU7484" s="783"/>
      <c r="CV7484" s="783"/>
      <c r="CW7484" s="783"/>
      <c r="CX7484" s="783"/>
      <c r="CY7484" s="783"/>
      <c r="CZ7484" s="783"/>
      <c r="DA7484" s="783"/>
      <c r="DB7484" s="783"/>
      <c r="DC7484" s="783"/>
      <c r="DD7484" s="783"/>
      <c r="DE7484" s="783"/>
      <c r="DF7484" s="783"/>
      <c r="DG7484" s="783"/>
      <c r="DH7484" s="783"/>
      <c r="DI7484" s="783"/>
      <c r="DJ7484" s="783"/>
      <c r="DK7484" s="783"/>
      <c r="DL7484" s="783"/>
      <c r="DM7484" s="783"/>
      <c r="DN7484" s="783"/>
      <c r="DO7484" s="783"/>
      <c r="DP7484" s="783"/>
      <c r="DQ7484" s="783"/>
      <c r="DR7484" s="783"/>
      <c r="DS7484" s="783"/>
      <c r="DT7484" s="783"/>
      <c r="DU7484" s="783"/>
      <c r="DV7484" s="783"/>
      <c r="DW7484" s="783"/>
      <c r="DX7484" s="783"/>
      <c r="DY7484" s="783"/>
      <c r="DZ7484" s="783"/>
      <c r="EA7484" s="783"/>
      <c r="EB7484" s="783"/>
      <c r="EC7484" s="783"/>
      <c r="ED7484" s="783"/>
      <c r="EE7484" s="783"/>
      <c r="EF7484" s="783"/>
      <c r="EG7484" s="783"/>
      <c r="EH7484" s="783"/>
      <c r="EI7484" s="783"/>
      <c r="EJ7484" s="783"/>
      <c r="EK7484" s="783"/>
      <c r="EL7484" s="783"/>
      <c r="EM7484" s="783"/>
      <c r="EN7484" s="783"/>
      <c r="EO7484" s="783"/>
      <c r="EP7484" s="783"/>
      <c r="EQ7484" s="783"/>
      <c r="ER7484" s="783"/>
      <c r="ES7484" s="783"/>
      <c r="ET7484" s="783"/>
      <c r="EU7484" s="783"/>
      <c r="EV7484" s="783"/>
      <c r="EW7484" s="783"/>
      <c r="EX7484" s="783"/>
      <c r="EY7484" s="783"/>
      <c r="EZ7484" s="783"/>
      <c r="FA7484" s="783"/>
      <c r="FB7484" s="783"/>
      <c r="FC7484" s="783"/>
      <c r="FD7484" s="783"/>
      <c r="FE7484" s="783"/>
      <c r="FF7484" s="783"/>
      <c r="FG7484" s="783"/>
      <c r="FH7484" s="783"/>
      <c r="FI7484" s="783"/>
      <c r="FJ7484" s="783"/>
      <c r="FK7484" s="783"/>
      <c r="FL7484" s="783"/>
      <c r="FM7484" s="783"/>
      <c r="FN7484" s="783"/>
      <c r="FO7484" s="783"/>
      <c r="FP7484" s="783"/>
      <c r="FQ7484" s="783"/>
      <c r="FR7484" s="783"/>
      <c r="FS7484" s="783"/>
      <c r="FT7484" s="783"/>
      <c r="FU7484" s="783"/>
      <c r="FV7484" s="783"/>
      <c r="FW7484" s="783"/>
      <c r="FX7484" s="783"/>
      <c r="FY7484" s="783"/>
      <c r="FZ7484" s="783"/>
      <c r="GA7484" s="783"/>
      <c r="GB7484" s="783"/>
      <c r="GC7484" s="783"/>
      <c r="GD7484" s="783"/>
      <c r="GE7484" s="783"/>
      <c r="GF7484" s="783"/>
      <c r="GG7484" s="783"/>
      <c r="GH7484" s="783"/>
      <c r="GI7484" s="783"/>
      <c r="GJ7484" s="783"/>
      <c r="GK7484" s="783"/>
      <c r="GL7484" s="783"/>
      <c r="GM7484" s="783"/>
      <c r="GN7484" s="783"/>
      <c r="GO7484" s="783"/>
      <c r="GP7484" s="783"/>
      <c r="GQ7484" s="783"/>
      <c r="GR7484" s="783"/>
      <c r="GS7484" s="783"/>
      <c r="GT7484" s="783"/>
      <c r="GU7484" s="783"/>
      <c r="GV7484" s="783"/>
      <c r="GW7484" s="783"/>
      <c r="GX7484" s="783"/>
      <c r="GY7484" s="783"/>
      <c r="GZ7484" s="783"/>
      <c r="HA7484" s="783"/>
      <c r="HB7484" s="783"/>
      <c r="HC7484" s="783"/>
      <c r="HD7484" s="783"/>
      <c r="HE7484" s="783"/>
      <c r="HF7484" s="783"/>
      <c r="HG7484" s="783"/>
      <c r="HH7484" s="783"/>
      <c r="HI7484" s="783"/>
      <c r="HJ7484" s="783"/>
      <c r="HK7484" s="783"/>
      <c r="HL7484" s="783"/>
      <c r="HM7484" s="783"/>
      <c r="HN7484" s="783"/>
      <c r="HO7484" s="783"/>
      <c r="HP7484" s="783"/>
      <c r="HQ7484" s="783"/>
      <c r="HR7484" s="783"/>
      <c r="HS7484" s="783"/>
      <c r="HT7484" s="783"/>
      <c r="HU7484" s="783"/>
      <c r="HV7484" s="783"/>
      <c r="HW7484" s="783"/>
    </row>
    <row r="7485" spans="1:231" s="792" customFormat="1" ht="20.25">
      <c r="A7485" s="1">
        <v>16</v>
      </c>
      <c r="B7485" s="788" t="s">
        <v>8630</v>
      </c>
      <c r="C7485" s="789" t="s">
        <v>8629</v>
      </c>
      <c r="D7485" s="780" t="s">
        <v>1808</v>
      </c>
      <c r="E7485" s="781">
        <f t="shared" si="469"/>
        <v>15</v>
      </c>
      <c r="F7485" s="791">
        <v>15</v>
      </c>
      <c r="G7485" s="791"/>
      <c r="H7485" s="791"/>
      <c r="I7485" s="783"/>
      <c r="J7485" s="783"/>
      <c r="K7485" s="783"/>
      <c r="L7485" s="783"/>
      <c r="M7485" s="783"/>
      <c r="N7485" s="783"/>
      <c r="O7485" s="783"/>
      <c r="P7485" s="783"/>
      <c r="Q7485" s="783"/>
      <c r="R7485" s="783"/>
      <c r="S7485" s="783"/>
      <c r="T7485" s="783"/>
      <c r="U7485" s="783"/>
      <c r="V7485" s="783"/>
      <c r="W7485" s="783"/>
      <c r="X7485" s="783"/>
      <c r="Y7485" s="783"/>
      <c r="Z7485" s="783"/>
      <c r="AA7485" s="783"/>
      <c r="AB7485" s="783"/>
      <c r="AC7485" s="783"/>
      <c r="AD7485" s="783"/>
      <c r="AE7485" s="783"/>
      <c r="AF7485" s="783"/>
      <c r="AG7485" s="783"/>
      <c r="AH7485" s="783"/>
      <c r="AI7485" s="783"/>
      <c r="AJ7485" s="783"/>
      <c r="AK7485" s="783"/>
      <c r="AL7485" s="783"/>
      <c r="AM7485" s="783"/>
      <c r="AN7485" s="783"/>
      <c r="AO7485" s="783"/>
      <c r="AP7485" s="783"/>
      <c r="AQ7485" s="783"/>
      <c r="AR7485" s="783"/>
      <c r="AS7485" s="783"/>
      <c r="AT7485" s="783"/>
      <c r="AU7485" s="783"/>
      <c r="AV7485" s="783"/>
      <c r="AW7485" s="783"/>
      <c r="AX7485" s="783"/>
      <c r="AY7485" s="783"/>
      <c r="AZ7485" s="783"/>
      <c r="BA7485" s="783"/>
      <c r="BB7485" s="783"/>
      <c r="BC7485" s="783"/>
      <c r="BD7485" s="783"/>
      <c r="BE7485" s="783"/>
      <c r="BF7485" s="783"/>
      <c r="BG7485" s="783"/>
      <c r="BH7485" s="783"/>
      <c r="BI7485" s="783"/>
      <c r="BJ7485" s="783"/>
      <c r="BK7485" s="783"/>
      <c r="BL7485" s="783"/>
      <c r="BM7485" s="783"/>
      <c r="BN7485" s="783"/>
      <c r="BO7485" s="783"/>
      <c r="BP7485" s="783"/>
      <c r="BQ7485" s="783"/>
      <c r="BR7485" s="783"/>
      <c r="BS7485" s="783"/>
      <c r="BT7485" s="783"/>
      <c r="BU7485" s="783"/>
      <c r="BV7485" s="783"/>
      <c r="BW7485" s="783"/>
      <c r="BX7485" s="783"/>
      <c r="BY7485" s="783"/>
      <c r="BZ7485" s="783"/>
      <c r="CA7485" s="783"/>
      <c r="CB7485" s="783"/>
      <c r="CC7485" s="783"/>
      <c r="CD7485" s="783"/>
      <c r="CE7485" s="783"/>
      <c r="CF7485" s="783"/>
      <c r="CG7485" s="783"/>
      <c r="CH7485" s="783"/>
      <c r="CI7485" s="783"/>
      <c r="CJ7485" s="783"/>
      <c r="CK7485" s="783"/>
      <c r="CL7485" s="783"/>
      <c r="CM7485" s="783"/>
      <c r="CN7485" s="783"/>
      <c r="CO7485" s="783"/>
      <c r="CP7485" s="783"/>
      <c r="CQ7485" s="783"/>
      <c r="CR7485" s="783"/>
      <c r="CS7485" s="783"/>
      <c r="CT7485" s="783"/>
      <c r="CU7485" s="783"/>
      <c r="CV7485" s="783"/>
      <c r="CW7485" s="783"/>
      <c r="CX7485" s="783"/>
      <c r="CY7485" s="783"/>
      <c r="CZ7485" s="783"/>
      <c r="DA7485" s="783"/>
      <c r="DB7485" s="783"/>
      <c r="DC7485" s="783"/>
      <c r="DD7485" s="783"/>
      <c r="DE7485" s="783"/>
      <c r="DF7485" s="783"/>
      <c r="DG7485" s="783"/>
      <c r="DH7485" s="783"/>
      <c r="DI7485" s="783"/>
      <c r="DJ7485" s="783"/>
      <c r="DK7485" s="783"/>
      <c r="DL7485" s="783"/>
      <c r="DM7485" s="783"/>
      <c r="DN7485" s="783"/>
      <c r="DO7485" s="783"/>
      <c r="DP7485" s="783"/>
      <c r="DQ7485" s="783"/>
      <c r="DR7485" s="783"/>
      <c r="DS7485" s="783"/>
      <c r="DT7485" s="783"/>
      <c r="DU7485" s="783"/>
      <c r="DV7485" s="783"/>
      <c r="DW7485" s="783"/>
      <c r="DX7485" s="783"/>
      <c r="DY7485" s="783"/>
      <c r="DZ7485" s="783"/>
      <c r="EA7485" s="783"/>
      <c r="EB7485" s="783"/>
      <c r="EC7485" s="783"/>
      <c r="ED7485" s="783"/>
      <c r="EE7485" s="783"/>
      <c r="EF7485" s="783"/>
      <c r="EG7485" s="783"/>
      <c r="EH7485" s="783"/>
      <c r="EI7485" s="783"/>
      <c r="EJ7485" s="783"/>
      <c r="EK7485" s="783"/>
      <c r="EL7485" s="783"/>
      <c r="EM7485" s="783"/>
      <c r="EN7485" s="783"/>
      <c r="EO7485" s="783"/>
      <c r="EP7485" s="783"/>
      <c r="EQ7485" s="783"/>
      <c r="ER7485" s="783"/>
      <c r="ES7485" s="783"/>
      <c r="ET7485" s="783"/>
      <c r="EU7485" s="783"/>
      <c r="EV7485" s="783"/>
      <c r="EW7485" s="783"/>
      <c r="EX7485" s="783"/>
      <c r="EY7485" s="783"/>
      <c r="EZ7485" s="783"/>
      <c r="FA7485" s="783"/>
      <c r="FB7485" s="783"/>
      <c r="FC7485" s="783"/>
      <c r="FD7485" s="783"/>
      <c r="FE7485" s="783"/>
      <c r="FF7485" s="783"/>
      <c r="FG7485" s="783"/>
      <c r="FH7485" s="783"/>
      <c r="FI7485" s="783"/>
      <c r="FJ7485" s="783"/>
      <c r="FK7485" s="783"/>
      <c r="FL7485" s="783"/>
      <c r="FM7485" s="783"/>
      <c r="FN7485" s="783"/>
      <c r="FO7485" s="783"/>
      <c r="FP7485" s="783"/>
      <c r="FQ7485" s="783"/>
      <c r="FR7485" s="783"/>
      <c r="FS7485" s="783"/>
      <c r="FT7485" s="783"/>
      <c r="FU7485" s="783"/>
      <c r="FV7485" s="783"/>
      <c r="FW7485" s="783"/>
      <c r="FX7485" s="783"/>
      <c r="FY7485" s="783"/>
      <c r="FZ7485" s="783"/>
      <c r="GA7485" s="783"/>
      <c r="GB7485" s="783"/>
      <c r="GC7485" s="783"/>
      <c r="GD7485" s="783"/>
      <c r="GE7485" s="783"/>
      <c r="GF7485" s="783"/>
      <c r="GG7485" s="783"/>
      <c r="GH7485" s="783"/>
      <c r="GI7485" s="783"/>
      <c r="GJ7485" s="783"/>
      <c r="GK7485" s="783"/>
      <c r="GL7485" s="783"/>
      <c r="GM7485" s="783"/>
      <c r="GN7485" s="783"/>
      <c r="GO7485" s="783"/>
      <c r="GP7485" s="783"/>
      <c r="GQ7485" s="783"/>
      <c r="GR7485" s="783"/>
      <c r="GS7485" s="783"/>
      <c r="GT7485" s="783"/>
      <c r="GU7485" s="783"/>
      <c r="GV7485" s="783"/>
      <c r="GW7485" s="783"/>
      <c r="GX7485" s="783"/>
      <c r="GY7485" s="783"/>
      <c r="GZ7485" s="783"/>
      <c r="HA7485" s="783"/>
      <c r="HB7485" s="783"/>
      <c r="HC7485" s="783"/>
      <c r="HD7485" s="783"/>
      <c r="HE7485" s="783"/>
      <c r="HF7485" s="783"/>
      <c r="HG7485" s="783"/>
      <c r="HH7485" s="783"/>
      <c r="HI7485" s="783"/>
      <c r="HJ7485" s="783"/>
      <c r="HK7485" s="783"/>
      <c r="HL7485" s="783"/>
      <c r="HM7485" s="783"/>
      <c r="HN7485" s="783"/>
      <c r="HO7485" s="783"/>
      <c r="HP7485" s="783"/>
      <c r="HQ7485" s="783"/>
      <c r="HR7485" s="783"/>
      <c r="HS7485" s="783"/>
      <c r="HT7485" s="783"/>
      <c r="HU7485" s="783"/>
      <c r="HV7485" s="783"/>
      <c r="HW7485" s="783"/>
    </row>
    <row r="7486" spans="1:231" s="792" customFormat="1" ht="20.25">
      <c r="A7486" s="1">
        <v>17</v>
      </c>
      <c r="B7486" s="788" t="s">
        <v>8631</v>
      </c>
      <c r="C7486" s="789" t="s">
        <v>8629</v>
      </c>
      <c r="D7486" s="780" t="s">
        <v>1808</v>
      </c>
      <c r="E7486" s="781">
        <f t="shared" si="469"/>
        <v>15</v>
      </c>
      <c r="F7486" s="791">
        <v>15</v>
      </c>
      <c r="G7486" s="791"/>
      <c r="H7486" s="791"/>
      <c r="I7486" s="783"/>
      <c r="J7486" s="783"/>
      <c r="K7486" s="783"/>
      <c r="L7486" s="783"/>
      <c r="M7486" s="783"/>
      <c r="N7486" s="783"/>
      <c r="O7486" s="783"/>
      <c r="P7486" s="783"/>
      <c r="Q7486" s="783"/>
      <c r="R7486" s="783"/>
      <c r="S7486" s="783"/>
      <c r="T7486" s="783"/>
      <c r="U7486" s="783"/>
      <c r="V7486" s="783"/>
      <c r="W7486" s="783"/>
      <c r="X7486" s="783"/>
      <c r="Y7486" s="783"/>
      <c r="Z7486" s="783"/>
      <c r="AA7486" s="783"/>
      <c r="AB7486" s="783"/>
      <c r="AC7486" s="783"/>
      <c r="AD7486" s="783"/>
      <c r="AE7486" s="783"/>
      <c r="AF7486" s="783"/>
      <c r="AG7486" s="783"/>
      <c r="AH7486" s="783"/>
      <c r="AI7486" s="783"/>
      <c r="AJ7486" s="783"/>
      <c r="AK7486" s="783"/>
      <c r="AL7486" s="783"/>
      <c r="AM7486" s="783"/>
      <c r="AN7486" s="783"/>
      <c r="AO7486" s="783"/>
      <c r="AP7486" s="783"/>
      <c r="AQ7486" s="783"/>
      <c r="AR7486" s="783"/>
      <c r="AS7486" s="783"/>
      <c r="AT7486" s="783"/>
      <c r="AU7486" s="783"/>
      <c r="AV7486" s="783"/>
      <c r="AW7486" s="783"/>
      <c r="AX7486" s="783"/>
      <c r="AY7486" s="783"/>
      <c r="AZ7486" s="783"/>
      <c r="BA7486" s="783"/>
      <c r="BB7486" s="783"/>
      <c r="BC7486" s="783"/>
      <c r="BD7486" s="783"/>
      <c r="BE7486" s="783"/>
      <c r="BF7486" s="783"/>
      <c r="BG7486" s="783"/>
      <c r="BH7486" s="783"/>
      <c r="BI7486" s="783"/>
      <c r="BJ7486" s="783"/>
      <c r="BK7486" s="783"/>
      <c r="BL7486" s="783"/>
      <c r="BM7486" s="783"/>
      <c r="BN7486" s="783"/>
      <c r="BO7486" s="783"/>
      <c r="BP7486" s="783"/>
      <c r="BQ7486" s="783"/>
      <c r="BR7486" s="783"/>
      <c r="BS7486" s="783"/>
      <c r="BT7486" s="783"/>
      <c r="BU7486" s="783"/>
      <c r="BV7486" s="783"/>
      <c r="BW7486" s="783"/>
      <c r="BX7486" s="783"/>
      <c r="BY7486" s="783"/>
      <c r="BZ7486" s="783"/>
      <c r="CA7486" s="783"/>
      <c r="CB7486" s="783"/>
      <c r="CC7486" s="783"/>
      <c r="CD7486" s="783"/>
      <c r="CE7486" s="783"/>
      <c r="CF7486" s="783"/>
      <c r="CG7486" s="783"/>
      <c r="CH7486" s="783"/>
      <c r="CI7486" s="783"/>
      <c r="CJ7486" s="783"/>
      <c r="CK7486" s="783"/>
      <c r="CL7486" s="783"/>
      <c r="CM7486" s="783"/>
      <c r="CN7486" s="783"/>
      <c r="CO7486" s="783"/>
      <c r="CP7486" s="783"/>
      <c r="CQ7486" s="783"/>
      <c r="CR7486" s="783"/>
      <c r="CS7486" s="783"/>
      <c r="CT7486" s="783"/>
      <c r="CU7486" s="783"/>
      <c r="CV7486" s="783"/>
      <c r="CW7486" s="783"/>
      <c r="CX7486" s="783"/>
      <c r="CY7486" s="783"/>
      <c r="CZ7486" s="783"/>
      <c r="DA7486" s="783"/>
      <c r="DB7486" s="783"/>
      <c r="DC7486" s="783"/>
      <c r="DD7486" s="783"/>
      <c r="DE7486" s="783"/>
      <c r="DF7486" s="783"/>
      <c r="DG7486" s="783"/>
      <c r="DH7486" s="783"/>
      <c r="DI7486" s="783"/>
      <c r="DJ7486" s="783"/>
      <c r="DK7486" s="783"/>
      <c r="DL7486" s="783"/>
      <c r="DM7486" s="783"/>
      <c r="DN7486" s="783"/>
      <c r="DO7486" s="783"/>
      <c r="DP7486" s="783"/>
      <c r="DQ7486" s="783"/>
      <c r="DR7486" s="783"/>
      <c r="DS7486" s="783"/>
      <c r="DT7486" s="783"/>
      <c r="DU7486" s="783"/>
      <c r="DV7486" s="783"/>
      <c r="DW7486" s="783"/>
      <c r="DX7486" s="783"/>
      <c r="DY7486" s="783"/>
      <c r="DZ7486" s="783"/>
      <c r="EA7486" s="783"/>
      <c r="EB7486" s="783"/>
      <c r="EC7486" s="783"/>
      <c r="ED7486" s="783"/>
      <c r="EE7486" s="783"/>
      <c r="EF7486" s="783"/>
      <c r="EG7486" s="783"/>
      <c r="EH7486" s="783"/>
      <c r="EI7486" s="783"/>
      <c r="EJ7486" s="783"/>
      <c r="EK7486" s="783"/>
      <c r="EL7486" s="783"/>
      <c r="EM7486" s="783"/>
      <c r="EN7486" s="783"/>
      <c r="EO7486" s="783"/>
      <c r="EP7486" s="783"/>
      <c r="EQ7486" s="783"/>
      <c r="ER7486" s="783"/>
      <c r="ES7486" s="783"/>
      <c r="ET7486" s="783"/>
      <c r="EU7486" s="783"/>
      <c r="EV7486" s="783"/>
      <c r="EW7486" s="783"/>
      <c r="EX7486" s="783"/>
      <c r="EY7486" s="783"/>
      <c r="EZ7486" s="783"/>
      <c r="FA7486" s="783"/>
      <c r="FB7486" s="783"/>
      <c r="FC7486" s="783"/>
      <c r="FD7486" s="783"/>
      <c r="FE7486" s="783"/>
      <c r="FF7486" s="783"/>
      <c r="FG7486" s="783"/>
      <c r="FH7486" s="783"/>
      <c r="FI7486" s="783"/>
      <c r="FJ7486" s="783"/>
      <c r="FK7486" s="783"/>
      <c r="FL7486" s="783"/>
      <c r="FM7486" s="783"/>
      <c r="FN7486" s="783"/>
      <c r="FO7486" s="783"/>
      <c r="FP7486" s="783"/>
      <c r="FQ7486" s="783"/>
      <c r="FR7486" s="783"/>
      <c r="FS7486" s="783"/>
      <c r="FT7486" s="783"/>
      <c r="FU7486" s="783"/>
      <c r="FV7486" s="783"/>
      <c r="FW7486" s="783"/>
      <c r="FX7486" s="783"/>
      <c r="FY7486" s="783"/>
      <c r="FZ7486" s="783"/>
      <c r="GA7486" s="783"/>
      <c r="GB7486" s="783"/>
      <c r="GC7486" s="783"/>
      <c r="GD7486" s="783"/>
      <c r="GE7486" s="783"/>
      <c r="GF7486" s="783"/>
      <c r="GG7486" s="783"/>
      <c r="GH7486" s="783"/>
      <c r="GI7486" s="783"/>
      <c r="GJ7486" s="783"/>
      <c r="GK7486" s="783"/>
      <c r="GL7486" s="783"/>
      <c r="GM7486" s="783"/>
      <c r="GN7486" s="783"/>
      <c r="GO7486" s="783"/>
      <c r="GP7486" s="783"/>
      <c r="GQ7486" s="783"/>
      <c r="GR7486" s="783"/>
      <c r="GS7486" s="783"/>
      <c r="GT7486" s="783"/>
      <c r="GU7486" s="783"/>
      <c r="GV7486" s="783"/>
      <c r="GW7486" s="783"/>
      <c r="GX7486" s="783"/>
      <c r="GY7486" s="783"/>
      <c r="GZ7486" s="783"/>
      <c r="HA7486" s="783"/>
      <c r="HB7486" s="783"/>
      <c r="HC7486" s="783"/>
      <c r="HD7486" s="783"/>
      <c r="HE7486" s="783"/>
      <c r="HF7486" s="783"/>
      <c r="HG7486" s="783"/>
      <c r="HH7486" s="783"/>
      <c r="HI7486" s="783"/>
      <c r="HJ7486" s="783"/>
      <c r="HK7486" s="783"/>
      <c r="HL7486" s="783"/>
      <c r="HM7486" s="783"/>
      <c r="HN7486" s="783"/>
      <c r="HO7486" s="783"/>
      <c r="HP7486" s="783"/>
      <c r="HQ7486" s="783"/>
      <c r="HR7486" s="783"/>
      <c r="HS7486" s="783"/>
      <c r="HT7486" s="783"/>
      <c r="HU7486" s="783"/>
      <c r="HV7486" s="783"/>
      <c r="HW7486" s="783"/>
    </row>
    <row r="7487" spans="1:231" s="792" customFormat="1" ht="20.25">
      <c r="A7487" s="1">
        <v>18</v>
      </c>
      <c r="B7487" s="788" t="s">
        <v>8100</v>
      </c>
      <c r="C7487" s="789" t="s">
        <v>8627</v>
      </c>
      <c r="D7487" s="780" t="s">
        <v>1808</v>
      </c>
      <c r="E7487" s="781">
        <f t="shared" si="469"/>
        <v>0</v>
      </c>
      <c r="F7487" s="791"/>
      <c r="G7487" s="791"/>
      <c r="H7487" s="791"/>
      <c r="I7487" s="783"/>
      <c r="J7487" s="783"/>
      <c r="K7487" s="783"/>
      <c r="L7487" s="783"/>
      <c r="M7487" s="783"/>
      <c r="N7487" s="783"/>
      <c r="O7487" s="783"/>
      <c r="P7487" s="783"/>
      <c r="Q7487" s="783"/>
      <c r="R7487" s="783"/>
      <c r="S7487" s="783"/>
      <c r="T7487" s="783"/>
      <c r="U7487" s="783"/>
      <c r="V7487" s="783"/>
      <c r="W7487" s="783"/>
      <c r="X7487" s="783"/>
      <c r="Y7487" s="783"/>
      <c r="Z7487" s="783"/>
      <c r="AA7487" s="783"/>
      <c r="AB7487" s="783"/>
      <c r="AC7487" s="783"/>
      <c r="AD7487" s="783"/>
      <c r="AE7487" s="783"/>
      <c r="AF7487" s="783"/>
      <c r="AG7487" s="783"/>
      <c r="AH7487" s="783"/>
      <c r="AI7487" s="783"/>
      <c r="AJ7487" s="783"/>
      <c r="AK7487" s="783"/>
      <c r="AL7487" s="783"/>
      <c r="AM7487" s="783"/>
      <c r="AN7487" s="783"/>
      <c r="AO7487" s="783"/>
      <c r="AP7487" s="783"/>
      <c r="AQ7487" s="783"/>
      <c r="AR7487" s="783"/>
      <c r="AS7487" s="783"/>
      <c r="AT7487" s="783"/>
      <c r="AU7487" s="783"/>
      <c r="AV7487" s="783"/>
      <c r="AW7487" s="783"/>
      <c r="AX7487" s="783"/>
      <c r="AY7487" s="783"/>
      <c r="AZ7487" s="783"/>
      <c r="BA7487" s="783"/>
      <c r="BB7487" s="783"/>
      <c r="BC7487" s="783"/>
      <c r="BD7487" s="783"/>
      <c r="BE7487" s="783"/>
      <c r="BF7487" s="783"/>
      <c r="BG7487" s="783"/>
      <c r="BH7487" s="783"/>
      <c r="BI7487" s="783"/>
      <c r="BJ7487" s="783"/>
      <c r="BK7487" s="783"/>
      <c r="BL7487" s="783"/>
      <c r="BM7487" s="783"/>
      <c r="BN7487" s="783"/>
      <c r="BO7487" s="783"/>
      <c r="BP7487" s="783"/>
      <c r="BQ7487" s="783"/>
      <c r="BR7487" s="783"/>
      <c r="BS7487" s="783"/>
      <c r="BT7487" s="783"/>
      <c r="BU7487" s="783"/>
      <c r="BV7487" s="783"/>
      <c r="BW7487" s="783"/>
      <c r="BX7487" s="783"/>
      <c r="BY7487" s="783"/>
      <c r="BZ7487" s="783"/>
      <c r="CA7487" s="783"/>
      <c r="CB7487" s="783"/>
      <c r="CC7487" s="783"/>
      <c r="CD7487" s="783"/>
      <c r="CE7487" s="783"/>
      <c r="CF7487" s="783"/>
      <c r="CG7487" s="783"/>
      <c r="CH7487" s="783"/>
      <c r="CI7487" s="783"/>
      <c r="CJ7487" s="783"/>
      <c r="CK7487" s="783"/>
      <c r="CL7487" s="783"/>
      <c r="CM7487" s="783"/>
      <c r="CN7487" s="783"/>
      <c r="CO7487" s="783"/>
      <c r="CP7487" s="783"/>
      <c r="CQ7487" s="783"/>
      <c r="CR7487" s="783"/>
      <c r="CS7487" s="783"/>
      <c r="CT7487" s="783"/>
      <c r="CU7487" s="783"/>
      <c r="CV7487" s="783"/>
      <c r="CW7487" s="783"/>
      <c r="CX7487" s="783"/>
      <c r="CY7487" s="783"/>
      <c r="CZ7487" s="783"/>
      <c r="DA7487" s="783"/>
      <c r="DB7487" s="783"/>
      <c r="DC7487" s="783"/>
      <c r="DD7487" s="783"/>
      <c r="DE7487" s="783"/>
      <c r="DF7487" s="783"/>
      <c r="DG7487" s="783"/>
      <c r="DH7487" s="783"/>
      <c r="DI7487" s="783"/>
      <c r="DJ7487" s="783"/>
      <c r="DK7487" s="783"/>
      <c r="DL7487" s="783"/>
      <c r="DM7487" s="783"/>
      <c r="DN7487" s="783"/>
      <c r="DO7487" s="783"/>
      <c r="DP7487" s="783"/>
      <c r="DQ7487" s="783"/>
      <c r="DR7487" s="783"/>
      <c r="DS7487" s="783"/>
      <c r="DT7487" s="783"/>
      <c r="DU7487" s="783"/>
      <c r="DV7487" s="783"/>
      <c r="DW7487" s="783"/>
      <c r="DX7487" s="783"/>
      <c r="DY7487" s="783"/>
      <c r="DZ7487" s="783"/>
      <c r="EA7487" s="783"/>
      <c r="EB7487" s="783"/>
      <c r="EC7487" s="783"/>
      <c r="ED7487" s="783"/>
      <c r="EE7487" s="783"/>
      <c r="EF7487" s="783"/>
      <c r="EG7487" s="783"/>
      <c r="EH7487" s="783"/>
      <c r="EI7487" s="783"/>
      <c r="EJ7487" s="783"/>
      <c r="EK7487" s="783"/>
      <c r="EL7487" s="783"/>
      <c r="EM7487" s="783"/>
      <c r="EN7487" s="783"/>
      <c r="EO7487" s="783"/>
      <c r="EP7487" s="783"/>
      <c r="EQ7487" s="783"/>
      <c r="ER7487" s="783"/>
      <c r="ES7487" s="783"/>
      <c r="ET7487" s="783"/>
      <c r="EU7487" s="783"/>
      <c r="EV7487" s="783"/>
      <c r="EW7487" s="783"/>
      <c r="EX7487" s="783"/>
      <c r="EY7487" s="783"/>
      <c r="EZ7487" s="783"/>
      <c r="FA7487" s="783"/>
      <c r="FB7487" s="783"/>
      <c r="FC7487" s="783"/>
      <c r="FD7487" s="783"/>
      <c r="FE7487" s="783"/>
      <c r="FF7487" s="783"/>
      <c r="FG7487" s="783"/>
      <c r="FH7487" s="783"/>
      <c r="FI7487" s="783"/>
      <c r="FJ7487" s="783"/>
      <c r="FK7487" s="783"/>
      <c r="FL7487" s="783"/>
      <c r="FM7487" s="783"/>
      <c r="FN7487" s="783"/>
      <c r="FO7487" s="783"/>
      <c r="FP7487" s="783"/>
      <c r="FQ7487" s="783"/>
      <c r="FR7487" s="783"/>
      <c r="FS7487" s="783"/>
      <c r="FT7487" s="783"/>
      <c r="FU7487" s="783"/>
      <c r="FV7487" s="783"/>
      <c r="FW7487" s="783"/>
      <c r="FX7487" s="783"/>
      <c r="FY7487" s="783"/>
      <c r="FZ7487" s="783"/>
      <c r="GA7487" s="783"/>
      <c r="GB7487" s="783"/>
      <c r="GC7487" s="783"/>
      <c r="GD7487" s="783"/>
      <c r="GE7487" s="783"/>
      <c r="GF7487" s="783"/>
      <c r="GG7487" s="783"/>
      <c r="GH7487" s="783"/>
      <c r="GI7487" s="783"/>
      <c r="GJ7487" s="783"/>
      <c r="GK7487" s="783"/>
      <c r="GL7487" s="783"/>
      <c r="GM7487" s="783"/>
      <c r="GN7487" s="783"/>
      <c r="GO7487" s="783"/>
      <c r="GP7487" s="783"/>
      <c r="GQ7487" s="783"/>
      <c r="GR7487" s="783"/>
      <c r="GS7487" s="783"/>
      <c r="GT7487" s="783"/>
      <c r="GU7487" s="783"/>
      <c r="GV7487" s="783"/>
      <c r="GW7487" s="783"/>
      <c r="GX7487" s="783"/>
      <c r="GY7487" s="783"/>
      <c r="GZ7487" s="783"/>
      <c r="HA7487" s="783"/>
      <c r="HB7487" s="783"/>
      <c r="HC7487" s="783"/>
      <c r="HD7487" s="783"/>
      <c r="HE7487" s="783"/>
      <c r="HF7487" s="783"/>
      <c r="HG7487" s="783"/>
      <c r="HH7487" s="783"/>
      <c r="HI7487" s="783"/>
      <c r="HJ7487" s="783"/>
      <c r="HK7487" s="783"/>
      <c r="HL7487" s="783"/>
      <c r="HM7487" s="783"/>
      <c r="HN7487" s="783"/>
      <c r="HO7487" s="783"/>
      <c r="HP7487" s="783"/>
      <c r="HQ7487" s="783"/>
      <c r="HR7487" s="783"/>
      <c r="HS7487" s="783"/>
      <c r="HT7487" s="783"/>
      <c r="HU7487" s="783"/>
      <c r="HV7487" s="783"/>
      <c r="HW7487" s="783"/>
    </row>
    <row r="7488" spans="1:231" s="792" customFormat="1" ht="20.25">
      <c r="A7488" s="1">
        <v>19</v>
      </c>
      <c r="B7488" s="788" t="s">
        <v>8632</v>
      </c>
      <c r="C7488" s="789"/>
      <c r="D7488" s="780" t="s">
        <v>1808</v>
      </c>
      <c r="E7488" s="781">
        <f t="shared" si="469"/>
        <v>5</v>
      </c>
      <c r="F7488" s="791">
        <v>5</v>
      </c>
      <c r="G7488" s="791"/>
      <c r="H7488" s="791"/>
      <c r="I7488" s="783"/>
      <c r="J7488" s="783"/>
      <c r="K7488" s="783"/>
      <c r="L7488" s="783"/>
      <c r="M7488" s="783"/>
      <c r="N7488" s="783"/>
      <c r="O7488" s="783"/>
      <c r="P7488" s="783"/>
      <c r="Q7488" s="783"/>
      <c r="R7488" s="783"/>
      <c r="S7488" s="783"/>
      <c r="T7488" s="783"/>
      <c r="U7488" s="783"/>
      <c r="V7488" s="783"/>
      <c r="W7488" s="783"/>
      <c r="X7488" s="783"/>
      <c r="Y7488" s="783"/>
      <c r="Z7488" s="783"/>
      <c r="AA7488" s="783"/>
      <c r="AB7488" s="783"/>
      <c r="AC7488" s="783"/>
      <c r="AD7488" s="783"/>
      <c r="AE7488" s="783"/>
      <c r="AF7488" s="783"/>
      <c r="AG7488" s="783"/>
      <c r="AH7488" s="783"/>
      <c r="AI7488" s="783"/>
      <c r="AJ7488" s="783"/>
      <c r="AK7488" s="783"/>
      <c r="AL7488" s="783"/>
      <c r="AM7488" s="783"/>
      <c r="AN7488" s="783"/>
      <c r="AO7488" s="783"/>
      <c r="AP7488" s="783"/>
      <c r="AQ7488" s="783"/>
      <c r="AR7488" s="783"/>
      <c r="AS7488" s="783"/>
      <c r="AT7488" s="783"/>
      <c r="AU7488" s="783"/>
      <c r="AV7488" s="783"/>
      <c r="AW7488" s="783"/>
      <c r="AX7488" s="783"/>
      <c r="AY7488" s="783"/>
      <c r="AZ7488" s="783"/>
      <c r="BA7488" s="783"/>
      <c r="BB7488" s="783"/>
      <c r="BC7488" s="783"/>
      <c r="BD7488" s="783"/>
      <c r="BE7488" s="783"/>
      <c r="BF7488" s="783"/>
      <c r="BG7488" s="783"/>
      <c r="BH7488" s="783"/>
      <c r="BI7488" s="783"/>
      <c r="BJ7488" s="783"/>
      <c r="BK7488" s="783"/>
      <c r="BL7488" s="783"/>
      <c r="BM7488" s="783"/>
      <c r="BN7488" s="783"/>
      <c r="BO7488" s="783"/>
      <c r="BP7488" s="783"/>
      <c r="BQ7488" s="783"/>
      <c r="BR7488" s="783"/>
      <c r="BS7488" s="783"/>
      <c r="BT7488" s="783"/>
      <c r="BU7488" s="783"/>
      <c r="BV7488" s="783"/>
      <c r="BW7488" s="783"/>
      <c r="BX7488" s="783"/>
      <c r="BY7488" s="783"/>
      <c r="BZ7488" s="783"/>
      <c r="CA7488" s="783"/>
      <c r="CB7488" s="783"/>
      <c r="CC7488" s="783"/>
      <c r="CD7488" s="783"/>
      <c r="CE7488" s="783"/>
      <c r="CF7488" s="783"/>
      <c r="CG7488" s="783"/>
      <c r="CH7488" s="783"/>
      <c r="CI7488" s="783"/>
      <c r="CJ7488" s="783"/>
      <c r="CK7488" s="783"/>
      <c r="CL7488" s="783"/>
      <c r="CM7488" s="783"/>
      <c r="CN7488" s="783"/>
      <c r="CO7488" s="783"/>
      <c r="CP7488" s="783"/>
      <c r="CQ7488" s="783"/>
      <c r="CR7488" s="783"/>
      <c r="CS7488" s="783"/>
      <c r="CT7488" s="783"/>
      <c r="CU7488" s="783"/>
      <c r="CV7488" s="783"/>
      <c r="CW7488" s="783"/>
      <c r="CX7488" s="783"/>
      <c r="CY7488" s="783"/>
      <c r="CZ7488" s="783"/>
      <c r="DA7488" s="783"/>
      <c r="DB7488" s="783"/>
      <c r="DC7488" s="783"/>
      <c r="DD7488" s="783"/>
      <c r="DE7488" s="783"/>
      <c r="DF7488" s="783"/>
      <c r="DG7488" s="783"/>
      <c r="DH7488" s="783"/>
      <c r="DI7488" s="783"/>
      <c r="DJ7488" s="783"/>
      <c r="DK7488" s="783"/>
      <c r="DL7488" s="783"/>
      <c r="DM7488" s="783"/>
      <c r="DN7488" s="783"/>
      <c r="DO7488" s="783"/>
      <c r="DP7488" s="783"/>
      <c r="DQ7488" s="783"/>
      <c r="DR7488" s="783"/>
      <c r="DS7488" s="783"/>
      <c r="DT7488" s="783"/>
      <c r="DU7488" s="783"/>
      <c r="DV7488" s="783"/>
      <c r="DW7488" s="783"/>
      <c r="DX7488" s="783"/>
      <c r="DY7488" s="783"/>
      <c r="DZ7488" s="783"/>
      <c r="EA7488" s="783"/>
      <c r="EB7488" s="783"/>
      <c r="EC7488" s="783"/>
      <c r="ED7488" s="783"/>
      <c r="EE7488" s="783"/>
      <c r="EF7488" s="783"/>
      <c r="EG7488" s="783"/>
      <c r="EH7488" s="783"/>
      <c r="EI7488" s="783"/>
      <c r="EJ7488" s="783"/>
      <c r="EK7488" s="783"/>
      <c r="EL7488" s="783"/>
      <c r="EM7488" s="783"/>
      <c r="EN7488" s="783"/>
      <c r="EO7488" s="783"/>
      <c r="EP7488" s="783"/>
      <c r="EQ7488" s="783"/>
      <c r="ER7488" s="783"/>
      <c r="ES7488" s="783"/>
      <c r="ET7488" s="783"/>
      <c r="EU7488" s="783"/>
      <c r="EV7488" s="783"/>
      <c r="EW7488" s="783"/>
      <c r="EX7488" s="783"/>
      <c r="EY7488" s="783"/>
      <c r="EZ7488" s="783"/>
      <c r="FA7488" s="783"/>
      <c r="FB7488" s="783"/>
      <c r="FC7488" s="783"/>
      <c r="FD7488" s="783"/>
      <c r="FE7488" s="783"/>
      <c r="FF7488" s="783"/>
      <c r="FG7488" s="783"/>
      <c r="FH7488" s="783"/>
      <c r="FI7488" s="783"/>
      <c r="FJ7488" s="783"/>
      <c r="FK7488" s="783"/>
      <c r="FL7488" s="783"/>
      <c r="FM7488" s="783"/>
      <c r="FN7488" s="783"/>
      <c r="FO7488" s="783"/>
      <c r="FP7488" s="783"/>
      <c r="FQ7488" s="783"/>
      <c r="FR7488" s="783"/>
      <c r="FS7488" s="783"/>
      <c r="FT7488" s="783"/>
      <c r="FU7488" s="783"/>
      <c r="FV7488" s="783"/>
      <c r="FW7488" s="783"/>
      <c r="FX7488" s="783"/>
      <c r="FY7488" s="783"/>
      <c r="FZ7488" s="783"/>
      <c r="GA7488" s="783"/>
      <c r="GB7488" s="783"/>
      <c r="GC7488" s="783"/>
      <c r="GD7488" s="783"/>
      <c r="GE7488" s="783"/>
      <c r="GF7488" s="783"/>
      <c r="GG7488" s="783"/>
      <c r="GH7488" s="783"/>
      <c r="GI7488" s="783"/>
      <c r="GJ7488" s="783"/>
      <c r="GK7488" s="783"/>
      <c r="GL7488" s="783"/>
      <c r="GM7488" s="783"/>
      <c r="GN7488" s="783"/>
      <c r="GO7488" s="783"/>
      <c r="GP7488" s="783"/>
      <c r="GQ7488" s="783"/>
      <c r="GR7488" s="783"/>
      <c r="GS7488" s="783"/>
      <c r="GT7488" s="783"/>
      <c r="GU7488" s="783"/>
      <c r="GV7488" s="783"/>
      <c r="GW7488" s="783"/>
      <c r="GX7488" s="783"/>
      <c r="GY7488" s="783"/>
      <c r="GZ7488" s="783"/>
      <c r="HA7488" s="783"/>
      <c r="HB7488" s="783"/>
      <c r="HC7488" s="783"/>
      <c r="HD7488" s="783"/>
      <c r="HE7488" s="783"/>
      <c r="HF7488" s="783"/>
      <c r="HG7488" s="783"/>
      <c r="HH7488" s="783"/>
      <c r="HI7488" s="783"/>
      <c r="HJ7488" s="783"/>
      <c r="HK7488" s="783"/>
      <c r="HL7488" s="783"/>
      <c r="HM7488" s="783"/>
      <c r="HN7488" s="783"/>
      <c r="HO7488" s="783"/>
      <c r="HP7488" s="783"/>
      <c r="HQ7488" s="783"/>
      <c r="HR7488" s="783"/>
      <c r="HS7488" s="783"/>
      <c r="HT7488" s="783"/>
      <c r="HU7488" s="783"/>
      <c r="HV7488" s="783"/>
      <c r="HW7488" s="783"/>
    </row>
    <row r="7489" spans="1:231" s="792" customFormat="1" ht="20.25">
      <c r="A7489" s="1">
        <v>20</v>
      </c>
      <c r="B7489" s="788" t="s">
        <v>8633</v>
      </c>
      <c r="C7489" s="789"/>
      <c r="D7489" s="780" t="s">
        <v>1808</v>
      </c>
      <c r="E7489" s="781">
        <f t="shared" si="469"/>
        <v>0</v>
      </c>
      <c r="F7489" s="791"/>
      <c r="G7489" s="791"/>
      <c r="H7489" s="791"/>
      <c r="I7489" s="783"/>
      <c r="J7489" s="783"/>
      <c r="K7489" s="783"/>
      <c r="L7489" s="783"/>
      <c r="M7489" s="783"/>
      <c r="N7489" s="783"/>
      <c r="O7489" s="783"/>
      <c r="P7489" s="783"/>
      <c r="Q7489" s="783"/>
      <c r="R7489" s="783"/>
      <c r="S7489" s="783"/>
      <c r="T7489" s="783"/>
      <c r="U7489" s="783"/>
      <c r="V7489" s="783"/>
      <c r="W7489" s="783"/>
      <c r="X7489" s="783"/>
      <c r="Y7489" s="783"/>
      <c r="Z7489" s="783"/>
      <c r="AA7489" s="783"/>
      <c r="AB7489" s="783"/>
      <c r="AC7489" s="783"/>
      <c r="AD7489" s="783"/>
      <c r="AE7489" s="783"/>
      <c r="AF7489" s="783"/>
      <c r="AG7489" s="783"/>
      <c r="AH7489" s="783"/>
      <c r="AI7489" s="783"/>
      <c r="AJ7489" s="783"/>
      <c r="AK7489" s="783"/>
      <c r="AL7489" s="783"/>
      <c r="AM7489" s="783"/>
      <c r="AN7489" s="783"/>
      <c r="AO7489" s="783"/>
      <c r="AP7489" s="783"/>
      <c r="AQ7489" s="783"/>
      <c r="AR7489" s="783"/>
      <c r="AS7489" s="783"/>
      <c r="AT7489" s="783"/>
      <c r="AU7489" s="783"/>
      <c r="AV7489" s="783"/>
      <c r="AW7489" s="783"/>
      <c r="AX7489" s="783"/>
      <c r="AY7489" s="783"/>
      <c r="AZ7489" s="783"/>
      <c r="BA7489" s="783"/>
      <c r="BB7489" s="783"/>
      <c r="BC7489" s="783"/>
      <c r="BD7489" s="783"/>
      <c r="BE7489" s="783"/>
      <c r="BF7489" s="783"/>
      <c r="BG7489" s="783"/>
      <c r="BH7489" s="783"/>
      <c r="BI7489" s="783"/>
      <c r="BJ7489" s="783"/>
      <c r="BK7489" s="783"/>
      <c r="BL7489" s="783"/>
      <c r="BM7489" s="783"/>
      <c r="BN7489" s="783"/>
      <c r="BO7489" s="783"/>
      <c r="BP7489" s="783"/>
      <c r="BQ7489" s="783"/>
      <c r="BR7489" s="783"/>
      <c r="BS7489" s="783"/>
      <c r="BT7489" s="783"/>
      <c r="BU7489" s="783"/>
      <c r="BV7489" s="783"/>
      <c r="BW7489" s="783"/>
      <c r="BX7489" s="783"/>
      <c r="BY7489" s="783"/>
      <c r="BZ7489" s="783"/>
      <c r="CA7489" s="783"/>
      <c r="CB7489" s="783"/>
      <c r="CC7489" s="783"/>
      <c r="CD7489" s="783"/>
      <c r="CE7489" s="783"/>
      <c r="CF7489" s="783"/>
      <c r="CG7489" s="783"/>
      <c r="CH7489" s="783"/>
      <c r="CI7489" s="783"/>
      <c r="CJ7489" s="783"/>
      <c r="CK7489" s="783"/>
      <c r="CL7489" s="783"/>
      <c r="CM7489" s="783"/>
      <c r="CN7489" s="783"/>
      <c r="CO7489" s="783"/>
      <c r="CP7489" s="783"/>
      <c r="CQ7489" s="783"/>
      <c r="CR7489" s="783"/>
      <c r="CS7489" s="783"/>
      <c r="CT7489" s="783"/>
      <c r="CU7489" s="783"/>
      <c r="CV7489" s="783"/>
      <c r="CW7489" s="783"/>
      <c r="CX7489" s="783"/>
      <c r="CY7489" s="783"/>
      <c r="CZ7489" s="783"/>
      <c r="DA7489" s="783"/>
      <c r="DB7489" s="783"/>
      <c r="DC7489" s="783"/>
      <c r="DD7489" s="783"/>
      <c r="DE7489" s="783"/>
      <c r="DF7489" s="783"/>
      <c r="DG7489" s="783"/>
      <c r="DH7489" s="783"/>
      <c r="DI7489" s="783"/>
      <c r="DJ7489" s="783"/>
      <c r="DK7489" s="783"/>
      <c r="DL7489" s="783"/>
      <c r="DM7489" s="783"/>
      <c r="DN7489" s="783"/>
      <c r="DO7489" s="783"/>
      <c r="DP7489" s="783"/>
      <c r="DQ7489" s="783"/>
      <c r="DR7489" s="783"/>
      <c r="DS7489" s="783"/>
      <c r="DT7489" s="783"/>
      <c r="DU7489" s="783"/>
      <c r="DV7489" s="783"/>
      <c r="DW7489" s="783"/>
      <c r="DX7489" s="783"/>
      <c r="DY7489" s="783"/>
      <c r="DZ7489" s="783"/>
      <c r="EA7489" s="783"/>
      <c r="EB7489" s="783"/>
      <c r="EC7489" s="783"/>
      <c r="ED7489" s="783"/>
      <c r="EE7489" s="783"/>
      <c r="EF7489" s="783"/>
      <c r="EG7489" s="783"/>
      <c r="EH7489" s="783"/>
      <c r="EI7489" s="783"/>
      <c r="EJ7489" s="783"/>
      <c r="EK7489" s="783"/>
      <c r="EL7489" s="783"/>
      <c r="EM7489" s="783"/>
      <c r="EN7489" s="783"/>
      <c r="EO7489" s="783"/>
      <c r="EP7489" s="783"/>
      <c r="EQ7489" s="783"/>
      <c r="ER7489" s="783"/>
      <c r="ES7489" s="783"/>
      <c r="ET7489" s="783"/>
      <c r="EU7489" s="783"/>
      <c r="EV7489" s="783"/>
      <c r="EW7489" s="783"/>
      <c r="EX7489" s="783"/>
      <c r="EY7489" s="783"/>
      <c r="EZ7489" s="783"/>
      <c r="FA7489" s="783"/>
      <c r="FB7489" s="783"/>
      <c r="FC7489" s="783"/>
      <c r="FD7489" s="783"/>
      <c r="FE7489" s="783"/>
      <c r="FF7489" s="783"/>
      <c r="FG7489" s="783"/>
      <c r="FH7489" s="783"/>
      <c r="FI7489" s="783"/>
      <c r="FJ7489" s="783"/>
      <c r="FK7489" s="783"/>
      <c r="FL7489" s="783"/>
      <c r="FM7489" s="783"/>
      <c r="FN7489" s="783"/>
      <c r="FO7489" s="783"/>
      <c r="FP7489" s="783"/>
      <c r="FQ7489" s="783"/>
      <c r="FR7489" s="783"/>
      <c r="FS7489" s="783"/>
      <c r="FT7489" s="783"/>
      <c r="FU7489" s="783"/>
      <c r="FV7489" s="783"/>
      <c r="FW7489" s="783"/>
      <c r="FX7489" s="783"/>
      <c r="FY7489" s="783"/>
      <c r="FZ7489" s="783"/>
      <c r="GA7489" s="783"/>
      <c r="GB7489" s="783"/>
      <c r="GC7489" s="783"/>
      <c r="GD7489" s="783"/>
      <c r="GE7489" s="783"/>
      <c r="GF7489" s="783"/>
      <c r="GG7489" s="783"/>
      <c r="GH7489" s="783"/>
      <c r="GI7489" s="783"/>
      <c r="GJ7489" s="783"/>
      <c r="GK7489" s="783"/>
      <c r="GL7489" s="783"/>
      <c r="GM7489" s="783"/>
      <c r="GN7489" s="783"/>
      <c r="GO7489" s="783"/>
      <c r="GP7489" s="783"/>
      <c r="GQ7489" s="783"/>
      <c r="GR7489" s="783"/>
      <c r="GS7489" s="783"/>
      <c r="GT7489" s="783"/>
      <c r="GU7489" s="783"/>
      <c r="GV7489" s="783"/>
      <c r="GW7489" s="783"/>
      <c r="GX7489" s="783"/>
      <c r="GY7489" s="783"/>
      <c r="GZ7489" s="783"/>
      <c r="HA7489" s="783"/>
      <c r="HB7489" s="783"/>
      <c r="HC7489" s="783"/>
      <c r="HD7489" s="783"/>
      <c r="HE7489" s="783"/>
      <c r="HF7489" s="783"/>
      <c r="HG7489" s="783"/>
      <c r="HH7489" s="783"/>
      <c r="HI7489" s="783"/>
      <c r="HJ7489" s="783"/>
      <c r="HK7489" s="783"/>
      <c r="HL7489" s="783"/>
      <c r="HM7489" s="783"/>
      <c r="HN7489" s="783"/>
      <c r="HO7489" s="783"/>
      <c r="HP7489" s="783"/>
      <c r="HQ7489" s="783"/>
      <c r="HR7489" s="783"/>
      <c r="HS7489" s="783"/>
      <c r="HT7489" s="783"/>
      <c r="HU7489" s="783"/>
      <c r="HV7489" s="783"/>
      <c r="HW7489" s="783"/>
    </row>
    <row r="7490" spans="1:231" s="792" customFormat="1" ht="20.25">
      <c r="A7490" s="1">
        <v>21</v>
      </c>
      <c r="B7490" s="788" t="s">
        <v>8634</v>
      </c>
      <c r="C7490" s="789"/>
      <c r="D7490" s="780" t="s">
        <v>1808</v>
      </c>
      <c r="E7490" s="781">
        <f t="shared" si="469"/>
        <v>0</v>
      </c>
      <c r="F7490" s="791"/>
      <c r="G7490" s="791"/>
      <c r="H7490" s="791"/>
      <c r="I7490" s="783"/>
      <c r="J7490" s="783"/>
      <c r="K7490" s="783"/>
      <c r="L7490" s="783"/>
      <c r="M7490" s="783"/>
      <c r="N7490" s="783"/>
      <c r="O7490" s="783"/>
      <c r="P7490" s="783"/>
      <c r="Q7490" s="783"/>
      <c r="R7490" s="783"/>
      <c r="S7490" s="783"/>
      <c r="T7490" s="783"/>
      <c r="U7490" s="783"/>
      <c r="V7490" s="783"/>
      <c r="W7490" s="783"/>
      <c r="X7490" s="783"/>
      <c r="Y7490" s="783"/>
      <c r="Z7490" s="783"/>
      <c r="AA7490" s="783"/>
      <c r="AB7490" s="783"/>
      <c r="AC7490" s="783"/>
      <c r="AD7490" s="783"/>
      <c r="AE7490" s="783"/>
      <c r="AF7490" s="783"/>
      <c r="AG7490" s="783"/>
      <c r="AH7490" s="783"/>
      <c r="AI7490" s="783"/>
      <c r="AJ7490" s="783"/>
      <c r="AK7490" s="783"/>
      <c r="AL7490" s="783"/>
      <c r="AM7490" s="783"/>
      <c r="AN7490" s="783"/>
      <c r="AO7490" s="783"/>
      <c r="AP7490" s="783"/>
      <c r="AQ7490" s="783"/>
      <c r="AR7490" s="783"/>
      <c r="AS7490" s="783"/>
      <c r="AT7490" s="783"/>
      <c r="AU7490" s="783"/>
      <c r="AV7490" s="783"/>
      <c r="AW7490" s="783"/>
      <c r="AX7490" s="783"/>
      <c r="AY7490" s="783"/>
      <c r="AZ7490" s="783"/>
      <c r="BA7490" s="783"/>
      <c r="BB7490" s="783"/>
      <c r="BC7490" s="783"/>
      <c r="BD7490" s="783"/>
      <c r="BE7490" s="783"/>
      <c r="BF7490" s="783"/>
      <c r="BG7490" s="783"/>
      <c r="BH7490" s="783"/>
      <c r="BI7490" s="783"/>
      <c r="BJ7490" s="783"/>
      <c r="BK7490" s="783"/>
      <c r="BL7490" s="783"/>
      <c r="BM7490" s="783"/>
      <c r="BN7490" s="783"/>
      <c r="BO7490" s="783"/>
      <c r="BP7490" s="783"/>
      <c r="BQ7490" s="783"/>
      <c r="BR7490" s="783"/>
      <c r="BS7490" s="783"/>
      <c r="BT7490" s="783"/>
      <c r="BU7490" s="783"/>
      <c r="BV7490" s="783"/>
      <c r="BW7490" s="783"/>
      <c r="BX7490" s="783"/>
      <c r="BY7490" s="783"/>
      <c r="BZ7490" s="783"/>
      <c r="CA7490" s="783"/>
      <c r="CB7490" s="783"/>
      <c r="CC7490" s="783"/>
      <c r="CD7490" s="783"/>
      <c r="CE7490" s="783"/>
      <c r="CF7490" s="783"/>
      <c r="CG7490" s="783"/>
      <c r="CH7490" s="783"/>
      <c r="CI7490" s="783"/>
      <c r="CJ7490" s="783"/>
      <c r="CK7490" s="783"/>
      <c r="CL7490" s="783"/>
      <c r="CM7490" s="783"/>
      <c r="CN7490" s="783"/>
      <c r="CO7490" s="783"/>
      <c r="CP7490" s="783"/>
      <c r="CQ7490" s="783"/>
      <c r="CR7490" s="783"/>
      <c r="CS7490" s="783"/>
      <c r="CT7490" s="783"/>
      <c r="CU7490" s="783"/>
      <c r="CV7490" s="783"/>
      <c r="CW7490" s="783"/>
      <c r="CX7490" s="783"/>
      <c r="CY7490" s="783"/>
      <c r="CZ7490" s="783"/>
      <c r="DA7490" s="783"/>
      <c r="DB7490" s="783"/>
      <c r="DC7490" s="783"/>
      <c r="DD7490" s="783"/>
      <c r="DE7490" s="783"/>
      <c r="DF7490" s="783"/>
      <c r="DG7490" s="783"/>
      <c r="DH7490" s="783"/>
      <c r="DI7490" s="783"/>
      <c r="DJ7490" s="783"/>
      <c r="DK7490" s="783"/>
      <c r="DL7490" s="783"/>
      <c r="DM7490" s="783"/>
      <c r="DN7490" s="783"/>
      <c r="DO7490" s="783"/>
      <c r="DP7490" s="783"/>
      <c r="DQ7490" s="783"/>
      <c r="DR7490" s="783"/>
      <c r="DS7490" s="783"/>
      <c r="DT7490" s="783"/>
      <c r="DU7490" s="783"/>
      <c r="DV7490" s="783"/>
      <c r="DW7490" s="783"/>
      <c r="DX7490" s="783"/>
      <c r="DY7490" s="783"/>
      <c r="DZ7490" s="783"/>
      <c r="EA7490" s="783"/>
      <c r="EB7490" s="783"/>
      <c r="EC7490" s="783"/>
      <c r="ED7490" s="783"/>
      <c r="EE7490" s="783"/>
      <c r="EF7490" s="783"/>
      <c r="EG7490" s="783"/>
      <c r="EH7490" s="783"/>
      <c r="EI7490" s="783"/>
      <c r="EJ7490" s="783"/>
      <c r="EK7490" s="783"/>
      <c r="EL7490" s="783"/>
      <c r="EM7490" s="783"/>
      <c r="EN7490" s="783"/>
      <c r="EO7490" s="783"/>
      <c r="EP7490" s="783"/>
      <c r="EQ7490" s="783"/>
      <c r="ER7490" s="783"/>
      <c r="ES7490" s="783"/>
      <c r="ET7490" s="783"/>
      <c r="EU7490" s="783"/>
      <c r="EV7490" s="783"/>
      <c r="EW7490" s="783"/>
      <c r="EX7490" s="783"/>
      <c r="EY7490" s="783"/>
      <c r="EZ7490" s="783"/>
      <c r="FA7490" s="783"/>
      <c r="FB7490" s="783"/>
      <c r="FC7490" s="783"/>
      <c r="FD7490" s="783"/>
      <c r="FE7490" s="783"/>
      <c r="FF7490" s="783"/>
      <c r="FG7490" s="783"/>
      <c r="FH7490" s="783"/>
      <c r="FI7490" s="783"/>
      <c r="FJ7490" s="783"/>
      <c r="FK7490" s="783"/>
      <c r="FL7490" s="783"/>
      <c r="FM7490" s="783"/>
      <c r="FN7490" s="783"/>
      <c r="FO7490" s="783"/>
      <c r="FP7490" s="783"/>
      <c r="FQ7490" s="783"/>
      <c r="FR7490" s="783"/>
      <c r="FS7490" s="783"/>
      <c r="FT7490" s="783"/>
      <c r="FU7490" s="783"/>
      <c r="FV7490" s="783"/>
      <c r="FW7490" s="783"/>
      <c r="FX7490" s="783"/>
      <c r="FY7490" s="783"/>
      <c r="FZ7490" s="783"/>
      <c r="GA7490" s="783"/>
      <c r="GB7490" s="783"/>
      <c r="GC7490" s="783"/>
      <c r="GD7490" s="783"/>
      <c r="GE7490" s="783"/>
      <c r="GF7490" s="783"/>
      <c r="GG7490" s="783"/>
      <c r="GH7490" s="783"/>
      <c r="GI7490" s="783"/>
      <c r="GJ7490" s="783"/>
      <c r="GK7490" s="783"/>
      <c r="GL7490" s="783"/>
      <c r="GM7490" s="783"/>
      <c r="GN7490" s="783"/>
      <c r="GO7490" s="783"/>
      <c r="GP7490" s="783"/>
      <c r="GQ7490" s="783"/>
      <c r="GR7490" s="783"/>
      <c r="GS7490" s="783"/>
      <c r="GT7490" s="783"/>
      <c r="GU7490" s="783"/>
      <c r="GV7490" s="783"/>
      <c r="GW7490" s="783"/>
      <c r="GX7490" s="783"/>
      <c r="GY7490" s="783"/>
      <c r="GZ7490" s="783"/>
      <c r="HA7490" s="783"/>
      <c r="HB7490" s="783"/>
      <c r="HC7490" s="783"/>
      <c r="HD7490" s="783"/>
      <c r="HE7490" s="783"/>
      <c r="HF7490" s="783"/>
      <c r="HG7490" s="783"/>
      <c r="HH7490" s="783"/>
      <c r="HI7490" s="783"/>
      <c r="HJ7490" s="783"/>
      <c r="HK7490" s="783"/>
      <c r="HL7490" s="783"/>
      <c r="HM7490" s="783"/>
      <c r="HN7490" s="783"/>
      <c r="HO7490" s="783"/>
      <c r="HP7490" s="783"/>
      <c r="HQ7490" s="783"/>
      <c r="HR7490" s="783"/>
      <c r="HS7490" s="783"/>
      <c r="HT7490" s="783"/>
      <c r="HU7490" s="783"/>
      <c r="HV7490" s="783"/>
      <c r="HW7490" s="783"/>
    </row>
    <row r="7491" spans="1:231" s="792" customFormat="1" ht="20.25">
      <c r="A7491" s="1">
        <v>22</v>
      </c>
      <c r="B7491" s="788" t="s">
        <v>8635</v>
      </c>
      <c r="C7491" s="789"/>
      <c r="D7491" s="780" t="s">
        <v>1808</v>
      </c>
      <c r="E7491" s="781">
        <f t="shared" si="469"/>
        <v>0</v>
      </c>
      <c r="F7491" s="791"/>
      <c r="G7491" s="791"/>
      <c r="H7491" s="791"/>
      <c r="I7491" s="783"/>
      <c r="J7491" s="783"/>
      <c r="K7491" s="783"/>
      <c r="L7491" s="783"/>
      <c r="M7491" s="783"/>
      <c r="N7491" s="783"/>
      <c r="O7491" s="783"/>
      <c r="P7491" s="783"/>
      <c r="Q7491" s="783"/>
      <c r="R7491" s="783"/>
      <c r="S7491" s="783"/>
      <c r="T7491" s="783"/>
      <c r="U7491" s="783"/>
      <c r="V7491" s="783"/>
      <c r="W7491" s="783"/>
      <c r="X7491" s="783"/>
      <c r="Y7491" s="783"/>
      <c r="Z7491" s="783"/>
      <c r="AA7491" s="783"/>
      <c r="AB7491" s="783"/>
      <c r="AC7491" s="783"/>
      <c r="AD7491" s="783"/>
      <c r="AE7491" s="783"/>
      <c r="AF7491" s="783"/>
      <c r="AG7491" s="783"/>
      <c r="AH7491" s="783"/>
      <c r="AI7491" s="783"/>
      <c r="AJ7491" s="783"/>
      <c r="AK7491" s="783"/>
      <c r="AL7491" s="783"/>
      <c r="AM7491" s="783"/>
      <c r="AN7491" s="783"/>
      <c r="AO7491" s="783"/>
      <c r="AP7491" s="783"/>
      <c r="AQ7491" s="783"/>
      <c r="AR7491" s="783"/>
      <c r="AS7491" s="783"/>
      <c r="AT7491" s="783"/>
      <c r="AU7491" s="783"/>
      <c r="AV7491" s="783"/>
      <c r="AW7491" s="783"/>
      <c r="AX7491" s="783"/>
      <c r="AY7491" s="783"/>
      <c r="AZ7491" s="783"/>
      <c r="BA7491" s="783"/>
      <c r="BB7491" s="783"/>
      <c r="BC7491" s="783"/>
      <c r="BD7491" s="783"/>
      <c r="BE7491" s="783"/>
      <c r="BF7491" s="783"/>
      <c r="BG7491" s="783"/>
      <c r="BH7491" s="783"/>
      <c r="BI7491" s="783"/>
      <c r="BJ7491" s="783"/>
      <c r="BK7491" s="783"/>
      <c r="BL7491" s="783"/>
      <c r="BM7491" s="783"/>
      <c r="BN7491" s="783"/>
      <c r="BO7491" s="783"/>
      <c r="BP7491" s="783"/>
      <c r="BQ7491" s="783"/>
      <c r="BR7491" s="783"/>
      <c r="BS7491" s="783"/>
      <c r="BT7491" s="783"/>
      <c r="BU7491" s="783"/>
      <c r="BV7491" s="783"/>
      <c r="BW7491" s="783"/>
      <c r="BX7491" s="783"/>
      <c r="BY7491" s="783"/>
      <c r="BZ7491" s="783"/>
      <c r="CA7491" s="783"/>
      <c r="CB7491" s="783"/>
      <c r="CC7491" s="783"/>
      <c r="CD7491" s="783"/>
      <c r="CE7491" s="783"/>
      <c r="CF7491" s="783"/>
      <c r="CG7491" s="783"/>
      <c r="CH7491" s="783"/>
      <c r="CI7491" s="783"/>
      <c r="CJ7491" s="783"/>
      <c r="CK7491" s="783"/>
      <c r="CL7491" s="783"/>
      <c r="CM7491" s="783"/>
      <c r="CN7491" s="783"/>
      <c r="CO7491" s="783"/>
      <c r="CP7491" s="783"/>
      <c r="CQ7491" s="783"/>
      <c r="CR7491" s="783"/>
      <c r="CS7491" s="783"/>
      <c r="CT7491" s="783"/>
      <c r="CU7491" s="783"/>
      <c r="CV7491" s="783"/>
      <c r="CW7491" s="783"/>
      <c r="CX7491" s="783"/>
      <c r="CY7491" s="783"/>
      <c r="CZ7491" s="783"/>
      <c r="DA7491" s="783"/>
      <c r="DB7491" s="783"/>
      <c r="DC7491" s="783"/>
      <c r="DD7491" s="783"/>
      <c r="DE7491" s="783"/>
      <c r="DF7491" s="783"/>
      <c r="DG7491" s="783"/>
      <c r="DH7491" s="783"/>
      <c r="DI7491" s="783"/>
      <c r="DJ7491" s="783"/>
      <c r="DK7491" s="783"/>
      <c r="DL7491" s="783"/>
      <c r="DM7491" s="783"/>
      <c r="DN7491" s="783"/>
      <c r="DO7491" s="783"/>
      <c r="DP7491" s="783"/>
      <c r="DQ7491" s="783"/>
      <c r="DR7491" s="783"/>
      <c r="DS7491" s="783"/>
      <c r="DT7491" s="783"/>
      <c r="DU7491" s="783"/>
      <c r="DV7491" s="783"/>
      <c r="DW7491" s="783"/>
      <c r="DX7491" s="783"/>
      <c r="DY7491" s="783"/>
      <c r="DZ7491" s="783"/>
      <c r="EA7491" s="783"/>
      <c r="EB7491" s="783"/>
      <c r="EC7491" s="783"/>
      <c r="ED7491" s="783"/>
      <c r="EE7491" s="783"/>
      <c r="EF7491" s="783"/>
      <c r="EG7491" s="783"/>
      <c r="EH7491" s="783"/>
      <c r="EI7491" s="783"/>
      <c r="EJ7491" s="783"/>
      <c r="EK7491" s="783"/>
      <c r="EL7491" s="783"/>
      <c r="EM7491" s="783"/>
      <c r="EN7491" s="783"/>
      <c r="EO7491" s="783"/>
      <c r="EP7491" s="783"/>
      <c r="EQ7491" s="783"/>
      <c r="ER7491" s="783"/>
      <c r="ES7491" s="783"/>
      <c r="ET7491" s="783"/>
      <c r="EU7491" s="783"/>
      <c r="EV7491" s="783"/>
      <c r="EW7491" s="783"/>
      <c r="EX7491" s="783"/>
      <c r="EY7491" s="783"/>
      <c r="EZ7491" s="783"/>
      <c r="FA7491" s="783"/>
      <c r="FB7491" s="783"/>
      <c r="FC7491" s="783"/>
      <c r="FD7491" s="783"/>
      <c r="FE7491" s="783"/>
      <c r="FF7491" s="783"/>
      <c r="FG7491" s="783"/>
      <c r="FH7491" s="783"/>
      <c r="FI7491" s="783"/>
      <c r="FJ7491" s="783"/>
      <c r="FK7491" s="783"/>
      <c r="FL7491" s="783"/>
      <c r="FM7491" s="783"/>
      <c r="FN7491" s="783"/>
      <c r="FO7491" s="783"/>
      <c r="FP7491" s="783"/>
      <c r="FQ7491" s="783"/>
      <c r="FR7491" s="783"/>
      <c r="FS7491" s="783"/>
      <c r="FT7491" s="783"/>
      <c r="FU7491" s="783"/>
      <c r="FV7491" s="783"/>
      <c r="FW7491" s="783"/>
      <c r="FX7491" s="783"/>
      <c r="FY7491" s="783"/>
      <c r="FZ7491" s="783"/>
      <c r="GA7491" s="783"/>
      <c r="GB7491" s="783"/>
      <c r="GC7491" s="783"/>
      <c r="GD7491" s="783"/>
      <c r="GE7491" s="783"/>
      <c r="GF7491" s="783"/>
      <c r="GG7491" s="783"/>
      <c r="GH7491" s="783"/>
      <c r="GI7491" s="783"/>
      <c r="GJ7491" s="783"/>
      <c r="GK7491" s="783"/>
      <c r="GL7491" s="783"/>
      <c r="GM7491" s="783"/>
      <c r="GN7491" s="783"/>
      <c r="GO7491" s="783"/>
      <c r="GP7491" s="783"/>
      <c r="GQ7491" s="783"/>
      <c r="GR7491" s="783"/>
      <c r="GS7491" s="783"/>
      <c r="GT7491" s="783"/>
      <c r="GU7491" s="783"/>
      <c r="GV7491" s="783"/>
      <c r="GW7491" s="783"/>
      <c r="GX7491" s="783"/>
      <c r="GY7491" s="783"/>
      <c r="GZ7491" s="783"/>
      <c r="HA7491" s="783"/>
      <c r="HB7491" s="783"/>
      <c r="HC7491" s="783"/>
      <c r="HD7491" s="783"/>
      <c r="HE7491" s="783"/>
      <c r="HF7491" s="783"/>
      <c r="HG7491" s="783"/>
      <c r="HH7491" s="783"/>
      <c r="HI7491" s="783"/>
      <c r="HJ7491" s="783"/>
      <c r="HK7491" s="783"/>
      <c r="HL7491" s="783"/>
      <c r="HM7491" s="783"/>
      <c r="HN7491" s="783"/>
      <c r="HO7491" s="783"/>
      <c r="HP7491" s="783"/>
      <c r="HQ7491" s="783"/>
      <c r="HR7491" s="783"/>
      <c r="HS7491" s="783"/>
      <c r="HT7491" s="783"/>
      <c r="HU7491" s="783"/>
      <c r="HV7491" s="783"/>
      <c r="HW7491" s="783"/>
    </row>
    <row r="7492" spans="1:231" s="792" customFormat="1" ht="20.25">
      <c r="A7492" s="1">
        <v>23</v>
      </c>
      <c r="B7492" s="788" t="s">
        <v>8636</v>
      </c>
      <c r="C7492" s="789"/>
      <c r="D7492" s="780" t="s">
        <v>1808</v>
      </c>
      <c r="E7492" s="781">
        <f t="shared" si="469"/>
        <v>1</v>
      </c>
      <c r="F7492" s="791">
        <v>1</v>
      </c>
      <c r="G7492" s="791"/>
      <c r="H7492" s="791"/>
      <c r="I7492" s="783"/>
      <c r="J7492" s="783"/>
      <c r="K7492" s="783"/>
      <c r="L7492" s="783"/>
      <c r="M7492" s="783"/>
      <c r="N7492" s="783"/>
      <c r="O7492" s="783"/>
      <c r="P7492" s="783"/>
      <c r="Q7492" s="783"/>
      <c r="R7492" s="783"/>
      <c r="S7492" s="783"/>
      <c r="T7492" s="783"/>
      <c r="U7492" s="783"/>
      <c r="V7492" s="783"/>
      <c r="W7492" s="783"/>
      <c r="X7492" s="783"/>
      <c r="Y7492" s="783"/>
      <c r="Z7492" s="783"/>
      <c r="AA7492" s="783"/>
      <c r="AB7492" s="783"/>
      <c r="AC7492" s="783"/>
      <c r="AD7492" s="783"/>
      <c r="AE7492" s="783"/>
      <c r="AF7492" s="783"/>
      <c r="AG7492" s="783"/>
      <c r="AH7492" s="783"/>
      <c r="AI7492" s="783"/>
      <c r="AJ7492" s="783"/>
      <c r="AK7492" s="783"/>
      <c r="AL7492" s="783"/>
      <c r="AM7492" s="783"/>
      <c r="AN7492" s="783"/>
      <c r="AO7492" s="783"/>
      <c r="AP7492" s="783"/>
      <c r="AQ7492" s="783"/>
      <c r="AR7492" s="783"/>
      <c r="AS7492" s="783"/>
      <c r="AT7492" s="783"/>
      <c r="AU7492" s="783"/>
      <c r="AV7492" s="783"/>
      <c r="AW7492" s="783"/>
      <c r="AX7492" s="783"/>
      <c r="AY7492" s="783"/>
      <c r="AZ7492" s="783"/>
      <c r="BA7492" s="783"/>
      <c r="BB7492" s="783"/>
      <c r="BC7492" s="783"/>
      <c r="BD7492" s="783"/>
      <c r="BE7492" s="783"/>
      <c r="BF7492" s="783"/>
      <c r="BG7492" s="783"/>
      <c r="BH7492" s="783"/>
      <c r="BI7492" s="783"/>
      <c r="BJ7492" s="783"/>
      <c r="BK7492" s="783"/>
      <c r="BL7492" s="783"/>
      <c r="BM7492" s="783"/>
      <c r="BN7492" s="783"/>
      <c r="BO7492" s="783"/>
      <c r="BP7492" s="783"/>
      <c r="BQ7492" s="783"/>
      <c r="BR7492" s="783"/>
      <c r="BS7492" s="783"/>
      <c r="BT7492" s="783"/>
      <c r="BU7492" s="783"/>
      <c r="BV7492" s="783"/>
      <c r="BW7492" s="783"/>
      <c r="BX7492" s="783"/>
      <c r="BY7492" s="783"/>
      <c r="BZ7492" s="783"/>
      <c r="CA7492" s="783"/>
      <c r="CB7492" s="783"/>
      <c r="CC7492" s="783"/>
      <c r="CD7492" s="783"/>
      <c r="CE7492" s="783"/>
      <c r="CF7492" s="783"/>
      <c r="CG7492" s="783"/>
      <c r="CH7492" s="783"/>
      <c r="CI7492" s="783"/>
      <c r="CJ7492" s="783"/>
      <c r="CK7492" s="783"/>
      <c r="CL7492" s="783"/>
      <c r="CM7492" s="783"/>
      <c r="CN7492" s="783"/>
      <c r="CO7492" s="783"/>
      <c r="CP7492" s="783"/>
      <c r="CQ7492" s="783"/>
      <c r="CR7492" s="783"/>
      <c r="CS7492" s="783"/>
      <c r="CT7492" s="783"/>
      <c r="CU7492" s="783"/>
      <c r="CV7492" s="783"/>
      <c r="CW7492" s="783"/>
      <c r="CX7492" s="783"/>
      <c r="CY7492" s="783"/>
      <c r="CZ7492" s="783"/>
      <c r="DA7492" s="783"/>
      <c r="DB7492" s="783"/>
      <c r="DC7492" s="783"/>
      <c r="DD7492" s="783"/>
      <c r="DE7492" s="783"/>
      <c r="DF7492" s="783"/>
      <c r="DG7492" s="783"/>
      <c r="DH7492" s="783"/>
      <c r="DI7492" s="783"/>
      <c r="DJ7492" s="783"/>
      <c r="DK7492" s="783"/>
      <c r="DL7492" s="783"/>
      <c r="DM7492" s="783"/>
      <c r="DN7492" s="783"/>
      <c r="DO7492" s="783"/>
      <c r="DP7492" s="783"/>
      <c r="DQ7492" s="783"/>
      <c r="DR7492" s="783"/>
      <c r="DS7492" s="783"/>
      <c r="DT7492" s="783"/>
      <c r="DU7492" s="783"/>
      <c r="DV7492" s="783"/>
      <c r="DW7492" s="783"/>
      <c r="DX7492" s="783"/>
      <c r="DY7492" s="783"/>
      <c r="DZ7492" s="783"/>
      <c r="EA7492" s="783"/>
      <c r="EB7492" s="783"/>
      <c r="EC7492" s="783"/>
      <c r="ED7492" s="783"/>
      <c r="EE7492" s="783"/>
      <c r="EF7492" s="783"/>
      <c r="EG7492" s="783"/>
      <c r="EH7492" s="783"/>
      <c r="EI7492" s="783"/>
      <c r="EJ7492" s="783"/>
      <c r="EK7492" s="783"/>
      <c r="EL7492" s="783"/>
      <c r="EM7492" s="783"/>
      <c r="EN7492" s="783"/>
      <c r="EO7492" s="783"/>
      <c r="EP7492" s="783"/>
      <c r="EQ7492" s="783"/>
      <c r="ER7492" s="783"/>
      <c r="ES7492" s="783"/>
      <c r="ET7492" s="783"/>
      <c r="EU7492" s="783"/>
      <c r="EV7492" s="783"/>
      <c r="EW7492" s="783"/>
      <c r="EX7492" s="783"/>
      <c r="EY7492" s="783"/>
      <c r="EZ7492" s="783"/>
      <c r="FA7492" s="783"/>
      <c r="FB7492" s="783"/>
      <c r="FC7492" s="783"/>
      <c r="FD7492" s="783"/>
      <c r="FE7492" s="783"/>
      <c r="FF7492" s="783"/>
      <c r="FG7492" s="783"/>
      <c r="FH7492" s="783"/>
      <c r="FI7492" s="783"/>
      <c r="FJ7492" s="783"/>
      <c r="FK7492" s="783"/>
      <c r="FL7492" s="783"/>
      <c r="FM7492" s="783"/>
      <c r="FN7492" s="783"/>
      <c r="FO7492" s="783"/>
      <c r="FP7492" s="783"/>
      <c r="FQ7492" s="783"/>
      <c r="FR7492" s="783"/>
      <c r="FS7492" s="783"/>
      <c r="FT7492" s="783"/>
      <c r="FU7492" s="783"/>
      <c r="FV7492" s="783"/>
      <c r="FW7492" s="783"/>
      <c r="FX7492" s="783"/>
      <c r="FY7492" s="783"/>
      <c r="FZ7492" s="783"/>
      <c r="GA7492" s="783"/>
      <c r="GB7492" s="783"/>
      <c r="GC7492" s="783"/>
      <c r="GD7492" s="783"/>
      <c r="GE7492" s="783"/>
      <c r="GF7492" s="783"/>
      <c r="GG7492" s="783"/>
      <c r="GH7492" s="783"/>
      <c r="GI7492" s="783"/>
      <c r="GJ7492" s="783"/>
      <c r="GK7492" s="783"/>
      <c r="GL7492" s="783"/>
      <c r="GM7492" s="783"/>
      <c r="GN7492" s="783"/>
      <c r="GO7492" s="783"/>
      <c r="GP7492" s="783"/>
      <c r="GQ7492" s="783"/>
      <c r="GR7492" s="783"/>
      <c r="GS7492" s="783"/>
      <c r="GT7492" s="783"/>
      <c r="GU7492" s="783"/>
      <c r="GV7492" s="783"/>
      <c r="GW7492" s="783"/>
      <c r="GX7492" s="783"/>
      <c r="GY7492" s="783"/>
      <c r="GZ7492" s="783"/>
      <c r="HA7492" s="783"/>
      <c r="HB7492" s="783"/>
      <c r="HC7492" s="783"/>
      <c r="HD7492" s="783"/>
      <c r="HE7492" s="783"/>
      <c r="HF7492" s="783"/>
      <c r="HG7492" s="783"/>
      <c r="HH7492" s="783"/>
      <c r="HI7492" s="783"/>
      <c r="HJ7492" s="783"/>
      <c r="HK7492" s="783"/>
      <c r="HL7492" s="783"/>
      <c r="HM7492" s="783"/>
      <c r="HN7492" s="783"/>
      <c r="HO7492" s="783"/>
      <c r="HP7492" s="783"/>
      <c r="HQ7492" s="783"/>
      <c r="HR7492" s="783"/>
      <c r="HS7492" s="783"/>
      <c r="HT7492" s="783"/>
      <c r="HU7492" s="783"/>
      <c r="HV7492" s="783"/>
      <c r="HW7492" s="783"/>
    </row>
    <row r="7493" spans="1:231" s="792" customFormat="1" ht="20.25">
      <c r="A7493" s="1">
        <v>24</v>
      </c>
      <c r="B7493" s="788" t="s">
        <v>8637</v>
      </c>
      <c r="C7493" s="789"/>
      <c r="D7493" s="780" t="s">
        <v>1808</v>
      </c>
      <c r="E7493" s="781">
        <f t="shared" si="469"/>
        <v>6</v>
      </c>
      <c r="F7493" s="791">
        <v>6</v>
      </c>
      <c r="G7493" s="791"/>
      <c r="H7493" s="791"/>
      <c r="I7493" s="783"/>
      <c r="J7493" s="783"/>
      <c r="K7493" s="783"/>
      <c r="L7493" s="783"/>
      <c r="M7493" s="783"/>
      <c r="N7493" s="783"/>
      <c r="O7493" s="783"/>
      <c r="P7493" s="783"/>
      <c r="Q7493" s="783"/>
      <c r="R7493" s="783"/>
      <c r="S7493" s="783"/>
      <c r="T7493" s="783"/>
      <c r="U7493" s="783"/>
      <c r="V7493" s="783"/>
      <c r="W7493" s="783"/>
      <c r="X7493" s="783"/>
      <c r="Y7493" s="783"/>
      <c r="Z7493" s="783"/>
      <c r="AA7493" s="783"/>
      <c r="AB7493" s="783"/>
      <c r="AC7493" s="783"/>
      <c r="AD7493" s="783"/>
      <c r="AE7493" s="783"/>
      <c r="AF7493" s="783"/>
      <c r="AG7493" s="783"/>
      <c r="AH7493" s="783"/>
      <c r="AI7493" s="783"/>
      <c r="AJ7493" s="783"/>
      <c r="AK7493" s="783"/>
      <c r="AL7493" s="783"/>
      <c r="AM7493" s="783"/>
      <c r="AN7493" s="783"/>
      <c r="AO7493" s="783"/>
      <c r="AP7493" s="783"/>
      <c r="AQ7493" s="783"/>
      <c r="AR7493" s="783"/>
      <c r="AS7493" s="783"/>
      <c r="AT7493" s="783"/>
      <c r="AU7493" s="783"/>
      <c r="AV7493" s="783"/>
      <c r="AW7493" s="783"/>
      <c r="AX7493" s="783"/>
      <c r="AY7493" s="783"/>
      <c r="AZ7493" s="783"/>
      <c r="BA7493" s="783"/>
      <c r="BB7493" s="783"/>
      <c r="BC7493" s="783"/>
      <c r="BD7493" s="783"/>
      <c r="BE7493" s="783"/>
      <c r="BF7493" s="783"/>
      <c r="BG7493" s="783"/>
      <c r="BH7493" s="783"/>
      <c r="BI7493" s="783"/>
      <c r="BJ7493" s="783"/>
      <c r="BK7493" s="783"/>
      <c r="BL7493" s="783"/>
      <c r="BM7493" s="783"/>
      <c r="BN7493" s="783"/>
      <c r="BO7493" s="783"/>
      <c r="BP7493" s="783"/>
      <c r="BQ7493" s="783"/>
      <c r="BR7493" s="783"/>
      <c r="BS7493" s="783"/>
      <c r="BT7493" s="783"/>
      <c r="BU7493" s="783"/>
      <c r="BV7493" s="783"/>
      <c r="BW7493" s="783"/>
      <c r="BX7493" s="783"/>
      <c r="BY7493" s="783"/>
      <c r="BZ7493" s="783"/>
      <c r="CA7493" s="783"/>
      <c r="CB7493" s="783"/>
      <c r="CC7493" s="783"/>
      <c r="CD7493" s="783"/>
      <c r="CE7493" s="783"/>
      <c r="CF7493" s="783"/>
      <c r="CG7493" s="783"/>
      <c r="CH7493" s="783"/>
      <c r="CI7493" s="783"/>
      <c r="CJ7493" s="783"/>
      <c r="CK7493" s="783"/>
      <c r="CL7493" s="783"/>
      <c r="CM7493" s="783"/>
      <c r="CN7493" s="783"/>
      <c r="CO7493" s="783"/>
      <c r="CP7493" s="783"/>
      <c r="CQ7493" s="783"/>
      <c r="CR7493" s="783"/>
      <c r="CS7493" s="783"/>
      <c r="CT7493" s="783"/>
      <c r="CU7493" s="783"/>
      <c r="CV7493" s="783"/>
      <c r="CW7493" s="783"/>
      <c r="CX7493" s="783"/>
      <c r="CY7493" s="783"/>
      <c r="CZ7493" s="783"/>
      <c r="DA7493" s="783"/>
      <c r="DB7493" s="783"/>
      <c r="DC7493" s="783"/>
      <c r="DD7493" s="783"/>
      <c r="DE7493" s="783"/>
      <c r="DF7493" s="783"/>
      <c r="DG7493" s="783"/>
      <c r="DH7493" s="783"/>
      <c r="DI7493" s="783"/>
      <c r="DJ7493" s="783"/>
      <c r="DK7493" s="783"/>
      <c r="DL7493" s="783"/>
      <c r="DM7493" s="783"/>
      <c r="DN7493" s="783"/>
      <c r="DO7493" s="783"/>
      <c r="DP7493" s="783"/>
      <c r="DQ7493" s="783"/>
      <c r="DR7493" s="783"/>
      <c r="DS7493" s="783"/>
      <c r="DT7493" s="783"/>
      <c r="DU7493" s="783"/>
      <c r="DV7493" s="783"/>
      <c r="DW7493" s="783"/>
      <c r="DX7493" s="783"/>
      <c r="DY7493" s="783"/>
      <c r="DZ7493" s="783"/>
      <c r="EA7493" s="783"/>
      <c r="EB7493" s="783"/>
      <c r="EC7493" s="783"/>
      <c r="ED7493" s="783"/>
      <c r="EE7493" s="783"/>
      <c r="EF7493" s="783"/>
      <c r="EG7493" s="783"/>
      <c r="EH7493" s="783"/>
      <c r="EI7493" s="783"/>
      <c r="EJ7493" s="783"/>
      <c r="EK7493" s="783"/>
      <c r="EL7493" s="783"/>
      <c r="EM7493" s="783"/>
      <c r="EN7493" s="783"/>
      <c r="EO7493" s="783"/>
      <c r="EP7493" s="783"/>
      <c r="EQ7493" s="783"/>
      <c r="ER7493" s="783"/>
      <c r="ES7493" s="783"/>
      <c r="ET7493" s="783"/>
      <c r="EU7493" s="783"/>
      <c r="EV7493" s="783"/>
      <c r="EW7493" s="783"/>
      <c r="EX7493" s="783"/>
      <c r="EY7493" s="783"/>
      <c r="EZ7493" s="783"/>
      <c r="FA7493" s="783"/>
      <c r="FB7493" s="783"/>
      <c r="FC7493" s="783"/>
      <c r="FD7493" s="783"/>
      <c r="FE7493" s="783"/>
      <c r="FF7493" s="783"/>
      <c r="FG7493" s="783"/>
      <c r="FH7493" s="783"/>
      <c r="FI7493" s="783"/>
      <c r="FJ7493" s="783"/>
      <c r="FK7493" s="783"/>
      <c r="FL7493" s="783"/>
      <c r="FM7493" s="783"/>
      <c r="FN7493" s="783"/>
      <c r="FO7493" s="783"/>
      <c r="FP7493" s="783"/>
      <c r="FQ7493" s="783"/>
      <c r="FR7493" s="783"/>
      <c r="FS7493" s="783"/>
      <c r="FT7493" s="783"/>
      <c r="FU7493" s="783"/>
      <c r="FV7493" s="783"/>
      <c r="FW7493" s="783"/>
      <c r="FX7493" s="783"/>
      <c r="FY7493" s="783"/>
      <c r="FZ7493" s="783"/>
      <c r="GA7493" s="783"/>
      <c r="GB7493" s="783"/>
      <c r="GC7493" s="783"/>
      <c r="GD7493" s="783"/>
      <c r="GE7493" s="783"/>
      <c r="GF7493" s="783"/>
      <c r="GG7493" s="783"/>
      <c r="GH7493" s="783"/>
      <c r="GI7493" s="783"/>
      <c r="GJ7493" s="783"/>
      <c r="GK7493" s="783"/>
      <c r="GL7493" s="783"/>
      <c r="GM7493" s="783"/>
      <c r="GN7493" s="783"/>
      <c r="GO7493" s="783"/>
      <c r="GP7493" s="783"/>
      <c r="GQ7493" s="783"/>
      <c r="GR7493" s="783"/>
      <c r="GS7493" s="783"/>
      <c r="GT7493" s="783"/>
      <c r="GU7493" s="783"/>
      <c r="GV7493" s="783"/>
      <c r="GW7493" s="783"/>
      <c r="GX7493" s="783"/>
      <c r="GY7493" s="783"/>
      <c r="GZ7493" s="783"/>
      <c r="HA7493" s="783"/>
      <c r="HB7493" s="783"/>
      <c r="HC7493" s="783"/>
      <c r="HD7493" s="783"/>
      <c r="HE7493" s="783"/>
      <c r="HF7493" s="783"/>
      <c r="HG7493" s="783"/>
      <c r="HH7493" s="783"/>
      <c r="HI7493" s="783"/>
      <c r="HJ7493" s="783"/>
      <c r="HK7493" s="783"/>
      <c r="HL7493" s="783"/>
      <c r="HM7493" s="783"/>
      <c r="HN7493" s="783"/>
      <c r="HO7493" s="783"/>
      <c r="HP7493" s="783"/>
      <c r="HQ7493" s="783"/>
      <c r="HR7493" s="783"/>
      <c r="HS7493" s="783"/>
      <c r="HT7493" s="783"/>
      <c r="HU7493" s="783"/>
      <c r="HV7493" s="783"/>
      <c r="HW7493" s="783"/>
    </row>
    <row r="7494" spans="1:231" s="792" customFormat="1" ht="20.25">
      <c r="A7494" s="1">
        <v>25</v>
      </c>
      <c r="B7494" s="788" t="s">
        <v>8638</v>
      </c>
      <c r="C7494" s="789"/>
      <c r="D7494" s="780" t="s">
        <v>1808</v>
      </c>
      <c r="E7494" s="781">
        <f t="shared" si="469"/>
        <v>0</v>
      </c>
      <c r="F7494" s="791"/>
      <c r="G7494" s="791"/>
      <c r="H7494" s="791"/>
      <c r="I7494" s="783"/>
      <c r="J7494" s="783"/>
      <c r="K7494" s="783"/>
      <c r="L7494" s="783"/>
      <c r="M7494" s="783"/>
      <c r="N7494" s="783"/>
      <c r="O7494" s="783"/>
      <c r="P7494" s="783"/>
      <c r="Q7494" s="783"/>
      <c r="R7494" s="783"/>
      <c r="S7494" s="783"/>
      <c r="T7494" s="783"/>
      <c r="U7494" s="783"/>
      <c r="V7494" s="783"/>
      <c r="W7494" s="783"/>
      <c r="X7494" s="783"/>
      <c r="Y7494" s="783"/>
      <c r="Z7494" s="783"/>
      <c r="AA7494" s="783"/>
      <c r="AB7494" s="783"/>
      <c r="AC7494" s="783"/>
      <c r="AD7494" s="783"/>
      <c r="AE7494" s="783"/>
      <c r="AF7494" s="783"/>
      <c r="AG7494" s="783"/>
      <c r="AH7494" s="783"/>
      <c r="AI7494" s="783"/>
      <c r="AJ7494" s="783"/>
      <c r="AK7494" s="783"/>
      <c r="AL7494" s="783"/>
      <c r="AM7494" s="783"/>
      <c r="AN7494" s="783"/>
      <c r="AO7494" s="783"/>
      <c r="AP7494" s="783"/>
      <c r="AQ7494" s="783"/>
      <c r="AR7494" s="783"/>
      <c r="AS7494" s="783"/>
      <c r="AT7494" s="783"/>
      <c r="AU7494" s="783"/>
      <c r="AV7494" s="783"/>
      <c r="AW7494" s="783"/>
      <c r="AX7494" s="783"/>
      <c r="AY7494" s="783"/>
      <c r="AZ7494" s="783"/>
      <c r="BA7494" s="783"/>
      <c r="BB7494" s="783"/>
      <c r="BC7494" s="783"/>
      <c r="BD7494" s="783"/>
      <c r="BE7494" s="783"/>
      <c r="BF7494" s="783"/>
      <c r="BG7494" s="783"/>
      <c r="BH7494" s="783"/>
      <c r="BI7494" s="783"/>
      <c r="BJ7494" s="783"/>
      <c r="BK7494" s="783"/>
      <c r="BL7494" s="783"/>
      <c r="BM7494" s="783"/>
      <c r="BN7494" s="783"/>
      <c r="BO7494" s="783"/>
      <c r="BP7494" s="783"/>
      <c r="BQ7494" s="783"/>
      <c r="BR7494" s="783"/>
      <c r="BS7494" s="783"/>
      <c r="BT7494" s="783"/>
      <c r="BU7494" s="783"/>
      <c r="BV7494" s="783"/>
      <c r="BW7494" s="783"/>
      <c r="BX7494" s="783"/>
      <c r="BY7494" s="783"/>
      <c r="BZ7494" s="783"/>
      <c r="CA7494" s="783"/>
      <c r="CB7494" s="783"/>
      <c r="CC7494" s="783"/>
      <c r="CD7494" s="783"/>
      <c r="CE7494" s="783"/>
      <c r="CF7494" s="783"/>
      <c r="CG7494" s="783"/>
      <c r="CH7494" s="783"/>
      <c r="CI7494" s="783"/>
      <c r="CJ7494" s="783"/>
      <c r="CK7494" s="783"/>
      <c r="CL7494" s="783"/>
      <c r="CM7494" s="783"/>
      <c r="CN7494" s="783"/>
      <c r="CO7494" s="783"/>
      <c r="CP7494" s="783"/>
      <c r="CQ7494" s="783"/>
      <c r="CR7494" s="783"/>
      <c r="CS7494" s="783"/>
      <c r="CT7494" s="783"/>
      <c r="CU7494" s="783"/>
      <c r="CV7494" s="783"/>
      <c r="CW7494" s="783"/>
      <c r="CX7494" s="783"/>
      <c r="CY7494" s="783"/>
      <c r="CZ7494" s="783"/>
      <c r="DA7494" s="783"/>
      <c r="DB7494" s="783"/>
      <c r="DC7494" s="783"/>
      <c r="DD7494" s="783"/>
      <c r="DE7494" s="783"/>
      <c r="DF7494" s="783"/>
      <c r="DG7494" s="783"/>
      <c r="DH7494" s="783"/>
      <c r="DI7494" s="783"/>
      <c r="DJ7494" s="783"/>
      <c r="DK7494" s="783"/>
      <c r="DL7494" s="783"/>
      <c r="DM7494" s="783"/>
      <c r="DN7494" s="783"/>
      <c r="DO7494" s="783"/>
      <c r="DP7494" s="783"/>
      <c r="DQ7494" s="783"/>
      <c r="DR7494" s="783"/>
      <c r="DS7494" s="783"/>
      <c r="DT7494" s="783"/>
      <c r="DU7494" s="783"/>
      <c r="DV7494" s="783"/>
      <c r="DW7494" s="783"/>
      <c r="DX7494" s="783"/>
      <c r="DY7494" s="783"/>
      <c r="DZ7494" s="783"/>
      <c r="EA7494" s="783"/>
      <c r="EB7494" s="783"/>
      <c r="EC7494" s="783"/>
      <c r="ED7494" s="783"/>
      <c r="EE7494" s="783"/>
      <c r="EF7494" s="783"/>
      <c r="EG7494" s="783"/>
      <c r="EH7494" s="783"/>
      <c r="EI7494" s="783"/>
      <c r="EJ7494" s="783"/>
      <c r="EK7494" s="783"/>
      <c r="EL7494" s="783"/>
      <c r="EM7494" s="783"/>
      <c r="EN7494" s="783"/>
      <c r="EO7494" s="783"/>
      <c r="EP7494" s="783"/>
      <c r="EQ7494" s="783"/>
      <c r="ER7494" s="783"/>
      <c r="ES7494" s="783"/>
      <c r="ET7494" s="783"/>
      <c r="EU7494" s="783"/>
      <c r="EV7494" s="783"/>
      <c r="EW7494" s="783"/>
      <c r="EX7494" s="783"/>
      <c r="EY7494" s="783"/>
      <c r="EZ7494" s="783"/>
      <c r="FA7494" s="783"/>
      <c r="FB7494" s="783"/>
      <c r="FC7494" s="783"/>
      <c r="FD7494" s="783"/>
      <c r="FE7494" s="783"/>
      <c r="FF7494" s="783"/>
      <c r="FG7494" s="783"/>
      <c r="FH7494" s="783"/>
      <c r="FI7494" s="783"/>
      <c r="FJ7494" s="783"/>
      <c r="FK7494" s="783"/>
      <c r="FL7494" s="783"/>
      <c r="FM7494" s="783"/>
      <c r="FN7494" s="783"/>
      <c r="FO7494" s="783"/>
      <c r="FP7494" s="783"/>
      <c r="FQ7494" s="783"/>
      <c r="FR7494" s="783"/>
      <c r="FS7494" s="783"/>
      <c r="FT7494" s="783"/>
      <c r="FU7494" s="783"/>
      <c r="FV7494" s="783"/>
      <c r="FW7494" s="783"/>
      <c r="FX7494" s="783"/>
      <c r="FY7494" s="783"/>
      <c r="FZ7494" s="783"/>
      <c r="GA7494" s="783"/>
      <c r="GB7494" s="783"/>
      <c r="GC7494" s="783"/>
      <c r="GD7494" s="783"/>
      <c r="GE7494" s="783"/>
      <c r="GF7494" s="783"/>
      <c r="GG7494" s="783"/>
      <c r="GH7494" s="783"/>
      <c r="GI7494" s="783"/>
      <c r="GJ7494" s="783"/>
      <c r="GK7494" s="783"/>
      <c r="GL7494" s="783"/>
      <c r="GM7494" s="783"/>
      <c r="GN7494" s="783"/>
      <c r="GO7494" s="783"/>
      <c r="GP7494" s="783"/>
      <c r="GQ7494" s="783"/>
      <c r="GR7494" s="783"/>
      <c r="GS7494" s="783"/>
      <c r="GT7494" s="783"/>
      <c r="GU7494" s="783"/>
      <c r="GV7494" s="783"/>
      <c r="GW7494" s="783"/>
      <c r="GX7494" s="783"/>
      <c r="GY7494" s="783"/>
      <c r="GZ7494" s="783"/>
      <c r="HA7494" s="783"/>
      <c r="HB7494" s="783"/>
      <c r="HC7494" s="783"/>
      <c r="HD7494" s="783"/>
      <c r="HE7494" s="783"/>
      <c r="HF7494" s="783"/>
      <c r="HG7494" s="783"/>
      <c r="HH7494" s="783"/>
      <c r="HI7494" s="783"/>
      <c r="HJ7494" s="783"/>
      <c r="HK7494" s="783"/>
      <c r="HL7494" s="783"/>
      <c r="HM7494" s="783"/>
      <c r="HN7494" s="783"/>
      <c r="HO7494" s="783"/>
      <c r="HP7494" s="783"/>
      <c r="HQ7494" s="783"/>
      <c r="HR7494" s="783"/>
      <c r="HS7494" s="783"/>
      <c r="HT7494" s="783"/>
      <c r="HU7494" s="783"/>
      <c r="HV7494" s="783"/>
      <c r="HW7494" s="783"/>
    </row>
    <row r="7495" spans="1:231" s="792" customFormat="1" ht="20.25">
      <c r="A7495" s="1">
        <v>26</v>
      </c>
      <c r="B7495" s="788" t="s">
        <v>8639</v>
      </c>
      <c r="C7495" s="789"/>
      <c r="D7495" s="780" t="s">
        <v>1808</v>
      </c>
      <c r="E7495" s="781">
        <f t="shared" si="469"/>
        <v>0</v>
      </c>
      <c r="F7495" s="791"/>
      <c r="G7495" s="791"/>
      <c r="H7495" s="791"/>
      <c r="I7495" s="783"/>
      <c r="J7495" s="783"/>
      <c r="K7495" s="783"/>
      <c r="L7495" s="783"/>
      <c r="M7495" s="783"/>
      <c r="N7495" s="783"/>
      <c r="O7495" s="783"/>
      <c r="P7495" s="783"/>
      <c r="Q7495" s="783"/>
      <c r="R7495" s="783"/>
      <c r="S7495" s="783"/>
      <c r="T7495" s="783"/>
      <c r="U7495" s="783"/>
      <c r="V7495" s="783"/>
      <c r="W7495" s="783"/>
      <c r="X7495" s="783"/>
      <c r="Y7495" s="783"/>
      <c r="Z7495" s="783"/>
      <c r="AA7495" s="783"/>
      <c r="AB7495" s="783"/>
      <c r="AC7495" s="783"/>
      <c r="AD7495" s="783"/>
      <c r="AE7495" s="783"/>
      <c r="AF7495" s="783"/>
      <c r="AG7495" s="783"/>
      <c r="AH7495" s="783"/>
      <c r="AI7495" s="783"/>
      <c r="AJ7495" s="783"/>
      <c r="AK7495" s="783"/>
      <c r="AL7495" s="783"/>
      <c r="AM7495" s="783"/>
      <c r="AN7495" s="783"/>
      <c r="AO7495" s="783"/>
      <c r="AP7495" s="783"/>
      <c r="AQ7495" s="783"/>
      <c r="AR7495" s="783"/>
      <c r="AS7495" s="783"/>
      <c r="AT7495" s="783"/>
      <c r="AU7495" s="783"/>
      <c r="AV7495" s="783"/>
      <c r="AW7495" s="783"/>
      <c r="AX7495" s="783"/>
      <c r="AY7495" s="783"/>
      <c r="AZ7495" s="783"/>
      <c r="BA7495" s="783"/>
      <c r="BB7495" s="783"/>
      <c r="BC7495" s="783"/>
      <c r="BD7495" s="783"/>
      <c r="BE7495" s="783"/>
      <c r="BF7495" s="783"/>
      <c r="BG7495" s="783"/>
      <c r="BH7495" s="783"/>
      <c r="BI7495" s="783"/>
      <c r="BJ7495" s="783"/>
      <c r="BK7495" s="783"/>
      <c r="BL7495" s="783"/>
      <c r="BM7495" s="783"/>
      <c r="BN7495" s="783"/>
      <c r="BO7495" s="783"/>
      <c r="BP7495" s="783"/>
      <c r="BQ7495" s="783"/>
      <c r="BR7495" s="783"/>
      <c r="BS7495" s="783"/>
      <c r="BT7495" s="783"/>
      <c r="BU7495" s="783"/>
      <c r="BV7495" s="783"/>
      <c r="BW7495" s="783"/>
      <c r="BX7495" s="783"/>
      <c r="BY7495" s="783"/>
      <c r="BZ7495" s="783"/>
      <c r="CA7495" s="783"/>
      <c r="CB7495" s="783"/>
      <c r="CC7495" s="783"/>
      <c r="CD7495" s="783"/>
      <c r="CE7495" s="783"/>
      <c r="CF7495" s="783"/>
      <c r="CG7495" s="783"/>
      <c r="CH7495" s="783"/>
      <c r="CI7495" s="783"/>
      <c r="CJ7495" s="783"/>
      <c r="CK7495" s="783"/>
      <c r="CL7495" s="783"/>
      <c r="CM7495" s="783"/>
      <c r="CN7495" s="783"/>
      <c r="CO7495" s="783"/>
      <c r="CP7495" s="783"/>
      <c r="CQ7495" s="783"/>
      <c r="CR7495" s="783"/>
      <c r="CS7495" s="783"/>
      <c r="CT7495" s="783"/>
      <c r="CU7495" s="783"/>
      <c r="CV7495" s="783"/>
      <c r="CW7495" s="783"/>
      <c r="CX7495" s="783"/>
      <c r="CY7495" s="783"/>
      <c r="CZ7495" s="783"/>
      <c r="DA7495" s="783"/>
      <c r="DB7495" s="783"/>
      <c r="DC7495" s="783"/>
      <c r="DD7495" s="783"/>
      <c r="DE7495" s="783"/>
      <c r="DF7495" s="783"/>
      <c r="DG7495" s="783"/>
      <c r="DH7495" s="783"/>
      <c r="DI7495" s="783"/>
      <c r="DJ7495" s="783"/>
      <c r="DK7495" s="783"/>
      <c r="DL7495" s="783"/>
      <c r="DM7495" s="783"/>
      <c r="DN7495" s="783"/>
      <c r="DO7495" s="783"/>
      <c r="DP7495" s="783"/>
      <c r="DQ7495" s="783"/>
      <c r="DR7495" s="783"/>
      <c r="DS7495" s="783"/>
      <c r="DT7495" s="783"/>
      <c r="DU7495" s="783"/>
      <c r="DV7495" s="783"/>
      <c r="DW7495" s="783"/>
      <c r="DX7495" s="783"/>
      <c r="DY7495" s="783"/>
      <c r="DZ7495" s="783"/>
      <c r="EA7495" s="783"/>
      <c r="EB7495" s="783"/>
      <c r="EC7495" s="783"/>
      <c r="ED7495" s="783"/>
      <c r="EE7495" s="783"/>
      <c r="EF7495" s="783"/>
      <c r="EG7495" s="783"/>
      <c r="EH7495" s="783"/>
      <c r="EI7495" s="783"/>
      <c r="EJ7495" s="783"/>
      <c r="EK7495" s="783"/>
      <c r="EL7495" s="783"/>
      <c r="EM7495" s="783"/>
      <c r="EN7495" s="783"/>
      <c r="EO7495" s="783"/>
      <c r="EP7495" s="783"/>
      <c r="EQ7495" s="783"/>
      <c r="ER7495" s="783"/>
      <c r="ES7495" s="783"/>
      <c r="ET7495" s="783"/>
      <c r="EU7495" s="783"/>
      <c r="EV7495" s="783"/>
      <c r="EW7495" s="783"/>
      <c r="EX7495" s="783"/>
      <c r="EY7495" s="783"/>
      <c r="EZ7495" s="783"/>
      <c r="FA7495" s="783"/>
      <c r="FB7495" s="783"/>
      <c r="FC7495" s="783"/>
      <c r="FD7495" s="783"/>
      <c r="FE7495" s="783"/>
      <c r="FF7495" s="783"/>
      <c r="FG7495" s="783"/>
      <c r="FH7495" s="783"/>
      <c r="FI7495" s="783"/>
      <c r="FJ7495" s="783"/>
      <c r="FK7495" s="783"/>
      <c r="FL7495" s="783"/>
      <c r="FM7495" s="783"/>
      <c r="FN7495" s="783"/>
      <c r="FO7495" s="783"/>
      <c r="FP7495" s="783"/>
      <c r="FQ7495" s="783"/>
      <c r="FR7495" s="783"/>
      <c r="FS7495" s="783"/>
      <c r="FT7495" s="783"/>
      <c r="FU7495" s="783"/>
      <c r="FV7495" s="783"/>
      <c r="FW7495" s="783"/>
      <c r="FX7495" s="783"/>
      <c r="FY7495" s="783"/>
      <c r="FZ7495" s="783"/>
      <c r="GA7495" s="783"/>
      <c r="GB7495" s="783"/>
      <c r="GC7495" s="783"/>
      <c r="GD7495" s="783"/>
      <c r="GE7495" s="783"/>
      <c r="GF7495" s="783"/>
      <c r="GG7495" s="783"/>
      <c r="GH7495" s="783"/>
      <c r="GI7495" s="783"/>
      <c r="GJ7495" s="783"/>
      <c r="GK7495" s="783"/>
      <c r="GL7495" s="783"/>
      <c r="GM7495" s="783"/>
      <c r="GN7495" s="783"/>
      <c r="GO7495" s="783"/>
      <c r="GP7495" s="783"/>
      <c r="GQ7495" s="783"/>
      <c r="GR7495" s="783"/>
      <c r="GS7495" s="783"/>
      <c r="GT7495" s="783"/>
      <c r="GU7495" s="783"/>
      <c r="GV7495" s="783"/>
      <c r="GW7495" s="783"/>
      <c r="GX7495" s="783"/>
      <c r="GY7495" s="783"/>
      <c r="GZ7495" s="783"/>
      <c r="HA7495" s="783"/>
      <c r="HB7495" s="783"/>
      <c r="HC7495" s="783"/>
      <c r="HD7495" s="783"/>
      <c r="HE7495" s="783"/>
      <c r="HF7495" s="783"/>
      <c r="HG7495" s="783"/>
      <c r="HH7495" s="783"/>
      <c r="HI7495" s="783"/>
      <c r="HJ7495" s="783"/>
      <c r="HK7495" s="783"/>
      <c r="HL7495" s="783"/>
      <c r="HM7495" s="783"/>
      <c r="HN7495" s="783"/>
      <c r="HO7495" s="783"/>
      <c r="HP7495" s="783"/>
      <c r="HQ7495" s="783"/>
      <c r="HR7495" s="783"/>
      <c r="HS7495" s="783"/>
      <c r="HT7495" s="783"/>
      <c r="HU7495" s="783"/>
      <c r="HV7495" s="783"/>
      <c r="HW7495" s="783"/>
    </row>
    <row r="7496" spans="1:231" s="792" customFormat="1" ht="20.25">
      <c r="A7496" s="1">
        <v>27</v>
      </c>
      <c r="B7496" s="788" t="s">
        <v>7175</v>
      </c>
      <c r="C7496" s="789"/>
      <c r="D7496" s="780" t="s">
        <v>1808</v>
      </c>
      <c r="E7496" s="781">
        <f t="shared" si="469"/>
        <v>0</v>
      </c>
      <c r="F7496" s="791"/>
      <c r="G7496" s="791"/>
      <c r="H7496" s="791"/>
      <c r="I7496" s="783"/>
      <c r="J7496" s="783"/>
      <c r="K7496" s="783"/>
      <c r="L7496" s="783"/>
      <c r="M7496" s="783"/>
      <c r="N7496" s="783"/>
      <c r="O7496" s="783"/>
      <c r="P7496" s="783"/>
      <c r="Q7496" s="783"/>
      <c r="R7496" s="783"/>
      <c r="S7496" s="783"/>
      <c r="T7496" s="783"/>
      <c r="U7496" s="783"/>
      <c r="V7496" s="783"/>
      <c r="W7496" s="783"/>
      <c r="X7496" s="783"/>
      <c r="Y7496" s="783"/>
      <c r="Z7496" s="783"/>
      <c r="AA7496" s="783"/>
      <c r="AB7496" s="783"/>
      <c r="AC7496" s="783"/>
      <c r="AD7496" s="783"/>
      <c r="AE7496" s="783"/>
      <c r="AF7496" s="783"/>
      <c r="AG7496" s="783"/>
      <c r="AH7496" s="783"/>
      <c r="AI7496" s="783"/>
      <c r="AJ7496" s="783"/>
      <c r="AK7496" s="783"/>
      <c r="AL7496" s="783"/>
      <c r="AM7496" s="783"/>
      <c r="AN7496" s="783"/>
      <c r="AO7496" s="783"/>
      <c r="AP7496" s="783"/>
      <c r="AQ7496" s="783"/>
      <c r="AR7496" s="783"/>
      <c r="AS7496" s="783"/>
      <c r="AT7496" s="783"/>
      <c r="AU7496" s="783"/>
      <c r="AV7496" s="783"/>
      <c r="AW7496" s="783"/>
      <c r="AX7496" s="783"/>
      <c r="AY7496" s="783"/>
      <c r="AZ7496" s="783"/>
      <c r="BA7496" s="783"/>
      <c r="BB7496" s="783"/>
      <c r="BC7496" s="783"/>
      <c r="BD7496" s="783"/>
      <c r="BE7496" s="783"/>
      <c r="BF7496" s="783"/>
      <c r="BG7496" s="783"/>
      <c r="BH7496" s="783"/>
      <c r="BI7496" s="783"/>
      <c r="BJ7496" s="783"/>
      <c r="BK7496" s="783"/>
      <c r="BL7496" s="783"/>
      <c r="BM7496" s="783"/>
      <c r="BN7496" s="783"/>
      <c r="BO7496" s="783"/>
      <c r="BP7496" s="783"/>
      <c r="BQ7496" s="783"/>
      <c r="BR7496" s="783"/>
      <c r="BS7496" s="783"/>
      <c r="BT7496" s="783"/>
      <c r="BU7496" s="783"/>
      <c r="BV7496" s="783"/>
      <c r="BW7496" s="783"/>
      <c r="BX7496" s="783"/>
      <c r="BY7496" s="783"/>
      <c r="BZ7496" s="783"/>
      <c r="CA7496" s="783"/>
      <c r="CB7496" s="783"/>
      <c r="CC7496" s="783"/>
      <c r="CD7496" s="783"/>
      <c r="CE7496" s="783"/>
      <c r="CF7496" s="783"/>
      <c r="CG7496" s="783"/>
      <c r="CH7496" s="783"/>
      <c r="CI7496" s="783"/>
      <c r="CJ7496" s="783"/>
      <c r="CK7496" s="783"/>
      <c r="CL7496" s="783"/>
      <c r="CM7496" s="783"/>
      <c r="CN7496" s="783"/>
      <c r="CO7496" s="783"/>
      <c r="CP7496" s="783"/>
      <c r="CQ7496" s="783"/>
      <c r="CR7496" s="783"/>
      <c r="CS7496" s="783"/>
      <c r="CT7496" s="783"/>
      <c r="CU7496" s="783"/>
      <c r="CV7496" s="783"/>
      <c r="CW7496" s="783"/>
      <c r="CX7496" s="783"/>
      <c r="CY7496" s="783"/>
      <c r="CZ7496" s="783"/>
      <c r="DA7496" s="783"/>
      <c r="DB7496" s="783"/>
      <c r="DC7496" s="783"/>
      <c r="DD7496" s="783"/>
      <c r="DE7496" s="783"/>
      <c r="DF7496" s="783"/>
      <c r="DG7496" s="783"/>
      <c r="DH7496" s="783"/>
      <c r="DI7496" s="783"/>
      <c r="DJ7496" s="783"/>
      <c r="DK7496" s="783"/>
      <c r="DL7496" s="783"/>
      <c r="DM7496" s="783"/>
      <c r="DN7496" s="783"/>
      <c r="DO7496" s="783"/>
      <c r="DP7496" s="783"/>
      <c r="DQ7496" s="783"/>
      <c r="DR7496" s="783"/>
      <c r="DS7496" s="783"/>
      <c r="DT7496" s="783"/>
      <c r="DU7496" s="783"/>
      <c r="DV7496" s="783"/>
      <c r="DW7496" s="783"/>
      <c r="DX7496" s="783"/>
      <c r="DY7496" s="783"/>
      <c r="DZ7496" s="783"/>
      <c r="EA7496" s="783"/>
      <c r="EB7496" s="783"/>
      <c r="EC7496" s="783"/>
      <c r="ED7496" s="783"/>
      <c r="EE7496" s="783"/>
      <c r="EF7496" s="783"/>
      <c r="EG7496" s="783"/>
      <c r="EH7496" s="783"/>
      <c r="EI7496" s="783"/>
      <c r="EJ7496" s="783"/>
      <c r="EK7496" s="783"/>
      <c r="EL7496" s="783"/>
      <c r="EM7496" s="783"/>
      <c r="EN7496" s="783"/>
      <c r="EO7496" s="783"/>
      <c r="EP7496" s="783"/>
      <c r="EQ7496" s="783"/>
      <c r="ER7496" s="783"/>
      <c r="ES7496" s="783"/>
      <c r="ET7496" s="783"/>
      <c r="EU7496" s="783"/>
      <c r="EV7496" s="783"/>
      <c r="EW7496" s="783"/>
      <c r="EX7496" s="783"/>
      <c r="EY7496" s="783"/>
      <c r="EZ7496" s="783"/>
      <c r="FA7496" s="783"/>
      <c r="FB7496" s="783"/>
      <c r="FC7496" s="783"/>
      <c r="FD7496" s="783"/>
      <c r="FE7496" s="783"/>
      <c r="FF7496" s="783"/>
      <c r="FG7496" s="783"/>
      <c r="FH7496" s="783"/>
      <c r="FI7496" s="783"/>
      <c r="FJ7496" s="783"/>
      <c r="FK7496" s="783"/>
      <c r="FL7496" s="783"/>
      <c r="FM7496" s="783"/>
      <c r="FN7496" s="783"/>
      <c r="FO7496" s="783"/>
      <c r="FP7496" s="783"/>
      <c r="FQ7496" s="783"/>
      <c r="FR7496" s="783"/>
      <c r="FS7496" s="783"/>
      <c r="FT7496" s="783"/>
      <c r="FU7496" s="783"/>
      <c r="FV7496" s="783"/>
      <c r="FW7496" s="783"/>
      <c r="FX7496" s="783"/>
      <c r="FY7496" s="783"/>
      <c r="FZ7496" s="783"/>
      <c r="GA7496" s="783"/>
      <c r="GB7496" s="783"/>
      <c r="GC7496" s="783"/>
      <c r="GD7496" s="783"/>
      <c r="GE7496" s="783"/>
      <c r="GF7496" s="783"/>
      <c r="GG7496" s="783"/>
      <c r="GH7496" s="783"/>
      <c r="GI7496" s="783"/>
      <c r="GJ7496" s="783"/>
      <c r="GK7496" s="783"/>
      <c r="GL7496" s="783"/>
      <c r="GM7496" s="783"/>
      <c r="GN7496" s="783"/>
      <c r="GO7496" s="783"/>
      <c r="GP7496" s="783"/>
      <c r="GQ7496" s="783"/>
      <c r="GR7496" s="783"/>
      <c r="GS7496" s="783"/>
      <c r="GT7496" s="783"/>
      <c r="GU7496" s="783"/>
      <c r="GV7496" s="783"/>
      <c r="GW7496" s="783"/>
      <c r="GX7496" s="783"/>
      <c r="GY7496" s="783"/>
      <c r="GZ7496" s="783"/>
      <c r="HA7496" s="783"/>
      <c r="HB7496" s="783"/>
      <c r="HC7496" s="783"/>
      <c r="HD7496" s="783"/>
      <c r="HE7496" s="783"/>
      <c r="HF7496" s="783"/>
      <c r="HG7496" s="783"/>
      <c r="HH7496" s="783"/>
      <c r="HI7496" s="783"/>
      <c r="HJ7496" s="783"/>
      <c r="HK7496" s="783"/>
      <c r="HL7496" s="783"/>
      <c r="HM7496" s="783"/>
      <c r="HN7496" s="783"/>
      <c r="HO7496" s="783"/>
      <c r="HP7496" s="783"/>
      <c r="HQ7496" s="783"/>
      <c r="HR7496" s="783"/>
      <c r="HS7496" s="783"/>
      <c r="HT7496" s="783"/>
      <c r="HU7496" s="783"/>
      <c r="HV7496" s="783"/>
      <c r="HW7496" s="783"/>
    </row>
    <row r="7497" spans="1:231" s="792" customFormat="1" ht="20.25">
      <c r="A7497" s="1">
        <v>28</v>
      </c>
      <c r="B7497" s="788" t="s">
        <v>2731</v>
      </c>
      <c r="C7497" s="789"/>
      <c r="D7497" s="780" t="s">
        <v>1808</v>
      </c>
      <c r="E7497" s="781">
        <f t="shared" si="469"/>
        <v>0</v>
      </c>
      <c r="F7497" s="791"/>
      <c r="G7497" s="791"/>
      <c r="H7497" s="791"/>
      <c r="I7497" s="783"/>
      <c r="J7497" s="783"/>
      <c r="K7497" s="783"/>
      <c r="L7497" s="783"/>
      <c r="M7497" s="783"/>
      <c r="N7497" s="783"/>
      <c r="O7497" s="783"/>
      <c r="P7497" s="783"/>
      <c r="Q7497" s="783"/>
      <c r="R7497" s="783"/>
      <c r="S7497" s="783"/>
      <c r="T7497" s="783"/>
      <c r="U7497" s="783"/>
      <c r="V7497" s="783"/>
      <c r="W7497" s="783"/>
      <c r="X7497" s="783"/>
      <c r="Y7497" s="783"/>
      <c r="Z7497" s="783"/>
      <c r="AA7497" s="783"/>
      <c r="AB7497" s="783"/>
      <c r="AC7497" s="783"/>
      <c r="AD7497" s="783"/>
      <c r="AE7497" s="783"/>
      <c r="AF7497" s="783"/>
      <c r="AG7497" s="783"/>
      <c r="AH7497" s="783"/>
      <c r="AI7497" s="783"/>
      <c r="AJ7497" s="783"/>
      <c r="AK7497" s="783"/>
      <c r="AL7497" s="783"/>
      <c r="AM7497" s="783"/>
      <c r="AN7497" s="783"/>
      <c r="AO7497" s="783"/>
      <c r="AP7497" s="783"/>
      <c r="AQ7497" s="783"/>
      <c r="AR7497" s="783"/>
      <c r="AS7497" s="783"/>
      <c r="AT7497" s="783"/>
      <c r="AU7497" s="783"/>
      <c r="AV7497" s="783"/>
      <c r="AW7497" s="783"/>
      <c r="AX7497" s="783"/>
      <c r="AY7497" s="783"/>
      <c r="AZ7497" s="783"/>
      <c r="BA7497" s="783"/>
      <c r="BB7497" s="783"/>
      <c r="BC7497" s="783"/>
      <c r="BD7497" s="783"/>
      <c r="BE7497" s="783"/>
      <c r="BF7497" s="783"/>
      <c r="BG7497" s="783"/>
      <c r="BH7497" s="783"/>
      <c r="BI7497" s="783"/>
      <c r="BJ7497" s="783"/>
      <c r="BK7497" s="783"/>
      <c r="BL7497" s="783"/>
      <c r="BM7497" s="783"/>
      <c r="BN7497" s="783"/>
      <c r="BO7497" s="783"/>
      <c r="BP7497" s="783"/>
      <c r="BQ7497" s="783"/>
      <c r="BR7497" s="783"/>
      <c r="BS7497" s="783"/>
      <c r="BT7497" s="783"/>
      <c r="BU7497" s="783"/>
      <c r="BV7497" s="783"/>
      <c r="BW7497" s="783"/>
      <c r="BX7497" s="783"/>
      <c r="BY7497" s="783"/>
      <c r="BZ7497" s="783"/>
      <c r="CA7497" s="783"/>
      <c r="CB7497" s="783"/>
      <c r="CC7497" s="783"/>
      <c r="CD7497" s="783"/>
      <c r="CE7497" s="783"/>
      <c r="CF7497" s="783"/>
      <c r="CG7497" s="783"/>
      <c r="CH7497" s="783"/>
      <c r="CI7497" s="783"/>
      <c r="CJ7497" s="783"/>
      <c r="CK7497" s="783"/>
      <c r="CL7497" s="783"/>
      <c r="CM7497" s="783"/>
      <c r="CN7497" s="783"/>
      <c r="CO7497" s="783"/>
      <c r="CP7497" s="783"/>
      <c r="CQ7497" s="783"/>
      <c r="CR7497" s="783"/>
      <c r="CS7497" s="783"/>
      <c r="CT7497" s="783"/>
      <c r="CU7497" s="783"/>
      <c r="CV7497" s="783"/>
      <c r="CW7497" s="783"/>
      <c r="CX7497" s="783"/>
      <c r="CY7497" s="783"/>
      <c r="CZ7497" s="783"/>
      <c r="DA7497" s="783"/>
      <c r="DB7497" s="783"/>
      <c r="DC7497" s="783"/>
      <c r="DD7497" s="783"/>
      <c r="DE7497" s="783"/>
      <c r="DF7497" s="783"/>
      <c r="DG7497" s="783"/>
      <c r="DH7497" s="783"/>
      <c r="DI7497" s="783"/>
      <c r="DJ7497" s="783"/>
      <c r="DK7497" s="783"/>
      <c r="DL7497" s="783"/>
      <c r="DM7497" s="783"/>
      <c r="DN7497" s="783"/>
      <c r="DO7497" s="783"/>
      <c r="DP7497" s="783"/>
      <c r="DQ7497" s="783"/>
      <c r="DR7497" s="783"/>
      <c r="DS7497" s="783"/>
      <c r="DT7497" s="783"/>
      <c r="DU7497" s="783"/>
      <c r="DV7497" s="783"/>
      <c r="DW7497" s="783"/>
      <c r="DX7497" s="783"/>
      <c r="DY7497" s="783"/>
      <c r="DZ7497" s="783"/>
      <c r="EA7497" s="783"/>
      <c r="EB7497" s="783"/>
      <c r="EC7497" s="783"/>
      <c r="ED7497" s="783"/>
      <c r="EE7497" s="783"/>
      <c r="EF7497" s="783"/>
      <c r="EG7497" s="783"/>
      <c r="EH7497" s="783"/>
      <c r="EI7497" s="783"/>
      <c r="EJ7497" s="783"/>
      <c r="EK7497" s="783"/>
      <c r="EL7497" s="783"/>
      <c r="EM7497" s="783"/>
      <c r="EN7497" s="783"/>
      <c r="EO7497" s="783"/>
      <c r="EP7497" s="783"/>
      <c r="EQ7497" s="783"/>
      <c r="ER7497" s="783"/>
      <c r="ES7497" s="783"/>
      <c r="ET7497" s="783"/>
      <c r="EU7497" s="783"/>
      <c r="EV7497" s="783"/>
      <c r="EW7497" s="783"/>
      <c r="EX7497" s="783"/>
      <c r="EY7497" s="783"/>
      <c r="EZ7497" s="783"/>
      <c r="FA7497" s="783"/>
      <c r="FB7497" s="783"/>
      <c r="FC7497" s="783"/>
      <c r="FD7497" s="783"/>
      <c r="FE7497" s="783"/>
      <c r="FF7497" s="783"/>
      <c r="FG7497" s="783"/>
      <c r="FH7497" s="783"/>
      <c r="FI7497" s="783"/>
      <c r="FJ7497" s="783"/>
      <c r="FK7497" s="783"/>
      <c r="FL7497" s="783"/>
      <c r="FM7497" s="783"/>
      <c r="FN7497" s="783"/>
      <c r="FO7497" s="783"/>
      <c r="FP7497" s="783"/>
      <c r="FQ7497" s="783"/>
      <c r="FR7497" s="783"/>
      <c r="FS7497" s="783"/>
      <c r="FT7497" s="783"/>
      <c r="FU7497" s="783"/>
      <c r="FV7497" s="783"/>
      <c r="FW7497" s="783"/>
      <c r="FX7497" s="783"/>
      <c r="FY7497" s="783"/>
      <c r="FZ7497" s="783"/>
      <c r="GA7497" s="783"/>
      <c r="GB7497" s="783"/>
      <c r="GC7497" s="783"/>
      <c r="GD7497" s="783"/>
      <c r="GE7497" s="783"/>
      <c r="GF7497" s="783"/>
      <c r="GG7497" s="783"/>
      <c r="GH7497" s="783"/>
      <c r="GI7497" s="783"/>
      <c r="GJ7497" s="783"/>
      <c r="GK7497" s="783"/>
      <c r="GL7497" s="783"/>
      <c r="GM7497" s="783"/>
      <c r="GN7497" s="783"/>
      <c r="GO7497" s="783"/>
      <c r="GP7497" s="783"/>
      <c r="GQ7497" s="783"/>
      <c r="GR7497" s="783"/>
      <c r="GS7497" s="783"/>
      <c r="GT7497" s="783"/>
      <c r="GU7497" s="783"/>
      <c r="GV7497" s="783"/>
      <c r="GW7497" s="783"/>
      <c r="GX7497" s="783"/>
      <c r="GY7497" s="783"/>
      <c r="GZ7497" s="783"/>
      <c r="HA7497" s="783"/>
      <c r="HB7497" s="783"/>
      <c r="HC7497" s="783"/>
      <c r="HD7497" s="783"/>
      <c r="HE7497" s="783"/>
      <c r="HF7497" s="783"/>
      <c r="HG7497" s="783"/>
      <c r="HH7497" s="783"/>
      <c r="HI7497" s="783"/>
      <c r="HJ7497" s="783"/>
      <c r="HK7497" s="783"/>
      <c r="HL7497" s="783"/>
      <c r="HM7497" s="783"/>
      <c r="HN7497" s="783"/>
      <c r="HO7497" s="783"/>
      <c r="HP7497" s="783"/>
      <c r="HQ7497" s="783"/>
      <c r="HR7497" s="783"/>
      <c r="HS7497" s="783"/>
      <c r="HT7497" s="783"/>
      <c r="HU7497" s="783"/>
      <c r="HV7497" s="783"/>
      <c r="HW7497" s="783"/>
    </row>
    <row r="7498" spans="1:231" s="792" customFormat="1" ht="20.25">
      <c r="A7498" s="1">
        <v>29</v>
      </c>
      <c r="B7498" s="788" t="s">
        <v>9173</v>
      </c>
      <c r="C7498" s="789"/>
      <c r="D7498" s="780" t="s">
        <v>1808</v>
      </c>
      <c r="E7498" s="781">
        <f t="shared" si="469"/>
        <v>0</v>
      </c>
      <c r="F7498" s="791"/>
      <c r="G7498" s="791"/>
      <c r="H7498" s="791"/>
      <c r="I7498" s="783"/>
      <c r="J7498" s="783"/>
      <c r="K7498" s="783"/>
      <c r="L7498" s="783"/>
      <c r="M7498" s="783"/>
      <c r="N7498" s="783"/>
      <c r="O7498" s="783"/>
      <c r="P7498" s="783"/>
      <c r="Q7498" s="783"/>
      <c r="R7498" s="783"/>
      <c r="S7498" s="783"/>
      <c r="T7498" s="783"/>
      <c r="U7498" s="783"/>
      <c r="V7498" s="783"/>
      <c r="W7498" s="783"/>
      <c r="X7498" s="783"/>
      <c r="Y7498" s="783"/>
      <c r="Z7498" s="783"/>
      <c r="AA7498" s="783"/>
      <c r="AB7498" s="783"/>
      <c r="AC7498" s="783"/>
      <c r="AD7498" s="783"/>
      <c r="AE7498" s="783"/>
      <c r="AF7498" s="783"/>
      <c r="AG7498" s="783"/>
      <c r="AH7498" s="783"/>
      <c r="AI7498" s="783"/>
      <c r="AJ7498" s="783"/>
      <c r="AK7498" s="783"/>
      <c r="AL7498" s="783"/>
      <c r="AM7498" s="783"/>
      <c r="AN7498" s="783"/>
      <c r="AO7498" s="783"/>
      <c r="AP7498" s="783"/>
      <c r="AQ7498" s="783"/>
      <c r="AR7498" s="783"/>
      <c r="AS7498" s="783"/>
      <c r="AT7498" s="783"/>
      <c r="AU7498" s="783"/>
      <c r="AV7498" s="783"/>
      <c r="AW7498" s="783"/>
      <c r="AX7498" s="783"/>
      <c r="AY7498" s="783"/>
      <c r="AZ7498" s="783"/>
      <c r="BA7498" s="783"/>
      <c r="BB7498" s="783"/>
      <c r="BC7498" s="783"/>
      <c r="BD7498" s="783"/>
      <c r="BE7498" s="783"/>
      <c r="BF7498" s="783"/>
      <c r="BG7498" s="783"/>
      <c r="BH7498" s="783"/>
      <c r="BI7498" s="783"/>
      <c r="BJ7498" s="783"/>
      <c r="BK7498" s="783"/>
      <c r="BL7498" s="783"/>
      <c r="BM7498" s="783"/>
      <c r="BN7498" s="783"/>
      <c r="BO7498" s="783"/>
      <c r="BP7498" s="783"/>
      <c r="BQ7498" s="783"/>
      <c r="BR7498" s="783"/>
      <c r="BS7498" s="783"/>
      <c r="BT7498" s="783"/>
      <c r="BU7498" s="783"/>
      <c r="BV7498" s="783"/>
      <c r="BW7498" s="783"/>
      <c r="BX7498" s="783"/>
      <c r="BY7498" s="783"/>
      <c r="BZ7498" s="783"/>
      <c r="CA7498" s="783"/>
      <c r="CB7498" s="783"/>
      <c r="CC7498" s="783"/>
      <c r="CD7498" s="783"/>
      <c r="CE7498" s="783"/>
      <c r="CF7498" s="783"/>
      <c r="CG7498" s="783"/>
      <c r="CH7498" s="783"/>
      <c r="CI7498" s="783"/>
      <c r="CJ7498" s="783"/>
      <c r="CK7498" s="783"/>
      <c r="CL7498" s="783"/>
      <c r="CM7498" s="783"/>
      <c r="CN7498" s="783"/>
      <c r="CO7498" s="783"/>
      <c r="CP7498" s="783"/>
      <c r="CQ7498" s="783"/>
      <c r="CR7498" s="783"/>
      <c r="CS7498" s="783"/>
      <c r="CT7498" s="783"/>
      <c r="CU7498" s="783"/>
      <c r="CV7498" s="783"/>
      <c r="CW7498" s="783"/>
      <c r="CX7498" s="783"/>
      <c r="CY7498" s="783"/>
      <c r="CZ7498" s="783"/>
      <c r="DA7498" s="783"/>
      <c r="DB7498" s="783"/>
      <c r="DC7498" s="783"/>
      <c r="DD7498" s="783"/>
      <c r="DE7498" s="783"/>
      <c r="DF7498" s="783"/>
      <c r="DG7498" s="783"/>
      <c r="DH7498" s="783"/>
      <c r="DI7498" s="783"/>
      <c r="DJ7498" s="783"/>
      <c r="DK7498" s="783"/>
      <c r="DL7498" s="783"/>
      <c r="DM7498" s="783"/>
      <c r="DN7498" s="783"/>
      <c r="DO7498" s="783"/>
      <c r="DP7498" s="783"/>
      <c r="DQ7498" s="783"/>
      <c r="DR7498" s="783"/>
      <c r="DS7498" s="783"/>
      <c r="DT7498" s="783"/>
      <c r="DU7498" s="783"/>
      <c r="DV7498" s="783"/>
      <c r="DW7498" s="783"/>
      <c r="DX7498" s="783"/>
      <c r="DY7498" s="783"/>
      <c r="DZ7498" s="783"/>
      <c r="EA7498" s="783"/>
      <c r="EB7498" s="783"/>
      <c r="EC7498" s="783"/>
      <c r="ED7498" s="783"/>
      <c r="EE7498" s="783"/>
      <c r="EF7498" s="783"/>
      <c r="EG7498" s="783"/>
      <c r="EH7498" s="783"/>
      <c r="EI7498" s="783"/>
      <c r="EJ7498" s="783"/>
      <c r="EK7498" s="783"/>
      <c r="EL7498" s="783"/>
      <c r="EM7498" s="783"/>
      <c r="EN7498" s="783"/>
      <c r="EO7498" s="783"/>
      <c r="EP7498" s="783"/>
      <c r="EQ7498" s="783"/>
      <c r="ER7498" s="783"/>
      <c r="ES7498" s="783"/>
      <c r="ET7498" s="783"/>
      <c r="EU7498" s="783"/>
      <c r="EV7498" s="783"/>
      <c r="EW7498" s="783"/>
      <c r="EX7498" s="783"/>
      <c r="EY7498" s="783"/>
      <c r="EZ7498" s="783"/>
      <c r="FA7498" s="783"/>
      <c r="FB7498" s="783"/>
      <c r="FC7498" s="783"/>
      <c r="FD7498" s="783"/>
      <c r="FE7498" s="783"/>
      <c r="FF7498" s="783"/>
      <c r="FG7498" s="783"/>
      <c r="FH7498" s="783"/>
      <c r="FI7498" s="783"/>
      <c r="FJ7498" s="783"/>
      <c r="FK7498" s="783"/>
      <c r="FL7498" s="783"/>
      <c r="FM7498" s="783"/>
      <c r="FN7498" s="783"/>
      <c r="FO7498" s="783"/>
      <c r="FP7498" s="783"/>
      <c r="FQ7498" s="783"/>
      <c r="FR7498" s="783"/>
      <c r="FS7498" s="783"/>
      <c r="FT7498" s="783"/>
      <c r="FU7498" s="783"/>
      <c r="FV7498" s="783"/>
      <c r="FW7498" s="783"/>
      <c r="FX7498" s="783"/>
      <c r="FY7498" s="783"/>
      <c r="FZ7498" s="783"/>
      <c r="GA7498" s="783"/>
      <c r="GB7498" s="783"/>
      <c r="GC7498" s="783"/>
      <c r="GD7498" s="783"/>
      <c r="GE7498" s="783"/>
      <c r="GF7498" s="783"/>
      <c r="GG7498" s="783"/>
      <c r="GH7498" s="783"/>
      <c r="GI7498" s="783"/>
      <c r="GJ7498" s="783"/>
      <c r="GK7498" s="783"/>
      <c r="GL7498" s="783"/>
      <c r="GM7498" s="783"/>
      <c r="GN7498" s="783"/>
      <c r="GO7498" s="783"/>
      <c r="GP7498" s="783"/>
      <c r="GQ7498" s="783"/>
      <c r="GR7498" s="783"/>
      <c r="GS7498" s="783"/>
      <c r="GT7498" s="783"/>
      <c r="GU7498" s="783"/>
      <c r="GV7498" s="783"/>
      <c r="GW7498" s="783"/>
      <c r="GX7498" s="783"/>
      <c r="GY7498" s="783"/>
      <c r="GZ7498" s="783"/>
      <c r="HA7498" s="783"/>
      <c r="HB7498" s="783"/>
      <c r="HC7498" s="783"/>
      <c r="HD7498" s="783"/>
      <c r="HE7498" s="783"/>
      <c r="HF7498" s="783"/>
      <c r="HG7498" s="783"/>
      <c r="HH7498" s="783"/>
      <c r="HI7498" s="783"/>
      <c r="HJ7498" s="783"/>
      <c r="HK7498" s="783"/>
      <c r="HL7498" s="783"/>
      <c r="HM7498" s="783"/>
      <c r="HN7498" s="783"/>
      <c r="HO7498" s="783"/>
      <c r="HP7498" s="783"/>
      <c r="HQ7498" s="783"/>
      <c r="HR7498" s="783"/>
      <c r="HS7498" s="783"/>
      <c r="HT7498" s="783"/>
      <c r="HU7498" s="783"/>
      <c r="HV7498" s="783"/>
      <c r="HW7498" s="783"/>
    </row>
    <row r="7499" spans="1:231" s="792" customFormat="1" ht="20.25">
      <c r="A7499" s="1">
        <v>30</v>
      </c>
      <c r="B7499" s="788" t="s">
        <v>8640</v>
      </c>
      <c r="C7499" s="789"/>
      <c r="D7499" s="780" t="s">
        <v>1818</v>
      </c>
      <c r="E7499" s="781">
        <f t="shared" si="469"/>
        <v>331.16</v>
      </c>
      <c r="F7499" s="793">
        <f>350-18.84</f>
        <v>331.16</v>
      </c>
      <c r="G7499" s="791"/>
      <c r="H7499" s="791"/>
      <c r="I7499" s="783"/>
      <c r="J7499" s="783"/>
      <c r="K7499" s="783"/>
      <c r="L7499" s="783"/>
      <c r="M7499" s="783"/>
      <c r="N7499" s="783"/>
      <c r="O7499" s="783"/>
      <c r="P7499" s="783"/>
      <c r="Q7499" s="783"/>
      <c r="R7499" s="783"/>
      <c r="S7499" s="783"/>
      <c r="T7499" s="783"/>
      <c r="U7499" s="783"/>
      <c r="V7499" s="783"/>
      <c r="W7499" s="783"/>
      <c r="X7499" s="783"/>
      <c r="Y7499" s="783"/>
      <c r="Z7499" s="783"/>
      <c r="AA7499" s="783"/>
      <c r="AB7499" s="783"/>
      <c r="AC7499" s="783"/>
      <c r="AD7499" s="783"/>
      <c r="AE7499" s="783"/>
      <c r="AF7499" s="783"/>
      <c r="AG7499" s="783"/>
      <c r="AH7499" s="783"/>
      <c r="AI7499" s="783"/>
      <c r="AJ7499" s="783"/>
      <c r="AK7499" s="783"/>
      <c r="AL7499" s="783"/>
      <c r="AM7499" s="783"/>
      <c r="AN7499" s="783"/>
      <c r="AO7499" s="783"/>
      <c r="AP7499" s="783"/>
      <c r="AQ7499" s="783"/>
      <c r="AR7499" s="783"/>
      <c r="AS7499" s="783"/>
      <c r="AT7499" s="783"/>
      <c r="AU7499" s="783"/>
      <c r="AV7499" s="783"/>
      <c r="AW7499" s="783"/>
      <c r="AX7499" s="783"/>
      <c r="AY7499" s="783"/>
      <c r="AZ7499" s="783"/>
      <c r="BA7499" s="783"/>
      <c r="BB7499" s="783"/>
      <c r="BC7499" s="783"/>
      <c r="BD7499" s="783"/>
      <c r="BE7499" s="783"/>
      <c r="BF7499" s="783"/>
      <c r="BG7499" s="783"/>
      <c r="BH7499" s="783"/>
      <c r="BI7499" s="783"/>
      <c r="BJ7499" s="783"/>
      <c r="BK7499" s="783"/>
      <c r="BL7499" s="783"/>
      <c r="BM7499" s="783"/>
      <c r="BN7499" s="783"/>
      <c r="BO7499" s="783"/>
      <c r="BP7499" s="783"/>
      <c r="BQ7499" s="783"/>
      <c r="BR7499" s="783"/>
      <c r="BS7499" s="783"/>
      <c r="BT7499" s="783"/>
      <c r="BU7499" s="783"/>
      <c r="BV7499" s="783"/>
      <c r="BW7499" s="783"/>
      <c r="BX7499" s="783"/>
      <c r="BY7499" s="783"/>
      <c r="BZ7499" s="783"/>
      <c r="CA7499" s="783"/>
      <c r="CB7499" s="783"/>
      <c r="CC7499" s="783"/>
      <c r="CD7499" s="783"/>
      <c r="CE7499" s="783"/>
      <c r="CF7499" s="783"/>
      <c r="CG7499" s="783"/>
      <c r="CH7499" s="783"/>
      <c r="CI7499" s="783"/>
      <c r="CJ7499" s="783"/>
      <c r="CK7499" s="783"/>
      <c r="CL7499" s="783"/>
      <c r="CM7499" s="783"/>
      <c r="CN7499" s="783"/>
      <c r="CO7499" s="783"/>
      <c r="CP7499" s="783"/>
      <c r="CQ7499" s="783"/>
      <c r="CR7499" s="783"/>
      <c r="CS7499" s="783"/>
      <c r="CT7499" s="783"/>
      <c r="CU7499" s="783"/>
      <c r="CV7499" s="783"/>
      <c r="CW7499" s="783"/>
      <c r="CX7499" s="783"/>
      <c r="CY7499" s="783"/>
      <c r="CZ7499" s="783"/>
      <c r="DA7499" s="783"/>
      <c r="DB7499" s="783"/>
      <c r="DC7499" s="783"/>
      <c r="DD7499" s="783"/>
      <c r="DE7499" s="783"/>
      <c r="DF7499" s="783"/>
      <c r="DG7499" s="783"/>
      <c r="DH7499" s="783"/>
      <c r="DI7499" s="783"/>
      <c r="DJ7499" s="783"/>
      <c r="DK7499" s="783"/>
      <c r="DL7499" s="783"/>
      <c r="DM7499" s="783"/>
      <c r="DN7499" s="783"/>
      <c r="DO7499" s="783"/>
      <c r="DP7499" s="783"/>
      <c r="DQ7499" s="783"/>
      <c r="DR7499" s="783"/>
      <c r="DS7499" s="783"/>
      <c r="DT7499" s="783"/>
      <c r="DU7499" s="783"/>
      <c r="DV7499" s="783"/>
      <c r="DW7499" s="783"/>
      <c r="DX7499" s="783"/>
      <c r="DY7499" s="783"/>
      <c r="DZ7499" s="783"/>
      <c r="EA7499" s="783"/>
      <c r="EB7499" s="783"/>
      <c r="EC7499" s="783"/>
      <c r="ED7499" s="783"/>
      <c r="EE7499" s="783"/>
      <c r="EF7499" s="783"/>
      <c r="EG7499" s="783"/>
      <c r="EH7499" s="783"/>
      <c r="EI7499" s="783"/>
      <c r="EJ7499" s="783"/>
      <c r="EK7499" s="783"/>
      <c r="EL7499" s="783"/>
      <c r="EM7499" s="783"/>
      <c r="EN7499" s="783"/>
      <c r="EO7499" s="783"/>
      <c r="EP7499" s="783"/>
      <c r="EQ7499" s="783"/>
      <c r="ER7499" s="783"/>
      <c r="ES7499" s="783"/>
      <c r="ET7499" s="783"/>
      <c r="EU7499" s="783"/>
      <c r="EV7499" s="783"/>
      <c r="EW7499" s="783"/>
      <c r="EX7499" s="783"/>
      <c r="EY7499" s="783"/>
      <c r="EZ7499" s="783"/>
      <c r="FA7499" s="783"/>
      <c r="FB7499" s="783"/>
      <c r="FC7499" s="783"/>
      <c r="FD7499" s="783"/>
      <c r="FE7499" s="783"/>
      <c r="FF7499" s="783"/>
      <c r="FG7499" s="783"/>
      <c r="FH7499" s="783"/>
      <c r="FI7499" s="783"/>
      <c r="FJ7499" s="783"/>
      <c r="FK7499" s="783"/>
      <c r="FL7499" s="783"/>
      <c r="FM7499" s="783"/>
      <c r="FN7499" s="783"/>
      <c r="FO7499" s="783"/>
      <c r="FP7499" s="783"/>
      <c r="FQ7499" s="783"/>
      <c r="FR7499" s="783"/>
      <c r="FS7499" s="783"/>
      <c r="FT7499" s="783"/>
      <c r="FU7499" s="783"/>
      <c r="FV7499" s="783"/>
      <c r="FW7499" s="783"/>
      <c r="FX7499" s="783"/>
      <c r="FY7499" s="783"/>
      <c r="FZ7499" s="783"/>
      <c r="GA7499" s="783"/>
      <c r="GB7499" s="783"/>
      <c r="GC7499" s="783"/>
      <c r="GD7499" s="783"/>
      <c r="GE7499" s="783"/>
      <c r="GF7499" s="783"/>
      <c r="GG7499" s="783"/>
      <c r="GH7499" s="783"/>
      <c r="GI7499" s="783"/>
      <c r="GJ7499" s="783"/>
      <c r="GK7499" s="783"/>
      <c r="GL7499" s="783"/>
      <c r="GM7499" s="783"/>
      <c r="GN7499" s="783"/>
      <c r="GO7499" s="783"/>
      <c r="GP7499" s="783"/>
      <c r="GQ7499" s="783"/>
      <c r="GR7499" s="783"/>
      <c r="GS7499" s="783"/>
      <c r="GT7499" s="783"/>
      <c r="GU7499" s="783"/>
      <c r="GV7499" s="783"/>
      <c r="GW7499" s="783"/>
      <c r="GX7499" s="783"/>
      <c r="GY7499" s="783"/>
      <c r="GZ7499" s="783"/>
      <c r="HA7499" s="783"/>
      <c r="HB7499" s="783"/>
      <c r="HC7499" s="783"/>
      <c r="HD7499" s="783"/>
      <c r="HE7499" s="783"/>
      <c r="HF7499" s="783"/>
      <c r="HG7499" s="783"/>
      <c r="HH7499" s="783"/>
      <c r="HI7499" s="783"/>
      <c r="HJ7499" s="783"/>
      <c r="HK7499" s="783"/>
      <c r="HL7499" s="783"/>
      <c r="HM7499" s="783"/>
      <c r="HN7499" s="783"/>
      <c r="HO7499" s="783"/>
      <c r="HP7499" s="783"/>
      <c r="HQ7499" s="783"/>
      <c r="HR7499" s="783"/>
      <c r="HS7499" s="783"/>
      <c r="HT7499" s="783"/>
      <c r="HU7499" s="783"/>
      <c r="HV7499" s="783"/>
      <c r="HW7499" s="783"/>
    </row>
    <row r="7500" spans="1:231" s="792" customFormat="1" ht="20.25">
      <c r="A7500" s="1">
        <v>31</v>
      </c>
      <c r="B7500" s="788" t="s">
        <v>9174</v>
      </c>
      <c r="C7500" s="789"/>
      <c r="D7500" s="780" t="s">
        <v>1808</v>
      </c>
      <c r="E7500" s="781">
        <f t="shared" si="469"/>
        <v>10</v>
      </c>
      <c r="F7500" s="791">
        <v>10</v>
      </c>
      <c r="G7500" s="791"/>
      <c r="H7500" s="791"/>
      <c r="I7500" s="783"/>
      <c r="J7500" s="783"/>
      <c r="K7500" s="783"/>
      <c r="L7500" s="783"/>
      <c r="M7500" s="783"/>
      <c r="N7500" s="783"/>
      <c r="O7500" s="783"/>
      <c r="P7500" s="783"/>
      <c r="Q7500" s="783"/>
      <c r="R7500" s="783"/>
      <c r="S7500" s="783"/>
      <c r="T7500" s="783"/>
      <c r="U7500" s="783"/>
      <c r="V7500" s="783"/>
      <c r="W7500" s="783"/>
      <c r="X7500" s="783"/>
      <c r="Y7500" s="783"/>
      <c r="Z7500" s="783"/>
      <c r="AA7500" s="783"/>
      <c r="AB7500" s="783"/>
      <c r="AC7500" s="783"/>
      <c r="AD7500" s="783"/>
      <c r="AE7500" s="783"/>
      <c r="AF7500" s="783"/>
      <c r="AG7500" s="783"/>
      <c r="AH7500" s="783"/>
      <c r="AI7500" s="783"/>
      <c r="AJ7500" s="783"/>
      <c r="AK7500" s="783"/>
      <c r="AL7500" s="783"/>
      <c r="AM7500" s="783"/>
      <c r="AN7500" s="783"/>
      <c r="AO7500" s="783"/>
      <c r="AP7500" s="783"/>
      <c r="AQ7500" s="783"/>
      <c r="AR7500" s="783"/>
      <c r="AS7500" s="783"/>
      <c r="AT7500" s="783"/>
      <c r="AU7500" s="783"/>
      <c r="AV7500" s="783"/>
      <c r="AW7500" s="783"/>
      <c r="AX7500" s="783"/>
      <c r="AY7500" s="783"/>
      <c r="AZ7500" s="783"/>
      <c r="BA7500" s="783"/>
      <c r="BB7500" s="783"/>
      <c r="BC7500" s="783"/>
      <c r="BD7500" s="783"/>
      <c r="BE7500" s="783"/>
      <c r="BF7500" s="783"/>
      <c r="BG7500" s="783"/>
      <c r="BH7500" s="783"/>
      <c r="BI7500" s="783"/>
      <c r="BJ7500" s="783"/>
      <c r="BK7500" s="783"/>
      <c r="BL7500" s="783"/>
      <c r="BM7500" s="783"/>
      <c r="BN7500" s="783"/>
      <c r="BO7500" s="783"/>
      <c r="BP7500" s="783"/>
      <c r="BQ7500" s="783"/>
      <c r="BR7500" s="783"/>
      <c r="BS7500" s="783"/>
      <c r="BT7500" s="783"/>
      <c r="BU7500" s="783"/>
      <c r="BV7500" s="783"/>
      <c r="BW7500" s="783"/>
      <c r="BX7500" s="783"/>
      <c r="BY7500" s="783"/>
      <c r="BZ7500" s="783"/>
      <c r="CA7500" s="783"/>
      <c r="CB7500" s="783"/>
      <c r="CC7500" s="783"/>
      <c r="CD7500" s="783"/>
      <c r="CE7500" s="783"/>
      <c r="CF7500" s="783"/>
      <c r="CG7500" s="783"/>
      <c r="CH7500" s="783"/>
      <c r="CI7500" s="783"/>
      <c r="CJ7500" s="783"/>
      <c r="CK7500" s="783"/>
      <c r="CL7500" s="783"/>
      <c r="CM7500" s="783"/>
      <c r="CN7500" s="783"/>
      <c r="CO7500" s="783"/>
      <c r="CP7500" s="783"/>
      <c r="CQ7500" s="783"/>
      <c r="CR7500" s="783"/>
      <c r="CS7500" s="783"/>
      <c r="CT7500" s="783"/>
      <c r="CU7500" s="783"/>
      <c r="CV7500" s="783"/>
      <c r="CW7500" s="783"/>
      <c r="CX7500" s="783"/>
      <c r="CY7500" s="783"/>
      <c r="CZ7500" s="783"/>
      <c r="DA7500" s="783"/>
      <c r="DB7500" s="783"/>
      <c r="DC7500" s="783"/>
      <c r="DD7500" s="783"/>
      <c r="DE7500" s="783"/>
      <c r="DF7500" s="783"/>
      <c r="DG7500" s="783"/>
      <c r="DH7500" s="783"/>
      <c r="DI7500" s="783"/>
      <c r="DJ7500" s="783"/>
      <c r="DK7500" s="783"/>
      <c r="DL7500" s="783"/>
      <c r="DM7500" s="783"/>
      <c r="DN7500" s="783"/>
      <c r="DO7500" s="783"/>
      <c r="DP7500" s="783"/>
      <c r="DQ7500" s="783"/>
      <c r="DR7500" s="783"/>
      <c r="DS7500" s="783"/>
      <c r="DT7500" s="783"/>
      <c r="DU7500" s="783"/>
      <c r="DV7500" s="783"/>
      <c r="DW7500" s="783"/>
      <c r="DX7500" s="783"/>
      <c r="DY7500" s="783"/>
      <c r="DZ7500" s="783"/>
      <c r="EA7500" s="783"/>
      <c r="EB7500" s="783"/>
      <c r="EC7500" s="783"/>
      <c r="ED7500" s="783"/>
      <c r="EE7500" s="783"/>
      <c r="EF7500" s="783"/>
      <c r="EG7500" s="783"/>
      <c r="EH7500" s="783"/>
      <c r="EI7500" s="783"/>
      <c r="EJ7500" s="783"/>
      <c r="EK7500" s="783"/>
      <c r="EL7500" s="783"/>
      <c r="EM7500" s="783"/>
      <c r="EN7500" s="783"/>
      <c r="EO7500" s="783"/>
      <c r="EP7500" s="783"/>
      <c r="EQ7500" s="783"/>
      <c r="ER7500" s="783"/>
      <c r="ES7500" s="783"/>
      <c r="ET7500" s="783"/>
      <c r="EU7500" s="783"/>
      <c r="EV7500" s="783"/>
      <c r="EW7500" s="783"/>
      <c r="EX7500" s="783"/>
      <c r="EY7500" s="783"/>
      <c r="EZ7500" s="783"/>
      <c r="FA7500" s="783"/>
      <c r="FB7500" s="783"/>
      <c r="FC7500" s="783"/>
      <c r="FD7500" s="783"/>
      <c r="FE7500" s="783"/>
      <c r="FF7500" s="783"/>
      <c r="FG7500" s="783"/>
      <c r="FH7500" s="783"/>
      <c r="FI7500" s="783"/>
      <c r="FJ7500" s="783"/>
      <c r="FK7500" s="783"/>
      <c r="FL7500" s="783"/>
      <c r="FM7500" s="783"/>
      <c r="FN7500" s="783"/>
      <c r="FO7500" s="783"/>
      <c r="FP7500" s="783"/>
      <c r="FQ7500" s="783"/>
      <c r="FR7500" s="783"/>
      <c r="FS7500" s="783"/>
      <c r="FT7500" s="783"/>
      <c r="FU7500" s="783"/>
      <c r="FV7500" s="783"/>
      <c r="FW7500" s="783"/>
      <c r="FX7500" s="783"/>
      <c r="FY7500" s="783"/>
      <c r="FZ7500" s="783"/>
      <c r="GA7500" s="783"/>
      <c r="GB7500" s="783"/>
      <c r="GC7500" s="783"/>
      <c r="GD7500" s="783"/>
      <c r="GE7500" s="783"/>
      <c r="GF7500" s="783"/>
      <c r="GG7500" s="783"/>
      <c r="GH7500" s="783"/>
      <c r="GI7500" s="783"/>
      <c r="GJ7500" s="783"/>
      <c r="GK7500" s="783"/>
      <c r="GL7500" s="783"/>
      <c r="GM7500" s="783"/>
      <c r="GN7500" s="783"/>
      <c r="GO7500" s="783"/>
      <c r="GP7500" s="783"/>
      <c r="GQ7500" s="783"/>
      <c r="GR7500" s="783"/>
      <c r="GS7500" s="783"/>
      <c r="GT7500" s="783"/>
      <c r="GU7500" s="783"/>
      <c r="GV7500" s="783"/>
      <c r="GW7500" s="783"/>
      <c r="GX7500" s="783"/>
      <c r="GY7500" s="783"/>
      <c r="GZ7500" s="783"/>
      <c r="HA7500" s="783"/>
      <c r="HB7500" s="783"/>
      <c r="HC7500" s="783"/>
      <c r="HD7500" s="783"/>
      <c r="HE7500" s="783"/>
      <c r="HF7500" s="783"/>
      <c r="HG7500" s="783"/>
      <c r="HH7500" s="783"/>
      <c r="HI7500" s="783"/>
      <c r="HJ7500" s="783"/>
      <c r="HK7500" s="783"/>
      <c r="HL7500" s="783"/>
      <c r="HM7500" s="783"/>
      <c r="HN7500" s="783"/>
      <c r="HO7500" s="783"/>
      <c r="HP7500" s="783"/>
      <c r="HQ7500" s="783"/>
      <c r="HR7500" s="783"/>
      <c r="HS7500" s="783"/>
      <c r="HT7500" s="783"/>
      <c r="HU7500" s="783"/>
      <c r="HV7500" s="783"/>
      <c r="HW7500" s="783"/>
    </row>
    <row r="7501" spans="1:231" s="792" customFormat="1" ht="20.25">
      <c r="A7501" s="1">
        <v>32</v>
      </c>
      <c r="B7501" s="788" t="s">
        <v>9175</v>
      </c>
      <c r="C7501" s="789"/>
      <c r="D7501" s="780" t="s">
        <v>1808</v>
      </c>
      <c r="E7501" s="781">
        <f t="shared" si="469"/>
        <v>10</v>
      </c>
      <c r="F7501" s="791">
        <v>10</v>
      </c>
      <c r="G7501" s="791"/>
      <c r="H7501" s="791"/>
      <c r="I7501" s="783"/>
      <c r="J7501" s="783"/>
      <c r="K7501" s="783"/>
      <c r="L7501" s="783"/>
      <c r="M7501" s="783"/>
      <c r="N7501" s="783"/>
      <c r="O7501" s="783"/>
      <c r="P7501" s="783"/>
      <c r="Q7501" s="783"/>
      <c r="R7501" s="783"/>
      <c r="S7501" s="783"/>
      <c r="T7501" s="783"/>
      <c r="U7501" s="783"/>
      <c r="V7501" s="783"/>
      <c r="W7501" s="783"/>
      <c r="X7501" s="783"/>
      <c r="Y7501" s="783"/>
      <c r="Z7501" s="783"/>
      <c r="AA7501" s="783"/>
      <c r="AB7501" s="783"/>
      <c r="AC7501" s="783"/>
      <c r="AD7501" s="783"/>
      <c r="AE7501" s="783"/>
      <c r="AF7501" s="783"/>
      <c r="AG7501" s="783"/>
      <c r="AH7501" s="783"/>
      <c r="AI7501" s="783"/>
      <c r="AJ7501" s="783"/>
      <c r="AK7501" s="783"/>
      <c r="AL7501" s="783"/>
      <c r="AM7501" s="783"/>
      <c r="AN7501" s="783"/>
      <c r="AO7501" s="783"/>
      <c r="AP7501" s="783"/>
      <c r="AQ7501" s="783"/>
      <c r="AR7501" s="783"/>
      <c r="AS7501" s="783"/>
      <c r="AT7501" s="783"/>
      <c r="AU7501" s="783"/>
      <c r="AV7501" s="783"/>
      <c r="AW7501" s="783"/>
      <c r="AX7501" s="783"/>
      <c r="AY7501" s="783"/>
      <c r="AZ7501" s="783"/>
      <c r="BA7501" s="783"/>
      <c r="BB7501" s="783"/>
      <c r="BC7501" s="783"/>
      <c r="BD7501" s="783"/>
      <c r="BE7501" s="783"/>
      <c r="BF7501" s="783"/>
      <c r="BG7501" s="783"/>
      <c r="BH7501" s="783"/>
      <c r="BI7501" s="783"/>
      <c r="BJ7501" s="783"/>
      <c r="BK7501" s="783"/>
      <c r="BL7501" s="783"/>
      <c r="BM7501" s="783"/>
      <c r="BN7501" s="783"/>
      <c r="BO7501" s="783"/>
      <c r="BP7501" s="783"/>
      <c r="BQ7501" s="783"/>
      <c r="BR7501" s="783"/>
      <c r="BS7501" s="783"/>
      <c r="BT7501" s="783"/>
      <c r="BU7501" s="783"/>
      <c r="BV7501" s="783"/>
      <c r="BW7501" s="783"/>
      <c r="BX7501" s="783"/>
      <c r="BY7501" s="783"/>
      <c r="BZ7501" s="783"/>
      <c r="CA7501" s="783"/>
      <c r="CB7501" s="783"/>
      <c r="CC7501" s="783"/>
      <c r="CD7501" s="783"/>
      <c r="CE7501" s="783"/>
      <c r="CF7501" s="783"/>
      <c r="CG7501" s="783"/>
      <c r="CH7501" s="783"/>
      <c r="CI7501" s="783"/>
      <c r="CJ7501" s="783"/>
      <c r="CK7501" s="783"/>
      <c r="CL7501" s="783"/>
      <c r="CM7501" s="783"/>
      <c r="CN7501" s="783"/>
      <c r="CO7501" s="783"/>
      <c r="CP7501" s="783"/>
      <c r="CQ7501" s="783"/>
      <c r="CR7501" s="783"/>
      <c r="CS7501" s="783"/>
      <c r="CT7501" s="783"/>
      <c r="CU7501" s="783"/>
      <c r="CV7501" s="783"/>
      <c r="CW7501" s="783"/>
      <c r="CX7501" s="783"/>
      <c r="CY7501" s="783"/>
      <c r="CZ7501" s="783"/>
      <c r="DA7501" s="783"/>
      <c r="DB7501" s="783"/>
      <c r="DC7501" s="783"/>
      <c r="DD7501" s="783"/>
      <c r="DE7501" s="783"/>
      <c r="DF7501" s="783"/>
      <c r="DG7501" s="783"/>
      <c r="DH7501" s="783"/>
      <c r="DI7501" s="783"/>
      <c r="DJ7501" s="783"/>
      <c r="DK7501" s="783"/>
      <c r="DL7501" s="783"/>
      <c r="DM7501" s="783"/>
      <c r="DN7501" s="783"/>
      <c r="DO7501" s="783"/>
      <c r="DP7501" s="783"/>
      <c r="DQ7501" s="783"/>
      <c r="DR7501" s="783"/>
      <c r="DS7501" s="783"/>
      <c r="DT7501" s="783"/>
      <c r="DU7501" s="783"/>
      <c r="DV7501" s="783"/>
      <c r="DW7501" s="783"/>
      <c r="DX7501" s="783"/>
      <c r="DY7501" s="783"/>
      <c r="DZ7501" s="783"/>
      <c r="EA7501" s="783"/>
      <c r="EB7501" s="783"/>
      <c r="EC7501" s="783"/>
      <c r="ED7501" s="783"/>
      <c r="EE7501" s="783"/>
      <c r="EF7501" s="783"/>
      <c r="EG7501" s="783"/>
      <c r="EH7501" s="783"/>
      <c r="EI7501" s="783"/>
      <c r="EJ7501" s="783"/>
      <c r="EK7501" s="783"/>
      <c r="EL7501" s="783"/>
      <c r="EM7501" s="783"/>
      <c r="EN7501" s="783"/>
      <c r="EO7501" s="783"/>
      <c r="EP7501" s="783"/>
      <c r="EQ7501" s="783"/>
      <c r="ER7501" s="783"/>
      <c r="ES7501" s="783"/>
      <c r="ET7501" s="783"/>
      <c r="EU7501" s="783"/>
      <c r="EV7501" s="783"/>
      <c r="EW7501" s="783"/>
      <c r="EX7501" s="783"/>
      <c r="EY7501" s="783"/>
      <c r="EZ7501" s="783"/>
      <c r="FA7501" s="783"/>
      <c r="FB7501" s="783"/>
      <c r="FC7501" s="783"/>
      <c r="FD7501" s="783"/>
      <c r="FE7501" s="783"/>
      <c r="FF7501" s="783"/>
      <c r="FG7501" s="783"/>
      <c r="FH7501" s="783"/>
      <c r="FI7501" s="783"/>
      <c r="FJ7501" s="783"/>
      <c r="FK7501" s="783"/>
      <c r="FL7501" s="783"/>
      <c r="FM7501" s="783"/>
      <c r="FN7501" s="783"/>
      <c r="FO7501" s="783"/>
      <c r="FP7501" s="783"/>
      <c r="FQ7501" s="783"/>
      <c r="FR7501" s="783"/>
      <c r="FS7501" s="783"/>
      <c r="FT7501" s="783"/>
      <c r="FU7501" s="783"/>
      <c r="FV7501" s="783"/>
      <c r="FW7501" s="783"/>
      <c r="FX7501" s="783"/>
      <c r="FY7501" s="783"/>
      <c r="FZ7501" s="783"/>
      <c r="GA7501" s="783"/>
      <c r="GB7501" s="783"/>
      <c r="GC7501" s="783"/>
      <c r="GD7501" s="783"/>
      <c r="GE7501" s="783"/>
      <c r="GF7501" s="783"/>
      <c r="GG7501" s="783"/>
      <c r="GH7501" s="783"/>
      <c r="GI7501" s="783"/>
      <c r="GJ7501" s="783"/>
      <c r="GK7501" s="783"/>
      <c r="GL7501" s="783"/>
      <c r="GM7501" s="783"/>
      <c r="GN7501" s="783"/>
      <c r="GO7501" s="783"/>
      <c r="GP7501" s="783"/>
      <c r="GQ7501" s="783"/>
      <c r="GR7501" s="783"/>
      <c r="GS7501" s="783"/>
      <c r="GT7501" s="783"/>
      <c r="GU7501" s="783"/>
      <c r="GV7501" s="783"/>
      <c r="GW7501" s="783"/>
      <c r="GX7501" s="783"/>
      <c r="GY7501" s="783"/>
      <c r="GZ7501" s="783"/>
      <c r="HA7501" s="783"/>
      <c r="HB7501" s="783"/>
      <c r="HC7501" s="783"/>
      <c r="HD7501" s="783"/>
      <c r="HE7501" s="783"/>
      <c r="HF7501" s="783"/>
      <c r="HG7501" s="783"/>
      <c r="HH7501" s="783"/>
      <c r="HI7501" s="783"/>
      <c r="HJ7501" s="783"/>
      <c r="HK7501" s="783"/>
      <c r="HL7501" s="783"/>
      <c r="HM7501" s="783"/>
      <c r="HN7501" s="783"/>
      <c r="HO7501" s="783"/>
      <c r="HP7501" s="783"/>
      <c r="HQ7501" s="783"/>
      <c r="HR7501" s="783"/>
      <c r="HS7501" s="783"/>
      <c r="HT7501" s="783"/>
      <c r="HU7501" s="783"/>
      <c r="HV7501" s="783"/>
      <c r="HW7501" s="783"/>
    </row>
    <row r="7502" spans="1:231" s="792" customFormat="1" ht="20.25">
      <c r="A7502" s="1">
        <v>33</v>
      </c>
      <c r="B7502" s="788" t="s">
        <v>9176</v>
      </c>
      <c r="C7502" s="789"/>
      <c r="D7502" s="780" t="s">
        <v>1808</v>
      </c>
      <c r="E7502" s="781">
        <f t="shared" si="469"/>
        <v>6</v>
      </c>
      <c r="F7502" s="791">
        <v>6</v>
      </c>
      <c r="G7502" s="791"/>
      <c r="H7502" s="791"/>
      <c r="I7502" s="783"/>
      <c r="J7502" s="783"/>
      <c r="K7502" s="783"/>
      <c r="L7502" s="783"/>
      <c r="M7502" s="783"/>
      <c r="N7502" s="783"/>
      <c r="O7502" s="783"/>
      <c r="P7502" s="783"/>
      <c r="Q7502" s="783"/>
      <c r="R7502" s="783"/>
      <c r="S7502" s="783"/>
      <c r="T7502" s="783"/>
      <c r="U7502" s="783"/>
      <c r="V7502" s="783"/>
      <c r="W7502" s="783"/>
      <c r="X7502" s="783"/>
      <c r="Y7502" s="783"/>
      <c r="Z7502" s="783"/>
      <c r="AA7502" s="783"/>
      <c r="AB7502" s="783"/>
      <c r="AC7502" s="783"/>
      <c r="AD7502" s="783"/>
      <c r="AE7502" s="783"/>
      <c r="AF7502" s="783"/>
      <c r="AG7502" s="783"/>
      <c r="AH7502" s="783"/>
      <c r="AI7502" s="783"/>
      <c r="AJ7502" s="783"/>
      <c r="AK7502" s="783"/>
      <c r="AL7502" s="783"/>
      <c r="AM7502" s="783"/>
      <c r="AN7502" s="783"/>
      <c r="AO7502" s="783"/>
      <c r="AP7502" s="783"/>
      <c r="AQ7502" s="783"/>
      <c r="AR7502" s="783"/>
      <c r="AS7502" s="783"/>
      <c r="AT7502" s="783"/>
      <c r="AU7502" s="783"/>
      <c r="AV7502" s="783"/>
      <c r="AW7502" s="783"/>
      <c r="AX7502" s="783"/>
      <c r="AY7502" s="783"/>
      <c r="AZ7502" s="783"/>
      <c r="BA7502" s="783"/>
      <c r="BB7502" s="783"/>
      <c r="BC7502" s="783"/>
      <c r="BD7502" s="783"/>
      <c r="BE7502" s="783"/>
      <c r="BF7502" s="783"/>
      <c r="BG7502" s="783"/>
      <c r="BH7502" s="783"/>
      <c r="BI7502" s="783"/>
      <c r="BJ7502" s="783"/>
      <c r="BK7502" s="783"/>
      <c r="BL7502" s="783"/>
      <c r="BM7502" s="783"/>
      <c r="BN7502" s="783"/>
      <c r="BO7502" s="783"/>
      <c r="BP7502" s="783"/>
      <c r="BQ7502" s="783"/>
      <c r="BR7502" s="783"/>
      <c r="BS7502" s="783"/>
      <c r="BT7502" s="783"/>
      <c r="BU7502" s="783"/>
      <c r="BV7502" s="783"/>
      <c r="BW7502" s="783"/>
      <c r="BX7502" s="783"/>
      <c r="BY7502" s="783"/>
      <c r="BZ7502" s="783"/>
      <c r="CA7502" s="783"/>
      <c r="CB7502" s="783"/>
      <c r="CC7502" s="783"/>
      <c r="CD7502" s="783"/>
      <c r="CE7502" s="783"/>
      <c r="CF7502" s="783"/>
      <c r="CG7502" s="783"/>
      <c r="CH7502" s="783"/>
      <c r="CI7502" s="783"/>
      <c r="CJ7502" s="783"/>
      <c r="CK7502" s="783"/>
      <c r="CL7502" s="783"/>
      <c r="CM7502" s="783"/>
      <c r="CN7502" s="783"/>
      <c r="CO7502" s="783"/>
      <c r="CP7502" s="783"/>
      <c r="CQ7502" s="783"/>
      <c r="CR7502" s="783"/>
      <c r="CS7502" s="783"/>
      <c r="CT7502" s="783"/>
      <c r="CU7502" s="783"/>
      <c r="CV7502" s="783"/>
      <c r="CW7502" s="783"/>
      <c r="CX7502" s="783"/>
      <c r="CY7502" s="783"/>
      <c r="CZ7502" s="783"/>
      <c r="DA7502" s="783"/>
      <c r="DB7502" s="783"/>
      <c r="DC7502" s="783"/>
      <c r="DD7502" s="783"/>
      <c r="DE7502" s="783"/>
      <c r="DF7502" s="783"/>
      <c r="DG7502" s="783"/>
      <c r="DH7502" s="783"/>
      <c r="DI7502" s="783"/>
      <c r="DJ7502" s="783"/>
      <c r="DK7502" s="783"/>
      <c r="DL7502" s="783"/>
      <c r="DM7502" s="783"/>
      <c r="DN7502" s="783"/>
      <c r="DO7502" s="783"/>
      <c r="DP7502" s="783"/>
      <c r="DQ7502" s="783"/>
      <c r="DR7502" s="783"/>
      <c r="DS7502" s="783"/>
      <c r="DT7502" s="783"/>
      <c r="DU7502" s="783"/>
      <c r="DV7502" s="783"/>
      <c r="DW7502" s="783"/>
      <c r="DX7502" s="783"/>
      <c r="DY7502" s="783"/>
      <c r="DZ7502" s="783"/>
      <c r="EA7502" s="783"/>
      <c r="EB7502" s="783"/>
      <c r="EC7502" s="783"/>
      <c r="ED7502" s="783"/>
      <c r="EE7502" s="783"/>
      <c r="EF7502" s="783"/>
      <c r="EG7502" s="783"/>
      <c r="EH7502" s="783"/>
      <c r="EI7502" s="783"/>
      <c r="EJ7502" s="783"/>
      <c r="EK7502" s="783"/>
      <c r="EL7502" s="783"/>
      <c r="EM7502" s="783"/>
      <c r="EN7502" s="783"/>
      <c r="EO7502" s="783"/>
      <c r="EP7502" s="783"/>
      <c r="EQ7502" s="783"/>
      <c r="ER7502" s="783"/>
      <c r="ES7502" s="783"/>
      <c r="ET7502" s="783"/>
      <c r="EU7502" s="783"/>
      <c r="EV7502" s="783"/>
      <c r="EW7502" s="783"/>
      <c r="EX7502" s="783"/>
      <c r="EY7502" s="783"/>
      <c r="EZ7502" s="783"/>
      <c r="FA7502" s="783"/>
      <c r="FB7502" s="783"/>
      <c r="FC7502" s="783"/>
      <c r="FD7502" s="783"/>
      <c r="FE7502" s="783"/>
      <c r="FF7502" s="783"/>
      <c r="FG7502" s="783"/>
      <c r="FH7502" s="783"/>
      <c r="FI7502" s="783"/>
      <c r="FJ7502" s="783"/>
      <c r="FK7502" s="783"/>
      <c r="FL7502" s="783"/>
      <c r="FM7502" s="783"/>
      <c r="FN7502" s="783"/>
      <c r="FO7502" s="783"/>
      <c r="FP7502" s="783"/>
      <c r="FQ7502" s="783"/>
      <c r="FR7502" s="783"/>
      <c r="FS7502" s="783"/>
      <c r="FT7502" s="783"/>
      <c r="FU7502" s="783"/>
      <c r="FV7502" s="783"/>
      <c r="FW7502" s="783"/>
      <c r="FX7502" s="783"/>
      <c r="FY7502" s="783"/>
      <c r="FZ7502" s="783"/>
      <c r="GA7502" s="783"/>
      <c r="GB7502" s="783"/>
      <c r="GC7502" s="783"/>
      <c r="GD7502" s="783"/>
      <c r="GE7502" s="783"/>
      <c r="GF7502" s="783"/>
      <c r="GG7502" s="783"/>
      <c r="GH7502" s="783"/>
      <c r="GI7502" s="783"/>
      <c r="GJ7502" s="783"/>
      <c r="GK7502" s="783"/>
      <c r="GL7502" s="783"/>
      <c r="GM7502" s="783"/>
      <c r="GN7502" s="783"/>
      <c r="GO7502" s="783"/>
      <c r="GP7502" s="783"/>
      <c r="GQ7502" s="783"/>
      <c r="GR7502" s="783"/>
      <c r="GS7502" s="783"/>
      <c r="GT7502" s="783"/>
      <c r="GU7502" s="783"/>
      <c r="GV7502" s="783"/>
      <c r="GW7502" s="783"/>
      <c r="GX7502" s="783"/>
      <c r="GY7502" s="783"/>
      <c r="GZ7502" s="783"/>
      <c r="HA7502" s="783"/>
      <c r="HB7502" s="783"/>
      <c r="HC7502" s="783"/>
      <c r="HD7502" s="783"/>
      <c r="HE7502" s="783"/>
      <c r="HF7502" s="783"/>
      <c r="HG7502" s="783"/>
      <c r="HH7502" s="783"/>
      <c r="HI7502" s="783"/>
      <c r="HJ7502" s="783"/>
      <c r="HK7502" s="783"/>
      <c r="HL7502" s="783"/>
      <c r="HM7502" s="783"/>
      <c r="HN7502" s="783"/>
      <c r="HO7502" s="783"/>
      <c r="HP7502" s="783"/>
      <c r="HQ7502" s="783"/>
      <c r="HR7502" s="783"/>
      <c r="HS7502" s="783"/>
      <c r="HT7502" s="783"/>
      <c r="HU7502" s="783"/>
      <c r="HV7502" s="783"/>
      <c r="HW7502" s="783"/>
    </row>
    <row r="7503" spans="1:231" s="792" customFormat="1" ht="20.25">
      <c r="A7503" s="1">
        <v>34</v>
      </c>
      <c r="B7503" s="788" t="s">
        <v>9177</v>
      </c>
      <c r="C7503" s="789"/>
      <c r="D7503" s="780" t="s">
        <v>1808</v>
      </c>
      <c r="E7503" s="781">
        <f t="shared" si="469"/>
        <v>0</v>
      </c>
      <c r="F7503" s="791"/>
      <c r="G7503" s="791"/>
      <c r="H7503" s="791"/>
      <c r="I7503" s="783"/>
      <c r="J7503" s="783"/>
      <c r="K7503" s="783"/>
      <c r="L7503" s="783"/>
      <c r="M7503" s="783"/>
      <c r="N7503" s="783"/>
      <c r="O7503" s="783"/>
      <c r="P7503" s="783"/>
      <c r="Q7503" s="783"/>
      <c r="R7503" s="783"/>
      <c r="S7503" s="783"/>
      <c r="T7503" s="783"/>
      <c r="U7503" s="783"/>
      <c r="V7503" s="783"/>
      <c r="W7503" s="783"/>
      <c r="X7503" s="783"/>
      <c r="Y7503" s="783"/>
      <c r="Z7503" s="783"/>
      <c r="AA7503" s="783"/>
      <c r="AB7503" s="783"/>
      <c r="AC7503" s="783"/>
      <c r="AD7503" s="783"/>
      <c r="AE7503" s="783"/>
      <c r="AF7503" s="783"/>
      <c r="AG7503" s="783"/>
      <c r="AH7503" s="783"/>
      <c r="AI7503" s="783"/>
      <c r="AJ7503" s="783"/>
      <c r="AK7503" s="783"/>
      <c r="AL7503" s="783"/>
      <c r="AM7503" s="783"/>
      <c r="AN7503" s="783"/>
      <c r="AO7503" s="783"/>
      <c r="AP7503" s="783"/>
      <c r="AQ7503" s="783"/>
      <c r="AR7503" s="783"/>
      <c r="AS7503" s="783"/>
      <c r="AT7503" s="783"/>
      <c r="AU7503" s="783"/>
      <c r="AV7503" s="783"/>
      <c r="AW7503" s="783"/>
      <c r="AX7503" s="783"/>
      <c r="AY7503" s="783"/>
      <c r="AZ7503" s="783"/>
      <c r="BA7503" s="783"/>
      <c r="BB7503" s="783"/>
      <c r="BC7503" s="783"/>
      <c r="BD7503" s="783"/>
      <c r="BE7503" s="783"/>
      <c r="BF7503" s="783"/>
      <c r="BG7503" s="783"/>
      <c r="BH7503" s="783"/>
      <c r="BI7503" s="783"/>
      <c r="BJ7503" s="783"/>
      <c r="BK7503" s="783"/>
      <c r="BL7503" s="783"/>
      <c r="BM7503" s="783"/>
      <c r="BN7503" s="783"/>
      <c r="BO7503" s="783"/>
      <c r="BP7503" s="783"/>
      <c r="BQ7503" s="783"/>
      <c r="BR7503" s="783"/>
      <c r="BS7503" s="783"/>
      <c r="BT7503" s="783"/>
      <c r="BU7503" s="783"/>
      <c r="BV7503" s="783"/>
      <c r="BW7503" s="783"/>
      <c r="BX7503" s="783"/>
      <c r="BY7503" s="783"/>
      <c r="BZ7503" s="783"/>
      <c r="CA7503" s="783"/>
      <c r="CB7503" s="783"/>
      <c r="CC7503" s="783"/>
      <c r="CD7503" s="783"/>
      <c r="CE7503" s="783"/>
      <c r="CF7503" s="783"/>
      <c r="CG7503" s="783"/>
      <c r="CH7503" s="783"/>
      <c r="CI7503" s="783"/>
      <c r="CJ7503" s="783"/>
      <c r="CK7503" s="783"/>
      <c r="CL7503" s="783"/>
      <c r="CM7503" s="783"/>
      <c r="CN7503" s="783"/>
      <c r="CO7503" s="783"/>
      <c r="CP7503" s="783"/>
      <c r="CQ7503" s="783"/>
      <c r="CR7503" s="783"/>
      <c r="CS7503" s="783"/>
      <c r="CT7503" s="783"/>
      <c r="CU7503" s="783"/>
      <c r="CV7503" s="783"/>
      <c r="CW7503" s="783"/>
      <c r="CX7503" s="783"/>
      <c r="CY7503" s="783"/>
      <c r="CZ7503" s="783"/>
      <c r="DA7503" s="783"/>
      <c r="DB7503" s="783"/>
      <c r="DC7503" s="783"/>
      <c r="DD7503" s="783"/>
      <c r="DE7503" s="783"/>
      <c r="DF7503" s="783"/>
      <c r="DG7503" s="783"/>
      <c r="DH7503" s="783"/>
      <c r="DI7503" s="783"/>
      <c r="DJ7503" s="783"/>
      <c r="DK7503" s="783"/>
      <c r="DL7503" s="783"/>
      <c r="DM7503" s="783"/>
      <c r="DN7503" s="783"/>
      <c r="DO7503" s="783"/>
      <c r="DP7503" s="783"/>
      <c r="DQ7503" s="783"/>
      <c r="DR7503" s="783"/>
      <c r="DS7503" s="783"/>
      <c r="DT7503" s="783"/>
      <c r="DU7503" s="783"/>
      <c r="DV7503" s="783"/>
      <c r="DW7503" s="783"/>
      <c r="DX7503" s="783"/>
      <c r="DY7503" s="783"/>
      <c r="DZ7503" s="783"/>
      <c r="EA7503" s="783"/>
      <c r="EB7503" s="783"/>
      <c r="EC7503" s="783"/>
      <c r="ED7503" s="783"/>
      <c r="EE7503" s="783"/>
      <c r="EF7503" s="783"/>
      <c r="EG7503" s="783"/>
      <c r="EH7503" s="783"/>
      <c r="EI7503" s="783"/>
      <c r="EJ7503" s="783"/>
      <c r="EK7503" s="783"/>
      <c r="EL7503" s="783"/>
      <c r="EM7503" s="783"/>
      <c r="EN7503" s="783"/>
      <c r="EO7503" s="783"/>
      <c r="EP7503" s="783"/>
      <c r="EQ7503" s="783"/>
      <c r="ER7503" s="783"/>
      <c r="ES7503" s="783"/>
      <c r="ET7503" s="783"/>
      <c r="EU7503" s="783"/>
      <c r="EV7503" s="783"/>
      <c r="EW7503" s="783"/>
      <c r="EX7503" s="783"/>
      <c r="EY7503" s="783"/>
      <c r="EZ7503" s="783"/>
      <c r="FA7503" s="783"/>
      <c r="FB7503" s="783"/>
      <c r="FC7503" s="783"/>
      <c r="FD7503" s="783"/>
      <c r="FE7503" s="783"/>
      <c r="FF7503" s="783"/>
      <c r="FG7503" s="783"/>
      <c r="FH7503" s="783"/>
      <c r="FI7503" s="783"/>
      <c r="FJ7503" s="783"/>
      <c r="FK7503" s="783"/>
      <c r="FL7503" s="783"/>
      <c r="FM7503" s="783"/>
      <c r="FN7503" s="783"/>
      <c r="FO7503" s="783"/>
      <c r="FP7503" s="783"/>
      <c r="FQ7503" s="783"/>
      <c r="FR7503" s="783"/>
      <c r="FS7503" s="783"/>
      <c r="FT7503" s="783"/>
      <c r="FU7503" s="783"/>
      <c r="FV7503" s="783"/>
      <c r="FW7503" s="783"/>
      <c r="FX7503" s="783"/>
      <c r="FY7503" s="783"/>
      <c r="FZ7503" s="783"/>
      <c r="GA7503" s="783"/>
      <c r="GB7503" s="783"/>
      <c r="GC7503" s="783"/>
      <c r="GD7503" s="783"/>
      <c r="GE7503" s="783"/>
      <c r="GF7503" s="783"/>
      <c r="GG7503" s="783"/>
      <c r="GH7503" s="783"/>
      <c r="GI7503" s="783"/>
      <c r="GJ7503" s="783"/>
      <c r="GK7503" s="783"/>
      <c r="GL7503" s="783"/>
      <c r="GM7503" s="783"/>
      <c r="GN7503" s="783"/>
      <c r="GO7503" s="783"/>
      <c r="GP7503" s="783"/>
      <c r="GQ7503" s="783"/>
      <c r="GR7503" s="783"/>
      <c r="GS7503" s="783"/>
      <c r="GT7503" s="783"/>
      <c r="GU7503" s="783"/>
      <c r="GV7503" s="783"/>
      <c r="GW7503" s="783"/>
      <c r="GX7503" s="783"/>
      <c r="GY7503" s="783"/>
      <c r="GZ7503" s="783"/>
      <c r="HA7503" s="783"/>
      <c r="HB7503" s="783"/>
      <c r="HC7503" s="783"/>
      <c r="HD7503" s="783"/>
      <c r="HE7503" s="783"/>
      <c r="HF7503" s="783"/>
      <c r="HG7503" s="783"/>
      <c r="HH7503" s="783"/>
      <c r="HI7503" s="783"/>
      <c r="HJ7503" s="783"/>
      <c r="HK7503" s="783"/>
      <c r="HL7503" s="783"/>
      <c r="HM7503" s="783"/>
      <c r="HN7503" s="783"/>
      <c r="HO7503" s="783"/>
      <c r="HP7503" s="783"/>
      <c r="HQ7503" s="783"/>
      <c r="HR7503" s="783"/>
      <c r="HS7503" s="783"/>
      <c r="HT7503" s="783"/>
      <c r="HU7503" s="783"/>
      <c r="HV7503" s="783"/>
      <c r="HW7503" s="783"/>
    </row>
    <row r="7504" spans="1:231" s="792" customFormat="1" ht="20.25">
      <c r="A7504" s="1">
        <v>35</v>
      </c>
      <c r="B7504" s="788" t="s">
        <v>9178</v>
      </c>
      <c r="C7504" s="789"/>
      <c r="D7504" s="780" t="s">
        <v>1808</v>
      </c>
      <c r="E7504" s="781">
        <f t="shared" si="469"/>
        <v>10</v>
      </c>
      <c r="F7504" s="791">
        <v>10</v>
      </c>
      <c r="G7504" s="791"/>
      <c r="H7504" s="791"/>
      <c r="I7504" s="783"/>
      <c r="J7504" s="783"/>
      <c r="K7504" s="783"/>
      <c r="L7504" s="783"/>
      <c r="M7504" s="783"/>
      <c r="N7504" s="783"/>
      <c r="O7504" s="783"/>
      <c r="P7504" s="783"/>
      <c r="Q7504" s="783"/>
      <c r="R7504" s="783"/>
      <c r="S7504" s="783"/>
      <c r="T7504" s="783"/>
      <c r="U7504" s="783"/>
      <c r="V7504" s="783"/>
      <c r="W7504" s="783"/>
      <c r="X7504" s="783"/>
      <c r="Y7504" s="783"/>
      <c r="Z7504" s="783"/>
      <c r="AA7504" s="783"/>
      <c r="AB7504" s="783"/>
      <c r="AC7504" s="783"/>
      <c r="AD7504" s="783"/>
      <c r="AE7504" s="783"/>
      <c r="AF7504" s="783"/>
      <c r="AG7504" s="783"/>
      <c r="AH7504" s="783"/>
      <c r="AI7504" s="783"/>
      <c r="AJ7504" s="783"/>
      <c r="AK7504" s="783"/>
      <c r="AL7504" s="783"/>
      <c r="AM7504" s="783"/>
      <c r="AN7504" s="783"/>
      <c r="AO7504" s="783"/>
      <c r="AP7504" s="783"/>
      <c r="AQ7504" s="783"/>
      <c r="AR7504" s="783"/>
      <c r="AS7504" s="783"/>
      <c r="AT7504" s="783"/>
      <c r="AU7504" s="783"/>
      <c r="AV7504" s="783"/>
      <c r="AW7504" s="783"/>
      <c r="AX7504" s="783"/>
      <c r="AY7504" s="783"/>
      <c r="AZ7504" s="783"/>
      <c r="BA7504" s="783"/>
      <c r="BB7504" s="783"/>
      <c r="BC7504" s="783"/>
      <c r="BD7504" s="783"/>
      <c r="BE7504" s="783"/>
      <c r="BF7504" s="783"/>
      <c r="BG7504" s="783"/>
      <c r="BH7504" s="783"/>
      <c r="BI7504" s="783"/>
      <c r="BJ7504" s="783"/>
      <c r="BK7504" s="783"/>
      <c r="BL7504" s="783"/>
      <c r="BM7504" s="783"/>
      <c r="BN7504" s="783"/>
      <c r="BO7504" s="783"/>
      <c r="BP7504" s="783"/>
      <c r="BQ7504" s="783"/>
      <c r="BR7504" s="783"/>
      <c r="BS7504" s="783"/>
      <c r="BT7504" s="783"/>
      <c r="BU7504" s="783"/>
      <c r="BV7504" s="783"/>
      <c r="BW7504" s="783"/>
      <c r="BX7504" s="783"/>
      <c r="BY7504" s="783"/>
      <c r="BZ7504" s="783"/>
      <c r="CA7504" s="783"/>
      <c r="CB7504" s="783"/>
      <c r="CC7504" s="783"/>
      <c r="CD7504" s="783"/>
      <c r="CE7504" s="783"/>
      <c r="CF7504" s="783"/>
      <c r="CG7504" s="783"/>
      <c r="CH7504" s="783"/>
      <c r="CI7504" s="783"/>
      <c r="CJ7504" s="783"/>
      <c r="CK7504" s="783"/>
      <c r="CL7504" s="783"/>
      <c r="CM7504" s="783"/>
      <c r="CN7504" s="783"/>
      <c r="CO7504" s="783"/>
      <c r="CP7504" s="783"/>
      <c r="CQ7504" s="783"/>
      <c r="CR7504" s="783"/>
      <c r="CS7504" s="783"/>
      <c r="CT7504" s="783"/>
      <c r="CU7504" s="783"/>
      <c r="CV7504" s="783"/>
      <c r="CW7504" s="783"/>
      <c r="CX7504" s="783"/>
      <c r="CY7504" s="783"/>
      <c r="CZ7504" s="783"/>
      <c r="DA7504" s="783"/>
      <c r="DB7504" s="783"/>
      <c r="DC7504" s="783"/>
      <c r="DD7504" s="783"/>
      <c r="DE7504" s="783"/>
      <c r="DF7504" s="783"/>
      <c r="DG7504" s="783"/>
      <c r="DH7504" s="783"/>
      <c r="DI7504" s="783"/>
      <c r="DJ7504" s="783"/>
      <c r="DK7504" s="783"/>
      <c r="DL7504" s="783"/>
      <c r="DM7504" s="783"/>
      <c r="DN7504" s="783"/>
      <c r="DO7504" s="783"/>
      <c r="DP7504" s="783"/>
      <c r="DQ7504" s="783"/>
      <c r="DR7504" s="783"/>
      <c r="DS7504" s="783"/>
      <c r="DT7504" s="783"/>
      <c r="DU7504" s="783"/>
      <c r="DV7504" s="783"/>
      <c r="DW7504" s="783"/>
      <c r="DX7504" s="783"/>
      <c r="DY7504" s="783"/>
      <c r="DZ7504" s="783"/>
      <c r="EA7504" s="783"/>
      <c r="EB7504" s="783"/>
      <c r="EC7504" s="783"/>
      <c r="ED7504" s="783"/>
      <c r="EE7504" s="783"/>
      <c r="EF7504" s="783"/>
      <c r="EG7504" s="783"/>
      <c r="EH7504" s="783"/>
      <c r="EI7504" s="783"/>
      <c r="EJ7504" s="783"/>
      <c r="EK7504" s="783"/>
      <c r="EL7504" s="783"/>
      <c r="EM7504" s="783"/>
      <c r="EN7504" s="783"/>
      <c r="EO7504" s="783"/>
      <c r="EP7504" s="783"/>
      <c r="EQ7504" s="783"/>
      <c r="ER7504" s="783"/>
      <c r="ES7504" s="783"/>
      <c r="ET7504" s="783"/>
      <c r="EU7504" s="783"/>
      <c r="EV7504" s="783"/>
      <c r="EW7504" s="783"/>
      <c r="EX7504" s="783"/>
      <c r="EY7504" s="783"/>
      <c r="EZ7504" s="783"/>
      <c r="FA7504" s="783"/>
      <c r="FB7504" s="783"/>
      <c r="FC7504" s="783"/>
      <c r="FD7504" s="783"/>
      <c r="FE7504" s="783"/>
      <c r="FF7504" s="783"/>
      <c r="FG7504" s="783"/>
      <c r="FH7504" s="783"/>
      <c r="FI7504" s="783"/>
      <c r="FJ7504" s="783"/>
      <c r="FK7504" s="783"/>
      <c r="FL7504" s="783"/>
      <c r="FM7504" s="783"/>
      <c r="FN7504" s="783"/>
      <c r="FO7504" s="783"/>
      <c r="FP7504" s="783"/>
      <c r="FQ7504" s="783"/>
      <c r="FR7504" s="783"/>
      <c r="FS7504" s="783"/>
      <c r="FT7504" s="783"/>
      <c r="FU7504" s="783"/>
      <c r="FV7504" s="783"/>
      <c r="FW7504" s="783"/>
      <c r="FX7504" s="783"/>
      <c r="FY7504" s="783"/>
      <c r="FZ7504" s="783"/>
      <c r="GA7504" s="783"/>
      <c r="GB7504" s="783"/>
      <c r="GC7504" s="783"/>
      <c r="GD7504" s="783"/>
      <c r="GE7504" s="783"/>
      <c r="GF7504" s="783"/>
      <c r="GG7504" s="783"/>
      <c r="GH7504" s="783"/>
      <c r="GI7504" s="783"/>
      <c r="GJ7504" s="783"/>
      <c r="GK7504" s="783"/>
      <c r="GL7504" s="783"/>
      <c r="GM7504" s="783"/>
      <c r="GN7504" s="783"/>
      <c r="GO7504" s="783"/>
      <c r="GP7504" s="783"/>
      <c r="GQ7504" s="783"/>
      <c r="GR7504" s="783"/>
      <c r="GS7504" s="783"/>
      <c r="GT7504" s="783"/>
      <c r="GU7504" s="783"/>
      <c r="GV7504" s="783"/>
      <c r="GW7504" s="783"/>
      <c r="GX7504" s="783"/>
      <c r="GY7504" s="783"/>
      <c r="GZ7504" s="783"/>
      <c r="HA7504" s="783"/>
      <c r="HB7504" s="783"/>
      <c r="HC7504" s="783"/>
      <c r="HD7504" s="783"/>
      <c r="HE7504" s="783"/>
      <c r="HF7504" s="783"/>
      <c r="HG7504" s="783"/>
      <c r="HH7504" s="783"/>
      <c r="HI7504" s="783"/>
      <c r="HJ7504" s="783"/>
      <c r="HK7504" s="783"/>
      <c r="HL7504" s="783"/>
      <c r="HM7504" s="783"/>
      <c r="HN7504" s="783"/>
      <c r="HO7504" s="783"/>
      <c r="HP7504" s="783"/>
      <c r="HQ7504" s="783"/>
      <c r="HR7504" s="783"/>
      <c r="HS7504" s="783"/>
      <c r="HT7504" s="783"/>
      <c r="HU7504" s="783"/>
      <c r="HV7504" s="783"/>
      <c r="HW7504" s="783"/>
    </row>
    <row r="7505" spans="1:242" s="792" customFormat="1" ht="20.25">
      <c r="A7505" s="1">
        <v>36</v>
      </c>
      <c r="B7505" s="788" t="s">
        <v>9179</v>
      </c>
      <c r="C7505" s="789"/>
      <c r="D7505" s="780" t="s">
        <v>1808</v>
      </c>
      <c r="E7505" s="781">
        <f t="shared" si="469"/>
        <v>6</v>
      </c>
      <c r="F7505" s="791">
        <v>6</v>
      </c>
      <c r="G7505" s="791"/>
      <c r="H7505" s="791"/>
      <c r="I7505" s="783"/>
      <c r="J7505" s="783"/>
      <c r="K7505" s="783"/>
      <c r="L7505" s="783"/>
      <c r="M7505" s="783"/>
      <c r="N7505" s="783"/>
      <c r="O7505" s="783"/>
      <c r="P7505" s="783"/>
      <c r="Q7505" s="783"/>
      <c r="R7505" s="783"/>
      <c r="S7505" s="783"/>
      <c r="T7505" s="783"/>
      <c r="U7505" s="783"/>
      <c r="V7505" s="783"/>
      <c r="W7505" s="783"/>
      <c r="X7505" s="783"/>
      <c r="Y7505" s="783"/>
      <c r="Z7505" s="783"/>
      <c r="AA7505" s="783"/>
      <c r="AB7505" s="783"/>
      <c r="AC7505" s="783"/>
      <c r="AD7505" s="783"/>
      <c r="AE7505" s="783"/>
      <c r="AF7505" s="783"/>
      <c r="AG7505" s="783"/>
      <c r="AH7505" s="783"/>
      <c r="AI7505" s="783"/>
      <c r="AJ7505" s="783"/>
      <c r="AK7505" s="783"/>
      <c r="AL7505" s="783"/>
      <c r="AM7505" s="783"/>
      <c r="AN7505" s="783"/>
      <c r="AO7505" s="783"/>
      <c r="AP7505" s="783"/>
      <c r="AQ7505" s="783"/>
      <c r="AR7505" s="783"/>
      <c r="AS7505" s="783"/>
      <c r="AT7505" s="783"/>
      <c r="AU7505" s="783"/>
      <c r="AV7505" s="783"/>
      <c r="AW7505" s="783"/>
      <c r="AX7505" s="783"/>
      <c r="AY7505" s="783"/>
      <c r="AZ7505" s="783"/>
      <c r="BA7505" s="783"/>
      <c r="BB7505" s="783"/>
      <c r="BC7505" s="783"/>
      <c r="BD7505" s="783"/>
      <c r="BE7505" s="783"/>
      <c r="BF7505" s="783"/>
      <c r="BG7505" s="783"/>
      <c r="BH7505" s="783"/>
      <c r="BI7505" s="783"/>
      <c r="BJ7505" s="783"/>
      <c r="BK7505" s="783"/>
      <c r="BL7505" s="783"/>
      <c r="BM7505" s="783"/>
      <c r="BN7505" s="783"/>
      <c r="BO7505" s="783"/>
      <c r="BP7505" s="783"/>
      <c r="BQ7505" s="783"/>
      <c r="BR7505" s="783"/>
      <c r="BS7505" s="783"/>
      <c r="BT7505" s="783"/>
      <c r="BU7505" s="783"/>
      <c r="BV7505" s="783"/>
      <c r="BW7505" s="783"/>
      <c r="BX7505" s="783"/>
      <c r="BY7505" s="783"/>
      <c r="BZ7505" s="783"/>
      <c r="CA7505" s="783"/>
      <c r="CB7505" s="783"/>
      <c r="CC7505" s="783"/>
      <c r="CD7505" s="783"/>
      <c r="CE7505" s="783"/>
      <c r="CF7505" s="783"/>
      <c r="CG7505" s="783"/>
      <c r="CH7505" s="783"/>
      <c r="CI7505" s="783"/>
      <c r="CJ7505" s="783"/>
      <c r="CK7505" s="783"/>
      <c r="CL7505" s="783"/>
      <c r="CM7505" s="783"/>
      <c r="CN7505" s="783"/>
      <c r="CO7505" s="783"/>
      <c r="CP7505" s="783"/>
      <c r="CQ7505" s="783"/>
      <c r="CR7505" s="783"/>
      <c r="CS7505" s="783"/>
      <c r="CT7505" s="783"/>
      <c r="CU7505" s="783"/>
      <c r="CV7505" s="783"/>
      <c r="CW7505" s="783"/>
      <c r="CX7505" s="783"/>
      <c r="CY7505" s="783"/>
      <c r="CZ7505" s="783"/>
      <c r="DA7505" s="783"/>
      <c r="DB7505" s="783"/>
      <c r="DC7505" s="783"/>
      <c r="DD7505" s="783"/>
      <c r="DE7505" s="783"/>
      <c r="DF7505" s="783"/>
      <c r="DG7505" s="783"/>
      <c r="DH7505" s="783"/>
      <c r="DI7505" s="783"/>
      <c r="DJ7505" s="783"/>
      <c r="DK7505" s="783"/>
      <c r="DL7505" s="783"/>
      <c r="DM7505" s="783"/>
      <c r="DN7505" s="783"/>
      <c r="DO7505" s="783"/>
      <c r="DP7505" s="783"/>
      <c r="DQ7505" s="783"/>
      <c r="DR7505" s="783"/>
      <c r="DS7505" s="783"/>
      <c r="DT7505" s="783"/>
      <c r="DU7505" s="783"/>
      <c r="DV7505" s="783"/>
      <c r="DW7505" s="783"/>
      <c r="DX7505" s="783"/>
      <c r="DY7505" s="783"/>
      <c r="DZ7505" s="783"/>
      <c r="EA7505" s="783"/>
      <c r="EB7505" s="783"/>
      <c r="EC7505" s="783"/>
      <c r="ED7505" s="783"/>
      <c r="EE7505" s="783"/>
      <c r="EF7505" s="783"/>
      <c r="EG7505" s="783"/>
      <c r="EH7505" s="783"/>
      <c r="EI7505" s="783"/>
      <c r="EJ7505" s="783"/>
      <c r="EK7505" s="783"/>
      <c r="EL7505" s="783"/>
      <c r="EM7505" s="783"/>
      <c r="EN7505" s="783"/>
      <c r="EO7505" s="783"/>
      <c r="EP7505" s="783"/>
      <c r="EQ7505" s="783"/>
      <c r="ER7505" s="783"/>
      <c r="ES7505" s="783"/>
      <c r="ET7505" s="783"/>
      <c r="EU7505" s="783"/>
      <c r="EV7505" s="783"/>
      <c r="EW7505" s="783"/>
      <c r="EX7505" s="783"/>
      <c r="EY7505" s="783"/>
      <c r="EZ7505" s="783"/>
      <c r="FA7505" s="783"/>
      <c r="FB7505" s="783"/>
      <c r="FC7505" s="783"/>
      <c r="FD7505" s="783"/>
      <c r="FE7505" s="783"/>
      <c r="FF7505" s="783"/>
      <c r="FG7505" s="783"/>
      <c r="FH7505" s="783"/>
      <c r="FI7505" s="783"/>
      <c r="FJ7505" s="783"/>
      <c r="FK7505" s="783"/>
      <c r="FL7505" s="783"/>
      <c r="FM7505" s="783"/>
      <c r="FN7505" s="783"/>
      <c r="FO7505" s="783"/>
      <c r="FP7505" s="783"/>
      <c r="FQ7505" s="783"/>
      <c r="FR7505" s="783"/>
      <c r="FS7505" s="783"/>
      <c r="FT7505" s="783"/>
      <c r="FU7505" s="783"/>
      <c r="FV7505" s="783"/>
      <c r="FW7505" s="783"/>
      <c r="FX7505" s="783"/>
      <c r="FY7505" s="783"/>
      <c r="FZ7505" s="783"/>
      <c r="GA7505" s="783"/>
      <c r="GB7505" s="783"/>
      <c r="GC7505" s="783"/>
      <c r="GD7505" s="783"/>
      <c r="GE7505" s="783"/>
      <c r="GF7505" s="783"/>
      <c r="GG7505" s="783"/>
      <c r="GH7505" s="783"/>
      <c r="GI7505" s="783"/>
      <c r="GJ7505" s="783"/>
      <c r="GK7505" s="783"/>
      <c r="GL7505" s="783"/>
      <c r="GM7505" s="783"/>
      <c r="GN7505" s="783"/>
      <c r="GO7505" s="783"/>
      <c r="GP7505" s="783"/>
      <c r="GQ7505" s="783"/>
      <c r="GR7505" s="783"/>
      <c r="GS7505" s="783"/>
      <c r="GT7505" s="783"/>
      <c r="GU7505" s="783"/>
      <c r="GV7505" s="783"/>
      <c r="GW7505" s="783"/>
      <c r="GX7505" s="783"/>
      <c r="GY7505" s="783"/>
      <c r="GZ7505" s="783"/>
      <c r="HA7505" s="783"/>
      <c r="HB7505" s="783"/>
      <c r="HC7505" s="783"/>
      <c r="HD7505" s="783"/>
      <c r="HE7505" s="783"/>
      <c r="HF7505" s="783"/>
      <c r="HG7505" s="783"/>
      <c r="HH7505" s="783"/>
      <c r="HI7505" s="783"/>
      <c r="HJ7505" s="783"/>
      <c r="HK7505" s="783"/>
      <c r="HL7505" s="783"/>
      <c r="HM7505" s="783"/>
      <c r="HN7505" s="783"/>
      <c r="HO7505" s="783"/>
      <c r="HP7505" s="783"/>
      <c r="HQ7505" s="783"/>
      <c r="HR7505" s="783"/>
      <c r="HS7505" s="783"/>
      <c r="HT7505" s="783"/>
      <c r="HU7505" s="783"/>
      <c r="HV7505" s="783"/>
      <c r="HW7505" s="783"/>
    </row>
    <row r="7506" spans="1:242" s="792" customFormat="1" ht="20.25">
      <c r="A7506" s="1">
        <v>37</v>
      </c>
      <c r="B7506" s="788" t="s">
        <v>9180</v>
      </c>
      <c r="C7506" s="789"/>
      <c r="D7506" s="780" t="s">
        <v>1808</v>
      </c>
      <c r="E7506" s="781">
        <f t="shared" si="469"/>
        <v>10</v>
      </c>
      <c r="F7506" s="791">
        <v>10</v>
      </c>
      <c r="G7506" s="791"/>
      <c r="H7506" s="791"/>
      <c r="I7506" s="783"/>
      <c r="J7506" s="783"/>
      <c r="K7506" s="783"/>
      <c r="L7506" s="783"/>
      <c r="M7506" s="783"/>
      <c r="N7506" s="783"/>
      <c r="O7506" s="783"/>
      <c r="P7506" s="783"/>
      <c r="Q7506" s="783"/>
      <c r="R7506" s="783"/>
      <c r="S7506" s="783"/>
      <c r="T7506" s="783"/>
      <c r="U7506" s="783"/>
      <c r="V7506" s="783"/>
      <c r="W7506" s="783"/>
      <c r="X7506" s="783"/>
      <c r="Y7506" s="783"/>
      <c r="Z7506" s="783"/>
      <c r="AA7506" s="783"/>
      <c r="AB7506" s="783"/>
      <c r="AC7506" s="783"/>
      <c r="AD7506" s="783"/>
      <c r="AE7506" s="783"/>
      <c r="AF7506" s="783"/>
      <c r="AG7506" s="783"/>
      <c r="AH7506" s="783"/>
      <c r="AI7506" s="783"/>
      <c r="AJ7506" s="783"/>
      <c r="AK7506" s="783"/>
      <c r="AL7506" s="783"/>
      <c r="AM7506" s="783"/>
      <c r="AN7506" s="783"/>
      <c r="AO7506" s="783"/>
      <c r="AP7506" s="783"/>
      <c r="AQ7506" s="783"/>
      <c r="AR7506" s="783"/>
      <c r="AS7506" s="783"/>
      <c r="AT7506" s="783"/>
      <c r="AU7506" s="783"/>
      <c r="AV7506" s="783"/>
      <c r="AW7506" s="783"/>
      <c r="AX7506" s="783"/>
      <c r="AY7506" s="783"/>
      <c r="AZ7506" s="783"/>
      <c r="BA7506" s="783"/>
      <c r="BB7506" s="783"/>
      <c r="BC7506" s="783"/>
      <c r="BD7506" s="783"/>
      <c r="BE7506" s="783"/>
      <c r="BF7506" s="783"/>
      <c r="BG7506" s="783"/>
      <c r="BH7506" s="783"/>
      <c r="BI7506" s="783"/>
      <c r="BJ7506" s="783"/>
      <c r="BK7506" s="783"/>
      <c r="BL7506" s="783"/>
      <c r="BM7506" s="783"/>
      <c r="BN7506" s="783"/>
      <c r="BO7506" s="783"/>
      <c r="BP7506" s="783"/>
      <c r="BQ7506" s="783"/>
      <c r="BR7506" s="783"/>
      <c r="BS7506" s="783"/>
      <c r="BT7506" s="783"/>
      <c r="BU7506" s="783"/>
      <c r="BV7506" s="783"/>
      <c r="BW7506" s="783"/>
      <c r="BX7506" s="783"/>
      <c r="BY7506" s="783"/>
      <c r="BZ7506" s="783"/>
      <c r="CA7506" s="783"/>
      <c r="CB7506" s="783"/>
      <c r="CC7506" s="783"/>
      <c r="CD7506" s="783"/>
      <c r="CE7506" s="783"/>
      <c r="CF7506" s="783"/>
      <c r="CG7506" s="783"/>
      <c r="CH7506" s="783"/>
      <c r="CI7506" s="783"/>
      <c r="CJ7506" s="783"/>
      <c r="CK7506" s="783"/>
      <c r="CL7506" s="783"/>
      <c r="CM7506" s="783"/>
      <c r="CN7506" s="783"/>
      <c r="CO7506" s="783"/>
      <c r="CP7506" s="783"/>
      <c r="CQ7506" s="783"/>
      <c r="CR7506" s="783"/>
      <c r="CS7506" s="783"/>
      <c r="CT7506" s="783"/>
      <c r="CU7506" s="783"/>
      <c r="CV7506" s="783"/>
      <c r="CW7506" s="783"/>
      <c r="CX7506" s="783"/>
      <c r="CY7506" s="783"/>
      <c r="CZ7506" s="783"/>
      <c r="DA7506" s="783"/>
      <c r="DB7506" s="783"/>
      <c r="DC7506" s="783"/>
      <c r="DD7506" s="783"/>
      <c r="DE7506" s="783"/>
      <c r="DF7506" s="783"/>
      <c r="DG7506" s="783"/>
      <c r="DH7506" s="783"/>
      <c r="DI7506" s="783"/>
      <c r="DJ7506" s="783"/>
      <c r="DK7506" s="783"/>
      <c r="DL7506" s="783"/>
      <c r="DM7506" s="783"/>
      <c r="DN7506" s="783"/>
      <c r="DO7506" s="783"/>
      <c r="DP7506" s="783"/>
      <c r="DQ7506" s="783"/>
      <c r="DR7506" s="783"/>
      <c r="DS7506" s="783"/>
      <c r="DT7506" s="783"/>
      <c r="DU7506" s="783"/>
      <c r="DV7506" s="783"/>
      <c r="DW7506" s="783"/>
      <c r="DX7506" s="783"/>
      <c r="DY7506" s="783"/>
      <c r="DZ7506" s="783"/>
      <c r="EA7506" s="783"/>
      <c r="EB7506" s="783"/>
      <c r="EC7506" s="783"/>
      <c r="ED7506" s="783"/>
      <c r="EE7506" s="783"/>
      <c r="EF7506" s="783"/>
      <c r="EG7506" s="783"/>
      <c r="EH7506" s="783"/>
      <c r="EI7506" s="783"/>
      <c r="EJ7506" s="783"/>
      <c r="EK7506" s="783"/>
      <c r="EL7506" s="783"/>
      <c r="EM7506" s="783"/>
      <c r="EN7506" s="783"/>
      <c r="EO7506" s="783"/>
      <c r="EP7506" s="783"/>
      <c r="EQ7506" s="783"/>
      <c r="ER7506" s="783"/>
      <c r="ES7506" s="783"/>
      <c r="ET7506" s="783"/>
      <c r="EU7506" s="783"/>
      <c r="EV7506" s="783"/>
      <c r="EW7506" s="783"/>
      <c r="EX7506" s="783"/>
      <c r="EY7506" s="783"/>
      <c r="EZ7506" s="783"/>
      <c r="FA7506" s="783"/>
      <c r="FB7506" s="783"/>
      <c r="FC7506" s="783"/>
      <c r="FD7506" s="783"/>
      <c r="FE7506" s="783"/>
      <c r="FF7506" s="783"/>
      <c r="FG7506" s="783"/>
      <c r="FH7506" s="783"/>
      <c r="FI7506" s="783"/>
      <c r="FJ7506" s="783"/>
      <c r="FK7506" s="783"/>
      <c r="FL7506" s="783"/>
      <c r="FM7506" s="783"/>
      <c r="FN7506" s="783"/>
      <c r="FO7506" s="783"/>
      <c r="FP7506" s="783"/>
      <c r="FQ7506" s="783"/>
      <c r="FR7506" s="783"/>
      <c r="FS7506" s="783"/>
      <c r="FT7506" s="783"/>
      <c r="FU7506" s="783"/>
      <c r="FV7506" s="783"/>
      <c r="FW7506" s="783"/>
      <c r="FX7506" s="783"/>
      <c r="FY7506" s="783"/>
      <c r="FZ7506" s="783"/>
      <c r="GA7506" s="783"/>
      <c r="GB7506" s="783"/>
      <c r="GC7506" s="783"/>
      <c r="GD7506" s="783"/>
      <c r="GE7506" s="783"/>
      <c r="GF7506" s="783"/>
      <c r="GG7506" s="783"/>
      <c r="GH7506" s="783"/>
      <c r="GI7506" s="783"/>
      <c r="GJ7506" s="783"/>
      <c r="GK7506" s="783"/>
      <c r="GL7506" s="783"/>
      <c r="GM7506" s="783"/>
      <c r="GN7506" s="783"/>
      <c r="GO7506" s="783"/>
      <c r="GP7506" s="783"/>
      <c r="GQ7506" s="783"/>
      <c r="GR7506" s="783"/>
      <c r="GS7506" s="783"/>
      <c r="GT7506" s="783"/>
      <c r="GU7506" s="783"/>
      <c r="GV7506" s="783"/>
      <c r="GW7506" s="783"/>
      <c r="GX7506" s="783"/>
      <c r="GY7506" s="783"/>
      <c r="GZ7506" s="783"/>
      <c r="HA7506" s="783"/>
      <c r="HB7506" s="783"/>
      <c r="HC7506" s="783"/>
      <c r="HD7506" s="783"/>
      <c r="HE7506" s="783"/>
      <c r="HF7506" s="783"/>
      <c r="HG7506" s="783"/>
      <c r="HH7506" s="783"/>
      <c r="HI7506" s="783"/>
      <c r="HJ7506" s="783"/>
      <c r="HK7506" s="783"/>
      <c r="HL7506" s="783"/>
      <c r="HM7506" s="783"/>
      <c r="HN7506" s="783"/>
      <c r="HO7506" s="783"/>
      <c r="HP7506" s="783"/>
      <c r="HQ7506" s="783"/>
      <c r="HR7506" s="783"/>
      <c r="HS7506" s="783"/>
      <c r="HT7506" s="783"/>
      <c r="HU7506" s="783"/>
      <c r="HV7506" s="783"/>
      <c r="HW7506" s="783"/>
    </row>
    <row r="7507" spans="1:242" s="792" customFormat="1" ht="21" thickBot="1">
      <c r="A7507" s="1">
        <v>38</v>
      </c>
      <c r="B7507" s="788" t="s">
        <v>9181</v>
      </c>
      <c r="C7507" s="789"/>
      <c r="D7507" s="780" t="s">
        <v>1808</v>
      </c>
      <c r="E7507" s="781">
        <f t="shared" si="469"/>
        <v>45</v>
      </c>
      <c r="F7507" s="791">
        <v>45</v>
      </c>
      <c r="G7507" s="791"/>
      <c r="H7507" s="791"/>
      <c r="I7507" s="783"/>
      <c r="J7507" s="783"/>
      <c r="K7507" s="783"/>
      <c r="L7507" s="783"/>
      <c r="M7507" s="783"/>
      <c r="N7507" s="783"/>
      <c r="O7507" s="783"/>
      <c r="P7507" s="783"/>
      <c r="Q7507" s="783"/>
      <c r="R7507" s="783"/>
      <c r="S7507" s="783"/>
      <c r="T7507" s="783"/>
      <c r="U7507" s="783"/>
      <c r="V7507" s="783"/>
      <c r="W7507" s="783"/>
      <c r="X7507" s="783"/>
      <c r="Y7507" s="783"/>
      <c r="Z7507" s="783"/>
      <c r="AA7507" s="783"/>
      <c r="AB7507" s="783"/>
      <c r="AC7507" s="783"/>
      <c r="AD7507" s="783"/>
      <c r="AE7507" s="783"/>
      <c r="AF7507" s="783"/>
      <c r="AG7507" s="783"/>
      <c r="AH7507" s="783"/>
      <c r="AI7507" s="783"/>
      <c r="AJ7507" s="783"/>
      <c r="AK7507" s="783"/>
      <c r="AL7507" s="783"/>
      <c r="AM7507" s="783"/>
      <c r="AN7507" s="783"/>
      <c r="AO7507" s="783"/>
      <c r="AP7507" s="783"/>
      <c r="AQ7507" s="783"/>
      <c r="AR7507" s="783"/>
      <c r="AS7507" s="783"/>
      <c r="AT7507" s="783"/>
      <c r="AU7507" s="783"/>
      <c r="AV7507" s="783"/>
      <c r="AW7507" s="783"/>
      <c r="AX7507" s="783"/>
      <c r="AY7507" s="783"/>
      <c r="AZ7507" s="783"/>
      <c r="BA7507" s="783"/>
      <c r="BB7507" s="783"/>
      <c r="BC7507" s="783"/>
      <c r="BD7507" s="783"/>
      <c r="BE7507" s="783"/>
      <c r="BF7507" s="783"/>
      <c r="BG7507" s="783"/>
      <c r="BH7507" s="783"/>
      <c r="BI7507" s="783"/>
      <c r="BJ7507" s="783"/>
      <c r="BK7507" s="783"/>
      <c r="BL7507" s="783"/>
      <c r="BM7507" s="783"/>
      <c r="BN7507" s="783"/>
      <c r="BO7507" s="783"/>
      <c r="BP7507" s="783"/>
      <c r="BQ7507" s="783"/>
      <c r="BR7507" s="783"/>
      <c r="BS7507" s="783"/>
      <c r="BT7507" s="783"/>
      <c r="BU7507" s="783"/>
      <c r="BV7507" s="783"/>
      <c r="BW7507" s="783"/>
      <c r="BX7507" s="783"/>
      <c r="BY7507" s="783"/>
      <c r="BZ7507" s="783"/>
      <c r="CA7507" s="783"/>
      <c r="CB7507" s="783"/>
      <c r="CC7507" s="783"/>
      <c r="CD7507" s="783"/>
      <c r="CE7507" s="783"/>
      <c r="CF7507" s="783"/>
      <c r="CG7507" s="783"/>
      <c r="CH7507" s="783"/>
      <c r="CI7507" s="783"/>
      <c r="CJ7507" s="783"/>
      <c r="CK7507" s="783"/>
      <c r="CL7507" s="783"/>
      <c r="CM7507" s="783"/>
      <c r="CN7507" s="783"/>
      <c r="CO7507" s="783"/>
      <c r="CP7507" s="783"/>
      <c r="CQ7507" s="783"/>
      <c r="CR7507" s="783"/>
      <c r="CS7507" s="783"/>
      <c r="CT7507" s="783"/>
      <c r="CU7507" s="783"/>
      <c r="CV7507" s="783"/>
      <c r="CW7507" s="783"/>
      <c r="CX7507" s="783"/>
      <c r="CY7507" s="783"/>
      <c r="CZ7507" s="783"/>
      <c r="DA7507" s="783"/>
      <c r="DB7507" s="783"/>
      <c r="DC7507" s="783"/>
      <c r="DD7507" s="783"/>
      <c r="DE7507" s="783"/>
      <c r="DF7507" s="783"/>
      <c r="DG7507" s="783"/>
      <c r="DH7507" s="783"/>
      <c r="DI7507" s="783"/>
      <c r="DJ7507" s="783"/>
      <c r="DK7507" s="783"/>
      <c r="DL7507" s="783"/>
      <c r="DM7507" s="783"/>
      <c r="DN7507" s="783"/>
      <c r="DO7507" s="783"/>
      <c r="DP7507" s="783"/>
      <c r="DQ7507" s="783"/>
      <c r="DR7507" s="783"/>
      <c r="DS7507" s="783"/>
      <c r="DT7507" s="783"/>
      <c r="DU7507" s="783"/>
      <c r="DV7507" s="783"/>
      <c r="DW7507" s="783"/>
      <c r="DX7507" s="783"/>
      <c r="DY7507" s="783"/>
      <c r="DZ7507" s="783"/>
      <c r="EA7507" s="783"/>
      <c r="EB7507" s="783"/>
      <c r="EC7507" s="783"/>
      <c r="ED7507" s="783"/>
      <c r="EE7507" s="783"/>
      <c r="EF7507" s="783"/>
      <c r="EG7507" s="783"/>
      <c r="EH7507" s="783"/>
      <c r="EI7507" s="783"/>
      <c r="EJ7507" s="783"/>
      <c r="EK7507" s="783"/>
      <c r="EL7507" s="783"/>
      <c r="EM7507" s="783"/>
      <c r="EN7507" s="783"/>
      <c r="EO7507" s="783"/>
      <c r="EP7507" s="783"/>
      <c r="EQ7507" s="783"/>
      <c r="ER7507" s="783"/>
      <c r="ES7507" s="783"/>
      <c r="ET7507" s="783"/>
      <c r="EU7507" s="783"/>
      <c r="EV7507" s="783"/>
      <c r="EW7507" s="783"/>
      <c r="EX7507" s="783"/>
      <c r="EY7507" s="783"/>
      <c r="EZ7507" s="783"/>
      <c r="FA7507" s="783"/>
      <c r="FB7507" s="783"/>
      <c r="FC7507" s="783"/>
      <c r="FD7507" s="783"/>
      <c r="FE7507" s="783"/>
      <c r="FF7507" s="783"/>
      <c r="FG7507" s="783"/>
      <c r="FH7507" s="783"/>
      <c r="FI7507" s="783"/>
      <c r="FJ7507" s="783"/>
      <c r="FK7507" s="783"/>
      <c r="FL7507" s="783"/>
      <c r="FM7507" s="783"/>
      <c r="FN7507" s="783"/>
      <c r="FO7507" s="783"/>
      <c r="FP7507" s="783"/>
      <c r="FQ7507" s="783"/>
      <c r="FR7507" s="783"/>
      <c r="FS7507" s="783"/>
      <c r="FT7507" s="783"/>
      <c r="FU7507" s="783"/>
      <c r="FV7507" s="783"/>
      <c r="FW7507" s="783"/>
      <c r="FX7507" s="783"/>
      <c r="FY7507" s="783"/>
      <c r="FZ7507" s="783"/>
      <c r="GA7507" s="783"/>
      <c r="GB7507" s="783"/>
      <c r="GC7507" s="783"/>
      <c r="GD7507" s="783"/>
      <c r="GE7507" s="783"/>
      <c r="GF7507" s="783"/>
      <c r="GG7507" s="783"/>
      <c r="GH7507" s="783"/>
      <c r="GI7507" s="783"/>
      <c r="GJ7507" s="783"/>
      <c r="GK7507" s="783"/>
      <c r="GL7507" s="783"/>
      <c r="GM7507" s="783"/>
      <c r="GN7507" s="783"/>
      <c r="GO7507" s="783"/>
      <c r="GP7507" s="783"/>
      <c r="GQ7507" s="783"/>
      <c r="GR7507" s="783"/>
      <c r="GS7507" s="783"/>
      <c r="GT7507" s="783"/>
      <c r="GU7507" s="783"/>
      <c r="GV7507" s="783"/>
      <c r="GW7507" s="783"/>
      <c r="GX7507" s="783"/>
      <c r="GY7507" s="783"/>
      <c r="GZ7507" s="783"/>
      <c r="HA7507" s="783"/>
      <c r="HB7507" s="783"/>
      <c r="HC7507" s="783"/>
      <c r="HD7507" s="783"/>
      <c r="HE7507" s="783"/>
      <c r="HF7507" s="783"/>
      <c r="HG7507" s="783"/>
      <c r="HH7507" s="783"/>
      <c r="HI7507" s="783"/>
      <c r="HJ7507" s="783"/>
      <c r="HK7507" s="783"/>
      <c r="HL7507" s="783"/>
      <c r="HM7507" s="783"/>
      <c r="HN7507" s="783"/>
      <c r="HO7507" s="783"/>
      <c r="HP7507" s="783"/>
      <c r="HQ7507" s="783"/>
      <c r="HR7507" s="783"/>
      <c r="HS7507" s="783"/>
      <c r="HT7507" s="783"/>
      <c r="HU7507" s="783"/>
      <c r="HV7507" s="783"/>
      <c r="HW7507" s="783"/>
    </row>
    <row r="7508" spans="1:242" s="167" customFormat="1" ht="37.5" customHeight="1" thickBot="1">
      <c r="A7508" s="892" t="s">
        <v>9185</v>
      </c>
      <c r="B7508" s="893"/>
      <c r="C7508" s="893"/>
      <c r="D7508" s="893"/>
      <c r="E7508" s="893"/>
      <c r="F7508" s="893"/>
      <c r="G7508" s="893"/>
      <c r="H7508" s="893"/>
      <c r="I7508" s="166"/>
      <c r="J7508" s="166"/>
      <c r="K7508" s="166"/>
      <c r="L7508" s="166"/>
      <c r="M7508" s="166"/>
      <c r="N7508" s="166"/>
      <c r="O7508" s="166"/>
      <c r="P7508" s="166"/>
      <c r="Q7508" s="166"/>
      <c r="R7508" s="166"/>
      <c r="S7508" s="166"/>
      <c r="T7508" s="166"/>
      <c r="U7508" s="166"/>
      <c r="V7508" s="166"/>
      <c r="W7508" s="166"/>
      <c r="X7508" s="166"/>
      <c r="Y7508" s="166"/>
      <c r="Z7508" s="166"/>
      <c r="AA7508" s="166"/>
      <c r="AB7508" s="166"/>
      <c r="AC7508" s="166"/>
      <c r="AD7508" s="166"/>
      <c r="AE7508" s="166"/>
      <c r="AF7508" s="166"/>
      <c r="AG7508" s="166"/>
      <c r="AH7508" s="166"/>
      <c r="AI7508" s="166"/>
      <c r="AJ7508" s="166"/>
      <c r="AK7508" s="166"/>
      <c r="AL7508" s="166"/>
      <c r="AM7508" s="166"/>
      <c r="AN7508" s="166"/>
      <c r="AO7508" s="166"/>
      <c r="AP7508" s="166"/>
      <c r="AQ7508" s="166"/>
      <c r="AR7508" s="166"/>
      <c r="AS7508" s="166"/>
      <c r="AT7508" s="166"/>
      <c r="AU7508" s="166"/>
      <c r="AV7508" s="166"/>
      <c r="AW7508" s="166"/>
      <c r="AX7508" s="166"/>
      <c r="AY7508" s="166"/>
      <c r="AZ7508" s="166"/>
      <c r="BA7508" s="166"/>
      <c r="BB7508" s="166"/>
      <c r="BC7508" s="166"/>
      <c r="BD7508" s="166"/>
      <c r="BE7508" s="166"/>
      <c r="BF7508" s="166"/>
      <c r="BG7508" s="166"/>
      <c r="BH7508" s="166"/>
      <c r="BI7508" s="166"/>
      <c r="BJ7508" s="166"/>
      <c r="BK7508" s="166"/>
      <c r="BL7508" s="166"/>
      <c r="BM7508" s="166"/>
      <c r="BN7508" s="166"/>
      <c r="BO7508" s="166"/>
      <c r="BP7508" s="166"/>
      <c r="BQ7508" s="166"/>
      <c r="BR7508" s="166"/>
      <c r="BS7508" s="166"/>
      <c r="BT7508" s="166"/>
      <c r="BU7508" s="166"/>
      <c r="BV7508" s="166"/>
      <c r="BW7508" s="166"/>
      <c r="BX7508" s="166"/>
      <c r="BY7508" s="166"/>
      <c r="BZ7508" s="166"/>
      <c r="CA7508" s="166"/>
      <c r="CB7508" s="166"/>
      <c r="CC7508" s="166"/>
      <c r="CD7508" s="166"/>
      <c r="CE7508" s="166"/>
      <c r="CF7508" s="166"/>
      <c r="CG7508" s="166"/>
      <c r="CH7508" s="166"/>
      <c r="CI7508" s="166"/>
      <c r="CJ7508" s="166"/>
      <c r="CK7508" s="166"/>
      <c r="CL7508" s="166"/>
      <c r="CM7508" s="166"/>
      <c r="CN7508" s="166"/>
      <c r="CO7508" s="166"/>
      <c r="CP7508" s="166"/>
      <c r="CQ7508" s="166"/>
      <c r="CR7508" s="166"/>
      <c r="CS7508" s="166"/>
      <c r="CT7508" s="166"/>
      <c r="CU7508" s="166"/>
      <c r="CV7508" s="166"/>
      <c r="CW7508" s="166"/>
      <c r="CX7508" s="166"/>
      <c r="CY7508" s="166"/>
      <c r="CZ7508" s="166"/>
      <c r="DA7508" s="166"/>
      <c r="DB7508" s="166"/>
      <c r="DC7508" s="166"/>
      <c r="DD7508" s="166"/>
      <c r="DE7508" s="166"/>
      <c r="DF7508" s="166"/>
      <c r="DG7508" s="166"/>
      <c r="DH7508" s="166"/>
      <c r="DI7508" s="166"/>
      <c r="DJ7508" s="166"/>
      <c r="DK7508" s="166"/>
      <c r="DL7508" s="166"/>
      <c r="DM7508" s="166"/>
      <c r="DN7508" s="166"/>
      <c r="DO7508" s="166"/>
      <c r="DP7508" s="166"/>
      <c r="DQ7508" s="166"/>
      <c r="DR7508" s="166"/>
      <c r="DS7508" s="166"/>
      <c r="DT7508" s="166"/>
      <c r="DU7508" s="166"/>
      <c r="DV7508" s="166"/>
      <c r="DW7508" s="166"/>
      <c r="DX7508" s="166"/>
      <c r="DY7508" s="166"/>
      <c r="DZ7508" s="166"/>
      <c r="EA7508" s="166"/>
      <c r="EB7508" s="166"/>
      <c r="EC7508" s="166"/>
      <c r="ED7508" s="166"/>
      <c r="EE7508" s="166"/>
      <c r="EF7508" s="166"/>
      <c r="EG7508" s="166"/>
      <c r="EH7508" s="166"/>
      <c r="EI7508" s="166"/>
      <c r="EJ7508" s="166"/>
      <c r="EK7508" s="166"/>
      <c r="EL7508" s="166"/>
      <c r="EM7508" s="166"/>
      <c r="EN7508" s="166"/>
      <c r="EO7508" s="166"/>
      <c r="EP7508" s="166"/>
      <c r="EQ7508" s="166"/>
      <c r="ER7508" s="166"/>
      <c r="ES7508" s="166"/>
      <c r="ET7508" s="166"/>
      <c r="EU7508" s="166"/>
      <c r="EV7508" s="166"/>
      <c r="EW7508" s="166"/>
      <c r="EX7508" s="166"/>
      <c r="EY7508" s="166"/>
      <c r="EZ7508" s="166"/>
      <c r="FA7508" s="166"/>
      <c r="FB7508" s="166"/>
      <c r="FC7508" s="166"/>
      <c r="FD7508" s="166"/>
      <c r="FE7508" s="166"/>
      <c r="FF7508" s="166"/>
      <c r="FG7508" s="166"/>
      <c r="FH7508" s="166"/>
      <c r="FI7508" s="166"/>
      <c r="FJ7508" s="166"/>
      <c r="FK7508" s="166"/>
      <c r="FL7508" s="166"/>
      <c r="FM7508" s="166"/>
      <c r="FN7508" s="166"/>
      <c r="FO7508" s="166"/>
      <c r="FP7508" s="166"/>
      <c r="FQ7508" s="166"/>
      <c r="FR7508" s="166"/>
      <c r="FS7508" s="166"/>
      <c r="FT7508" s="166"/>
      <c r="FU7508" s="166"/>
      <c r="FV7508" s="166"/>
      <c r="FW7508" s="166"/>
      <c r="FX7508" s="166"/>
      <c r="FY7508" s="166"/>
      <c r="FZ7508" s="166"/>
      <c r="GA7508" s="166"/>
      <c r="GB7508" s="166"/>
      <c r="GC7508" s="166"/>
      <c r="GD7508" s="166"/>
      <c r="GE7508" s="166"/>
      <c r="GF7508" s="166"/>
      <c r="GG7508" s="166"/>
      <c r="GH7508" s="166"/>
      <c r="GI7508" s="166"/>
      <c r="GJ7508" s="166"/>
      <c r="GK7508" s="166"/>
      <c r="GL7508" s="166"/>
      <c r="GM7508" s="166"/>
      <c r="GN7508" s="166"/>
      <c r="GO7508" s="166"/>
      <c r="GP7508" s="166"/>
      <c r="GQ7508" s="166"/>
      <c r="GR7508" s="166"/>
      <c r="GS7508" s="166"/>
      <c r="GT7508" s="166"/>
      <c r="GU7508" s="166"/>
      <c r="GV7508" s="166"/>
      <c r="GW7508" s="166"/>
      <c r="GX7508" s="166"/>
      <c r="GY7508" s="166"/>
      <c r="GZ7508" s="166"/>
      <c r="HA7508" s="166"/>
      <c r="HB7508" s="166"/>
      <c r="HC7508" s="166"/>
      <c r="HD7508" s="166"/>
      <c r="HE7508" s="166"/>
      <c r="HF7508" s="166"/>
      <c r="HG7508" s="166"/>
      <c r="HH7508" s="166"/>
      <c r="HI7508" s="166"/>
      <c r="HJ7508" s="166"/>
      <c r="HK7508" s="166"/>
      <c r="HL7508" s="166"/>
      <c r="HM7508" s="166"/>
      <c r="HN7508" s="166"/>
      <c r="HO7508" s="166"/>
      <c r="HP7508" s="166"/>
      <c r="HQ7508" s="166"/>
      <c r="HR7508" s="166"/>
      <c r="HS7508" s="166"/>
      <c r="HT7508" s="166"/>
      <c r="HU7508" s="166"/>
      <c r="HV7508" s="166"/>
      <c r="HW7508" s="166"/>
    </row>
    <row r="7509" spans="1:242" s="7" customFormat="1" ht="31.5" customHeight="1">
      <c r="A7509" s="641"/>
      <c r="B7509" s="906" t="s">
        <v>8667</v>
      </c>
      <c r="C7509" s="906"/>
      <c r="D7509" s="906"/>
      <c r="E7509" s="906"/>
      <c r="F7509" s="906"/>
      <c r="G7509" s="906"/>
      <c r="H7509" s="906"/>
      <c r="I7509" s="906"/>
      <c r="J7509" s="906"/>
    </row>
    <row r="7510" spans="1:242" s="7" customFormat="1" ht="75.75" customHeight="1">
      <c r="A7510" s="32">
        <v>1</v>
      </c>
      <c r="B7510" s="701" t="s">
        <v>8668</v>
      </c>
      <c r="C7510" s="701"/>
      <c r="D7510" s="702"/>
      <c r="E7510" s="220">
        <f>+F7510+G7510+H7510</f>
        <v>0</v>
      </c>
      <c r="F7510" s="101"/>
      <c r="G7510" s="63"/>
      <c r="H7510" s="63"/>
    </row>
    <row r="7511" spans="1:242" s="373" customFormat="1" ht="117.75" customHeight="1">
      <c r="A7511" s="32">
        <v>2</v>
      </c>
      <c r="B7511" s="701" t="s">
        <v>8669</v>
      </c>
      <c r="C7511" s="701"/>
      <c r="D7511" s="702"/>
      <c r="E7511" s="220">
        <f>+F7511+G7511+H7511</f>
        <v>0</v>
      </c>
      <c r="F7511" s="101"/>
      <c r="G7511" s="62"/>
      <c r="H7511" s="63"/>
    </row>
    <row r="7512" spans="1:242" s="7" customFormat="1" ht="93">
      <c r="A7512" s="32">
        <v>3</v>
      </c>
      <c r="B7512" s="701" t="s">
        <v>8670</v>
      </c>
      <c r="C7512" s="701"/>
      <c r="D7512" s="702"/>
      <c r="E7512" s="220">
        <f>+F7512+G7512+H7512</f>
        <v>0</v>
      </c>
      <c r="F7512" s="137"/>
      <c r="G7512" s="62"/>
      <c r="H7512" s="63"/>
    </row>
    <row r="7513" spans="1:242" ht="69.75">
      <c r="A7513" s="32">
        <v>4</v>
      </c>
      <c r="B7513" s="701" t="s">
        <v>8671</v>
      </c>
      <c r="C7513" s="701"/>
      <c r="D7513" s="702"/>
      <c r="E7513" s="220">
        <f>+F7513+G7513+H7513</f>
        <v>0</v>
      </c>
      <c r="F7513" s="101"/>
      <c r="G7513" s="63"/>
      <c r="H7513" s="63"/>
      <c r="I7513" s="7"/>
      <c r="IH7513" s="19"/>
    </row>
    <row r="7514" spans="1:242" ht="31.5" customHeight="1">
      <c r="A7514" s="636"/>
      <c r="B7514" s="894" t="s">
        <v>8672</v>
      </c>
      <c r="C7514" s="895"/>
      <c r="D7514" s="895"/>
      <c r="E7514" s="895"/>
      <c r="F7514" s="895"/>
      <c r="G7514" s="895"/>
      <c r="H7514" s="895"/>
      <c r="I7514" s="895"/>
      <c r="J7514" s="896"/>
      <c r="IH7514" s="19"/>
    </row>
    <row r="7515" spans="1:242" ht="93">
      <c r="A7515" s="32">
        <v>5</v>
      </c>
      <c r="B7515" s="701" t="s">
        <v>8673</v>
      </c>
      <c r="C7515" s="701"/>
      <c r="D7515" s="702"/>
      <c r="E7515" s="220">
        <f>+F7515+G7515+H7515</f>
        <v>0</v>
      </c>
      <c r="F7515" s="137"/>
      <c r="G7515" s="704"/>
      <c r="H7515" s="704"/>
      <c r="I7515" s="7"/>
      <c r="IH7515" s="19"/>
    </row>
    <row r="7516" spans="1:242" ht="31.5" customHeight="1">
      <c r="A7516" s="636"/>
      <c r="B7516" s="894" t="s">
        <v>8674</v>
      </c>
      <c r="C7516" s="895"/>
      <c r="D7516" s="895"/>
      <c r="E7516" s="895"/>
      <c r="F7516" s="895"/>
      <c r="G7516" s="895"/>
      <c r="H7516" s="895"/>
      <c r="I7516" s="895"/>
      <c r="J7516" s="896"/>
      <c r="IH7516" s="19"/>
    </row>
    <row r="7517" spans="1:242" ht="31.5" customHeight="1">
      <c r="A7517" s="705"/>
      <c r="B7517" s="902" t="s">
        <v>8675</v>
      </c>
      <c r="C7517" s="903"/>
      <c r="D7517" s="903"/>
      <c r="E7517" s="903"/>
      <c r="F7517" s="903"/>
      <c r="G7517" s="903"/>
      <c r="H7517" s="903"/>
      <c r="I7517" s="7"/>
      <c r="IH7517" s="19"/>
    </row>
    <row r="7518" spans="1:242">
      <c r="A7518" s="32">
        <v>6</v>
      </c>
      <c r="B7518" s="33" t="s">
        <v>8676</v>
      </c>
      <c r="C7518" s="33"/>
      <c r="D7518" s="34"/>
      <c r="E7518" s="220">
        <f>+F7518+G7518+H7518</f>
        <v>0</v>
      </c>
      <c r="F7518" s="101"/>
      <c r="G7518" s="704"/>
      <c r="H7518" s="704"/>
      <c r="I7518" s="7"/>
      <c r="IH7518" s="19"/>
    </row>
    <row r="7519" spans="1:242">
      <c r="A7519" s="32">
        <v>7</v>
      </c>
      <c r="B7519" s="33" t="s">
        <v>8677</v>
      </c>
      <c r="C7519" s="33"/>
      <c r="D7519" s="34"/>
      <c r="E7519" s="220">
        <f>+F7519+G7519+H7519</f>
        <v>0</v>
      </c>
      <c r="F7519" s="101"/>
      <c r="G7519" s="704"/>
      <c r="H7519" s="704"/>
      <c r="I7519" s="7"/>
      <c r="IH7519" s="19"/>
    </row>
    <row r="7520" spans="1:242">
      <c r="A7520" s="32">
        <v>8</v>
      </c>
      <c r="B7520" s="33" t="s">
        <v>8678</v>
      </c>
      <c r="C7520" s="33"/>
      <c r="D7520" s="34"/>
      <c r="E7520" s="220">
        <f>+F7520+G7520+H7520</f>
        <v>0</v>
      </c>
      <c r="F7520" s="101"/>
      <c r="G7520" s="704"/>
      <c r="H7520" s="704"/>
      <c r="I7520" s="7"/>
      <c r="IH7520" s="19"/>
    </row>
    <row r="7521" spans="1:242">
      <c r="A7521" s="32">
        <v>9</v>
      </c>
      <c r="B7521" s="33" t="s">
        <v>8679</v>
      </c>
      <c r="C7521" s="33"/>
      <c r="D7521" s="34"/>
      <c r="E7521" s="220">
        <f>+F7521+G7521+H7521</f>
        <v>0</v>
      </c>
      <c r="F7521" s="101"/>
      <c r="G7521" s="704"/>
      <c r="H7521" s="704"/>
      <c r="I7521" s="7"/>
      <c r="IH7521" s="19"/>
    </row>
    <row r="7522" spans="1:242">
      <c r="A7522" s="32">
        <v>10</v>
      </c>
      <c r="B7522" s="33" t="s">
        <v>8680</v>
      </c>
      <c r="C7522" s="33"/>
      <c r="D7522" s="34"/>
      <c r="E7522" s="220">
        <f>+F7522+G7522+H7522</f>
        <v>0</v>
      </c>
      <c r="F7522" s="703"/>
      <c r="G7522" s="704"/>
      <c r="H7522" s="704"/>
      <c r="I7522" s="7"/>
      <c r="IH7522" s="19"/>
    </row>
    <row r="7523" spans="1:242" ht="31.5" customHeight="1">
      <c r="A7523" s="636"/>
      <c r="B7523" s="894" t="s">
        <v>8681</v>
      </c>
      <c r="C7523" s="895"/>
      <c r="D7523" s="895"/>
      <c r="E7523" s="895"/>
      <c r="F7523" s="895"/>
      <c r="G7523" s="895"/>
      <c r="H7523" s="895"/>
      <c r="I7523" s="895"/>
      <c r="J7523" s="896"/>
      <c r="IH7523" s="19"/>
    </row>
    <row r="7524" spans="1:242" ht="93.75" thickBot="1">
      <c r="A7524" s="32">
        <v>11</v>
      </c>
      <c r="B7524" s="706" t="s">
        <v>8682</v>
      </c>
      <c r="C7524" s="204"/>
      <c r="D7524" s="204"/>
      <c r="E7524" s="220">
        <f>+F7524+G7524+H7524</f>
        <v>0</v>
      </c>
      <c r="F7524" s="707"/>
      <c r="G7524" s="707"/>
      <c r="H7524" s="707"/>
      <c r="I7524" s="7"/>
      <c r="IH7524" s="19"/>
    </row>
    <row r="7525" spans="1:242" s="167" customFormat="1" ht="30" customHeight="1" thickBot="1">
      <c r="A7525" s="892" t="s">
        <v>9186</v>
      </c>
      <c r="B7525" s="893"/>
      <c r="C7525" s="893"/>
      <c r="D7525" s="893"/>
      <c r="E7525" s="893"/>
      <c r="F7525" s="893"/>
      <c r="G7525" s="893"/>
      <c r="H7525" s="893"/>
      <c r="I7525" s="166"/>
      <c r="J7525" s="166"/>
      <c r="K7525" s="166"/>
      <c r="L7525" s="166"/>
      <c r="M7525" s="166"/>
      <c r="N7525" s="166"/>
      <c r="O7525" s="166"/>
      <c r="P7525" s="166"/>
      <c r="Q7525" s="166"/>
      <c r="R7525" s="166"/>
      <c r="S7525" s="166"/>
      <c r="T7525" s="166"/>
      <c r="U7525" s="166"/>
      <c r="V7525" s="166"/>
      <c r="W7525" s="166"/>
      <c r="X7525" s="166"/>
      <c r="Y7525" s="166"/>
      <c r="Z7525" s="166"/>
      <c r="AA7525" s="166"/>
      <c r="AB7525" s="166"/>
      <c r="AC7525" s="166"/>
      <c r="AD7525" s="166"/>
      <c r="AE7525" s="166"/>
      <c r="AF7525" s="166"/>
      <c r="AG7525" s="166"/>
      <c r="AH7525" s="166"/>
      <c r="AI7525" s="166"/>
      <c r="AJ7525" s="166"/>
      <c r="AK7525" s="166"/>
      <c r="AL7525" s="166"/>
      <c r="AM7525" s="166"/>
      <c r="AN7525" s="166"/>
      <c r="AO7525" s="166"/>
      <c r="AP7525" s="166"/>
      <c r="AQ7525" s="166"/>
      <c r="AR7525" s="166"/>
      <c r="AS7525" s="166"/>
      <c r="AT7525" s="166"/>
      <c r="AU7525" s="166"/>
      <c r="AV7525" s="166"/>
      <c r="AW7525" s="166"/>
      <c r="AX7525" s="166"/>
      <c r="AY7525" s="166"/>
      <c r="AZ7525" s="166"/>
      <c r="BA7525" s="166"/>
      <c r="BB7525" s="166"/>
      <c r="BC7525" s="166"/>
      <c r="BD7525" s="166"/>
      <c r="BE7525" s="166"/>
      <c r="BF7525" s="166"/>
      <c r="BG7525" s="166"/>
      <c r="BH7525" s="166"/>
      <c r="BI7525" s="166"/>
      <c r="BJ7525" s="166"/>
      <c r="BK7525" s="166"/>
      <c r="BL7525" s="166"/>
      <c r="BM7525" s="166"/>
      <c r="BN7525" s="166"/>
      <c r="BO7525" s="166"/>
      <c r="BP7525" s="166"/>
      <c r="BQ7525" s="166"/>
      <c r="BR7525" s="166"/>
      <c r="BS7525" s="166"/>
      <c r="BT7525" s="166"/>
      <c r="BU7525" s="166"/>
      <c r="BV7525" s="166"/>
      <c r="BW7525" s="166"/>
      <c r="BX7525" s="166"/>
      <c r="BY7525" s="166"/>
      <c r="BZ7525" s="166"/>
      <c r="CA7525" s="166"/>
      <c r="CB7525" s="166"/>
      <c r="CC7525" s="166"/>
      <c r="CD7525" s="166"/>
      <c r="CE7525" s="166"/>
      <c r="CF7525" s="166"/>
      <c r="CG7525" s="166"/>
      <c r="CH7525" s="166"/>
      <c r="CI7525" s="166"/>
      <c r="CJ7525" s="166"/>
      <c r="CK7525" s="166"/>
      <c r="CL7525" s="166"/>
      <c r="CM7525" s="166"/>
      <c r="CN7525" s="166"/>
      <c r="CO7525" s="166"/>
      <c r="CP7525" s="166"/>
      <c r="CQ7525" s="166"/>
      <c r="CR7525" s="166"/>
      <c r="CS7525" s="166"/>
      <c r="CT7525" s="166"/>
      <c r="CU7525" s="166"/>
      <c r="CV7525" s="166"/>
      <c r="CW7525" s="166"/>
      <c r="CX7525" s="166"/>
      <c r="CY7525" s="166"/>
      <c r="CZ7525" s="166"/>
      <c r="DA7525" s="166"/>
      <c r="DB7525" s="166"/>
      <c r="DC7525" s="166"/>
      <c r="DD7525" s="166"/>
      <c r="DE7525" s="166"/>
      <c r="DF7525" s="166"/>
      <c r="DG7525" s="166"/>
      <c r="DH7525" s="166"/>
      <c r="DI7525" s="166"/>
      <c r="DJ7525" s="166"/>
      <c r="DK7525" s="166"/>
      <c r="DL7525" s="166"/>
      <c r="DM7525" s="166"/>
      <c r="DN7525" s="166"/>
      <c r="DO7525" s="166"/>
      <c r="DP7525" s="166"/>
      <c r="DQ7525" s="166"/>
      <c r="DR7525" s="166"/>
      <c r="DS7525" s="166"/>
      <c r="DT7525" s="166"/>
      <c r="DU7525" s="166"/>
      <c r="DV7525" s="166"/>
      <c r="DW7525" s="166"/>
      <c r="DX7525" s="166"/>
      <c r="DY7525" s="166"/>
      <c r="DZ7525" s="166"/>
      <c r="EA7525" s="166"/>
      <c r="EB7525" s="166"/>
      <c r="EC7525" s="166"/>
      <c r="ED7525" s="166"/>
      <c r="EE7525" s="166"/>
      <c r="EF7525" s="166"/>
      <c r="EG7525" s="166"/>
      <c r="EH7525" s="166"/>
      <c r="EI7525" s="166"/>
      <c r="EJ7525" s="166"/>
      <c r="EK7525" s="166"/>
      <c r="EL7525" s="166"/>
      <c r="EM7525" s="166"/>
      <c r="EN7525" s="166"/>
      <c r="EO7525" s="166"/>
      <c r="EP7525" s="166"/>
      <c r="EQ7525" s="166"/>
      <c r="ER7525" s="166"/>
      <c r="ES7525" s="166"/>
      <c r="ET7525" s="166"/>
      <c r="EU7525" s="166"/>
      <c r="EV7525" s="166"/>
      <c r="EW7525" s="166"/>
      <c r="EX7525" s="166"/>
      <c r="EY7525" s="166"/>
      <c r="EZ7525" s="166"/>
      <c r="FA7525" s="166"/>
      <c r="FB7525" s="166"/>
      <c r="FC7525" s="166"/>
      <c r="FD7525" s="166"/>
      <c r="FE7525" s="166"/>
      <c r="FF7525" s="166"/>
      <c r="FG7525" s="166"/>
      <c r="FH7525" s="166"/>
      <c r="FI7525" s="166"/>
      <c r="FJ7525" s="166"/>
      <c r="FK7525" s="166"/>
      <c r="FL7525" s="166"/>
      <c r="FM7525" s="166"/>
      <c r="FN7525" s="166"/>
      <c r="FO7525" s="166"/>
      <c r="FP7525" s="166"/>
      <c r="FQ7525" s="166"/>
      <c r="FR7525" s="166"/>
      <c r="FS7525" s="166"/>
      <c r="FT7525" s="166"/>
      <c r="FU7525" s="166"/>
      <c r="FV7525" s="166"/>
      <c r="FW7525" s="166"/>
      <c r="FX7525" s="166"/>
      <c r="FY7525" s="166"/>
      <c r="FZ7525" s="166"/>
      <c r="GA7525" s="166"/>
      <c r="GB7525" s="166"/>
      <c r="GC7525" s="166"/>
      <c r="GD7525" s="166"/>
      <c r="GE7525" s="166"/>
      <c r="GF7525" s="166"/>
      <c r="GG7525" s="166"/>
      <c r="GH7525" s="166"/>
      <c r="GI7525" s="166"/>
      <c r="GJ7525" s="166"/>
      <c r="GK7525" s="166"/>
      <c r="GL7525" s="166"/>
      <c r="GM7525" s="166"/>
      <c r="GN7525" s="166"/>
      <c r="GO7525" s="166"/>
      <c r="GP7525" s="166"/>
      <c r="GQ7525" s="166"/>
      <c r="GR7525" s="166"/>
      <c r="GS7525" s="166"/>
      <c r="GT7525" s="166"/>
      <c r="GU7525" s="166"/>
      <c r="GV7525" s="166"/>
      <c r="GW7525" s="166"/>
      <c r="GX7525" s="166"/>
      <c r="GY7525" s="166"/>
      <c r="GZ7525" s="166"/>
      <c r="HA7525" s="166"/>
      <c r="HB7525" s="166"/>
      <c r="HC7525" s="166"/>
      <c r="HD7525" s="166"/>
      <c r="HE7525" s="166"/>
      <c r="HF7525" s="166"/>
      <c r="HG7525" s="166"/>
      <c r="HH7525" s="166"/>
      <c r="HI7525" s="166"/>
      <c r="HJ7525" s="166"/>
      <c r="HK7525" s="166"/>
      <c r="HL7525" s="166"/>
      <c r="HM7525" s="166"/>
      <c r="HN7525" s="166"/>
      <c r="HO7525" s="166"/>
      <c r="HP7525" s="166"/>
      <c r="HQ7525" s="166"/>
      <c r="HR7525" s="166"/>
      <c r="HS7525" s="166"/>
      <c r="HT7525" s="166"/>
      <c r="HU7525" s="166"/>
      <c r="HV7525" s="166"/>
      <c r="HW7525" s="166"/>
    </row>
    <row r="7526" spans="1:242" s="7" customFormat="1">
      <c r="A7526" s="32">
        <v>1</v>
      </c>
      <c r="B7526" s="539" t="s">
        <v>8768</v>
      </c>
      <c r="C7526" s="539"/>
      <c r="D7526" s="32" t="s">
        <v>1808</v>
      </c>
      <c r="E7526" s="195">
        <f>+F7526+G7526+H7526</f>
        <v>2</v>
      </c>
      <c r="F7526" s="187">
        <v>1</v>
      </c>
      <c r="G7526" s="187">
        <v>1</v>
      </c>
      <c r="H7526" s="180"/>
      <c r="I7526" s="8"/>
    </row>
    <row r="7527" spans="1:242" s="7" customFormat="1">
      <c r="A7527" s="32">
        <v>2</v>
      </c>
      <c r="B7527" s="539" t="s">
        <v>8769</v>
      </c>
      <c r="C7527" s="539"/>
      <c r="D7527" s="32" t="s">
        <v>1808</v>
      </c>
      <c r="E7527" s="195">
        <f>+F7527+G7527+H7527</f>
        <v>3</v>
      </c>
      <c r="F7527" s="187">
        <v>1</v>
      </c>
      <c r="G7527" s="187">
        <v>1</v>
      </c>
      <c r="H7527" s="187">
        <v>1</v>
      </c>
      <c r="I7527" s="8"/>
    </row>
    <row r="7528" spans="1:242" s="7" customFormat="1" ht="24" thickBot="1">
      <c r="A7528" s="32">
        <v>3</v>
      </c>
      <c r="B7528" s="539" t="s">
        <v>8770</v>
      </c>
      <c r="C7528" s="539"/>
      <c r="D7528" s="32" t="s">
        <v>1808</v>
      </c>
      <c r="E7528" s="195">
        <f>+F7528+G7528+H7528</f>
        <v>0</v>
      </c>
      <c r="F7528" s="709"/>
      <c r="G7528" s="709"/>
      <c r="H7528" s="539"/>
      <c r="I7528" s="8"/>
    </row>
    <row r="7529" spans="1:242" s="434" customFormat="1" ht="32.25" customHeight="1" thickBot="1">
      <c r="A7529" s="892" t="s">
        <v>9187</v>
      </c>
      <c r="B7529" s="893"/>
      <c r="C7529" s="893"/>
      <c r="D7529" s="893"/>
      <c r="E7529" s="893"/>
      <c r="F7529" s="893"/>
      <c r="G7529" s="893"/>
      <c r="H7529" s="893"/>
      <c r="I7529" s="433"/>
    </row>
    <row r="7530" spans="1:242" s="7" customFormat="1" ht="46.5">
      <c r="A7530" s="710">
        <v>1</v>
      </c>
      <c r="B7530" s="711" t="s">
        <v>8961</v>
      </c>
      <c r="C7530" s="712"/>
      <c r="D7530" s="713" t="s">
        <v>1808</v>
      </c>
      <c r="E7530" s="714">
        <f>+F7530+G7530+H7530</f>
        <v>950</v>
      </c>
      <c r="F7530" s="716">
        <v>300</v>
      </c>
      <c r="G7530" s="716">
        <v>350</v>
      </c>
      <c r="H7530" s="716">
        <v>300</v>
      </c>
      <c r="I7530" s="8"/>
    </row>
    <row r="7531" spans="1:242" s="7" customFormat="1">
      <c r="A7531" s="717">
        <v>2</v>
      </c>
      <c r="B7531" s="718" t="s">
        <v>8962</v>
      </c>
      <c r="C7531" s="539"/>
      <c r="D7531" s="32" t="s">
        <v>1808</v>
      </c>
      <c r="E7531" s="195">
        <f>+F7531+G7531+H7531</f>
        <v>540</v>
      </c>
      <c r="F7531" s="187"/>
      <c r="G7531" s="187">
        <v>360</v>
      </c>
      <c r="H7531" s="187">
        <v>180</v>
      </c>
      <c r="I7531" s="8"/>
    </row>
    <row r="7532" spans="1:242" s="175" customFormat="1" ht="27" customHeight="1" thickBot="1">
      <c r="A7532" s="719"/>
      <c r="B7532" s="720" t="s">
        <v>13</v>
      </c>
      <c r="C7532" s="721"/>
      <c r="D7532" s="722"/>
      <c r="E7532" s="723"/>
      <c r="F7532" s="723"/>
      <c r="G7532" s="723"/>
      <c r="H7532" s="723"/>
      <c r="I7532" s="174"/>
    </row>
    <row r="7533" spans="1:242" ht="32.25" customHeight="1" thickBot="1">
      <c r="A7533" s="898" t="s">
        <v>9188</v>
      </c>
      <c r="B7533" s="899"/>
      <c r="C7533" s="899"/>
      <c r="D7533" s="899"/>
      <c r="E7533" s="899"/>
      <c r="F7533" s="899"/>
      <c r="G7533" s="899"/>
      <c r="H7533" s="899"/>
    </row>
    <row r="7534" spans="1:242" s="7" customFormat="1">
      <c r="A7534" s="684">
        <v>1</v>
      </c>
      <c r="B7534" s="685" t="s">
        <v>8399</v>
      </c>
      <c r="C7534" s="686"/>
      <c r="D7534" s="684" t="s">
        <v>2657</v>
      </c>
      <c r="E7534" s="536">
        <f t="shared" ref="E7534:E7576" si="470">+F7534+G7534+H7534</f>
        <v>9000</v>
      </c>
      <c r="F7534" s="681">
        <v>3000</v>
      </c>
      <c r="G7534" s="681">
        <v>3000</v>
      </c>
      <c r="H7534" s="681">
        <v>3000</v>
      </c>
      <c r="I7534" s="8"/>
    </row>
    <row r="7535" spans="1:242" s="7" customFormat="1">
      <c r="A7535" s="32">
        <v>2</v>
      </c>
      <c r="B7535" s="210" t="s">
        <v>8400</v>
      </c>
      <c r="C7535" s="539"/>
      <c r="D7535" s="87" t="s">
        <v>2657</v>
      </c>
      <c r="E7535" s="461">
        <f t="shared" si="470"/>
        <v>26.954999999999998</v>
      </c>
      <c r="F7535" s="540">
        <v>8.9849999999999994</v>
      </c>
      <c r="G7535" s="540">
        <v>8.9849999999999994</v>
      </c>
      <c r="H7535" s="540">
        <v>8.9849999999999994</v>
      </c>
      <c r="I7535" s="8"/>
    </row>
    <row r="7536" spans="1:242" s="7" customFormat="1">
      <c r="A7536" s="87">
        <v>3</v>
      </c>
      <c r="B7536" s="210" t="s">
        <v>9147</v>
      </c>
      <c r="C7536" s="539"/>
      <c r="D7536" s="87" t="s">
        <v>8401</v>
      </c>
      <c r="E7536" s="461">
        <f t="shared" si="470"/>
        <v>121.19999999999999</v>
      </c>
      <c r="F7536" s="540">
        <v>40.4</v>
      </c>
      <c r="G7536" s="540">
        <v>40.4</v>
      </c>
      <c r="H7536" s="540">
        <v>40.4</v>
      </c>
      <c r="I7536" s="8"/>
    </row>
    <row r="7537" spans="1:9" s="373" customFormat="1">
      <c r="A7537" s="32">
        <v>4</v>
      </c>
      <c r="B7537" s="210" t="s">
        <v>8402</v>
      </c>
      <c r="C7537" s="539"/>
      <c r="D7537" s="87" t="s">
        <v>2657</v>
      </c>
      <c r="E7537" s="461">
        <f t="shared" si="470"/>
        <v>61.094999999999999</v>
      </c>
      <c r="F7537" s="540">
        <v>20.364999999999998</v>
      </c>
      <c r="G7537" s="540">
        <v>20.364999999999998</v>
      </c>
      <c r="H7537" s="540">
        <v>20.364999999999998</v>
      </c>
      <c r="I7537" s="8"/>
    </row>
    <row r="7538" spans="1:9" s="373" customFormat="1">
      <c r="A7538" s="87">
        <v>5</v>
      </c>
      <c r="B7538" s="210" t="s">
        <v>8403</v>
      </c>
      <c r="C7538" s="539"/>
      <c r="D7538" s="87" t="s">
        <v>2657</v>
      </c>
      <c r="E7538" s="461">
        <f t="shared" si="470"/>
        <v>3.444</v>
      </c>
      <c r="F7538" s="540">
        <v>1.1479999999999999</v>
      </c>
      <c r="G7538" s="540">
        <v>1.1479999999999999</v>
      </c>
      <c r="H7538" s="540">
        <v>1.1479999999999999</v>
      </c>
      <c r="I7538" s="8"/>
    </row>
    <row r="7539" spans="1:9" s="373" customFormat="1">
      <c r="A7539" s="32">
        <v>6</v>
      </c>
      <c r="B7539" s="210" t="s">
        <v>8404</v>
      </c>
      <c r="C7539" s="539"/>
      <c r="D7539" s="87" t="s">
        <v>2657</v>
      </c>
      <c r="E7539" s="461">
        <f t="shared" si="470"/>
        <v>0.42000000000000004</v>
      </c>
      <c r="F7539" s="132">
        <v>0.14000000000000001</v>
      </c>
      <c r="G7539" s="540">
        <v>0.14000000000000001</v>
      </c>
      <c r="H7539" s="540">
        <v>0.14000000000000001</v>
      </c>
      <c r="I7539" s="8"/>
    </row>
    <row r="7540" spans="1:9" s="373" customFormat="1">
      <c r="A7540" s="87">
        <v>7</v>
      </c>
      <c r="B7540" s="210" t="s">
        <v>8405</v>
      </c>
      <c r="C7540" s="539"/>
      <c r="D7540" s="87" t="s">
        <v>2657</v>
      </c>
      <c r="E7540" s="461">
        <f t="shared" si="470"/>
        <v>11.591999999999999</v>
      </c>
      <c r="F7540" s="540">
        <v>3.8639999999999999</v>
      </c>
      <c r="G7540" s="540">
        <v>3.8639999999999999</v>
      </c>
      <c r="H7540" s="540">
        <v>3.8639999999999999</v>
      </c>
      <c r="I7540" s="8"/>
    </row>
    <row r="7541" spans="1:9" s="373" customFormat="1">
      <c r="A7541" s="32">
        <v>8</v>
      </c>
      <c r="B7541" s="210" t="s">
        <v>8406</v>
      </c>
      <c r="C7541" s="539"/>
      <c r="D7541" s="87" t="s">
        <v>2657</v>
      </c>
      <c r="E7541" s="461">
        <f t="shared" si="470"/>
        <v>3.1109999999999998</v>
      </c>
      <c r="F7541" s="540">
        <v>1.0369999999999999</v>
      </c>
      <c r="G7541" s="540">
        <v>1.0369999999999999</v>
      </c>
      <c r="H7541" s="540">
        <v>1.0369999999999999</v>
      </c>
      <c r="I7541" s="8"/>
    </row>
    <row r="7542" spans="1:9" s="373" customFormat="1">
      <c r="A7542" s="87">
        <v>9</v>
      </c>
      <c r="B7542" s="210" t="s">
        <v>8407</v>
      </c>
      <c r="C7542" s="539"/>
      <c r="D7542" s="87" t="s">
        <v>2657</v>
      </c>
      <c r="E7542" s="461">
        <f t="shared" si="470"/>
        <v>5.8559999999999999</v>
      </c>
      <c r="F7542" s="540">
        <v>1.952</v>
      </c>
      <c r="G7542" s="540">
        <v>1.952</v>
      </c>
      <c r="H7542" s="540">
        <v>1.952</v>
      </c>
      <c r="I7542" s="8"/>
    </row>
    <row r="7543" spans="1:9" s="373" customFormat="1">
      <c r="A7543" s="32">
        <v>10</v>
      </c>
      <c r="B7543" s="210" t="s">
        <v>8408</v>
      </c>
      <c r="C7543" s="539"/>
      <c r="D7543" s="87" t="s">
        <v>2657</v>
      </c>
      <c r="E7543" s="461">
        <f t="shared" si="470"/>
        <v>14.216999999999999</v>
      </c>
      <c r="F7543" s="540">
        <v>4.7389999999999999</v>
      </c>
      <c r="G7543" s="540">
        <v>4.7389999999999999</v>
      </c>
      <c r="H7543" s="540">
        <v>4.7389999999999999</v>
      </c>
      <c r="I7543" s="8"/>
    </row>
    <row r="7544" spans="1:9" s="373" customFormat="1">
      <c r="A7544" s="87">
        <v>11</v>
      </c>
      <c r="B7544" s="210" t="s">
        <v>8409</v>
      </c>
      <c r="C7544" s="539"/>
      <c r="D7544" s="87" t="s">
        <v>2657</v>
      </c>
      <c r="E7544" s="461">
        <f t="shared" si="470"/>
        <v>5.6909999999999998</v>
      </c>
      <c r="F7544" s="540">
        <v>1.897</v>
      </c>
      <c r="G7544" s="540">
        <v>1.897</v>
      </c>
      <c r="H7544" s="540">
        <v>1.897</v>
      </c>
      <c r="I7544" s="8"/>
    </row>
    <row r="7545" spans="1:9" s="373" customFormat="1">
      <c r="A7545" s="32">
        <v>12</v>
      </c>
      <c r="B7545" s="210" t="s">
        <v>8410</v>
      </c>
      <c r="C7545" s="539"/>
      <c r="D7545" s="87" t="s">
        <v>2657</v>
      </c>
      <c r="E7545" s="461">
        <f t="shared" si="470"/>
        <v>0.19500000000000001</v>
      </c>
      <c r="F7545" s="540">
        <v>6.5000000000000002E-2</v>
      </c>
      <c r="G7545" s="540">
        <v>6.5000000000000002E-2</v>
      </c>
      <c r="H7545" s="540">
        <v>6.5000000000000002E-2</v>
      </c>
      <c r="I7545" s="8"/>
    </row>
    <row r="7546" spans="1:9" s="373" customFormat="1">
      <c r="A7546" s="87">
        <v>13</v>
      </c>
      <c r="B7546" s="210" t="s">
        <v>8411</v>
      </c>
      <c r="C7546" s="539"/>
      <c r="D7546" s="87" t="s">
        <v>2657</v>
      </c>
      <c r="E7546" s="461">
        <f t="shared" si="470"/>
        <v>0.255</v>
      </c>
      <c r="F7546" s="540">
        <v>8.5000000000000006E-2</v>
      </c>
      <c r="G7546" s="540">
        <v>8.5000000000000006E-2</v>
      </c>
      <c r="H7546" s="540">
        <v>8.5000000000000006E-2</v>
      </c>
      <c r="I7546" s="8"/>
    </row>
    <row r="7547" spans="1:9" s="373" customFormat="1">
      <c r="A7547" s="32">
        <v>14</v>
      </c>
      <c r="B7547" s="210" t="s">
        <v>8412</v>
      </c>
      <c r="C7547" s="539"/>
      <c r="D7547" s="87" t="s">
        <v>2657</v>
      </c>
      <c r="E7547" s="461">
        <f t="shared" si="470"/>
        <v>2.3850000000000002</v>
      </c>
      <c r="F7547" s="540">
        <v>0.79500000000000004</v>
      </c>
      <c r="G7547" s="540">
        <v>0.79500000000000004</v>
      </c>
      <c r="H7547" s="540">
        <v>0.79500000000000004</v>
      </c>
      <c r="I7547" s="8"/>
    </row>
    <row r="7548" spans="1:9" s="373" customFormat="1">
      <c r="A7548" s="87">
        <v>15</v>
      </c>
      <c r="B7548" s="210" t="s">
        <v>8413</v>
      </c>
      <c r="C7548" s="539"/>
      <c r="D7548" s="87" t="s">
        <v>2657</v>
      </c>
      <c r="E7548" s="461">
        <f t="shared" si="470"/>
        <v>8.8919999999999995</v>
      </c>
      <c r="F7548" s="540">
        <v>2.964</v>
      </c>
      <c r="G7548" s="540">
        <v>2.964</v>
      </c>
      <c r="H7548" s="540">
        <v>2.964</v>
      </c>
      <c r="I7548" s="8"/>
    </row>
    <row r="7549" spans="1:9" s="373" customFormat="1">
      <c r="A7549" s="32">
        <v>16</v>
      </c>
      <c r="B7549" s="545" t="s">
        <v>8414</v>
      </c>
      <c r="C7549" s="539"/>
      <c r="D7549" s="87" t="s">
        <v>2657</v>
      </c>
      <c r="E7549" s="461">
        <f t="shared" si="470"/>
        <v>0.51</v>
      </c>
      <c r="F7549" s="540">
        <v>0.17</v>
      </c>
      <c r="G7549" s="540">
        <v>0.17</v>
      </c>
      <c r="H7549" s="540">
        <v>0.17</v>
      </c>
      <c r="I7549" s="8"/>
    </row>
    <row r="7550" spans="1:9" s="373" customFormat="1">
      <c r="A7550" s="87">
        <v>17</v>
      </c>
      <c r="B7550" s="210" t="s">
        <v>8415</v>
      </c>
      <c r="C7550" s="539"/>
      <c r="D7550" s="87" t="s">
        <v>2657</v>
      </c>
      <c r="E7550" s="461">
        <f t="shared" si="470"/>
        <v>22.329000000000001</v>
      </c>
      <c r="F7550" s="540">
        <v>7.4429999999999996</v>
      </c>
      <c r="G7550" s="540">
        <v>7.4429999999999996</v>
      </c>
      <c r="H7550" s="540">
        <v>7.4429999999999996</v>
      </c>
      <c r="I7550" s="8"/>
    </row>
    <row r="7551" spans="1:9" s="373" customFormat="1">
      <c r="A7551" s="32">
        <v>18</v>
      </c>
      <c r="B7551" s="210" t="s">
        <v>8416</v>
      </c>
      <c r="C7551" s="539"/>
      <c r="D7551" s="87" t="s">
        <v>2657</v>
      </c>
      <c r="E7551" s="461">
        <f t="shared" si="470"/>
        <v>5.8860000000000001</v>
      </c>
      <c r="F7551" s="540">
        <v>1.962</v>
      </c>
      <c r="G7551" s="540">
        <v>1.962</v>
      </c>
      <c r="H7551" s="540">
        <v>1.962</v>
      </c>
      <c r="I7551" s="8"/>
    </row>
    <row r="7552" spans="1:9" s="373" customFormat="1">
      <c r="A7552" s="87">
        <v>19</v>
      </c>
      <c r="B7552" s="210" t="s">
        <v>8417</v>
      </c>
      <c r="C7552" s="539"/>
      <c r="D7552" s="87" t="s">
        <v>2657</v>
      </c>
      <c r="E7552" s="461">
        <f t="shared" si="470"/>
        <v>5.13</v>
      </c>
      <c r="F7552" s="540">
        <v>1.71</v>
      </c>
      <c r="G7552" s="540">
        <v>1.71</v>
      </c>
      <c r="H7552" s="540">
        <v>1.71</v>
      </c>
      <c r="I7552" s="8"/>
    </row>
    <row r="7553" spans="1:9" s="373" customFormat="1">
      <c r="A7553" s="32">
        <v>20</v>
      </c>
      <c r="B7553" s="210" t="s">
        <v>8418</v>
      </c>
      <c r="C7553" s="539"/>
      <c r="D7553" s="87" t="s">
        <v>2657</v>
      </c>
      <c r="E7553" s="461">
        <f t="shared" si="470"/>
        <v>0.39900000000000002</v>
      </c>
      <c r="F7553" s="540">
        <v>0.13300000000000001</v>
      </c>
      <c r="G7553" s="540">
        <v>0.13300000000000001</v>
      </c>
      <c r="H7553" s="540">
        <v>0.13300000000000001</v>
      </c>
      <c r="I7553" s="8"/>
    </row>
    <row r="7554" spans="1:9" s="373" customFormat="1">
      <c r="A7554" s="87">
        <v>21</v>
      </c>
      <c r="B7554" s="210" t="s">
        <v>8419</v>
      </c>
      <c r="C7554" s="539"/>
      <c r="D7554" s="87" t="s">
        <v>2657</v>
      </c>
      <c r="E7554" s="461">
        <f t="shared" si="470"/>
        <v>6.0299999999999994</v>
      </c>
      <c r="F7554" s="540">
        <v>2.0099999999999998</v>
      </c>
      <c r="G7554" s="540">
        <v>2.0099999999999998</v>
      </c>
      <c r="H7554" s="540">
        <v>2.0099999999999998</v>
      </c>
      <c r="I7554" s="8"/>
    </row>
    <row r="7555" spans="1:9" s="373" customFormat="1">
      <c r="A7555" s="32">
        <v>22</v>
      </c>
      <c r="B7555" s="210" t="s">
        <v>8420</v>
      </c>
      <c r="C7555" s="539"/>
      <c r="D7555" s="87" t="s">
        <v>2657</v>
      </c>
      <c r="E7555" s="461">
        <f t="shared" si="470"/>
        <v>0.50700000000000001</v>
      </c>
      <c r="F7555" s="540">
        <v>0.16900000000000001</v>
      </c>
      <c r="G7555" s="540">
        <v>0.16900000000000001</v>
      </c>
      <c r="H7555" s="540">
        <v>0.16900000000000001</v>
      </c>
      <c r="I7555" s="8"/>
    </row>
    <row r="7556" spans="1:9" s="373" customFormat="1">
      <c r="A7556" s="87">
        <v>23</v>
      </c>
      <c r="B7556" s="210" t="s">
        <v>8421</v>
      </c>
      <c r="C7556" s="539"/>
      <c r="D7556" s="87" t="s">
        <v>2657</v>
      </c>
      <c r="E7556" s="461">
        <f t="shared" si="470"/>
        <v>0.30000000000000004</v>
      </c>
      <c r="F7556" s="540">
        <v>0.1</v>
      </c>
      <c r="G7556" s="540">
        <v>0.1</v>
      </c>
      <c r="H7556" s="540">
        <v>0.1</v>
      </c>
      <c r="I7556" s="8"/>
    </row>
    <row r="7557" spans="1:9" s="373" customFormat="1">
      <c r="A7557" s="32">
        <v>24</v>
      </c>
      <c r="B7557" s="210" t="s">
        <v>8422</v>
      </c>
      <c r="C7557" s="539"/>
      <c r="D7557" s="87" t="s">
        <v>2657</v>
      </c>
      <c r="E7557" s="461">
        <f t="shared" si="470"/>
        <v>9</v>
      </c>
      <c r="F7557" s="540">
        <v>3</v>
      </c>
      <c r="G7557" s="540">
        <v>3</v>
      </c>
      <c r="H7557" s="540">
        <v>3</v>
      </c>
      <c r="I7557" s="8"/>
    </row>
    <row r="7558" spans="1:9" s="373" customFormat="1">
      <c r="A7558" s="87">
        <v>25</v>
      </c>
      <c r="B7558" s="545" t="s">
        <v>8423</v>
      </c>
      <c r="C7558" s="539"/>
      <c r="D7558" s="87" t="s">
        <v>2657</v>
      </c>
      <c r="E7558" s="461">
        <f t="shared" si="470"/>
        <v>0.44399999999999995</v>
      </c>
      <c r="F7558" s="540">
        <v>0.14799999999999999</v>
      </c>
      <c r="G7558" s="540">
        <v>0.14799999999999999</v>
      </c>
      <c r="H7558" s="540">
        <v>0.14799999999999999</v>
      </c>
      <c r="I7558" s="8"/>
    </row>
    <row r="7559" spans="1:9" s="302" customFormat="1">
      <c r="A7559" s="32">
        <v>26</v>
      </c>
      <c r="B7559" s="545" t="s">
        <v>8424</v>
      </c>
      <c r="C7559" s="687"/>
      <c r="D7559" s="592" t="s">
        <v>2657</v>
      </c>
      <c r="E7559" s="461">
        <f t="shared" si="470"/>
        <v>15.75</v>
      </c>
      <c r="F7559" s="688">
        <v>5.25</v>
      </c>
      <c r="G7559" s="688">
        <v>5.25</v>
      </c>
      <c r="H7559" s="688">
        <v>5.25</v>
      </c>
      <c r="I7559" s="14"/>
    </row>
    <row r="7560" spans="1:9" s="302" customFormat="1">
      <c r="A7560" s="87">
        <v>27</v>
      </c>
      <c r="B7560" s="545" t="s">
        <v>8945</v>
      </c>
      <c r="C7560" s="687"/>
      <c r="D7560" s="592" t="s">
        <v>2657</v>
      </c>
      <c r="E7560" s="461">
        <f t="shared" si="470"/>
        <v>2.778</v>
      </c>
      <c r="F7560" s="688">
        <v>0.92600000000000005</v>
      </c>
      <c r="G7560" s="688">
        <v>0.92600000000000005</v>
      </c>
      <c r="H7560" s="688">
        <v>0.92600000000000005</v>
      </c>
      <c r="I7560" s="14"/>
    </row>
    <row r="7561" spans="1:9" s="302" customFormat="1">
      <c r="A7561" s="32">
        <v>28</v>
      </c>
      <c r="B7561" s="545" t="s">
        <v>8425</v>
      </c>
      <c r="C7561" s="687"/>
      <c r="D7561" s="592" t="s">
        <v>2657</v>
      </c>
      <c r="E7561" s="461">
        <f t="shared" si="470"/>
        <v>0.36</v>
      </c>
      <c r="F7561" s="688">
        <v>0.12</v>
      </c>
      <c r="G7561" s="688">
        <v>0.12</v>
      </c>
      <c r="H7561" s="688">
        <v>0.12</v>
      </c>
      <c r="I7561" s="14"/>
    </row>
    <row r="7562" spans="1:9" s="302" customFormat="1">
      <c r="A7562" s="87">
        <v>29</v>
      </c>
      <c r="B7562" s="545" t="s">
        <v>8426</v>
      </c>
      <c r="C7562" s="687"/>
      <c r="D7562" s="592" t="s">
        <v>2657</v>
      </c>
      <c r="E7562" s="461">
        <f t="shared" si="470"/>
        <v>2.6999999999999996E-2</v>
      </c>
      <c r="F7562" s="689">
        <v>8.9999999999999993E-3</v>
      </c>
      <c r="G7562" s="689">
        <v>8.9999999999999993E-3</v>
      </c>
      <c r="H7562" s="689">
        <v>8.9999999999999993E-3</v>
      </c>
      <c r="I7562" s="14"/>
    </row>
    <row r="7563" spans="1:9" s="373" customFormat="1">
      <c r="A7563" s="32">
        <v>30</v>
      </c>
      <c r="B7563" s="545" t="s">
        <v>8427</v>
      </c>
      <c r="C7563" s="539"/>
      <c r="D7563" s="87" t="s">
        <v>2657</v>
      </c>
      <c r="E7563" s="461">
        <f t="shared" si="470"/>
        <v>0.89999999999999991</v>
      </c>
      <c r="F7563" s="132">
        <v>0.3</v>
      </c>
      <c r="G7563" s="132">
        <v>0.3</v>
      </c>
      <c r="H7563" s="132">
        <v>0.3</v>
      </c>
      <c r="I7563" s="8"/>
    </row>
    <row r="7564" spans="1:9" s="373" customFormat="1">
      <c r="A7564" s="87">
        <v>31</v>
      </c>
      <c r="B7564" s="545" t="s">
        <v>8428</v>
      </c>
      <c r="C7564" s="539"/>
      <c r="D7564" s="87" t="s">
        <v>2657</v>
      </c>
      <c r="E7564" s="461">
        <f t="shared" si="470"/>
        <v>6.3E-2</v>
      </c>
      <c r="F7564" s="541">
        <v>2.1000000000000001E-2</v>
      </c>
      <c r="G7564" s="541">
        <v>2.1000000000000001E-2</v>
      </c>
      <c r="H7564" s="541">
        <v>2.1000000000000001E-2</v>
      </c>
      <c r="I7564" s="8"/>
    </row>
    <row r="7565" spans="1:9" s="373" customFormat="1">
      <c r="A7565" s="32">
        <v>32</v>
      </c>
      <c r="B7565" s="545" t="s">
        <v>8429</v>
      </c>
      <c r="C7565" s="539"/>
      <c r="D7565" s="87" t="s">
        <v>2657</v>
      </c>
      <c r="E7565" s="461">
        <f t="shared" si="470"/>
        <v>0.09</v>
      </c>
      <c r="F7565" s="541">
        <v>0.03</v>
      </c>
      <c r="G7565" s="541">
        <v>0.03</v>
      </c>
      <c r="H7565" s="541">
        <v>0.03</v>
      </c>
      <c r="I7565" s="8"/>
    </row>
    <row r="7566" spans="1:9" s="373" customFormat="1">
      <c r="A7566" s="87">
        <v>33</v>
      </c>
      <c r="B7566" s="337" t="s">
        <v>8430</v>
      </c>
      <c r="C7566" s="539"/>
      <c r="D7566" s="87" t="s">
        <v>2657</v>
      </c>
      <c r="E7566" s="461">
        <f t="shared" si="470"/>
        <v>1.8000000000000002E-2</v>
      </c>
      <c r="F7566" s="541">
        <v>6.0000000000000001E-3</v>
      </c>
      <c r="G7566" s="541">
        <v>6.0000000000000001E-3</v>
      </c>
      <c r="H7566" s="541">
        <v>6.0000000000000001E-3</v>
      </c>
      <c r="I7566" s="8"/>
    </row>
    <row r="7567" spans="1:9" s="373" customFormat="1">
      <c r="A7567" s="32">
        <v>34</v>
      </c>
      <c r="B7567" s="337" t="s">
        <v>8431</v>
      </c>
      <c r="C7567" s="539"/>
      <c r="D7567" s="87" t="s">
        <v>2657</v>
      </c>
      <c r="E7567" s="461">
        <f t="shared" si="470"/>
        <v>9.0000000000000011E-3</v>
      </c>
      <c r="F7567" s="541">
        <v>3.0000000000000001E-3</v>
      </c>
      <c r="G7567" s="541">
        <v>3.0000000000000001E-3</v>
      </c>
      <c r="H7567" s="541">
        <v>3.0000000000000001E-3</v>
      </c>
      <c r="I7567" s="8"/>
    </row>
    <row r="7568" spans="1:9" s="373" customFormat="1">
      <c r="A7568" s="87">
        <v>35</v>
      </c>
      <c r="B7568" s="337" t="s">
        <v>8432</v>
      </c>
      <c r="C7568" s="538"/>
      <c r="D7568" s="87" t="s">
        <v>2657</v>
      </c>
      <c r="E7568" s="461">
        <f t="shared" si="470"/>
        <v>0.03</v>
      </c>
      <c r="F7568" s="541">
        <v>0.01</v>
      </c>
      <c r="G7568" s="541">
        <v>0.01</v>
      </c>
      <c r="H7568" s="541">
        <v>0.01</v>
      </c>
      <c r="I7568" s="8"/>
    </row>
    <row r="7569" spans="1:13" s="373" customFormat="1">
      <c r="A7569" s="32">
        <v>36</v>
      </c>
      <c r="B7569" s="337" t="s">
        <v>8433</v>
      </c>
      <c r="C7569" s="538"/>
      <c r="D7569" s="87" t="s">
        <v>2657</v>
      </c>
      <c r="E7569" s="461">
        <f t="shared" si="470"/>
        <v>6.0000000000000001E-3</v>
      </c>
      <c r="F7569" s="541">
        <v>2E-3</v>
      </c>
      <c r="G7569" s="541">
        <v>2E-3</v>
      </c>
      <c r="H7569" s="541">
        <v>2E-3</v>
      </c>
      <c r="I7569" s="8"/>
    </row>
    <row r="7570" spans="1:13" s="373" customFormat="1">
      <c r="A7570" s="87">
        <v>37</v>
      </c>
      <c r="B7570" s="337" t="s">
        <v>8434</v>
      </c>
      <c r="C7570" s="538"/>
      <c r="D7570" s="87" t="s">
        <v>2657</v>
      </c>
      <c r="E7570" s="461">
        <f t="shared" si="470"/>
        <v>0.09</v>
      </c>
      <c r="F7570" s="541">
        <v>0.03</v>
      </c>
      <c r="G7570" s="541">
        <v>0.03</v>
      </c>
      <c r="H7570" s="541">
        <v>0.03</v>
      </c>
      <c r="I7570" s="8"/>
    </row>
    <row r="7571" spans="1:13" s="373" customFormat="1">
      <c r="A7571" s="32">
        <v>38</v>
      </c>
      <c r="B7571" s="337" t="s">
        <v>8435</v>
      </c>
      <c r="C7571" s="538"/>
      <c r="D7571" s="87" t="s">
        <v>2657</v>
      </c>
      <c r="E7571" s="461">
        <f t="shared" si="470"/>
        <v>0.12</v>
      </c>
      <c r="F7571" s="541">
        <v>0.04</v>
      </c>
      <c r="G7571" s="541">
        <v>0.04</v>
      </c>
      <c r="H7571" s="541">
        <v>0.04</v>
      </c>
      <c r="I7571" s="8"/>
    </row>
    <row r="7572" spans="1:13" s="373" customFormat="1">
      <c r="A7572" s="87">
        <v>39</v>
      </c>
      <c r="B7572" s="337" t="s">
        <v>8436</v>
      </c>
      <c r="C7572" s="538"/>
      <c r="D7572" s="87" t="s">
        <v>2657</v>
      </c>
      <c r="E7572" s="461">
        <f t="shared" si="470"/>
        <v>9.0000000000000011E-3</v>
      </c>
      <c r="F7572" s="541">
        <v>3.0000000000000001E-3</v>
      </c>
      <c r="G7572" s="541">
        <v>3.0000000000000001E-3</v>
      </c>
      <c r="H7572" s="541">
        <v>3.0000000000000001E-3</v>
      </c>
      <c r="I7572" s="8"/>
    </row>
    <row r="7573" spans="1:13" s="373" customFormat="1">
      <c r="A7573" s="32">
        <v>40</v>
      </c>
      <c r="B7573" s="337" t="s">
        <v>8437</v>
      </c>
      <c r="C7573" s="538"/>
      <c r="D7573" s="87" t="s">
        <v>2657</v>
      </c>
      <c r="E7573" s="461">
        <f t="shared" si="470"/>
        <v>1.2E-2</v>
      </c>
      <c r="F7573" s="541">
        <v>4.0000000000000001E-3</v>
      </c>
      <c r="G7573" s="541">
        <v>4.0000000000000001E-3</v>
      </c>
      <c r="H7573" s="541">
        <v>4.0000000000000001E-3</v>
      </c>
      <c r="I7573" s="8"/>
    </row>
    <row r="7574" spans="1:13" s="373" customFormat="1">
      <c r="A7574" s="87">
        <v>41</v>
      </c>
      <c r="B7574" s="337" t="s">
        <v>8438</v>
      </c>
      <c r="C7574" s="538"/>
      <c r="D7574" s="87" t="s">
        <v>2657</v>
      </c>
      <c r="E7574" s="461">
        <f t="shared" si="470"/>
        <v>0</v>
      </c>
      <c r="F7574" s="132">
        <v>0</v>
      </c>
      <c r="G7574" s="540">
        <v>0</v>
      </c>
      <c r="H7574" s="540">
        <v>0</v>
      </c>
      <c r="I7574" s="8"/>
    </row>
    <row r="7575" spans="1:13" s="373" customFormat="1">
      <c r="A7575" s="32">
        <v>42</v>
      </c>
      <c r="B7575" s="545" t="s">
        <v>8439</v>
      </c>
      <c r="C7575" s="539"/>
      <c r="D7575" s="87" t="s">
        <v>2657</v>
      </c>
      <c r="E7575" s="461">
        <f t="shared" si="470"/>
        <v>3</v>
      </c>
      <c r="F7575" s="540">
        <v>1</v>
      </c>
      <c r="G7575" s="540">
        <v>1</v>
      </c>
      <c r="H7575" s="540">
        <v>1</v>
      </c>
      <c r="I7575" s="8"/>
    </row>
    <row r="7576" spans="1:13" s="7" customFormat="1" ht="24" thickBot="1">
      <c r="A7576" s="87">
        <v>43</v>
      </c>
      <c r="B7576" s="210" t="s">
        <v>8440</v>
      </c>
      <c r="C7576" s="539"/>
      <c r="D7576" s="87" t="s">
        <v>2657</v>
      </c>
      <c r="E7576" s="461">
        <f t="shared" si="470"/>
        <v>0.27600000000000002</v>
      </c>
      <c r="F7576" s="541">
        <v>9.1999999999999998E-2</v>
      </c>
      <c r="G7576" s="541">
        <v>9.1999999999999998E-2</v>
      </c>
      <c r="H7576" s="541">
        <v>9.1999999999999998E-2</v>
      </c>
      <c r="I7576" s="8"/>
    </row>
    <row r="7577" spans="1:13" ht="29.25" customHeight="1" thickBot="1">
      <c r="A7577" s="892" t="s">
        <v>9189</v>
      </c>
      <c r="B7577" s="893"/>
      <c r="C7577" s="893"/>
      <c r="D7577" s="893"/>
      <c r="E7577" s="893"/>
      <c r="F7577" s="893"/>
      <c r="G7577" s="893"/>
      <c r="H7577" s="893"/>
    </row>
    <row r="7578" spans="1:13" ht="28.5" customHeight="1">
      <c r="A7578" s="636"/>
      <c r="B7578" s="894" t="s">
        <v>9124</v>
      </c>
      <c r="C7578" s="895"/>
      <c r="D7578" s="895"/>
      <c r="E7578" s="895"/>
      <c r="F7578" s="895"/>
      <c r="G7578" s="895"/>
      <c r="H7578" s="895"/>
      <c r="I7578" s="895"/>
      <c r="J7578" s="896"/>
    </row>
    <row r="7579" spans="1:13" s="724" customFormat="1">
      <c r="A7579" s="32">
        <v>1</v>
      </c>
      <c r="B7579" s="210" t="s">
        <v>9125</v>
      </c>
      <c r="C7579" s="32" t="s">
        <v>9126</v>
      </c>
      <c r="D7579" s="32" t="s">
        <v>2037</v>
      </c>
      <c r="E7579" s="195">
        <f>+F7579+G7579+H7579</f>
        <v>1</v>
      </c>
      <c r="F7579" s="154"/>
      <c r="G7579" s="187">
        <v>1</v>
      </c>
      <c r="H7579" s="187"/>
      <c r="I7579" s="8"/>
      <c r="J7579" s="26"/>
      <c r="K7579" s="26"/>
      <c r="L7579" s="26"/>
      <c r="M7579" s="699"/>
    </row>
    <row r="7580" spans="1:13" ht="28.5" customHeight="1">
      <c r="A7580" s="636"/>
      <c r="B7580" s="894" t="s">
        <v>9127</v>
      </c>
      <c r="C7580" s="895"/>
      <c r="D7580" s="895"/>
      <c r="E7580" s="895"/>
      <c r="F7580" s="895"/>
      <c r="G7580" s="895"/>
      <c r="H7580" s="895"/>
      <c r="I7580" s="895"/>
      <c r="J7580" s="896"/>
    </row>
    <row r="7581" spans="1:13" s="724" customFormat="1">
      <c r="A7581" s="32">
        <v>1</v>
      </c>
      <c r="B7581" s="210" t="s">
        <v>8924</v>
      </c>
      <c r="C7581" s="32" t="s">
        <v>8946</v>
      </c>
      <c r="D7581" s="32" t="s">
        <v>2037</v>
      </c>
      <c r="E7581" s="195">
        <f>+F7581+G7581+H7581</f>
        <v>1</v>
      </c>
      <c r="F7581" s="154"/>
      <c r="G7581" s="154">
        <v>1</v>
      </c>
      <c r="H7581" s="187"/>
      <c r="I7581" s="8"/>
      <c r="J7581" s="26"/>
      <c r="K7581" s="26"/>
      <c r="L7581" s="26"/>
      <c r="M7581" s="699"/>
    </row>
    <row r="7582" spans="1:13" s="724" customFormat="1">
      <c r="A7582" s="32">
        <v>2</v>
      </c>
      <c r="B7582" s="210" t="s">
        <v>8925</v>
      </c>
      <c r="C7582" s="32" t="s">
        <v>8947</v>
      </c>
      <c r="D7582" s="32" t="s">
        <v>2037</v>
      </c>
      <c r="E7582" s="195">
        <f>+F7582+G7582+H7582</f>
        <v>1</v>
      </c>
      <c r="F7582" s="154">
        <v>1</v>
      </c>
      <c r="G7582" s="154"/>
      <c r="H7582" s="187"/>
      <c r="I7582" s="8"/>
      <c r="J7582" s="26"/>
      <c r="K7582" s="26"/>
      <c r="L7582" s="26"/>
      <c r="M7582" s="699"/>
    </row>
    <row r="7583" spans="1:13" s="724" customFormat="1">
      <c r="A7583" s="32">
        <v>3</v>
      </c>
      <c r="B7583" s="210" t="s">
        <v>8926</v>
      </c>
      <c r="C7583" s="32" t="s">
        <v>8948</v>
      </c>
      <c r="D7583" s="32" t="s">
        <v>1808</v>
      </c>
      <c r="E7583" s="195"/>
      <c r="F7583" s="154"/>
      <c r="G7583" s="154"/>
      <c r="H7583" s="187"/>
      <c r="I7583" s="8"/>
      <c r="J7583" s="26"/>
      <c r="K7583" s="26"/>
      <c r="L7583" s="26"/>
      <c r="M7583" s="699"/>
    </row>
    <row r="7584" spans="1:13" s="724" customFormat="1">
      <c r="A7584" s="32">
        <v>4</v>
      </c>
      <c r="B7584" s="210" t="s">
        <v>8927</v>
      </c>
      <c r="C7584" s="32" t="s">
        <v>8949</v>
      </c>
      <c r="D7584" s="32" t="s">
        <v>1808</v>
      </c>
      <c r="E7584" s="195"/>
      <c r="F7584" s="154"/>
      <c r="G7584" s="154"/>
      <c r="H7584" s="187"/>
      <c r="I7584" s="8"/>
      <c r="J7584" s="26"/>
      <c r="K7584" s="26"/>
      <c r="L7584" s="26"/>
      <c r="M7584" s="699"/>
    </row>
    <row r="7585" spans="1:14" s="724" customFormat="1">
      <c r="A7585" s="32">
        <v>5</v>
      </c>
      <c r="B7585" s="210" t="s">
        <v>8928</v>
      </c>
      <c r="C7585" s="32" t="s">
        <v>8929</v>
      </c>
      <c r="D7585" s="32" t="s">
        <v>1808</v>
      </c>
      <c r="E7585" s="195"/>
      <c r="F7585" s="154"/>
      <c r="G7585" s="154"/>
      <c r="H7585" s="187"/>
      <c r="I7585" s="8"/>
      <c r="J7585" s="26"/>
      <c r="K7585" s="26"/>
      <c r="L7585" s="26"/>
      <c r="M7585" s="699"/>
    </row>
    <row r="7586" spans="1:14" s="724" customFormat="1">
      <c r="A7586" s="32">
        <v>6</v>
      </c>
      <c r="B7586" s="210" t="s">
        <v>8930</v>
      </c>
      <c r="C7586" s="32" t="s">
        <v>8950</v>
      </c>
      <c r="D7586" s="32" t="s">
        <v>1808</v>
      </c>
      <c r="E7586" s="195">
        <f>+F7586+G7586+H7586</f>
        <v>2</v>
      </c>
      <c r="F7586" s="154">
        <v>2</v>
      </c>
      <c r="G7586" s="154"/>
      <c r="H7586" s="187"/>
      <c r="I7586" s="8"/>
      <c r="J7586" s="26"/>
      <c r="K7586" s="26"/>
      <c r="L7586" s="26"/>
      <c r="M7586" s="699"/>
    </row>
    <row r="7587" spans="1:14" s="724" customFormat="1">
      <c r="A7587" s="32">
        <v>7</v>
      </c>
      <c r="B7587" s="210" t="s">
        <v>8931</v>
      </c>
      <c r="C7587" s="32" t="s">
        <v>8951</v>
      </c>
      <c r="D7587" s="32" t="s">
        <v>1808</v>
      </c>
      <c r="E7587" s="195">
        <f>+F7587+G7587+H7587</f>
        <v>2</v>
      </c>
      <c r="F7587" s="154">
        <v>2</v>
      </c>
      <c r="G7587" s="154"/>
      <c r="H7587" s="187"/>
      <c r="I7587" s="8"/>
      <c r="J7587" s="26"/>
      <c r="K7587" s="26"/>
      <c r="L7587" s="26"/>
      <c r="M7587" s="699"/>
    </row>
    <row r="7588" spans="1:14" s="724" customFormat="1">
      <c r="A7588" s="32">
        <v>8</v>
      </c>
      <c r="B7588" s="210" t="s">
        <v>8932</v>
      </c>
      <c r="C7588" s="32" t="s">
        <v>8952</v>
      </c>
      <c r="D7588" s="32" t="s">
        <v>1808</v>
      </c>
      <c r="E7588" s="195"/>
      <c r="F7588" s="154"/>
      <c r="G7588" s="154"/>
      <c r="H7588" s="187"/>
      <c r="I7588" s="8"/>
      <c r="J7588" s="26"/>
      <c r="K7588" s="26"/>
      <c r="L7588" s="26"/>
      <c r="M7588" s="699"/>
    </row>
    <row r="7589" spans="1:14" s="724" customFormat="1" ht="46.5">
      <c r="A7589" s="32">
        <v>9</v>
      </c>
      <c r="B7589" s="210" t="s">
        <v>9084</v>
      </c>
      <c r="C7589" s="32" t="s">
        <v>9085</v>
      </c>
      <c r="D7589" s="32" t="s">
        <v>1808</v>
      </c>
      <c r="E7589" s="195"/>
      <c r="F7589" s="154"/>
      <c r="G7589" s="154"/>
      <c r="H7589" s="187"/>
      <c r="I7589" s="8"/>
      <c r="J7589" s="26"/>
      <c r="K7589" s="26"/>
      <c r="L7589" s="26"/>
      <c r="M7589" s="699"/>
    </row>
    <row r="7590" spans="1:14" s="724" customFormat="1" ht="46.5">
      <c r="A7590" s="32">
        <v>10</v>
      </c>
      <c r="B7590" s="210" t="s">
        <v>8933</v>
      </c>
      <c r="C7590" s="32" t="s">
        <v>8953</v>
      </c>
      <c r="D7590" s="32" t="s">
        <v>1808</v>
      </c>
      <c r="E7590" s="195"/>
      <c r="F7590" s="154"/>
      <c r="G7590" s="154"/>
      <c r="H7590" s="187"/>
      <c r="I7590" s="8"/>
      <c r="J7590" s="26"/>
      <c r="K7590" s="26"/>
      <c r="L7590" s="26"/>
      <c r="M7590" s="699"/>
    </row>
    <row r="7591" spans="1:14" s="724" customFormat="1">
      <c r="A7591" s="32">
        <v>11</v>
      </c>
      <c r="B7591" s="210" t="s">
        <v>8934</v>
      </c>
      <c r="C7591" s="32" t="s">
        <v>8954</v>
      </c>
      <c r="D7591" s="32" t="s">
        <v>1808</v>
      </c>
      <c r="E7591" s="195"/>
      <c r="F7591" s="154"/>
      <c r="G7591" s="154"/>
      <c r="H7591" s="187"/>
      <c r="I7591" s="8"/>
      <c r="J7591" s="26"/>
      <c r="K7591" s="26"/>
      <c r="L7591" s="26"/>
      <c r="M7591" s="699"/>
    </row>
    <row r="7592" spans="1:14" s="724" customFormat="1">
      <c r="A7592" s="32">
        <v>12</v>
      </c>
      <c r="B7592" s="210" t="s">
        <v>8935</v>
      </c>
      <c r="C7592" s="32" t="s">
        <v>8936</v>
      </c>
      <c r="D7592" s="32" t="s">
        <v>1808</v>
      </c>
      <c r="E7592" s="195"/>
      <c r="F7592" s="154"/>
      <c r="G7592" s="154"/>
      <c r="H7592" s="187"/>
      <c r="I7592" s="8"/>
      <c r="J7592" s="26"/>
      <c r="K7592" s="26"/>
      <c r="L7592" s="26"/>
      <c r="M7592" s="699"/>
    </row>
    <row r="7593" spans="1:14" s="724" customFormat="1">
      <c r="A7593" s="32">
        <v>13</v>
      </c>
      <c r="B7593" s="210" t="s">
        <v>8937</v>
      </c>
      <c r="C7593" s="32" t="s">
        <v>8938</v>
      </c>
      <c r="D7593" s="32" t="s">
        <v>1808</v>
      </c>
      <c r="E7593" s="195"/>
      <c r="F7593" s="154"/>
      <c r="G7593" s="154"/>
      <c r="H7593" s="187"/>
      <c r="I7593" s="8"/>
      <c r="J7593" s="26"/>
      <c r="K7593" s="26"/>
      <c r="L7593" s="26"/>
      <c r="M7593" s="699"/>
    </row>
    <row r="7594" spans="1:14" s="724" customFormat="1">
      <c r="A7594" s="32">
        <v>14</v>
      </c>
      <c r="B7594" s="210" t="s">
        <v>8955</v>
      </c>
      <c r="C7594" s="32" t="s">
        <v>8956</v>
      </c>
      <c r="D7594" s="32" t="s">
        <v>2037</v>
      </c>
      <c r="E7594" s="195"/>
      <c r="F7594" s="154"/>
      <c r="G7594" s="154"/>
      <c r="H7594" s="187"/>
      <c r="I7594" s="8"/>
      <c r="J7594" s="26"/>
      <c r="K7594" s="26"/>
      <c r="L7594" s="26"/>
      <c r="M7594" s="699"/>
    </row>
    <row r="7595" spans="1:14" s="724" customFormat="1" ht="28.5" customHeight="1">
      <c r="A7595" s="636"/>
      <c r="B7595" s="894" t="s">
        <v>9128</v>
      </c>
      <c r="C7595" s="895"/>
      <c r="D7595" s="895"/>
      <c r="E7595" s="895"/>
      <c r="F7595" s="895"/>
      <c r="G7595" s="895"/>
      <c r="H7595" s="895"/>
    </row>
    <row r="7596" spans="1:14" s="724" customFormat="1" ht="46.5">
      <c r="A7596" s="163">
        <v>1</v>
      </c>
      <c r="B7596" s="718" t="s">
        <v>9088</v>
      </c>
      <c r="C7596" s="122" t="s">
        <v>9089</v>
      </c>
      <c r="D7596" s="439" t="s">
        <v>1808</v>
      </c>
      <c r="E7596" s="195">
        <f>+F7596+G7596+H7596</f>
        <v>1</v>
      </c>
      <c r="F7596" s="163"/>
      <c r="G7596" s="187">
        <v>1</v>
      </c>
      <c r="H7596" s="163"/>
      <c r="I7596" s="8"/>
      <c r="J7596" s="8"/>
      <c r="K7596" s="8"/>
      <c r="L7596" s="8"/>
      <c r="M7596" s="8"/>
      <c r="N7596" s="8"/>
    </row>
    <row r="7597" spans="1:14" s="724" customFormat="1">
      <c r="A7597" s="163">
        <v>2</v>
      </c>
      <c r="B7597" s="718" t="s">
        <v>9090</v>
      </c>
      <c r="C7597" s="122" t="s">
        <v>9091</v>
      </c>
      <c r="D7597" s="439" t="s">
        <v>1808</v>
      </c>
      <c r="E7597" s="195"/>
      <c r="F7597" s="163"/>
      <c r="G7597" s="187"/>
      <c r="H7597" s="163"/>
      <c r="I7597" s="8"/>
      <c r="J7597" s="8"/>
      <c r="K7597" s="8"/>
      <c r="L7597" s="8"/>
      <c r="M7597" s="8"/>
      <c r="N7597" s="8"/>
    </row>
    <row r="7598" spans="1:14" s="724" customFormat="1">
      <c r="A7598" s="163">
        <v>3</v>
      </c>
      <c r="B7598" s="718" t="s">
        <v>9092</v>
      </c>
      <c r="C7598" s="122" t="s">
        <v>9093</v>
      </c>
      <c r="D7598" s="439" t="s">
        <v>1808</v>
      </c>
      <c r="E7598" s="195"/>
      <c r="F7598" s="163"/>
      <c r="G7598" s="187"/>
      <c r="H7598" s="163"/>
      <c r="I7598" s="8"/>
      <c r="J7598" s="8"/>
      <c r="K7598" s="8"/>
      <c r="L7598" s="8"/>
      <c r="M7598" s="8"/>
      <c r="N7598" s="8"/>
    </row>
    <row r="7599" spans="1:14" s="724" customFormat="1">
      <c r="A7599" s="163">
        <v>4</v>
      </c>
      <c r="B7599" s="718" t="s">
        <v>9094</v>
      </c>
      <c r="C7599" s="122" t="s">
        <v>9095</v>
      </c>
      <c r="D7599" s="439" t="s">
        <v>1808</v>
      </c>
      <c r="E7599" s="195"/>
      <c r="F7599" s="163"/>
      <c r="G7599" s="187"/>
      <c r="H7599" s="163"/>
      <c r="I7599" s="8"/>
      <c r="J7599" s="8"/>
      <c r="K7599" s="8"/>
      <c r="L7599" s="8"/>
      <c r="M7599" s="8"/>
      <c r="N7599" s="8"/>
    </row>
    <row r="7600" spans="1:14" s="724" customFormat="1">
      <c r="A7600" s="163">
        <v>5</v>
      </c>
      <c r="B7600" s="718" t="s">
        <v>9096</v>
      </c>
      <c r="C7600" s="122" t="s">
        <v>9097</v>
      </c>
      <c r="D7600" s="439" t="s">
        <v>1808</v>
      </c>
      <c r="E7600" s="195">
        <f>+F7600+G7600+H7600</f>
        <v>0</v>
      </c>
      <c r="F7600" s="163"/>
      <c r="G7600" s="163"/>
      <c r="H7600" s="163"/>
    </row>
    <row r="7601" spans="1:8" s="724" customFormat="1">
      <c r="A7601" s="163">
        <v>6</v>
      </c>
      <c r="B7601" s="718" t="s">
        <v>9098</v>
      </c>
      <c r="C7601" s="122" t="s">
        <v>9097</v>
      </c>
      <c r="D7601" s="439" t="s">
        <v>1808</v>
      </c>
      <c r="E7601" s="195">
        <f>+F7601+G7601+H7601</f>
        <v>0</v>
      </c>
      <c r="F7601" s="163"/>
      <c r="G7601" s="163"/>
      <c r="H7601" s="163"/>
    </row>
    <row r="7602" spans="1:8" s="724" customFormat="1" ht="46.5">
      <c r="A7602" s="163">
        <v>7</v>
      </c>
      <c r="B7602" s="718" t="s">
        <v>9099</v>
      </c>
      <c r="C7602" s="122" t="s">
        <v>8941</v>
      </c>
      <c r="D7602" s="439" t="s">
        <v>1808</v>
      </c>
      <c r="E7602" s="195"/>
      <c r="F7602" s="163"/>
      <c r="G7602" s="163"/>
      <c r="H7602" s="163"/>
    </row>
    <row r="7603" spans="1:8" s="724" customFormat="1">
      <c r="A7603" s="163">
        <v>8</v>
      </c>
      <c r="B7603" s="718" t="s">
        <v>9100</v>
      </c>
      <c r="C7603" s="122" t="s">
        <v>9097</v>
      </c>
      <c r="D7603" s="439" t="s">
        <v>1808</v>
      </c>
      <c r="E7603" s="195">
        <f>+F7603+G7603+H7603</f>
        <v>0</v>
      </c>
      <c r="F7603" s="163"/>
      <c r="G7603" s="163"/>
      <c r="H7603" s="163"/>
    </row>
    <row r="7604" spans="1:8" s="724" customFormat="1">
      <c r="A7604" s="163">
        <v>9</v>
      </c>
      <c r="B7604" s="718" t="s">
        <v>9101</v>
      </c>
      <c r="C7604" s="122" t="s">
        <v>9097</v>
      </c>
      <c r="D7604" s="439" t="s">
        <v>1808</v>
      </c>
      <c r="E7604" s="195"/>
      <c r="F7604" s="163"/>
      <c r="G7604" s="163"/>
      <c r="H7604" s="163"/>
    </row>
    <row r="7605" spans="1:8" s="724" customFormat="1">
      <c r="A7605" s="163">
        <v>10</v>
      </c>
      <c r="B7605" s="718" t="s">
        <v>9102</v>
      </c>
      <c r="C7605" s="122" t="s">
        <v>9103</v>
      </c>
      <c r="D7605" s="439" t="s">
        <v>1808</v>
      </c>
      <c r="E7605" s="195">
        <f t="shared" ref="E7605:E7615" si="471">+F7605+G7605+H7605</f>
        <v>1</v>
      </c>
      <c r="F7605" s="163"/>
      <c r="G7605" s="187">
        <v>1</v>
      </c>
      <c r="H7605" s="163"/>
    </row>
    <row r="7606" spans="1:8" s="724" customFormat="1">
      <c r="A7606" s="163">
        <v>11</v>
      </c>
      <c r="B7606" s="718" t="s">
        <v>9104</v>
      </c>
      <c r="C7606" s="122" t="s">
        <v>8940</v>
      </c>
      <c r="D7606" s="439" t="s">
        <v>1808</v>
      </c>
      <c r="E7606" s="195">
        <f t="shared" si="471"/>
        <v>2</v>
      </c>
      <c r="F7606" s="187">
        <v>2</v>
      </c>
      <c r="G7606" s="163"/>
      <c r="H7606" s="163"/>
    </row>
    <row r="7607" spans="1:8" s="724" customFormat="1">
      <c r="A7607" s="163">
        <v>12</v>
      </c>
      <c r="B7607" s="718" t="s">
        <v>9105</v>
      </c>
      <c r="C7607" s="122" t="s">
        <v>9097</v>
      </c>
      <c r="D7607" s="439" t="s">
        <v>1808</v>
      </c>
      <c r="E7607" s="195">
        <f t="shared" si="471"/>
        <v>1</v>
      </c>
      <c r="F7607" s="187">
        <v>1</v>
      </c>
      <c r="G7607" s="163"/>
      <c r="H7607" s="163"/>
    </row>
    <row r="7608" spans="1:8" s="724" customFormat="1">
      <c r="A7608" s="163">
        <v>13</v>
      </c>
      <c r="B7608" s="718" t="s">
        <v>9106</v>
      </c>
      <c r="C7608" s="122" t="s">
        <v>9097</v>
      </c>
      <c r="D7608" s="439" t="s">
        <v>1808</v>
      </c>
      <c r="E7608" s="195">
        <f t="shared" si="471"/>
        <v>2</v>
      </c>
      <c r="F7608" s="187">
        <v>2</v>
      </c>
      <c r="G7608" s="163"/>
      <c r="H7608" s="163"/>
    </row>
    <row r="7609" spans="1:8" s="724" customFormat="1" ht="46.5">
      <c r="A7609" s="163">
        <v>14</v>
      </c>
      <c r="B7609" s="718" t="s">
        <v>9107</v>
      </c>
      <c r="C7609" s="122" t="s">
        <v>9108</v>
      </c>
      <c r="D7609" s="439" t="s">
        <v>1808</v>
      </c>
      <c r="E7609" s="195">
        <f t="shared" si="471"/>
        <v>0</v>
      </c>
      <c r="F7609" s="163"/>
      <c r="G7609" s="163"/>
      <c r="H7609" s="163"/>
    </row>
    <row r="7610" spans="1:8" s="724" customFormat="1">
      <c r="A7610" s="163">
        <v>15</v>
      </c>
      <c r="B7610" s="718" t="s">
        <v>9109</v>
      </c>
      <c r="C7610" s="122" t="s">
        <v>9097</v>
      </c>
      <c r="D7610" s="439" t="s">
        <v>1808</v>
      </c>
      <c r="E7610" s="195">
        <f t="shared" si="471"/>
        <v>1</v>
      </c>
      <c r="F7610" s="163">
        <v>1</v>
      </c>
      <c r="G7610" s="163"/>
      <c r="H7610" s="163"/>
    </row>
    <row r="7611" spans="1:8" s="724" customFormat="1">
      <c r="A7611" s="163">
        <v>16</v>
      </c>
      <c r="B7611" s="718" t="s">
        <v>9110</v>
      </c>
      <c r="C7611" s="122" t="s">
        <v>9111</v>
      </c>
      <c r="D7611" s="439" t="s">
        <v>1808</v>
      </c>
      <c r="E7611" s="195">
        <f t="shared" si="471"/>
        <v>1</v>
      </c>
      <c r="F7611" s="187">
        <v>1</v>
      </c>
      <c r="G7611" s="163"/>
      <c r="H7611" s="163"/>
    </row>
    <row r="7612" spans="1:8" s="724" customFormat="1">
      <c r="A7612" s="163">
        <v>17</v>
      </c>
      <c r="B7612" s="718" t="s">
        <v>9112</v>
      </c>
      <c r="C7612" s="122" t="s">
        <v>8939</v>
      </c>
      <c r="D7612" s="439" t="s">
        <v>1808</v>
      </c>
      <c r="E7612" s="195">
        <f t="shared" si="471"/>
        <v>0</v>
      </c>
      <c r="F7612" s="163"/>
      <c r="G7612" s="163"/>
      <c r="H7612" s="163"/>
    </row>
    <row r="7613" spans="1:8" s="724" customFormat="1">
      <c r="A7613" s="163">
        <v>18</v>
      </c>
      <c r="B7613" s="718" t="s">
        <v>9113</v>
      </c>
      <c r="C7613" s="122" t="s">
        <v>9114</v>
      </c>
      <c r="D7613" s="439" t="s">
        <v>1808</v>
      </c>
      <c r="E7613" s="195">
        <f t="shared" si="471"/>
        <v>0</v>
      </c>
      <c r="F7613" s="163"/>
      <c r="G7613" s="163"/>
      <c r="H7613" s="163"/>
    </row>
    <row r="7614" spans="1:8" s="724" customFormat="1" ht="46.5">
      <c r="A7614" s="163">
        <v>19</v>
      </c>
      <c r="B7614" s="718" t="s">
        <v>9115</v>
      </c>
      <c r="C7614" s="122" t="s">
        <v>9116</v>
      </c>
      <c r="D7614" s="439" t="s">
        <v>1808</v>
      </c>
      <c r="E7614" s="195">
        <f t="shared" si="471"/>
        <v>2</v>
      </c>
      <c r="F7614" s="187">
        <v>2</v>
      </c>
      <c r="G7614" s="163"/>
      <c r="H7614" s="163"/>
    </row>
    <row r="7615" spans="1:8" s="724" customFormat="1" ht="46.5">
      <c r="A7615" s="163">
        <v>20</v>
      </c>
      <c r="B7615" s="718" t="s">
        <v>9117</v>
      </c>
      <c r="C7615" s="122" t="s">
        <v>9118</v>
      </c>
      <c r="D7615" s="439" t="s">
        <v>1808</v>
      </c>
      <c r="E7615" s="195">
        <f t="shared" si="471"/>
        <v>0</v>
      </c>
      <c r="F7615" s="163"/>
      <c r="G7615" s="163"/>
      <c r="H7615" s="163"/>
    </row>
    <row r="7616" spans="1:8" s="724" customFormat="1" ht="46.5">
      <c r="A7616" s="163">
        <v>21</v>
      </c>
      <c r="B7616" s="718" t="s">
        <v>9119</v>
      </c>
      <c r="C7616" s="122" t="s">
        <v>9118</v>
      </c>
      <c r="D7616" s="439" t="s">
        <v>1808</v>
      </c>
      <c r="E7616" s="195"/>
      <c r="F7616" s="163"/>
      <c r="G7616" s="163"/>
      <c r="H7616" s="163"/>
    </row>
    <row r="7617" spans="1:9" s="724" customFormat="1">
      <c r="A7617" s="163">
        <v>22</v>
      </c>
      <c r="B7617" s="718" t="s">
        <v>9120</v>
      </c>
      <c r="C7617" s="122" t="s">
        <v>9121</v>
      </c>
      <c r="D7617" s="439" t="s">
        <v>1808</v>
      </c>
      <c r="E7617" s="195">
        <f>+F7617+G7617+H7617</f>
        <v>0</v>
      </c>
      <c r="F7617" s="163"/>
      <c r="G7617" s="163"/>
      <c r="H7617" s="163"/>
    </row>
    <row r="7618" spans="1:9" s="724" customFormat="1" ht="46.5">
      <c r="A7618" s="163">
        <v>23</v>
      </c>
      <c r="B7618" s="141" t="s">
        <v>9122</v>
      </c>
      <c r="C7618" s="122" t="s">
        <v>9123</v>
      </c>
      <c r="D7618" s="439" t="s">
        <v>1808</v>
      </c>
      <c r="E7618" s="195">
        <f>+F7618+G7618+H7618</f>
        <v>0</v>
      </c>
      <c r="F7618" s="163"/>
      <c r="G7618" s="163"/>
      <c r="H7618" s="163"/>
    </row>
    <row r="7619" spans="1:9" s="724" customFormat="1">
      <c r="A7619" s="163">
        <v>24</v>
      </c>
      <c r="B7619" s="141" t="s">
        <v>9143</v>
      </c>
      <c r="C7619" s="122"/>
      <c r="D7619" s="439" t="s">
        <v>1808</v>
      </c>
      <c r="E7619" s="195">
        <f>+F7619+G7619+H7619</f>
        <v>3</v>
      </c>
      <c r="F7619" s="163"/>
      <c r="G7619" s="163">
        <v>2</v>
      </c>
      <c r="H7619" s="163">
        <v>1</v>
      </c>
    </row>
    <row r="7620" spans="1:9" s="724" customFormat="1" ht="28.5" customHeight="1">
      <c r="A7620" s="636"/>
      <c r="B7620" s="894" t="s">
        <v>9145</v>
      </c>
      <c r="C7620" s="895"/>
      <c r="D7620" s="895"/>
      <c r="E7620" s="895"/>
      <c r="F7620" s="895"/>
      <c r="G7620" s="895"/>
      <c r="H7620" s="895"/>
    </row>
    <row r="7621" spans="1:9" s="724" customFormat="1">
      <c r="A7621" s="163">
        <v>1</v>
      </c>
      <c r="B7621" s="718" t="s">
        <v>9135</v>
      </c>
      <c r="C7621" s="122"/>
      <c r="D7621" s="439" t="s">
        <v>1808</v>
      </c>
      <c r="E7621" s="195">
        <f t="shared" ref="E7621:E7626" si="472">+F7621+G7621+H7621</f>
        <v>0</v>
      </c>
      <c r="F7621" s="163"/>
      <c r="G7621" s="163"/>
      <c r="H7621" s="163"/>
    </row>
    <row r="7622" spans="1:9" s="724" customFormat="1" ht="46.5">
      <c r="A7622" s="163">
        <v>2</v>
      </c>
      <c r="B7622" s="718" t="s">
        <v>9129</v>
      </c>
      <c r="C7622" s="122"/>
      <c r="D7622" s="439" t="s">
        <v>1808</v>
      </c>
      <c r="E7622" s="195">
        <f t="shared" si="472"/>
        <v>0</v>
      </c>
      <c r="F7622" s="163"/>
      <c r="G7622" s="163"/>
      <c r="H7622" s="163"/>
    </row>
    <row r="7623" spans="1:9" s="724" customFormat="1" ht="46.5">
      <c r="A7623" s="163">
        <v>3</v>
      </c>
      <c r="B7623" s="718" t="s">
        <v>9130</v>
      </c>
      <c r="C7623" s="122"/>
      <c r="D7623" s="439" t="s">
        <v>1808</v>
      </c>
      <c r="E7623" s="195">
        <f t="shared" si="472"/>
        <v>0</v>
      </c>
      <c r="F7623" s="163"/>
      <c r="G7623" s="163"/>
      <c r="H7623" s="163"/>
    </row>
    <row r="7624" spans="1:9" s="724" customFormat="1">
      <c r="A7624" s="163">
        <v>4</v>
      </c>
      <c r="B7624" s="718" t="s">
        <v>9131</v>
      </c>
      <c r="C7624" s="122" t="s">
        <v>9136</v>
      </c>
      <c r="D7624" s="439" t="s">
        <v>1808</v>
      </c>
      <c r="E7624" s="195">
        <f t="shared" si="472"/>
        <v>0</v>
      </c>
      <c r="F7624" s="163"/>
      <c r="G7624" s="163"/>
      <c r="H7624" s="163"/>
    </row>
    <row r="7625" spans="1:9" s="724" customFormat="1">
      <c r="A7625" s="163">
        <v>5</v>
      </c>
      <c r="B7625" s="718" t="s">
        <v>9132</v>
      </c>
      <c r="C7625" s="122" t="s">
        <v>9133</v>
      </c>
      <c r="D7625" s="439" t="s">
        <v>1808</v>
      </c>
      <c r="E7625" s="195">
        <f t="shared" si="472"/>
        <v>0</v>
      </c>
      <c r="F7625" s="163"/>
      <c r="G7625" s="163"/>
      <c r="H7625" s="163"/>
    </row>
    <row r="7626" spans="1:9" s="724" customFormat="1">
      <c r="A7626" s="163">
        <v>6</v>
      </c>
      <c r="B7626" s="718" t="s">
        <v>9132</v>
      </c>
      <c r="C7626" s="122" t="s">
        <v>9134</v>
      </c>
      <c r="D7626" s="439" t="s">
        <v>1808</v>
      </c>
      <c r="E7626" s="195">
        <f t="shared" si="472"/>
        <v>0</v>
      </c>
      <c r="F7626" s="163"/>
      <c r="G7626" s="163"/>
      <c r="H7626" s="163"/>
    </row>
    <row r="7627" spans="1:9" s="30" customFormat="1" ht="28.5" customHeight="1">
      <c r="A7627" s="636"/>
      <c r="B7627" s="894" t="s">
        <v>9146</v>
      </c>
      <c r="C7627" s="895"/>
      <c r="D7627" s="895"/>
      <c r="E7627" s="895"/>
      <c r="F7627" s="895"/>
      <c r="G7627" s="895"/>
      <c r="H7627" s="895"/>
      <c r="I7627" s="29"/>
    </row>
    <row r="7628" spans="1:9" s="639" customFormat="1" ht="46.5">
      <c r="A7628" s="127">
        <v>1</v>
      </c>
      <c r="B7628" s="538" t="s">
        <v>8905</v>
      </c>
      <c r="C7628" s="120"/>
      <c r="D7628" s="120" t="s">
        <v>1808</v>
      </c>
      <c r="E7628" s="195">
        <f t="shared" ref="E7628:E7634" si="473">+F7628+G7628+H7628</f>
        <v>0</v>
      </c>
      <c r="F7628" s="638"/>
      <c r="G7628" s="638"/>
      <c r="H7628" s="638"/>
    </row>
    <row r="7629" spans="1:9" s="637" customFormat="1" ht="46.5">
      <c r="A7629" s="120">
        <v>2</v>
      </c>
      <c r="B7629" s="538" t="s">
        <v>8906</v>
      </c>
      <c r="C7629" s="120"/>
      <c r="D7629" s="120" t="s">
        <v>1808</v>
      </c>
      <c r="E7629" s="195">
        <f t="shared" si="473"/>
        <v>0</v>
      </c>
      <c r="F7629" s="638"/>
      <c r="G7629" s="638"/>
      <c r="H7629" s="638"/>
    </row>
    <row r="7630" spans="1:9" s="637" customFormat="1" ht="46.5">
      <c r="A7630" s="127">
        <v>3</v>
      </c>
      <c r="B7630" s="538" t="s">
        <v>8907</v>
      </c>
      <c r="C7630" s="120"/>
      <c r="D7630" s="120" t="s">
        <v>1808</v>
      </c>
      <c r="E7630" s="195">
        <f t="shared" si="473"/>
        <v>0</v>
      </c>
      <c r="F7630" s="638"/>
      <c r="G7630" s="638"/>
      <c r="H7630" s="638"/>
    </row>
    <row r="7631" spans="1:9" s="637" customFormat="1">
      <c r="A7631" s="127">
        <v>4</v>
      </c>
      <c r="B7631" s="538" t="s">
        <v>8908</v>
      </c>
      <c r="C7631" s="120"/>
      <c r="D7631" s="120" t="s">
        <v>1808</v>
      </c>
      <c r="E7631" s="195">
        <f t="shared" si="473"/>
        <v>0</v>
      </c>
      <c r="F7631" s="638"/>
      <c r="G7631" s="638"/>
      <c r="H7631" s="638"/>
    </row>
    <row r="7632" spans="1:9" s="637" customFormat="1">
      <c r="A7632" s="120">
        <v>5</v>
      </c>
      <c r="B7632" s="538" t="s">
        <v>8909</v>
      </c>
      <c r="C7632" s="120"/>
      <c r="D7632" s="120" t="s">
        <v>1808</v>
      </c>
      <c r="E7632" s="195">
        <f t="shared" si="473"/>
        <v>0</v>
      </c>
      <c r="F7632" s="638"/>
      <c r="G7632" s="638"/>
      <c r="H7632" s="638"/>
    </row>
    <row r="7633" spans="1:8" s="637" customFormat="1">
      <c r="A7633" s="127">
        <v>6</v>
      </c>
      <c r="B7633" s="538" t="s">
        <v>8910</v>
      </c>
      <c r="C7633" s="120"/>
      <c r="D7633" s="120" t="s">
        <v>1808</v>
      </c>
      <c r="E7633" s="195">
        <f t="shared" si="473"/>
        <v>0</v>
      </c>
      <c r="F7633" s="638"/>
      <c r="G7633" s="638"/>
      <c r="H7633" s="638"/>
    </row>
    <row r="7634" spans="1:8" s="637" customFormat="1">
      <c r="A7634" s="127">
        <v>7</v>
      </c>
      <c r="B7634" s="538" t="s">
        <v>8911</v>
      </c>
      <c r="C7634" s="120"/>
      <c r="D7634" s="120" t="s">
        <v>1808</v>
      </c>
      <c r="E7634" s="195">
        <f t="shared" si="473"/>
        <v>0</v>
      </c>
      <c r="F7634" s="638"/>
      <c r="G7634" s="638"/>
      <c r="H7634" s="638"/>
    </row>
    <row r="7635" spans="1:8" s="724" customFormat="1">
      <c r="B7635" s="21"/>
      <c r="C7635" s="725"/>
      <c r="D7635" s="725"/>
      <c r="E7635" s="725"/>
    </row>
    <row r="7637" spans="1:8" s="304" customFormat="1">
      <c r="B7637" s="504" t="s">
        <v>9074</v>
      </c>
      <c r="D7637" s="726"/>
    </row>
    <row r="7638" spans="1:8" s="304" customFormat="1">
      <c r="B7638" s="19"/>
      <c r="C7638" s="891" t="s">
        <v>9076</v>
      </c>
      <c r="D7638" s="891"/>
    </row>
    <row r="7639" spans="1:8" s="304" customFormat="1">
      <c r="B7639" s="19"/>
      <c r="C7639" s="728"/>
      <c r="D7639" s="729"/>
    </row>
    <row r="7640" spans="1:8" s="304" customFormat="1">
      <c r="B7640" s="504" t="s">
        <v>9075</v>
      </c>
      <c r="D7640" s="726"/>
    </row>
    <row r="7641" spans="1:8" s="304" customFormat="1">
      <c r="B7641" s="19"/>
      <c r="C7641" s="891" t="s">
        <v>9078</v>
      </c>
      <c r="D7641" s="891"/>
    </row>
    <row r="7642" spans="1:8" s="304" customFormat="1">
      <c r="B7642" s="19"/>
      <c r="C7642" s="728"/>
      <c r="D7642" s="729"/>
    </row>
    <row r="7643" spans="1:8" s="304" customFormat="1">
      <c r="B7643" s="19"/>
      <c r="C7643" s="897" t="s">
        <v>9079</v>
      </c>
      <c r="D7643" s="897"/>
    </row>
    <row r="7644" spans="1:8" s="304" customFormat="1">
      <c r="B7644" s="19"/>
      <c r="C7644" s="730"/>
      <c r="D7644" s="731"/>
    </row>
    <row r="7645" spans="1:8" s="304" customFormat="1">
      <c r="B7645" s="19"/>
      <c r="C7645" s="891" t="s">
        <v>9080</v>
      </c>
      <c r="D7645" s="891"/>
    </row>
    <row r="7646" spans="1:8" s="304" customFormat="1">
      <c r="B7646" s="19"/>
      <c r="D7646" s="726"/>
    </row>
    <row r="7647" spans="1:8" s="304" customFormat="1">
      <c r="B7647" s="19"/>
      <c r="C7647" s="891" t="s">
        <v>9081</v>
      </c>
      <c r="D7647" s="891"/>
    </row>
    <row r="7648" spans="1:8" s="304" customFormat="1">
      <c r="B7648" s="19"/>
      <c r="C7648" s="728"/>
      <c r="D7648" s="729"/>
    </row>
    <row r="7649" spans="2:4" s="304" customFormat="1">
      <c r="B7649" s="19"/>
      <c r="C7649" s="891" t="s">
        <v>9082</v>
      </c>
      <c r="D7649" s="891"/>
    </row>
  </sheetData>
  <autoFilter ref="A15:I5386"/>
  <mergeCells count="469">
    <mergeCell ref="B6223:H6223"/>
    <mergeCell ref="A6670:A6674"/>
    <mergeCell ref="B6850:H6850"/>
    <mergeCell ref="A6858:H6858"/>
    <mergeCell ref="B6505:H6505"/>
    <mergeCell ref="B6596:H6596"/>
    <mergeCell ref="B6676:H6676"/>
    <mergeCell ref="B6686:H6686"/>
    <mergeCell ref="B6689:H6689"/>
    <mergeCell ref="B6691:H6691"/>
    <mergeCell ref="A6702:H6702"/>
    <mergeCell ref="B6631:H6631"/>
    <mergeCell ref="A6640:H6640"/>
    <mergeCell ref="B6641:H6641"/>
    <mergeCell ref="B6423:H6423"/>
    <mergeCell ref="B6442:H6442"/>
    <mergeCell ref="B6451:H6451"/>
    <mergeCell ref="B6467:H6467"/>
    <mergeCell ref="B6476:H6476"/>
    <mergeCell ref="B6486:H6486"/>
    <mergeCell ref="B6494:H6494"/>
    <mergeCell ref="B6496:H6496"/>
    <mergeCell ref="A6997:H6997"/>
    <mergeCell ref="B6998:H6998"/>
    <mergeCell ref="B6703:H6703"/>
    <mergeCell ref="B6739:H6739"/>
    <mergeCell ref="B6755:H6755"/>
    <mergeCell ref="B6767:H6767"/>
    <mergeCell ref="B6785:H6785"/>
    <mergeCell ref="B6811:H6811"/>
    <mergeCell ref="B6813:H6813"/>
    <mergeCell ref="B6816:H6816"/>
    <mergeCell ref="B6842:H6842"/>
    <mergeCell ref="B6498:H6498"/>
    <mergeCell ref="B6315:H6315"/>
    <mergeCell ref="B6327:H6327"/>
    <mergeCell ref="B6346:H6346"/>
    <mergeCell ref="B6358:H6358"/>
    <mergeCell ref="B6370:H6370"/>
    <mergeCell ref="B6381:H6381"/>
    <mergeCell ref="B6392:H6392"/>
    <mergeCell ref="B6403:H6403"/>
    <mergeCell ref="B6417:H6417"/>
    <mergeCell ref="B6246:H6246"/>
    <mergeCell ref="B6247:H6247"/>
    <mergeCell ref="B6258:H6258"/>
    <mergeCell ref="B6267:H6267"/>
    <mergeCell ref="B6290:H6290"/>
    <mergeCell ref="B6304:H6304"/>
    <mergeCell ref="B6019:H6019"/>
    <mergeCell ref="B5580:H5580"/>
    <mergeCell ref="B5583:H5583"/>
    <mergeCell ref="B5587:H5587"/>
    <mergeCell ref="B5593:H5593"/>
    <mergeCell ref="B5598:H5598"/>
    <mergeCell ref="A6245:H6245"/>
    <mergeCell ref="A6050:H6050"/>
    <mergeCell ref="B6051:H6051"/>
    <mergeCell ref="B5600:H5600"/>
    <mergeCell ref="B5615:H5615"/>
    <mergeCell ref="B5625:H5625"/>
    <mergeCell ref="B5628:H5628"/>
    <mergeCell ref="B6076:H6076"/>
    <mergeCell ref="B6091:H6091"/>
    <mergeCell ref="B6140:H6140"/>
    <mergeCell ref="B6186:H6186"/>
    <mergeCell ref="B6215:H6215"/>
    <mergeCell ref="B5240:H5240"/>
    <mergeCell ref="B5298:H5298"/>
    <mergeCell ref="B5305:H5305"/>
    <mergeCell ref="B5315:H5315"/>
    <mergeCell ref="A5387:H5387"/>
    <mergeCell ref="B4914:H4914"/>
    <mergeCell ref="B4924:H4924"/>
    <mergeCell ref="B4959:H4959"/>
    <mergeCell ref="B4986:H4986"/>
    <mergeCell ref="B5004:H5004"/>
    <mergeCell ref="B5012:H5012"/>
    <mergeCell ref="B5191:H5191"/>
    <mergeCell ref="B5218:H5218"/>
    <mergeCell ref="B5224:H5224"/>
    <mergeCell ref="B4774:H4774"/>
    <mergeCell ref="B4777:H4777"/>
    <mergeCell ref="B4780:H4780"/>
    <mergeCell ref="B4797:H4797"/>
    <mergeCell ref="B4818:H4818"/>
    <mergeCell ref="B4823:H4823"/>
    <mergeCell ref="B4821:H4821"/>
    <mergeCell ref="B4833:H4833"/>
    <mergeCell ref="C4909:C4913"/>
    <mergeCell ref="B4843:H4843"/>
    <mergeCell ref="B4846:H4846"/>
    <mergeCell ref="B4866:H4866"/>
    <mergeCell ref="B4886:H4886"/>
    <mergeCell ref="B4893:H4893"/>
    <mergeCell ref="B4900:H4900"/>
    <mergeCell ref="B4908:H4908"/>
    <mergeCell ref="B4673:H4673"/>
    <mergeCell ref="B4677:H4677"/>
    <mergeCell ref="A4693:H4693"/>
    <mergeCell ref="B4695:H4695"/>
    <mergeCell ref="B4711:H4711"/>
    <mergeCell ref="B4724:H4724"/>
    <mergeCell ref="B4753:H4753"/>
    <mergeCell ref="B4762:H4762"/>
    <mergeCell ref="B4771:H4771"/>
    <mergeCell ref="B4589:H4589"/>
    <mergeCell ref="B4617:H4617"/>
    <mergeCell ref="B4622:H4622"/>
    <mergeCell ref="B4627:H4627"/>
    <mergeCell ref="B4638:H4638"/>
    <mergeCell ref="B4648:H4648"/>
    <mergeCell ref="B4654:H4654"/>
    <mergeCell ref="B4662:H4662"/>
    <mergeCell ref="B4669:H4669"/>
    <mergeCell ref="B4528:H4528"/>
    <mergeCell ref="B4530:H4530"/>
    <mergeCell ref="B4532:H4532"/>
    <mergeCell ref="B4534:H4534"/>
    <mergeCell ref="B4536:H4536"/>
    <mergeCell ref="B4538:H4538"/>
    <mergeCell ref="B4540:H4540"/>
    <mergeCell ref="B4542:H4542"/>
    <mergeCell ref="B4544:H4544"/>
    <mergeCell ref="B4482:H4482"/>
    <mergeCell ref="B4484:H4484"/>
    <mergeCell ref="B4492:H4492"/>
    <mergeCell ref="B4499:H4499"/>
    <mergeCell ref="B4511:H4511"/>
    <mergeCell ref="B4517:H4517"/>
    <mergeCell ref="B4521:H4521"/>
    <mergeCell ref="B4523:H4523"/>
    <mergeCell ref="B4526:H4526"/>
    <mergeCell ref="B2914:H2914"/>
    <mergeCell ref="B2937:H2937"/>
    <mergeCell ref="B2951:H2951"/>
    <mergeCell ref="B2969:H2969"/>
    <mergeCell ref="B2991:H2991"/>
    <mergeCell ref="B3285:H3285"/>
    <mergeCell ref="B3299:H3299"/>
    <mergeCell ref="B3340:H3340"/>
    <mergeCell ref="B3363:H3363"/>
    <mergeCell ref="B3007:H3007"/>
    <mergeCell ref="B3021:H3021"/>
    <mergeCell ref="B4368:H4368"/>
    <mergeCell ref="B4378:H4378"/>
    <mergeCell ref="B4391:H4391"/>
    <mergeCell ref="B4411:H4411"/>
    <mergeCell ref="B4428:H4428"/>
    <mergeCell ref="B4440:H4440"/>
    <mergeCell ref="B3038:H3038"/>
    <mergeCell ref="B3057:H3057"/>
    <mergeCell ref="B3373:H3373"/>
    <mergeCell ref="B3380:H3380"/>
    <mergeCell ref="B3383:H3383"/>
    <mergeCell ref="B3407:H3407"/>
    <mergeCell ref="B1471:H1471"/>
    <mergeCell ref="B1911:H1911"/>
    <mergeCell ref="B1223:H1223"/>
    <mergeCell ref="B1194:I1194"/>
    <mergeCell ref="B1228:H1228"/>
    <mergeCell ref="B1787:H1787"/>
    <mergeCell ref="B4318:H4318"/>
    <mergeCell ref="B4331:H4331"/>
    <mergeCell ref="B1599:H1599"/>
    <mergeCell ref="B3075:H3075"/>
    <mergeCell ref="B3102:H3102"/>
    <mergeCell ref="B3141:H3141"/>
    <mergeCell ref="B2563:H2563"/>
    <mergeCell ref="B2613:H2613"/>
    <mergeCell ref="B2650:H2650"/>
    <mergeCell ref="B2666:H2666"/>
    <mergeCell ref="B2752:H2752"/>
    <mergeCell ref="B3150:H3150"/>
    <mergeCell ref="B3184:H3184"/>
    <mergeCell ref="B3198:H3198"/>
    <mergeCell ref="B3237:H3237"/>
    <mergeCell ref="B3252:H3252"/>
    <mergeCell ref="B3272:H3272"/>
    <mergeCell ref="B2159:H2159"/>
    <mergeCell ref="A18:H18"/>
    <mergeCell ref="B20:H20"/>
    <mergeCell ref="B64:H64"/>
    <mergeCell ref="B116:H116"/>
    <mergeCell ref="B152:D152"/>
    <mergeCell ref="A12:H12"/>
    <mergeCell ref="B215:H215"/>
    <mergeCell ref="B576:H576"/>
    <mergeCell ref="B332:H332"/>
    <mergeCell ref="B244:H244"/>
    <mergeCell ref="B249:H249"/>
    <mergeCell ref="B256:H256"/>
    <mergeCell ref="B267:H267"/>
    <mergeCell ref="B322:H322"/>
    <mergeCell ref="B324:H324"/>
    <mergeCell ref="A14:A16"/>
    <mergeCell ref="E14:H14"/>
    <mergeCell ref="B14:B16"/>
    <mergeCell ref="C14:C16"/>
    <mergeCell ref="D14:D16"/>
    <mergeCell ref="E15:E16"/>
    <mergeCell ref="F15:H15"/>
    <mergeCell ref="B1101:I1101"/>
    <mergeCell ref="B1103:I1103"/>
    <mergeCell ref="B1112:I1112"/>
    <mergeCell ref="B936:I936"/>
    <mergeCell ref="B284:H284"/>
    <mergeCell ref="B321:H321"/>
    <mergeCell ref="B896:I896"/>
    <mergeCell ref="B754:H754"/>
    <mergeCell ref="B866:C866"/>
    <mergeCell ref="B549:B551"/>
    <mergeCell ref="B739:I739"/>
    <mergeCell ref="B746:I746"/>
    <mergeCell ref="B166:H166"/>
    <mergeCell ref="B177:H177"/>
    <mergeCell ref="B191:H191"/>
    <mergeCell ref="B206:H206"/>
    <mergeCell ref="B167:H167"/>
    <mergeCell ref="B190:H190"/>
    <mergeCell ref="B146:H146"/>
    <mergeCell ref="B19:H19"/>
    <mergeCell ref="B29:H29"/>
    <mergeCell ref="B226:C226"/>
    <mergeCell ref="B221:H221"/>
    <mergeCell ref="B227:H227"/>
    <mergeCell ref="B547:H547"/>
    <mergeCell ref="B326:H326"/>
    <mergeCell ref="B266:H266"/>
    <mergeCell ref="B513:H513"/>
    <mergeCell ref="G549:G551"/>
    <mergeCell ref="E549:E551"/>
    <mergeCell ref="B359:H359"/>
    <mergeCell ref="B432:H432"/>
    <mergeCell ref="B449:H449"/>
    <mergeCell ref="B450:H450"/>
    <mergeCell ref="B531:H531"/>
    <mergeCell ref="H549:H551"/>
    <mergeCell ref="F549:F551"/>
    <mergeCell ref="A549:A551"/>
    <mergeCell ref="D549:D551"/>
    <mergeCell ref="B560:H560"/>
    <mergeCell ref="B836:I836"/>
    <mergeCell ref="B867:I867"/>
    <mergeCell ref="B630:H630"/>
    <mergeCell ref="B916:I916"/>
    <mergeCell ref="B925:I925"/>
    <mergeCell ref="B983:I983"/>
    <mergeCell ref="B759:I759"/>
    <mergeCell ref="B789:I789"/>
    <mergeCell ref="B1142:I1142"/>
    <mergeCell ref="B1163:I1163"/>
    <mergeCell ref="B1167:I1167"/>
    <mergeCell ref="B931:I931"/>
    <mergeCell ref="B932:I932"/>
    <mergeCell ref="B963:I963"/>
    <mergeCell ref="B982:I982"/>
    <mergeCell ref="B1040:I1040"/>
    <mergeCell ref="B943:I943"/>
    <mergeCell ref="B873:I873"/>
    <mergeCell ref="B874:I874"/>
    <mergeCell ref="B1100:I1100"/>
    <mergeCell ref="B913:I913"/>
    <mergeCell ref="B880:I880"/>
    <mergeCell ref="B883:I883"/>
    <mergeCell ref="B892:I892"/>
    <mergeCell ref="B968:H968"/>
    <mergeCell ref="B973:H973"/>
    <mergeCell ref="B1015:H1015"/>
    <mergeCell ref="B991:I991"/>
    <mergeCell ref="B1029:I1029"/>
    <mergeCell ref="B1097:I1097"/>
    <mergeCell ref="B681:I681"/>
    <mergeCell ref="B687:I687"/>
    <mergeCell ref="B691:I691"/>
    <mergeCell ref="B726:I726"/>
    <mergeCell ref="B727:I727"/>
    <mergeCell ref="B728:I728"/>
    <mergeCell ref="B732:I732"/>
    <mergeCell ref="B696:I696"/>
    <mergeCell ref="B698:I698"/>
    <mergeCell ref="B709:I709"/>
    <mergeCell ref="A1470:H1470"/>
    <mergeCell ref="B1305:H1305"/>
    <mergeCell ref="B2165:H2165"/>
    <mergeCell ref="A2189:H2189"/>
    <mergeCell ref="B2816:H2816"/>
    <mergeCell ref="B2843:H2843"/>
    <mergeCell ref="B2873:H2873"/>
    <mergeCell ref="B2903:H2903"/>
    <mergeCell ref="B2190:H2190"/>
    <mergeCell ref="B2260:H2260"/>
    <mergeCell ref="B2268:H2268"/>
    <mergeCell ref="B2311:H2311"/>
    <mergeCell ref="B1905:H1905"/>
    <mergeCell ref="B1918:H1918"/>
    <mergeCell ref="B2002:H2002"/>
    <mergeCell ref="B1627:H1627"/>
    <mergeCell ref="B1663:H1663"/>
    <mergeCell ref="B1708:H1708"/>
    <mergeCell ref="B1724:H1724"/>
    <mergeCell ref="B1487:H1487"/>
    <mergeCell ref="B1525:H1525"/>
    <mergeCell ref="B1461:H1461"/>
    <mergeCell ref="B2106:H2106"/>
    <mergeCell ref="B1768:H1768"/>
    <mergeCell ref="B1123:I1123"/>
    <mergeCell ref="B1125:I1125"/>
    <mergeCell ref="B1127:I1127"/>
    <mergeCell ref="B1221:H1221"/>
    <mergeCell ref="B1139:H1139"/>
    <mergeCell ref="B1457:H1457"/>
    <mergeCell ref="B1324:H1324"/>
    <mergeCell ref="B1330:H1330"/>
    <mergeCell ref="B1332:H1332"/>
    <mergeCell ref="B1434:H1434"/>
    <mergeCell ref="B1323:H1323"/>
    <mergeCell ref="B1440:H1440"/>
    <mergeCell ref="B3673:H3673"/>
    <mergeCell ref="B3679:H3679"/>
    <mergeCell ref="B3420:H3420"/>
    <mergeCell ref="B3440:H3440"/>
    <mergeCell ref="B3460:H3460"/>
    <mergeCell ref="B3473:H3473"/>
    <mergeCell ref="B3486:H3486"/>
    <mergeCell ref="B3496:H3496"/>
    <mergeCell ref="B3509:H3509"/>
    <mergeCell ref="B3516:H3516"/>
    <mergeCell ref="B3523:H3523"/>
    <mergeCell ref="B4471:H4471"/>
    <mergeCell ref="B4474:H4474"/>
    <mergeCell ref="B4478:H4478"/>
    <mergeCell ref="B4480:H4480"/>
    <mergeCell ref="B3535:H3535"/>
    <mergeCell ref="B3546:H3546"/>
    <mergeCell ref="B3552:H3552"/>
    <mergeCell ref="B3558:H3558"/>
    <mergeCell ref="B3685:H3685"/>
    <mergeCell ref="B3693:H3693"/>
    <mergeCell ref="B3697:H3697"/>
    <mergeCell ref="B3567:H3567"/>
    <mergeCell ref="B3579:H3579"/>
    <mergeCell ref="B3587:H3587"/>
    <mergeCell ref="B3593:H3593"/>
    <mergeCell ref="B3605:H3605"/>
    <mergeCell ref="B3613:H3613"/>
    <mergeCell ref="B3620:H3620"/>
    <mergeCell ref="B3631:H3631"/>
    <mergeCell ref="B3643:H3643"/>
    <mergeCell ref="B3649:H3649"/>
    <mergeCell ref="B3655:H3655"/>
    <mergeCell ref="B3662:H3662"/>
    <mergeCell ref="B3667:H3667"/>
    <mergeCell ref="B3787:H3787"/>
    <mergeCell ref="B3792:H3792"/>
    <mergeCell ref="B3796:H3796"/>
    <mergeCell ref="B3800:H3800"/>
    <mergeCell ref="B5388:H5388"/>
    <mergeCell ref="B5428:H5428"/>
    <mergeCell ref="B3818:H3818"/>
    <mergeCell ref="B3856:H3856"/>
    <mergeCell ref="B3867:H3867"/>
    <mergeCell ref="B3941:H3941"/>
    <mergeCell ref="B4005:H4005"/>
    <mergeCell ref="B4049:H4049"/>
    <mergeCell ref="A4064:H4064"/>
    <mergeCell ref="B4065:H4065"/>
    <mergeCell ref="B4094:H4094"/>
    <mergeCell ref="B4161:H4161"/>
    <mergeCell ref="B4222:H4222"/>
    <mergeCell ref="B4236:H4236"/>
    <mergeCell ref="B4260:H4260"/>
    <mergeCell ref="B4267:H4267"/>
    <mergeCell ref="B4273:H4273"/>
    <mergeCell ref="B4355:H4355"/>
    <mergeCell ref="B4447:H4447"/>
    <mergeCell ref="B4466:H4466"/>
    <mergeCell ref="B5516:H5516"/>
    <mergeCell ref="B3701:H3701"/>
    <mergeCell ref="B3705:H3705"/>
    <mergeCell ref="B3708:H3708"/>
    <mergeCell ref="B3715:H3715"/>
    <mergeCell ref="B3723:H3723"/>
    <mergeCell ref="B3730:H3730"/>
    <mergeCell ref="B3733:H3733"/>
    <mergeCell ref="B3738:H3738"/>
    <mergeCell ref="B3741:H3741"/>
    <mergeCell ref="B3804:H3804"/>
    <mergeCell ref="B3807:H3807"/>
    <mergeCell ref="B3810:H3810"/>
    <mergeCell ref="B3814:H3814"/>
    <mergeCell ref="B3746:H3746"/>
    <mergeCell ref="B3751:H3751"/>
    <mergeCell ref="B3754:H3754"/>
    <mergeCell ref="B3759:H3759"/>
    <mergeCell ref="B3764:H3764"/>
    <mergeCell ref="B3769:H3769"/>
    <mergeCell ref="B3772:H3772"/>
    <mergeCell ref="B3775:H3775"/>
    <mergeCell ref="B3778:H3778"/>
    <mergeCell ref="B3782:H3782"/>
    <mergeCell ref="A7306:H7306"/>
    <mergeCell ref="B5567:H5567"/>
    <mergeCell ref="A5692:H5692"/>
    <mergeCell ref="B5693:H5693"/>
    <mergeCell ref="B5784:H5784"/>
    <mergeCell ref="B4168:H4168"/>
    <mergeCell ref="B4187:H4187"/>
    <mergeCell ref="B5521:H5521"/>
    <mergeCell ref="B5518:H5518"/>
    <mergeCell ref="B5532:H5532"/>
    <mergeCell ref="B5533:H5533"/>
    <mergeCell ref="B5536:H5536"/>
    <mergeCell ref="B5542:H5542"/>
    <mergeCell ref="B5554:H5554"/>
    <mergeCell ref="B5558:H5558"/>
    <mergeCell ref="B5561:H5561"/>
    <mergeCell ref="B5447:H5447"/>
    <mergeCell ref="B5448:H5448"/>
    <mergeCell ref="B5458:H5458"/>
    <mergeCell ref="B5465:H5465"/>
    <mergeCell ref="B5470:H5470"/>
    <mergeCell ref="B5496:H5496"/>
    <mergeCell ref="B5505:H5505"/>
    <mergeCell ref="B5512:H5512"/>
    <mergeCell ref="C7649:D7649"/>
    <mergeCell ref="A7577:H7577"/>
    <mergeCell ref="B7580:J7580"/>
    <mergeCell ref="B7595:H7595"/>
    <mergeCell ref="B7578:J7578"/>
    <mergeCell ref="B7620:H7620"/>
    <mergeCell ref="B7627:H7627"/>
    <mergeCell ref="C7643:D7643"/>
    <mergeCell ref="A7529:H7529"/>
    <mergeCell ref="A7533:H7533"/>
    <mergeCell ref="A7:B7"/>
    <mergeCell ref="G7:H7"/>
    <mergeCell ref="G8:H8"/>
    <mergeCell ref="B7046:H7046"/>
    <mergeCell ref="B7062:H7062"/>
    <mergeCell ref="C7638:D7638"/>
    <mergeCell ref="C7641:D7641"/>
    <mergeCell ref="C7645:D7645"/>
    <mergeCell ref="C7647:D7647"/>
    <mergeCell ref="A7469:H7469"/>
    <mergeCell ref="A7383:H7383"/>
    <mergeCell ref="A7442:H7442"/>
    <mergeCell ref="B5564:H5564"/>
    <mergeCell ref="B7517:H7517"/>
    <mergeCell ref="B7523:J7523"/>
    <mergeCell ref="A7525:H7525"/>
    <mergeCell ref="B1773:H1773"/>
    <mergeCell ref="A7508:H7508"/>
    <mergeCell ref="B7509:J7509"/>
    <mergeCell ref="B7514:J7514"/>
    <mergeCell ref="B7516:J7516"/>
    <mergeCell ref="A7101:H7101"/>
    <mergeCell ref="A7164:H7164"/>
    <mergeCell ref="A7241:H7241"/>
    <mergeCell ref="A1:B1"/>
    <mergeCell ref="G1:H1"/>
    <mergeCell ref="A2:B2"/>
    <mergeCell ref="G2:H2"/>
    <mergeCell ref="A3:B3"/>
    <mergeCell ref="G3:H3"/>
    <mergeCell ref="A4:B4"/>
    <mergeCell ref="G4:H4"/>
    <mergeCell ref="A6:B6"/>
    <mergeCell ref="G6:H6"/>
  </mergeCells>
  <hyperlinks>
    <hyperlink ref="C654" r:id="rId1"/>
    <hyperlink ref="C655:C657" r:id="rId2" display="6507-90"/>
    <hyperlink ref="C658" r:id="rId3"/>
    <hyperlink ref="C659" r:id="rId4"/>
    <hyperlink ref="C666" r:id="rId5"/>
    <hyperlink ref="C667" r:id="rId6"/>
  </hyperlinks>
  <printOptions horizontalCentered="1"/>
  <pageMargins left="0.32" right="0.28000000000000003" top="0.5" bottom="0.35" header="0.19685039370078741" footer="0.2"/>
  <pageSetup paperSize="8" scale="28" fitToHeight="39" orientation="landscape" r:id="rId7"/>
  <rowBreaks count="39" manualBreakCount="39">
    <brk id="74" max="7" man="1"/>
    <brk id="149" max="7" man="1"/>
    <brk id="268" max="7" man="1"/>
    <brk id="523" max="7" man="1"/>
    <brk id="639" max="7" man="1"/>
    <brk id="706" max="7" man="1"/>
    <brk id="820" max="7" man="1"/>
    <brk id="1035" max="7" man="1"/>
    <brk id="1136" max="7" man="1"/>
    <brk id="1171" max="7" man="1"/>
    <brk id="1279" max="7" man="1"/>
    <brk id="1344" max="7" man="1"/>
    <brk id="1493" max="7" man="1"/>
    <brk id="2435" max="7" man="1"/>
    <brk id="2597" max="7" man="1"/>
    <brk id="2829" max="7" man="1"/>
    <brk id="2905" max="7" man="1"/>
    <brk id="3277" max="7" man="1"/>
    <brk id="3352" max="7" man="1"/>
    <brk id="3419" max="7" man="1"/>
    <brk id="3540" max="7" man="1"/>
    <brk id="3596" max="7" man="1"/>
    <brk id="3723" max="7" man="1"/>
    <brk id="3779" max="7" man="1"/>
    <brk id="3966" max="7" man="1"/>
    <brk id="4119" max="7" man="1"/>
    <brk id="4191" max="7" man="1"/>
    <brk id="4330" max="7" man="1"/>
    <brk id="4405" max="7" man="1"/>
    <brk id="4720" max="7" man="1"/>
    <brk id="4992" max="7" man="1"/>
    <brk id="5383" max="7" man="1"/>
    <brk id="6007" max="7" man="1"/>
    <brk id="6075" max="7" man="1"/>
    <brk id="6474" max="7" man="1"/>
    <brk id="6897" max="7" man="1"/>
    <brk id="7096" max="7" man="1"/>
    <brk id="7170" max="7" man="1"/>
    <brk id="7409" max="7" man="1"/>
  </rowBreaks>
  <legacy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372"/>
  <sheetViews>
    <sheetView view="pageBreakPreview" zoomScale="40" zoomScaleNormal="57" zoomScaleSheetLayoutView="40" workbookViewId="0">
      <selection activeCell="A10" sqref="A10:U10"/>
    </sheetView>
  </sheetViews>
  <sheetFormatPr defaultColWidth="9" defaultRowHeight="23.25" outlineLevelRow="1" outlineLevelCol="1"/>
  <cols>
    <col min="1" max="1" width="9.7109375" style="3" customWidth="1"/>
    <col min="2" max="2" width="97.140625" style="732" customWidth="1"/>
    <col min="3" max="3" width="21.28515625" style="173" customWidth="1"/>
    <col min="4" max="4" width="17.42578125" style="173" customWidth="1"/>
    <col min="5" max="5" width="23.7109375" style="3" customWidth="1"/>
    <col min="6" max="6" width="23.7109375" style="17" customWidth="1"/>
    <col min="7" max="9" width="23.7109375" style="17" customWidth="1" outlineLevel="1"/>
    <col min="10" max="10" width="23.7109375" style="17" customWidth="1"/>
    <col min="11" max="13" width="23.7109375" style="6" customWidth="1" outlineLevel="1"/>
    <col min="14" max="14" width="23.7109375" style="17" customWidth="1"/>
    <col min="15" max="17" width="23.7109375" style="6" customWidth="1" outlineLevel="1"/>
    <col min="18" max="18" width="23.7109375" style="17" customWidth="1"/>
    <col min="19" max="21" width="23.7109375" style="6" customWidth="1"/>
    <col min="22" max="240" width="9.140625" style="7" customWidth="1"/>
    <col min="241" max="16384" width="9" style="19"/>
  </cols>
  <sheetData>
    <row r="1" spans="1:241" s="14" customFormat="1" ht="30.75" customHeight="1" outlineLevel="1">
      <c r="A1" s="10"/>
      <c r="B1" s="801" t="s">
        <v>0</v>
      </c>
      <c r="C1" s="11"/>
      <c r="D1" s="1041" t="s">
        <v>0</v>
      </c>
      <c r="E1" s="1041"/>
      <c r="F1" s="1041"/>
      <c r="G1" s="807"/>
      <c r="H1" s="12"/>
      <c r="I1" s="1041" t="s">
        <v>0</v>
      </c>
      <c r="J1" s="1041"/>
      <c r="K1" s="1041"/>
      <c r="L1" s="807"/>
      <c r="M1" s="1041" t="s">
        <v>0</v>
      </c>
      <c r="N1" s="1041"/>
      <c r="O1" s="1041"/>
      <c r="P1" s="1041"/>
      <c r="Q1" s="807"/>
      <c r="R1" s="1042" t="s">
        <v>0</v>
      </c>
      <c r="S1" s="1042"/>
      <c r="T1" s="1042"/>
      <c r="U1" s="1042"/>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row>
    <row r="2" spans="1:241" s="8" customFormat="1" ht="50.25" customHeight="1">
      <c r="A2" s="3"/>
      <c r="B2" s="801" t="s">
        <v>1</v>
      </c>
      <c r="C2" s="11"/>
      <c r="D2" s="888" t="s">
        <v>2</v>
      </c>
      <c r="E2" s="888"/>
      <c r="F2" s="888"/>
      <c r="G2" s="846"/>
      <c r="H2" s="12"/>
      <c r="I2" s="1041" t="s">
        <v>3</v>
      </c>
      <c r="J2" s="1041"/>
      <c r="K2" s="1041"/>
      <c r="L2" s="807"/>
      <c r="M2" s="1041" t="s">
        <v>3</v>
      </c>
      <c r="N2" s="1041"/>
      <c r="O2" s="1041"/>
      <c r="P2" s="1041"/>
      <c r="Q2" s="807"/>
      <c r="R2" s="1042" t="s">
        <v>4</v>
      </c>
      <c r="S2" s="1042"/>
      <c r="T2" s="1042"/>
      <c r="U2" s="104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row>
    <row r="3" spans="1:241" s="8" customFormat="1" ht="30.75" customHeight="1" outlineLevel="1">
      <c r="A3" s="3"/>
      <c r="B3" s="802" t="s">
        <v>5</v>
      </c>
      <c r="C3" s="15"/>
      <c r="D3" s="1041" t="s">
        <v>6</v>
      </c>
      <c r="E3" s="1041"/>
      <c r="F3" s="1041"/>
      <c r="G3" s="807"/>
      <c r="H3" s="16"/>
      <c r="I3" s="1041" t="s">
        <v>7</v>
      </c>
      <c r="J3" s="1041"/>
      <c r="K3" s="1041"/>
      <c r="L3" s="807"/>
      <c r="M3" s="1041" t="s">
        <v>9162</v>
      </c>
      <c r="N3" s="1041"/>
      <c r="O3" s="1041"/>
      <c r="P3" s="1041"/>
      <c r="Q3" s="807"/>
      <c r="R3" s="1042" t="s">
        <v>8</v>
      </c>
      <c r="S3" s="1042"/>
      <c r="T3" s="1042"/>
      <c r="U3" s="104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row>
    <row r="4" spans="1:241" s="8" customFormat="1" outlineLevel="1">
      <c r="A4" s="3"/>
      <c r="B4" s="17"/>
      <c r="C4" s="17"/>
      <c r="D4" s="17"/>
      <c r="E4" s="17"/>
      <c r="F4" s="17"/>
      <c r="G4" s="17"/>
      <c r="H4" s="17"/>
      <c r="I4" s="17"/>
      <c r="J4" s="17"/>
      <c r="K4" s="6"/>
      <c r="L4" s="6"/>
      <c r="M4" s="840"/>
      <c r="N4" s="17"/>
      <c r="O4" s="6"/>
      <c r="P4" s="6"/>
      <c r="Q4" s="6"/>
      <c r="R4" s="840"/>
      <c r="S4" s="840"/>
      <c r="T4" s="840"/>
      <c r="U4" s="840"/>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row>
    <row r="5" spans="1:241" s="8" customFormat="1" ht="30.75" customHeight="1" outlineLevel="1">
      <c r="A5" s="3"/>
      <c r="B5" s="804" t="s">
        <v>9</v>
      </c>
      <c r="C5" s="777"/>
      <c r="D5" s="1041" t="s">
        <v>9</v>
      </c>
      <c r="E5" s="1041"/>
      <c r="F5" s="1041"/>
      <c r="G5" s="807"/>
      <c r="H5" s="18"/>
      <c r="I5" s="1041" t="s">
        <v>9</v>
      </c>
      <c r="J5" s="1041"/>
      <c r="K5" s="1041"/>
      <c r="L5" s="807"/>
      <c r="M5" s="1041" t="s">
        <v>9</v>
      </c>
      <c r="N5" s="1041"/>
      <c r="O5" s="1041"/>
      <c r="P5" s="1041"/>
      <c r="Q5" s="807"/>
      <c r="R5" s="1042" t="s">
        <v>9</v>
      </c>
      <c r="S5" s="1042"/>
      <c r="T5" s="1042"/>
      <c r="U5" s="104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row>
    <row r="6" spans="1:241" ht="30.75" customHeight="1" outlineLevel="1">
      <c r="B6" s="805" t="s">
        <v>10</v>
      </c>
      <c r="C6" s="6"/>
      <c r="D6" s="1041" t="s">
        <v>10</v>
      </c>
      <c r="E6" s="1041"/>
      <c r="F6" s="1041"/>
      <c r="G6" s="847"/>
      <c r="I6" s="1041" t="s">
        <v>10</v>
      </c>
      <c r="J6" s="1041"/>
      <c r="K6" s="1041"/>
      <c r="L6" s="17"/>
      <c r="M6" s="1041" t="s">
        <v>10</v>
      </c>
      <c r="N6" s="1041"/>
      <c r="O6" s="1041"/>
      <c r="P6" s="1041"/>
      <c r="Q6" s="807"/>
      <c r="R6" s="1042" t="s">
        <v>10</v>
      </c>
      <c r="S6" s="1042"/>
      <c r="T6" s="1042"/>
      <c r="U6" s="1042"/>
      <c r="IG6" s="7"/>
    </row>
    <row r="7" spans="1:241" s="8" customFormat="1" ht="33" customHeight="1">
      <c r="A7" s="3"/>
      <c r="B7" s="806"/>
      <c r="C7" s="5"/>
      <c r="D7" s="5"/>
      <c r="E7" s="845"/>
      <c r="F7" s="841"/>
      <c r="G7" s="5"/>
      <c r="H7" s="1041"/>
      <c r="I7" s="1041"/>
      <c r="J7" s="5"/>
      <c r="K7" s="1041"/>
      <c r="L7" s="1041"/>
      <c r="M7" s="1041"/>
      <c r="N7" s="1041"/>
      <c r="O7" s="777"/>
      <c r="P7" s="6"/>
      <c r="Q7" s="6"/>
      <c r="R7" s="1042" t="s">
        <v>9275</v>
      </c>
      <c r="S7" s="1042"/>
      <c r="T7" s="1042"/>
      <c r="U7" s="1042"/>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row>
    <row r="8" spans="1:241" outlineLevel="1">
      <c r="B8" s="20"/>
      <c r="C8" s="3"/>
      <c r="D8" s="3"/>
      <c r="E8" s="775"/>
      <c r="F8" s="6"/>
      <c r="G8" s="6"/>
      <c r="H8" s="6"/>
      <c r="I8" s="6"/>
      <c r="J8" s="6"/>
      <c r="N8" s="6"/>
      <c r="O8" s="807"/>
      <c r="P8" s="807"/>
      <c r="Q8" s="807"/>
      <c r="R8" s="807"/>
      <c r="S8" s="17"/>
      <c r="T8" s="17"/>
      <c r="U8" s="17"/>
    </row>
    <row r="10" spans="1:241" s="8" customFormat="1" ht="60.75" customHeight="1">
      <c r="A10" s="885" t="s">
        <v>8757</v>
      </c>
      <c r="B10" s="885"/>
      <c r="C10" s="885"/>
      <c r="D10" s="885"/>
      <c r="E10" s="885"/>
      <c r="F10" s="885"/>
      <c r="G10" s="885"/>
      <c r="H10" s="885"/>
      <c r="I10" s="885"/>
      <c r="J10" s="885"/>
      <c r="K10" s="885"/>
      <c r="L10" s="885"/>
      <c r="M10" s="885"/>
      <c r="N10" s="885"/>
      <c r="O10" s="885"/>
      <c r="P10" s="885"/>
      <c r="Q10" s="885"/>
      <c r="R10" s="885"/>
      <c r="S10" s="885"/>
      <c r="T10" s="885"/>
      <c r="U10" s="885"/>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row>
    <row r="11" spans="1:241" s="8" customFormat="1" ht="24" thickBot="1">
      <c r="A11" s="733"/>
      <c r="B11" s="734"/>
      <c r="C11" s="733"/>
      <c r="D11" s="733"/>
      <c r="E11" s="733"/>
      <c r="F11" s="733"/>
      <c r="G11" s="733"/>
      <c r="H11" s="733"/>
      <c r="I11" s="733"/>
      <c r="J11" s="22"/>
      <c r="K11" s="22"/>
      <c r="L11" s="22"/>
      <c r="M11" s="22"/>
      <c r="N11" s="22"/>
      <c r="O11" s="22"/>
      <c r="P11" s="22"/>
      <c r="Q11" s="22"/>
      <c r="R11" s="848"/>
      <c r="S11" s="1026" t="s">
        <v>9169</v>
      </c>
      <c r="T11" s="1026"/>
      <c r="U11" s="1026"/>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row>
    <row r="12" spans="1:241" s="7" customFormat="1">
      <c r="A12" s="987" t="s">
        <v>11</v>
      </c>
      <c r="B12" s="991" t="s">
        <v>12</v>
      </c>
      <c r="C12" s="1037" t="s">
        <v>1822</v>
      </c>
      <c r="D12" s="997" t="s">
        <v>1807</v>
      </c>
      <c r="E12" s="1034" t="s">
        <v>13</v>
      </c>
      <c r="F12" s="990" t="s">
        <v>14</v>
      </c>
      <c r="G12" s="990"/>
      <c r="H12" s="990"/>
      <c r="I12" s="990"/>
      <c r="J12" s="990"/>
      <c r="K12" s="990"/>
      <c r="L12" s="990"/>
      <c r="M12" s="990"/>
      <c r="N12" s="990"/>
      <c r="O12" s="990"/>
      <c r="P12" s="990"/>
      <c r="Q12" s="990"/>
      <c r="R12" s="990"/>
      <c r="S12" s="990"/>
      <c r="T12" s="990"/>
      <c r="U12" s="1030"/>
    </row>
    <row r="13" spans="1:241" s="24" customFormat="1">
      <c r="A13" s="988"/>
      <c r="B13" s="992"/>
      <c r="C13" s="1038"/>
      <c r="D13" s="998"/>
      <c r="E13" s="1035"/>
      <c r="F13" s="1000" t="s">
        <v>15</v>
      </c>
      <c r="G13" s="1031" t="s">
        <v>16</v>
      </c>
      <c r="H13" s="1031"/>
      <c r="I13" s="1031"/>
      <c r="J13" s="1000" t="s">
        <v>17</v>
      </c>
      <c r="K13" s="1031" t="s">
        <v>16</v>
      </c>
      <c r="L13" s="1031"/>
      <c r="M13" s="1031"/>
      <c r="N13" s="1000" t="s">
        <v>18</v>
      </c>
      <c r="O13" s="1002" t="s">
        <v>16</v>
      </c>
      <c r="P13" s="1003"/>
      <c r="Q13" s="1003"/>
      <c r="R13" s="1000" t="s">
        <v>19</v>
      </c>
      <c r="S13" s="1002" t="s">
        <v>16</v>
      </c>
      <c r="T13" s="1003"/>
      <c r="U13" s="1032"/>
    </row>
    <row r="14" spans="1:241" s="24" customFormat="1" ht="24" thickBot="1">
      <c r="A14" s="989"/>
      <c r="B14" s="993"/>
      <c r="C14" s="1039"/>
      <c r="D14" s="999"/>
      <c r="E14" s="1036"/>
      <c r="F14" s="1001"/>
      <c r="G14" s="843" t="s">
        <v>20</v>
      </c>
      <c r="H14" s="843" t="s">
        <v>21</v>
      </c>
      <c r="I14" s="843" t="s">
        <v>22</v>
      </c>
      <c r="J14" s="1001"/>
      <c r="K14" s="843" t="s">
        <v>23</v>
      </c>
      <c r="L14" s="843" t="s">
        <v>24</v>
      </c>
      <c r="M14" s="843" t="s">
        <v>25</v>
      </c>
      <c r="N14" s="1001"/>
      <c r="O14" s="843" t="s">
        <v>26</v>
      </c>
      <c r="P14" s="843" t="s">
        <v>27</v>
      </c>
      <c r="Q14" s="843" t="s">
        <v>28</v>
      </c>
      <c r="R14" s="1001"/>
      <c r="S14" s="843" t="s">
        <v>29</v>
      </c>
      <c r="T14" s="843" t="s">
        <v>30</v>
      </c>
      <c r="U14" s="849" t="s">
        <v>31</v>
      </c>
    </row>
    <row r="15" spans="1:241" s="26" customFormat="1" ht="24" thickBot="1">
      <c r="A15" s="808"/>
      <c r="B15" s="809" t="s">
        <v>32</v>
      </c>
      <c r="C15" s="810"/>
      <c r="D15" s="811"/>
      <c r="E15" s="812" t="s">
        <v>33</v>
      </c>
      <c r="F15" s="812" t="s">
        <v>33</v>
      </c>
      <c r="G15" s="812" t="s">
        <v>33</v>
      </c>
      <c r="H15" s="812" t="s">
        <v>33</v>
      </c>
      <c r="I15" s="812" t="s">
        <v>33</v>
      </c>
      <c r="J15" s="812" t="s">
        <v>33</v>
      </c>
      <c r="K15" s="812" t="s">
        <v>33</v>
      </c>
      <c r="L15" s="812" t="s">
        <v>33</v>
      </c>
      <c r="M15" s="812" t="s">
        <v>33</v>
      </c>
      <c r="N15" s="812" t="s">
        <v>33</v>
      </c>
      <c r="O15" s="812" t="s">
        <v>33</v>
      </c>
      <c r="P15" s="812" t="s">
        <v>33</v>
      </c>
      <c r="Q15" s="812" t="s">
        <v>33</v>
      </c>
      <c r="R15" s="812" t="s">
        <v>33</v>
      </c>
      <c r="S15" s="812" t="s">
        <v>33</v>
      </c>
      <c r="T15" s="812" t="s">
        <v>33</v>
      </c>
      <c r="U15" s="813" t="s">
        <v>33</v>
      </c>
    </row>
    <row r="16" spans="1:241" s="30" customFormat="1" ht="24" thickBot="1">
      <c r="A16" s="898" t="s">
        <v>7153</v>
      </c>
      <c r="B16" s="899"/>
      <c r="C16" s="899"/>
      <c r="D16" s="899"/>
      <c r="E16" s="899"/>
      <c r="F16" s="899"/>
      <c r="G16" s="899"/>
      <c r="H16" s="899"/>
      <c r="I16" s="899"/>
      <c r="J16" s="899"/>
      <c r="K16" s="899"/>
      <c r="L16" s="899"/>
      <c r="M16" s="899"/>
      <c r="N16" s="899"/>
      <c r="O16" s="899"/>
      <c r="P16" s="899"/>
      <c r="Q16" s="899"/>
      <c r="R16" s="899"/>
      <c r="S16" s="899"/>
      <c r="T16" s="899"/>
      <c r="U16" s="1033"/>
    </row>
    <row r="17" spans="1:240" s="30" customFormat="1">
      <c r="A17" s="850">
        <v>1</v>
      </c>
      <c r="B17" s="735" t="s">
        <v>8643</v>
      </c>
      <c r="C17" s="735"/>
      <c r="D17" s="736" t="s">
        <v>1803</v>
      </c>
      <c r="E17" s="844">
        <f t="shared" ref="E17:E28" si="0">+F17+J17+N17+R17</f>
        <v>5760</v>
      </c>
      <c r="F17" s="257">
        <f t="shared" ref="F17:F28" si="1">+G17+H17+I17</f>
        <v>1440</v>
      </c>
      <c r="G17" s="737">
        <v>480</v>
      </c>
      <c r="H17" s="737">
        <v>480</v>
      </c>
      <c r="I17" s="737">
        <v>480</v>
      </c>
      <c r="J17" s="257">
        <f t="shared" ref="J17:J28" si="2">+K17+L17+M17</f>
        <v>1440</v>
      </c>
      <c r="K17" s="737">
        <v>480</v>
      </c>
      <c r="L17" s="737">
        <v>480</v>
      </c>
      <c r="M17" s="737">
        <v>480</v>
      </c>
      <c r="N17" s="257">
        <f t="shared" ref="N17:N27" si="3">+O17+P17+Q17</f>
        <v>1440</v>
      </c>
      <c r="O17" s="737">
        <v>480</v>
      </c>
      <c r="P17" s="737">
        <v>480</v>
      </c>
      <c r="Q17" s="737">
        <v>480</v>
      </c>
      <c r="R17" s="257">
        <f t="shared" ref="R17:R27" si="4">+S17+T17+U17</f>
        <v>1440</v>
      </c>
      <c r="S17" s="737">
        <v>480</v>
      </c>
      <c r="T17" s="737">
        <v>480</v>
      </c>
      <c r="U17" s="851">
        <v>480</v>
      </c>
    </row>
    <row r="18" spans="1:240" s="30" customFormat="1">
      <c r="A18" s="852">
        <f>A17+1</f>
        <v>2</v>
      </c>
      <c r="B18" s="538" t="s">
        <v>1804</v>
      </c>
      <c r="C18" s="538"/>
      <c r="D18" s="738" t="s">
        <v>1803</v>
      </c>
      <c r="E18" s="54">
        <f t="shared" si="0"/>
        <v>5760</v>
      </c>
      <c r="F18" s="220">
        <f t="shared" si="1"/>
        <v>1440</v>
      </c>
      <c r="G18" s="241">
        <v>480</v>
      </c>
      <c r="H18" s="241">
        <v>480</v>
      </c>
      <c r="I18" s="241">
        <v>480</v>
      </c>
      <c r="J18" s="220">
        <f t="shared" si="2"/>
        <v>1440</v>
      </c>
      <c r="K18" s="241">
        <v>480</v>
      </c>
      <c r="L18" s="241">
        <v>480</v>
      </c>
      <c r="M18" s="241">
        <v>480</v>
      </c>
      <c r="N18" s="220">
        <f t="shared" si="3"/>
        <v>1440</v>
      </c>
      <c r="O18" s="241">
        <v>480</v>
      </c>
      <c r="P18" s="241">
        <v>480</v>
      </c>
      <c r="Q18" s="241">
        <v>480</v>
      </c>
      <c r="R18" s="220">
        <f t="shared" si="4"/>
        <v>1440</v>
      </c>
      <c r="S18" s="241">
        <v>480</v>
      </c>
      <c r="T18" s="241">
        <v>480</v>
      </c>
      <c r="U18" s="853">
        <v>480</v>
      </c>
    </row>
    <row r="19" spans="1:240" s="30" customFormat="1" ht="46.5">
      <c r="A19" s="852">
        <f t="shared" ref="A19:A28" si="5">A18+1</f>
        <v>3</v>
      </c>
      <c r="B19" s="538" t="s">
        <v>8644</v>
      </c>
      <c r="C19" s="538"/>
      <c r="D19" s="738" t="s">
        <v>8641</v>
      </c>
      <c r="E19" s="844">
        <f t="shared" si="0"/>
        <v>365</v>
      </c>
      <c r="F19" s="220">
        <f t="shared" si="1"/>
        <v>90</v>
      </c>
      <c r="G19" s="241">
        <v>31</v>
      </c>
      <c r="H19" s="241">
        <v>28</v>
      </c>
      <c r="I19" s="241">
        <v>31</v>
      </c>
      <c r="J19" s="220">
        <f t="shared" si="2"/>
        <v>91</v>
      </c>
      <c r="K19" s="241">
        <v>30</v>
      </c>
      <c r="L19" s="241">
        <v>31</v>
      </c>
      <c r="M19" s="241">
        <v>30</v>
      </c>
      <c r="N19" s="220">
        <f t="shared" si="3"/>
        <v>92</v>
      </c>
      <c r="O19" s="241">
        <v>31</v>
      </c>
      <c r="P19" s="241">
        <v>31</v>
      </c>
      <c r="Q19" s="241">
        <v>30</v>
      </c>
      <c r="R19" s="220">
        <f t="shared" si="4"/>
        <v>92</v>
      </c>
      <c r="S19" s="241">
        <v>31</v>
      </c>
      <c r="T19" s="241">
        <v>31</v>
      </c>
      <c r="U19" s="853">
        <v>30</v>
      </c>
    </row>
    <row r="20" spans="1:240" s="30" customFormat="1">
      <c r="A20" s="852">
        <f t="shared" si="5"/>
        <v>4</v>
      </c>
      <c r="B20" s="538" t="s">
        <v>8645</v>
      </c>
      <c r="C20" s="538"/>
      <c r="D20" s="738" t="s">
        <v>8641</v>
      </c>
      <c r="E20" s="844">
        <f t="shared" si="0"/>
        <v>365</v>
      </c>
      <c r="F20" s="220">
        <f t="shared" si="1"/>
        <v>90</v>
      </c>
      <c r="G20" s="241">
        <v>31</v>
      </c>
      <c r="H20" s="241">
        <v>28</v>
      </c>
      <c r="I20" s="241">
        <v>31</v>
      </c>
      <c r="J20" s="220">
        <f t="shared" si="2"/>
        <v>91</v>
      </c>
      <c r="K20" s="241">
        <v>30</v>
      </c>
      <c r="L20" s="241">
        <v>31</v>
      </c>
      <c r="M20" s="241">
        <v>30</v>
      </c>
      <c r="N20" s="220">
        <f t="shared" si="3"/>
        <v>92</v>
      </c>
      <c r="O20" s="241">
        <v>31</v>
      </c>
      <c r="P20" s="241">
        <v>31</v>
      </c>
      <c r="Q20" s="241">
        <v>30</v>
      </c>
      <c r="R20" s="220">
        <f t="shared" si="4"/>
        <v>92</v>
      </c>
      <c r="S20" s="241">
        <v>31</v>
      </c>
      <c r="T20" s="241">
        <v>31</v>
      </c>
      <c r="U20" s="853">
        <v>30</v>
      </c>
    </row>
    <row r="21" spans="1:240" s="30" customFormat="1">
      <c r="A21" s="852">
        <f t="shared" si="5"/>
        <v>5</v>
      </c>
      <c r="B21" s="538" t="s">
        <v>8642</v>
      </c>
      <c r="C21" s="538"/>
      <c r="D21" s="738" t="s">
        <v>8641</v>
      </c>
      <c r="E21" s="844">
        <f t="shared" si="0"/>
        <v>365</v>
      </c>
      <c r="F21" s="220">
        <f t="shared" si="1"/>
        <v>90</v>
      </c>
      <c r="G21" s="241">
        <v>31</v>
      </c>
      <c r="H21" s="241">
        <v>28</v>
      </c>
      <c r="I21" s="241">
        <v>31</v>
      </c>
      <c r="J21" s="220">
        <f t="shared" si="2"/>
        <v>91</v>
      </c>
      <c r="K21" s="241">
        <v>30</v>
      </c>
      <c r="L21" s="241">
        <v>31</v>
      </c>
      <c r="M21" s="241">
        <v>30</v>
      </c>
      <c r="N21" s="220">
        <f t="shared" si="3"/>
        <v>92</v>
      </c>
      <c r="O21" s="241">
        <v>31</v>
      </c>
      <c r="P21" s="241">
        <v>31</v>
      </c>
      <c r="Q21" s="241">
        <v>30</v>
      </c>
      <c r="R21" s="220">
        <f t="shared" si="4"/>
        <v>92</v>
      </c>
      <c r="S21" s="241">
        <v>31</v>
      </c>
      <c r="T21" s="241">
        <v>31</v>
      </c>
      <c r="U21" s="853">
        <v>30</v>
      </c>
    </row>
    <row r="22" spans="1:240" s="30" customFormat="1" ht="46.5">
      <c r="A22" s="852">
        <f t="shared" si="5"/>
        <v>6</v>
      </c>
      <c r="B22" s="538" t="s">
        <v>1805</v>
      </c>
      <c r="C22" s="739"/>
      <c r="D22" s="740"/>
      <c r="E22" s="844">
        <f t="shared" si="0"/>
        <v>1</v>
      </c>
      <c r="F22" s="220">
        <f t="shared" si="1"/>
        <v>0</v>
      </c>
      <c r="G22" s="241"/>
      <c r="H22" s="241"/>
      <c r="I22" s="241"/>
      <c r="J22" s="220">
        <f t="shared" si="2"/>
        <v>1</v>
      </c>
      <c r="K22" s="241">
        <v>1</v>
      </c>
      <c r="L22" s="241"/>
      <c r="M22" s="241"/>
      <c r="N22" s="220">
        <f t="shared" si="3"/>
        <v>0</v>
      </c>
      <c r="O22" s="241"/>
      <c r="P22" s="241"/>
      <c r="Q22" s="241"/>
      <c r="R22" s="220">
        <f t="shared" si="4"/>
        <v>0</v>
      </c>
      <c r="S22" s="241"/>
      <c r="T22" s="241"/>
      <c r="U22" s="853"/>
    </row>
    <row r="23" spans="1:240" s="30" customFormat="1">
      <c r="A23" s="852">
        <f t="shared" si="5"/>
        <v>7</v>
      </c>
      <c r="B23" s="538" t="s">
        <v>8646</v>
      </c>
      <c r="C23" s="739"/>
      <c r="D23" s="740"/>
      <c r="E23" s="844">
        <f t="shared" si="0"/>
        <v>1</v>
      </c>
      <c r="F23" s="220">
        <f t="shared" si="1"/>
        <v>0</v>
      </c>
      <c r="G23" s="241"/>
      <c r="H23" s="241"/>
      <c r="I23" s="241"/>
      <c r="J23" s="220">
        <f t="shared" si="2"/>
        <v>1</v>
      </c>
      <c r="K23" s="241"/>
      <c r="L23" s="241"/>
      <c r="M23" s="241">
        <v>1</v>
      </c>
      <c r="N23" s="220">
        <f t="shared" si="3"/>
        <v>0</v>
      </c>
      <c r="O23" s="241"/>
      <c r="P23" s="241"/>
      <c r="Q23" s="241"/>
      <c r="R23" s="220">
        <f t="shared" si="4"/>
        <v>0</v>
      </c>
      <c r="S23" s="241"/>
      <c r="T23" s="241"/>
      <c r="U23" s="853"/>
    </row>
    <row r="24" spans="1:240" s="30" customFormat="1" ht="46.5">
      <c r="A24" s="852">
        <f t="shared" si="5"/>
        <v>8</v>
      </c>
      <c r="B24" s="538" t="s">
        <v>8647</v>
      </c>
      <c r="C24" s="739"/>
      <c r="D24" s="740"/>
      <c r="E24" s="844">
        <f t="shared" si="0"/>
        <v>12</v>
      </c>
      <c r="F24" s="220">
        <f t="shared" si="1"/>
        <v>3</v>
      </c>
      <c r="G24" s="241">
        <v>1</v>
      </c>
      <c r="H24" s="241">
        <v>1</v>
      </c>
      <c r="I24" s="241">
        <v>1</v>
      </c>
      <c r="J24" s="220">
        <f t="shared" si="2"/>
        <v>3</v>
      </c>
      <c r="K24" s="241">
        <v>1</v>
      </c>
      <c r="L24" s="241">
        <v>1</v>
      </c>
      <c r="M24" s="241">
        <v>1</v>
      </c>
      <c r="N24" s="220">
        <f t="shared" si="3"/>
        <v>3</v>
      </c>
      <c r="O24" s="241">
        <v>1</v>
      </c>
      <c r="P24" s="241">
        <v>1</v>
      </c>
      <c r="Q24" s="241">
        <v>1</v>
      </c>
      <c r="R24" s="220">
        <f t="shared" si="4"/>
        <v>3</v>
      </c>
      <c r="S24" s="241">
        <v>1</v>
      </c>
      <c r="T24" s="241">
        <v>1</v>
      </c>
      <c r="U24" s="853">
        <v>1</v>
      </c>
    </row>
    <row r="25" spans="1:240" s="30" customFormat="1" ht="46.5">
      <c r="A25" s="852">
        <f t="shared" si="5"/>
        <v>9</v>
      </c>
      <c r="B25" s="538" t="s">
        <v>8648</v>
      </c>
      <c r="C25" s="739"/>
      <c r="D25" s="740"/>
      <c r="E25" s="844">
        <f t="shared" si="0"/>
        <v>6</v>
      </c>
      <c r="F25" s="220">
        <f t="shared" si="1"/>
        <v>3</v>
      </c>
      <c r="G25" s="241">
        <v>1</v>
      </c>
      <c r="H25" s="241">
        <v>1</v>
      </c>
      <c r="I25" s="241">
        <v>1</v>
      </c>
      <c r="J25" s="220">
        <f t="shared" si="2"/>
        <v>3</v>
      </c>
      <c r="K25" s="241">
        <v>1</v>
      </c>
      <c r="L25" s="241">
        <v>1</v>
      </c>
      <c r="M25" s="241">
        <v>1</v>
      </c>
      <c r="N25" s="220">
        <f t="shared" si="3"/>
        <v>0</v>
      </c>
      <c r="O25" s="241"/>
      <c r="P25" s="241"/>
      <c r="Q25" s="241"/>
      <c r="R25" s="220">
        <f t="shared" si="4"/>
        <v>0</v>
      </c>
      <c r="S25" s="241"/>
      <c r="T25" s="241"/>
      <c r="U25" s="853"/>
    </row>
    <row r="26" spans="1:240" s="30" customFormat="1">
      <c r="A26" s="852">
        <f t="shared" si="5"/>
        <v>10</v>
      </c>
      <c r="B26" s="538" t="s">
        <v>8649</v>
      </c>
      <c r="C26" s="739"/>
      <c r="D26" s="740"/>
      <c r="E26" s="844">
        <f t="shared" si="0"/>
        <v>6</v>
      </c>
      <c r="F26" s="220">
        <f t="shared" si="1"/>
        <v>3</v>
      </c>
      <c r="G26" s="241">
        <v>1</v>
      </c>
      <c r="H26" s="241">
        <v>1</v>
      </c>
      <c r="I26" s="241">
        <v>1</v>
      </c>
      <c r="J26" s="220">
        <f t="shared" si="2"/>
        <v>3</v>
      </c>
      <c r="K26" s="241">
        <v>1</v>
      </c>
      <c r="L26" s="241">
        <v>1</v>
      </c>
      <c r="M26" s="241">
        <v>1</v>
      </c>
      <c r="N26" s="220">
        <f t="shared" si="3"/>
        <v>0</v>
      </c>
      <c r="O26" s="241"/>
      <c r="P26" s="241"/>
      <c r="Q26" s="241"/>
      <c r="R26" s="220">
        <f t="shared" si="4"/>
        <v>0</v>
      </c>
      <c r="S26" s="241"/>
      <c r="T26" s="241"/>
      <c r="U26" s="853"/>
    </row>
    <row r="27" spans="1:240" s="30" customFormat="1">
      <c r="A27" s="852">
        <f t="shared" si="5"/>
        <v>11</v>
      </c>
      <c r="B27" s="538" t="s">
        <v>8650</v>
      </c>
      <c r="C27" s="739"/>
      <c r="D27" s="740"/>
      <c r="E27" s="844">
        <f t="shared" si="0"/>
        <v>12</v>
      </c>
      <c r="F27" s="220">
        <f t="shared" si="1"/>
        <v>3</v>
      </c>
      <c r="G27" s="241">
        <v>1</v>
      </c>
      <c r="H27" s="241">
        <v>1</v>
      </c>
      <c r="I27" s="241">
        <v>1</v>
      </c>
      <c r="J27" s="220">
        <f t="shared" si="2"/>
        <v>3</v>
      </c>
      <c r="K27" s="241">
        <v>1</v>
      </c>
      <c r="L27" s="241">
        <v>1</v>
      </c>
      <c r="M27" s="241">
        <v>1</v>
      </c>
      <c r="N27" s="220">
        <f t="shared" si="3"/>
        <v>3</v>
      </c>
      <c r="O27" s="241">
        <v>1</v>
      </c>
      <c r="P27" s="241">
        <v>1</v>
      </c>
      <c r="Q27" s="241">
        <v>1</v>
      </c>
      <c r="R27" s="220">
        <f t="shared" si="4"/>
        <v>3</v>
      </c>
      <c r="S27" s="241">
        <v>1</v>
      </c>
      <c r="T27" s="241">
        <v>1</v>
      </c>
      <c r="U27" s="853">
        <v>1</v>
      </c>
    </row>
    <row r="28" spans="1:240" s="30" customFormat="1" ht="47.25" thickBot="1">
      <c r="A28" s="852">
        <f t="shared" si="5"/>
        <v>12</v>
      </c>
      <c r="B28" s="538" t="s">
        <v>9160</v>
      </c>
      <c r="C28" s="739"/>
      <c r="D28" s="740"/>
      <c r="E28" s="844">
        <f t="shared" si="0"/>
        <v>960</v>
      </c>
      <c r="F28" s="220">
        <f t="shared" si="1"/>
        <v>0</v>
      </c>
      <c r="G28" s="241"/>
      <c r="H28" s="241"/>
      <c r="I28" s="241"/>
      <c r="J28" s="220">
        <f t="shared" si="2"/>
        <v>960</v>
      </c>
      <c r="K28" s="241">
        <v>480</v>
      </c>
      <c r="L28" s="241">
        <v>480</v>
      </c>
      <c r="M28" s="241"/>
      <c r="N28" s="220"/>
      <c r="O28" s="241"/>
      <c r="P28" s="241"/>
      <c r="Q28" s="241"/>
      <c r="R28" s="220"/>
      <c r="S28" s="241"/>
      <c r="T28" s="241"/>
      <c r="U28" s="853"/>
    </row>
    <row r="29" spans="1:240" ht="24" thickBot="1">
      <c r="A29" s="938" t="s">
        <v>7154</v>
      </c>
      <c r="B29" s="939"/>
      <c r="C29" s="939"/>
      <c r="D29" s="939"/>
      <c r="E29" s="939"/>
      <c r="F29" s="939"/>
      <c r="G29" s="939"/>
      <c r="H29" s="939"/>
      <c r="I29" s="939"/>
      <c r="J29" s="939"/>
      <c r="K29" s="939"/>
      <c r="L29" s="939"/>
      <c r="M29" s="939"/>
      <c r="N29" s="939"/>
      <c r="O29" s="939"/>
      <c r="P29" s="939"/>
      <c r="Q29" s="939"/>
      <c r="R29" s="939"/>
      <c r="S29" s="939"/>
      <c r="T29" s="939"/>
      <c r="U29" s="1040"/>
    </row>
    <row r="30" spans="1:240">
      <c r="A30" s="651">
        <v>1</v>
      </c>
      <c r="B30" s="210" t="s">
        <v>8651</v>
      </c>
      <c r="C30" s="32" t="s">
        <v>8652</v>
      </c>
      <c r="D30" s="32" t="s">
        <v>2037</v>
      </c>
      <c r="E30" s="844">
        <f t="shared" ref="E30:E36" si="6">+F30+J30+N30+R30</f>
        <v>4</v>
      </c>
      <c r="F30" s="220">
        <f t="shared" ref="F30:F36" si="7">+G30+H30+I30</f>
        <v>1</v>
      </c>
      <c r="G30" s="187">
        <v>1</v>
      </c>
      <c r="H30" s="187"/>
      <c r="I30" s="154"/>
      <c r="J30" s="220">
        <f t="shared" ref="J30:J36" si="8">K30+L30+M30</f>
        <v>1</v>
      </c>
      <c r="K30" s="187">
        <v>1</v>
      </c>
      <c r="L30" s="187"/>
      <c r="M30" s="187"/>
      <c r="N30" s="220">
        <f>O30+P30+Q30</f>
        <v>1</v>
      </c>
      <c r="O30" s="187">
        <v>1</v>
      </c>
      <c r="P30" s="187"/>
      <c r="Q30" s="154"/>
      <c r="R30" s="220">
        <f>S30+T30+U30</f>
        <v>1</v>
      </c>
      <c r="S30" s="187">
        <v>1</v>
      </c>
      <c r="T30" s="154"/>
      <c r="U30" s="854"/>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row>
    <row r="31" spans="1:240">
      <c r="A31" s="651">
        <v>2</v>
      </c>
      <c r="B31" s="210" t="s">
        <v>8653</v>
      </c>
      <c r="C31" s="32" t="s">
        <v>8652</v>
      </c>
      <c r="D31" s="32" t="s">
        <v>2037</v>
      </c>
      <c r="E31" s="844">
        <f t="shared" si="6"/>
        <v>2</v>
      </c>
      <c r="F31" s="220">
        <f t="shared" si="7"/>
        <v>1</v>
      </c>
      <c r="G31" s="187"/>
      <c r="H31" s="187">
        <v>1</v>
      </c>
      <c r="I31" s="154"/>
      <c r="J31" s="220">
        <f t="shared" si="8"/>
        <v>1</v>
      </c>
      <c r="K31" s="187"/>
      <c r="L31" s="187">
        <v>1</v>
      </c>
      <c r="M31" s="187"/>
      <c r="N31" s="220"/>
      <c r="O31" s="187"/>
      <c r="P31" s="187"/>
      <c r="Q31" s="154"/>
      <c r="R31" s="220"/>
      <c r="S31" s="187"/>
      <c r="T31" s="154"/>
      <c r="U31" s="854"/>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row>
    <row r="32" spans="1:240">
      <c r="A32" s="651">
        <v>3</v>
      </c>
      <c r="B32" s="210" t="s">
        <v>8654</v>
      </c>
      <c r="C32" s="32" t="s">
        <v>8652</v>
      </c>
      <c r="D32" s="32" t="s">
        <v>1808</v>
      </c>
      <c r="E32" s="844">
        <f t="shared" si="6"/>
        <v>4</v>
      </c>
      <c r="F32" s="220">
        <f t="shared" si="7"/>
        <v>1</v>
      </c>
      <c r="G32" s="187"/>
      <c r="H32" s="187">
        <v>1</v>
      </c>
      <c r="I32" s="154"/>
      <c r="J32" s="220">
        <f t="shared" si="8"/>
        <v>1</v>
      </c>
      <c r="K32" s="187"/>
      <c r="L32" s="187"/>
      <c r="M32" s="187">
        <v>1</v>
      </c>
      <c r="N32" s="220">
        <f>O32+P32+Q32</f>
        <v>1</v>
      </c>
      <c r="O32" s="187"/>
      <c r="P32" s="187">
        <v>1</v>
      </c>
      <c r="Q32" s="154"/>
      <c r="R32" s="220">
        <f>S32+T32+U32</f>
        <v>1</v>
      </c>
      <c r="S32" s="187">
        <v>1</v>
      </c>
      <c r="T32" s="154"/>
      <c r="U32" s="854"/>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row>
    <row r="33" spans="1:240">
      <c r="A33" s="651">
        <v>4</v>
      </c>
      <c r="B33" s="455" t="s">
        <v>8655</v>
      </c>
      <c r="C33" s="741"/>
      <c r="D33" s="742" t="s">
        <v>1808</v>
      </c>
      <c r="E33" s="844">
        <f t="shared" si="6"/>
        <v>400</v>
      </c>
      <c r="F33" s="220">
        <f t="shared" si="7"/>
        <v>0</v>
      </c>
      <c r="G33" s="187"/>
      <c r="H33" s="187"/>
      <c r="I33" s="159"/>
      <c r="J33" s="220">
        <f t="shared" si="8"/>
        <v>400</v>
      </c>
      <c r="K33" s="187">
        <v>200</v>
      </c>
      <c r="L33" s="187">
        <v>200</v>
      </c>
      <c r="M33" s="187"/>
      <c r="N33" s="220"/>
      <c r="O33" s="159"/>
      <c r="P33" s="159"/>
      <c r="Q33" s="159"/>
      <c r="R33" s="220"/>
      <c r="S33" s="187"/>
      <c r="T33" s="159"/>
      <c r="U33" s="855"/>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row>
    <row r="34" spans="1:240">
      <c r="A34" s="651">
        <v>5</v>
      </c>
      <c r="B34" s="455" t="s">
        <v>8656</v>
      </c>
      <c r="C34" s="741"/>
      <c r="D34" s="742" t="s">
        <v>1808</v>
      </c>
      <c r="E34" s="844">
        <f t="shared" si="6"/>
        <v>50</v>
      </c>
      <c r="F34" s="220">
        <f t="shared" si="7"/>
        <v>0</v>
      </c>
      <c r="G34" s="163"/>
      <c r="H34" s="163"/>
      <c r="I34" s="159"/>
      <c r="J34" s="220">
        <f t="shared" si="8"/>
        <v>50</v>
      </c>
      <c r="K34" s="163">
        <v>25</v>
      </c>
      <c r="L34" s="163">
        <v>25</v>
      </c>
      <c r="M34" s="187"/>
      <c r="N34" s="220"/>
      <c r="O34" s="213"/>
      <c r="P34" s="213"/>
      <c r="Q34" s="159"/>
      <c r="R34" s="220"/>
      <c r="S34" s="187"/>
      <c r="T34" s="159"/>
      <c r="U34" s="855"/>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row>
    <row r="35" spans="1:240">
      <c r="A35" s="651">
        <v>6</v>
      </c>
      <c r="B35" s="471" t="s">
        <v>8658</v>
      </c>
      <c r="C35" s="743"/>
      <c r="D35" s="742" t="s">
        <v>1808</v>
      </c>
      <c r="E35" s="844">
        <f t="shared" si="6"/>
        <v>50</v>
      </c>
      <c r="F35" s="220">
        <f t="shared" si="7"/>
        <v>0</v>
      </c>
      <c r="G35" s="163"/>
      <c r="H35" s="163"/>
      <c r="I35" s="159"/>
      <c r="J35" s="220">
        <f t="shared" si="8"/>
        <v>50</v>
      </c>
      <c r="K35" s="163">
        <v>25</v>
      </c>
      <c r="L35" s="163">
        <v>25</v>
      </c>
      <c r="M35" s="187"/>
      <c r="N35" s="220"/>
      <c r="O35" s="213"/>
      <c r="P35" s="213"/>
      <c r="Q35" s="213"/>
      <c r="R35" s="220"/>
      <c r="S35" s="187"/>
      <c r="T35" s="159"/>
      <c r="U35" s="855"/>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c r="IE35" s="19"/>
      <c r="IF35" s="19"/>
    </row>
    <row r="36" spans="1:240" ht="24" thickBot="1">
      <c r="A36" s="651">
        <v>7</v>
      </c>
      <c r="B36" s="471" t="s">
        <v>8657</v>
      </c>
      <c r="C36" s="32" t="s">
        <v>8652</v>
      </c>
      <c r="D36" s="742"/>
      <c r="E36" s="844">
        <f t="shared" si="6"/>
        <v>1</v>
      </c>
      <c r="F36" s="220">
        <f t="shared" si="7"/>
        <v>0</v>
      </c>
      <c r="G36" s="163"/>
      <c r="H36" s="163"/>
      <c r="I36" s="159"/>
      <c r="J36" s="220">
        <f t="shared" si="8"/>
        <v>1</v>
      </c>
      <c r="K36" s="163">
        <v>1</v>
      </c>
      <c r="L36" s="163"/>
      <c r="M36" s="187"/>
      <c r="N36" s="220"/>
      <c r="O36" s="213"/>
      <c r="P36" s="213"/>
      <c r="Q36" s="213"/>
      <c r="R36" s="220"/>
      <c r="S36" s="187"/>
      <c r="T36" s="159"/>
      <c r="U36" s="855"/>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row>
    <row r="37" spans="1:240" ht="24" thickBot="1">
      <c r="A37" s="938" t="s">
        <v>7268</v>
      </c>
      <c r="B37" s="939"/>
      <c r="C37" s="939"/>
      <c r="D37" s="939"/>
      <c r="E37" s="939"/>
      <c r="F37" s="939"/>
      <c r="G37" s="939"/>
      <c r="H37" s="939"/>
      <c r="I37" s="939"/>
      <c r="J37" s="939"/>
      <c r="K37" s="939"/>
      <c r="L37" s="939"/>
      <c r="M37" s="939"/>
      <c r="N37" s="939"/>
      <c r="O37" s="939"/>
      <c r="P37" s="939"/>
      <c r="Q37" s="939"/>
      <c r="R37" s="939"/>
      <c r="S37" s="939"/>
      <c r="T37" s="939"/>
      <c r="U37" s="1040"/>
    </row>
    <row r="38" spans="1:240" s="7" customFormat="1" ht="46.5">
      <c r="A38" s="651">
        <v>1</v>
      </c>
      <c r="B38" s="539" t="s">
        <v>8659</v>
      </c>
      <c r="C38" s="539"/>
      <c r="D38" s="539"/>
      <c r="E38" s="546">
        <f t="shared" ref="E38:E45" si="9">+F38+J38+N38+R38</f>
        <v>44</v>
      </c>
      <c r="F38" s="195">
        <f t="shared" ref="F38:F45" si="10">+G38+H38+I38</f>
        <v>11</v>
      </c>
      <c r="G38" s="187">
        <v>4</v>
      </c>
      <c r="H38" s="187">
        <v>3</v>
      </c>
      <c r="I38" s="187">
        <v>4</v>
      </c>
      <c r="J38" s="195">
        <f t="shared" ref="J38:J45" si="11">+K38+L38+M38</f>
        <v>11</v>
      </c>
      <c r="K38" s="187">
        <v>4</v>
      </c>
      <c r="L38" s="187">
        <v>3</v>
      </c>
      <c r="M38" s="187">
        <v>4</v>
      </c>
      <c r="N38" s="195">
        <f t="shared" ref="N38:N45" si="12">+O38+P38+Q38</f>
        <v>11</v>
      </c>
      <c r="O38" s="187">
        <v>4</v>
      </c>
      <c r="P38" s="187">
        <v>3</v>
      </c>
      <c r="Q38" s="187">
        <v>4</v>
      </c>
      <c r="R38" s="195">
        <f t="shared" ref="R38:R45" si="13">+S38+T38+U38</f>
        <v>11</v>
      </c>
      <c r="S38" s="187">
        <v>4</v>
      </c>
      <c r="T38" s="187">
        <v>3</v>
      </c>
      <c r="U38" s="856">
        <v>4</v>
      </c>
    </row>
    <row r="39" spans="1:240" s="7" customFormat="1" ht="46.5">
      <c r="A39" s="651">
        <v>2</v>
      </c>
      <c r="B39" s="539" t="s">
        <v>8660</v>
      </c>
      <c r="C39" s="539"/>
      <c r="D39" s="539"/>
      <c r="E39" s="546">
        <f t="shared" si="9"/>
        <v>12</v>
      </c>
      <c r="F39" s="195">
        <f t="shared" si="10"/>
        <v>3</v>
      </c>
      <c r="G39" s="187"/>
      <c r="H39" s="187">
        <v>1</v>
      </c>
      <c r="I39" s="187">
        <v>2</v>
      </c>
      <c r="J39" s="195">
        <f t="shared" si="11"/>
        <v>3</v>
      </c>
      <c r="K39" s="187">
        <v>1</v>
      </c>
      <c r="L39" s="187">
        <v>1</v>
      </c>
      <c r="M39" s="187">
        <v>1</v>
      </c>
      <c r="N39" s="195">
        <f t="shared" si="12"/>
        <v>3</v>
      </c>
      <c r="O39" s="187">
        <v>1</v>
      </c>
      <c r="P39" s="187">
        <v>1</v>
      </c>
      <c r="Q39" s="187">
        <v>1</v>
      </c>
      <c r="R39" s="195">
        <f t="shared" si="13"/>
        <v>3</v>
      </c>
      <c r="S39" s="187">
        <v>1</v>
      </c>
      <c r="T39" s="187">
        <v>1</v>
      </c>
      <c r="U39" s="856">
        <v>1</v>
      </c>
    </row>
    <row r="40" spans="1:240" s="7" customFormat="1" ht="46.5">
      <c r="A40" s="651">
        <v>3</v>
      </c>
      <c r="B40" s="539" t="s">
        <v>8661</v>
      </c>
      <c r="C40" s="539"/>
      <c r="D40" s="539"/>
      <c r="E40" s="546">
        <f t="shared" si="9"/>
        <v>8</v>
      </c>
      <c r="F40" s="195">
        <f t="shared" si="10"/>
        <v>3</v>
      </c>
      <c r="G40" s="187">
        <v>1</v>
      </c>
      <c r="H40" s="187"/>
      <c r="I40" s="187">
        <v>2</v>
      </c>
      <c r="J40" s="195">
        <f t="shared" si="11"/>
        <v>3</v>
      </c>
      <c r="K40" s="187">
        <v>2</v>
      </c>
      <c r="L40" s="187"/>
      <c r="M40" s="187">
        <v>1</v>
      </c>
      <c r="N40" s="195">
        <f t="shared" si="12"/>
        <v>0</v>
      </c>
      <c r="O40" s="187"/>
      <c r="P40" s="187"/>
      <c r="Q40" s="187"/>
      <c r="R40" s="195">
        <f t="shared" si="13"/>
        <v>2</v>
      </c>
      <c r="S40" s="187">
        <v>1</v>
      </c>
      <c r="T40" s="187"/>
      <c r="U40" s="856">
        <v>1</v>
      </c>
    </row>
    <row r="41" spans="1:240" s="373" customFormat="1" ht="46.5">
      <c r="A41" s="651">
        <v>4</v>
      </c>
      <c r="B41" s="539" t="s">
        <v>8662</v>
      </c>
      <c r="C41" s="539"/>
      <c r="D41" s="539"/>
      <c r="E41" s="546">
        <f t="shared" si="9"/>
        <v>6</v>
      </c>
      <c r="F41" s="195">
        <f t="shared" si="10"/>
        <v>2</v>
      </c>
      <c r="G41" s="187"/>
      <c r="H41" s="187">
        <v>2</v>
      </c>
      <c r="I41" s="187"/>
      <c r="J41" s="195">
        <f t="shared" si="11"/>
        <v>2</v>
      </c>
      <c r="K41" s="187"/>
      <c r="L41" s="187">
        <v>2</v>
      </c>
      <c r="M41" s="187"/>
      <c r="N41" s="195">
        <f t="shared" si="12"/>
        <v>2</v>
      </c>
      <c r="O41" s="187"/>
      <c r="P41" s="187">
        <v>2</v>
      </c>
      <c r="Q41" s="187"/>
      <c r="R41" s="195">
        <f t="shared" si="13"/>
        <v>0</v>
      </c>
      <c r="S41" s="187"/>
      <c r="T41" s="187"/>
      <c r="U41" s="856"/>
    </row>
    <row r="42" spans="1:240" s="373" customFormat="1">
      <c r="A42" s="651">
        <v>5</v>
      </c>
      <c r="B42" s="539" t="s">
        <v>8663</v>
      </c>
      <c r="C42" s="539"/>
      <c r="D42" s="539"/>
      <c r="E42" s="546">
        <f t="shared" si="9"/>
        <v>3</v>
      </c>
      <c r="F42" s="195">
        <f t="shared" si="10"/>
        <v>1</v>
      </c>
      <c r="G42" s="187"/>
      <c r="H42" s="187">
        <v>1</v>
      </c>
      <c r="I42" s="187"/>
      <c r="J42" s="195">
        <f t="shared" si="11"/>
        <v>0</v>
      </c>
      <c r="K42" s="187"/>
      <c r="L42" s="187"/>
      <c r="M42" s="187"/>
      <c r="N42" s="195">
        <f t="shared" si="12"/>
        <v>2</v>
      </c>
      <c r="O42" s="187">
        <v>2</v>
      </c>
      <c r="P42" s="187"/>
      <c r="Q42" s="187"/>
      <c r="R42" s="195">
        <f t="shared" si="13"/>
        <v>0</v>
      </c>
      <c r="S42" s="187"/>
      <c r="T42" s="187"/>
      <c r="U42" s="856"/>
    </row>
    <row r="43" spans="1:240" s="373" customFormat="1" ht="46.5">
      <c r="A43" s="651">
        <v>6</v>
      </c>
      <c r="B43" s="539" t="s">
        <v>8664</v>
      </c>
      <c r="C43" s="539"/>
      <c r="D43" s="539"/>
      <c r="E43" s="546">
        <f t="shared" si="9"/>
        <v>6</v>
      </c>
      <c r="F43" s="195">
        <f t="shared" si="10"/>
        <v>1</v>
      </c>
      <c r="G43" s="187"/>
      <c r="H43" s="187">
        <v>1</v>
      </c>
      <c r="I43" s="187"/>
      <c r="J43" s="195">
        <f t="shared" si="11"/>
        <v>2</v>
      </c>
      <c r="K43" s="187"/>
      <c r="L43" s="187">
        <v>2</v>
      </c>
      <c r="M43" s="187"/>
      <c r="N43" s="195">
        <f t="shared" si="12"/>
        <v>1</v>
      </c>
      <c r="O43" s="187">
        <v>1</v>
      </c>
      <c r="P43" s="187"/>
      <c r="Q43" s="187"/>
      <c r="R43" s="195">
        <f t="shared" si="13"/>
        <v>2</v>
      </c>
      <c r="S43" s="187"/>
      <c r="T43" s="187">
        <v>2</v>
      </c>
      <c r="U43" s="856"/>
    </row>
    <row r="44" spans="1:240" s="373" customFormat="1">
      <c r="A44" s="651">
        <v>7</v>
      </c>
      <c r="B44" s="539" t="s">
        <v>8665</v>
      </c>
      <c r="C44" s="539"/>
      <c r="D44" s="539"/>
      <c r="E44" s="546">
        <f t="shared" si="9"/>
        <v>52</v>
      </c>
      <c r="F44" s="195">
        <f t="shared" si="10"/>
        <v>13</v>
      </c>
      <c r="G44" s="187">
        <v>4</v>
      </c>
      <c r="H44" s="187">
        <v>5</v>
      </c>
      <c r="I44" s="187">
        <v>4</v>
      </c>
      <c r="J44" s="195">
        <f t="shared" si="11"/>
        <v>13</v>
      </c>
      <c r="K44" s="187">
        <v>4</v>
      </c>
      <c r="L44" s="187">
        <v>5</v>
      </c>
      <c r="M44" s="187">
        <v>4</v>
      </c>
      <c r="N44" s="195">
        <f t="shared" si="12"/>
        <v>13</v>
      </c>
      <c r="O44" s="187">
        <v>4</v>
      </c>
      <c r="P44" s="187">
        <v>5</v>
      </c>
      <c r="Q44" s="187">
        <v>4</v>
      </c>
      <c r="R44" s="195">
        <f t="shared" si="13"/>
        <v>13</v>
      </c>
      <c r="S44" s="187">
        <v>4</v>
      </c>
      <c r="T44" s="187">
        <v>5</v>
      </c>
      <c r="U44" s="856">
        <v>4</v>
      </c>
    </row>
    <row r="45" spans="1:240" s="373" customFormat="1" ht="24" thickBot="1">
      <c r="A45" s="744">
        <v>8</v>
      </c>
      <c r="B45" s="745" t="s">
        <v>8666</v>
      </c>
      <c r="C45" s="745"/>
      <c r="D45" s="745"/>
      <c r="E45" s="560">
        <f t="shared" si="9"/>
        <v>230</v>
      </c>
      <c r="F45" s="569">
        <f t="shared" si="10"/>
        <v>110</v>
      </c>
      <c r="G45" s="571">
        <v>110</v>
      </c>
      <c r="H45" s="571"/>
      <c r="I45" s="571"/>
      <c r="J45" s="569">
        <f t="shared" si="11"/>
        <v>40</v>
      </c>
      <c r="K45" s="571"/>
      <c r="L45" s="571">
        <v>40</v>
      </c>
      <c r="M45" s="571"/>
      <c r="N45" s="569">
        <f t="shared" si="12"/>
        <v>40</v>
      </c>
      <c r="O45" s="571">
        <v>40</v>
      </c>
      <c r="P45" s="571"/>
      <c r="Q45" s="571"/>
      <c r="R45" s="569">
        <f t="shared" si="13"/>
        <v>40</v>
      </c>
      <c r="S45" s="571">
        <v>40</v>
      </c>
      <c r="T45" s="571"/>
      <c r="U45" s="857"/>
    </row>
    <row r="46" spans="1:240" ht="24" thickBot="1">
      <c r="A46" s="898" t="s">
        <v>7269</v>
      </c>
      <c r="B46" s="899"/>
      <c r="C46" s="899"/>
      <c r="D46" s="899"/>
      <c r="E46" s="899"/>
      <c r="F46" s="899"/>
      <c r="G46" s="899"/>
      <c r="H46" s="899"/>
      <c r="I46" s="899"/>
      <c r="J46" s="899"/>
      <c r="K46" s="899"/>
      <c r="L46" s="899"/>
      <c r="M46" s="899"/>
      <c r="N46" s="899"/>
      <c r="O46" s="899"/>
      <c r="P46" s="899"/>
      <c r="Q46" s="899"/>
      <c r="R46" s="899"/>
      <c r="S46" s="899"/>
      <c r="T46" s="899"/>
      <c r="U46" s="1033"/>
    </row>
    <row r="47" spans="1:240">
      <c r="A47" s="651">
        <v>1</v>
      </c>
      <c r="B47" s="542" t="s">
        <v>8703</v>
      </c>
      <c r="C47" s="694"/>
      <c r="D47" s="694"/>
      <c r="E47" s="546">
        <f>+F47+J47+N47+R47</f>
        <v>2</v>
      </c>
      <c r="F47" s="196">
        <f>+G47+H47+I47</f>
        <v>0</v>
      </c>
      <c r="G47" s="163"/>
      <c r="H47" s="163"/>
      <c r="I47" s="163"/>
      <c r="J47" s="195">
        <f>+K47+L47+M47</f>
        <v>1</v>
      </c>
      <c r="K47" s="163">
        <v>1</v>
      </c>
      <c r="L47" s="163"/>
      <c r="M47" s="163"/>
      <c r="N47" s="195">
        <f>+O47+P47+Q47</f>
        <v>1</v>
      </c>
      <c r="O47" s="163"/>
      <c r="P47" s="163"/>
      <c r="Q47" s="163">
        <v>1</v>
      </c>
      <c r="R47" s="196">
        <f>+S47+T47+U47</f>
        <v>0</v>
      </c>
      <c r="S47" s="163"/>
      <c r="T47" s="163"/>
      <c r="U47" s="660"/>
    </row>
    <row r="48" spans="1:240" ht="46.5">
      <c r="A48" s="651">
        <v>2</v>
      </c>
      <c r="B48" s="542" t="s">
        <v>8704</v>
      </c>
      <c r="C48" s="694"/>
      <c r="D48" s="694"/>
      <c r="E48" s="546">
        <f>+F48+J48+N48+R48</f>
        <v>4</v>
      </c>
      <c r="F48" s="195">
        <f>+G48+H48+I48</f>
        <v>1</v>
      </c>
      <c r="G48" s="163"/>
      <c r="H48" s="163"/>
      <c r="I48" s="163">
        <v>1</v>
      </c>
      <c r="J48" s="195">
        <f>+K48+L48+M48</f>
        <v>1</v>
      </c>
      <c r="K48" s="163">
        <v>1</v>
      </c>
      <c r="L48" s="163"/>
      <c r="M48" s="163"/>
      <c r="N48" s="195">
        <f>+O48+P48+Q48</f>
        <v>1</v>
      </c>
      <c r="O48" s="163">
        <v>1</v>
      </c>
      <c r="P48" s="163"/>
      <c r="Q48" s="163"/>
      <c r="R48" s="195">
        <f>+S48+T48+U48</f>
        <v>1</v>
      </c>
      <c r="S48" s="163">
        <v>1</v>
      </c>
      <c r="T48" s="163"/>
      <c r="U48" s="660"/>
    </row>
    <row r="49" spans="1:21">
      <c r="A49" s="651">
        <v>3</v>
      </c>
      <c r="B49" s="542" t="s">
        <v>8705</v>
      </c>
      <c r="C49" s="694"/>
      <c r="D49" s="694"/>
      <c r="E49" s="546">
        <f>+F49+J49+N49+R49</f>
        <v>4</v>
      </c>
      <c r="F49" s="195">
        <f>+G49+H49+I49</f>
        <v>1</v>
      </c>
      <c r="G49" s="163"/>
      <c r="H49" s="163"/>
      <c r="I49" s="163">
        <v>1</v>
      </c>
      <c r="J49" s="195">
        <f>+K49+L49+M49</f>
        <v>1</v>
      </c>
      <c r="K49" s="163">
        <v>1</v>
      </c>
      <c r="L49" s="163"/>
      <c r="M49" s="163"/>
      <c r="N49" s="195">
        <f>+O49+P49+Q49</f>
        <v>1</v>
      </c>
      <c r="O49" s="163"/>
      <c r="P49" s="163">
        <v>1</v>
      </c>
      <c r="Q49" s="163"/>
      <c r="R49" s="195">
        <f>+S49+T49+U49</f>
        <v>1</v>
      </c>
      <c r="S49" s="163">
        <v>1</v>
      </c>
      <c r="T49" s="163"/>
      <c r="U49" s="660"/>
    </row>
    <row r="50" spans="1:21">
      <c r="A50" s="651">
        <v>4</v>
      </c>
      <c r="B50" s="542" t="s">
        <v>8706</v>
      </c>
      <c r="C50" s="694"/>
      <c r="D50" s="694"/>
      <c r="E50" s="546">
        <f>+F50+J50+N50+R50</f>
        <v>4</v>
      </c>
      <c r="F50" s="195">
        <f>+G50+H50+I50</f>
        <v>1</v>
      </c>
      <c r="G50" s="163"/>
      <c r="H50" s="163">
        <v>1</v>
      </c>
      <c r="I50" s="163"/>
      <c r="J50" s="195">
        <f>+K50+L50+M50</f>
        <v>1</v>
      </c>
      <c r="K50" s="163">
        <v>1</v>
      </c>
      <c r="L50" s="163"/>
      <c r="M50" s="163"/>
      <c r="N50" s="195">
        <f>+O50+P50+Q50</f>
        <v>1</v>
      </c>
      <c r="O50" s="163">
        <v>1</v>
      </c>
      <c r="P50" s="163"/>
      <c r="Q50" s="163"/>
      <c r="R50" s="195">
        <f>+S50+T50+U50</f>
        <v>1</v>
      </c>
      <c r="S50" s="163">
        <v>1</v>
      </c>
      <c r="T50" s="163"/>
      <c r="U50" s="660"/>
    </row>
    <row r="51" spans="1:21" ht="24" thickBot="1">
      <c r="A51" s="651">
        <v>5</v>
      </c>
      <c r="B51" s="542" t="s">
        <v>8707</v>
      </c>
      <c r="C51" s="694"/>
      <c r="D51" s="201" t="s">
        <v>2034</v>
      </c>
      <c r="E51" s="546">
        <f>+F51+J51+N51+R51</f>
        <v>108000</v>
      </c>
      <c r="F51" s="195">
        <f>+G51+H51+I51</f>
        <v>27000</v>
      </c>
      <c r="G51" s="163">
        <v>9000</v>
      </c>
      <c r="H51" s="163">
        <v>9000</v>
      </c>
      <c r="I51" s="163">
        <v>9000</v>
      </c>
      <c r="J51" s="195">
        <f>+K51+L51+M51</f>
        <v>27000</v>
      </c>
      <c r="K51" s="163">
        <v>9000</v>
      </c>
      <c r="L51" s="163">
        <v>9000</v>
      </c>
      <c r="M51" s="163">
        <v>9000</v>
      </c>
      <c r="N51" s="195">
        <f>+O51+P51+Q51</f>
        <v>27000</v>
      </c>
      <c r="O51" s="163">
        <v>9000</v>
      </c>
      <c r="P51" s="163">
        <v>9000</v>
      </c>
      <c r="Q51" s="163">
        <v>9000</v>
      </c>
      <c r="R51" s="195">
        <f>+S51+T51+U51</f>
        <v>27000</v>
      </c>
      <c r="S51" s="163">
        <v>9000</v>
      </c>
      <c r="T51" s="163">
        <v>9000</v>
      </c>
      <c r="U51" s="660">
        <v>9000</v>
      </c>
    </row>
    <row r="52" spans="1:21" ht="24" thickBot="1">
      <c r="A52" s="898" t="s">
        <v>8683</v>
      </c>
      <c r="B52" s="899"/>
      <c r="C52" s="899"/>
      <c r="D52" s="899"/>
      <c r="E52" s="899"/>
      <c r="F52" s="899"/>
      <c r="G52" s="899"/>
      <c r="H52" s="899"/>
      <c r="I52" s="899"/>
      <c r="J52" s="899"/>
      <c r="K52" s="899"/>
      <c r="L52" s="899"/>
      <c r="M52" s="899"/>
      <c r="N52" s="899"/>
      <c r="O52" s="899"/>
      <c r="P52" s="899"/>
      <c r="Q52" s="899"/>
      <c r="R52" s="899"/>
      <c r="S52" s="899"/>
      <c r="T52" s="899"/>
      <c r="U52" s="1033"/>
    </row>
    <row r="53" spans="1:21" s="7" customFormat="1">
      <c r="A53" s="852">
        <v>1</v>
      </c>
      <c r="B53" s="544" t="s">
        <v>8684</v>
      </c>
      <c r="C53" s="544"/>
      <c r="D53" s="544"/>
      <c r="E53" s="546">
        <f t="shared" ref="E53:E61" si="14">+F53+J53+N53+R53</f>
        <v>17469</v>
      </c>
      <c r="F53" s="525">
        <f t="shared" ref="F53:F61" si="15">+G53+H53+I53</f>
        <v>4367.25</v>
      </c>
      <c r="G53" s="540">
        <v>4367.25</v>
      </c>
      <c r="H53" s="540"/>
      <c r="I53" s="540"/>
      <c r="J53" s="525">
        <f t="shared" ref="J53:J61" si="16">+K53+L53+M53</f>
        <v>4367.25</v>
      </c>
      <c r="K53" s="540">
        <v>4367.25</v>
      </c>
      <c r="L53" s="540"/>
      <c r="M53" s="540"/>
      <c r="N53" s="525">
        <f t="shared" ref="N53:N61" si="17">+O53+P53+Q53</f>
        <v>4367.25</v>
      </c>
      <c r="O53" s="540">
        <v>4367.25</v>
      </c>
      <c r="P53" s="540"/>
      <c r="Q53" s="540"/>
      <c r="R53" s="525">
        <f t="shared" ref="R53:R61" si="18">+S53+T53+U53</f>
        <v>4367.25</v>
      </c>
      <c r="S53" s="540">
        <v>4367.25</v>
      </c>
      <c r="T53" s="540"/>
      <c r="U53" s="858"/>
    </row>
    <row r="54" spans="1:21" s="7" customFormat="1">
      <c r="A54" s="852">
        <v>2</v>
      </c>
      <c r="B54" s="544" t="s">
        <v>8685</v>
      </c>
      <c r="C54" s="544"/>
      <c r="D54" s="544"/>
      <c r="E54" s="546">
        <f t="shared" si="14"/>
        <v>129</v>
      </c>
      <c r="F54" s="525">
        <f t="shared" si="15"/>
        <v>0</v>
      </c>
      <c r="G54" s="540"/>
      <c r="H54" s="746"/>
      <c r="I54" s="746"/>
      <c r="J54" s="525">
        <f t="shared" si="16"/>
        <v>0</v>
      </c>
      <c r="K54" s="746"/>
      <c r="L54" s="746"/>
      <c r="M54" s="746"/>
      <c r="N54" s="525">
        <f t="shared" si="17"/>
        <v>129</v>
      </c>
      <c r="O54" s="540">
        <v>129</v>
      </c>
      <c r="P54" s="746"/>
      <c r="Q54" s="746"/>
      <c r="R54" s="525">
        <f t="shared" si="18"/>
        <v>0</v>
      </c>
      <c r="S54" s="540"/>
      <c r="T54" s="746"/>
      <c r="U54" s="859"/>
    </row>
    <row r="55" spans="1:21" s="7" customFormat="1">
      <c r="A55" s="852">
        <v>3</v>
      </c>
      <c r="B55" s="544" t="s">
        <v>8686</v>
      </c>
      <c r="C55" s="544"/>
      <c r="D55" s="544"/>
      <c r="E55" s="546">
        <f t="shared" si="14"/>
        <v>97</v>
      </c>
      <c r="F55" s="525">
        <f t="shared" si="15"/>
        <v>97</v>
      </c>
      <c r="G55" s="192">
        <v>97</v>
      </c>
      <c r="H55" s="746"/>
      <c r="I55" s="746"/>
      <c r="J55" s="525">
        <f t="shared" si="16"/>
        <v>0</v>
      </c>
      <c r="K55" s="746"/>
      <c r="L55" s="746"/>
      <c r="M55" s="746"/>
      <c r="N55" s="525">
        <f t="shared" si="17"/>
        <v>0</v>
      </c>
      <c r="O55" s="540"/>
      <c r="P55" s="746"/>
      <c r="Q55" s="746"/>
      <c r="R55" s="525">
        <f t="shared" si="18"/>
        <v>0</v>
      </c>
      <c r="S55" s="540"/>
      <c r="T55" s="746"/>
      <c r="U55" s="859"/>
    </row>
    <row r="56" spans="1:21" s="7" customFormat="1">
      <c r="A56" s="852">
        <v>4</v>
      </c>
      <c r="B56" s="544" t="s">
        <v>8687</v>
      </c>
      <c r="C56" s="544"/>
      <c r="D56" s="544"/>
      <c r="E56" s="546">
        <f t="shared" si="14"/>
        <v>1</v>
      </c>
      <c r="F56" s="525">
        <f t="shared" si="15"/>
        <v>1</v>
      </c>
      <c r="G56" s="192">
        <v>1</v>
      </c>
      <c r="H56" s="746"/>
      <c r="I56" s="746"/>
      <c r="J56" s="525">
        <f t="shared" si="16"/>
        <v>0</v>
      </c>
      <c r="K56" s="746"/>
      <c r="L56" s="746"/>
      <c r="M56" s="746"/>
      <c r="N56" s="525">
        <f t="shared" si="17"/>
        <v>0</v>
      </c>
      <c r="O56" s="540"/>
      <c r="P56" s="746"/>
      <c r="Q56" s="746"/>
      <c r="R56" s="525">
        <f t="shared" si="18"/>
        <v>0</v>
      </c>
      <c r="S56" s="540"/>
      <c r="T56" s="746"/>
      <c r="U56" s="859"/>
    </row>
    <row r="57" spans="1:21" s="7" customFormat="1" ht="46.5">
      <c r="A57" s="852">
        <v>5</v>
      </c>
      <c r="B57" s="544" t="s">
        <v>8688</v>
      </c>
      <c r="C57" s="544"/>
      <c r="D57" s="544"/>
      <c r="E57" s="546">
        <f t="shared" si="14"/>
        <v>18</v>
      </c>
      <c r="F57" s="525">
        <f t="shared" si="15"/>
        <v>18</v>
      </c>
      <c r="G57" s="192">
        <v>18</v>
      </c>
      <c r="H57" s="746"/>
      <c r="I57" s="746"/>
      <c r="J57" s="525">
        <f t="shared" si="16"/>
        <v>0</v>
      </c>
      <c r="K57" s="746"/>
      <c r="L57" s="746"/>
      <c r="M57" s="746"/>
      <c r="N57" s="525">
        <f t="shared" si="17"/>
        <v>0</v>
      </c>
      <c r="O57" s="540"/>
      <c r="P57" s="746"/>
      <c r="Q57" s="746"/>
      <c r="R57" s="525">
        <f t="shared" si="18"/>
        <v>0</v>
      </c>
      <c r="S57" s="540"/>
      <c r="T57" s="746"/>
      <c r="U57" s="859"/>
    </row>
    <row r="58" spans="1:21" s="7" customFormat="1" ht="46.5">
      <c r="A58" s="852">
        <v>6</v>
      </c>
      <c r="B58" s="544" t="s">
        <v>8689</v>
      </c>
      <c r="C58" s="544"/>
      <c r="D58" s="544"/>
      <c r="E58" s="546">
        <f t="shared" si="14"/>
        <v>6901</v>
      </c>
      <c r="F58" s="525">
        <f t="shared" si="15"/>
        <v>6901</v>
      </c>
      <c r="G58" s="192">
        <v>6901</v>
      </c>
      <c r="H58" s="746"/>
      <c r="I58" s="746"/>
      <c r="J58" s="525">
        <f t="shared" si="16"/>
        <v>0</v>
      </c>
      <c r="K58" s="746"/>
      <c r="L58" s="746"/>
      <c r="M58" s="746"/>
      <c r="N58" s="525">
        <f t="shared" si="17"/>
        <v>0</v>
      </c>
      <c r="O58" s="540"/>
      <c r="P58" s="746"/>
      <c r="Q58" s="746"/>
      <c r="R58" s="525">
        <f t="shared" si="18"/>
        <v>0</v>
      </c>
      <c r="S58" s="540"/>
      <c r="T58" s="746"/>
      <c r="U58" s="859"/>
    </row>
    <row r="59" spans="1:21" s="7" customFormat="1" ht="46.5">
      <c r="A59" s="852">
        <v>7</v>
      </c>
      <c r="B59" s="544" t="s">
        <v>8690</v>
      </c>
      <c r="C59" s="544"/>
      <c r="D59" s="544"/>
      <c r="E59" s="546">
        <f t="shared" si="14"/>
        <v>4</v>
      </c>
      <c r="F59" s="525">
        <f t="shared" si="15"/>
        <v>4</v>
      </c>
      <c r="G59" s="192">
        <v>4</v>
      </c>
      <c r="H59" s="746"/>
      <c r="I59" s="746"/>
      <c r="J59" s="525">
        <f t="shared" si="16"/>
        <v>0</v>
      </c>
      <c r="K59" s="746"/>
      <c r="L59" s="746"/>
      <c r="M59" s="746"/>
      <c r="N59" s="525">
        <f t="shared" si="17"/>
        <v>0</v>
      </c>
      <c r="O59" s="540"/>
      <c r="P59" s="746"/>
      <c r="Q59" s="746"/>
      <c r="R59" s="525">
        <f t="shared" si="18"/>
        <v>0</v>
      </c>
      <c r="S59" s="540"/>
      <c r="T59" s="746"/>
      <c r="U59" s="859"/>
    </row>
    <row r="60" spans="1:21" s="7" customFormat="1" ht="46.5">
      <c r="A60" s="852">
        <v>8</v>
      </c>
      <c r="B60" s="544" t="s">
        <v>8691</v>
      </c>
      <c r="C60" s="544"/>
      <c r="D60" s="544"/>
      <c r="E60" s="546">
        <f t="shared" si="14"/>
        <v>3</v>
      </c>
      <c r="F60" s="525">
        <f t="shared" si="15"/>
        <v>3</v>
      </c>
      <c r="G60" s="192">
        <v>3</v>
      </c>
      <c r="H60" s="746"/>
      <c r="I60" s="746"/>
      <c r="J60" s="525">
        <f t="shared" si="16"/>
        <v>0</v>
      </c>
      <c r="K60" s="746"/>
      <c r="L60" s="746"/>
      <c r="M60" s="746"/>
      <c r="N60" s="525">
        <f t="shared" si="17"/>
        <v>0</v>
      </c>
      <c r="O60" s="540"/>
      <c r="P60" s="746"/>
      <c r="Q60" s="746"/>
      <c r="R60" s="525">
        <f t="shared" si="18"/>
        <v>0</v>
      </c>
      <c r="S60" s="540"/>
      <c r="T60" s="746"/>
      <c r="U60" s="859"/>
    </row>
    <row r="61" spans="1:21" s="7" customFormat="1" ht="47.25" thickBot="1">
      <c r="A61" s="852">
        <v>9</v>
      </c>
      <c r="B61" s="544" t="s">
        <v>8692</v>
      </c>
      <c r="C61" s="544"/>
      <c r="D61" s="544"/>
      <c r="E61" s="546">
        <f t="shared" si="14"/>
        <v>1</v>
      </c>
      <c r="F61" s="525">
        <f t="shared" si="15"/>
        <v>1</v>
      </c>
      <c r="G61" s="192">
        <v>1</v>
      </c>
      <c r="H61" s="746"/>
      <c r="I61" s="746"/>
      <c r="J61" s="525">
        <f t="shared" si="16"/>
        <v>0</v>
      </c>
      <c r="K61" s="746"/>
      <c r="L61" s="746"/>
      <c r="M61" s="746"/>
      <c r="N61" s="525">
        <f t="shared" si="17"/>
        <v>0</v>
      </c>
      <c r="O61" s="540"/>
      <c r="P61" s="746"/>
      <c r="Q61" s="746"/>
      <c r="R61" s="525">
        <f t="shared" si="18"/>
        <v>0</v>
      </c>
      <c r="S61" s="540"/>
      <c r="T61" s="746"/>
      <c r="U61" s="859"/>
    </row>
    <row r="62" spans="1:21" ht="24" thickBot="1">
      <c r="A62" s="898" t="s">
        <v>8708</v>
      </c>
      <c r="B62" s="899"/>
      <c r="C62" s="899"/>
      <c r="D62" s="899"/>
      <c r="E62" s="899"/>
      <c r="F62" s="899"/>
      <c r="G62" s="899"/>
      <c r="H62" s="899"/>
      <c r="I62" s="899"/>
      <c r="J62" s="899"/>
      <c r="K62" s="899"/>
      <c r="L62" s="899"/>
      <c r="M62" s="899"/>
      <c r="N62" s="899"/>
      <c r="O62" s="899"/>
      <c r="P62" s="899"/>
      <c r="Q62" s="899"/>
      <c r="R62" s="899"/>
      <c r="S62" s="899"/>
      <c r="T62" s="899"/>
      <c r="U62" s="1033"/>
    </row>
    <row r="63" spans="1:21" s="157" customFormat="1" ht="46.5">
      <c r="A63" s="626">
        <v>1</v>
      </c>
      <c r="B63" s="33" t="s">
        <v>8693</v>
      </c>
      <c r="C63" s="122"/>
      <c r="D63" s="122" t="s">
        <v>7632</v>
      </c>
      <c r="E63" s="654"/>
      <c r="F63" s="525"/>
      <c r="G63" s="180"/>
      <c r="H63" s="180"/>
      <c r="I63" s="180"/>
      <c r="J63" s="525"/>
      <c r="K63" s="180"/>
      <c r="L63" s="180"/>
      <c r="M63" s="180"/>
      <c r="N63" s="525"/>
      <c r="O63" s="154"/>
      <c r="P63" s="180"/>
      <c r="Q63" s="180"/>
      <c r="R63" s="525"/>
      <c r="S63" s="154"/>
      <c r="T63" s="180"/>
      <c r="U63" s="655"/>
    </row>
    <row r="64" spans="1:21" s="157" customFormat="1">
      <c r="A64" s="626">
        <v>2</v>
      </c>
      <c r="B64" s="33" t="s">
        <v>8694</v>
      </c>
      <c r="C64" s="122"/>
      <c r="D64" s="122" t="s">
        <v>7632</v>
      </c>
      <c r="E64" s="654"/>
      <c r="F64" s="525"/>
      <c r="G64" s="180"/>
      <c r="H64" s="180"/>
      <c r="I64" s="180"/>
      <c r="J64" s="525"/>
      <c r="K64" s="180"/>
      <c r="L64" s="180"/>
      <c r="M64" s="180"/>
      <c r="N64" s="525"/>
      <c r="O64" s="154"/>
      <c r="P64" s="180"/>
      <c r="Q64" s="180"/>
      <c r="R64" s="525"/>
      <c r="S64" s="154"/>
      <c r="T64" s="180"/>
      <c r="U64" s="655"/>
    </row>
    <row r="65" spans="1:240" s="157" customFormat="1">
      <c r="A65" s="626">
        <v>3</v>
      </c>
      <c r="B65" s="33" t="s">
        <v>8695</v>
      </c>
      <c r="C65" s="34"/>
      <c r="D65" s="122" t="s">
        <v>7632</v>
      </c>
      <c r="E65" s="654"/>
      <c r="F65" s="525"/>
      <c r="G65" s="180"/>
      <c r="H65" s="180"/>
      <c r="I65" s="180"/>
      <c r="J65" s="525"/>
      <c r="K65" s="180"/>
      <c r="L65" s="180"/>
      <c r="M65" s="180"/>
      <c r="N65" s="525"/>
      <c r="O65" s="154"/>
      <c r="P65" s="180"/>
      <c r="Q65" s="180"/>
      <c r="R65" s="525"/>
      <c r="S65" s="154"/>
      <c r="T65" s="180"/>
      <c r="U65" s="655"/>
    </row>
    <row r="66" spans="1:240" s="157" customFormat="1">
      <c r="A66" s="626">
        <v>4</v>
      </c>
      <c r="B66" s="33" t="s">
        <v>8696</v>
      </c>
      <c r="C66" s="122"/>
      <c r="D66" s="122" t="s">
        <v>7632</v>
      </c>
      <c r="E66" s="654"/>
      <c r="F66" s="525"/>
      <c r="G66" s="180"/>
      <c r="H66" s="180"/>
      <c r="I66" s="180"/>
      <c r="J66" s="525"/>
      <c r="K66" s="180"/>
      <c r="L66" s="180"/>
      <c r="M66" s="180"/>
      <c r="N66" s="525"/>
      <c r="O66" s="154"/>
      <c r="P66" s="180"/>
      <c r="Q66" s="180"/>
      <c r="R66" s="525"/>
      <c r="S66" s="154"/>
      <c r="T66" s="180"/>
      <c r="U66" s="655"/>
    </row>
    <row r="67" spans="1:240" s="157" customFormat="1">
      <c r="A67" s="626">
        <v>5</v>
      </c>
      <c r="B67" s="33" t="s">
        <v>8697</v>
      </c>
      <c r="C67" s="34"/>
      <c r="D67" s="122" t="s">
        <v>7632</v>
      </c>
      <c r="E67" s="654"/>
      <c r="F67" s="525"/>
      <c r="G67" s="180"/>
      <c r="H67" s="180"/>
      <c r="I67" s="180"/>
      <c r="J67" s="525"/>
      <c r="K67" s="180"/>
      <c r="L67" s="180"/>
      <c r="M67" s="180"/>
      <c r="N67" s="525"/>
      <c r="O67" s="154"/>
      <c r="P67" s="180"/>
      <c r="Q67" s="180"/>
      <c r="R67" s="525"/>
      <c r="S67" s="154"/>
      <c r="T67" s="180"/>
      <c r="U67" s="655"/>
    </row>
    <row r="68" spans="1:240" s="157" customFormat="1">
      <c r="A68" s="626">
        <v>6</v>
      </c>
      <c r="B68" s="33" t="s">
        <v>8698</v>
      </c>
      <c r="C68" s="34"/>
      <c r="D68" s="122" t="s">
        <v>7632</v>
      </c>
      <c r="E68" s="654"/>
      <c r="F68" s="525"/>
      <c r="G68" s="180"/>
      <c r="H68" s="180"/>
      <c r="I68" s="180"/>
      <c r="J68" s="525"/>
      <c r="K68" s="180"/>
      <c r="L68" s="180"/>
      <c r="M68" s="180"/>
      <c r="N68" s="525"/>
      <c r="O68" s="154"/>
      <c r="P68" s="180"/>
      <c r="Q68" s="180"/>
      <c r="R68" s="525"/>
      <c r="S68" s="154"/>
      <c r="T68" s="180"/>
      <c r="U68" s="655"/>
    </row>
    <row r="69" spans="1:240" s="157" customFormat="1">
      <c r="A69" s="626">
        <v>7</v>
      </c>
      <c r="B69" s="33" t="s">
        <v>8699</v>
      </c>
      <c r="C69" s="122"/>
      <c r="D69" s="122" t="s">
        <v>7632</v>
      </c>
      <c r="E69" s="654"/>
      <c r="F69" s="525"/>
      <c r="G69" s="180"/>
      <c r="H69" s="180"/>
      <c r="I69" s="180"/>
      <c r="J69" s="525"/>
      <c r="K69" s="180"/>
      <c r="L69" s="180"/>
      <c r="M69" s="180"/>
      <c r="N69" s="525"/>
      <c r="O69" s="154"/>
      <c r="P69" s="180"/>
      <c r="Q69" s="180"/>
      <c r="R69" s="525"/>
      <c r="S69" s="154"/>
      <c r="T69" s="180"/>
      <c r="U69" s="655"/>
    </row>
    <row r="70" spans="1:240" s="157" customFormat="1">
      <c r="A70" s="626">
        <v>8</v>
      </c>
      <c r="B70" s="33" t="s">
        <v>8700</v>
      </c>
      <c r="C70" s="122"/>
      <c r="D70" s="122" t="s">
        <v>7632</v>
      </c>
      <c r="E70" s="654"/>
      <c r="F70" s="525"/>
      <c r="G70" s="180"/>
      <c r="H70" s="180"/>
      <c r="I70" s="180"/>
      <c r="J70" s="525"/>
      <c r="K70" s="180"/>
      <c r="L70" s="180"/>
      <c r="M70" s="180"/>
      <c r="N70" s="525"/>
      <c r="O70" s="154"/>
      <c r="P70" s="180"/>
      <c r="Q70" s="180"/>
      <c r="R70" s="525"/>
      <c r="S70" s="154"/>
      <c r="T70" s="180"/>
      <c r="U70" s="655"/>
    </row>
    <row r="71" spans="1:240" s="157" customFormat="1">
      <c r="A71" s="626">
        <v>9</v>
      </c>
      <c r="B71" s="33" t="s">
        <v>8701</v>
      </c>
      <c r="C71" s="122"/>
      <c r="D71" s="122" t="s">
        <v>7632</v>
      </c>
      <c r="E71" s="654"/>
      <c r="F71" s="525"/>
      <c r="G71" s="180"/>
      <c r="H71" s="180"/>
      <c r="I71" s="180"/>
      <c r="J71" s="525"/>
      <c r="K71" s="180"/>
      <c r="L71" s="180"/>
      <c r="M71" s="180"/>
      <c r="N71" s="525"/>
      <c r="O71" s="154"/>
      <c r="P71" s="180"/>
      <c r="Q71" s="180"/>
      <c r="R71" s="525"/>
      <c r="S71" s="154"/>
      <c r="T71" s="180"/>
      <c r="U71" s="655"/>
    </row>
    <row r="72" spans="1:240" s="157" customFormat="1" ht="24" thickBot="1">
      <c r="A72" s="626">
        <v>10</v>
      </c>
      <c r="B72" s="33" t="s">
        <v>8702</v>
      </c>
      <c r="C72" s="34"/>
      <c r="D72" s="122" t="s">
        <v>7632</v>
      </c>
      <c r="E72" s="654"/>
      <c r="F72" s="525"/>
      <c r="G72" s="180"/>
      <c r="H72" s="180"/>
      <c r="I72" s="180"/>
      <c r="J72" s="525"/>
      <c r="K72" s="180"/>
      <c r="L72" s="180"/>
      <c r="M72" s="180"/>
      <c r="N72" s="525"/>
      <c r="O72" s="154"/>
      <c r="P72" s="180"/>
      <c r="Q72" s="180"/>
      <c r="R72" s="525"/>
      <c r="S72" s="154"/>
      <c r="T72" s="180"/>
      <c r="U72" s="655"/>
    </row>
    <row r="73" spans="1:240" ht="24" thickBot="1">
      <c r="A73" s="898" t="s">
        <v>8709</v>
      </c>
      <c r="B73" s="899"/>
      <c r="C73" s="899"/>
      <c r="D73" s="899"/>
      <c r="E73" s="899"/>
      <c r="F73" s="899"/>
      <c r="G73" s="899"/>
      <c r="H73" s="899"/>
      <c r="I73" s="899"/>
      <c r="J73" s="899"/>
      <c r="K73" s="899"/>
      <c r="L73" s="899"/>
      <c r="M73" s="899"/>
      <c r="N73" s="899"/>
      <c r="O73" s="899"/>
      <c r="P73" s="899"/>
      <c r="Q73" s="899"/>
      <c r="R73" s="899"/>
      <c r="S73" s="899"/>
      <c r="T73" s="899"/>
      <c r="U73" s="1033"/>
    </row>
    <row r="74" spans="1:240" s="588" customFormat="1">
      <c r="A74" s="852">
        <v>1</v>
      </c>
      <c r="B74" s="545" t="s">
        <v>8710</v>
      </c>
      <c r="C74" s="747"/>
      <c r="D74" s="590" t="s">
        <v>1808</v>
      </c>
      <c r="E74" s="800">
        <f>F74+J74+N74+R74</f>
        <v>8</v>
      </c>
      <c r="F74" s="584">
        <f>+G74+H74+I74</f>
        <v>3</v>
      </c>
      <c r="G74" s="192">
        <v>1</v>
      </c>
      <c r="H74" s="192">
        <v>1</v>
      </c>
      <c r="I74" s="192">
        <v>1</v>
      </c>
      <c r="J74" s="584">
        <f>+K74+L74+M74</f>
        <v>1</v>
      </c>
      <c r="K74" s="540"/>
      <c r="L74" s="540"/>
      <c r="M74" s="540">
        <v>1</v>
      </c>
      <c r="N74" s="584">
        <f>+O74+P74+Q74</f>
        <v>3</v>
      </c>
      <c r="O74" s="540">
        <v>1</v>
      </c>
      <c r="P74" s="540">
        <v>1</v>
      </c>
      <c r="Q74" s="540">
        <v>1</v>
      </c>
      <c r="R74" s="584">
        <f>+S74+T74+U74</f>
        <v>1</v>
      </c>
      <c r="S74" s="540"/>
      <c r="T74" s="540">
        <v>1</v>
      </c>
      <c r="U74" s="858"/>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row>
    <row r="75" spans="1:240" s="588" customFormat="1" ht="46.5">
      <c r="A75" s="852">
        <v>2</v>
      </c>
      <c r="B75" s="545" t="s">
        <v>8711</v>
      </c>
      <c r="C75" s="747"/>
      <c r="D75" s="747" t="s">
        <v>8712</v>
      </c>
      <c r="E75" s="800">
        <f>F75+J75+N75+R75</f>
        <v>4</v>
      </c>
      <c r="F75" s="584">
        <f>+G75+H75+I75</f>
        <v>1</v>
      </c>
      <c r="G75" s="192">
        <v>1</v>
      </c>
      <c r="H75" s="540"/>
      <c r="I75" s="540"/>
      <c r="J75" s="584">
        <f>+K75+L75+M75</f>
        <v>1</v>
      </c>
      <c r="K75" s="540">
        <v>1</v>
      </c>
      <c r="L75" s="540"/>
      <c r="M75" s="540"/>
      <c r="N75" s="584">
        <f>+O75+P75+Q75</f>
        <v>1</v>
      </c>
      <c r="O75" s="540">
        <v>1</v>
      </c>
      <c r="P75" s="540"/>
      <c r="Q75" s="540"/>
      <c r="R75" s="584">
        <f>+S75+T75+U75</f>
        <v>1</v>
      </c>
      <c r="S75" s="540">
        <v>1</v>
      </c>
      <c r="T75" s="540"/>
      <c r="U75" s="858"/>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c r="DN75" s="30"/>
      <c r="DO75" s="30"/>
      <c r="DP75" s="30"/>
      <c r="DQ75" s="30"/>
      <c r="DR75" s="30"/>
      <c r="DS75" s="30"/>
      <c r="DT75" s="30"/>
      <c r="DU75" s="30"/>
      <c r="DV75" s="30"/>
      <c r="DW75" s="30"/>
      <c r="DX75" s="30"/>
      <c r="DY75" s="30"/>
      <c r="DZ75" s="30"/>
      <c r="EA75" s="30"/>
      <c r="EB75" s="30"/>
      <c r="EC75" s="30"/>
      <c r="ED75" s="30"/>
      <c r="EE75" s="30"/>
      <c r="EF75" s="30"/>
      <c r="EG75" s="30"/>
      <c r="EH75" s="30"/>
      <c r="EI75" s="30"/>
      <c r="EJ75" s="30"/>
      <c r="EK75" s="30"/>
      <c r="EL75" s="30"/>
      <c r="EM75" s="30"/>
      <c r="EN75" s="30"/>
      <c r="EO75" s="30"/>
      <c r="EP75" s="30"/>
      <c r="EQ75" s="30"/>
      <c r="ER75" s="30"/>
      <c r="ES75" s="30"/>
      <c r="ET75" s="30"/>
      <c r="EU75" s="30"/>
      <c r="EV75" s="30"/>
      <c r="EW75" s="30"/>
      <c r="EX75" s="30"/>
      <c r="EY75" s="30"/>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c r="IA75" s="30"/>
      <c r="IB75" s="30"/>
      <c r="IC75" s="30"/>
      <c r="ID75" s="30"/>
      <c r="IE75" s="30"/>
      <c r="IF75" s="30"/>
    </row>
    <row r="76" spans="1:240" s="588" customFormat="1" ht="24" thickBot="1">
      <c r="A76" s="852">
        <v>3</v>
      </c>
      <c r="B76" s="842" t="s">
        <v>8713</v>
      </c>
      <c r="C76" s="748"/>
      <c r="D76" s="748" t="s">
        <v>6204</v>
      </c>
      <c r="E76" s="800">
        <f>F76+J76+N76+R76</f>
        <v>2</v>
      </c>
      <c r="F76" s="584">
        <f>+G76+H76+I76</f>
        <v>0</v>
      </c>
      <c r="G76" s="540"/>
      <c r="H76" s="540"/>
      <c r="I76" s="540"/>
      <c r="J76" s="584">
        <f>+K76+L76+M76</f>
        <v>1</v>
      </c>
      <c r="K76" s="540"/>
      <c r="L76" s="540"/>
      <c r="M76" s="540">
        <v>1</v>
      </c>
      <c r="N76" s="584">
        <f>+O76+P76+Q76</f>
        <v>1</v>
      </c>
      <c r="O76" s="540">
        <v>1</v>
      </c>
      <c r="P76" s="540"/>
      <c r="Q76" s="540"/>
      <c r="R76" s="584">
        <f>+S76+T76+U76</f>
        <v>0</v>
      </c>
      <c r="S76" s="132"/>
      <c r="T76" s="540"/>
      <c r="U76" s="858"/>
      <c r="V76" s="749"/>
      <c r="W76" s="749"/>
      <c r="X76" s="749"/>
      <c r="Y76" s="749"/>
      <c r="Z76" s="749"/>
      <c r="AA76" s="749"/>
      <c r="AB76" s="749"/>
      <c r="AC76" s="749"/>
      <c r="AD76" s="749"/>
      <c r="AE76" s="749"/>
      <c r="AF76" s="749"/>
      <c r="AG76" s="749"/>
      <c r="AH76" s="749"/>
      <c r="AI76" s="749"/>
      <c r="AJ76" s="749"/>
      <c r="AK76" s="749"/>
      <c r="AL76" s="749"/>
      <c r="AM76" s="749"/>
      <c r="AN76" s="749"/>
      <c r="AO76" s="749"/>
      <c r="AP76" s="749"/>
      <c r="AQ76" s="749"/>
      <c r="AR76" s="749"/>
      <c r="AS76" s="749"/>
      <c r="AT76" s="749"/>
      <c r="AU76" s="749"/>
      <c r="AV76" s="749"/>
      <c r="AW76" s="749"/>
      <c r="AX76" s="749"/>
      <c r="AY76" s="749"/>
      <c r="AZ76" s="749"/>
      <c r="BA76" s="749"/>
      <c r="BB76" s="749"/>
      <c r="BC76" s="749"/>
      <c r="BD76" s="749"/>
      <c r="BE76" s="749"/>
      <c r="BF76" s="749"/>
      <c r="BG76" s="749"/>
      <c r="BH76" s="749"/>
      <c r="BI76" s="749"/>
      <c r="BJ76" s="749"/>
      <c r="BK76" s="749"/>
      <c r="BL76" s="749"/>
      <c r="BM76" s="749"/>
      <c r="BN76" s="749"/>
      <c r="BO76" s="749"/>
      <c r="BP76" s="749"/>
      <c r="BQ76" s="749"/>
      <c r="BR76" s="749"/>
      <c r="BS76" s="749"/>
      <c r="BT76" s="749"/>
      <c r="BU76" s="749"/>
      <c r="BV76" s="749"/>
      <c r="BW76" s="749"/>
      <c r="BX76" s="749"/>
      <c r="BY76" s="749"/>
      <c r="BZ76" s="749"/>
      <c r="CA76" s="749"/>
      <c r="CB76" s="749"/>
      <c r="CC76" s="749"/>
      <c r="CD76" s="749"/>
      <c r="CE76" s="749"/>
      <c r="CF76" s="749"/>
      <c r="CG76" s="749"/>
      <c r="CH76" s="749"/>
      <c r="CI76" s="749"/>
      <c r="CJ76" s="749"/>
      <c r="CK76" s="749"/>
      <c r="CL76" s="749"/>
      <c r="CM76" s="749"/>
      <c r="CN76" s="749"/>
      <c r="CO76" s="749"/>
      <c r="CP76" s="749"/>
      <c r="CQ76" s="749"/>
      <c r="CR76" s="749"/>
      <c r="CS76" s="749"/>
      <c r="CT76" s="749"/>
      <c r="CU76" s="749"/>
      <c r="CV76" s="749"/>
      <c r="CW76" s="749"/>
      <c r="CX76" s="749"/>
      <c r="CY76" s="749"/>
      <c r="CZ76" s="749"/>
      <c r="DA76" s="749"/>
      <c r="DB76" s="749"/>
      <c r="DC76" s="749"/>
      <c r="DD76" s="749"/>
      <c r="DE76" s="749"/>
      <c r="DF76" s="749"/>
      <c r="DG76" s="749"/>
      <c r="DH76" s="749"/>
      <c r="DI76" s="749"/>
      <c r="DJ76" s="749"/>
      <c r="DK76" s="749"/>
      <c r="DL76" s="749"/>
      <c r="DM76" s="749"/>
      <c r="DN76" s="749"/>
      <c r="DO76" s="749"/>
      <c r="DP76" s="749"/>
      <c r="DQ76" s="749"/>
      <c r="DR76" s="749"/>
      <c r="DS76" s="749"/>
      <c r="DT76" s="749"/>
      <c r="DU76" s="749"/>
      <c r="DV76" s="749"/>
      <c r="DW76" s="749"/>
      <c r="DX76" s="749"/>
      <c r="DY76" s="749"/>
      <c r="DZ76" s="749"/>
      <c r="EA76" s="749"/>
      <c r="EB76" s="749"/>
      <c r="EC76" s="749"/>
      <c r="ED76" s="749"/>
      <c r="EE76" s="749"/>
      <c r="EF76" s="749"/>
      <c r="EG76" s="749"/>
      <c r="EH76" s="749"/>
      <c r="EI76" s="749"/>
      <c r="EJ76" s="749"/>
      <c r="EK76" s="749"/>
      <c r="EL76" s="749"/>
      <c r="EM76" s="749"/>
      <c r="EN76" s="749"/>
      <c r="EO76" s="749"/>
      <c r="EP76" s="749"/>
      <c r="EQ76" s="749"/>
      <c r="ER76" s="749"/>
      <c r="ES76" s="749"/>
      <c r="ET76" s="749"/>
      <c r="EU76" s="749"/>
      <c r="EV76" s="749"/>
      <c r="EW76" s="749"/>
      <c r="EX76" s="749"/>
      <c r="EY76" s="749"/>
      <c r="EZ76" s="749"/>
      <c r="FA76" s="749"/>
      <c r="FB76" s="749"/>
      <c r="FC76" s="749"/>
      <c r="FD76" s="749"/>
      <c r="FE76" s="749"/>
      <c r="FF76" s="749"/>
      <c r="FG76" s="749"/>
      <c r="FH76" s="749"/>
      <c r="FI76" s="749"/>
      <c r="FJ76" s="749"/>
      <c r="FK76" s="749"/>
      <c r="FL76" s="749"/>
      <c r="FM76" s="749"/>
      <c r="FN76" s="749"/>
      <c r="FO76" s="749"/>
      <c r="FP76" s="749"/>
      <c r="FQ76" s="749"/>
      <c r="FR76" s="749"/>
      <c r="FS76" s="749"/>
      <c r="FT76" s="749"/>
      <c r="FU76" s="749"/>
      <c r="FV76" s="749"/>
      <c r="FW76" s="749"/>
      <c r="FX76" s="749"/>
      <c r="FY76" s="749"/>
      <c r="FZ76" s="749"/>
      <c r="GA76" s="749"/>
      <c r="GB76" s="749"/>
      <c r="GC76" s="749"/>
      <c r="GD76" s="749"/>
      <c r="GE76" s="749"/>
      <c r="GF76" s="749"/>
      <c r="GG76" s="749"/>
      <c r="GH76" s="749"/>
      <c r="GI76" s="749"/>
      <c r="GJ76" s="749"/>
      <c r="GK76" s="749"/>
      <c r="GL76" s="749"/>
      <c r="GM76" s="749"/>
      <c r="GN76" s="749"/>
      <c r="GO76" s="749"/>
      <c r="GP76" s="749"/>
      <c r="GQ76" s="749"/>
      <c r="GR76" s="749"/>
      <c r="GS76" s="749"/>
      <c r="GT76" s="749"/>
      <c r="GU76" s="749"/>
      <c r="GV76" s="749"/>
      <c r="GW76" s="749"/>
      <c r="GX76" s="749"/>
      <c r="GY76" s="749"/>
      <c r="GZ76" s="749"/>
      <c r="HA76" s="749"/>
      <c r="HB76" s="749"/>
      <c r="HC76" s="749"/>
      <c r="HD76" s="749"/>
      <c r="HE76" s="749"/>
      <c r="HF76" s="749"/>
      <c r="HG76" s="749"/>
      <c r="HH76" s="749"/>
      <c r="HI76" s="749"/>
      <c r="HJ76" s="749"/>
      <c r="HK76" s="749"/>
      <c r="HL76" s="749"/>
      <c r="HM76" s="749"/>
      <c r="HN76" s="749"/>
      <c r="HO76" s="749"/>
      <c r="HP76" s="749"/>
      <c r="HQ76" s="749"/>
      <c r="HR76" s="749"/>
      <c r="HS76" s="749"/>
      <c r="HT76" s="749"/>
      <c r="HU76" s="749"/>
      <c r="HV76" s="749"/>
      <c r="HW76" s="749"/>
      <c r="HX76" s="749"/>
      <c r="HY76" s="749"/>
      <c r="HZ76" s="749"/>
      <c r="IA76" s="749"/>
      <c r="IB76" s="749"/>
      <c r="IC76" s="749"/>
      <c r="ID76" s="749"/>
      <c r="IE76" s="749"/>
      <c r="IF76" s="749"/>
    </row>
    <row r="77" spans="1:240" ht="24" thickBot="1">
      <c r="A77" s="898" t="s">
        <v>8714</v>
      </c>
      <c r="B77" s="899"/>
      <c r="C77" s="899"/>
      <c r="D77" s="899"/>
      <c r="E77" s="899"/>
      <c r="F77" s="899"/>
      <c r="G77" s="899"/>
      <c r="H77" s="899"/>
      <c r="I77" s="899"/>
      <c r="J77" s="899"/>
      <c r="K77" s="899"/>
      <c r="L77" s="899"/>
      <c r="M77" s="899"/>
      <c r="N77" s="899"/>
      <c r="O77" s="899"/>
      <c r="P77" s="899"/>
      <c r="Q77" s="899"/>
      <c r="R77" s="899"/>
      <c r="S77" s="899"/>
      <c r="T77" s="899"/>
      <c r="U77" s="1033"/>
    </row>
    <row r="78" spans="1:240" s="504" customFormat="1">
      <c r="A78" s="860">
        <v>1</v>
      </c>
      <c r="B78" s="542" t="s">
        <v>8715</v>
      </c>
      <c r="C78" s="694"/>
      <c r="D78" s="201" t="s">
        <v>8716</v>
      </c>
      <c r="E78" s="800">
        <f t="shared" ref="E78:E96" si="19">+F78+J78+N78+R78</f>
        <v>12</v>
      </c>
      <c r="F78" s="584">
        <f t="shared" ref="F78:F96" si="20">+G78+H78+I78</f>
        <v>3</v>
      </c>
      <c r="G78" s="187">
        <v>1</v>
      </c>
      <c r="H78" s="187">
        <v>1</v>
      </c>
      <c r="I78" s="187">
        <v>1</v>
      </c>
      <c r="J78" s="584">
        <f t="shared" ref="J78:J96" si="21">+K78+L78+M78</f>
        <v>3</v>
      </c>
      <c r="K78" s="187">
        <v>1</v>
      </c>
      <c r="L78" s="187">
        <v>1</v>
      </c>
      <c r="M78" s="187">
        <v>1</v>
      </c>
      <c r="N78" s="584">
        <f>+O78+P78+Q78</f>
        <v>3</v>
      </c>
      <c r="O78" s="187">
        <v>1</v>
      </c>
      <c r="P78" s="187">
        <v>1</v>
      </c>
      <c r="Q78" s="187">
        <v>1</v>
      </c>
      <c r="R78" s="584">
        <f t="shared" ref="R78:R96" si="22">+S78+T78+U78</f>
        <v>3</v>
      </c>
      <c r="S78" s="187">
        <v>1</v>
      </c>
      <c r="T78" s="187">
        <v>1</v>
      </c>
      <c r="U78" s="856">
        <v>1</v>
      </c>
    </row>
    <row r="79" spans="1:240" s="504" customFormat="1">
      <c r="A79" s="860">
        <v>2</v>
      </c>
      <c r="B79" s="542" t="s">
        <v>8717</v>
      </c>
      <c r="C79" s="694"/>
      <c r="D79" s="201" t="s">
        <v>8716</v>
      </c>
      <c r="E79" s="800">
        <f t="shared" si="19"/>
        <v>12</v>
      </c>
      <c r="F79" s="584">
        <f t="shared" si="20"/>
        <v>3</v>
      </c>
      <c r="G79" s="187">
        <v>1</v>
      </c>
      <c r="H79" s="187">
        <v>1</v>
      </c>
      <c r="I79" s="187">
        <v>1</v>
      </c>
      <c r="J79" s="584">
        <f t="shared" si="21"/>
        <v>3</v>
      </c>
      <c r="K79" s="187">
        <v>1</v>
      </c>
      <c r="L79" s="187">
        <v>1</v>
      </c>
      <c r="M79" s="187">
        <v>1</v>
      </c>
      <c r="N79" s="584">
        <f t="shared" ref="N79:N96" si="23">O79+P79+Q79</f>
        <v>3</v>
      </c>
      <c r="O79" s="187">
        <v>1</v>
      </c>
      <c r="P79" s="187">
        <v>1</v>
      </c>
      <c r="Q79" s="187">
        <v>1</v>
      </c>
      <c r="R79" s="584">
        <f t="shared" si="22"/>
        <v>3</v>
      </c>
      <c r="S79" s="187">
        <v>1</v>
      </c>
      <c r="T79" s="187">
        <v>1</v>
      </c>
      <c r="U79" s="856">
        <v>1</v>
      </c>
    </row>
    <row r="80" spans="1:240" s="504" customFormat="1">
      <c r="A80" s="860">
        <v>3</v>
      </c>
      <c r="B80" s="542" t="s">
        <v>8718</v>
      </c>
      <c r="C80" s="694"/>
      <c r="D80" s="201" t="s">
        <v>8716</v>
      </c>
      <c r="E80" s="800">
        <f t="shared" si="19"/>
        <v>12</v>
      </c>
      <c r="F80" s="584">
        <f t="shared" si="20"/>
        <v>3</v>
      </c>
      <c r="G80" s="187">
        <v>1</v>
      </c>
      <c r="H80" s="187">
        <v>1</v>
      </c>
      <c r="I80" s="187">
        <v>1</v>
      </c>
      <c r="J80" s="584">
        <f t="shared" si="21"/>
        <v>3</v>
      </c>
      <c r="K80" s="187">
        <v>1</v>
      </c>
      <c r="L80" s="187">
        <v>1</v>
      </c>
      <c r="M80" s="187">
        <v>1</v>
      </c>
      <c r="N80" s="584">
        <f t="shared" si="23"/>
        <v>3</v>
      </c>
      <c r="O80" s="187">
        <v>1</v>
      </c>
      <c r="P80" s="187">
        <v>1</v>
      </c>
      <c r="Q80" s="187">
        <v>1</v>
      </c>
      <c r="R80" s="584">
        <f t="shared" si="22"/>
        <v>3</v>
      </c>
      <c r="S80" s="187">
        <v>1</v>
      </c>
      <c r="T80" s="187">
        <v>1</v>
      </c>
      <c r="U80" s="856">
        <v>1</v>
      </c>
    </row>
    <row r="81" spans="1:21" s="504" customFormat="1">
      <c r="A81" s="860">
        <v>4</v>
      </c>
      <c r="B81" s="542" t="s">
        <v>8719</v>
      </c>
      <c r="C81" s="694"/>
      <c r="D81" s="201" t="s">
        <v>8716</v>
      </c>
      <c r="E81" s="800">
        <f t="shared" si="19"/>
        <v>12</v>
      </c>
      <c r="F81" s="584">
        <f t="shared" si="20"/>
        <v>3</v>
      </c>
      <c r="G81" s="187">
        <v>1</v>
      </c>
      <c r="H81" s="187">
        <v>1</v>
      </c>
      <c r="I81" s="187">
        <v>1</v>
      </c>
      <c r="J81" s="584">
        <f t="shared" si="21"/>
        <v>3</v>
      </c>
      <c r="K81" s="187">
        <v>1</v>
      </c>
      <c r="L81" s="187">
        <v>1</v>
      </c>
      <c r="M81" s="187">
        <v>1</v>
      </c>
      <c r="N81" s="584">
        <f t="shared" si="23"/>
        <v>3</v>
      </c>
      <c r="O81" s="187">
        <v>1</v>
      </c>
      <c r="P81" s="187">
        <v>1</v>
      </c>
      <c r="Q81" s="187">
        <v>1</v>
      </c>
      <c r="R81" s="584">
        <f t="shared" si="22"/>
        <v>3</v>
      </c>
      <c r="S81" s="187">
        <v>1</v>
      </c>
      <c r="T81" s="187">
        <v>1</v>
      </c>
      <c r="U81" s="856">
        <v>1</v>
      </c>
    </row>
    <row r="82" spans="1:21" s="504" customFormat="1">
      <c r="A82" s="860">
        <v>5</v>
      </c>
      <c r="B82" s="542" t="s">
        <v>8720</v>
      </c>
      <c r="C82" s="694"/>
      <c r="D82" s="201" t="s">
        <v>8716</v>
      </c>
      <c r="E82" s="800">
        <f t="shared" si="19"/>
        <v>12</v>
      </c>
      <c r="F82" s="584">
        <f t="shared" si="20"/>
        <v>3</v>
      </c>
      <c r="G82" s="187">
        <v>1</v>
      </c>
      <c r="H82" s="187">
        <v>1</v>
      </c>
      <c r="I82" s="187">
        <v>1</v>
      </c>
      <c r="J82" s="584">
        <f t="shared" si="21"/>
        <v>3</v>
      </c>
      <c r="K82" s="187">
        <v>1</v>
      </c>
      <c r="L82" s="187">
        <v>1</v>
      </c>
      <c r="M82" s="187">
        <v>1</v>
      </c>
      <c r="N82" s="584">
        <f t="shared" si="23"/>
        <v>3</v>
      </c>
      <c r="O82" s="187">
        <v>1</v>
      </c>
      <c r="P82" s="187">
        <v>1</v>
      </c>
      <c r="Q82" s="187">
        <v>1</v>
      </c>
      <c r="R82" s="584">
        <f t="shared" si="22"/>
        <v>3</v>
      </c>
      <c r="S82" s="187">
        <v>1</v>
      </c>
      <c r="T82" s="187">
        <v>1</v>
      </c>
      <c r="U82" s="856">
        <v>1</v>
      </c>
    </row>
    <row r="83" spans="1:21" s="504" customFormat="1">
      <c r="A83" s="860">
        <v>6</v>
      </c>
      <c r="B83" s="542" t="s">
        <v>8721</v>
      </c>
      <c r="C83" s="694"/>
      <c r="D83" s="201" t="s">
        <v>8716</v>
      </c>
      <c r="E83" s="800">
        <f t="shared" si="19"/>
        <v>12</v>
      </c>
      <c r="F83" s="584">
        <f t="shared" si="20"/>
        <v>3</v>
      </c>
      <c r="G83" s="187">
        <v>1</v>
      </c>
      <c r="H83" s="187">
        <v>1</v>
      </c>
      <c r="I83" s="187">
        <v>1</v>
      </c>
      <c r="J83" s="584">
        <f t="shared" si="21"/>
        <v>3</v>
      </c>
      <c r="K83" s="187">
        <v>1</v>
      </c>
      <c r="L83" s="187">
        <v>1</v>
      </c>
      <c r="M83" s="187">
        <v>1</v>
      </c>
      <c r="N83" s="584">
        <f t="shared" si="23"/>
        <v>3</v>
      </c>
      <c r="O83" s="187">
        <v>1</v>
      </c>
      <c r="P83" s="187">
        <v>1</v>
      </c>
      <c r="Q83" s="187">
        <v>1</v>
      </c>
      <c r="R83" s="584">
        <f t="shared" si="22"/>
        <v>3</v>
      </c>
      <c r="S83" s="187">
        <v>1</v>
      </c>
      <c r="T83" s="187">
        <v>1</v>
      </c>
      <c r="U83" s="856">
        <v>1</v>
      </c>
    </row>
    <row r="84" spans="1:21" s="504" customFormat="1">
      <c r="A84" s="860">
        <v>7</v>
      </c>
      <c r="B84" s="542" t="s">
        <v>8722</v>
      </c>
      <c r="C84" s="694"/>
      <c r="D84" s="201" t="s">
        <v>8716</v>
      </c>
      <c r="E84" s="800">
        <f t="shared" si="19"/>
        <v>12</v>
      </c>
      <c r="F84" s="584">
        <f t="shared" si="20"/>
        <v>3</v>
      </c>
      <c r="G84" s="187">
        <v>1</v>
      </c>
      <c r="H84" s="187">
        <v>1</v>
      </c>
      <c r="I84" s="187">
        <v>1</v>
      </c>
      <c r="J84" s="584">
        <f t="shared" si="21"/>
        <v>3</v>
      </c>
      <c r="K84" s="187">
        <v>1</v>
      </c>
      <c r="L84" s="187">
        <v>1</v>
      </c>
      <c r="M84" s="187">
        <v>1</v>
      </c>
      <c r="N84" s="584">
        <f t="shared" si="23"/>
        <v>3</v>
      </c>
      <c r="O84" s="187">
        <v>1</v>
      </c>
      <c r="P84" s="187">
        <v>1</v>
      </c>
      <c r="Q84" s="187">
        <v>1</v>
      </c>
      <c r="R84" s="584">
        <f t="shared" si="22"/>
        <v>3</v>
      </c>
      <c r="S84" s="187">
        <v>1</v>
      </c>
      <c r="T84" s="187">
        <v>1</v>
      </c>
      <c r="U84" s="856">
        <v>1</v>
      </c>
    </row>
    <row r="85" spans="1:21" s="504" customFormat="1">
      <c r="A85" s="860">
        <v>8</v>
      </c>
      <c r="B85" s="542" t="s">
        <v>8723</v>
      </c>
      <c r="C85" s="694"/>
      <c r="D85" s="201" t="s">
        <v>8716</v>
      </c>
      <c r="E85" s="800">
        <f t="shared" si="19"/>
        <v>12</v>
      </c>
      <c r="F85" s="584">
        <f t="shared" si="20"/>
        <v>3</v>
      </c>
      <c r="G85" s="187">
        <v>1</v>
      </c>
      <c r="H85" s="187">
        <v>1</v>
      </c>
      <c r="I85" s="187">
        <v>1</v>
      </c>
      <c r="J85" s="584">
        <f t="shared" si="21"/>
        <v>3</v>
      </c>
      <c r="K85" s="187">
        <v>1</v>
      </c>
      <c r="L85" s="187">
        <v>1</v>
      </c>
      <c r="M85" s="187">
        <v>1</v>
      </c>
      <c r="N85" s="584">
        <f t="shared" si="23"/>
        <v>3</v>
      </c>
      <c r="O85" s="187">
        <v>1</v>
      </c>
      <c r="P85" s="187">
        <v>1</v>
      </c>
      <c r="Q85" s="187">
        <v>1</v>
      </c>
      <c r="R85" s="584">
        <f t="shared" si="22"/>
        <v>3</v>
      </c>
      <c r="S85" s="187">
        <v>1</v>
      </c>
      <c r="T85" s="187">
        <v>1</v>
      </c>
      <c r="U85" s="856">
        <v>1</v>
      </c>
    </row>
    <row r="86" spans="1:21" s="504" customFormat="1">
      <c r="A86" s="860">
        <v>9</v>
      </c>
      <c r="B86" s="542" t="s">
        <v>8724</v>
      </c>
      <c r="C86" s="694"/>
      <c r="D86" s="201" t="s">
        <v>8716</v>
      </c>
      <c r="E86" s="800">
        <f t="shared" si="19"/>
        <v>12</v>
      </c>
      <c r="F86" s="584">
        <f t="shared" si="20"/>
        <v>3</v>
      </c>
      <c r="G86" s="187">
        <v>1</v>
      </c>
      <c r="H86" s="187">
        <v>1</v>
      </c>
      <c r="I86" s="187">
        <v>1</v>
      </c>
      <c r="J86" s="584">
        <f t="shared" si="21"/>
        <v>3</v>
      </c>
      <c r="K86" s="187">
        <v>1</v>
      </c>
      <c r="L86" s="187">
        <v>1</v>
      </c>
      <c r="M86" s="187">
        <v>1</v>
      </c>
      <c r="N86" s="584">
        <f t="shared" si="23"/>
        <v>3</v>
      </c>
      <c r="O86" s="187">
        <v>1</v>
      </c>
      <c r="P86" s="187">
        <v>1</v>
      </c>
      <c r="Q86" s="187">
        <v>1</v>
      </c>
      <c r="R86" s="584">
        <f t="shared" si="22"/>
        <v>3</v>
      </c>
      <c r="S86" s="187">
        <v>1</v>
      </c>
      <c r="T86" s="187">
        <v>1</v>
      </c>
      <c r="U86" s="856">
        <v>1</v>
      </c>
    </row>
    <row r="87" spans="1:21" s="504" customFormat="1">
      <c r="A87" s="860">
        <v>10</v>
      </c>
      <c r="B87" s="542" t="s">
        <v>8725</v>
      </c>
      <c r="C87" s="694"/>
      <c r="D87" s="201" t="s">
        <v>8716</v>
      </c>
      <c r="E87" s="800">
        <f t="shared" si="19"/>
        <v>12</v>
      </c>
      <c r="F87" s="584">
        <f t="shared" si="20"/>
        <v>3</v>
      </c>
      <c r="G87" s="187">
        <v>1</v>
      </c>
      <c r="H87" s="187">
        <v>1</v>
      </c>
      <c r="I87" s="187">
        <v>1</v>
      </c>
      <c r="J87" s="584">
        <f t="shared" si="21"/>
        <v>3</v>
      </c>
      <c r="K87" s="187">
        <v>1</v>
      </c>
      <c r="L87" s="187">
        <v>1</v>
      </c>
      <c r="M87" s="187">
        <v>1</v>
      </c>
      <c r="N87" s="584">
        <f t="shared" si="23"/>
        <v>3</v>
      </c>
      <c r="O87" s="187">
        <v>1</v>
      </c>
      <c r="P87" s="187">
        <v>1</v>
      </c>
      <c r="Q87" s="187">
        <v>1</v>
      </c>
      <c r="R87" s="584">
        <f t="shared" si="22"/>
        <v>3</v>
      </c>
      <c r="S87" s="187">
        <v>1</v>
      </c>
      <c r="T87" s="187">
        <v>1</v>
      </c>
      <c r="U87" s="856">
        <v>1</v>
      </c>
    </row>
    <row r="88" spans="1:21" s="504" customFormat="1">
      <c r="A88" s="860">
        <v>11</v>
      </c>
      <c r="B88" s="542" t="s">
        <v>8726</v>
      </c>
      <c r="C88" s="694"/>
      <c r="D88" s="201" t="s">
        <v>8716</v>
      </c>
      <c r="E88" s="800">
        <f t="shared" si="19"/>
        <v>12</v>
      </c>
      <c r="F88" s="584">
        <f t="shared" si="20"/>
        <v>3</v>
      </c>
      <c r="G88" s="187">
        <v>1</v>
      </c>
      <c r="H88" s="187">
        <v>1</v>
      </c>
      <c r="I88" s="187">
        <v>1</v>
      </c>
      <c r="J88" s="584">
        <f t="shared" si="21"/>
        <v>3</v>
      </c>
      <c r="K88" s="187">
        <v>1</v>
      </c>
      <c r="L88" s="187">
        <v>1</v>
      </c>
      <c r="M88" s="187">
        <v>1</v>
      </c>
      <c r="N88" s="584">
        <f t="shared" si="23"/>
        <v>3</v>
      </c>
      <c r="O88" s="187">
        <v>1</v>
      </c>
      <c r="P88" s="187">
        <v>1</v>
      </c>
      <c r="Q88" s="187">
        <v>1</v>
      </c>
      <c r="R88" s="584">
        <f t="shared" si="22"/>
        <v>3</v>
      </c>
      <c r="S88" s="187">
        <v>1</v>
      </c>
      <c r="T88" s="187">
        <v>1</v>
      </c>
      <c r="U88" s="856">
        <v>1</v>
      </c>
    </row>
    <row r="89" spans="1:21" s="504" customFormat="1">
      <c r="A89" s="860">
        <v>12</v>
      </c>
      <c r="B89" s="542" t="s">
        <v>8726</v>
      </c>
      <c r="C89" s="694"/>
      <c r="D89" s="201" t="s">
        <v>8716</v>
      </c>
      <c r="E89" s="800">
        <f t="shared" si="19"/>
        <v>12</v>
      </c>
      <c r="F89" s="584">
        <f t="shared" si="20"/>
        <v>3</v>
      </c>
      <c r="G89" s="187">
        <v>1</v>
      </c>
      <c r="H89" s="187">
        <v>1</v>
      </c>
      <c r="I89" s="187">
        <v>1</v>
      </c>
      <c r="J89" s="584">
        <f t="shared" si="21"/>
        <v>3</v>
      </c>
      <c r="K89" s="187">
        <v>1</v>
      </c>
      <c r="L89" s="187">
        <v>1</v>
      </c>
      <c r="M89" s="187">
        <v>1</v>
      </c>
      <c r="N89" s="584">
        <f t="shared" si="23"/>
        <v>3</v>
      </c>
      <c r="O89" s="187">
        <v>1</v>
      </c>
      <c r="P89" s="187">
        <v>1</v>
      </c>
      <c r="Q89" s="187">
        <v>1</v>
      </c>
      <c r="R89" s="584">
        <f t="shared" si="22"/>
        <v>3</v>
      </c>
      <c r="S89" s="187">
        <v>1</v>
      </c>
      <c r="T89" s="187">
        <v>1</v>
      </c>
      <c r="U89" s="856">
        <v>1</v>
      </c>
    </row>
    <row r="90" spans="1:21" s="504" customFormat="1">
      <c r="A90" s="860">
        <v>13</v>
      </c>
      <c r="B90" s="542" t="s">
        <v>8727</v>
      </c>
      <c r="C90" s="694"/>
      <c r="D90" s="201" t="s">
        <v>8716</v>
      </c>
      <c r="E90" s="800">
        <f t="shared" si="19"/>
        <v>12</v>
      </c>
      <c r="F90" s="584">
        <f t="shared" si="20"/>
        <v>3</v>
      </c>
      <c r="G90" s="187">
        <v>1</v>
      </c>
      <c r="H90" s="187">
        <v>1</v>
      </c>
      <c r="I90" s="187">
        <v>1</v>
      </c>
      <c r="J90" s="584">
        <f t="shared" si="21"/>
        <v>3</v>
      </c>
      <c r="K90" s="187">
        <v>1</v>
      </c>
      <c r="L90" s="187">
        <v>1</v>
      </c>
      <c r="M90" s="187">
        <v>1</v>
      </c>
      <c r="N90" s="584">
        <f t="shared" si="23"/>
        <v>3</v>
      </c>
      <c r="O90" s="187">
        <v>1</v>
      </c>
      <c r="P90" s="187">
        <v>1</v>
      </c>
      <c r="Q90" s="187">
        <v>1</v>
      </c>
      <c r="R90" s="584">
        <f t="shared" si="22"/>
        <v>3</v>
      </c>
      <c r="S90" s="187">
        <v>1</v>
      </c>
      <c r="T90" s="187">
        <v>1</v>
      </c>
      <c r="U90" s="856">
        <v>1</v>
      </c>
    </row>
    <row r="91" spans="1:21" s="504" customFormat="1">
      <c r="A91" s="860">
        <v>14</v>
      </c>
      <c r="B91" s="542" t="s">
        <v>8728</v>
      </c>
      <c r="C91" s="694"/>
      <c r="D91" s="201" t="s">
        <v>8716</v>
      </c>
      <c r="E91" s="800">
        <f t="shared" si="19"/>
        <v>12</v>
      </c>
      <c r="F91" s="584">
        <f t="shared" si="20"/>
        <v>3</v>
      </c>
      <c r="G91" s="187">
        <v>1</v>
      </c>
      <c r="H91" s="187">
        <v>1</v>
      </c>
      <c r="I91" s="187">
        <v>1</v>
      </c>
      <c r="J91" s="584">
        <f t="shared" si="21"/>
        <v>3</v>
      </c>
      <c r="K91" s="187">
        <v>1</v>
      </c>
      <c r="L91" s="187">
        <v>1</v>
      </c>
      <c r="M91" s="187">
        <v>1</v>
      </c>
      <c r="N91" s="584">
        <f t="shared" si="23"/>
        <v>3</v>
      </c>
      <c r="O91" s="187">
        <v>1</v>
      </c>
      <c r="P91" s="187">
        <v>1</v>
      </c>
      <c r="Q91" s="187">
        <v>1</v>
      </c>
      <c r="R91" s="584">
        <f t="shared" si="22"/>
        <v>3</v>
      </c>
      <c r="S91" s="187">
        <v>1</v>
      </c>
      <c r="T91" s="187">
        <v>1</v>
      </c>
      <c r="U91" s="856">
        <v>1</v>
      </c>
    </row>
    <row r="92" spans="1:21" s="504" customFormat="1">
      <c r="A92" s="860">
        <v>15</v>
      </c>
      <c r="B92" s="542" t="s">
        <v>8729</v>
      </c>
      <c r="C92" s="694"/>
      <c r="D92" s="201" t="s">
        <v>8716</v>
      </c>
      <c r="E92" s="800">
        <f t="shared" si="19"/>
        <v>12</v>
      </c>
      <c r="F92" s="584">
        <f t="shared" si="20"/>
        <v>3</v>
      </c>
      <c r="G92" s="187">
        <v>1</v>
      </c>
      <c r="H92" s="187">
        <v>1</v>
      </c>
      <c r="I92" s="187">
        <v>1</v>
      </c>
      <c r="J92" s="584">
        <f t="shared" si="21"/>
        <v>3</v>
      </c>
      <c r="K92" s="187">
        <v>1</v>
      </c>
      <c r="L92" s="187">
        <v>1</v>
      </c>
      <c r="M92" s="187">
        <v>1</v>
      </c>
      <c r="N92" s="584">
        <f t="shared" si="23"/>
        <v>3</v>
      </c>
      <c r="O92" s="187">
        <v>1</v>
      </c>
      <c r="P92" s="187">
        <v>1</v>
      </c>
      <c r="Q92" s="187">
        <v>1</v>
      </c>
      <c r="R92" s="584">
        <f t="shared" si="22"/>
        <v>3</v>
      </c>
      <c r="S92" s="187">
        <v>1</v>
      </c>
      <c r="T92" s="187">
        <v>1</v>
      </c>
      <c r="U92" s="856">
        <v>1</v>
      </c>
    </row>
    <row r="93" spans="1:21" s="504" customFormat="1">
      <c r="A93" s="860">
        <v>16</v>
      </c>
      <c r="B93" s="542" t="s">
        <v>8726</v>
      </c>
      <c r="C93" s="694"/>
      <c r="D93" s="201" t="s">
        <v>8716</v>
      </c>
      <c r="E93" s="800">
        <f t="shared" si="19"/>
        <v>12</v>
      </c>
      <c r="F93" s="584">
        <f t="shared" si="20"/>
        <v>3</v>
      </c>
      <c r="G93" s="187">
        <v>1</v>
      </c>
      <c r="H93" s="187">
        <v>1</v>
      </c>
      <c r="I93" s="187">
        <v>1</v>
      </c>
      <c r="J93" s="584">
        <f t="shared" si="21"/>
        <v>3</v>
      </c>
      <c r="K93" s="187">
        <v>1</v>
      </c>
      <c r="L93" s="187">
        <v>1</v>
      </c>
      <c r="M93" s="187">
        <v>1</v>
      </c>
      <c r="N93" s="584">
        <f t="shared" si="23"/>
        <v>3</v>
      </c>
      <c r="O93" s="187">
        <v>1</v>
      </c>
      <c r="P93" s="187">
        <v>1</v>
      </c>
      <c r="Q93" s="187">
        <v>1</v>
      </c>
      <c r="R93" s="584">
        <f t="shared" si="22"/>
        <v>3</v>
      </c>
      <c r="S93" s="187">
        <v>1</v>
      </c>
      <c r="T93" s="187">
        <v>1</v>
      </c>
      <c r="U93" s="856">
        <v>1</v>
      </c>
    </row>
    <row r="94" spans="1:21" s="504" customFormat="1">
      <c r="A94" s="860">
        <v>17</v>
      </c>
      <c r="B94" s="542" t="s">
        <v>8730</v>
      </c>
      <c r="C94" s="694"/>
      <c r="D94" s="201" t="s">
        <v>8716</v>
      </c>
      <c r="E94" s="800">
        <f t="shared" si="19"/>
        <v>12</v>
      </c>
      <c r="F94" s="584">
        <f t="shared" si="20"/>
        <v>3</v>
      </c>
      <c r="G94" s="187">
        <v>1</v>
      </c>
      <c r="H94" s="187">
        <v>1</v>
      </c>
      <c r="I94" s="187">
        <v>1</v>
      </c>
      <c r="J94" s="584">
        <f t="shared" si="21"/>
        <v>3</v>
      </c>
      <c r="K94" s="187">
        <v>1</v>
      </c>
      <c r="L94" s="187">
        <v>1</v>
      </c>
      <c r="M94" s="187">
        <v>1</v>
      </c>
      <c r="N94" s="584">
        <f t="shared" si="23"/>
        <v>3</v>
      </c>
      <c r="O94" s="187">
        <v>1</v>
      </c>
      <c r="P94" s="187">
        <v>1</v>
      </c>
      <c r="Q94" s="187">
        <v>1</v>
      </c>
      <c r="R94" s="584">
        <f t="shared" si="22"/>
        <v>3</v>
      </c>
      <c r="S94" s="187">
        <v>1</v>
      </c>
      <c r="T94" s="187">
        <v>1</v>
      </c>
      <c r="U94" s="856">
        <v>1</v>
      </c>
    </row>
    <row r="95" spans="1:21" s="504" customFormat="1">
      <c r="A95" s="860">
        <v>18</v>
      </c>
      <c r="B95" s="542" t="s">
        <v>8731</v>
      </c>
      <c r="C95" s="694"/>
      <c r="D95" s="201" t="s">
        <v>8716</v>
      </c>
      <c r="E95" s="800">
        <f t="shared" si="19"/>
        <v>12</v>
      </c>
      <c r="F95" s="584">
        <f t="shared" si="20"/>
        <v>3</v>
      </c>
      <c r="G95" s="187">
        <v>1</v>
      </c>
      <c r="H95" s="187">
        <v>1</v>
      </c>
      <c r="I95" s="187">
        <v>1</v>
      </c>
      <c r="J95" s="584">
        <f t="shared" si="21"/>
        <v>3</v>
      </c>
      <c r="K95" s="187">
        <v>1</v>
      </c>
      <c r="L95" s="187">
        <v>1</v>
      </c>
      <c r="M95" s="187">
        <v>1</v>
      </c>
      <c r="N95" s="584">
        <f t="shared" si="23"/>
        <v>3</v>
      </c>
      <c r="O95" s="187">
        <v>1</v>
      </c>
      <c r="P95" s="187">
        <v>1</v>
      </c>
      <c r="Q95" s="187">
        <v>1</v>
      </c>
      <c r="R95" s="584">
        <f t="shared" si="22"/>
        <v>3</v>
      </c>
      <c r="S95" s="187">
        <v>1</v>
      </c>
      <c r="T95" s="187">
        <v>1</v>
      </c>
      <c r="U95" s="856">
        <v>1</v>
      </c>
    </row>
    <row r="96" spans="1:21" s="504" customFormat="1" ht="24" thickBot="1">
      <c r="A96" s="860">
        <v>19</v>
      </c>
      <c r="B96" s="542" t="s">
        <v>8732</v>
      </c>
      <c r="C96" s="694"/>
      <c r="D96" s="201" t="s">
        <v>8716</v>
      </c>
      <c r="E96" s="583">
        <f t="shared" si="19"/>
        <v>12</v>
      </c>
      <c r="F96" s="584">
        <f t="shared" si="20"/>
        <v>3</v>
      </c>
      <c r="G96" s="187">
        <v>1</v>
      </c>
      <c r="H96" s="187">
        <v>1</v>
      </c>
      <c r="I96" s="187">
        <v>1</v>
      </c>
      <c r="J96" s="584">
        <f t="shared" si="21"/>
        <v>3</v>
      </c>
      <c r="K96" s="187">
        <v>1</v>
      </c>
      <c r="L96" s="187">
        <v>1</v>
      </c>
      <c r="M96" s="187">
        <v>1</v>
      </c>
      <c r="N96" s="584">
        <f t="shared" si="23"/>
        <v>3</v>
      </c>
      <c r="O96" s="187">
        <v>1</v>
      </c>
      <c r="P96" s="187">
        <v>1</v>
      </c>
      <c r="Q96" s="187">
        <v>1</v>
      </c>
      <c r="R96" s="584">
        <f t="shared" si="22"/>
        <v>3</v>
      </c>
      <c r="S96" s="187">
        <v>1</v>
      </c>
      <c r="T96" s="187">
        <v>1</v>
      </c>
      <c r="U96" s="856">
        <v>1</v>
      </c>
    </row>
    <row r="97" spans="1:21" ht="24" thickBot="1">
      <c r="A97" s="898" t="s">
        <v>8758</v>
      </c>
      <c r="B97" s="899"/>
      <c r="C97" s="899"/>
      <c r="D97" s="899"/>
      <c r="E97" s="899"/>
      <c r="F97" s="899"/>
      <c r="G97" s="899"/>
      <c r="H97" s="899"/>
      <c r="I97" s="899"/>
      <c r="J97" s="899"/>
      <c r="K97" s="899"/>
      <c r="L97" s="899"/>
      <c r="M97" s="899"/>
      <c r="N97" s="899"/>
      <c r="O97" s="899"/>
      <c r="P97" s="899"/>
      <c r="Q97" s="899"/>
      <c r="R97" s="899"/>
      <c r="S97" s="899"/>
      <c r="T97" s="899"/>
      <c r="U97" s="1033"/>
    </row>
    <row r="98" spans="1:21" s="637" customFormat="1">
      <c r="A98" s="861">
        <v>1</v>
      </c>
      <c r="B98" s="337" t="s">
        <v>8733</v>
      </c>
      <c r="C98" s="127"/>
      <c r="D98" s="127" t="s">
        <v>9170</v>
      </c>
      <c r="E98" s="800">
        <f t="shared" ref="E98:E118" si="24">+F98+J98+N98+R98</f>
        <v>1964460.72</v>
      </c>
      <c r="F98" s="670">
        <f t="shared" ref="F98:F118" si="25">+G98+H98+I98</f>
        <v>491115.18</v>
      </c>
      <c r="G98" s="638">
        <v>163705.06</v>
      </c>
      <c r="H98" s="638">
        <v>163705.06</v>
      </c>
      <c r="I98" s="638">
        <v>163705.06</v>
      </c>
      <c r="J98" s="670">
        <f t="shared" ref="J98:J118" si="26">+K98+L98+M98</f>
        <v>491115.18</v>
      </c>
      <c r="K98" s="638">
        <v>163705.06</v>
      </c>
      <c r="L98" s="638">
        <v>163705.06</v>
      </c>
      <c r="M98" s="638">
        <v>163705.06</v>
      </c>
      <c r="N98" s="670">
        <f t="shared" ref="N98:N118" si="27">+O98+P98+Q98</f>
        <v>491115.18</v>
      </c>
      <c r="O98" s="638">
        <v>163705.06</v>
      </c>
      <c r="P98" s="638">
        <v>163705.06</v>
      </c>
      <c r="Q98" s="638">
        <v>163705.06</v>
      </c>
      <c r="R98" s="670">
        <f t="shared" ref="R98:R118" si="28">+S98+T98+U98</f>
        <v>491115.18</v>
      </c>
      <c r="S98" s="638">
        <v>163705.06</v>
      </c>
      <c r="T98" s="638">
        <v>163705.06</v>
      </c>
      <c r="U98" s="862">
        <v>163705.06</v>
      </c>
    </row>
    <row r="99" spans="1:21" s="637" customFormat="1">
      <c r="A99" s="861">
        <v>2</v>
      </c>
      <c r="B99" s="337" t="s">
        <v>8734</v>
      </c>
      <c r="C99" s="127"/>
      <c r="D99" s="127" t="s">
        <v>9170</v>
      </c>
      <c r="E99" s="800">
        <f t="shared" si="24"/>
        <v>1231260.96</v>
      </c>
      <c r="F99" s="670">
        <f t="shared" si="25"/>
        <v>307815.24</v>
      </c>
      <c r="G99" s="638">
        <v>102605.08</v>
      </c>
      <c r="H99" s="638">
        <v>102605.08</v>
      </c>
      <c r="I99" s="638">
        <v>102605.08</v>
      </c>
      <c r="J99" s="670">
        <f t="shared" si="26"/>
        <v>307815.24</v>
      </c>
      <c r="K99" s="638">
        <v>102605.08</v>
      </c>
      <c r="L99" s="638">
        <v>102605.08</v>
      </c>
      <c r="M99" s="638">
        <v>102605.08</v>
      </c>
      <c r="N99" s="670">
        <f t="shared" si="27"/>
        <v>307815.24</v>
      </c>
      <c r="O99" s="638">
        <v>102605.08</v>
      </c>
      <c r="P99" s="638">
        <v>102605.08</v>
      </c>
      <c r="Q99" s="638">
        <v>102605.08</v>
      </c>
      <c r="R99" s="670">
        <f t="shared" si="28"/>
        <v>307815.24</v>
      </c>
      <c r="S99" s="638">
        <v>102605.08</v>
      </c>
      <c r="T99" s="638">
        <v>102605.08</v>
      </c>
      <c r="U99" s="862">
        <v>102605.08</v>
      </c>
    </row>
    <row r="100" spans="1:21" s="637" customFormat="1">
      <c r="A100" s="861">
        <v>3</v>
      </c>
      <c r="B100" s="337" t="s">
        <v>8735</v>
      </c>
      <c r="C100" s="127"/>
      <c r="D100" s="127" t="s">
        <v>9170</v>
      </c>
      <c r="E100" s="800">
        <f t="shared" si="24"/>
        <v>1227960.96</v>
      </c>
      <c r="F100" s="670">
        <f t="shared" si="25"/>
        <v>306990.24</v>
      </c>
      <c r="G100" s="638">
        <v>102330.08</v>
      </c>
      <c r="H100" s="638">
        <v>102330.08</v>
      </c>
      <c r="I100" s="638">
        <v>102330.08</v>
      </c>
      <c r="J100" s="670">
        <f t="shared" si="26"/>
        <v>306990.24</v>
      </c>
      <c r="K100" s="638">
        <v>102330.08</v>
      </c>
      <c r="L100" s="638">
        <v>102330.08</v>
      </c>
      <c r="M100" s="638">
        <v>102330.08</v>
      </c>
      <c r="N100" s="670">
        <f t="shared" si="27"/>
        <v>306990.24</v>
      </c>
      <c r="O100" s="638">
        <v>102330.08</v>
      </c>
      <c r="P100" s="638">
        <v>102330.08</v>
      </c>
      <c r="Q100" s="638">
        <v>102330.08</v>
      </c>
      <c r="R100" s="670">
        <f t="shared" si="28"/>
        <v>306990.24</v>
      </c>
      <c r="S100" s="638">
        <v>102330.08</v>
      </c>
      <c r="T100" s="638">
        <v>102330.08</v>
      </c>
      <c r="U100" s="862">
        <v>102330.08</v>
      </c>
    </row>
    <row r="101" spans="1:21" s="637" customFormat="1">
      <c r="A101" s="861">
        <v>4</v>
      </c>
      <c r="B101" s="337" t="s">
        <v>8736</v>
      </c>
      <c r="C101" s="127"/>
      <c r="D101" s="127" t="s">
        <v>9170</v>
      </c>
      <c r="E101" s="800">
        <f t="shared" si="24"/>
        <v>57895.5</v>
      </c>
      <c r="F101" s="584">
        <f t="shared" si="25"/>
        <v>0</v>
      </c>
      <c r="G101" s="638"/>
      <c r="H101" s="638"/>
      <c r="I101" s="638"/>
      <c r="J101" s="670">
        <f t="shared" si="26"/>
        <v>23158.2</v>
      </c>
      <c r="K101" s="638"/>
      <c r="L101" s="638">
        <v>11579.1</v>
      </c>
      <c r="M101" s="638">
        <v>11579.1</v>
      </c>
      <c r="N101" s="670">
        <f t="shared" si="27"/>
        <v>34737.300000000003</v>
      </c>
      <c r="O101" s="638">
        <v>11579.1</v>
      </c>
      <c r="P101" s="638">
        <v>11579.1</v>
      </c>
      <c r="Q101" s="638">
        <v>11579.1</v>
      </c>
      <c r="R101" s="670">
        <f t="shared" si="28"/>
        <v>0</v>
      </c>
      <c r="S101" s="638"/>
      <c r="T101" s="638"/>
      <c r="U101" s="862"/>
    </row>
    <row r="102" spans="1:21" s="637" customFormat="1">
      <c r="A102" s="861">
        <v>5</v>
      </c>
      <c r="B102" s="337" t="s">
        <v>8737</v>
      </c>
      <c r="C102" s="127"/>
      <c r="D102" s="127" t="s">
        <v>8738</v>
      </c>
      <c r="E102" s="800">
        <f t="shared" si="24"/>
        <v>53</v>
      </c>
      <c r="F102" s="584">
        <f t="shared" si="25"/>
        <v>0</v>
      </c>
      <c r="G102" s="638"/>
      <c r="H102" s="638"/>
      <c r="I102" s="638"/>
      <c r="J102" s="670">
        <f t="shared" si="26"/>
        <v>0</v>
      </c>
      <c r="K102" s="638"/>
      <c r="L102" s="638"/>
      <c r="M102" s="638"/>
      <c r="N102" s="670">
        <f t="shared" si="27"/>
        <v>53</v>
      </c>
      <c r="O102" s="638">
        <v>18</v>
      </c>
      <c r="P102" s="638">
        <v>18</v>
      </c>
      <c r="Q102" s="638">
        <v>17</v>
      </c>
      <c r="R102" s="670">
        <f t="shared" si="28"/>
        <v>0</v>
      </c>
      <c r="S102" s="638"/>
      <c r="T102" s="638"/>
      <c r="U102" s="862"/>
    </row>
    <row r="103" spans="1:21" s="637" customFormat="1">
      <c r="A103" s="861">
        <v>6</v>
      </c>
      <c r="B103" s="337" t="s">
        <v>8739</v>
      </c>
      <c r="C103" s="127"/>
      <c r="D103" s="127" t="s">
        <v>8738</v>
      </c>
      <c r="E103" s="800">
        <f t="shared" si="24"/>
        <v>65</v>
      </c>
      <c r="F103" s="584">
        <f t="shared" si="25"/>
        <v>0</v>
      </c>
      <c r="G103" s="638"/>
      <c r="H103" s="638"/>
      <c r="I103" s="638"/>
      <c r="J103" s="670">
        <f t="shared" si="26"/>
        <v>65</v>
      </c>
      <c r="K103" s="638">
        <v>22</v>
      </c>
      <c r="L103" s="638">
        <v>22</v>
      </c>
      <c r="M103" s="638">
        <v>21</v>
      </c>
      <c r="N103" s="670">
        <f t="shared" si="27"/>
        <v>0</v>
      </c>
      <c r="O103" s="638"/>
      <c r="P103" s="638"/>
      <c r="Q103" s="638"/>
      <c r="R103" s="670">
        <f t="shared" si="28"/>
        <v>0</v>
      </c>
      <c r="S103" s="638"/>
      <c r="T103" s="638"/>
      <c r="U103" s="862"/>
    </row>
    <row r="104" spans="1:21" s="637" customFormat="1" ht="46.5">
      <c r="A104" s="861">
        <v>7</v>
      </c>
      <c r="B104" s="337" t="s">
        <v>8740</v>
      </c>
      <c r="C104" s="127"/>
      <c r="D104" s="127" t="s">
        <v>8738</v>
      </c>
      <c r="E104" s="800">
        <f t="shared" si="24"/>
        <v>0</v>
      </c>
      <c r="F104" s="584">
        <f t="shared" si="25"/>
        <v>0</v>
      </c>
      <c r="G104" s="638"/>
      <c r="H104" s="638"/>
      <c r="I104" s="638"/>
      <c r="J104" s="670">
        <f t="shared" si="26"/>
        <v>0</v>
      </c>
      <c r="K104" s="638"/>
      <c r="L104" s="638"/>
      <c r="M104" s="638"/>
      <c r="N104" s="670">
        <f t="shared" si="27"/>
        <v>0</v>
      </c>
      <c r="O104" s="638"/>
      <c r="P104" s="638"/>
      <c r="Q104" s="638"/>
      <c r="R104" s="670">
        <f t="shared" si="28"/>
        <v>0</v>
      </c>
      <c r="S104" s="638"/>
      <c r="T104" s="638"/>
      <c r="U104" s="862"/>
    </row>
    <row r="105" spans="1:21" s="637" customFormat="1">
      <c r="A105" s="861">
        <v>8</v>
      </c>
      <c r="B105" s="337" t="s">
        <v>8741</v>
      </c>
      <c r="C105" s="127"/>
      <c r="D105" s="127" t="s">
        <v>8738</v>
      </c>
      <c r="E105" s="800">
        <f t="shared" si="24"/>
        <v>33</v>
      </c>
      <c r="F105" s="584">
        <f t="shared" si="25"/>
        <v>33</v>
      </c>
      <c r="G105" s="638">
        <v>33</v>
      </c>
      <c r="H105" s="638"/>
      <c r="I105" s="638"/>
      <c r="J105" s="670">
        <f t="shared" si="26"/>
        <v>0</v>
      </c>
      <c r="K105" s="638"/>
      <c r="L105" s="638"/>
      <c r="M105" s="638"/>
      <c r="N105" s="670">
        <f t="shared" si="27"/>
        <v>0</v>
      </c>
      <c r="O105" s="638"/>
      <c r="P105" s="638"/>
      <c r="Q105" s="638"/>
      <c r="R105" s="670">
        <f t="shared" si="28"/>
        <v>0</v>
      </c>
      <c r="S105" s="638"/>
      <c r="T105" s="638"/>
      <c r="U105" s="862"/>
    </row>
    <row r="106" spans="1:21" s="637" customFormat="1">
      <c r="A106" s="861">
        <v>9</v>
      </c>
      <c r="B106" s="337" t="s">
        <v>8742</v>
      </c>
      <c r="C106" s="127"/>
      <c r="D106" s="127" t="s">
        <v>1808</v>
      </c>
      <c r="E106" s="800">
        <f t="shared" si="24"/>
        <v>1006</v>
      </c>
      <c r="F106" s="584">
        <f t="shared" si="25"/>
        <v>412</v>
      </c>
      <c r="G106" s="638">
        <v>412</v>
      </c>
      <c r="H106" s="638"/>
      <c r="I106" s="638"/>
      <c r="J106" s="670">
        <f t="shared" si="26"/>
        <v>389</v>
      </c>
      <c r="K106" s="638">
        <v>389</v>
      </c>
      <c r="L106" s="638"/>
      <c r="M106" s="638"/>
      <c r="N106" s="670">
        <f t="shared" si="27"/>
        <v>90</v>
      </c>
      <c r="O106" s="638">
        <v>90</v>
      </c>
      <c r="P106" s="638"/>
      <c r="Q106" s="638"/>
      <c r="R106" s="670">
        <f t="shared" si="28"/>
        <v>115</v>
      </c>
      <c r="S106" s="638">
        <v>115</v>
      </c>
      <c r="T106" s="638"/>
      <c r="U106" s="862"/>
    </row>
    <row r="107" spans="1:21" s="637" customFormat="1">
      <c r="A107" s="861">
        <v>10</v>
      </c>
      <c r="B107" s="337" t="s">
        <v>8743</v>
      </c>
      <c r="C107" s="127"/>
      <c r="D107" s="127" t="s">
        <v>9170</v>
      </c>
      <c r="E107" s="800">
        <f t="shared" si="24"/>
        <v>20221.55</v>
      </c>
      <c r="F107" s="670">
        <f t="shared" si="25"/>
        <v>12643.55</v>
      </c>
      <c r="G107" s="638"/>
      <c r="H107" s="638">
        <v>12643.55</v>
      </c>
      <c r="I107" s="638"/>
      <c r="J107" s="670">
        <f t="shared" si="26"/>
        <v>0</v>
      </c>
      <c r="K107" s="638"/>
      <c r="L107" s="638"/>
      <c r="M107" s="638"/>
      <c r="N107" s="670">
        <f t="shared" si="27"/>
        <v>0</v>
      </c>
      <c r="O107" s="638"/>
      <c r="P107" s="638"/>
      <c r="Q107" s="638"/>
      <c r="R107" s="670">
        <f t="shared" si="28"/>
        <v>7578</v>
      </c>
      <c r="S107" s="638"/>
      <c r="T107" s="638"/>
      <c r="U107" s="862">
        <v>7578</v>
      </c>
    </row>
    <row r="108" spans="1:21" s="637" customFormat="1">
      <c r="A108" s="861">
        <v>11</v>
      </c>
      <c r="B108" s="337" t="s">
        <v>8744</v>
      </c>
      <c r="C108" s="127"/>
      <c r="D108" s="127" t="s">
        <v>9170</v>
      </c>
      <c r="E108" s="800">
        <f t="shared" si="24"/>
        <v>7667.16</v>
      </c>
      <c r="F108" s="584">
        <f t="shared" si="25"/>
        <v>5498</v>
      </c>
      <c r="G108" s="638">
        <v>5498</v>
      </c>
      <c r="H108" s="638"/>
      <c r="I108" s="638"/>
      <c r="J108" s="670">
        <f t="shared" si="26"/>
        <v>2049.16</v>
      </c>
      <c r="K108" s="638">
        <v>2049.16</v>
      </c>
      <c r="L108" s="638"/>
      <c r="M108" s="638"/>
      <c r="N108" s="670">
        <f t="shared" si="27"/>
        <v>0</v>
      </c>
      <c r="O108" s="638"/>
      <c r="P108" s="638"/>
      <c r="Q108" s="638"/>
      <c r="R108" s="670">
        <f t="shared" si="28"/>
        <v>120</v>
      </c>
      <c r="S108" s="638">
        <v>120</v>
      </c>
      <c r="T108" s="638"/>
      <c r="U108" s="862"/>
    </row>
    <row r="109" spans="1:21" s="637" customFormat="1">
      <c r="A109" s="861">
        <v>12</v>
      </c>
      <c r="B109" s="337" t="s">
        <v>8745</v>
      </c>
      <c r="C109" s="127"/>
      <c r="D109" s="127" t="s">
        <v>9170</v>
      </c>
      <c r="E109" s="800">
        <f t="shared" si="24"/>
        <v>19421</v>
      </c>
      <c r="F109" s="670">
        <f t="shared" si="25"/>
        <v>13267.67</v>
      </c>
      <c r="G109" s="638">
        <v>13267.67</v>
      </c>
      <c r="H109" s="638"/>
      <c r="I109" s="638"/>
      <c r="J109" s="670">
        <f t="shared" si="26"/>
        <v>180.18</v>
      </c>
      <c r="K109" s="638">
        <v>180.18</v>
      </c>
      <c r="L109" s="638"/>
      <c r="M109" s="638"/>
      <c r="N109" s="670">
        <f t="shared" si="27"/>
        <v>2838.61</v>
      </c>
      <c r="O109" s="638">
        <v>2838.61</v>
      </c>
      <c r="P109" s="638"/>
      <c r="Q109" s="638"/>
      <c r="R109" s="670">
        <f t="shared" si="28"/>
        <v>3134.54</v>
      </c>
      <c r="S109" s="638">
        <v>3134.54</v>
      </c>
      <c r="T109" s="638"/>
      <c r="U109" s="862"/>
    </row>
    <row r="110" spans="1:21" s="637" customFormat="1">
      <c r="A110" s="861">
        <v>13</v>
      </c>
      <c r="B110" s="337" t="s">
        <v>8746</v>
      </c>
      <c r="C110" s="127"/>
      <c r="D110" s="127" t="s">
        <v>8738</v>
      </c>
      <c r="E110" s="800">
        <f t="shared" si="24"/>
        <v>3600</v>
      </c>
      <c r="F110" s="584">
        <f t="shared" si="25"/>
        <v>0</v>
      </c>
      <c r="G110" s="638"/>
      <c r="H110" s="638"/>
      <c r="I110" s="638"/>
      <c r="J110" s="670">
        <f t="shared" si="26"/>
        <v>0</v>
      </c>
      <c r="K110" s="638"/>
      <c r="L110" s="638"/>
      <c r="M110" s="638"/>
      <c r="N110" s="670">
        <f t="shared" si="27"/>
        <v>0</v>
      </c>
      <c r="O110" s="638"/>
      <c r="P110" s="638"/>
      <c r="Q110" s="638"/>
      <c r="R110" s="670">
        <f t="shared" si="28"/>
        <v>3600</v>
      </c>
      <c r="S110" s="638"/>
      <c r="T110" s="638"/>
      <c r="U110" s="862">
        <v>3600</v>
      </c>
    </row>
    <row r="111" spans="1:21" s="637" customFormat="1" ht="46.5">
      <c r="A111" s="861">
        <v>14</v>
      </c>
      <c r="B111" s="337" t="s">
        <v>8747</v>
      </c>
      <c r="C111" s="127"/>
      <c r="D111" s="127" t="s">
        <v>1808</v>
      </c>
      <c r="E111" s="800">
        <f t="shared" si="24"/>
        <v>456</v>
      </c>
      <c r="F111" s="584">
        <f t="shared" si="25"/>
        <v>0</v>
      </c>
      <c r="G111" s="638"/>
      <c r="H111" s="638"/>
      <c r="I111" s="638"/>
      <c r="J111" s="670">
        <f t="shared" si="26"/>
        <v>456</v>
      </c>
      <c r="K111" s="638">
        <v>456</v>
      </c>
      <c r="L111" s="638"/>
      <c r="M111" s="638"/>
      <c r="N111" s="670">
        <f t="shared" si="27"/>
        <v>0</v>
      </c>
      <c r="O111" s="638"/>
      <c r="P111" s="638"/>
      <c r="Q111" s="638"/>
      <c r="R111" s="670">
        <f t="shared" si="28"/>
        <v>0</v>
      </c>
      <c r="S111" s="638"/>
      <c r="T111" s="638"/>
      <c r="U111" s="862"/>
    </row>
    <row r="112" spans="1:21" s="637" customFormat="1">
      <c r="A112" s="861">
        <v>15</v>
      </c>
      <c r="B112" s="337" t="s">
        <v>8748</v>
      </c>
      <c r="C112" s="127"/>
      <c r="D112" s="127" t="s">
        <v>1808</v>
      </c>
      <c r="E112" s="800">
        <f t="shared" si="24"/>
        <v>24</v>
      </c>
      <c r="F112" s="584">
        <f t="shared" si="25"/>
        <v>24</v>
      </c>
      <c r="G112" s="638">
        <v>24</v>
      </c>
      <c r="H112" s="638"/>
      <c r="I112" s="638"/>
      <c r="J112" s="670">
        <f t="shared" si="26"/>
        <v>0</v>
      </c>
      <c r="K112" s="638"/>
      <c r="L112" s="638"/>
      <c r="M112" s="638"/>
      <c r="N112" s="670">
        <f t="shared" si="27"/>
        <v>0</v>
      </c>
      <c r="O112" s="638"/>
      <c r="P112" s="638"/>
      <c r="Q112" s="638"/>
      <c r="R112" s="670">
        <f t="shared" si="28"/>
        <v>0</v>
      </c>
      <c r="S112" s="638"/>
      <c r="T112" s="638"/>
      <c r="U112" s="862"/>
    </row>
    <row r="113" spans="1:21" s="637" customFormat="1" ht="46.5">
      <c r="A113" s="861">
        <v>16</v>
      </c>
      <c r="B113" s="337" t="s">
        <v>8749</v>
      </c>
      <c r="C113" s="127"/>
      <c r="D113" s="127" t="s">
        <v>1808</v>
      </c>
      <c r="E113" s="800">
        <f t="shared" si="24"/>
        <v>27</v>
      </c>
      <c r="F113" s="584">
        <f t="shared" si="25"/>
        <v>27</v>
      </c>
      <c r="G113" s="638">
        <v>27</v>
      </c>
      <c r="H113" s="638"/>
      <c r="I113" s="638"/>
      <c r="J113" s="670">
        <f t="shared" si="26"/>
        <v>0</v>
      </c>
      <c r="K113" s="638"/>
      <c r="L113" s="638"/>
      <c r="M113" s="638"/>
      <c r="N113" s="670">
        <f t="shared" si="27"/>
        <v>0</v>
      </c>
      <c r="O113" s="638"/>
      <c r="P113" s="638"/>
      <c r="Q113" s="638"/>
      <c r="R113" s="670">
        <f t="shared" si="28"/>
        <v>0</v>
      </c>
      <c r="S113" s="638"/>
      <c r="T113" s="638"/>
      <c r="U113" s="862"/>
    </row>
    <row r="114" spans="1:21" s="637" customFormat="1" ht="46.5">
      <c r="A114" s="861">
        <v>17</v>
      </c>
      <c r="B114" s="337" t="s">
        <v>8750</v>
      </c>
      <c r="C114" s="127"/>
      <c r="D114" s="127" t="s">
        <v>1808</v>
      </c>
      <c r="E114" s="800">
        <f t="shared" si="24"/>
        <v>2</v>
      </c>
      <c r="F114" s="584">
        <f t="shared" si="25"/>
        <v>2</v>
      </c>
      <c r="G114" s="638">
        <v>2</v>
      </c>
      <c r="H114" s="638"/>
      <c r="I114" s="638"/>
      <c r="J114" s="670">
        <f t="shared" si="26"/>
        <v>0</v>
      </c>
      <c r="K114" s="638"/>
      <c r="L114" s="638"/>
      <c r="M114" s="638"/>
      <c r="N114" s="670">
        <f t="shared" si="27"/>
        <v>0</v>
      </c>
      <c r="O114" s="638"/>
      <c r="P114" s="638"/>
      <c r="Q114" s="638"/>
      <c r="R114" s="670">
        <f t="shared" si="28"/>
        <v>0</v>
      </c>
      <c r="S114" s="638"/>
      <c r="T114" s="638"/>
      <c r="U114" s="862"/>
    </row>
    <row r="115" spans="1:21" s="637" customFormat="1">
      <c r="A115" s="861">
        <v>18</v>
      </c>
      <c r="B115" s="337" t="s">
        <v>8751</v>
      </c>
      <c r="C115" s="127"/>
      <c r="D115" s="127" t="s">
        <v>1808</v>
      </c>
      <c r="E115" s="800">
        <f t="shared" si="24"/>
        <v>310</v>
      </c>
      <c r="F115" s="584">
        <f t="shared" si="25"/>
        <v>155</v>
      </c>
      <c r="G115" s="638"/>
      <c r="H115" s="638">
        <v>155</v>
      </c>
      <c r="I115" s="638"/>
      <c r="J115" s="670">
        <f t="shared" si="26"/>
        <v>155</v>
      </c>
      <c r="K115" s="638">
        <v>155</v>
      </c>
      <c r="L115" s="638"/>
      <c r="M115" s="638"/>
      <c r="N115" s="670">
        <f t="shared" si="27"/>
        <v>0</v>
      </c>
      <c r="O115" s="638"/>
      <c r="P115" s="638"/>
      <c r="Q115" s="638"/>
      <c r="R115" s="670">
        <f t="shared" si="28"/>
        <v>0</v>
      </c>
      <c r="S115" s="638"/>
      <c r="T115" s="638"/>
      <c r="U115" s="862"/>
    </row>
    <row r="116" spans="1:21" s="637" customFormat="1">
      <c r="A116" s="861">
        <v>19</v>
      </c>
      <c r="B116" s="337" t="s">
        <v>8752</v>
      </c>
      <c r="C116" s="127"/>
      <c r="D116" s="127" t="s">
        <v>8753</v>
      </c>
      <c r="E116" s="800">
        <f t="shared" si="24"/>
        <v>12</v>
      </c>
      <c r="F116" s="584">
        <f t="shared" si="25"/>
        <v>3</v>
      </c>
      <c r="G116" s="638">
        <v>1</v>
      </c>
      <c r="H116" s="638">
        <v>1</v>
      </c>
      <c r="I116" s="638">
        <v>1</v>
      </c>
      <c r="J116" s="670">
        <f t="shared" si="26"/>
        <v>3</v>
      </c>
      <c r="K116" s="638">
        <v>1</v>
      </c>
      <c r="L116" s="638">
        <v>1</v>
      </c>
      <c r="M116" s="638">
        <v>1</v>
      </c>
      <c r="N116" s="670">
        <f t="shared" si="27"/>
        <v>3</v>
      </c>
      <c r="O116" s="638">
        <v>1</v>
      </c>
      <c r="P116" s="638">
        <v>1</v>
      </c>
      <c r="Q116" s="638">
        <v>1</v>
      </c>
      <c r="R116" s="670">
        <f t="shared" si="28"/>
        <v>3</v>
      </c>
      <c r="S116" s="638">
        <v>1</v>
      </c>
      <c r="T116" s="638">
        <v>1</v>
      </c>
      <c r="U116" s="862">
        <v>1</v>
      </c>
    </row>
    <row r="117" spans="1:21" s="637" customFormat="1" ht="46.5">
      <c r="A117" s="861">
        <v>20</v>
      </c>
      <c r="B117" s="337" t="s">
        <v>8754</v>
      </c>
      <c r="C117" s="127"/>
      <c r="D117" s="127" t="s">
        <v>8755</v>
      </c>
      <c r="E117" s="800">
        <f t="shared" si="24"/>
        <v>12</v>
      </c>
      <c r="F117" s="584">
        <f t="shared" si="25"/>
        <v>12</v>
      </c>
      <c r="G117" s="750">
        <v>12</v>
      </c>
      <c r="H117" s="751"/>
      <c r="I117" s="751"/>
      <c r="J117" s="670">
        <f t="shared" si="26"/>
        <v>0</v>
      </c>
      <c r="K117" s="750"/>
      <c r="L117" s="127"/>
      <c r="M117" s="127"/>
      <c r="N117" s="670">
        <f t="shared" si="27"/>
        <v>0</v>
      </c>
      <c r="O117" s="127"/>
      <c r="P117" s="127"/>
      <c r="Q117" s="127"/>
      <c r="R117" s="670">
        <f t="shared" si="28"/>
        <v>0</v>
      </c>
      <c r="S117" s="127"/>
      <c r="T117" s="127"/>
      <c r="U117" s="863"/>
    </row>
    <row r="118" spans="1:21" s="637" customFormat="1" ht="93.75" thickBot="1">
      <c r="A118" s="861">
        <v>21</v>
      </c>
      <c r="B118" s="337" t="s">
        <v>8756</v>
      </c>
      <c r="C118" s="127"/>
      <c r="D118" s="127" t="s">
        <v>1808</v>
      </c>
      <c r="E118" s="800">
        <f t="shared" si="24"/>
        <v>23</v>
      </c>
      <c r="F118" s="584">
        <f t="shared" si="25"/>
        <v>23</v>
      </c>
      <c r="G118" s="750">
        <v>23</v>
      </c>
      <c r="H118" s="751"/>
      <c r="I118" s="751"/>
      <c r="J118" s="670">
        <f t="shared" si="26"/>
        <v>0</v>
      </c>
      <c r="K118" s="751"/>
      <c r="L118" s="127"/>
      <c r="M118" s="127"/>
      <c r="N118" s="670">
        <f t="shared" si="27"/>
        <v>0</v>
      </c>
      <c r="O118" s="127"/>
      <c r="P118" s="127"/>
      <c r="Q118" s="127"/>
      <c r="R118" s="670">
        <f t="shared" si="28"/>
        <v>0</v>
      </c>
      <c r="S118" s="127"/>
      <c r="T118" s="127"/>
      <c r="U118" s="863"/>
    </row>
    <row r="119" spans="1:21" ht="24" thickBot="1">
      <c r="A119" s="898" t="s">
        <v>8759</v>
      </c>
      <c r="B119" s="899"/>
      <c r="C119" s="899"/>
      <c r="D119" s="899"/>
      <c r="E119" s="899"/>
      <c r="F119" s="899"/>
      <c r="G119" s="899"/>
      <c r="H119" s="899"/>
      <c r="I119" s="899"/>
      <c r="J119" s="899"/>
      <c r="K119" s="899"/>
      <c r="L119" s="899"/>
      <c r="M119" s="899"/>
      <c r="N119" s="899"/>
      <c r="O119" s="899"/>
      <c r="P119" s="899"/>
      <c r="Q119" s="899"/>
      <c r="R119" s="899"/>
      <c r="S119" s="899"/>
      <c r="T119" s="899"/>
      <c r="U119" s="1033"/>
    </row>
    <row r="120" spans="1:21" s="7" customFormat="1" ht="69.75">
      <c r="A120" s="651">
        <v>1</v>
      </c>
      <c r="B120" s="542" t="s">
        <v>8760</v>
      </c>
      <c r="C120" s="542"/>
      <c r="D120" s="542"/>
      <c r="E120" s="546">
        <f>+F120+J120+N120+R120</f>
        <v>10</v>
      </c>
      <c r="F120" s="195">
        <f>+G120+H120+I120</f>
        <v>10</v>
      </c>
      <c r="G120" s="752"/>
      <c r="H120" s="165">
        <v>10</v>
      </c>
      <c r="I120" s="165"/>
      <c r="J120" s="196">
        <f>+K120+L120+M120</f>
        <v>0</v>
      </c>
      <c r="K120" s="180"/>
      <c r="L120" s="180"/>
      <c r="M120" s="180"/>
      <c r="N120" s="196">
        <f>+O120+P120+Q120</f>
        <v>0</v>
      </c>
      <c r="O120" s="154"/>
      <c r="P120" s="180"/>
      <c r="Q120" s="180"/>
      <c r="R120" s="196">
        <f>+S120+T120+U120</f>
        <v>0</v>
      </c>
      <c r="S120" s="154"/>
      <c r="T120" s="180"/>
      <c r="U120" s="655"/>
    </row>
    <row r="121" spans="1:21" s="7" customFormat="1" ht="24" thickBot="1">
      <c r="A121" s="651">
        <v>2</v>
      </c>
      <c r="B121" s="183" t="s">
        <v>8761</v>
      </c>
      <c r="C121" s="183"/>
      <c r="D121" s="183"/>
      <c r="E121" s="546">
        <f>+F121+J121+N121+R121</f>
        <v>10</v>
      </c>
      <c r="F121" s="195">
        <f>+G121+H121+I121</f>
        <v>10</v>
      </c>
      <c r="G121" s="752"/>
      <c r="H121" s="165"/>
      <c r="I121" s="165">
        <v>10</v>
      </c>
      <c r="J121" s="196">
        <f>+K121+L121+M121</f>
        <v>0</v>
      </c>
      <c r="K121" s="752"/>
      <c r="L121" s="752"/>
      <c r="M121" s="752"/>
      <c r="N121" s="196">
        <f>+O121+P121+Q121</f>
        <v>0</v>
      </c>
      <c r="O121" s="154"/>
      <c r="P121" s="752"/>
      <c r="Q121" s="752"/>
      <c r="R121" s="196">
        <f>+S121+T121+U121</f>
        <v>0</v>
      </c>
      <c r="S121" s="154"/>
      <c r="T121" s="752"/>
      <c r="U121" s="864"/>
    </row>
    <row r="122" spans="1:21" ht="24" thickBot="1">
      <c r="A122" s="898" t="s">
        <v>8762</v>
      </c>
      <c r="B122" s="899"/>
      <c r="C122" s="899"/>
      <c r="D122" s="899"/>
      <c r="E122" s="899"/>
      <c r="F122" s="899"/>
      <c r="G122" s="899"/>
      <c r="H122" s="899"/>
      <c r="I122" s="899"/>
      <c r="J122" s="899"/>
      <c r="K122" s="899"/>
      <c r="L122" s="899"/>
      <c r="M122" s="899"/>
      <c r="N122" s="899"/>
      <c r="O122" s="899"/>
      <c r="P122" s="899"/>
      <c r="Q122" s="899"/>
      <c r="R122" s="899"/>
      <c r="S122" s="899"/>
      <c r="T122" s="899"/>
      <c r="U122" s="1033"/>
    </row>
    <row r="123" spans="1:21" s="7" customFormat="1">
      <c r="A123" s="651">
        <v>1</v>
      </c>
      <c r="B123" s="542" t="s">
        <v>8763</v>
      </c>
      <c r="C123" s="542"/>
      <c r="D123" s="542"/>
      <c r="E123" s="546">
        <f>+F123+J123+N123+R123</f>
        <v>0</v>
      </c>
      <c r="F123" s="195">
        <f>+G123+H123+I123</f>
        <v>0</v>
      </c>
      <c r="G123" s="187"/>
      <c r="H123" s="187"/>
      <c r="I123" s="187"/>
      <c r="J123" s="195">
        <f>+K123+L123+M123</f>
        <v>0</v>
      </c>
      <c r="K123" s="187"/>
      <c r="L123" s="187"/>
      <c r="M123" s="187"/>
      <c r="N123" s="195">
        <f>+O123+P123+Q123</f>
        <v>0</v>
      </c>
      <c r="O123" s="187"/>
      <c r="P123" s="187"/>
      <c r="Q123" s="187"/>
      <c r="R123" s="195">
        <f>+S123+T123+U123</f>
        <v>0</v>
      </c>
      <c r="S123" s="187"/>
      <c r="T123" s="187"/>
      <c r="U123" s="856"/>
    </row>
    <row r="124" spans="1:21" s="7" customFormat="1">
      <c r="A124" s="651">
        <v>2</v>
      </c>
      <c r="B124" s="542" t="s">
        <v>8764</v>
      </c>
      <c r="C124" s="542"/>
      <c r="D124" s="542"/>
      <c r="E124" s="546">
        <f>+F124+J124+N124+R124</f>
        <v>0</v>
      </c>
      <c r="F124" s="195">
        <f>+G124+H124+I124</f>
        <v>0</v>
      </c>
      <c r="G124" s="187"/>
      <c r="H124" s="187"/>
      <c r="I124" s="187"/>
      <c r="J124" s="195">
        <f>+K124+L124+M124</f>
        <v>0</v>
      </c>
      <c r="K124" s="187"/>
      <c r="L124" s="187"/>
      <c r="M124" s="187"/>
      <c r="N124" s="195">
        <f>+O124+P124+Q124</f>
        <v>0</v>
      </c>
      <c r="O124" s="187"/>
      <c r="P124" s="187"/>
      <c r="Q124" s="187"/>
      <c r="R124" s="195">
        <f>+S124+T124+U124</f>
        <v>0</v>
      </c>
      <c r="S124" s="187"/>
      <c r="T124" s="187"/>
      <c r="U124" s="856"/>
    </row>
    <row r="125" spans="1:21" s="7" customFormat="1">
      <c r="A125" s="651">
        <v>3</v>
      </c>
      <c r="B125" s="542" t="s">
        <v>8765</v>
      </c>
      <c r="C125" s="542"/>
      <c r="D125" s="542"/>
      <c r="E125" s="546">
        <f>+F125+J125+N125+R125</f>
        <v>0</v>
      </c>
      <c r="F125" s="195">
        <f>+G125+H125+I125</f>
        <v>0</v>
      </c>
      <c r="G125" s="187"/>
      <c r="H125" s="187"/>
      <c r="I125" s="187"/>
      <c r="J125" s="195">
        <f>+K125+L125+M125</f>
        <v>0</v>
      </c>
      <c r="K125" s="187"/>
      <c r="L125" s="187"/>
      <c r="M125" s="187"/>
      <c r="N125" s="195">
        <f>+O125+P125+Q125</f>
        <v>0</v>
      </c>
      <c r="O125" s="187"/>
      <c r="P125" s="187"/>
      <c r="Q125" s="187"/>
      <c r="R125" s="195">
        <f>+S125+T125+U125</f>
        <v>0</v>
      </c>
      <c r="S125" s="187"/>
      <c r="T125" s="187"/>
      <c r="U125" s="856"/>
    </row>
    <row r="126" spans="1:21" s="7" customFormat="1">
      <c r="A126" s="651">
        <v>4</v>
      </c>
      <c r="B126" s="542" t="s">
        <v>8766</v>
      </c>
      <c r="C126" s="542"/>
      <c r="D126" s="542"/>
      <c r="E126" s="546">
        <f>+F126+J126+N126+R126</f>
        <v>216</v>
      </c>
      <c r="F126" s="195">
        <f>+G126+H126+I126</f>
        <v>36</v>
      </c>
      <c r="G126" s="187"/>
      <c r="H126" s="187"/>
      <c r="I126" s="187">
        <v>36</v>
      </c>
      <c r="J126" s="195">
        <f>+K126+L126+M126</f>
        <v>72</v>
      </c>
      <c r="K126" s="187"/>
      <c r="L126" s="187"/>
      <c r="M126" s="187">
        <v>72</v>
      </c>
      <c r="N126" s="195">
        <f>+O126+P126+Q126</f>
        <v>72</v>
      </c>
      <c r="O126" s="187"/>
      <c r="P126" s="187"/>
      <c r="Q126" s="187">
        <v>72</v>
      </c>
      <c r="R126" s="195">
        <f>+S126+T126+U126</f>
        <v>36</v>
      </c>
      <c r="S126" s="187"/>
      <c r="T126" s="187">
        <v>36</v>
      </c>
      <c r="U126" s="856"/>
    </row>
    <row r="127" spans="1:21" s="7" customFormat="1" ht="24" thickBot="1">
      <c r="A127" s="651">
        <v>5</v>
      </c>
      <c r="B127" s="183" t="s">
        <v>8767</v>
      </c>
      <c r="C127" s="183"/>
      <c r="D127" s="183"/>
      <c r="E127" s="546">
        <f>+F127+J127+N127+R127</f>
        <v>0</v>
      </c>
      <c r="F127" s="195">
        <f>+G127+H127+I127</f>
        <v>0</v>
      </c>
      <c r="G127" s="187"/>
      <c r="H127" s="187"/>
      <c r="I127" s="187"/>
      <c r="J127" s="195">
        <f>+K127+L127+M127</f>
        <v>0</v>
      </c>
      <c r="K127" s="187"/>
      <c r="L127" s="187"/>
      <c r="M127" s="187"/>
      <c r="N127" s="195">
        <f>+O127+P127+Q127</f>
        <v>0</v>
      </c>
      <c r="O127" s="187"/>
      <c r="P127" s="187"/>
      <c r="Q127" s="187"/>
      <c r="R127" s="195">
        <f>+S127+T127+U127</f>
        <v>0</v>
      </c>
      <c r="S127" s="187"/>
      <c r="T127" s="187"/>
      <c r="U127" s="856"/>
    </row>
    <row r="128" spans="1:21" ht="24" thickBot="1">
      <c r="A128" s="892" t="s">
        <v>8772</v>
      </c>
      <c r="B128" s="893"/>
      <c r="C128" s="893"/>
      <c r="D128" s="893"/>
      <c r="E128" s="893"/>
      <c r="F128" s="893"/>
      <c r="G128" s="893"/>
      <c r="H128" s="893"/>
      <c r="I128" s="893"/>
      <c r="J128" s="893"/>
      <c r="K128" s="893"/>
      <c r="L128" s="893"/>
      <c r="M128" s="893"/>
      <c r="N128" s="893"/>
      <c r="O128" s="893"/>
      <c r="P128" s="893"/>
      <c r="Q128" s="893"/>
      <c r="R128" s="893"/>
      <c r="S128" s="893"/>
      <c r="T128" s="893"/>
      <c r="U128" s="1029"/>
    </row>
    <row r="129" spans="1:239" s="754" customFormat="1">
      <c r="A129" s="865"/>
      <c r="B129" s="894" t="s">
        <v>8773</v>
      </c>
      <c r="C129" s="895"/>
      <c r="D129" s="895"/>
      <c r="E129" s="895"/>
      <c r="F129" s="895"/>
      <c r="G129" s="895"/>
      <c r="H129" s="895"/>
      <c r="I129" s="895"/>
      <c r="J129" s="895"/>
      <c r="K129" s="895"/>
      <c r="L129" s="895"/>
      <c r="M129" s="895"/>
      <c r="N129" s="895"/>
      <c r="O129" s="895"/>
      <c r="P129" s="895"/>
      <c r="Q129" s="895"/>
      <c r="R129" s="895"/>
      <c r="S129" s="895"/>
      <c r="T129" s="895"/>
      <c r="U129" s="1028"/>
      <c r="V129" s="753"/>
      <c r="W129" s="753"/>
      <c r="X129" s="753"/>
      <c r="Y129" s="753"/>
      <c r="Z129" s="753"/>
      <c r="AA129" s="753"/>
      <c r="AB129" s="753"/>
      <c r="AC129" s="753"/>
      <c r="AD129" s="753"/>
      <c r="AE129" s="753"/>
      <c r="AF129" s="753"/>
      <c r="AG129" s="753"/>
      <c r="AH129" s="753"/>
      <c r="AI129" s="753"/>
      <c r="AJ129" s="753"/>
      <c r="AK129" s="753"/>
      <c r="AL129" s="753"/>
      <c r="AM129" s="753"/>
      <c r="AN129" s="753"/>
      <c r="AO129" s="753"/>
      <c r="AP129" s="753"/>
      <c r="AQ129" s="753"/>
      <c r="AR129" s="753"/>
      <c r="AS129" s="753"/>
      <c r="AT129" s="753"/>
      <c r="AU129" s="753"/>
      <c r="AV129" s="753"/>
      <c r="AW129" s="753"/>
      <c r="AX129" s="753"/>
      <c r="AY129" s="753"/>
      <c r="AZ129" s="753"/>
      <c r="BA129" s="753"/>
      <c r="BB129" s="753"/>
      <c r="BC129" s="753"/>
      <c r="BD129" s="753"/>
      <c r="BE129" s="753"/>
      <c r="BF129" s="753"/>
      <c r="BG129" s="753"/>
      <c r="BH129" s="753"/>
      <c r="BI129" s="753"/>
      <c r="BJ129" s="753"/>
      <c r="BK129" s="753"/>
      <c r="BL129" s="753"/>
      <c r="BM129" s="753"/>
      <c r="BN129" s="753"/>
      <c r="BO129" s="753"/>
      <c r="BP129" s="753"/>
      <c r="BQ129" s="753"/>
      <c r="BR129" s="753"/>
      <c r="BS129" s="753"/>
      <c r="BT129" s="753"/>
      <c r="BU129" s="753"/>
      <c r="BV129" s="753"/>
      <c r="BW129" s="753"/>
      <c r="BX129" s="753"/>
      <c r="BY129" s="753"/>
      <c r="BZ129" s="753"/>
      <c r="CA129" s="753"/>
      <c r="CB129" s="753"/>
      <c r="CC129" s="753"/>
      <c r="CD129" s="753"/>
      <c r="CE129" s="753"/>
      <c r="CF129" s="753"/>
      <c r="CG129" s="753"/>
      <c r="CH129" s="753"/>
      <c r="CI129" s="753"/>
      <c r="CJ129" s="753"/>
      <c r="CK129" s="753"/>
      <c r="CL129" s="753"/>
      <c r="CM129" s="753"/>
      <c r="CN129" s="753"/>
      <c r="CO129" s="753"/>
      <c r="CP129" s="753"/>
      <c r="CQ129" s="753"/>
      <c r="CR129" s="753"/>
      <c r="CS129" s="753"/>
      <c r="CT129" s="753"/>
      <c r="CU129" s="753"/>
      <c r="CV129" s="753"/>
      <c r="CW129" s="753"/>
      <c r="CX129" s="753"/>
      <c r="CY129" s="753"/>
      <c r="CZ129" s="753"/>
      <c r="DA129" s="753"/>
      <c r="DB129" s="753"/>
      <c r="DC129" s="753"/>
      <c r="DD129" s="753"/>
      <c r="DE129" s="753"/>
      <c r="DF129" s="753"/>
      <c r="DG129" s="753"/>
      <c r="DH129" s="753"/>
      <c r="DI129" s="753"/>
      <c r="DJ129" s="753"/>
      <c r="DK129" s="753"/>
      <c r="DL129" s="753"/>
      <c r="DM129" s="753"/>
      <c r="DN129" s="753"/>
      <c r="DO129" s="753"/>
      <c r="DP129" s="753"/>
      <c r="DQ129" s="753"/>
      <c r="DR129" s="753"/>
      <c r="DS129" s="753"/>
      <c r="DT129" s="753"/>
      <c r="DU129" s="753"/>
      <c r="DV129" s="753"/>
      <c r="DW129" s="753"/>
      <c r="DX129" s="753"/>
      <c r="DY129" s="753"/>
      <c r="DZ129" s="753"/>
      <c r="EA129" s="753"/>
      <c r="EB129" s="753"/>
      <c r="EC129" s="753"/>
      <c r="ED129" s="753"/>
      <c r="EE129" s="753"/>
      <c r="EF129" s="753"/>
      <c r="EG129" s="753"/>
      <c r="EH129" s="753"/>
      <c r="EI129" s="753"/>
      <c r="EJ129" s="753"/>
      <c r="EK129" s="753"/>
      <c r="EL129" s="753"/>
      <c r="EM129" s="753"/>
      <c r="EN129" s="753"/>
      <c r="EO129" s="753"/>
      <c r="EP129" s="753"/>
      <c r="EQ129" s="753"/>
      <c r="ER129" s="753"/>
      <c r="ES129" s="753"/>
      <c r="ET129" s="753"/>
      <c r="EU129" s="753"/>
      <c r="EV129" s="753"/>
      <c r="EW129" s="753"/>
      <c r="EX129" s="753"/>
      <c r="EY129" s="753"/>
      <c r="EZ129" s="753"/>
      <c r="FA129" s="753"/>
      <c r="FB129" s="753"/>
      <c r="FC129" s="753"/>
      <c r="FD129" s="753"/>
      <c r="FE129" s="753"/>
      <c r="FF129" s="753"/>
      <c r="FG129" s="753"/>
      <c r="FH129" s="753"/>
      <c r="FI129" s="753"/>
      <c r="FJ129" s="753"/>
      <c r="FK129" s="753"/>
      <c r="FL129" s="753"/>
      <c r="FM129" s="753"/>
      <c r="FN129" s="753"/>
      <c r="FO129" s="753"/>
      <c r="FP129" s="753"/>
      <c r="FQ129" s="753"/>
      <c r="FR129" s="753"/>
      <c r="FS129" s="753"/>
      <c r="FT129" s="753"/>
      <c r="FU129" s="753"/>
      <c r="FV129" s="753"/>
      <c r="FW129" s="753"/>
      <c r="FX129" s="753"/>
      <c r="FY129" s="753"/>
      <c r="FZ129" s="753"/>
      <c r="GA129" s="753"/>
      <c r="GB129" s="753"/>
      <c r="GC129" s="753"/>
      <c r="GD129" s="753"/>
      <c r="GE129" s="753"/>
      <c r="GF129" s="753"/>
      <c r="GG129" s="753"/>
      <c r="GH129" s="753"/>
      <c r="GI129" s="753"/>
      <c r="GJ129" s="753"/>
      <c r="GK129" s="753"/>
      <c r="GL129" s="753"/>
      <c r="GM129" s="753"/>
      <c r="GN129" s="753"/>
      <c r="GO129" s="753"/>
      <c r="GP129" s="753"/>
      <c r="GQ129" s="753"/>
      <c r="GR129" s="753"/>
      <c r="GS129" s="753"/>
      <c r="GT129" s="753"/>
      <c r="GU129" s="753"/>
      <c r="GV129" s="753"/>
      <c r="GW129" s="753"/>
      <c r="GX129" s="753"/>
      <c r="GY129" s="753"/>
      <c r="GZ129" s="753"/>
      <c r="HA129" s="753"/>
      <c r="HB129" s="753"/>
      <c r="HC129" s="753"/>
      <c r="HD129" s="753"/>
      <c r="HE129" s="753"/>
      <c r="HF129" s="753"/>
      <c r="HG129" s="753"/>
      <c r="HH129" s="753"/>
      <c r="HI129" s="753"/>
      <c r="HJ129" s="753"/>
      <c r="HK129" s="753"/>
      <c r="HL129" s="753"/>
      <c r="HM129" s="753"/>
      <c r="HN129" s="753"/>
      <c r="HO129" s="753"/>
      <c r="HP129" s="753"/>
      <c r="HQ129" s="753"/>
      <c r="HR129" s="753"/>
      <c r="HS129" s="753"/>
      <c r="HT129" s="753"/>
      <c r="HU129" s="753"/>
      <c r="HV129" s="753"/>
      <c r="HW129" s="753"/>
      <c r="HX129" s="753"/>
      <c r="HY129" s="753"/>
      <c r="HZ129" s="753"/>
      <c r="IA129" s="753"/>
      <c r="IB129" s="753"/>
      <c r="IC129" s="753"/>
      <c r="ID129" s="753"/>
      <c r="IE129" s="753"/>
    </row>
    <row r="130" spans="1:239" s="754" customFormat="1" ht="69.75">
      <c r="A130" s="651">
        <v>1</v>
      </c>
      <c r="B130" s="33" t="s">
        <v>8774</v>
      </c>
      <c r="C130" s="34"/>
      <c r="D130" s="34"/>
      <c r="E130" s="35">
        <f>+F130+J130+N130+R130</f>
        <v>2</v>
      </c>
      <c r="F130" s="220">
        <f>+G130+H130+I130</f>
        <v>1</v>
      </c>
      <c r="G130" s="755"/>
      <c r="H130" s="755"/>
      <c r="I130" s="755">
        <v>1</v>
      </c>
      <c r="J130" s="220">
        <f>+K130+L130+M130</f>
        <v>0</v>
      </c>
      <c r="K130" s="63"/>
      <c r="L130" s="63"/>
      <c r="M130" s="63"/>
      <c r="N130" s="220">
        <f>+O130+P130+Q130</f>
        <v>0</v>
      </c>
      <c r="O130" s="756"/>
      <c r="P130" s="755"/>
      <c r="Q130" s="755"/>
      <c r="R130" s="220">
        <f>+S130+T130+U130</f>
        <v>1</v>
      </c>
      <c r="S130" s="756">
        <v>1</v>
      </c>
      <c r="T130" s="755"/>
      <c r="U130" s="866"/>
      <c r="V130" s="753"/>
      <c r="W130" s="753"/>
      <c r="X130" s="753"/>
      <c r="Y130" s="753"/>
      <c r="Z130" s="753"/>
      <c r="AA130" s="753"/>
      <c r="AB130" s="753"/>
      <c r="AC130" s="753"/>
      <c r="AD130" s="753"/>
      <c r="AE130" s="753"/>
      <c r="AF130" s="753"/>
      <c r="AG130" s="753"/>
      <c r="AH130" s="753"/>
      <c r="AI130" s="753"/>
      <c r="AJ130" s="753"/>
      <c r="AK130" s="753"/>
      <c r="AL130" s="753"/>
      <c r="AM130" s="753"/>
      <c r="AN130" s="753"/>
      <c r="AO130" s="753"/>
      <c r="AP130" s="753"/>
      <c r="AQ130" s="753"/>
      <c r="AR130" s="753"/>
      <c r="AS130" s="753"/>
      <c r="AT130" s="753"/>
      <c r="AU130" s="753"/>
      <c r="AV130" s="753"/>
      <c r="AW130" s="753"/>
      <c r="AX130" s="753"/>
      <c r="AY130" s="753"/>
      <c r="AZ130" s="753"/>
      <c r="BA130" s="753"/>
      <c r="BB130" s="753"/>
      <c r="BC130" s="753"/>
      <c r="BD130" s="753"/>
      <c r="BE130" s="753"/>
      <c r="BF130" s="753"/>
      <c r="BG130" s="753"/>
      <c r="BH130" s="753"/>
      <c r="BI130" s="753"/>
      <c r="BJ130" s="753"/>
      <c r="BK130" s="753"/>
      <c r="BL130" s="753"/>
      <c r="BM130" s="753"/>
      <c r="BN130" s="753"/>
      <c r="BO130" s="753"/>
      <c r="BP130" s="753"/>
      <c r="BQ130" s="753"/>
      <c r="BR130" s="753"/>
      <c r="BS130" s="753"/>
      <c r="BT130" s="753"/>
      <c r="BU130" s="753"/>
      <c r="BV130" s="753"/>
      <c r="BW130" s="753"/>
      <c r="BX130" s="753"/>
      <c r="BY130" s="753"/>
      <c r="BZ130" s="753"/>
      <c r="CA130" s="753"/>
      <c r="CB130" s="753"/>
      <c r="CC130" s="753"/>
      <c r="CD130" s="753"/>
      <c r="CE130" s="753"/>
      <c r="CF130" s="753"/>
      <c r="CG130" s="753"/>
      <c r="CH130" s="753"/>
      <c r="CI130" s="753"/>
      <c r="CJ130" s="753"/>
      <c r="CK130" s="753"/>
      <c r="CL130" s="753"/>
      <c r="CM130" s="753"/>
      <c r="CN130" s="753"/>
      <c r="CO130" s="753"/>
      <c r="CP130" s="753"/>
      <c r="CQ130" s="753"/>
      <c r="CR130" s="753"/>
      <c r="CS130" s="753"/>
      <c r="CT130" s="753"/>
      <c r="CU130" s="753"/>
      <c r="CV130" s="753"/>
      <c r="CW130" s="753"/>
      <c r="CX130" s="753"/>
      <c r="CY130" s="753"/>
      <c r="CZ130" s="753"/>
      <c r="DA130" s="753"/>
      <c r="DB130" s="753"/>
      <c r="DC130" s="753"/>
      <c r="DD130" s="753"/>
      <c r="DE130" s="753"/>
      <c r="DF130" s="753"/>
      <c r="DG130" s="753"/>
      <c r="DH130" s="753"/>
      <c r="DI130" s="753"/>
      <c r="DJ130" s="753"/>
      <c r="DK130" s="753"/>
      <c r="DL130" s="753"/>
      <c r="DM130" s="753"/>
      <c r="DN130" s="753"/>
      <c r="DO130" s="753"/>
      <c r="DP130" s="753"/>
      <c r="DQ130" s="753"/>
      <c r="DR130" s="753"/>
      <c r="DS130" s="753"/>
      <c r="DT130" s="753"/>
      <c r="DU130" s="753"/>
      <c r="DV130" s="753"/>
      <c r="DW130" s="753"/>
      <c r="DX130" s="753"/>
      <c r="DY130" s="753"/>
      <c r="DZ130" s="753"/>
      <c r="EA130" s="753"/>
      <c r="EB130" s="753"/>
      <c r="EC130" s="753"/>
      <c r="ED130" s="753"/>
      <c r="EE130" s="753"/>
      <c r="EF130" s="753"/>
      <c r="EG130" s="753"/>
      <c r="EH130" s="753"/>
      <c r="EI130" s="753"/>
      <c r="EJ130" s="753"/>
      <c r="EK130" s="753"/>
      <c r="EL130" s="753"/>
      <c r="EM130" s="753"/>
      <c r="EN130" s="753"/>
      <c r="EO130" s="753"/>
      <c r="EP130" s="753"/>
      <c r="EQ130" s="753"/>
      <c r="ER130" s="753"/>
      <c r="ES130" s="753"/>
      <c r="ET130" s="753"/>
      <c r="EU130" s="753"/>
      <c r="EV130" s="753"/>
      <c r="EW130" s="753"/>
      <c r="EX130" s="753"/>
      <c r="EY130" s="753"/>
      <c r="EZ130" s="753"/>
      <c r="FA130" s="753"/>
      <c r="FB130" s="753"/>
      <c r="FC130" s="753"/>
      <c r="FD130" s="753"/>
      <c r="FE130" s="753"/>
      <c r="FF130" s="753"/>
      <c r="FG130" s="753"/>
      <c r="FH130" s="753"/>
      <c r="FI130" s="753"/>
      <c r="FJ130" s="753"/>
      <c r="FK130" s="753"/>
      <c r="FL130" s="753"/>
      <c r="FM130" s="753"/>
      <c r="FN130" s="753"/>
      <c r="FO130" s="753"/>
      <c r="FP130" s="753"/>
      <c r="FQ130" s="753"/>
      <c r="FR130" s="753"/>
      <c r="FS130" s="753"/>
      <c r="FT130" s="753"/>
      <c r="FU130" s="753"/>
      <c r="FV130" s="753"/>
      <c r="FW130" s="753"/>
      <c r="FX130" s="753"/>
      <c r="FY130" s="753"/>
      <c r="FZ130" s="753"/>
      <c r="GA130" s="753"/>
      <c r="GB130" s="753"/>
      <c r="GC130" s="753"/>
      <c r="GD130" s="753"/>
      <c r="GE130" s="753"/>
      <c r="GF130" s="753"/>
      <c r="GG130" s="753"/>
      <c r="GH130" s="753"/>
      <c r="GI130" s="753"/>
      <c r="GJ130" s="753"/>
      <c r="GK130" s="753"/>
      <c r="GL130" s="753"/>
      <c r="GM130" s="753"/>
      <c r="GN130" s="753"/>
      <c r="GO130" s="753"/>
      <c r="GP130" s="753"/>
      <c r="GQ130" s="753"/>
      <c r="GR130" s="753"/>
      <c r="GS130" s="753"/>
      <c r="GT130" s="753"/>
      <c r="GU130" s="753"/>
      <c r="GV130" s="753"/>
      <c r="GW130" s="753"/>
      <c r="GX130" s="753"/>
      <c r="GY130" s="753"/>
      <c r="GZ130" s="753"/>
      <c r="HA130" s="753"/>
      <c r="HB130" s="753"/>
      <c r="HC130" s="753"/>
      <c r="HD130" s="753"/>
      <c r="HE130" s="753"/>
      <c r="HF130" s="753"/>
      <c r="HG130" s="753"/>
      <c r="HH130" s="753"/>
      <c r="HI130" s="753"/>
      <c r="HJ130" s="753"/>
      <c r="HK130" s="753"/>
      <c r="HL130" s="753"/>
      <c r="HM130" s="753"/>
      <c r="HN130" s="753"/>
      <c r="HO130" s="753"/>
      <c r="HP130" s="753"/>
      <c r="HQ130" s="753"/>
      <c r="HR130" s="753"/>
      <c r="HS130" s="753"/>
      <c r="HT130" s="753"/>
      <c r="HU130" s="753"/>
      <c r="HV130" s="753"/>
      <c r="HW130" s="753"/>
      <c r="HX130" s="753"/>
      <c r="HY130" s="753"/>
      <c r="HZ130" s="753"/>
      <c r="IA130" s="753"/>
      <c r="IB130" s="753"/>
      <c r="IC130" s="753"/>
      <c r="ID130" s="753"/>
      <c r="IE130" s="753"/>
    </row>
    <row r="131" spans="1:239" s="754" customFormat="1">
      <c r="A131" s="865"/>
      <c r="B131" s="894" t="s">
        <v>8775</v>
      </c>
      <c r="C131" s="895"/>
      <c r="D131" s="895"/>
      <c r="E131" s="895"/>
      <c r="F131" s="895"/>
      <c r="G131" s="895"/>
      <c r="H131" s="895"/>
      <c r="I131" s="895"/>
      <c r="J131" s="895"/>
      <c r="K131" s="895"/>
      <c r="L131" s="895"/>
      <c r="M131" s="895"/>
      <c r="N131" s="895"/>
      <c r="O131" s="895"/>
      <c r="P131" s="895"/>
      <c r="Q131" s="895"/>
      <c r="R131" s="895"/>
      <c r="S131" s="895"/>
      <c r="T131" s="895"/>
      <c r="U131" s="1028"/>
      <c r="V131" s="753"/>
      <c r="W131" s="753"/>
      <c r="X131" s="753"/>
      <c r="Y131" s="753"/>
      <c r="Z131" s="753"/>
      <c r="AA131" s="753"/>
      <c r="AB131" s="753"/>
      <c r="AC131" s="753"/>
      <c r="AD131" s="753"/>
      <c r="AE131" s="753"/>
      <c r="AF131" s="753"/>
      <c r="AG131" s="753"/>
      <c r="AH131" s="753"/>
      <c r="AI131" s="753"/>
      <c r="AJ131" s="753"/>
      <c r="AK131" s="753"/>
      <c r="AL131" s="753"/>
      <c r="AM131" s="753"/>
      <c r="AN131" s="753"/>
      <c r="AO131" s="753"/>
      <c r="AP131" s="753"/>
      <c r="AQ131" s="753"/>
      <c r="AR131" s="753"/>
      <c r="AS131" s="753"/>
      <c r="AT131" s="753"/>
      <c r="AU131" s="753"/>
      <c r="AV131" s="753"/>
      <c r="AW131" s="753"/>
      <c r="AX131" s="753"/>
      <c r="AY131" s="753"/>
      <c r="AZ131" s="753"/>
      <c r="BA131" s="753"/>
      <c r="BB131" s="753"/>
      <c r="BC131" s="753"/>
      <c r="BD131" s="753"/>
      <c r="BE131" s="753"/>
      <c r="BF131" s="753"/>
      <c r="BG131" s="753"/>
      <c r="BH131" s="753"/>
      <c r="BI131" s="753"/>
      <c r="BJ131" s="753"/>
      <c r="BK131" s="753"/>
      <c r="BL131" s="753"/>
      <c r="BM131" s="753"/>
      <c r="BN131" s="753"/>
      <c r="BO131" s="753"/>
      <c r="BP131" s="753"/>
      <c r="BQ131" s="753"/>
      <c r="BR131" s="753"/>
      <c r="BS131" s="753"/>
      <c r="BT131" s="753"/>
      <c r="BU131" s="753"/>
      <c r="BV131" s="753"/>
      <c r="BW131" s="753"/>
      <c r="BX131" s="753"/>
      <c r="BY131" s="753"/>
      <c r="BZ131" s="753"/>
      <c r="CA131" s="753"/>
      <c r="CB131" s="753"/>
      <c r="CC131" s="753"/>
      <c r="CD131" s="753"/>
      <c r="CE131" s="753"/>
      <c r="CF131" s="753"/>
      <c r="CG131" s="753"/>
      <c r="CH131" s="753"/>
      <c r="CI131" s="753"/>
      <c r="CJ131" s="753"/>
      <c r="CK131" s="753"/>
      <c r="CL131" s="753"/>
      <c r="CM131" s="753"/>
      <c r="CN131" s="753"/>
      <c r="CO131" s="753"/>
      <c r="CP131" s="753"/>
      <c r="CQ131" s="753"/>
      <c r="CR131" s="753"/>
      <c r="CS131" s="753"/>
      <c r="CT131" s="753"/>
      <c r="CU131" s="753"/>
      <c r="CV131" s="753"/>
      <c r="CW131" s="753"/>
      <c r="CX131" s="753"/>
      <c r="CY131" s="753"/>
      <c r="CZ131" s="753"/>
      <c r="DA131" s="753"/>
      <c r="DB131" s="753"/>
      <c r="DC131" s="753"/>
      <c r="DD131" s="753"/>
      <c r="DE131" s="753"/>
      <c r="DF131" s="753"/>
      <c r="DG131" s="753"/>
      <c r="DH131" s="753"/>
      <c r="DI131" s="753"/>
      <c r="DJ131" s="753"/>
      <c r="DK131" s="753"/>
      <c r="DL131" s="753"/>
      <c r="DM131" s="753"/>
      <c r="DN131" s="753"/>
      <c r="DO131" s="753"/>
      <c r="DP131" s="753"/>
      <c r="DQ131" s="753"/>
      <c r="DR131" s="753"/>
      <c r="DS131" s="753"/>
      <c r="DT131" s="753"/>
      <c r="DU131" s="753"/>
      <c r="DV131" s="753"/>
      <c r="DW131" s="753"/>
      <c r="DX131" s="753"/>
      <c r="DY131" s="753"/>
      <c r="DZ131" s="753"/>
      <c r="EA131" s="753"/>
      <c r="EB131" s="753"/>
      <c r="EC131" s="753"/>
      <c r="ED131" s="753"/>
      <c r="EE131" s="753"/>
      <c r="EF131" s="753"/>
      <c r="EG131" s="753"/>
      <c r="EH131" s="753"/>
      <c r="EI131" s="753"/>
      <c r="EJ131" s="753"/>
      <c r="EK131" s="753"/>
      <c r="EL131" s="753"/>
      <c r="EM131" s="753"/>
      <c r="EN131" s="753"/>
      <c r="EO131" s="753"/>
      <c r="EP131" s="753"/>
      <c r="EQ131" s="753"/>
      <c r="ER131" s="753"/>
      <c r="ES131" s="753"/>
      <c r="ET131" s="753"/>
      <c r="EU131" s="753"/>
      <c r="EV131" s="753"/>
      <c r="EW131" s="753"/>
      <c r="EX131" s="753"/>
      <c r="EY131" s="753"/>
      <c r="EZ131" s="753"/>
      <c r="FA131" s="753"/>
      <c r="FB131" s="753"/>
      <c r="FC131" s="753"/>
      <c r="FD131" s="753"/>
      <c r="FE131" s="753"/>
      <c r="FF131" s="753"/>
      <c r="FG131" s="753"/>
      <c r="FH131" s="753"/>
      <c r="FI131" s="753"/>
      <c r="FJ131" s="753"/>
      <c r="FK131" s="753"/>
      <c r="FL131" s="753"/>
      <c r="FM131" s="753"/>
      <c r="FN131" s="753"/>
      <c r="FO131" s="753"/>
      <c r="FP131" s="753"/>
      <c r="FQ131" s="753"/>
      <c r="FR131" s="753"/>
      <c r="FS131" s="753"/>
      <c r="FT131" s="753"/>
      <c r="FU131" s="753"/>
      <c r="FV131" s="753"/>
      <c r="FW131" s="753"/>
      <c r="FX131" s="753"/>
      <c r="FY131" s="753"/>
      <c r="FZ131" s="753"/>
      <c r="GA131" s="753"/>
      <c r="GB131" s="753"/>
      <c r="GC131" s="753"/>
      <c r="GD131" s="753"/>
      <c r="GE131" s="753"/>
      <c r="GF131" s="753"/>
      <c r="GG131" s="753"/>
      <c r="GH131" s="753"/>
      <c r="GI131" s="753"/>
      <c r="GJ131" s="753"/>
      <c r="GK131" s="753"/>
      <c r="GL131" s="753"/>
      <c r="GM131" s="753"/>
      <c r="GN131" s="753"/>
      <c r="GO131" s="753"/>
      <c r="GP131" s="753"/>
      <c r="GQ131" s="753"/>
      <c r="GR131" s="753"/>
      <c r="GS131" s="753"/>
      <c r="GT131" s="753"/>
      <c r="GU131" s="753"/>
      <c r="GV131" s="753"/>
      <c r="GW131" s="753"/>
      <c r="GX131" s="753"/>
      <c r="GY131" s="753"/>
      <c r="GZ131" s="753"/>
      <c r="HA131" s="753"/>
      <c r="HB131" s="753"/>
      <c r="HC131" s="753"/>
      <c r="HD131" s="753"/>
      <c r="HE131" s="753"/>
      <c r="HF131" s="753"/>
      <c r="HG131" s="753"/>
      <c r="HH131" s="753"/>
      <c r="HI131" s="753"/>
      <c r="HJ131" s="753"/>
      <c r="HK131" s="753"/>
      <c r="HL131" s="753"/>
      <c r="HM131" s="753"/>
      <c r="HN131" s="753"/>
      <c r="HO131" s="753"/>
      <c r="HP131" s="753"/>
      <c r="HQ131" s="753"/>
      <c r="HR131" s="753"/>
      <c r="HS131" s="753"/>
      <c r="HT131" s="753"/>
      <c r="HU131" s="753"/>
      <c r="HV131" s="753"/>
      <c r="HW131" s="753"/>
      <c r="HX131" s="753"/>
      <c r="HY131" s="753"/>
      <c r="HZ131" s="753"/>
      <c r="IA131" s="753"/>
      <c r="IB131" s="753"/>
      <c r="IC131" s="753"/>
      <c r="ID131" s="753"/>
      <c r="IE131" s="753"/>
    </row>
    <row r="132" spans="1:239" s="754" customFormat="1" ht="46.5">
      <c r="A132" s="651">
        <v>2</v>
      </c>
      <c r="B132" s="757" t="s">
        <v>9171</v>
      </c>
      <c r="C132" s="758"/>
      <c r="D132" s="758"/>
      <c r="E132" s="35">
        <f>+F132+J132+N132+R132</f>
        <v>12</v>
      </c>
      <c r="F132" s="220">
        <f>+G132+H132+I132</f>
        <v>3</v>
      </c>
      <c r="G132" s="755">
        <v>1</v>
      </c>
      <c r="H132" s="755">
        <v>1</v>
      </c>
      <c r="I132" s="755">
        <v>1</v>
      </c>
      <c r="J132" s="220">
        <f>+K132+L132+M132</f>
        <v>3</v>
      </c>
      <c r="K132" s="755">
        <v>1</v>
      </c>
      <c r="L132" s="755">
        <v>1</v>
      </c>
      <c r="M132" s="755">
        <v>1</v>
      </c>
      <c r="N132" s="220">
        <f>+O132+P132+Q132</f>
        <v>3</v>
      </c>
      <c r="O132" s="755">
        <v>1</v>
      </c>
      <c r="P132" s="755">
        <v>1</v>
      </c>
      <c r="Q132" s="755">
        <v>1</v>
      </c>
      <c r="R132" s="220">
        <f>+S132+T132+U132</f>
        <v>3</v>
      </c>
      <c r="S132" s="755">
        <v>1</v>
      </c>
      <c r="T132" s="755">
        <v>1</v>
      </c>
      <c r="U132" s="866">
        <v>1</v>
      </c>
      <c r="V132" s="753"/>
      <c r="W132" s="753"/>
      <c r="X132" s="753"/>
      <c r="Y132" s="753"/>
      <c r="Z132" s="753"/>
      <c r="AA132" s="753"/>
      <c r="AB132" s="753"/>
      <c r="AC132" s="753"/>
      <c r="AD132" s="753"/>
      <c r="AE132" s="753"/>
      <c r="AF132" s="753"/>
      <c r="AG132" s="753"/>
      <c r="AH132" s="753"/>
      <c r="AI132" s="753"/>
      <c r="AJ132" s="753"/>
      <c r="AK132" s="753"/>
      <c r="AL132" s="753"/>
      <c r="AM132" s="753"/>
      <c r="AN132" s="753"/>
      <c r="AO132" s="753"/>
      <c r="AP132" s="753"/>
      <c r="AQ132" s="753"/>
      <c r="AR132" s="753"/>
      <c r="AS132" s="753"/>
      <c r="AT132" s="753"/>
      <c r="AU132" s="753"/>
      <c r="AV132" s="753"/>
      <c r="AW132" s="753"/>
      <c r="AX132" s="753"/>
      <c r="AY132" s="753"/>
      <c r="AZ132" s="753"/>
      <c r="BA132" s="753"/>
      <c r="BB132" s="753"/>
      <c r="BC132" s="753"/>
      <c r="BD132" s="753"/>
      <c r="BE132" s="753"/>
      <c r="BF132" s="753"/>
      <c r="BG132" s="753"/>
      <c r="BH132" s="753"/>
      <c r="BI132" s="753"/>
      <c r="BJ132" s="753"/>
      <c r="BK132" s="753"/>
      <c r="BL132" s="753"/>
      <c r="BM132" s="753"/>
      <c r="BN132" s="753"/>
      <c r="BO132" s="753"/>
      <c r="BP132" s="753"/>
      <c r="BQ132" s="753"/>
      <c r="BR132" s="753"/>
      <c r="BS132" s="753"/>
      <c r="BT132" s="753"/>
      <c r="BU132" s="753"/>
      <c r="BV132" s="753"/>
      <c r="BW132" s="753"/>
      <c r="BX132" s="753"/>
      <c r="BY132" s="753"/>
      <c r="BZ132" s="753"/>
      <c r="CA132" s="753"/>
      <c r="CB132" s="753"/>
      <c r="CC132" s="753"/>
      <c r="CD132" s="753"/>
      <c r="CE132" s="753"/>
      <c r="CF132" s="753"/>
      <c r="CG132" s="753"/>
      <c r="CH132" s="753"/>
      <c r="CI132" s="753"/>
      <c r="CJ132" s="753"/>
      <c r="CK132" s="753"/>
      <c r="CL132" s="753"/>
      <c r="CM132" s="753"/>
      <c r="CN132" s="753"/>
      <c r="CO132" s="753"/>
      <c r="CP132" s="753"/>
      <c r="CQ132" s="753"/>
      <c r="CR132" s="753"/>
      <c r="CS132" s="753"/>
      <c r="CT132" s="753"/>
      <c r="CU132" s="753"/>
      <c r="CV132" s="753"/>
      <c r="CW132" s="753"/>
      <c r="CX132" s="753"/>
      <c r="CY132" s="753"/>
      <c r="CZ132" s="753"/>
      <c r="DA132" s="753"/>
      <c r="DB132" s="753"/>
      <c r="DC132" s="753"/>
      <c r="DD132" s="753"/>
      <c r="DE132" s="753"/>
      <c r="DF132" s="753"/>
      <c r="DG132" s="753"/>
      <c r="DH132" s="753"/>
      <c r="DI132" s="753"/>
      <c r="DJ132" s="753"/>
      <c r="DK132" s="753"/>
      <c r="DL132" s="753"/>
      <c r="DM132" s="753"/>
      <c r="DN132" s="753"/>
      <c r="DO132" s="753"/>
      <c r="DP132" s="753"/>
      <c r="DQ132" s="753"/>
      <c r="DR132" s="753"/>
      <c r="DS132" s="753"/>
      <c r="DT132" s="753"/>
      <c r="DU132" s="753"/>
      <c r="DV132" s="753"/>
      <c r="DW132" s="753"/>
      <c r="DX132" s="753"/>
      <c r="DY132" s="753"/>
      <c r="DZ132" s="753"/>
      <c r="EA132" s="753"/>
      <c r="EB132" s="753"/>
      <c r="EC132" s="753"/>
      <c r="ED132" s="753"/>
      <c r="EE132" s="753"/>
      <c r="EF132" s="753"/>
      <c r="EG132" s="753"/>
      <c r="EH132" s="753"/>
      <c r="EI132" s="753"/>
      <c r="EJ132" s="753"/>
      <c r="EK132" s="753"/>
      <c r="EL132" s="753"/>
      <c r="EM132" s="753"/>
      <c r="EN132" s="753"/>
      <c r="EO132" s="753"/>
      <c r="EP132" s="753"/>
      <c r="EQ132" s="753"/>
      <c r="ER132" s="753"/>
      <c r="ES132" s="753"/>
      <c r="ET132" s="753"/>
      <c r="EU132" s="753"/>
      <c r="EV132" s="753"/>
      <c r="EW132" s="753"/>
      <c r="EX132" s="753"/>
      <c r="EY132" s="753"/>
      <c r="EZ132" s="753"/>
      <c r="FA132" s="753"/>
      <c r="FB132" s="753"/>
      <c r="FC132" s="753"/>
      <c r="FD132" s="753"/>
      <c r="FE132" s="753"/>
      <c r="FF132" s="753"/>
      <c r="FG132" s="753"/>
      <c r="FH132" s="753"/>
      <c r="FI132" s="753"/>
      <c r="FJ132" s="753"/>
      <c r="FK132" s="753"/>
      <c r="FL132" s="753"/>
      <c r="FM132" s="753"/>
      <c r="FN132" s="753"/>
      <c r="FO132" s="753"/>
      <c r="FP132" s="753"/>
      <c r="FQ132" s="753"/>
      <c r="FR132" s="753"/>
      <c r="FS132" s="753"/>
      <c r="FT132" s="753"/>
      <c r="FU132" s="753"/>
      <c r="FV132" s="753"/>
      <c r="FW132" s="753"/>
      <c r="FX132" s="753"/>
      <c r="FY132" s="753"/>
      <c r="FZ132" s="753"/>
      <c r="GA132" s="753"/>
      <c r="GB132" s="753"/>
      <c r="GC132" s="753"/>
      <c r="GD132" s="753"/>
      <c r="GE132" s="753"/>
      <c r="GF132" s="753"/>
      <c r="GG132" s="753"/>
      <c r="GH132" s="753"/>
      <c r="GI132" s="753"/>
      <c r="GJ132" s="753"/>
      <c r="GK132" s="753"/>
      <c r="GL132" s="753"/>
      <c r="GM132" s="753"/>
      <c r="GN132" s="753"/>
      <c r="GO132" s="753"/>
      <c r="GP132" s="753"/>
      <c r="GQ132" s="753"/>
      <c r="GR132" s="753"/>
      <c r="GS132" s="753"/>
      <c r="GT132" s="753"/>
      <c r="GU132" s="753"/>
      <c r="GV132" s="753"/>
      <c r="GW132" s="753"/>
      <c r="GX132" s="753"/>
      <c r="GY132" s="753"/>
      <c r="GZ132" s="753"/>
      <c r="HA132" s="753"/>
      <c r="HB132" s="753"/>
      <c r="HC132" s="753"/>
      <c r="HD132" s="753"/>
      <c r="HE132" s="753"/>
      <c r="HF132" s="753"/>
      <c r="HG132" s="753"/>
      <c r="HH132" s="753"/>
      <c r="HI132" s="753"/>
      <c r="HJ132" s="753"/>
      <c r="HK132" s="753"/>
      <c r="HL132" s="753"/>
      <c r="HM132" s="753"/>
      <c r="HN132" s="753"/>
      <c r="HO132" s="753"/>
      <c r="HP132" s="753"/>
      <c r="HQ132" s="753"/>
      <c r="HR132" s="753"/>
      <c r="HS132" s="753"/>
      <c r="HT132" s="753"/>
      <c r="HU132" s="753"/>
      <c r="HV132" s="753"/>
      <c r="HW132" s="753"/>
      <c r="HX132" s="753"/>
      <c r="HY132" s="753"/>
      <c r="HZ132" s="753"/>
      <c r="IA132" s="753"/>
      <c r="IB132" s="753"/>
      <c r="IC132" s="753"/>
      <c r="ID132" s="753"/>
      <c r="IE132" s="753"/>
    </row>
    <row r="133" spans="1:239" s="754" customFormat="1">
      <c r="A133" s="865"/>
      <c r="B133" s="894" t="s">
        <v>8776</v>
      </c>
      <c r="C133" s="895"/>
      <c r="D133" s="895"/>
      <c r="E133" s="895"/>
      <c r="F133" s="895"/>
      <c r="G133" s="895"/>
      <c r="H133" s="895"/>
      <c r="I133" s="895"/>
      <c r="J133" s="895"/>
      <c r="K133" s="895"/>
      <c r="L133" s="895"/>
      <c r="M133" s="895"/>
      <c r="N133" s="895"/>
      <c r="O133" s="895"/>
      <c r="P133" s="895"/>
      <c r="Q133" s="895"/>
      <c r="R133" s="895"/>
      <c r="S133" s="895"/>
      <c r="T133" s="895"/>
      <c r="U133" s="1028"/>
      <c r="V133" s="753"/>
      <c r="W133" s="753"/>
      <c r="X133" s="753"/>
      <c r="Y133" s="753"/>
      <c r="Z133" s="753"/>
      <c r="AA133" s="753"/>
      <c r="AB133" s="753"/>
      <c r="AC133" s="753"/>
      <c r="AD133" s="753"/>
      <c r="AE133" s="753"/>
      <c r="AF133" s="753"/>
      <c r="AG133" s="753"/>
      <c r="AH133" s="753"/>
      <c r="AI133" s="753"/>
      <c r="AJ133" s="753"/>
      <c r="AK133" s="753"/>
      <c r="AL133" s="753"/>
      <c r="AM133" s="753"/>
      <c r="AN133" s="753"/>
      <c r="AO133" s="753"/>
      <c r="AP133" s="753"/>
      <c r="AQ133" s="753"/>
      <c r="AR133" s="753"/>
      <c r="AS133" s="753"/>
      <c r="AT133" s="753"/>
      <c r="AU133" s="753"/>
      <c r="AV133" s="753"/>
      <c r="AW133" s="753"/>
      <c r="AX133" s="753"/>
      <c r="AY133" s="753"/>
      <c r="AZ133" s="753"/>
      <c r="BA133" s="753"/>
      <c r="BB133" s="753"/>
      <c r="BC133" s="753"/>
      <c r="BD133" s="753"/>
      <c r="BE133" s="753"/>
      <c r="BF133" s="753"/>
      <c r="BG133" s="753"/>
      <c r="BH133" s="753"/>
      <c r="BI133" s="753"/>
      <c r="BJ133" s="753"/>
      <c r="BK133" s="753"/>
      <c r="BL133" s="753"/>
      <c r="BM133" s="753"/>
      <c r="BN133" s="753"/>
      <c r="BO133" s="753"/>
      <c r="BP133" s="753"/>
      <c r="BQ133" s="753"/>
      <c r="BR133" s="753"/>
      <c r="BS133" s="753"/>
      <c r="BT133" s="753"/>
      <c r="BU133" s="753"/>
      <c r="BV133" s="753"/>
      <c r="BW133" s="753"/>
      <c r="BX133" s="753"/>
      <c r="BY133" s="753"/>
      <c r="BZ133" s="753"/>
      <c r="CA133" s="753"/>
      <c r="CB133" s="753"/>
      <c r="CC133" s="753"/>
      <c r="CD133" s="753"/>
      <c r="CE133" s="753"/>
      <c r="CF133" s="753"/>
      <c r="CG133" s="753"/>
      <c r="CH133" s="753"/>
      <c r="CI133" s="753"/>
      <c r="CJ133" s="753"/>
      <c r="CK133" s="753"/>
      <c r="CL133" s="753"/>
      <c r="CM133" s="753"/>
      <c r="CN133" s="753"/>
      <c r="CO133" s="753"/>
      <c r="CP133" s="753"/>
      <c r="CQ133" s="753"/>
      <c r="CR133" s="753"/>
      <c r="CS133" s="753"/>
      <c r="CT133" s="753"/>
      <c r="CU133" s="753"/>
      <c r="CV133" s="753"/>
      <c r="CW133" s="753"/>
      <c r="CX133" s="753"/>
      <c r="CY133" s="753"/>
      <c r="CZ133" s="753"/>
      <c r="DA133" s="753"/>
      <c r="DB133" s="753"/>
      <c r="DC133" s="753"/>
      <c r="DD133" s="753"/>
      <c r="DE133" s="753"/>
      <c r="DF133" s="753"/>
      <c r="DG133" s="753"/>
      <c r="DH133" s="753"/>
      <c r="DI133" s="753"/>
      <c r="DJ133" s="753"/>
      <c r="DK133" s="753"/>
      <c r="DL133" s="753"/>
      <c r="DM133" s="753"/>
      <c r="DN133" s="753"/>
      <c r="DO133" s="753"/>
      <c r="DP133" s="753"/>
      <c r="DQ133" s="753"/>
      <c r="DR133" s="753"/>
      <c r="DS133" s="753"/>
      <c r="DT133" s="753"/>
      <c r="DU133" s="753"/>
      <c r="DV133" s="753"/>
      <c r="DW133" s="753"/>
      <c r="DX133" s="753"/>
      <c r="DY133" s="753"/>
      <c r="DZ133" s="753"/>
      <c r="EA133" s="753"/>
      <c r="EB133" s="753"/>
      <c r="EC133" s="753"/>
      <c r="ED133" s="753"/>
      <c r="EE133" s="753"/>
      <c r="EF133" s="753"/>
      <c r="EG133" s="753"/>
      <c r="EH133" s="753"/>
      <c r="EI133" s="753"/>
      <c r="EJ133" s="753"/>
      <c r="EK133" s="753"/>
      <c r="EL133" s="753"/>
      <c r="EM133" s="753"/>
      <c r="EN133" s="753"/>
      <c r="EO133" s="753"/>
      <c r="EP133" s="753"/>
      <c r="EQ133" s="753"/>
      <c r="ER133" s="753"/>
      <c r="ES133" s="753"/>
      <c r="ET133" s="753"/>
      <c r="EU133" s="753"/>
      <c r="EV133" s="753"/>
      <c r="EW133" s="753"/>
      <c r="EX133" s="753"/>
      <c r="EY133" s="753"/>
      <c r="EZ133" s="753"/>
      <c r="FA133" s="753"/>
      <c r="FB133" s="753"/>
      <c r="FC133" s="753"/>
      <c r="FD133" s="753"/>
      <c r="FE133" s="753"/>
      <c r="FF133" s="753"/>
      <c r="FG133" s="753"/>
      <c r="FH133" s="753"/>
      <c r="FI133" s="753"/>
      <c r="FJ133" s="753"/>
      <c r="FK133" s="753"/>
      <c r="FL133" s="753"/>
      <c r="FM133" s="753"/>
      <c r="FN133" s="753"/>
      <c r="FO133" s="753"/>
      <c r="FP133" s="753"/>
      <c r="FQ133" s="753"/>
      <c r="FR133" s="753"/>
      <c r="FS133" s="753"/>
      <c r="FT133" s="753"/>
      <c r="FU133" s="753"/>
      <c r="FV133" s="753"/>
      <c r="FW133" s="753"/>
      <c r="FX133" s="753"/>
      <c r="FY133" s="753"/>
      <c r="FZ133" s="753"/>
      <c r="GA133" s="753"/>
      <c r="GB133" s="753"/>
      <c r="GC133" s="753"/>
      <c r="GD133" s="753"/>
      <c r="GE133" s="753"/>
      <c r="GF133" s="753"/>
      <c r="GG133" s="753"/>
      <c r="GH133" s="753"/>
      <c r="GI133" s="753"/>
      <c r="GJ133" s="753"/>
      <c r="GK133" s="753"/>
      <c r="GL133" s="753"/>
      <c r="GM133" s="753"/>
      <c r="GN133" s="753"/>
      <c r="GO133" s="753"/>
      <c r="GP133" s="753"/>
      <c r="GQ133" s="753"/>
      <c r="GR133" s="753"/>
      <c r="GS133" s="753"/>
      <c r="GT133" s="753"/>
      <c r="GU133" s="753"/>
      <c r="GV133" s="753"/>
      <c r="GW133" s="753"/>
      <c r="GX133" s="753"/>
      <c r="GY133" s="753"/>
      <c r="GZ133" s="753"/>
      <c r="HA133" s="753"/>
      <c r="HB133" s="753"/>
      <c r="HC133" s="753"/>
      <c r="HD133" s="753"/>
      <c r="HE133" s="753"/>
      <c r="HF133" s="753"/>
      <c r="HG133" s="753"/>
      <c r="HH133" s="753"/>
      <c r="HI133" s="753"/>
      <c r="HJ133" s="753"/>
      <c r="HK133" s="753"/>
      <c r="HL133" s="753"/>
      <c r="HM133" s="753"/>
      <c r="HN133" s="753"/>
      <c r="HO133" s="753"/>
      <c r="HP133" s="753"/>
      <c r="HQ133" s="753"/>
      <c r="HR133" s="753"/>
      <c r="HS133" s="753"/>
      <c r="HT133" s="753"/>
      <c r="HU133" s="753"/>
      <c r="HV133" s="753"/>
      <c r="HW133" s="753"/>
      <c r="HX133" s="753"/>
      <c r="HY133" s="753"/>
      <c r="HZ133" s="753"/>
      <c r="IA133" s="753"/>
      <c r="IB133" s="753"/>
      <c r="IC133" s="753"/>
      <c r="ID133" s="753"/>
      <c r="IE133" s="753"/>
    </row>
    <row r="134" spans="1:239" s="754" customFormat="1" ht="69.75">
      <c r="A134" s="651">
        <v>3</v>
      </c>
      <c r="B134" s="33" t="s">
        <v>8777</v>
      </c>
      <c r="C134" s="34"/>
      <c r="D134" s="34"/>
      <c r="E134" s="35">
        <f t="shared" ref="E134:E140" si="29">+F134+J134+N134+R134</f>
        <v>1</v>
      </c>
      <c r="F134" s="220">
        <f t="shared" ref="F134:F140" si="30">+G134+H134+I134</f>
        <v>1</v>
      </c>
      <c r="G134" s="755">
        <v>1</v>
      </c>
      <c r="H134" s="755"/>
      <c r="I134" s="755"/>
      <c r="J134" s="220">
        <f t="shared" ref="J134:J140" si="31">+K134+L134+M134</f>
        <v>0</v>
      </c>
      <c r="K134" s="63"/>
      <c r="L134" s="63"/>
      <c r="M134" s="63"/>
      <c r="N134" s="220">
        <f t="shared" ref="N134:N140" si="32">+O134+P134+Q134</f>
        <v>0</v>
      </c>
      <c r="O134" s="756"/>
      <c r="P134" s="755"/>
      <c r="Q134" s="755"/>
      <c r="R134" s="220"/>
      <c r="S134" s="756"/>
      <c r="T134" s="755"/>
      <c r="U134" s="866"/>
      <c r="V134" s="753"/>
      <c r="W134" s="753"/>
      <c r="X134" s="753"/>
      <c r="Y134" s="753"/>
      <c r="Z134" s="753"/>
      <c r="AA134" s="753"/>
      <c r="AB134" s="753"/>
      <c r="AC134" s="753"/>
      <c r="AD134" s="753"/>
      <c r="AE134" s="753"/>
      <c r="AF134" s="753"/>
      <c r="AG134" s="753"/>
      <c r="AH134" s="753"/>
      <c r="AI134" s="753"/>
      <c r="AJ134" s="753"/>
      <c r="AK134" s="753"/>
      <c r="AL134" s="753"/>
      <c r="AM134" s="753"/>
      <c r="AN134" s="753"/>
      <c r="AO134" s="753"/>
      <c r="AP134" s="753"/>
      <c r="AQ134" s="753"/>
      <c r="AR134" s="753"/>
      <c r="AS134" s="753"/>
      <c r="AT134" s="753"/>
      <c r="AU134" s="753"/>
      <c r="AV134" s="753"/>
      <c r="AW134" s="753"/>
      <c r="AX134" s="753"/>
      <c r="AY134" s="753"/>
      <c r="AZ134" s="753"/>
      <c r="BA134" s="753"/>
      <c r="BB134" s="753"/>
      <c r="BC134" s="753"/>
      <c r="BD134" s="753"/>
      <c r="BE134" s="753"/>
      <c r="BF134" s="753"/>
      <c r="BG134" s="753"/>
      <c r="BH134" s="753"/>
      <c r="BI134" s="753"/>
      <c r="BJ134" s="753"/>
      <c r="BK134" s="753"/>
      <c r="BL134" s="753"/>
      <c r="BM134" s="753"/>
      <c r="BN134" s="753"/>
      <c r="BO134" s="753"/>
      <c r="BP134" s="753"/>
      <c r="BQ134" s="753"/>
      <c r="BR134" s="753"/>
      <c r="BS134" s="753"/>
      <c r="BT134" s="753"/>
      <c r="BU134" s="753"/>
      <c r="BV134" s="753"/>
      <c r="BW134" s="753"/>
      <c r="BX134" s="753"/>
      <c r="BY134" s="753"/>
      <c r="BZ134" s="753"/>
      <c r="CA134" s="753"/>
      <c r="CB134" s="753"/>
      <c r="CC134" s="753"/>
      <c r="CD134" s="753"/>
      <c r="CE134" s="753"/>
      <c r="CF134" s="753"/>
      <c r="CG134" s="753"/>
      <c r="CH134" s="753"/>
      <c r="CI134" s="753"/>
      <c r="CJ134" s="753"/>
      <c r="CK134" s="753"/>
      <c r="CL134" s="753"/>
      <c r="CM134" s="753"/>
      <c r="CN134" s="753"/>
      <c r="CO134" s="753"/>
      <c r="CP134" s="753"/>
      <c r="CQ134" s="753"/>
      <c r="CR134" s="753"/>
      <c r="CS134" s="753"/>
      <c r="CT134" s="753"/>
      <c r="CU134" s="753"/>
      <c r="CV134" s="753"/>
      <c r="CW134" s="753"/>
      <c r="CX134" s="753"/>
      <c r="CY134" s="753"/>
      <c r="CZ134" s="753"/>
      <c r="DA134" s="753"/>
      <c r="DB134" s="753"/>
      <c r="DC134" s="753"/>
      <c r="DD134" s="753"/>
      <c r="DE134" s="753"/>
      <c r="DF134" s="753"/>
      <c r="DG134" s="753"/>
      <c r="DH134" s="753"/>
      <c r="DI134" s="753"/>
      <c r="DJ134" s="753"/>
      <c r="DK134" s="753"/>
      <c r="DL134" s="753"/>
      <c r="DM134" s="753"/>
      <c r="DN134" s="753"/>
      <c r="DO134" s="753"/>
      <c r="DP134" s="753"/>
      <c r="DQ134" s="753"/>
      <c r="DR134" s="753"/>
      <c r="DS134" s="753"/>
      <c r="DT134" s="753"/>
      <c r="DU134" s="753"/>
      <c r="DV134" s="753"/>
      <c r="DW134" s="753"/>
      <c r="DX134" s="753"/>
      <c r="DY134" s="753"/>
      <c r="DZ134" s="753"/>
      <c r="EA134" s="753"/>
      <c r="EB134" s="753"/>
      <c r="EC134" s="753"/>
      <c r="ED134" s="753"/>
      <c r="EE134" s="753"/>
      <c r="EF134" s="753"/>
      <c r="EG134" s="753"/>
      <c r="EH134" s="753"/>
      <c r="EI134" s="753"/>
      <c r="EJ134" s="753"/>
      <c r="EK134" s="753"/>
      <c r="EL134" s="753"/>
      <c r="EM134" s="753"/>
      <c r="EN134" s="753"/>
      <c r="EO134" s="753"/>
      <c r="EP134" s="753"/>
      <c r="EQ134" s="753"/>
      <c r="ER134" s="753"/>
      <c r="ES134" s="753"/>
      <c r="ET134" s="753"/>
      <c r="EU134" s="753"/>
      <c r="EV134" s="753"/>
      <c r="EW134" s="753"/>
      <c r="EX134" s="753"/>
      <c r="EY134" s="753"/>
      <c r="EZ134" s="753"/>
      <c r="FA134" s="753"/>
      <c r="FB134" s="753"/>
      <c r="FC134" s="753"/>
      <c r="FD134" s="753"/>
      <c r="FE134" s="753"/>
      <c r="FF134" s="753"/>
      <c r="FG134" s="753"/>
      <c r="FH134" s="753"/>
      <c r="FI134" s="753"/>
      <c r="FJ134" s="753"/>
      <c r="FK134" s="753"/>
      <c r="FL134" s="753"/>
      <c r="FM134" s="753"/>
      <c r="FN134" s="753"/>
      <c r="FO134" s="753"/>
      <c r="FP134" s="753"/>
      <c r="FQ134" s="753"/>
      <c r="FR134" s="753"/>
      <c r="FS134" s="753"/>
      <c r="FT134" s="753"/>
      <c r="FU134" s="753"/>
      <c r="FV134" s="753"/>
      <c r="FW134" s="753"/>
      <c r="FX134" s="753"/>
      <c r="FY134" s="753"/>
      <c r="FZ134" s="753"/>
      <c r="GA134" s="753"/>
      <c r="GB134" s="753"/>
      <c r="GC134" s="753"/>
      <c r="GD134" s="753"/>
      <c r="GE134" s="753"/>
      <c r="GF134" s="753"/>
      <c r="GG134" s="753"/>
      <c r="GH134" s="753"/>
      <c r="GI134" s="753"/>
      <c r="GJ134" s="753"/>
      <c r="GK134" s="753"/>
      <c r="GL134" s="753"/>
      <c r="GM134" s="753"/>
      <c r="GN134" s="753"/>
      <c r="GO134" s="753"/>
      <c r="GP134" s="753"/>
      <c r="GQ134" s="753"/>
      <c r="GR134" s="753"/>
      <c r="GS134" s="753"/>
      <c r="GT134" s="753"/>
      <c r="GU134" s="753"/>
      <c r="GV134" s="753"/>
      <c r="GW134" s="753"/>
      <c r="GX134" s="753"/>
      <c r="GY134" s="753"/>
      <c r="GZ134" s="753"/>
      <c r="HA134" s="753"/>
      <c r="HB134" s="753"/>
      <c r="HC134" s="753"/>
      <c r="HD134" s="753"/>
      <c r="HE134" s="753"/>
      <c r="HF134" s="753"/>
      <c r="HG134" s="753"/>
      <c r="HH134" s="753"/>
      <c r="HI134" s="753"/>
      <c r="HJ134" s="753"/>
      <c r="HK134" s="753"/>
      <c r="HL134" s="753"/>
      <c r="HM134" s="753"/>
      <c r="HN134" s="753"/>
      <c r="HO134" s="753"/>
      <c r="HP134" s="753"/>
      <c r="HQ134" s="753"/>
      <c r="HR134" s="753"/>
      <c r="HS134" s="753"/>
      <c r="HT134" s="753"/>
      <c r="HU134" s="753"/>
      <c r="HV134" s="753"/>
      <c r="HW134" s="753"/>
      <c r="HX134" s="753"/>
      <c r="HY134" s="753"/>
      <c r="HZ134" s="753"/>
      <c r="IA134" s="753"/>
      <c r="IB134" s="753"/>
      <c r="IC134" s="753"/>
      <c r="ID134" s="753"/>
      <c r="IE134" s="753"/>
    </row>
    <row r="135" spans="1:239" s="754" customFormat="1" ht="69.75">
      <c r="A135" s="651">
        <v>4</v>
      </c>
      <c r="B135" s="759" t="s">
        <v>8778</v>
      </c>
      <c r="C135" s="120"/>
      <c r="D135" s="120"/>
      <c r="E135" s="35">
        <f t="shared" si="29"/>
        <v>11</v>
      </c>
      <c r="F135" s="220">
        <f t="shared" si="30"/>
        <v>11</v>
      </c>
      <c r="G135" s="755">
        <v>11</v>
      </c>
      <c r="H135" s="755"/>
      <c r="I135" s="755"/>
      <c r="J135" s="220">
        <f t="shared" si="31"/>
        <v>0</v>
      </c>
      <c r="K135" s="63"/>
      <c r="L135" s="63"/>
      <c r="M135" s="63"/>
      <c r="N135" s="220">
        <f t="shared" si="32"/>
        <v>0</v>
      </c>
      <c r="O135" s="756"/>
      <c r="P135" s="755"/>
      <c r="Q135" s="755"/>
      <c r="R135" s="220"/>
      <c r="S135" s="756"/>
      <c r="T135" s="755"/>
      <c r="U135" s="866"/>
      <c r="V135" s="753"/>
      <c r="W135" s="753"/>
      <c r="X135" s="753"/>
      <c r="Y135" s="753"/>
      <c r="Z135" s="753"/>
      <c r="AA135" s="753"/>
      <c r="AB135" s="753"/>
      <c r="AC135" s="753"/>
      <c r="AD135" s="753"/>
      <c r="AE135" s="753"/>
      <c r="AF135" s="753"/>
      <c r="AG135" s="753"/>
      <c r="AH135" s="753"/>
      <c r="AI135" s="753"/>
      <c r="AJ135" s="753"/>
      <c r="AK135" s="753"/>
      <c r="AL135" s="753"/>
      <c r="AM135" s="753"/>
      <c r="AN135" s="753"/>
      <c r="AO135" s="753"/>
      <c r="AP135" s="753"/>
      <c r="AQ135" s="753"/>
      <c r="AR135" s="753"/>
      <c r="AS135" s="753"/>
      <c r="AT135" s="753"/>
      <c r="AU135" s="753"/>
      <c r="AV135" s="753"/>
      <c r="AW135" s="753"/>
      <c r="AX135" s="753"/>
      <c r="AY135" s="753"/>
      <c r="AZ135" s="753"/>
      <c r="BA135" s="753"/>
      <c r="BB135" s="753"/>
      <c r="BC135" s="753"/>
      <c r="BD135" s="753"/>
      <c r="BE135" s="753"/>
      <c r="BF135" s="753"/>
      <c r="BG135" s="753"/>
      <c r="BH135" s="753"/>
      <c r="BI135" s="753"/>
      <c r="BJ135" s="753"/>
      <c r="BK135" s="753"/>
      <c r="BL135" s="753"/>
      <c r="BM135" s="753"/>
      <c r="BN135" s="753"/>
      <c r="BO135" s="753"/>
      <c r="BP135" s="753"/>
      <c r="BQ135" s="753"/>
      <c r="BR135" s="753"/>
      <c r="BS135" s="753"/>
      <c r="BT135" s="753"/>
      <c r="BU135" s="753"/>
      <c r="BV135" s="753"/>
      <c r="BW135" s="753"/>
      <c r="BX135" s="753"/>
      <c r="BY135" s="753"/>
      <c r="BZ135" s="753"/>
      <c r="CA135" s="753"/>
      <c r="CB135" s="753"/>
      <c r="CC135" s="753"/>
      <c r="CD135" s="753"/>
      <c r="CE135" s="753"/>
      <c r="CF135" s="753"/>
      <c r="CG135" s="753"/>
      <c r="CH135" s="753"/>
      <c r="CI135" s="753"/>
      <c r="CJ135" s="753"/>
      <c r="CK135" s="753"/>
      <c r="CL135" s="753"/>
      <c r="CM135" s="753"/>
      <c r="CN135" s="753"/>
      <c r="CO135" s="753"/>
      <c r="CP135" s="753"/>
      <c r="CQ135" s="753"/>
      <c r="CR135" s="753"/>
      <c r="CS135" s="753"/>
      <c r="CT135" s="753"/>
      <c r="CU135" s="753"/>
      <c r="CV135" s="753"/>
      <c r="CW135" s="753"/>
      <c r="CX135" s="753"/>
      <c r="CY135" s="753"/>
      <c r="CZ135" s="753"/>
      <c r="DA135" s="753"/>
      <c r="DB135" s="753"/>
      <c r="DC135" s="753"/>
      <c r="DD135" s="753"/>
      <c r="DE135" s="753"/>
      <c r="DF135" s="753"/>
      <c r="DG135" s="753"/>
      <c r="DH135" s="753"/>
      <c r="DI135" s="753"/>
      <c r="DJ135" s="753"/>
      <c r="DK135" s="753"/>
      <c r="DL135" s="753"/>
      <c r="DM135" s="753"/>
      <c r="DN135" s="753"/>
      <c r="DO135" s="753"/>
      <c r="DP135" s="753"/>
      <c r="DQ135" s="753"/>
      <c r="DR135" s="753"/>
      <c r="DS135" s="753"/>
      <c r="DT135" s="753"/>
      <c r="DU135" s="753"/>
      <c r="DV135" s="753"/>
      <c r="DW135" s="753"/>
      <c r="DX135" s="753"/>
      <c r="DY135" s="753"/>
      <c r="DZ135" s="753"/>
      <c r="EA135" s="753"/>
      <c r="EB135" s="753"/>
      <c r="EC135" s="753"/>
      <c r="ED135" s="753"/>
      <c r="EE135" s="753"/>
      <c r="EF135" s="753"/>
      <c r="EG135" s="753"/>
      <c r="EH135" s="753"/>
      <c r="EI135" s="753"/>
      <c r="EJ135" s="753"/>
      <c r="EK135" s="753"/>
      <c r="EL135" s="753"/>
      <c r="EM135" s="753"/>
      <c r="EN135" s="753"/>
      <c r="EO135" s="753"/>
      <c r="EP135" s="753"/>
      <c r="EQ135" s="753"/>
      <c r="ER135" s="753"/>
      <c r="ES135" s="753"/>
      <c r="ET135" s="753"/>
      <c r="EU135" s="753"/>
      <c r="EV135" s="753"/>
      <c r="EW135" s="753"/>
      <c r="EX135" s="753"/>
      <c r="EY135" s="753"/>
      <c r="EZ135" s="753"/>
      <c r="FA135" s="753"/>
      <c r="FB135" s="753"/>
      <c r="FC135" s="753"/>
      <c r="FD135" s="753"/>
      <c r="FE135" s="753"/>
      <c r="FF135" s="753"/>
      <c r="FG135" s="753"/>
      <c r="FH135" s="753"/>
      <c r="FI135" s="753"/>
      <c r="FJ135" s="753"/>
      <c r="FK135" s="753"/>
      <c r="FL135" s="753"/>
      <c r="FM135" s="753"/>
      <c r="FN135" s="753"/>
      <c r="FO135" s="753"/>
      <c r="FP135" s="753"/>
      <c r="FQ135" s="753"/>
      <c r="FR135" s="753"/>
      <c r="FS135" s="753"/>
      <c r="FT135" s="753"/>
      <c r="FU135" s="753"/>
      <c r="FV135" s="753"/>
      <c r="FW135" s="753"/>
      <c r="FX135" s="753"/>
      <c r="FY135" s="753"/>
      <c r="FZ135" s="753"/>
      <c r="GA135" s="753"/>
      <c r="GB135" s="753"/>
      <c r="GC135" s="753"/>
      <c r="GD135" s="753"/>
      <c r="GE135" s="753"/>
      <c r="GF135" s="753"/>
      <c r="GG135" s="753"/>
      <c r="GH135" s="753"/>
      <c r="GI135" s="753"/>
      <c r="GJ135" s="753"/>
      <c r="GK135" s="753"/>
      <c r="GL135" s="753"/>
      <c r="GM135" s="753"/>
      <c r="GN135" s="753"/>
      <c r="GO135" s="753"/>
      <c r="GP135" s="753"/>
      <c r="GQ135" s="753"/>
      <c r="GR135" s="753"/>
      <c r="GS135" s="753"/>
      <c r="GT135" s="753"/>
      <c r="GU135" s="753"/>
      <c r="GV135" s="753"/>
      <c r="GW135" s="753"/>
      <c r="GX135" s="753"/>
      <c r="GY135" s="753"/>
      <c r="GZ135" s="753"/>
      <c r="HA135" s="753"/>
      <c r="HB135" s="753"/>
      <c r="HC135" s="753"/>
      <c r="HD135" s="753"/>
      <c r="HE135" s="753"/>
      <c r="HF135" s="753"/>
      <c r="HG135" s="753"/>
      <c r="HH135" s="753"/>
      <c r="HI135" s="753"/>
      <c r="HJ135" s="753"/>
      <c r="HK135" s="753"/>
      <c r="HL135" s="753"/>
      <c r="HM135" s="753"/>
      <c r="HN135" s="753"/>
      <c r="HO135" s="753"/>
      <c r="HP135" s="753"/>
      <c r="HQ135" s="753"/>
      <c r="HR135" s="753"/>
      <c r="HS135" s="753"/>
      <c r="HT135" s="753"/>
      <c r="HU135" s="753"/>
      <c r="HV135" s="753"/>
      <c r="HW135" s="753"/>
      <c r="HX135" s="753"/>
      <c r="HY135" s="753"/>
      <c r="HZ135" s="753"/>
      <c r="IA135" s="753"/>
      <c r="IB135" s="753"/>
      <c r="IC135" s="753"/>
      <c r="ID135" s="753"/>
      <c r="IE135" s="753"/>
    </row>
    <row r="136" spans="1:239" s="754" customFormat="1" ht="93">
      <c r="A136" s="651">
        <v>5</v>
      </c>
      <c r="B136" s="759" t="s">
        <v>8779</v>
      </c>
      <c r="C136" s="120"/>
      <c r="D136" s="120"/>
      <c r="E136" s="35">
        <f t="shared" si="29"/>
        <v>11</v>
      </c>
      <c r="F136" s="220">
        <f t="shared" si="30"/>
        <v>11</v>
      </c>
      <c r="G136" s="755">
        <v>11</v>
      </c>
      <c r="H136" s="755"/>
      <c r="I136" s="755"/>
      <c r="J136" s="220">
        <f t="shared" si="31"/>
        <v>0</v>
      </c>
      <c r="K136" s="63"/>
      <c r="L136" s="63"/>
      <c r="M136" s="63"/>
      <c r="N136" s="220">
        <f t="shared" si="32"/>
        <v>0</v>
      </c>
      <c r="O136" s="756"/>
      <c r="P136" s="755"/>
      <c r="Q136" s="755"/>
      <c r="R136" s="220"/>
      <c r="S136" s="756"/>
      <c r="T136" s="755"/>
      <c r="U136" s="866"/>
      <c r="V136" s="753"/>
      <c r="W136" s="753"/>
      <c r="X136" s="753"/>
      <c r="Y136" s="753"/>
      <c r="Z136" s="753"/>
      <c r="AA136" s="753"/>
      <c r="AB136" s="753"/>
      <c r="AC136" s="753"/>
      <c r="AD136" s="753"/>
      <c r="AE136" s="753"/>
      <c r="AF136" s="753"/>
      <c r="AG136" s="753"/>
      <c r="AH136" s="753"/>
      <c r="AI136" s="753"/>
      <c r="AJ136" s="753"/>
      <c r="AK136" s="753"/>
      <c r="AL136" s="753"/>
      <c r="AM136" s="753"/>
      <c r="AN136" s="753"/>
      <c r="AO136" s="753"/>
      <c r="AP136" s="753"/>
      <c r="AQ136" s="753"/>
      <c r="AR136" s="753"/>
      <c r="AS136" s="753"/>
      <c r="AT136" s="753"/>
      <c r="AU136" s="753"/>
      <c r="AV136" s="753"/>
      <c r="AW136" s="753"/>
      <c r="AX136" s="753"/>
      <c r="AY136" s="753"/>
      <c r="AZ136" s="753"/>
      <c r="BA136" s="753"/>
      <c r="BB136" s="753"/>
      <c r="BC136" s="753"/>
      <c r="BD136" s="753"/>
      <c r="BE136" s="753"/>
      <c r="BF136" s="753"/>
      <c r="BG136" s="753"/>
      <c r="BH136" s="753"/>
      <c r="BI136" s="753"/>
      <c r="BJ136" s="753"/>
      <c r="BK136" s="753"/>
      <c r="BL136" s="753"/>
      <c r="BM136" s="753"/>
      <c r="BN136" s="753"/>
      <c r="BO136" s="753"/>
      <c r="BP136" s="753"/>
      <c r="BQ136" s="753"/>
      <c r="BR136" s="753"/>
      <c r="BS136" s="753"/>
      <c r="BT136" s="753"/>
      <c r="BU136" s="753"/>
      <c r="BV136" s="753"/>
      <c r="BW136" s="753"/>
      <c r="BX136" s="753"/>
      <c r="BY136" s="753"/>
      <c r="BZ136" s="753"/>
      <c r="CA136" s="753"/>
      <c r="CB136" s="753"/>
      <c r="CC136" s="753"/>
      <c r="CD136" s="753"/>
      <c r="CE136" s="753"/>
      <c r="CF136" s="753"/>
      <c r="CG136" s="753"/>
      <c r="CH136" s="753"/>
      <c r="CI136" s="753"/>
      <c r="CJ136" s="753"/>
      <c r="CK136" s="753"/>
      <c r="CL136" s="753"/>
      <c r="CM136" s="753"/>
      <c r="CN136" s="753"/>
      <c r="CO136" s="753"/>
      <c r="CP136" s="753"/>
      <c r="CQ136" s="753"/>
      <c r="CR136" s="753"/>
      <c r="CS136" s="753"/>
      <c r="CT136" s="753"/>
      <c r="CU136" s="753"/>
      <c r="CV136" s="753"/>
      <c r="CW136" s="753"/>
      <c r="CX136" s="753"/>
      <c r="CY136" s="753"/>
      <c r="CZ136" s="753"/>
      <c r="DA136" s="753"/>
      <c r="DB136" s="753"/>
      <c r="DC136" s="753"/>
      <c r="DD136" s="753"/>
      <c r="DE136" s="753"/>
      <c r="DF136" s="753"/>
      <c r="DG136" s="753"/>
      <c r="DH136" s="753"/>
      <c r="DI136" s="753"/>
      <c r="DJ136" s="753"/>
      <c r="DK136" s="753"/>
      <c r="DL136" s="753"/>
      <c r="DM136" s="753"/>
      <c r="DN136" s="753"/>
      <c r="DO136" s="753"/>
      <c r="DP136" s="753"/>
      <c r="DQ136" s="753"/>
      <c r="DR136" s="753"/>
      <c r="DS136" s="753"/>
      <c r="DT136" s="753"/>
      <c r="DU136" s="753"/>
      <c r="DV136" s="753"/>
      <c r="DW136" s="753"/>
      <c r="DX136" s="753"/>
      <c r="DY136" s="753"/>
      <c r="DZ136" s="753"/>
      <c r="EA136" s="753"/>
      <c r="EB136" s="753"/>
      <c r="EC136" s="753"/>
      <c r="ED136" s="753"/>
      <c r="EE136" s="753"/>
      <c r="EF136" s="753"/>
      <c r="EG136" s="753"/>
      <c r="EH136" s="753"/>
      <c r="EI136" s="753"/>
      <c r="EJ136" s="753"/>
      <c r="EK136" s="753"/>
      <c r="EL136" s="753"/>
      <c r="EM136" s="753"/>
      <c r="EN136" s="753"/>
      <c r="EO136" s="753"/>
      <c r="EP136" s="753"/>
      <c r="EQ136" s="753"/>
      <c r="ER136" s="753"/>
      <c r="ES136" s="753"/>
      <c r="ET136" s="753"/>
      <c r="EU136" s="753"/>
      <c r="EV136" s="753"/>
      <c r="EW136" s="753"/>
      <c r="EX136" s="753"/>
      <c r="EY136" s="753"/>
      <c r="EZ136" s="753"/>
      <c r="FA136" s="753"/>
      <c r="FB136" s="753"/>
      <c r="FC136" s="753"/>
      <c r="FD136" s="753"/>
      <c r="FE136" s="753"/>
      <c r="FF136" s="753"/>
      <c r="FG136" s="753"/>
      <c r="FH136" s="753"/>
      <c r="FI136" s="753"/>
      <c r="FJ136" s="753"/>
      <c r="FK136" s="753"/>
      <c r="FL136" s="753"/>
      <c r="FM136" s="753"/>
      <c r="FN136" s="753"/>
      <c r="FO136" s="753"/>
      <c r="FP136" s="753"/>
      <c r="FQ136" s="753"/>
      <c r="FR136" s="753"/>
      <c r="FS136" s="753"/>
      <c r="FT136" s="753"/>
      <c r="FU136" s="753"/>
      <c r="FV136" s="753"/>
      <c r="FW136" s="753"/>
      <c r="FX136" s="753"/>
      <c r="FY136" s="753"/>
      <c r="FZ136" s="753"/>
      <c r="GA136" s="753"/>
      <c r="GB136" s="753"/>
      <c r="GC136" s="753"/>
      <c r="GD136" s="753"/>
      <c r="GE136" s="753"/>
      <c r="GF136" s="753"/>
      <c r="GG136" s="753"/>
      <c r="GH136" s="753"/>
      <c r="GI136" s="753"/>
      <c r="GJ136" s="753"/>
      <c r="GK136" s="753"/>
      <c r="GL136" s="753"/>
      <c r="GM136" s="753"/>
      <c r="GN136" s="753"/>
      <c r="GO136" s="753"/>
      <c r="GP136" s="753"/>
      <c r="GQ136" s="753"/>
      <c r="GR136" s="753"/>
      <c r="GS136" s="753"/>
      <c r="GT136" s="753"/>
      <c r="GU136" s="753"/>
      <c r="GV136" s="753"/>
      <c r="GW136" s="753"/>
      <c r="GX136" s="753"/>
      <c r="GY136" s="753"/>
      <c r="GZ136" s="753"/>
      <c r="HA136" s="753"/>
      <c r="HB136" s="753"/>
      <c r="HC136" s="753"/>
      <c r="HD136" s="753"/>
      <c r="HE136" s="753"/>
      <c r="HF136" s="753"/>
      <c r="HG136" s="753"/>
      <c r="HH136" s="753"/>
      <c r="HI136" s="753"/>
      <c r="HJ136" s="753"/>
      <c r="HK136" s="753"/>
      <c r="HL136" s="753"/>
      <c r="HM136" s="753"/>
      <c r="HN136" s="753"/>
      <c r="HO136" s="753"/>
      <c r="HP136" s="753"/>
      <c r="HQ136" s="753"/>
      <c r="HR136" s="753"/>
      <c r="HS136" s="753"/>
      <c r="HT136" s="753"/>
      <c r="HU136" s="753"/>
      <c r="HV136" s="753"/>
      <c r="HW136" s="753"/>
      <c r="HX136" s="753"/>
      <c r="HY136" s="753"/>
      <c r="HZ136" s="753"/>
      <c r="IA136" s="753"/>
      <c r="IB136" s="753"/>
      <c r="IC136" s="753"/>
      <c r="ID136" s="753"/>
      <c r="IE136" s="753"/>
    </row>
    <row r="137" spans="1:239" s="754" customFormat="1" ht="93">
      <c r="A137" s="651">
        <v>6</v>
      </c>
      <c r="B137" s="759" t="s">
        <v>8780</v>
      </c>
      <c r="C137" s="120"/>
      <c r="D137" s="120"/>
      <c r="E137" s="35">
        <f t="shared" si="29"/>
        <v>4</v>
      </c>
      <c r="F137" s="220">
        <f t="shared" si="30"/>
        <v>0</v>
      </c>
      <c r="G137" s="755"/>
      <c r="H137" s="755"/>
      <c r="I137" s="755"/>
      <c r="J137" s="220">
        <f t="shared" si="31"/>
        <v>4</v>
      </c>
      <c r="K137" s="755"/>
      <c r="L137" s="755"/>
      <c r="M137" s="755">
        <v>4</v>
      </c>
      <c r="N137" s="220">
        <f t="shared" si="32"/>
        <v>0</v>
      </c>
      <c r="O137" s="756"/>
      <c r="P137" s="755"/>
      <c r="Q137" s="755"/>
      <c r="R137" s="220"/>
      <c r="S137" s="756"/>
      <c r="T137" s="755"/>
      <c r="U137" s="866"/>
      <c r="V137" s="753"/>
      <c r="W137" s="753"/>
      <c r="X137" s="753"/>
      <c r="Y137" s="753"/>
      <c r="Z137" s="753"/>
      <c r="AA137" s="753"/>
      <c r="AB137" s="753"/>
      <c r="AC137" s="753"/>
      <c r="AD137" s="753"/>
      <c r="AE137" s="753"/>
      <c r="AF137" s="753"/>
      <c r="AG137" s="753"/>
      <c r="AH137" s="753"/>
      <c r="AI137" s="753"/>
      <c r="AJ137" s="753"/>
      <c r="AK137" s="753"/>
      <c r="AL137" s="753"/>
      <c r="AM137" s="753"/>
      <c r="AN137" s="753"/>
      <c r="AO137" s="753"/>
      <c r="AP137" s="753"/>
      <c r="AQ137" s="753"/>
      <c r="AR137" s="753"/>
      <c r="AS137" s="753"/>
      <c r="AT137" s="753"/>
      <c r="AU137" s="753"/>
      <c r="AV137" s="753"/>
      <c r="AW137" s="753"/>
      <c r="AX137" s="753"/>
      <c r="AY137" s="753"/>
      <c r="AZ137" s="753"/>
      <c r="BA137" s="753"/>
      <c r="BB137" s="753"/>
      <c r="BC137" s="753"/>
      <c r="BD137" s="753"/>
      <c r="BE137" s="753"/>
      <c r="BF137" s="753"/>
      <c r="BG137" s="753"/>
      <c r="BH137" s="753"/>
      <c r="BI137" s="753"/>
      <c r="BJ137" s="753"/>
      <c r="BK137" s="753"/>
      <c r="BL137" s="753"/>
      <c r="BM137" s="753"/>
      <c r="BN137" s="753"/>
      <c r="BO137" s="753"/>
      <c r="BP137" s="753"/>
      <c r="BQ137" s="753"/>
      <c r="BR137" s="753"/>
      <c r="BS137" s="753"/>
      <c r="BT137" s="753"/>
      <c r="BU137" s="753"/>
      <c r="BV137" s="753"/>
      <c r="BW137" s="753"/>
      <c r="BX137" s="753"/>
      <c r="BY137" s="753"/>
      <c r="BZ137" s="753"/>
      <c r="CA137" s="753"/>
      <c r="CB137" s="753"/>
      <c r="CC137" s="753"/>
      <c r="CD137" s="753"/>
      <c r="CE137" s="753"/>
      <c r="CF137" s="753"/>
      <c r="CG137" s="753"/>
      <c r="CH137" s="753"/>
      <c r="CI137" s="753"/>
      <c r="CJ137" s="753"/>
      <c r="CK137" s="753"/>
      <c r="CL137" s="753"/>
      <c r="CM137" s="753"/>
      <c r="CN137" s="753"/>
      <c r="CO137" s="753"/>
      <c r="CP137" s="753"/>
      <c r="CQ137" s="753"/>
      <c r="CR137" s="753"/>
      <c r="CS137" s="753"/>
      <c r="CT137" s="753"/>
      <c r="CU137" s="753"/>
      <c r="CV137" s="753"/>
      <c r="CW137" s="753"/>
      <c r="CX137" s="753"/>
      <c r="CY137" s="753"/>
      <c r="CZ137" s="753"/>
      <c r="DA137" s="753"/>
      <c r="DB137" s="753"/>
      <c r="DC137" s="753"/>
      <c r="DD137" s="753"/>
      <c r="DE137" s="753"/>
      <c r="DF137" s="753"/>
      <c r="DG137" s="753"/>
      <c r="DH137" s="753"/>
      <c r="DI137" s="753"/>
      <c r="DJ137" s="753"/>
      <c r="DK137" s="753"/>
      <c r="DL137" s="753"/>
      <c r="DM137" s="753"/>
      <c r="DN137" s="753"/>
      <c r="DO137" s="753"/>
      <c r="DP137" s="753"/>
      <c r="DQ137" s="753"/>
      <c r="DR137" s="753"/>
      <c r="DS137" s="753"/>
      <c r="DT137" s="753"/>
      <c r="DU137" s="753"/>
      <c r="DV137" s="753"/>
      <c r="DW137" s="753"/>
      <c r="DX137" s="753"/>
      <c r="DY137" s="753"/>
      <c r="DZ137" s="753"/>
      <c r="EA137" s="753"/>
      <c r="EB137" s="753"/>
      <c r="EC137" s="753"/>
      <c r="ED137" s="753"/>
      <c r="EE137" s="753"/>
      <c r="EF137" s="753"/>
      <c r="EG137" s="753"/>
      <c r="EH137" s="753"/>
      <c r="EI137" s="753"/>
      <c r="EJ137" s="753"/>
      <c r="EK137" s="753"/>
      <c r="EL137" s="753"/>
      <c r="EM137" s="753"/>
      <c r="EN137" s="753"/>
      <c r="EO137" s="753"/>
      <c r="EP137" s="753"/>
      <c r="EQ137" s="753"/>
      <c r="ER137" s="753"/>
      <c r="ES137" s="753"/>
      <c r="ET137" s="753"/>
      <c r="EU137" s="753"/>
      <c r="EV137" s="753"/>
      <c r="EW137" s="753"/>
      <c r="EX137" s="753"/>
      <c r="EY137" s="753"/>
      <c r="EZ137" s="753"/>
      <c r="FA137" s="753"/>
      <c r="FB137" s="753"/>
      <c r="FC137" s="753"/>
      <c r="FD137" s="753"/>
      <c r="FE137" s="753"/>
      <c r="FF137" s="753"/>
      <c r="FG137" s="753"/>
      <c r="FH137" s="753"/>
      <c r="FI137" s="753"/>
      <c r="FJ137" s="753"/>
      <c r="FK137" s="753"/>
      <c r="FL137" s="753"/>
      <c r="FM137" s="753"/>
      <c r="FN137" s="753"/>
      <c r="FO137" s="753"/>
      <c r="FP137" s="753"/>
      <c r="FQ137" s="753"/>
      <c r="FR137" s="753"/>
      <c r="FS137" s="753"/>
      <c r="FT137" s="753"/>
      <c r="FU137" s="753"/>
      <c r="FV137" s="753"/>
      <c r="FW137" s="753"/>
      <c r="FX137" s="753"/>
      <c r="FY137" s="753"/>
      <c r="FZ137" s="753"/>
      <c r="GA137" s="753"/>
      <c r="GB137" s="753"/>
      <c r="GC137" s="753"/>
      <c r="GD137" s="753"/>
      <c r="GE137" s="753"/>
      <c r="GF137" s="753"/>
      <c r="GG137" s="753"/>
      <c r="GH137" s="753"/>
      <c r="GI137" s="753"/>
      <c r="GJ137" s="753"/>
      <c r="GK137" s="753"/>
      <c r="GL137" s="753"/>
      <c r="GM137" s="753"/>
      <c r="GN137" s="753"/>
      <c r="GO137" s="753"/>
      <c r="GP137" s="753"/>
      <c r="GQ137" s="753"/>
      <c r="GR137" s="753"/>
      <c r="GS137" s="753"/>
      <c r="GT137" s="753"/>
      <c r="GU137" s="753"/>
      <c r="GV137" s="753"/>
      <c r="GW137" s="753"/>
      <c r="GX137" s="753"/>
      <c r="GY137" s="753"/>
      <c r="GZ137" s="753"/>
      <c r="HA137" s="753"/>
      <c r="HB137" s="753"/>
      <c r="HC137" s="753"/>
      <c r="HD137" s="753"/>
      <c r="HE137" s="753"/>
      <c r="HF137" s="753"/>
      <c r="HG137" s="753"/>
      <c r="HH137" s="753"/>
      <c r="HI137" s="753"/>
      <c r="HJ137" s="753"/>
      <c r="HK137" s="753"/>
      <c r="HL137" s="753"/>
      <c r="HM137" s="753"/>
      <c r="HN137" s="753"/>
      <c r="HO137" s="753"/>
      <c r="HP137" s="753"/>
      <c r="HQ137" s="753"/>
      <c r="HR137" s="753"/>
      <c r="HS137" s="753"/>
      <c r="HT137" s="753"/>
      <c r="HU137" s="753"/>
      <c r="HV137" s="753"/>
      <c r="HW137" s="753"/>
      <c r="HX137" s="753"/>
      <c r="HY137" s="753"/>
      <c r="HZ137" s="753"/>
      <c r="IA137" s="753"/>
      <c r="IB137" s="753"/>
      <c r="IC137" s="753"/>
      <c r="ID137" s="753"/>
      <c r="IE137" s="753"/>
    </row>
    <row r="138" spans="1:239" s="754" customFormat="1" ht="116.25">
      <c r="A138" s="651">
        <v>7</v>
      </c>
      <c r="B138" s="759" t="s">
        <v>8781</v>
      </c>
      <c r="C138" s="120"/>
      <c r="D138" s="120"/>
      <c r="E138" s="35">
        <f t="shared" si="29"/>
        <v>4</v>
      </c>
      <c r="F138" s="220">
        <f t="shared" si="30"/>
        <v>0</v>
      </c>
      <c r="G138" s="755"/>
      <c r="H138" s="755"/>
      <c r="I138" s="755"/>
      <c r="J138" s="220">
        <f t="shared" si="31"/>
        <v>0</v>
      </c>
      <c r="K138" s="63"/>
      <c r="L138" s="63"/>
      <c r="M138" s="63"/>
      <c r="N138" s="220">
        <f t="shared" si="32"/>
        <v>4</v>
      </c>
      <c r="O138" s="756"/>
      <c r="P138" s="755">
        <v>4</v>
      </c>
      <c r="Q138" s="755"/>
      <c r="R138" s="220"/>
      <c r="S138" s="756"/>
      <c r="T138" s="755"/>
      <c r="U138" s="866"/>
      <c r="V138" s="753"/>
      <c r="W138" s="753"/>
      <c r="X138" s="753"/>
      <c r="Y138" s="753"/>
      <c r="Z138" s="753"/>
      <c r="AA138" s="753"/>
      <c r="AB138" s="753"/>
      <c r="AC138" s="753"/>
      <c r="AD138" s="753"/>
      <c r="AE138" s="753"/>
      <c r="AF138" s="753"/>
      <c r="AG138" s="753"/>
      <c r="AH138" s="753"/>
      <c r="AI138" s="753"/>
      <c r="AJ138" s="753"/>
      <c r="AK138" s="753"/>
      <c r="AL138" s="753"/>
      <c r="AM138" s="753"/>
      <c r="AN138" s="753"/>
      <c r="AO138" s="753"/>
      <c r="AP138" s="753"/>
      <c r="AQ138" s="753"/>
      <c r="AR138" s="753"/>
      <c r="AS138" s="753"/>
      <c r="AT138" s="753"/>
      <c r="AU138" s="753"/>
      <c r="AV138" s="753"/>
      <c r="AW138" s="753"/>
      <c r="AX138" s="753"/>
      <c r="AY138" s="753"/>
      <c r="AZ138" s="753"/>
      <c r="BA138" s="753"/>
      <c r="BB138" s="753"/>
      <c r="BC138" s="753"/>
      <c r="BD138" s="753"/>
      <c r="BE138" s="753"/>
      <c r="BF138" s="753"/>
      <c r="BG138" s="753"/>
      <c r="BH138" s="753"/>
      <c r="BI138" s="753"/>
      <c r="BJ138" s="753"/>
      <c r="BK138" s="753"/>
      <c r="BL138" s="753"/>
      <c r="BM138" s="753"/>
      <c r="BN138" s="753"/>
      <c r="BO138" s="753"/>
      <c r="BP138" s="753"/>
      <c r="BQ138" s="753"/>
      <c r="BR138" s="753"/>
      <c r="BS138" s="753"/>
      <c r="BT138" s="753"/>
      <c r="BU138" s="753"/>
      <c r="BV138" s="753"/>
      <c r="BW138" s="753"/>
      <c r="BX138" s="753"/>
      <c r="BY138" s="753"/>
      <c r="BZ138" s="753"/>
      <c r="CA138" s="753"/>
      <c r="CB138" s="753"/>
      <c r="CC138" s="753"/>
      <c r="CD138" s="753"/>
      <c r="CE138" s="753"/>
      <c r="CF138" s="753"/>
      <c r="CG138" s="753"/>
      <c r="CH138" s="753"/>
      <c r="CI138" s="753"/>
      <c r="CJ138" s="753"/>
      <c r="CK138" s="753"/>
      <c r="CL138" s="753"/>
      <c r="CM138" s="753"/>
      <c r="CN138" s="753"/>
      <c r="CO138" s="753"/>
      <c r="CP138" s="753"/>
      <c r="CQ138" s="753"/>
      <c r="CR138" s="753"/>
      <c r="CS138" s="753"/>
      <c r="CT138" s="753"/>
      <c r="CU138" s="753"/>
      <c r="CV138" s="753"/>
      <c r="CW138" s="753"/>
      <c r="CX138" s="753"/>
      <c r="CY138" s="753"/>
      <c r="CZ138" s="753"/>
      <c r="DA138" s="753"/>
      <c r="DB138" s="753"/>
      <c r="DC138" s="753"/>
      <c r="DD138" s="753"/>
      <c r="DE138" s="753"/>
      <c r="DF138" s="753"/>
      <c r="DG138" s="753"/>
      <c r="DH138" s="753"/>
      <c r="DI138" s="753"/>
      <c r="DJ138" s="753"/>
      <c r="DK138" s="753"/>
      <c r="DL138" s="753"/>
      <c r="DM138" s="753"/>
      <c r="DN138" s="753"/>
      <c r="DO138" s="753"/>
      <c r="DP138" s="753"/>
      <c r="DQ138" s="753"/>
      <c r="DR138" s="753"/>
      <c r="DS138" s="753"/>
      <c r="DT138" s="753"/>
      <c r="DU138" s="753"/>
      <c r="DV138" s="753"/>
      <c r="DW138" s="753"/>
      <c r="DX138" s="753"/>
      <c r="DY138" s="753"/>
      <c r="DZ138" s="753"/>
      <c r="EA138" s="753"/>
      <c r="EB138" s="753"/>
      <c r="EC138" s="753"/>
      <c r="ED138" s="753"/>
      <c r="EE138" s="753"/>
      <c r="EF138" s="753"/>
      <c r="EG138" s="753"/>
      <c r="EH138" s="753"/>
      <c r="EI138" s="753"/>
      <c r="EJ138" s="753"/>
      <c r="EK138" s="753"/>
      <c r="EL138" s="753"/>
      <c r="EM138" s="753"/>
      <c r="EN138" s="753"/>
      <c r="EO138" s="753"/>
      <c r="EP138" s="753"/>
      <c r="EQ138" s="753"/>
      <c r="ER138" s="753"/>
      <c r="ES138" s="753"/>
      <c r="ET138" s="753"/>
      <c r="EU138" s="753"/>
      <c r="EV138" s="753"/>
      <c r="EW138" s="753"/>
      <c r="EX138" s="753"/>
      <c r="EY138" s="753"/>
      <c r="EZ138" s="753"/>
      <c r="FA138" s="753"/>
      <c r="FB138" s="753"/>
      <c r="FC138" s="753"/>
      <c r="FD138" s="753"/>
      <c r="FE138" s="753"/>
      <c r="FF138" s="753"/>
      <c r="FG138" s="753"/>
      <c r="FH138" s="753"/>
      <c r="FI138" s="753"/>
      <c r="FJ138" s="753"/>
      <c r="FK138" s="753"/>
      <c r="FL138" s="753"/>
      <c r="FM138" s="753"/>
      <c r="FN138" s="753"/>
      <c r="FO138" s="753"/>
      <c r="FP138" s="753"/>
      <c r="FQ138" s="753"/>
      <c r="FR138" s="753"/>
      <c r="FS138" s="753"/>
      <c r="FT138" s="753"/>
      <c r="FU138" s="753"/>
      <c r="FV138" s="753"/>
      <c r="FW138" s="753"/>
      <c r="FX138" s="753"/>
      <c r="FY138" s="753"/>
      <c r="FZ138" s="753"/>
      <c r="GA138" s="753"/>
      <c r="GB138" s="753"/>
      <c r="GC138" s="753"/>
      <c r="GD138" s="753"/>
      <c r="GE138" s="753"/>
      <c r="GF138" s="753"/>
      <c r="GG138" s="753"/>
      <c r="GH138" s="753"/>
      <c r="GI138" s="753"/>
      <c r="GJ138" s="753"/>
      <c r="GK138" s="753"/>
      <c r="GL138" s="753"/>
      <c r="GM138" s="753"/>
      <c r="GN138" s="753"/>
      <c r="GO138" s="753"/>
      <c r="GP138" s="753"/>
      <c r="GQ138" s="753"/>
      <c r="GR138" s="753"/>
      <c r="GS138" s="753"/>
      <c r="GT138" s="753"/>
      <c r="GU138" s="753"/>
      <c r="GV138" s="753"/>
      <c r="GW138" s="753"/>
      <c r="GX138" s="753"/>
      <c r="GY138" s="753"/>
      <c r="GZ138" s="753"/>
      <c r="HA138" s="753"/>
      <c r="HB138" s="753"/>
      <c r="HC138" s="753"/>
      <c r="HD138" s="753"/>
      <c r="HE138" s="753"/>
      <c r="HF138" s="753"/>
      <c r="HG138" s="753"/>
      <c r="HH138" s="753"/>
      <c r="HI138" s="753"/>
      <c r="HJ138" s="753"/>
      <c r="HK138" s="753"/>
      <c r="HL138" s="753"/>
      <c r="HM138" s="753"/>
      <c r="HN138" s="753"/>
      <c r="HO138" s="753"/>
      <c r="HP138" s="753"/>
      <c r="HQ138" s="753"/>
      <c r="HR138" s="753"/>
      <c r="HS138" s="753"/>
      <c r="HT138" s="753"/>
      <c r="HU138" s="753"/>
      <c r="HV138" s="753"/>
      <c r="HW138" s="753"/>
      <c r="HX138" s="753"/>
      <c r="HY138" s="753"/>
      <c r="HZ138" s="753"/>
      <c r="IA138" s="753"/>
      <c r="IB138" s="753"/>
      <c r="IC138" s="753"/>
      <c r="ID138" s="753"/>
      <c r="IE138" s="753"/>
    </row>
    <row r="139" spans="1:239" s="754" customFormat="1" ht="81.75" customHeight="1">
      <c r="A139" s="651">
        <v>8</v>
      </c>
      <c r="B139" s="759" t="s">
        <v>8782</v>
      </c>
      <c r="C139" s="120"/>
      <c r="D139" s="120"/>
      <c r="E139" s="35">
        <f t="shared" si="29"/>
        <v>4</v>
      </c>
      <c r="F139" s="220">
        <f t="shared" si="30"/>
        <v>4</v>
      </c>
      <c r="G139" s="755"/>
      <c r="H139" s="755">
        <v>4</v>
      </c>
      <c r="I139" s="755"/>
      <c r="J139" s="220">
        <f t="shared" si="31"/>
        <v>0</v>
      </c>
      <c r="K139" s="63"/>
      <c r="L139" s="63"/>
      <c r="M139" s="63"/>
      <c r="N139" s="220">
        <f t="shared" si="32"/>
        <v>0</v>
      </c>
      <c r="O139" s="756"/>
      <c r="P139" s="755"/>
      <c r="Q139" s="755"/>
      <c r="R139" s="220"/>
      <c r="S139" s="756"/>
      <c r="T139" s="755"/>
      <c r="U139" s="866"/>
      <c r="V139" s="753"/>
      <c r="W139" s="753"/>
      <c r="X139" s="753"/>
      <c r="Y139" s="753"/>
      <c r="Z139" s="753"/>
      <c r="AA139" s="753"/>
      <c r="AB139" s="753"/>
      <c r="AC139" s="753"/>
      <c r="AD139" s="753"/>
      <c r="AE139" s="753"/>
      <c r="AF139" s="753"/>
      <c r="AG139" s="753"/>
      <c r="AH139" s="753"/>
      <c r="AI139" s="753"/>
      <c r="AJ139" s="753"/>
      <c r="AK139" s="753"/>
      <c r="AL139" s="753"/>
      <c r="AM139" s="753"/>
      <c r="AN139" s="753"/>
      <c r="AO139" s="753"/>
      <c r="AP139" s="753"/>
      <c r="AQ139" s="753"/>
      <c r="AR139" s="753"/>
      <c r="AS139" s="753"/>
      <c r="AT139" s="753"/>
      <c r="AU139" s="753"/>
      <c r="AV139" s="753"/>
      <c r="AW139" s="753"/>
      <c r="AX139" s="753"/>
      <c r="AY139" s="753"/>
      <c r="AZ139" s="753"/>
      <c r="BA139" s="753"/>
      <c r="BB139" s="753"/>
      <c r="BC139" s="753"/>
      <c r="BD139" s="753"/>
      <c r="BE139" s="753"/>
      <c r="BF139" s="753"/>
      <c r="BG139" s="753"/>
      <c r="BH139" s="753"/>
      <c r="BI139" s="753"/>
      <c r="BJ139" s="753"/>
      <c r="BK139" s="753"/>
      <c r="BL139" s="753"/>
      <c r="BM139" s="753"/>
      <c r="BN139" s="753"/>
      <c r="BO139" s="753"/>
      <c r="BP139" s="753"/>
      <c r="BQ139" s="753"/>
      <c r="BR139" s="753"/>
      <c r="BS139" s="753"/>
      <c r="BT139" s="753"/>
      <c r="BU139" s="753"/>
      <c r="BV139" s="753"/>
      <c r="BW139" s="753"/>
      <c r="BX139" s="753"/>
      <c r="BY139" s="753"/>
      <c r="BZ139" s="753"/>
      <c r="CA139" s="753"/>
      <c r="CB139" s="753"/>
      <c r="CC139" s="753"/>
      <c r="CD139" s="753"/>
      <c r="CE139" s="753"/>
      <c r="CF139" s="753"/>
      <c r="CG139" s="753"/>
      <c r="CH139" s="753"/>
      <c r="CI139" s="753"/>
      <c r="CJ139" s="753"/>
      <c r="CK139" s="753"/>
      <c r="CL139" s="753"/>
      <c r="CM139" s="753"/>
      <c r="CN139" s="753"/>
      <c r="CO139" s="753"/>
      <c r="CP139" s="753"/>
      <c r="CQ139" s="753"/>
      <c r="CR139" s="753"/>
      <c r="CS139" s="753"/>
      <c r="CT139" s="753"/>
      <c r="CU139" s="753"/>
      <c r="CV139" s="753"/>
      <c r="CW139" s="753"/>
      <c r="CX139" s="753"/>
      <c r="CY139" s="753"/>
      <c r="CZ139" s="753"/>
      <c r="DA139" s="753"/>
      <c r="DB139" s="753"/>
      <c r="DC139" s="753"/>
      <c r="DD139" s="753"/>
      <c r="DE139" s="753"/>
      <c r="DF139" s="753"/>
      <c r="DG139" s="753"/>
      <c r="DH139" s="753"/>
      <c r="DI139" s="753"/>
      <c r="DJ139" s="753"/>
      <c r="DK139" s="753"/>
      <c r="DL139" s="753"/>
      <c r="DM139" s="753"/>
      <c r="DN139" s="753"/>
      <c r="DO139" s="753"/>
      <c r="DP139" s="753"/>
      <c r="DQ139" s="753"/>
      <c r="DR139" s="753"/>
      <c r="DS139" s="753"/>
      <c r="DT139" s="753"/>
      <c r="DU139" s="753"/>
      <c r="DV139" s="753"/>
      <c r="DW139" s="753"/>
      <c r="DX139" s="753"/>
      <c r="DY139" s="753"/>
      <c r="DZ139" s="753"/>
      <c r="EA139" s="753"/>
      <c r="EB139" s="753"/>
      <c r="EC139" s="753"/>
      <c r="ED139" s="753"/>
      <c r="EE139" s="753"/>
      <c r="EF139" s="753"/>
      <c r="EG139" s="753"/>
      <c r="EH139" s="753"/>
      <c r="EI139" s="753"/>
      <c r="EJ139" s="753"/>
      <c r="EK139" s="753"/>
      <c r="EL139" s="753"/>
      <c r="EM139" s="753"/>
      <c r="EN139" s="753"/>
      <c r="EO139" s="753"/>
      <c r="EP139" s="753"/>
      <c r="EQ139" s="753"/>
      <c r="ER139" s="753"/>
      <c r="ES139" s="753"/>
      <c r="ET139" s="753"/>
      <c r="EU139" s="753"/>
      <c r="EV139" s="753"/>
      <c r="EW139" s="753"/>
      <c r="EX139" s="753"/>
      <c r="EY139" s="753"/>
      <c r="EZ139" s="753"/>
      <c r="FA139" s="753"/>
      <c r="FB139" s="753"/>
      <c r="FC139" s="753"/>
      <c r="FD139" s="753"/>
      <c r="FE139" s="753"/>
      <c r="FF139" s="753"/>
      <c r="FG139" s="753"/>
      <c r="FH139" s="753"/>
      <c r="FI139" s="753"/>
      <c r="FJ139" s="753"/>
      <c r="FK139" s="753"/>
      <c r="FL139" s="753"/>
      <c r="FM139" s="753"/>
      <c r="FN139" s="753"/>
      <c r="FO139" s="753"/>
      <c r="FP139" s="753"/>
      <c r="FQ139" s="753"/>
      <c r="FR139" s="753"/>
      <c r="FS139" s="753"/>
      <c r="FT139" s="753"/>
      <c r="FU139" s="753"/>
      <c r="FV139" s="753"/>
      <c r="FW139" s="753"/>
      <c r="FX139" s="753"/>
      <c r="FY139" s="753"/>
      <c r="FZ139" s="753"/>
      <c r="GA139" s="753"/>
      <c r="GB139" s="753"/>
      <c r="GC139" s="753"/>
      <c r="GD139" s="753"/>
      <c r="GE139" s="753"/>
      <c r="GF139" s="753"/>
      <c r="GG139" s="753"/>
      <c r="GH139" s="753"/>
      <c r="GI139" s="753"/>
      <c r="GJ139" s="753"/>
      <c r="GK139" s="753"/>
      <c r="GL139" s="753"/>
      <c r="GM139" s="753"/>
      <c r="GN139" s="753"/>
      <c r="GO139" s="753"/>
      <c r="GP139" s="753"/>
      <c r="GQ139" s="753"/>
      <c r="GR139" s="753"/>
      <c r="GS139" s="753"/>
      <c r="GT139" s="753"/>
      <c r="GU139" s="753"/>
      <c r="GV139" s="753"/>
      <c r="GW139" s="753"/>
      <c r="GX139" s="753"/>
      <c r="GY139" s="753"/>
      <c r="GZ139" s="753"/>
      <c r="HA139" s="753"/>
      <c r="HB139" s="753"/>
      <c r="HC139" s="753"/>
      <c r="HD139" s="753"/>
      <c r="HE139" s="753"/>
      <c r="HF139" s="753"/>
      <c r="HG139" s="753"/>
      <c r="HH139" s="753"/>
      <c r="HI139" s="753"/>
      <c r="HJ139" s="753"/>
      <c r="HK139" s="753"/>
      <c r="HL139" s="753"/>
      <c r="HM139" s="753"/>
      <c r="HN139" s="753"/>
      <c r="HO139" s="753"/>
      <c r="HP139" s="753"/>
      <c r="HQ139" s="753"/>
      <c r="HR139" s="753"/>
      <c r="HS139" s="753"/>
      <c r="HT139" s="753"/>
      <c r="HU139" s="753"/>
      <c r="HV139" s="753"/>
      <c r="HW139" s="753"/>
      <c r="HX139" s="753"/>
      <c r="HY139" s="753"/>
      <c r="HZ139" s="753"/>
      <c r="IA139" s="753"/>
      <c r="IB139" s="753"/>
      <c r="IC139" s="753"/>
      <c r="ID139" s="753"/>
      <c r="IE139" s="753"/>
    </row>
    <row r="140" spans="1:239" s="754" customFormat="1" ht="46.5">
      <c r="A140" s="651">
        <v>9</v>
      </c>
      <c r="B140" s="759" t="s">
        <v>8783</v>
      </c>
      <c r="C140" s="120"/>
      <c r="D140" s="120"/>
      <c r="E140" s="35">
        <f t="shared" si="29"/>
        <v>1</v>
      </c>
      <c r="F140" s="220">
        <f t="shared" si="30"/>
        <v>0</v>
      </c>
      <c r="G140" s="755"/>
      <c r="H140" s="755"/>
      <c r="I140" s="755"/>
      <c r="J140" s="220">
        <f t="shared" si="31"/>
        <v>0</v>
      </c>
      <c r="K140" s="63"/>
      <c r="L140" s="63"/>
      <c r="M140" s="63"/>
      <c r="N140" s="220">
        <f t="shared" si="32"/>
        <v>1</v>
      </c>
      <c r="O140" s="755">
        <v>1</v>
      </c>
      <c r="P140" s="755"/>
      <c r="Q140" s="755"/>
      <c r="R140" s="220"/>
      <c r="S140" s="756"/>
      <c r="T140" s="755"/>
      <c r="U140" s="866"/>
      <c r="V140" s="753"/>
      <c r="W140" s="753"/>
      <c r="X140" s="753"/>
      <c r="Y140" s="753"/>
      <c r="Z140" s="753"/>
      <c r="AA140" s="753"/>
      <c r="AB140" s="753"/>
      <c r="AC140" s="753"/>
      <c r="AD140" s="753"/>
      <c r="AE140" s="753"/>
      <c r="AF140" s="753"/>
      <c r="AG140" s="753"/>
      <c r="AH140" s="753"/>
      <c r="AI140" s="753"/>
      <c r="AJ140" s="753"/>
      <c r="AK140" s="753"/>
      <c r="AL140" s="753"/>
      <c r="AM140" s="753"/>
      <c r="AN140" s="753"/>
      <c r="AO140" s="753"/>
      <c r="AP140" s="753"/>
      <c r="AQ140" s="753"/>
      <c r="AR140" s="753"/>
      <c r="AS140" s="753"/>
      <c r="AT140" s="753"/>
      <c r="AU140" s="753"/>
      <c r="AV140" s="753"/>
      <c r="AW140" s="753"/>
      <c r="AX140" s="753"/>
      <c r="AY140" s="753"/>
      <c r="AZ140" s="753"/>
      <c r="BA140" s="753"/>
      <c r="BB140" s="753"/>
      <c r="BC140" s="753"/>
      <c r="BD140" s="753"/>
      <c r="BE140" s="753"/>
      <c r="BF140" s="753"/>
      <c r="BG140" s="753"/>
      <c r="BH140" s="753"/>
      <c r="BI140" s="753"/>
      <c r="BJ140" s="753"/>
      <c r="BK140" s="753"/>
      <c r="BL140" s="753"/>
      <c r="BM140" s="753"/>
      <c r="BN140" s="753"/>
      <c r="BO140" s="753"/>
      <c r="BP140" s="753"/>
      <c r="BQ140" s="753"/>
      <c r="BR140" s="753"/>
      <c r="BS140" s="753"/>
      <c r="BT140" s="753"/>
      <c r="BU140" s="753"/>
      <c r="BV140" s="753"/>
      <c r="BW140" s="753"/>
      <c r="BX140" s="753"/>
      <c r="BY140" s="753"/>
      <c r="BZ140" s="753"/>
      <c r="CA140" s="753"/>
      <c r="CB140" s="753"/>
      <c r="CC140" s="753"/>
      <c r="CD140" s="753"/>
      <c r="CE140" s="753"/>
      <c r="CF140" s="753"/>
      <c r="CG140" s="753"/>
      <c r="CH140" s="753"/>
      <c r="CI140" s="753"/>
      <c r="CJ140" s="753"/>
      <c r="CK140" s="753"/>
      <c r="CL140" s="753"/>
      <c r="CM140" s="753"/>
      <c r="CN140" s="753"/>
      <c r="CO140" s="753"/>
      <c r="CP140" s="753"/>
      <c r="CQ140" s="753"/>
      <c r="CR140" s="753"/>
      <c r="CS140" s="753"/>
      <c r="CT140" s="753"/>
      <c r="CU140" s="753"/>
      <c r="CV140" s="753"/>
      <c r="CW140" s="753"/>
      <c r="CX140" s="753"/>
      <c r="CY140" s="753"/>
      <c r="CZ140" s="753"/>
      <c r="DA140" s="753"/>
      <c r="DB140" s="753"/>
      <c r="DC140" s="753"/>
      <c r="DD140" s="753"/>
      <c r="DE140" s="753"/>
      <c r="DF140" s="753"/>
      <c r="DG140" s="753"/>
      <c r="DH140" s="753"/>
      <c r="DI140" s="753"/>
      <c r="DJ140" s="753"/>
      <c r="DK140" s="753"/>
      <c r="DL140" s="753"/>
      <c r="DM140" s="753"/>
      <c r="DN140" s="753"/>
      <c r="DO140" s="753"/>
      <c r="DP140" s="753"/>
      <c r="DQ140" s="753"/>
      <c r="DR140" s="753"/>
      <c r="DS140" s="753"/>
      <c r="DT140" s="753"/>
      <c r="DU140" s="753"/>
      <c r="DV140" s="753"/>
      <c r="DW140" s="753"/>
      <c r="DX140" s="753"/>
      <c r="DY140" s="753"/>
      <c r="DZ140" s="753"/>
      <c r="EA140" s="753"/>
      <c r="EB140" s="753"/>
      <c r="EC140" s="753"/>
      <c r="ED140" s="753"/>
      <c r="EE140" s="753"/>
      <c r="EF140" s="753"/>
      <c r="EG140" s="753"/>
      <c r="EH140" s="753"/>
      <c r="EI140" s="753"/>
      <c r="EJ140" s="753"/>
      <c r="EK140" s="753"/>
      <c r="EL140" s="753"/>
      <c r="EM140" s="753"/>
      <c r="EN140" s="753"/>
      <c r="EO140" s="753"/>
      <c r="EP140" s="753"/>
      <c r="EQ140" s="753"/>
      <c r="ER140" s="753"/>
      <c r="ES140" s="753"/>
      <c r="ET140" s="753"/>
      <c r="EU140" s="753"/>
      <c r="EV140" s="753"/>
      <c r="EW140" s="753"/>
      <c r="EX140" s="753"/>
      <c r="EY140" s="753"/>
      <c r="EZ140" s="753"/>
      <c r="FA140" s="753"/>
      <c r="FB140" s="753"/>
      <c r="FC140" s="753"/>
      <c r="FD140" s="753"/>
      <c r="FE140" s="753"/>
      <c r="FF140" s="753"/>
      <c r="FG140" s="753"/>
      <c r="FH140" s="753"/>
      <c r="FI140" s="753"/>
      <c r="FJ140" s="753"/>
      <c r="FK140" s="753"/>
      <c r="FL140" s="753"/>
      <c r="FM140" s="753"/>
      <c r="FN140" s="753"/>
      <c r="FO140" s="753"/>
      <c r="FP140" s="753"/>
      <c r="FQ140" s="753"/>
      <c r="FR140" s="753"/>
      <c r="FS140" s="753"/>
      <c r="FT140" s="753"/>
      <c r="FU140" s="753"/>
      <c r="FV140" s="753"/>
      <c r="FW140" s="753"/>
      <c r="FX140" s="753"/>
      <c r="FY140" s="753"/>
      <c r="FZ140" s="753"/>
      <c r="GA140" s="753"/>
      <c r="GB140" s="753"/>
      <c r="GC140" s="753"/>
      <c r="GD140" s="753"/>
      <c r="GE140" s="753"/>
      <c r="GF140" s="753"/>
      <c r="GG140" s="753"/>
      <c r="GH140" s="753"/>
      <c r="GI140" s="753"/>
      <c r="GJ140" s="753"/>
      <c r="GK140" s="753"/>
      <c r="GL140" s="753"/>
      <c r="GM140" s="753"/>
      <c r="GN140" s="753"/>
      <c r="GO140" s="753"/>
      <c r="GP140" s="753"/>
      <c r="GQ140" s="753"/>
      <c r="GR140" s="753"/>
      <c r="GS140" s="753"/>
      <c r="GT140" s="753"/>
      <c r="GU140" s="753"/>
      <c r="GV140" s="753"/>
      <c r="GW140" s="753"/>
      <c r="GX140" s="753"/>
      <c r="GY140" s="753"/>
      <c r="GZ140" s="753"/>
      <c r="HA140" s="753"/>
      <c r="HB140" s="753"/>
      <c r="HC140" s="753"/>
      <c r="HD140" s="753"/>
      <c r="HE140" s="753"/>
      <c r="HF140" s="753"/>
      <c r="HG140" s="753"/>
      <c r="HH140" s="753"/>
      <c r="HI140" s="753"/>
      <c r="HJ140" s="753"/>
      <c r="HK140" s="753"/>
      <c r="HL140" s="753"/>
      <c r="HM140" s="753"/>
      <c r="HN140" s="753"/>
      <c r="HO140" s="753"/>
      <c r="HP140" s="753"/>
      <c r="HQ140" s="753"/>
      <c r="HR140" s="753"/>
      <c r="HS140" s="753"/>
      <c r="HT140" s="753"/>
      <c r="HU140" s="753"/>
      <c r="HV140" s="753"/>
      <c r="HW140" s="753"/>
      <c r="HX140" s="753"/>
      <c r="HY140" s="753"/>
      <c r="HZ140" s="753"/>
      <c r="IA140" s="753"/>
      <c r="IB140" s="753"/>
      <c r="IC140" s="753"/>
      <c r="ID140" s="753"/>
      <c r="IE140" s="753"/>
    </row>
    <row r="141" spans="1:239" s="754" customFormat="1">
      <c r="A141" s="865"/>
      <c r="B141" s="894" t="s">
        <v>8681</v>
      </c>
      <c r="C141" s="895"/>
      <c r="D141" s="895"/>
      <c r="E141" s="895"/>
      <c r="F141" s="895"/>
      <c r="G141" s="895"/>
      <c r="H141" s="895"/>
      <c r="I141" s="895"/>
      <c r="J141" s="895"/>
      <c r="K141" s="895"/>
      <c r="L141" s="895"/>
      <c r="M141" s="895"/>
      <c r="N141" s="895"/>
      <c r="O141" s="895"/>
      <c r="P141" s="895"/>
      <c r="Q141" s="895"/>
      <c r="R141" s="895"/>
      <c r="S141" s="895"/>
      <c r="T141" s="895"/>
      <c r="U141" s="1028"/>
      <c r="V141" s="753"/>
      <c r="W141" s="753"/>
      <c r="X141" s="753"/>
      <c r="Y141" s="753"/>
      <c r="Z141" s="753"/>
      <c r="AA141" s="753"/>
      <c r="AB141" s="753"/>
      <c r="AC141" s="753"/>
      <c r="AD141" s="753"/>
      <c r="AE141" s="753"/>
      <c r="AF141" s="753"/>
      <c r="AG141" s="753"/>
      <c r="AH141" s="753"/>
      <c r="AI141" s="753"/>
      <c r="AJ141" s="753"/>
      <c r="AK141" s="753"/>
      <c r="AL141" s="753"/>
      <c r="AM141" s="753"/>
      <c r="AN141" s="753"/>
      <c r="AO141" s="753"/>
      <c r="AP141" s="753"/>
      <c r="AQ141" s="753"/>
      <c r="AR141" s="753"/>
      <c r="AS141" s="753"/>
      <c r="AT141" s="753"/>
      <c r="AU141" s="753"/>
      <c r="AV141" s="753"/>
      <c r="AW141" s="753"/>
      <c r="AX141" s="753"/>
      <c r="AY141" s="753"/>
      <c r="AZ141" s="753"/>
      <c r="BA141" s="753"/>
      <c r="BB141" s="753"/>
      <c r="BC141" s="753"/>
      <c r="BD141" s="753"/>
      <c r="BE141" s="753"/>
      <c r="BF141" s="753"/>
      <c r="BG141" s="753"/>
      <c r="BH141" s="753"/>
      <c r="BI141" s="753"/>
      <c r="BJ141" s="753"/>
      <c r="BK141" s="753"/>
      <c r="BL141" s="753"/>
      <c r="BM141" s="753"/>
      <c r="BN141" s="753"/>
      <c r="BO141" s="753"/>
      <c r="BP141" s="753"/>
      <c r="BQ141" s="753"/>
      <c r="BR141" s="753"/>
      <c r="BS141" s="753"/>
      <c r="BT141" s="753"/>
      <c r="BU141" s="753"/>
      <c r="BV141" s="753"/>
      <c r="BW141" s="753"/>
      <c r="BX141" s="753"/>
      <c r="BY141" s="753"/>
      <c r="BZ141" s="753"/>
      <c r="CA141" s="753"/>
      <c r="CB141" s="753"/>
      <c r="CC141" s="753"/>
      <c r="CD141" s="753"/>
      <c r="CE141" s="753"/>
      <c r="CF141" s="753"/>
      <c r="CG141" s="753"/>
      <c r="CH141" s="753"/>
      <c r="CI141" s="753"/>
      <c r="CJ141" s="753"/>
      <c r="CK141" s="753"/>
      <c r="CL141" s="753"/>
      <c r="CM141" s="753"/>
      <c r="CN141" s="753"/>
      <c r="CO141" s="753"/>
      <c r="CP141" s="753"/>
      <c r="CQ141" s="753"/>
      <c r="CR141" s="753"/>
      <c r="CS141" s="753"/>
      <c r="CT141" s="753"/>
      <c r="CU141" s="753"/>
      <c r="CV141" s="753"/>
      <c r="CW141" s="753"/>
      <c r="CX141" s="753"/>
      <c r="CY141" s="753"/>
      <c r="CZ141" s="753"/>
      <c r="DA141" s="753"/>
      <c r="DB141" s="753"/>
      <c r="DC141" s="753"/>
      <c r="DD141" s="753"/>
      <c r="DE141" s="753"/>
      <c r="DF141" s="753"/>
      <c r="DG141" s="753"/>
      <c r="DH141" s="753"/>
      <c r="DI141" s="753"/>
      <c r="DJ141" s="753"/>
      <c r="DK141" s="753"/>
      <c r="DL141" s="753"/>
      <c r="DM141" s="753"/>
      <c r="DN141" s="753"/>
      <c r="DO141" s="753"/>
      <c r="DP141" s="753"/>
      <c r="DQ141" s="753"/>
      <c r="DR141" s="753"/>
      <c r="DS141" s="753"/>
      <c r="DT141" s="753"/>
      <c r="DU141" s="753"/>
      <c r="DV141" s="753"/>
      <c r="DW141" s="753"/>
      <c r="DX141" s="753"/>
      <c r="DY141" s="753"/>
      <c r="DZ141" s="753"/>
      <c r="EA141" s="753"/>
      <c r="EB141" s="753"/>
      <c r="EC141" s="753"/>
      <c r="ED141" s="753"/>
      <c r="EE141" s="753"/>
      <c r="EF141" s="753"/>
      <c r="EG141" s="753"/>
      <c r="EH141" s="753"/>
      <c r="EI141" s="753"/>
      <c r="EJ141" s="753"/>
      <c r="EK141" s="753"/>
      <c r="EL141" s="753"/>
      <c r="EM141" s="753"/>
      <c r="EN141" s="753"/>
      <c r="EO141" s="753"/>
      <c r="EP141" s="753"/>
      <c r="EQ141" s="753"/>
      <c r="ER141" s="753"/>
      <c r="ES141" s="753"/>
      <c r="ET141" s="753"/>
      <c r="EU141" s="753"/>
      <c r="EV141" s="753"/>
      <c r="EW141" s="753"/>
      <c r="EX141" s="753"/>
      <c r="EY141" s="753"/>
      <c r="EZ141" s="753"/>
      <c r="FA141" s="753"/>
      <c r="FB141" s="753"/>
      <c r="FC141" s="753"/>
      <c r="FD141" s="753"/>
      <c r="FE141" s="753"/>
      <c r="FF141" s="753"/>
      <c r="FG141" s="753"/>
      <c r="FH141" s="753"/>
      <c r="FI141" s="753"/>
      <c r="FJ141" s="753"/>
      <c r="FK141" s="753"/>
      <c r="FL141" s="753"/>
      <c r="FM141" s="753"/>
      <c r="FN141" s="753"/>
      <c r="FO141" s="753"/>
      <c r="FP141" s="753"/>
      <c r="FQ141" s="753"/>
      <c r="FR141" s="753"/>
      <c r="FS141" s="753"/>
      <c r="FT141" s="753"/>
      <c r="FU141" s="753"/>
      <c r="FV141" s="753"/>
      <c r="FW141" s="753"/>
      <c r="FX141" s="753"/>
      <c r="FY141" s="753"/>
      <c r="FZ141" s="753"/>
      <c r="GA141" s="753"/>
      <c r="GB141" s="753"/>
      <c r="GC141" s="753"/>
      <c r="GD141" s="753"/>
      <c r="GE141" s="753"/>
      <c r="GF141" s="753"/>
      <c r="GG141" s="753"/>
      <c r="GH141" s="753"/>
      <c r="GI141" s="753"/>
      <c r="GJ141" s="753"/>
      <c r="GK141" s="753"/>
      <c r="GL141" s="753"/>
      <c r="GM141" s="753"/>
      <c r="GN141" s="753"/>
      <c r="GO141" s="753"/>
      <c r="GP141" s="753"/>
      <c r="GQ141" s="753"/>
      <c r="GR141" s="753"/>
      <c r="GS141" s="753"/>
      <c r="GT141" s="753"/>
      <c r="GU141" s="753"/>
      <c r="GV141" s="753"/>
      <c r="GW141" s="753"/>
      <c r="GX141" s="753"/>
      <c r="GY141" s="753"/>
      <c r="GZ141" s="753"/>
      <c r="HA141" s="753"/>
      <c r="HB141" s="753"/>
      <c r="HC141" s="753"/>
      <c r="HD141" s="753"/>
      <c r="HE141" s="753"/>
      <c r="HF141" s="753"/>
      <c r="HG141" s="753"/>
      <c r="HH141" s="753"/>
      <c r="HI141" s="753"/>
      <c r="HJ141" s="753"/>
      <c r="HK141" s="753"/>
      <c r="HL141" s="753"/>
      <c r="HM141" s="753"/>
      <c r="HN141" s="753"/>
      <c r="HO141" s="753"/>
      <c r="HP141" s="753"/>
      <c r="HQ141" s="753"/>
      <c r="HR141" s="753"/>
      <c r="HS141" s="753"/>
      <c r="HT141" s="753"/>
      <c r="HU141" s="753"/>
      <c r="HV141" s="753"/>
      <c r="HW141" s="753"/>
      <c r="HX141" s="753"/>
      <c r="HY141" s="753"/>
      <c r="HZ141" s="753"/>
      <c r="IA141" s="753"/>
      <c r="IB141" s="753"/>
      <c r="IC141" s="753"/>
      <c r="ID141" s="753"/>
      <c r="IE141" s="753"/>
    </row>
    <row r="142" spans="1:239" s="754" customFormat="1" ht="93">
      <c r="A142" s="651">
        <v>10</v>
      </c>
      <c r="B142" s="706" t="s">
        <v>8784</v>
      </c>
      <c r="C142" s="204"/>
      <c r="D142" s="204"/>
      <c r="E142" s="35">
        <f>+F142+J142+N142+R142</f>
        <v>6</v>
      </c>
      <c r="F142" s="220">
        <f>+G142+H142+I142</f>
        <v>6</v>
      </c>
      <c r="G142" s="760">
        <v>6</v>
      </c>
      <c r="H142" s="708"/>
      <c r="I142" s="708"/>
      <c r="J142" s="220"/>
      <c r="K142" s="707"/>
      <c r="L142" s="707"/>
      <c r="M142" s="707"/>
      <c r="N142" s="220"/>
      <c r="O142" s="708"/>
      <c r="P142" s="708"/>
      <c r="Q142" s="708"/>
      <c r="R142" s="220">
        <f>+S142+T142+U142</f>
        <v>0</v>
      </c>
      <c r="S142" s="708"/>
      <c r="T142" s="708"/>
      <c r="U142" s="867"/>
      <c r="V142" s="753"/>
      <c r="W142" s="753"/>
      <c r="X142" s="753"/>
      <c r="Y142" s="753"/>
      <c r="Z142" s="753"/>
      <c r="AA142" s="753"/>
      <c r="AB142" s="753"/>
      <c r="AC142" s="753"/>
      <c r="AD142" s="753"/>
      <c r="AE142" s="753"/>
      <c r="AF142" s="753"/>
      <c r="AG142" s="753"/>
      <c r="AH142" s="753"/>
      <c r="AI142" s="753"/>
      <c r="AJ142" s="753"/>
      <c r="AK142" s="753"/>
      <c r="AL142" s="753"/>
      <c r="AM142" s="753"/>
      <c r="AN142" s="753"/>
      <c r="AO142" s="753"/>
      <c r="AP142" s="753"/>
      <c r="AQ142" s="753"/>
      <c r="AR142" s="753"/>
      <c r="AS142" s="753"/>
      <c r="AT142" s="753"/>
      <c r="AU142" s="753"/>
      <c r="AV142" s="753"/>
      <c r="AW142" s="753"/>
      <c r="AX142" s="753"/>
      <c r="AY142" s="753"/>
      <c r="AZ142" s="753"/>
      <c r="BA142" s="753"/>
      <c r="BB142" s="753"/>
      <c r="BC142" s="753"/>
      <c r="BD142" s="753"/>
      <c r="BE142" s="753"/>
      <c r="BF142" s="753"/>
      <c r="BG142" s="753"/>
      <c r="BH142" s="753"/>
      <c r="BI142" s="753"/>
      <c r="BJ142" s="753"/>
      <c r="BK142" s="753"/>
      <c r="BL142" s="753"/>
      <c r="BM142" s="753"/>
      <c r="BN142" s="753"/>
      <c r="BO142" s="753"/>
      <c r="BP142" s="753"/>
      <c r="BQ142" s="753"/>
      <c r="BR142" s="753"/>
      <c r="BS142" s="753"/>
      <c r="BT142" s="753"/>
      <c r="BU142" s="753"/>
      <c r="BV142" s="753"/>
      <c r="BW142" s="753"/>
      <c r="BX142" s="753"/>
      <c r="BY142" s="753"/>
      <c r="BZ142" s="753"/>
      <c r="CA142" s="753"/>
      <c r="CB142" s="753"/>
      <c r="CC142" s="753"/>
      <c r="CD142" s="753"/>
      <c r="CE142" s="753"/>
      <c r="CF142" s="753"/>
      <c r="CG142" s="753"/>
      <c r="CH142" s="753"/>
      <c r="CI142" s="753"/>
      <c r="CJ142" s="753"/>
      <c r="CK142" s="753"/>
      <c r="CL142" s="753"/>
      <c r="CM142" s="753"/>
      <c r="CN142" s="753"/>
      <c r="CO142" s="753"/>
      <c r="CP142" s="753"/>
      <c r="CQ142" s="753"/>
      <c r="CR142" s="753"/>
      <c r="CS142" s="753"/>
      <c r="CT142" s="753"/>
      <c r="CU142" s="753"/>
      <c r="CV142" s="753"/>
      <c r="CW142" s="753"/>
      <c r="CX142" s="753"/>
      <c r="CY142" s="753"/>
      <c r="CZ142" s="753"/>
      <c r="DA142" s="753"/>
      <c r="DB142" s="753"/>
      <c r="DC142" s="753"/>
      <c r="DD142" s="753"/>
      <c r="DE142" s="753"/>
      <c r="DF142" s="753"/>
      <c r="DG142" s="753"/>
      <c r="DH142" s="753"/>
      <c r="DI142" s="753"/>
      <c r="DJ142" s="753"/>
      <c r="DK142" s="753"/>
      <c r="DL142" s="753"/>
      <c r="DM142" s="753"/>
      <c r="DN142" s="753"/>
      <c r="DO142" s="753"/>
      <c r="DP142" s="753"/>
      <c r="DQ142" s="753"/>
      <c r="DR142" s="753"/>
      <c r="DS142" s="753"/>
      <c r="DT142" s="753"/>
      <c r="DU142" s="753"/>
      <c r="DV142" s="753"/>
      <c r="DW142" s="753"/>
      <c r="DX142" s="753"/>
      <c r="DY142" s="753"/>
      <c r="DZ142" s="753"/>
      <c r="EA142" s="753"/>
      <c r="EB142" s="753"/>
      <c r="EC142" s="753"/>
      <c r="ED142" s="753"/>
      <c r="EE142" s="753"/>
      <c r="EF142" s="753"/>
      <c r="EG142" s="753"/>
      <c r="EH142" s="753"/>
      <c r="EI142" s="753"/>
      <c r="EJ142" s="753"/>
      <c r="EK142" s="753"/>
      <c r="EL142" s="753"/>
      <c r="EM142" s="753"/>
      <c r="EN142" s="753"/>
      <c r="EO142" s="753"/>
      <c r="EP142" s="753"/>
      <c r="EQ142" s="753"/>
      <c r="ER142" s="753"/>
      <c r="ES142" s="753"/>
      <c r="ET142" s="753"/>
      <c r="EU142" s="753"/>
      <c r="EV142" s="753"/>
      <c r="EW142" s="753"/>
      <c r="EX142" s="753"/>
      <c r="EY142" s="753"/>
      <c r="EZ142" s="753"/>
      <c r="FA142" s="753"/>
      <c r="FB142" s="753"/>
      <c r="FC142" s="753"/>
      <c r="FD142" s="753"/>
      <c r="FE142" s="753"/>
      <c r="FF142" s="753"/>
      <c r="FG142" s="753"/>
      <c r="FH142" s="753"/>
      <c r="FI142" s="753"/>
      <c r="FJ142" s="753"/>
      <c r="FK142" s="753"/>
      <c r="FL142" s="753"/>
      <c r="FM142" s="753"/>
      <c r="FN142" s="753"/>
      <c r="FO142" s="753"/>
      <c r="FP142" s="753"/>
      <c r="FQ142" s="753"/>
      <c r="FR142" s="753"/>
      <c r="FS142" s="753"/>
      <c r="FT142" s="753"/>
      <c r="FU142" s="753"/>
      <c r="FV142" s="753"/>
      <c r="FW142" s="753"/>
      <c r="FX142" s="753"/>
      <c r="FY142" s="753"/>
      <c r="FZ142" s="753"/>
      <c r="GA142" s="753"/>
      <c r="GB142" s="753"/>
      <c r="GC142" s="753"/>
      <c r="GD142" s="753"/>
      <c r="GE142" s="753"/>
      <c r="GF142" s="753"/>
      <c r="GG142" s="753"/>
      <c r="GH142" s="753"/>
      <c r="GI142" s="753"/>
      <c r="GJ142" s="753"/>
      <c r="GK142" s="753"/>
      <c r="GL142" s="753"/>
      <c r="GM142" s="753"/>
      <c r="GN142" s="753"/>
      <c r="GO142" s="753"/>
      <c r="GP142" s="753"/>
      <c r="GQ142" s="753"/>
      <c r="GR142" s="753"/>
      <c r="GS142" s="753"/>
      <c r="GT142" s="753"/>
      <c r="GU142" s="753"/>
      <c r="GV142" s="753"/>
      <c r="GW142" s="753"/>
      <c r="GX142" s="753"/>
      <c r="GY142" s="753"/>
      <c r="GZ142" s="753"/>
      <c r="HA142" s="753"/>
      <c r="HB142" s="753"/>
      <c r="HC142" s="753"/>
      <c r="HD142" s="753"/>
      <c r="HE142" s="753"/>
      <c r="HF142" s="753"/>
      <c r="HG142" s="753"/>
      <c r="HH142" s="753"/>
      <c r="HI142" s="753"/>
      <c r="HJ142" s="753"/>
      <c r="HK142" s="753"/>
      <c r="HL142" s="753"/>
      <c r="HM142" s="753"/>
      <c r="HN142" s="753"/>
      <c r="HO142" s="753"/>
      <c r="HP142" s="753"/>
      <c r="HQ142" s="753"/>
      <c r="HR142" s="753"/>
      <c r="HS142" s="753"/>
      <c r="HT142" s="753"/>
      <c r="HU142" s="753"/>
      <c r="HV142" s="753"/>
      <c r="HW142" s="753"/>
      <c r="HX142" s="753"/>
      <c r="HY142" s="753"/>
      <c r="HZ142" s="753"/>
      <c r="IA142" s="753"/>
      <c r="IB142" s="753"/>
      <c r="IC142" s="753"/>
      <c r="ID142" s="753"/>
      <c r="IE142" s="753"/>
    </row>
    <row r="143" spans="1:239" s="754" customFormat="1" ht="93">
      <c r="A143" s="651">
        <v>11</v>
      </c>
      <c r="B143" s="759" t="s">
        <v>8785</v>
      </c>
      <c r="C143" s="120"/>
      <c r="D143" s="120"/>
      <c r="E143" s="35">
        <f>+F143+J143+N143+R143</f>
        <v>6</v>
      </c>
      <c r="F143" s="220">
        <f>+G143+H143+I143</f>
        <v>6</v>
      </c>
      <c r="G143" s="760">
        <v>6</v>
      </c>
      <c r="H143" s="708"/>
      <c r="I143" s="708"/>
      <c r="J143" s="220"/>
      <c r="K143" s="707"/>
      <c r="L143" s="707"/>
      <c r="M143" s="707"/>
      <c r="N143" s="220"/>
      <c r="O143" s="708"/>
      <c r="P143" s="708"/>
      <c r="Q143" s="708"/>
      <c r="R143" s="220">
        <f>+S143+T143+U143</f>
        <v>0</v>
      </c>
      <c r="S143" s="708"/>
      <c r="T143" s="708"/>
      <c r="U143" s="867"/>
      <c r="V143" s="753"/>
      <c r="W143" s="753"/>
      <c r="X143" s="753"/>
      <c r="Y143" s="753"/>
      <c r="Z143" s="753"/>
      <c r="AA143" s="753"/>
      <c r="AB143" s="753"/>
      <c r="AC143" s="753"/>
      <c r="AD143" s="753"/>
      <c r="AE143" s="753"/>
      <c r="AF143" s="753"/>
      <c r="AG143" s="753"/>
      <c r="AH143" s="753"/>
      <c r="AI143" s="753"/>
      <c r="AJ143" s="753"/>
      <c r="AK143" s="753"/>
      <c r="AL143" s="753"/>
      <c r="AM143" s="753"/>
      <c r="AN143" s="753"/>
      <c r="AO143" s="753"/>
      <c r="AP143" s="753"/>
      <c r="AQ143" s="753"/>
      <c r="AR143" s="753"/>
      <c r="AS143" s="753"/>
      <c r="AT143" s="753"/>
      <c r="AU143" s="753"/>
      <c r="AV143" s="753"/>
      <c r="AW143" s="753"/>
      <c r="AX143" s="753"/>
      <c r="AY143" s="753"/>
      <c r="AZ143" s="753"/>
      <c r="BA143" s="753"/>
      <c r="BB143" s="753"/>
      <c r="BC143" s="753"/>
      <c r="BD143" s="753"/>
      <c r="BE143" s="753"/>
      <c r="BF143" s="753"/>
      <c r="BG143" s="753"/>
      <c r="BH143" s="753"/>
      <c r="BI143" s="753"/>
      <c r="BJ143" s="753"/>
      <c r="BK143" s="753"/>
      <c r="BL143" s="753"/>
      <c r="BM143" s="753"/>
      <c r="BN143" s="753"/>
      <c r="BO143" s="753"/>
      <c r="BP143" s="753"/>
      <c r="BQ143" s="753"/>
      <c r="BR143" s="753"/>
      <c r="BS143" s="753"/>
      <c r="BT143" s="753"/>
      <c r="BU143" s="753"/>
      <c r="BV143" s="753"/>
      <c r="BW143" s="753"/>
      <c r="BX143" s="753"/>
      <c r="BY143" s="753"/>
      <c r="BZ143" s="753"/>
      <c r="CA143" s="753"/>
      <c r="CB143" s="753"/>
      <c r="CC143" s="753"/>
      <c r="CD143" s="753"/>
      <c r="CE143" s="753"/>
      <c r="CF143" s="753"/>
      <c r="CG143" s="753"/>
      <c r="CH143" s="753"/>
      <c r="CI143" s="753"/>
      <c r="CJ143" s="753"/>
      <c r="CK143" s="753"/>
      <c r="CL143" s="753"/>
      <c r="CM143" s="753"/>
      <c r="CN143" s="753"/>
      <c r="CO143" s="753"/>
      <c r="CP143" s="753"/>
      <c r="CQ143" s="753"/>
      <c r="CR143" s="753"/>
      <c r="CS143" s="753"/>
      <c r="CT143" s="753"/>
      <c r="CU143" s="753"/>
      <c r="CV143" s="753"/>
      <c r="CW143" s="753"/>
      <c r="CX143" s="753"/>
      <c r="CY143" s="753"/>
      <c r="CZ143" s="753"/>
      <c r="DA143" s="753"/>
      <c r="DB143" s="753"/>
      <c r="DC143" s="753"/>
      <c r="DD143" s="753"/>
      <c r="DE143" s="753"/>
      <c r="DF143" s="753"/>
      <c r="DG143" s="753"/>
      <c r="DH143" s="753"/>
      <c r="DI143" s="753"/>
      <c r="DJ143" s="753"/>
      <c r="DK143" s="753"/>
      <c r="DL143" s="753"/>
      <c r="DM143" s="753"/>
      <c r="DN143" s="753"/>
      <c r="DO143" s="753"/>
      <c r="DP143" s="753"/>
      <c r="DQ143" s="753"/>
      <c r="DR143" s="753"/>
      <c r="DS143" s="753"/>
      <c r="DT143" s="753"/>
      <c r="DU143" s="753"/>
      <c r="DV143" s="753"/>
      <c r="DW143" s="753"/>
      <c r="DX143" s="753"/>
      <c r="DY143" s="753"/>
      <c r="DZ143" s="753"/>
      <c r="EA143" s="753"/>
      <c r="EB143" s="753"/>
      <c r="EC143" s="753"/>
      <c r="ED143" s="753"/>
      <c r="EE143" s="753"/>
      <c r="EF143" s="753"/>
      <c r="EG143" s="753"/>
      <c r="EH143" s="753"/>
      <c r="EI143" s="753"/>
      <c r="EJ143" s="753"/>
      <c r="EK143" s="753"/>
      <c r="EL143" s="753"/>
      <c r="EM143" s="753"/>
      <c r="EN143" s="753"/>
      <c r="EO143" s="753"/>
      <c r="EP143" s="753"/>
      <c r="EQ143" s="753"/>
      <c r="ER143" s="753"/>
      <c r="ES143" s="753"/>
      <c r="ET143" s="753"/>
      <c r="EU143" s="753"/>
      <c r="EV143" s="753"/>
      <c r="EW143" s="753"/>
      <c r="EX143" s="753"/>
      <c r="EY143" s="753"/>
      <c r="EZ143" s="753"/>
      <c r="FA143" s="753"/>
      <c r="FB143" s="753"/>
      <c r="FC143" s="753"/>
      <c r="FD143" s="753"/>
      <c r="FE143" s="753"/>
      <c r="FF143" s="753"/>
      <c r="FG143" s="753"/>
      <c r="FH143" s="753"/>
      <c r="FI143" s="753"/>
      <c r="FJ143" s="753"/>
      <c r="FK143" s="753"/>
      <c r="FL143" s="753"/>
      <c r="FM143" s="753"/>
      <c r="FN143" s="753"/>
      <c r="FO143" s="753"/>
      <c r="FP143" s="753"/>
      <c r="FQ143" s="753"/>
      <c r="FR143" s="753"/>
      <c r="FS143" s="753"/>
      <c r="FT143" s="753"/>
      <c r="FU143" s="753"/>
      <c r="FV143" s="753"/>
      <c r="FW143" s="753"/>
      <c r="FX143" s="753"/>
      <c r="FY143" s="753"/>
      <c r="FZ143" s="753"/>
      <c r="GA143" s="753"/>
      <c r="GB143" s="753"/>
      <c r="GC143" s="753"/>
      <c r="GD143" s="753"/>
      <c r="GE143" s="753"/>
      <c r="GF143" s="753"/>
      <c r="GG143" s="753"/>
      <c r="GH143" s="753"/>
      <c r="GI143" s="753"/>
      <c r="GJ143" s="753"/>
      <c r="GK143" s="753"/>
      <c r="GL143" s="753"/>
      <c r="GM143" s="753"/>
      <c r="GN143" s="753"/>
      <c r="GO143" s="753"/>
      <c r="GP143" s="753"/>
      <c r="GQ143" s="753"/>
      <c r="GR143" s="753"/>
      <c r="GS143" s="753"/>
      <c r="GT143" s="753"/>
      <c r="GU143" s="753"/>
      <c r="GV143" s="753"/>
      <c r="GW143" s="753"/>
      <c r="GX143" s="753"/>
      <c r="GY143" s="753"/>
      <c r="GZ143" s="753"/>
      <c r="HA143" s="753"/>
      <c r="HB143" s="753"/>
      <c r="HC143" s="753"/>
      <c r="HD143" s="753"/>
      <c r="HE143" s="753"/>
      <c r="HF143" s="753"/>
      <c r="HG143" s="753"/>
      <c r="HH143" s="753"/>
      <c r="HI143" s="753"/>
      <c r="HJ143" s="753"/>
      <c r="HK143" s="753"/>
      <c r="HL143" s="753"/>
      <c r="HM143" s="753"/>
      <c r="HN143" s="753"/>
      <c r="HO143" s="753"/>
      <c r="HP143" s="753"/>
      <c r="HQ143" s="753"/>
      <c r="HR143" s="753"/>
      <c r="HS143" s="753"/>
      <c r="HT143" s="753"/>
      <c r="HU143" s="753"/>
      <c r="HV143" s="753"/>
      <c r="HW143" s="753"/>
      <c r="HX143" s="753"/>
      <c r="HY143" s="753"/>
      <c r="HZ143" s="753"/>
      <c r="IA143" s="753"/>
      <c r="IB143" s="753"/>
      <c r="IC143" s="753"/>
      <c r="ID143" s="753"/>
      <c r="IE143" s="753"/>
    </row>
    <row r="144" spans="1:239" s="754" customFormat="1" ht="93.75" thickBot="1">
      <c r="A144" s="651">
        <v>12</v>
      </c>
      <c r="B144" s="706" t="s">
        <v>8786</v>
      </c>
      <c r="C144" s="204"/>
      <c r="D144" s="204"/>
      <c r="E144" s="35">
        <f>+F144+J144+N144+R144</f>
        <v>6</v>
      </c>
      <c r="F144" s="220">
        <f>+G144+H144+I144</f>
        <v>6</v>
      </c>
      <c r="G144" s="760">
        <v>6</v>
      </c>
      <c r="H144" s="708"/>
      <c r="I144" s="708"/>
      <c r="J144" s="220"/>
      <c r="K144" s="707"/>
      <c r="L144" s="707"/>
      <c r="M144" s="707"/>
      <c r="N144" s="220"/>
      <c r="O144" s="708"/>
      <c r="P144" s="708"/>
      <c r="Q144" s="708"/>
      <c r="R144" s="220">
        <f>+S144+T144+U144</f>
        <v>0</v>
      </c>
      <c r="S144" s="708"/>
      <c r="T144" s="708"/>
      <c r="U144" s="867"/>
      <c r="V144" s="753"/>
      <c r="W144" s="753"/>
      <c r="X144" s="753"/>
      <c r="Y144" s="753"/>
      <c r="Z144" s="753"/>
      <c r="AA144" s="753"/>
      <c r="AB144" s="753"/>
      <c r="AC144" s="753"/>
      <c r="AD144" s="753"/>
      <c r="AE144" s="753"/>
      <c r="AF144" s="753"/>
      <c r="AG144" s="753"/>
      <c r="AH144" s="753"/>
      <c r="AI144" s="753"/>
      <c r="AJ144" s="753"/>
      <c r="AK144" s="753"/>
      <c r="AL144" s="753"/>
      <c r="AM144" s="753"/>
      <c r="AN144" s="753"/>
      <c r="AO144" s="753"/>
      <c r="AP144" s="753"/>
      <c r="AQ144" s="753"/>
      <c r="AR144" s="753"/>
      <c r="AS144" s="753"/>
      <c r="AT144" s="753"/>
      <c r="AU144" s="753"/>
      <c r="AV144" s="753"/>
      <c r="AW144" s="753"/>
      <c r="AX144" s="753"/>
      <c r="AY144" s="753"/>
      <c r="AZ144" s="753"/>
      <c r="BA144" s="753"/>
      <c r="BB144" s="753"/>
      <c r="BC144" s="753"/>
      <c r="BD144" s="753"/>
      <c r="BE144" s="753"/>
      <c r="BF144" s="753"/>
      <c r="BG144" s="753"/>
      <c r="BH144" s="753"/>
      <c r="BI144" s="753"/>
      <c r="BJ144" s="753"/>
      <c r="BK144" s="753"/>
      <c r="BL144" s="753"/>
      <c r="BM144" s="753"/>
      <c r="BN144" s="753"/>
      <c r="BO144" s="753"/>
      <c r="BP144" s="753"/>
      <c r="BQ144" s="753"/>
      <c r="BR144" s="753"/>
      <c r="BS144" s="753"/>
      <c r="BT144" s="753"/>
      <c r="BU144" s="753"/>
      <c r="BV144" s="753"/>
      <c r="BW144" s="753"/>
      <c r="BX144" s="753"/>
      <c r="BY144" s="753"/>
      <c r="BZ144" s="753"/>
      <c r="CA144" s="753"/>
      <c r="CB144" s="753"/>
      <c r="CC144" s="753"/>
      <c r="CD144" s="753"/>
      <c r="CE144" s="753"/>
      <c r="CF144" s="753"/>
      <c r="CG144" s="753"/>
      <c r="CH144" s="753"/>
      <c r="CI144" s="753"/>
      <c r="CJ144" s="753"/>
      <c r="CK144" s="753"/>
      <c r="CL144" s="753"/>
      <c r="CM144" s="753"/>
      <c r="CN144" s="753"/>
      <c r="CO144" s="753"/>
      <c r="CP144" s="753"/>
      <c r="CQ144" s="753"/>
      <c r="CR144" s="753"/>
      <c r="CS144" s="753"/>
      <c r="CT144" s="753"/>
      <c r="CU144" s="753"/>
      <c r="CV144" s="753"/>
      <c r="CW144" s="753"/>
      <c r="CX144" s="753"/>
      <c r="CY144" s="753"/>
      <c r="CZ144" s="753"/>
      <c r="DA144" s="753"/>
      <c r="DB144" s="753"/>
      <c r="DC144" s="753"/>
      <c r="DD144" s="753"/>
      <c r="DE144" s="753"/>
      <c r="DF144" s="753"/>
      <c r="DG144" s="753"/>
      <c r="DH144" s="753"/>
      <c r="DI144" s="753"/>
      <c r="DJ144" s="753"/>
      <c r="DK144" s="753"/>
      <c r="DL144" s="753"/>
      <c r="DM144" s="753"/>
      <c r="DN144" s="753"/>
      <c r="DO144" s="753"/>
      <c r="DP144" s="753"/>
      <c r="DQ144" s="753"/>
      <c r="DR144" s="753"/>
      <c r="DS144" s="753"/>
      <c r="DT144" s="753"/>
      <c r="DU144" s="753"/>
      <c r="DV144" s="753"/>
      <c r="DW144" s="753"/>
      <c r="DX144" s="753"/>
      <c r="DY144" s="753"/>
      <c r="DZ144" s="753"/>
      <c r="EA144" s="753"/>
      <c r="EB144" s="753"/>
      <c r="EC144" s="753"/>
      <c r="ED144" s="753"/>
      <c r="EE144" s="753"/>
      <c r="EF144" s="753"/>
      <c r="EG144" s="753"/>
      <c r="EH144" s="753"/>
      <c r="EI144" s="753"/>
      <c r="EJ144" s="753"/>
      <c r="EK144" s="753"/>
      <c r="EL144" s="753"/>
      <c r="EM144" s="753"/>
      <c r="EN144" s="753"/>
      <c r="EO144" s="753"/>
      <c r="EP144" s="753"/>
      <c r="EQ144" s="753"/>
      <c r="ER144" s="753"/>
      <c r="ES144" s="753"/>
      <c r="ET144" s="753"/>
      <c r="EU144" s="753"/>
      <c r="EV144" s="753"/>
      <c r="EW144" s="753"/>
      <c r="EX144" s="753"/>
      <c r="EY144" s="753"/>
      <c r="EZ144" s="753"/>
      <c r="FA144" s="753"/>
      <c r="FB144" s="753"/>
      <c r="FC144" s="753"/>
      <c r="FD144" s="753"/>
      <c r="FE144" s="753"/>
      <c r="FF144" s="753"/>
      <c r="FG144" s="753"/>
      <c r="FH144" s="753"/>
      <c r="FI144" s="753"/>
      <c r="FJ144" s="753"/>
      <c r="FK144" s="753"/>
      <c r="FL144" s="753"/>
      <c r="FM144" s="753"/>
      <c r="FN144" s="753"/>
      <c r="FO144" s="753"/>
      <c r="FP144" s="753"/>
      <c r="FQ144" s="753"/>
      <c r="FR144" s="753"/>
      <c r="FS144" s="753"/>
      <c r="FT144" s="753"/>
      <c r="FU144" s="753"/>
      <c r="FV144" s="753"/>
      <c r="FW144" s="753"/>
      <c r="FX144" s="753"/>
      <c r="FY144" s="753"/>
      <c r="FZ144" s="753"/>
      <c r="GA144" s="753"/>
      <c r="GB144" s="753"/>
      <c r="GC144" s="753"/>
      <c r="GD144" s="753"/>
      <c r="GE144" s="753"/>
      <c r="GF144" s="753"/>
      <c r="GG144" s="753"/>
      <c r="GH144" s="753"/>
      <c r="GI144" s="753"/>
      <c r="GJ144" s="753"/>
      <c r="GK144" s="753"/>
      <c r="GL144" s="753"/>
      <c r="GM144" s="753"/>
      <c r="GN144" s="753"/>
      <c r="GO144" s="753"/>
      <c r="GP144" s="753"/>
      <c r="GQ144" s="753"/>
      <c r="GR144" s="753"/>
      <c r="GS144" s="753"/>
      <c r="GT144" s="753"/>
      <c r="GU144" s="753"/>
      <c r="GV144" s="753"/>
      <c r="GW144" s="753"/>
      <c r="GX144" s="753"/>
      <c r="GY144" s="753"/>
      <c r="GZ144" s="753"/>
      <c r="HA144" s="753"/>
      <c r="HB144" s="753"/>
      <c r="HC144" s="753"/>
      <c r="HD144" s="753"/>
      <c r="HE144" s="753"/>
      <c r="HF144" s="753"/>
      <c r="HG144" s="753"/>
      <c r="HH144" s="753"/>
      <c r="HI144" s="753"/>
      <c r="HJ144" s="753"/>
      <c r="HK144" s="753"/>
      <c r="HL144" s="753"/>
      <c r="HM144" s="753"/>
      <c r="HN144" s="753"/>
      <c r="HO144" s="753"/>
      <c r="HP144" s="753"/>
      <c r="HQ144" s="753"/>
      <c r="HR144" s="753"/>
      <c r="HS144" s="753"/>
      <c r="HT144" s="753"/>
      <c r="HU144" s="753"/>
      <c r="HV144" s="753"/>
      <c r="HW144" s="753"/>
      <c r="HX144" s="753"/>
      <c r="HY144" s="753"/>
      <c r="HZ144" s="753"/>
      <c r="IA144" s="753"/>
      <c r="IB144" s="753"/>
      <c r="IC144" s="753"/>
      <c r="ID144" s="753"/>
      <c r="IE144" s="753"/>
    </row>
    <row r="145" spans="1:21" ht="24" thickBot="1">
      <c r="A145" s="892" t="s">
        <v>8787</v>
      </c>
      <c r="B145" s="893"/>
      <c r="C145" s="893"/>
      <c r="D145" s="893"/>
      <c r="E145" s="893"/>
      <c r="F145" s="893"/>
      <c r="G145" s="893"/>
      <c r="H145" s="893"/>
      <c r="I145" s="893"/>
      <c r="J145" s="893"/>
      <c r="K145" s="893"/>
      <c r="L145" s="893"/>
      <c r="M145" s="893"/>
      <c r="N145" s="893"/>
      <c r="O145" s="893"/>
      <c r="P145" s="893"/>
      <c r="Q145" s="893"/>
      <c r="R145" s="893"/>
      <c r="S145" s="893"/>
      <c r="T145" s="893"/>
      <c r="U145" s="1029"/>
    </row>
    <row r="146" spans="1:21" s="7" customFormat="1" ht="47.25" thickBot="1">
      <c r="A146" s="761">
        <v>1</v>
      </c>
      <c r="B146" s="762" t="s">
        <v>8771</v>
      </c>
      <c r="C146" s="763"/>
      <c r="D146" s="763"/>
      <c r="E146" s="764">
        <f>+F146+J146+N146+R146</f>
        <v>6</v>
      </c>
      <c r="F146" s="765">
        <f>+G146+H146+I146</f>
        <v>0</v>
      </c>
      <c r="G146" s="565"/>
      <c r="H146" s="565"/>
      <c r="I146" s="565"/>
      <c r="J146" s="766">
        <f>+K146+L146+M146</f>
        <v>6</v>
      </c>
      <c r="K146" s="564">
        <v>3</v>
      </c>
      <c r="L146" s="564">
        <v>3</v>
      </c>
      <c r="M146" s="565"/>
      <c r="N146" s="765">
        <f>+O146+P146+Q146</f>
        <v>0</v>
      </c>
      <c r="O146" s="767"/>
      <c r="P146" s="565"/>
      <c r="Q146" s="565"/>
      <c r="R146" s="765">
        <f>+S146+T146+U146</f>
        <v>0</v>
      </c>
      <c r="S146" s="767"/>
      <c r="T146" s="565"/>
      <c r="U146" s="566"/>
    </row>
    <row r="147" spans="1:21" ht="24" thickBot="1">
      <c r="A147" s="892" t="s">
        <v>8788</v>
      </c>
      <c r="B147" s="893"/>
      <c r="C147" s="893"/>
      <c r="D147" s="893"/>
      <c r="E147" s="893"/>
      <c r="F147" s="893"/>
      <c r="G147" s="893"/>
      <c r="H147" s="893"/>
      <c r="I147" s="893"/>
      <c r="J147" s="893"/>
      <c r="K147" s="893"/>
      <c r="L147" s="893"/>
      <c r="M147" s="893"/>
      <c r="N147" s="893"/>
      <c r="O147" s="893"/>
      <c r="P147" s="893"/>
      <c r="Q147" s="893"/>
      <c r="R147" s="893"/>
      <c r="S147" s="893"/>
      <c r="T147" s="893"/>
      <c r="U147" s="1029"/>
    </row>
    <row r="148" spans="1:21" s="26" customFormat="1">
      <c r="A148" s="868"/>
      <c r="B148" s="900" t="s">
        <v>8789</v>
      </c>
      <c r="C148" s="901"/>
      <c r="D148" s="901"/>
      <c r="E148" s="901"/>
      <c r="F148" s="901"/>
      <c r="G148" s="901"/>
      <c r="H148" s="901"/>
      <c r="I148" s="901"/>
      <c r="J148" s="901"/>
      <c r="K148" s="901"/>
      <c r="L148" s="901"/>
      <c r="M148" s="901"/>
      <c r="N148" s="901"/>
      <c r="O148" s="901"/>
      <c r="P148" s="901"/>
      <c r="Q148" s="901"/>
      <c r="R148" s="901"/>
      <c r="S148" s="901"/>
      <c r="T148" s="901"/>
      <c r="U148" s="1027"/>
    </row>
    <row r="149" spans="1:21" s="7" customFormat="1">
      <c r="A149" s="651">
        <v>1</v>
      </c>
      <c r="B149" s="210" t="s">
        <v>8790</v>
      </c>
      <c r="C149" s="32"/>
      <c r="D149" s="654" t="s">
        <v>1808</v>
      </c>
      <c r="E149" s="546">
        <f>+F149+J149+N149+R149</f>
        <v>2</v>
      </c>
      <c r="F149" s="196">
        <f t="shared" ref="F149:F161" si="33">+G149+H149+I149</f>
        <v>2</v>
      </c>
      <c r="G149" s="180"/>
      <c r="H149" s="180"/>
      <c r="I149" s="187">
        <v>2</v>
      </c>
      <c r="J149" s="195">
        <f t="shared" ref="J149:J161" si="34">+K149+L149+M149</f>
        <v>0</v>
      </c>
      <c r="K149" s="180"/>
      <c r="L149" s="180"/>
      <c r="M149" s="180"/>
      <c r="N149" s="195">
        <f t="shared" ref="N149:N160" si="35">+O149+P149+Q149</f>
        <v>0</v>
      </c>
      <c r="O149" s="154"/>
      <c r="P149" s="180"/>
      <c r="Q149" s="187"/>
      <c r="R149" s="195">
        <f t="shared" ref="R149:R160" si="36">+S149+T149+U149</f>
        <v>0</v>
      </c>
      <c r="S149" s="154"/>
      <c r="T149" s="180"/>
      <c r="U149" s="655"/>
    </row>
    <row r="150" spans="1:21" s="7" customFormat="1">
      <c r="A150" s="651">
        <v>2</v>
      </c>
      <c r="B150" s="210" t="s">
        <v>8791</v>
      </c>
      <c r="C150" s="32"/>
      <c r="D150" s="654" t="s">
        <v>1808</v>
      </c>
      <c r="E150" s="546">
        <f t="shared" ref="E150:E161" si="37">F150+J150+N150+R150</f>
        <v>1</v>
      </c>
      <c r="F150" s="195">
        <f t="shared" si="33"/>
        <v>1</v>
      </c>
      <c r="G150" s="180"/>
      <c r="H150" s="180"/>
      <c r="I150" s="187">
        <v>1</v>
      </c>
      <c r="J150" s="195">
        <f t="shared" si="34"/>
        <v>0</v>
      </c>
      <c r="K150" s="180"/>
      <c r="L150" s="180"/>
      <c r="M150" s="180"/>
      <c r="N150" s="195">
        <f t="shared" si="35"/>
        <v>0</v>
      </c>
      <c r="O150" s="154"/>
      <c r="P150" s="180"/>
      <c r="Q150" s="187"/>
      <c r="R150" s="195">
        <f t="shared" si="36"/>
        <v>0</v>
      </c>
      <c r="S150" s="154"/>
      <c r="T150" s="180"/>
      <c r="U150" s="655"/>
    </row>
    <row r="151" spans="1:21" s="7" customFormat="1">
      <c r="A151" s="651">
        <v>3</v>
      </c>
      <c r="B151" s="210" t="s">
        <v>8792</v>
      </c>
      <c r="C151" s="32"/>
      <c r="D151" s="654" t="s">
        <v>1808</v>
      </c>
      <c r="E151" s="546">
        <f t="shared" si="37"/>
        <v>2</v>
      </c>
      <c r="F151" s="195">
        <f t="shared" si="33"/>
        <v>1</v>
      </c>
      <c r="G151" s="180"/>
      <c r="H151" s="180"/>
      <c r="I151" s="187">
        <v>1</v>
      </c>
      <c r="J151" s="195">
        <f t="shared" si="34"/>
        <v>0</v>
      </c>
      <c r="K151" s="180"/>
      <c r="L151" s="180"/>
      <c r="M151" s="180"/>
      <c r="N151" s="195">
        <f t="shared" si="35"/>
        <v>1</v>
      </c>
      <c r="O151" s="154"/>
      <c r="P151" s="180"/>
      <c r="Q151" s="187">
        <v>1</v>
      </c>
      <c r="R151" s="195">
        <f t="shared" si="36"/>
        <v>0</v>
      </c>
      <c r="S151" s="154"/>
      <c r="T151" s="180"/>
      <c r="U151" s="655"/>
    </row>
    <row r="152" spans="1:21" s="373" customFormat="1">
      <c r="A152" s="651">
        <v>4</v>
      </c>
      <c r="B152" s="210" t="s">
        <v>8793</v>
      </c>
      <c r="C152" s="32"/>
      <c r="D152" s="654" t="s">
        <v>1808</v>
      </c>
      <c r="E152" s="546">
        <f t="shared" si="37"/>
        <v>1</v>
      </c>
      <c r="F152" s="195">
        <f t="shared" si="33"/>
        <v>1</v>
      </c>
      <c r="G152" s="180"/>
      <c r="H152" s="180"/>
      <c r="I152" s="187">
        <v>1</v>
      </c>
      <c r="J152" s="195">
        <f t="shared" si="34"/>
        <v>0</v>
      </c>
      <c r="K152" s="180"/>
      <c r="L152" s="180"/>
      <c r="M152" s="180"/>
      <c r="N152" s="195">
        <f t="shared" si="35"/>
        <v>0</v>
      </c>
      <c r="O152" s="154"/>
      <c r="P152" s="180"/>
      <c r="Q152" s="187"/>
      <c r="R152" s="195">
        <f t="shared" si="36"/>
        <v>0</v>
      </c>
      <c r="S152" s="154"/>
      <c r="T152" s="180"/>
      <c r="U152" s="655"/>
    </row>
    <row r="153" spans="1:21" s="373" customFormat="1">
      <c r="A153" s="651">
        <v>5</v>
      </c>
      <c r="B153" s="210" t="s">
        <v>8794</v>
      </c>
      <c r="C153" s="32"/>
      <c r="D153" s="654" t="s">
        <v>1808</v>
      </c>
      <c r="E153" s="546">
        <f t="shared" si="37"/>
        <v>3</v>
      </c>
      <c r="F153" s="195">
        <f t="shared" si="33"/>
        <v>3</v>
      </c>
      <c r="G153" s="180"/>
      <c r="H153" s="180"/>
      <c r="I153" s="187">
        <v>3</v>
      </c>
      <c r="J153" s="195">
        <f t="shared" si="34"/>
        <v>0</v>
      </c>
      <c r="K153" s="180"/>
      <c r="L153" s="180"/>
      <c r="M153" s="180"/>
      <c r="N153" s="195">
        <f t="shared" si="35"/>
        <v>0</v>
      </c>
      <c r="O153" s="154"/>
      <c r="P153" s="180"/>
      <c r="Q153" s="187"/>
      <c r="R153" s="195">
        <f t="shared" si="36"/>
        <v>0</v>
      </c>
      <c r="S153" s="154"/>
      <c r="T153" s="180"/>
      <c r="U153" s="655"/>
    </row>
    <row r="154" spans="1:21" s="373" customFormat="1">
      <c r="A154" s="651">
        <v>6</v>
      </c>
      <c r="B154" s="210" t="s">
        <v>8795</v>
      </c>
      <c r="C154" s="32"/>
      <c r="D154" s="654" t="s">
        <v>1808</v>
      </c>
      <c r="E154" s="546">
        <f t="shared" si="37"/>
        <v>1</v>
      </c>
      <c r="F154" s="195">
        <f t="shared" si="33"/>
        <v>1</v>
      </c>
      <c r="G154" s="180"/>
      <c r="H154" s="180"/>
      <c r="I154" s="187">
        <v>1</v>
      </c>
      <c r="J154" s="195">
        <f t="shared" si="34"/>
        <v>0</v>
      </c>
      <c r="K154" s="180"/>
      <c r="L154" s="180"/>
      <c r="M154" s="180"/>
      <c r="N154" s="195">
        <f t="shared" si="35"/>
        <v>0</v>
      </c>
      <c r="O154" s="154"/>
      <c r="P154" s="180"/>
      <c r="Q154" s="187"/>
      <c r="R154" s="195">
        <f t="shared" si="36"/>
        <v>0</v>
      </c>
      <c r="S154" s="154"/>
      <c r="T154" s="180"/>
      <c r="U154" s="655"/>
    </row>
    <row r="155" spans="1:21" s="373" customFormat="1">
      <c r="A155" s="651">
        <v>7</v>
      </c>
      <c r="B155" s="210" t="s">
        <v>9142</v>
      </c>
      <c r="C155" s="32"/>
      <c r="D155" s="654" t="s">
        <v>1808</v>
      </c>
      <c r="E155" s="546">
        <f t="shared" si="37"/>
        <v>1</v>
      </c>
      <c r="F155" s="195">
        <f t="shared" si="33"/>
        <v>1</v>
      </c>
      <c r="G155" s="180"/>
      <c r="H155" s="180"/>
      <c r="I155" s="187">
        <v>1</v>
      </c>
      <c r="J155" s="195">
        <f t="shared" si="34"/>
        <v>0</v>
      </c>
      <c r="K155" s="180"/>
      <c r="L155" s="180"/>
      <c r="M155" s="180"/>
      <c r="N155" s="195">
        <f t="shared" si="35"/>
        <v>0</v>
      </c>
      <c r="O155" s="154"/>
      <c r="P155" s="180"/>
      <c r="Q155" s="187"/>
      <c r="R155" s="195">
        <f t="shared" si="36"/>
        <v>0</v>
      </c>
      <c r="S155" s="154"/>
      <c r="T155" s="180"/>
      <c r="U155" s="655"/>
    </row>
    <row r="156" spans="1:21" s="373" customFormat="1">
      <c r="A156" s="651">
        <v>8</v>
      </c>
      <c r="B156" s="210" t="s">
        <v>8797</v>
      </c>
      <c r="C156" s="32"/>
      <c r="D156" s="654" t="s">
        <v>1808</v>
      </c>
      <c r="E156" s="546">
        <f t="shared" si="37"/>
        <v>7</v>
      </c>
      <c r="F156" s="195">
        <f t="shared" si="33"/>
        <v>3</v>
      </c>
      <c r="G156" s="180"/>
      <c r="H156" s="180"/>
      <c r="I156" s="187">
        <v>3</v>
      </c>
      <c r="J156" s="195">
        <f t="shared" si="34"/>
        <v>0</v>
      </c>
      <c r="K156" s="180"/>
      <c r="L156" s="180"/>
      <c r="M156" s="180"/>
      <c r="N156" s="195">
        <f t="shared" si="35"/>
        <v>4</v>
      </c>
      <c r="O156" s="154"/>
      <c r="P156" s="180"/>
      <c r="Q156" s="187">
        <v>4</v>
      </c>
      <c r="R156" s="195">
        <f t="shared" si="36"/>
        <v>0</v>
      </c>
      <c r="S156" s="154"/>
      <c r="T156" s="180"/>
      <c r="U156" s="655"/>
    </row>
    <row r="157" spans="1:21" s="373" customFormat="1">
      <c r="A157" s="651">
        <v>9</v>
      </c>
      <c r="B157" s="210" t="s">
        <v>8798</v>
      </c>
      <c r="C157" s="32"/>
      <c r="D157" s="654" t="s">
        <v>1808</v>
      </c>
      <c r="E157" s="546">
        <f t="shared" si="37"/>
        <v>1</v>
      </c>
      <c r="F157" s="195">
        <f t="shared" si="33"/>
        <v>1</v>
      </c>
      <c r="G157" s="180"/>
      <c r="H157" s="180"/>
      <c r="I157" s="187">
        <v>1</v>
      </c>
      <c r="J157" s="195">
        <f t="shared" si="34"/>
        <v>0</v>
      </c>
      <c r="K157" s="180"/>
      <c r="L157" s="180"/>
      <c r="M157" s="180"/>
      <c r="N157" s="195">
        <f t="shared" si="35"/>
        <v>0</v>
      </c>
      <c r="O157" s="154"/>
      <c r="P157" s="180"/>
      <c r="Q157" s="187"/>
      <c r="R157" s="195">
        <f t="shared" si="36"/>
        <v>0</v>
      </c>
      <c r="S157" s="154"/>
      <c r="T157" s="180"/>
      <c r="U157" s="655"/>
    </row>
    <row r="158" spans="1:21" s="373" customFormat="1">
      <c r="A158" s="651">
        <v>10</v>
      </c>
      <c r="B158" s="210" t="s">
        <v>8799</v>
      </c>
      <c r="C158" s="32"/>
      <c r="D158" s="654" t="s">
        <v>1808</v>
      </c>
      <c r="E158" s="546">
        <f t="shared" si="37"/>
        <v>4</v>
      </c>
      <c r="F158" s="195">
        <f t="shared" si="33"/>
        <v>0</v>
      </c>
      <c r="G158" s="180"/>
      <c r="H158" s="180"/>
      <c r="I158" s="187"/>
      <c r="J158" s="195">
        <f t="shared" si="34"/>
        <v>0</v>
      </c>
      <c r="K158" s="180"/>
      <c r="L158" s="180"/>
      <c r="M158" s="180"/>
      <c r="N158" s="195">
        <f t="shared" si="35"/>
        <v>4</v>
      </c>
      <c r="O158" s="154"/>
      <c r="P158" s="180"/>
      <c r="Q158" s="187">
        <v>4</v>
      </c>
      <c r="R158" s="195">
        <f t="shared" si="36"/>
        <v>0</v>
      </c>
      <c r="S158" s="154"/>
      <c r="T158" s="180"/>
      <c r="U158" s="655"/>
    </row>
    <row r="159" spans="1:21" s="373" customFormat="1">
      <c r="A159" s="651">
        <v>11</v>
      </c>
      <c r="B159" s="210" t="s">
        <v>8800</v>
      </c>
      <c r="C159" s="32"/>
      <c r="D159" s="654" t="s">
        <v>1808</v>
      </c>
      <c r="E159" s="546">
        <f t="shared" si="37"/>
        <v>4</v>
      </c>
      <c r="F159" s="195">
        <f t="shared" si="33"/>
        <v>0</v>
      </c>
      <c r="G159" s="180"/>
      <c r="H159" s="180"/>
      <c r="I159" s="187"/>
      <c r="J159" s="195">
        <f t="shared" si="34"/>
        <v>0</v>
      </c>
      <c r="K159" s="180"/>
      <c r="L159" s="180"/>
      <c r="M159" s="180"/>
      <c r="N159" s="195">
        <f t="shared" si="35"/>
        <v>4</v>
      </c>
      <c r="O159" s="154"/>
      <c r="P159" s="180"/>
      <c r="Q159" s="187">
        <v>4</v>
      </c>
      <c r="R159" s="195">
        <f t="shared" si="36"/>
        <v>0</v>
      </c>
      <c r="S159" s="154"/>
      <c r="T159" s="180"/>
      <c r="U159" s="655"/>
    </row>
    <row r="160" spans="1:21" s="373" customFormat="1">
      <c r="A160" s="651">
        <v>12</v>
      </c>
      <c r="B160" s="210" t="s">
        <v>8904</v>
      </c>
      <c r="C160" s="32"/>
      <c r="D160" s="654" t="s">
        <v>1808</v>
      </c>
      <c r="E160" s="546">
        <f t="shared" si="37"/>
        <v>1</v>
      </c>
      <c r="F160" s="195">
        <f t="shared" si="33"/>
        <v>0</v>
      </c>
      <c r="G160" s="180"/>
      <c r="H160" s="180"/>
      <c r="I160" s="187"/>
      <c r="J160" s="195">
        <f t="shared" si="34"/>
        <v>0</v>
      </c>
      <c r="K160" s="180"/>
      <c r="L160" s="180"/>
      <c r="M160" s="180"/>
      <c r="N160" s="195">
        <f t="shared" si="35"/>
        <v>1</v>
      </c>
      <c r="O160" s="154"/>
      <c r="P160" s="180"/>
      <c r="Q160" s="187">
        <v>1</v>
      </c>
      <c r="R160" s="195">
        <f t="shared" si="36"/>
        <v>0</v>
      </c>
      <c r="S160" s="154"/>
      <c r="T160" s="180"/>
      <c r="U160" s="655"/>
    </row>
    <row r="161" spans="1:21" s="373" customFormat="1">
      <c r="A161" s="651">
        <v>13</v>
      </c>
      <c r="B161" s="210" t="s">
        <v>8801</v>
      </c>
      <c r="C161" s="32"/>
      <c r="D161" s="654" t="s">
        <v>1808</v>
      </c>
      <c r="E161" s="546">
        <f t="shared" si="37"/>
        <v>4</v>
      </c>
      <c r="F161" s="195">
        <f t="shared" si="33"/>
        <v>2</v>
      </c>
      <c r="G161" s="180"/>
      <c r="H161" s="180"/>
      <c r="I161" s="187">
        <v>2</v>
      </c>
      <c r="J161" s="195">
        <f t="shared" si="34"/>
        <v>0</v>
      </c>
      <c r="K161" s="180"/>
      <c r="L161" s="180"/>
      <c r="M161" s="180"/>
      <c r="N161" s="195">
        <v>2</v>
      </c>
      <c r="O161" s="154"/>
      <c r="P161" s="180"/>
      <c r="Q161" s="187">
        <v>2</v>
      </c>
      <c r="R161" s="195">
        <v>0</v>
      </c>
      <c r="S161" s="154"/>
      <c r="T161" s="180"/>
      <c r="U161" s="655"/>
    </row>
    <row r="162" spans="1:21" s="26" customFormat="1">
      <c r="A162" s="868"/>
      <c r="B162" s="900" t="s">
        <v>8903</v>
      </c>
      <c r="C162" s="901"/>
      <c r="D162" s="901"/>
      <c r="E162" s="901"/>
      <c r="F162" s="901"/>
      <c r="G162" s="901"/>
      <c r="H162" s="901"/>
      <c r="I162" s="901"/>
      <c r="J162" s="901"/>
      <c r="K162" s="901"/>
      <c r="L162" s="901"/>
      <c r="M162" s="901"/>
      <c r="N162" s="901"/>
      <c r="O162" s="901"/>
      <c r="P162" s="901"/>
      <c r="Q162" s="901"/>
      <c r="R162" s="901"/>
      <c r="S162" s="901"/>
      <c r="T162" s="901"/>
      <c r="U162" s="1027"/>
    </row>
    <row r="163" spans="1:21" s="373" customFormat="1">
      <c r="A163" s="651">
        <v>14</v>
      </c>
      <c r="B163" s="768" t="s">
        <v>8796</v>
      </c>
      <c r="C163" s="180"/>
      <c r="D163" s="654" t="s">
        <v>1808</v>
      </c>
      <c r="E163" s="546">
        <f>F163+J163+N163+R163</f>
        <v>2</v>
      </c>
      <c r="F163" s="195">
        <f>+G163+H163+I163</f>
        <v>0</v>
      </c>
      <c r="G163" s="180"/>
      <c r="H163" s="180"/>
      <c r="I163" s="180"/>
      <c r="J163" s="195">
        <f>+K163+L163+M163</f>
        <v>0</v>
      </c>
      <c r="K163" s="180"/>
      <c r="L163" s="180"/>
      <c r="M163" s="180"/>
      <c r="N163" s="195">
        <f>+O163+P163+Q163</f>
        <v>2</v>
      </c>
      <c r="O163" s="154"/>
      <c r="P163" s="180"/>
      <c r="Q163" s="180">
        <v>2</v>
      </c>
      <c r="R163" s="195">
        <v>0</v>
      </c>
      <c r="S163" s="154"/>
      <c r="T163" s="180"/>
      <c r="U163" s="655"/>
    </row>
    <row r="164" spans="1:21" s="373" customFormat="1">
      <c r="A164" s="651">
        <v>15</v>
      </c>
      <c r="B164" s="768" t="s">
        <v>8802</v>
      </c>
      <c r="C164" s="180"/>
      <c r="D164" s="654" t="s">
        <v>1808</v>
      </c>
      <c r="E164" s="546">
        <f>F164+J164+N164+R164</f>
        <v>1</v>
      </c>
      <c r="F164" s="195">
        <f>+G164+H164+I164</f>
        <v>0</v>
      </c>
      <c r="G164" s="180"/>
      <c r="H164" s="180"/>
      <c r="I164" s="180"/>
      <c r="J164" s="195">
        <f>+K164+L164+M164</f>
        <v>0</v>
      </c>
      <c r="K164" s="180"/>
      <c r="L164" s="180"/>
      <c r="M164" s="180"/>
      <c r="N164" s="195">
        <f>+O164+P164+Q164</f>
        <v>1</v>
      </c>
      <c r="O164" s="154"/>
      <c r="P164" s="180">
        <v>1</v>
      </c>
      <c r="Q164" s="180"/>
      <c r="R164" s="195">
        <v>0</v>
      </c>
      <c r="S164" s="154"/>
      <c r="T164" s="180"/>
      <c r="U164" s="655"/>
    </row>
    <row r="165" spans="1:21" s="373" customFormat="1">
      <c r="A165" s="651">
        <v>16</v>
      </c>
      <c r="B165" s="210" t="s">
        <v>8801</v>
      </c>
      <c r="C165" s="32"/>
      <c r="D165" s="654" t="s">
        <v>1808</v>
      </c>
      <c r="E165" s="546">
        <f>F165+J165+N165+R165</f>
        <v>1</v>
      </c>
      <c r="F165" s="195">
        <f>+G165+H165+I165</f>
        <v>0</v>
      </c>
      <c r="G165" s="180"/>
      <c r="H165" s="180"/>
      <c r="I165" s="180"/>
      <c r="J165" s="195">
        <f>+K165+L165+M165</f>
        <v>0</v>
      </c>
      <c r="K165" s="180"/>
      <c r="L165" s="180"/>
      <c r="M165" s="180"/>
      <c r="N165" s="195">
        <f>+O165+P165+Q165</f>
        <v>1</v>
      </c>
      <c r="O165" s="154"/>
      <c r="P165" s="180"/>
      <c r="Q165" s="180">
        <v>1</v>
      </c>
      <c r="R165" s="195">
        <v>0</v>
      </c>
      <c r="S165" s="154"/>
      <c r="T165" s="180"/>
      <c r="U165" s="655"/>
    </row>
    <row r="166" spans="1:21" s="26" customFormat="1">
      <c r="A166" s="868"/>
      <c r="B166" s="900" t="s">
        <v>8902</v>
      </c>
      <c r="C166" s="901"/>
      <c r="D166" s="901"/>
      <c r="E166" s="901"/>
      <c r="F166" s="901"/>
      <c r="G166" s="901"/>
      <c r="H166" s="901"/>
      <c r="I166" s="901"/>
      <c r="J166" s="901"/>
      <c r="K166" s="901"/>
      <c r="L166" s="901"/>
      <c r="M166" s="901"/>
      <c r="N166" s="901"/>
      <c r="O166" s="901"/>
      <c r="P166" s="901"/>
      <c r="Q166" s="901"/>
      <c r="R166" s="901"/>
      <c r="S166" s="901"/>
      <c r="T166" s="901"/>
      <c r="U166" s="1027"/>
    </row>
    <row r="167" spans="1:21" s="373" customFormat="1">
      <c r="A167" s="651">
        <v>17</v>
      </c>
      <c r="B167" s="210" t="s">
        <v>8803</v>
      </c>
      <c r="C167" s="32"/>
      <c r="D167" s="654" t="s">
        <v>1808</v>
      </c>
      <c r="E167" s="546">
        <f>F167+J167+N167+R167</f>
        <v>7</v>
      </c>
      <c r="F167" s="195">
        <f>+G167+H167+I167</f>
        <v>0</v>
      </c>
      <c r="G167" s="180"/>
      <c r="H167" s="180"/>
      <c r="I167" s="180"/>
      <c r="J167" s="195">
        <f>+K167+L167+M167</f>
        <v>0</v>
      </c>
      <c r="K167" s="180"/>
      <c r="L167" s="180"/>
      <c r="M167" s="180"/>
      <c r="N167" s="195">
        <f>+O167+P167+Q167</f>
        <v>0</v>
      </c>
      <c r="O167" s="154"/>
      <c r="P167" s="180"/>
      <c r="Q167" s="180"/>
      <c r="R167" s="195">
        <f>S167+T167+U167</f>
        <v>7</v>
      </c>
      <c r="S167" s="154"/>
      <c r="T167" s="187">
        <v>7</v>
      </c>
      <c r="U167" s="655"/>
    </row>
    <row r="168" spans="1:21" s="373" customFormat="1">
      <c r="A168" s="651">
        <v>18</v>
      </c>
      <c r="B168" s="210" t="s">
        <v>8801</v>
      </c>
      <c r="C168" s="32"/>
      <c r="D168" s="654" t="s">
        <v>1808</v>
      </c>
      <c r="E168" s="546">
        <f>F168+J168+N168+R168</f>
        <v>1</v>
      </c>
      <c r="F168" s="195">
        <f>+G168+H168+I168</f>
        <v>0</v>
      </c>
      <c r="G168" s="180"/>
      <c r="H168" s="180"/>
      <c r="I168" s="180"/>
      <c r="J168" s="195">
        <f>+K168+L168+M168</f>
        <v>0</v>
      </c>
      <c r="K168" s="180"/>
      <c r="L168" s="180"/>
      <c r="M168" s="180"/>
      <c r="N168" s="195">
        <f>+O168+P168+Q168</f>
        <v>0</v>
      </c>
      <c r="O168" s="154"/>
      <c r="P168" s="180"/>
      <c r="Q168" s="180"/>
      <c r="R168" s="195">
        <f>S168+T168+U168</f>
        <v>1</v>
      </c>
      <c r="S168" s="154"/>
      <c r="T168" s="187">
        <v>1</v>
      </c>
      <c r="U168" s="655"/>
    </row>
    <row r="169" spans="1:21" s="26" customFormat="1">
      <c r="A169" s="868"/>
      <c r="B169" s="900" t="s">
        <v>8901</v>
      </c>
      <c r="C169" s="901"/>
      <c r="D169" s="901"/>
      <c r="E169" s="901"/>
      <c r="F169" s="901"/>
      <c r="G169" s="901"/>
      <c r="H169" s="901"/>
      <c r="I169" s="901"/>
      <c r="J169" s="901"/>
      <c r="K169" s="901"/>
      <c r="L169" s="901"/>
      <c r="M169" s="901"/>
      <c r="N169" s="901"/>
      <c r="O169" s="901"/>
      <c r="P169" s="901"/>
      <c r="Q169" s="901"/>
      <c r="R169" s="901"/>
      <c r="S169" s="901"/>
      <c r="T169" s="901"/>
      <c r="U169" s="1027"/>
    </row>
    <row r="170" spans="1:21" s="373" customFormat="1">
      <c r="A170" s="651">
        <v>19</v>
      </c>
      <c r="B170" s="769" t="s">
        <v>8804</v>
      </c>
      <c r="C170" s="176"/>
      <c r="D170" s="654" t="s">
        <v>1808</v>
      </c>
      <c r="E170" s="546">
        <f t="shared" ref="E170:E195" si="38">F170+J170+N170+R170</f>
        <v>49</v>
      </c>
      <c r="F170" s="195">
        <f t="shared" ref="F170:F195" si="39">+G170+H170+I170</f>
        <v>0</v>
      </c>
      <c r="G170" s="180"/>
      <c r="H170" s="187"/>
      <c r="I170" s="187"/>
      <c r="J170" s="195">
        <f t="shared" ref="J170:J195" si="40">+K170+L170+M170</f>
        <v>49</v>
      </c>
      <c r="K170" s="187">
        <v>48</v>
      </c>
      <c r="L170" s="180"/>
      <c r="M170" s="187">
        <v>1</v>
      </c>
      <c r="N170" s="195">
        <f t="shared" ref="N170:N195" si="41">+O170+P170+Q170</f>
        <v>0</v>
      </c>
      <c r="O170" s="154"/>
      <c r="P170" s="187"/>
      <c r="Q170" s="187"/>
      <c r="R170" s="195">
        <f t="shared" ref="R170:R195" si="42">S170+T170+U170</f>
        <v>0</v>
      </c>
      <c r="S170" s="154"/>
      <c r="T170" s="180"/>
      <c r="U170" s="655"/>
    </row>
    <row r="171" spans="1:21" s="373" customFormat="1">
      <c r="A171" s="651">
        <v>20</v>
      </c>
      <c r="B171" s="210" t="s">
        <v>8805</v>
      </c>
      <c r="C171" s="32"/>
      <c r="D171" s="654" t="s">
        <v>1808</v>
      </c>
      <c r="E171" s="546">
        <f t="shared" si="38"/>
        <v>18</v>
      </c>
      <c r="F171" s="195">
        <f t="shared" si="39"/>
        <v>0</v>
      </c>
      <c r="G171" s="180"/>
      <c r="H171" s="187"/>
      <c r="I171" s="187"/>
      <c r="J171" s="195">
        <f t="shared" si="40"/>
        <v>18</v>
      </c>
      <c r="K171" s="187">
        <v>18</v>
      </c>
      <c r="L171" s="180"/>
      <c r="M171" s="187"/>
      <c r="N171" s="195">
        <f t="shared" si="41"/>
        <v>0</v>
      </c>
      <c r="O171" s="154"/>
      <c r="P171" s="187"/>
      <c r="Q171" s="187"/>
      <c r="R171" s="195">
        <f t="shared" si="42"/>
        <v>0</v>
      </c>
      <c r="S171" s="154"/>
      <c r="T171" s="180"/>
      <c r="U171" s="655"/>
    </row>
    <row r="172" spans="1:21" s="373" customFormat="1">
      <c r="A172" s="651">
        <v>21</v>
      </c>
      <c r="B172" s="210" t="s">
        <v>8806</v>
      </c>
      <c r="C172" s="32"/>
      <c r="D172" s="654" t="s">
        <v>1808</v>
      </c>
      <c r="E172" s="546">
        <f t="shared" si="38"/>
        <v>1</v>
      </c>
      <c r="F172" s="195">
        <f t="shared" si="39"/>
        <v>0</v>
      </c>
      <c r="G172" s="180"/>
      <c r="H172" s="187"/>
      <c r="I172" s="187"/>
      <c r="J172" s="195">
        <f t="shared" si="40"/>
        <v>0</v>
      </c>
      <c r="K172" s="187"/>
      <c r="L172" s="180"/>
      <c r="M172" s="187"/>
      <c r="N172" s="195">
        <f t="shared" si="41"/>
        <v>1</v>
      </c>
      <c r="O172" s="154"/>
      <c r="P172" s="187">
        <v>1</v>
      </c>
      <c r="Q172" s="187"/>
      <c r="R172" s="195">
        <f t="shared" si="42"/>
        <v>0</v>
      </c>
      <c r="S172" s="154"/>
      <c r="T172" s="180"/>
      <c r="U172" s="655"/>
    </row>
    <row r="173" spans="1:21" s="373" customFormat="1">
      <c r="A173" s="651">
        <v>22</v>
      </c>
      <c r="B173" s="210" t="s">
        <v>8807</v>
      </c>
      <c r="C173" s="32"/>
      <c r="D173" s="654" t="s">
        <v>1808</v>
      </c>
      <c r="E173" s="546">
        <f t="shared" si="38"/>
        <v>1</v>
      </c>
      <c r="F173" s="195">
        <f t="shared" si="39"/>
        <v>0</v>
      </c>
      <c r="G173" s="180"/>
      <c r="H173" s="187"/>
      <c r="I173" s="187"/>
      <c r="J173" s="195">
        <f t="shared" si="40"/>
        <v>1</v>
      </c>
      <c r="K173" s="187"/>
      <c r="L173" s="180"/>
      <c r="M173" s="187">
        <v>1</v>
      </c>
      <c r="N173" s="195">
        <f t="shared" si="41"/>
        <v>0</v>
      </c>
      <c r="O173" s="154"/>
      <c r="P173" s="187"/>
      <c r="Q173" s="187"/>
      <c r="R173" s="195">
        <f t="shared" si="42"/>
        <v>0</v>
      </c>
      <c r="S173" s="154"/>
      <c r="T173" s="180"/>
      <c r="U173" s="655"/>
    </row>
    <row r="174" spans="1:21" s="373" customFormat="1">
      <c r="A174" s="651">
        <v>23</v>
      </c>
      <c r="B174" s="210" t="s">
        <v>8808</v>
      </c>
      <c r="C174" s="32"/>
      <c r="D174" s="654" t="s">
        <v>1808</v>
      </c>
      <c r="E174" s="546">
        <f t="shared" si="38"/>
        <v>1</v>
      </c>
      <c r="F174" s="195">
        <f t="shared" si="39"/>
        <v>0</v>
      </c>
      <c r="G174" s="180"/>
      <c r="H174" s="187"/>
      <c r="I174" s="187"/>
      <c r="J174" s="195">
        <f t="shared" si="40"/>
        <v>1</v>
      </c>
      <c r="K174" s="187">
        <v>1</v>
      </c>
      <c r="L174" s="180"/>
      <c r="M174" s="187"/>
      <c r="N174" s="195">
        <f t="shared" si="41"/>
        <v>0</v>
      </c>
      <c r="O174" s="154"/>
      <c r="P174" s="187"/>
      <c r="Q174" s="187"/>
      <c r="R174" s="195">
        <f t="shared" si="42"/>
        <v>0</v>
      </c>
      <c r="S174" s="154"/>
      <c r="T174" s="180"/>
      <c r="U174" s="655"/>
    </row>
    <row r="175" spans="1:21" s="373" customFormat="1">
      <c r="A175" s="651">
        <v>24</v>
      </c>
      <c r="B175" s="210" t="s">
        <v>8809</v>
      </c>
      <c r="C175" s="32"/>
      <c r="D175" s="654" t="s">
        <v>1808</v>
      </c>
      <c r="E175" s="546">
        <f t="shared" si="38"/>
        <v>2</v>
      </c>
      <c r="F175" s="195">
        <f t="shared" si="39"/>
        <v>0</v>
      </c>
      <c r="G175" s="180"/>
      <c r="H175" s="187"/>
      <c r="I175" s="187"/>
      <c r="J175" s="195">
        <f t="shared" si="40"/>
        <v>2</v>
      </c>
      <c r="K175" s="187"/>
      <c r="L175" s="180"/>
      <c r="M175" s="187">
        <v>2</v>
      </c>
      <c r="N175" s="195">
        <f t="shared" si="41"/>
        <v>0</v>
      </c>
      <c r="O175" s="154"/>
      <c r="P175" s="187"/>
      <c r="Q175" s="187"/>
      <c r="R175" s="195">
        <f t="shared" si="42"/>
        <v>0</v>
      </c>
      <c r="S175" s="154"/>
      <c r="T175" s="180"/>
      <c r="U175" s="655"/>
    </row>
    <row r="176" spans="1:21" s="373" customFormat="1">
      <c r="A176" s="651">
        <v>25</v>
      </c>
      <c r="B176" s="210" t="s">
        <v>8810</v>
      </c>
      <c r="C176" s="32"/>
      <c r="D176" s="654" t="s">
        <v>1808</v>
      </c>
      <c r="E176" s="546">
        <f t="shared" si="38"/>
        <v>47</v>
      </c>
      <c r="F176" s="195">
        <f t="shared" si="39"/>
        <v>0</v>
      </c>
      <c r="G176" s="180"/>
      <c r="H176" s="187"/>
      <c r="I176" s="187"/>
      <c r="J176" s="195">
        <f t="shared" si="40"/>
        <v>47</v>
      </c>
      <c r="K176" s="187">
        <v>26</v>
      </c>
      <c r="L176" s="180"/>
      <c r="M176" s="187">
        <v>21</v>
      </c>
      <c r="N176" s="195">
        <f t="shared" si="41"/>
        <v>0</v>
      </c>
      <c r="O176" s="154"/>
      <c r="P176" s="187"/>
      <c r="Q176" s="187"/>
      <c r="R176" s="195">
        <f t="shared" si="42"/>
        <v>0</v>
      </c>
      <c r="S176" s="154"/>
      <c r="T176" s="180"/>
      <c r="U176" s="655"/>
    </row>
    <row r="177" spans="1:21" s="373" customFormat="1">
      <c r="A177" s="651">
        <v>26</v>
      </c>
      <c r="B177" s="210" t="s">
        <v>8811</v>
      </c>
      <c r="C177" s="32"/>
      <c r="D177" s="654" t="s">
        <v>1808</v>
      </c>
      <c r="E177" s="546">
        <f t="shared" si="38"/>
        <v>3</v>
      </c>
      <c r="F177" s="195">
        <f t="shared" si="39"/>
        <v>0</v>
      </c>
      <c r="G177" s="180"/>
      <c r="H177" s="187"/>
      <c r="I177" s="187"/>
      <c r="J177" s="195">
        <f t="shared" si="40"/>
        <v>3</v>
      </c>
      <c r="K177" s="187"/>
      <c r="L177" s="180"/>
      <c r="M177" s="187">
        <v>3</v>
      </c>
      <c r="N177" s="195">
        <f t="shared" si="41"/>
        <v>0</v>
      </c>
      <c r="O177" s="154"/>
      <c r="P177" s="187"/>
      <c r="Q177" s="187"/>
      <c r="R177" s="195">
        <f t="shared" si="42"/>
        <v>0</v>
      </c>
      <c r="S177" s="154"/>
      <c r="T177" s="180"/>
      <c r="U177" s="655"/>
    </row>
    <row r="178" spans="1:21" s="373" customFormat="1">
      <c r="A178" s="651">
        <v>27</v>
      </c>
      <c r="B178" s="210" t="s">
        <v>8812</v>
      </c>
      <c r="C178" s="32"/>
      <c r="D178" s="654" t="s">
        <v>1808</v>
      </c>
      <c r="E178" s="546">
        <f t="shared" si="38"/>
        <v>1</v>
      </c>
      <c r="F178" s="195">
        <f t="shared" si="39"/>
        <v>0</v>
      </c>
      <c r="G178" s="180"/>
      <c r="H178" s="187"/>
      <c r="I178" s="187"/>
      <c r="J178" s="195">
        <f t="shared" si="40"/>
        <v>1</v>
      </c>
      <c r="K178" s="187"/>
      <c r="L178" s="180"/>
      <c r="M178" s="187">
        <v>1</v>
      </c>
      <c r="N178" s="195">
        <f t="shared" si="41"/>
        <v>0</v>
      </c>
      <c r="O178" s="154"/>
      <c r="P178" s="187"/>
      <c r="Q178" s="187"/>
      <c r="R178" s="195">
        <f t="shared" si="42"/>
        <v>0</v>
      </c>
      <c r="S178" s="154"/>
      <c r="T178" s="180"/>
      <c r="U178" s="655"/>
    </row>
    <row r="179" spans="1:21" s="373" customFormat="1">
      <c r="A179" s="651">
        <v>28</v>
      </c>
      <c r="B179" s="210" t="s">
        <v>8813</v>
      </c>
      <c r="C179" s="32"/>
      <c r="D179" s="654" t="s">
        <v>1808</v>
      </c>
      <c r="E179" s="546">
        <f t="shared" si="38"/>
        <v>1</v>
      </c>
      <c r="F179" s="195">
        <f t="shared" si="39"/>
        <v>0</v>
      </c>
      <c r="G179" s="180"/>
      <c r="H179" s="187"/>
      <c r="I179" s="187"/>
      <c r="J179" s="195">
        <f t="shared" si="40"/>
        <v>1</v>
      </c>
      <c r="K179" s="187"/>
      <c r="L179" s="180"/>
      <c r="M179" s="187">
        <v>1</v>
      </c>
      <c r="N179" s="195">
        <f t="shared" si="41"/>
        <v>0</v>
      </c>
      <c r="O179" s="154"/>
      <c r="P179" s="187"/>
      <c r="Q179" s="187"/>
      <c r="R179" s="195">
        <f t="shared" si="42"/>
        <v>0</v>
      </c>
      <c r="S179" s="154"/>
      <c r="T179" s="180"/>
      <c r="U179" s="655"/>
    </row>
    <row r="180" spans="1:21" s="373" customFormat="1">
      <c r="A180" s="651">
        <v>29</v>
      </c>
      <c r="B180" s="210" t="s">
        <v>8814</v>
      </c>
      <c r="C180" s="32"/>
      <c r="D180" s="654" t="s">
        <v>1808</v>
      </c>
      <c r="E180" s="546">
        <f t="shared" si="38"/>
        <v>1</v>
      </c>
      <c r="F180" s="195">
        <f t="shared" si="39"/>
        <v>0</v>
      </c>
      <c r="G180" s="180"/>
      <c r="H180" s="187"/>
      <c r="I180" s="187"/>
      <c r="J180" s="195">
        <f t="shared" si="40"/>
        <v>0</v>
      </c>
      <c r="K180" s="187"/>
      <c r="L180" s="180"/>
      <c r="M180" s="187"/>
      <c r="N180" s="195">
        <f t="shared" si="41"/>
        <v>0</v>
      </c>
      <c r="O180" s="154"/>
      <c r="P180" s="187"/>
      <c r="Q180" s="187"/>
      <c r="R180" s="195">
        <f t="shared" si="42"/>
        <v>1</v>
      </c>
      <c r="S180" s="154"/>
      <c r="T180" s="180">
        <v>1</v>
      </c>
      <c r="U180" s="655"/>
    </row>
    <row r="181" spans="1:21" s="373" customFormat="1">
      <c r="A181" s="651">
        <v>30</v>
      </c>
      <c r="B181" s="210" t="s">
        <v>8815</v>
      </c>
      <c r="C181" s="32"/>
      <c r="D181" s="654" t="s">
        <v>1808</v>
      </c>
      <c r="E181" s="546">
        <f t="shared" si="38"/>
        <v>3</v>
      </c>
      <c r="F181" s="195">
        <f t="shared" si="39"/>
        <v>0</v>
      </c>
      <c r="G181" s="180"/>
      <c r="H181" s="187"/>
      <c r="I181" s="187"/>
      <c r="J181" s="195">
        <f t="shared" si="40"/>
        <v>3</v>
      </c>
      <c r="K181" s="187"/>
      <c r="L181" s="180"/>
      <c r="M181" s="187">
        <v>3</v>
      </c>
      <c r="N181" s="195">
        <f t="shared" si="41"/>
        <v>0</v>
      </c>
      <c r="O181" s="154"/>
      <c r="P181" s="187"/>
      <c r="Q181" s="187"/>
      <c r="R181" s="195">
        <f t="shared" si="42"/>
        <v>0</v>
      </c>
      <c r="S181" s="154"/>
      <c r="T181" s="180"/>
      <c r="U181" s="655"/>
    </row>
    <row r="182" spans="1:21" s="373" customFormat="1">
      <c r="A182" s="651">
        <v>31</v>
      </c>
      <c r="B182" s="210" t="s">
        <v>8816</v>
      </c>
      <c r="C182" s="32"/>
      <c r="D182" s="654" t="s">
        <v>1808</v>
      </c>
      <c r="E182" s="546">
        <f t="shared" si="38"/>
        <v>21</v>
      </c>
      <c r="F182" s="195">
        <f t="shared" si="39"/>
        <v>18</v>
      </c>
      <c r="G182" s="180"/>
      <c r="H182" s="187">
        <v>18</v>
      </c>
      <c r="I182" s="187"/>
      <c r="J182" s="195">
        <f t="shared" si="40"/>
        <v>3</v>
      </c>
      <c r="K182" s="187"/>
      <c r="L182" s="180"/>
      <c r="M182" s="187">
        <v>3</v>
      </c>
      <c r="N182" s="195">
        <f t="shared" si="41"/>
        <v>0</v>
      </c>
      <c r="O182" s="154"/>
      <c r="P182" s="187"/>
      <c r="Q182" s="187"/>
      <c r="R182" s="195">
        <f t="shared" si="42"/>
        <v>0</v>
      </c>
      <c r="S182" s="154"/>
      <c r="T182" s="180"/>
      <c r="U182" s="655"/>
    </row>
    <row r="183" spans="1:21" s="373" customFormat="1">
      <c r="A183" s="651">
        <v>32</v>
      </c>
      <c r="B183" s="210" t="s">
        <v>8817</v>
      </c>
      <c r="C183" s="32"/>
      <c r="D183" s="654" t="s">
        <v>1808</v>
      </c>
      <c r="E183" s="546">
        <f t="shared" si="38"/>
        <v>12</v>
      </c>
      <c r="F183" s="195">
        <f t="shared" si="39"/>
        <v>11</v>
      </c>
      <c r="G183" s="180"/>
      <c r="H183" s="187">
        <v>11</v>
      </c>
      <c r="I183" s="187"/>
      <c r="J183" s="195">
        <f t="shared" si="40"/>
        <v>1</v>
      </c>
      <c r="K183" s="187"/>
      <c r="L183" s="180"/>
      <c r="M183" s="187">
        <v>1</v>
      </c>
      <c r="N183" s="195">
        <f t="shared" si="41"/>
        <v>0</v>
      </c>
      <c r="O183" s="154"/>
      <c r="P183" s="187"/>
      <c r="Q183" s="187"/>
      <c r="R183" s="195">
        <f t="shared" si="42"/>
        <v>0</v>
      </c>
      <c r="S183" s="154"/>
      <c r="T183" s="180"/>
      <c r="U183" s="655"/>
    </row>
    <row r="184" spans="1:21" s="373" customFormat="1">
      <c r="A184" s="651">
        <v>33</v>
      </c>
      <c r="B184" s="210" t="s">
        <v>8818</v>
      </c>
      <c r="C184" s="32"/>
      <c r="D184" s="654" t="s">
        <v>1808</v>
      </c>
      <c r="E184" s="546">
        <f t="shared" si="38"/>
        <v>1</v>
      </c>
      <c r="F184" s="195">
        <f t="shared" si="39"/>
        <v>0</v>
      </c>
      <c r="G184" s="180"/>
      <c r="H184" s="187"/>
      <c r="I184" s="187"/>
      <c r="J184" s="195">
        <f t="shared" si="40"/>
        <v>1</v>
      </c>
      <c r="K184" s="187"/>
      <c r="L184" s="180"/>
      <c r="M184" s="187">
        <v>1</v>
      </c>
      <c r="N184" s="195">
        <f t="shared" si="41"/>
        <v>0</v>
      </c>
      <c r="O184" s="154"/>
      <c r="P184" s="187"/>
      <c r="Q184" s="187"/>
      <c r="R184" s="195">
        <f t="shared" si="42"/>
        <v>0</v>
      </c>
      <c r="S184" s="154"/>
      <c r="T184" s="180"/>
      <c r="U184" s="655"/>
    </row>
    <row r="185" spans="1:21" s="373" customFormat="1">
      <c r="A185" s="651">
        <v>34</v>
      </c>
      <c r="B185" s="210" t="s">
        <v>8819</v>
      </c>
      <c r="C185" s="32"/>
      <c r="D185" s="654" t="s">
        <v>1808</v>
      </c>
      <c r="E185" s="546">
        <f t="shared" si="38"/>
        <v>1</v>
      </c>
      <c r="F185" s="195">
        <f t="shared" si="39"/>
        <v>1</v>
      </c>
      <c r="G185" s="180"/>
      <c r="H185" s="187">
        <v>1</v>
      </c>
      <c r="I185" s="187"/>
      <c r="J185" s="195">
        <f t="shared" si="40"/>
        <v>0</v>
      </c>
      <c r="K185" s="187"/>
      <c r="L185" s="180"/>
      <c r="M185" s="187"/>
      <c r="N185" s="195">
        <f t="shared" si="41"/>
        <v>0</v>
      </c>
      <c r="O185" s="154"/>
      <c r="P185" s="187"/>
      <c r="Q185" s="187"/>
      <c r="R185" s="195">
        <f t="shared" si="42"/>
        <v>0</v>
      </c>
      <c r="S185" s="154"/>
      <c r="T185" s="180"/>
      <c r="U185" s="655"/>
    </row>
    <row r="186" spans="1:21" s="373" customFormat="1">
      <c r="A186" s="651">
        <v>35</v>
      </c>
      <c r="B186" s="210" t="s">
        <v>4719</v>
      </c>
      <c r="C186" s="32"/>
      <c r="D186" s="654" t="s">
        <v>1808</v>
      </c>
      <c r="E186" s="546">
        <f t="shared" si="38"/>
        <v>28</v>
      </c>
      <c r="F186" s="195">
        <f t="shared" si="39"/>
        <v>2</v>
      </c>
      <c r="G186" s="180"/>
      <c r="H186" s="187">
        <v>2</v>
      </c>
      <c r="I186" s="187"/>
      <c r="J186" s="195">
        <f t="shared" si="40"/>
        <v>0</v>
      </c>
      <c r="K186" s="187"/>
      <c r="L186" s="180"/>
      <c r="M186" s="187"/>
      <c r="N186" s="195">
        <f t="shared" si="41"/>
        <v>0</v>
      </c>
      <c r="O186" s="154"/>
      <c r="P186" s="187"/>
      <c r="Q186" s="187"/>
      <c r="R186" s="195">
        <f t="shared" si="42"/>
        <v>26</v>
      </c>
      <c r="S186" s="187">
        <v>26</v>
      </c>
      <c r="T186" s="180"/>
      <c r="U186" s="655"/>
    </row>
    <row r="187" spans="1:21" s="373" customFormat="1">
      <c r="A187" s="651">
        <v>36</v>
      </c>
      <c r="B187" s="210" t="s">
        <v>8820</v>
      </c>
      <c r="C187" s="32"/>
      <c r="D187" s="654" t="s">
        <v>1808</v>
      </c>
      <c r="E187" s="546">
        <f t="shared" si="38"/>
        <v>28</v>
      </c>
      <c r="F187" s="195">
        <f t="shared" si="39"/>
        <v>0</v>
      </c>
      <c r="G187" s="180"/>
      <c r="H187" s="187"/>
      <c r="I187" s="187"/>
      <c r="J187" s="195">
        <f t="shared" si="40"/>
        <v>28</v>
      </c>
      <c r="K187" s="187"/>
      <c r="L187" s="180"/>
      <c r="M187" s="187">
        <v>28</v>
      </c>
      <c r="N187" s="195">
        <f t="shared" si="41"/>
        <v>0</v>
      </c>
      <c r="O187" s="154"/>
      <c r="P187" s="187"/>
      <c r="Q187" s="187"/>
      <c r="R187" s="195">
        <f t="shared" si="42"/>
        <v>0</v>
      </c>
      <c r="S187" s="187"/>
      <c r="T187" s="180"/>
      <c r="U187" s="655"/>
    </row>
    <row r="188" spans="1:21" s="373" customFormat="1">
      <c r="A188" s="651">
        <v>37</v>
      </c>
      <c r="B188" s="210" t="s">
        <v>8790</v>
      </c>
      <c r="C188" s="32"/>
      <c r="D188" s="654" t="s">
        <v>1808</v>
      </c>
      <c r="E188" s="546">
        <f t="shared" si="38"/>
        <v>4</v>
      </c>
      <c r="F188" s="195">
        <f t="shared" si="39"/>
        <v>0</v>
      </c>
      <c r="G188" s="180"/>
      <c r="H188" s="187"/>
      <c r="I188" s="187"/>
      <c r="J188" s="195">
        <f t="shared" si="40"/>
        <v>0</v>
      </c>
      <c r="K188" s="187"/>
      <c r="L188" s="180"/>
      <c r="M188" s="187"/>
      <c r="N188" s="195">
        <f t="shared" si="41"/>
        <v>0</v>
      </c>
      <c r="O188" s="154"/>
      <c r="P188" s="187"/>
      <c r="Q188" s="187"/>
      <c r="R188" s="195">
        <f t="shared" si="42"/>
        <v>4</v>
      </c>
      <c r="S188" s="187">
        <v>4</v>
      </c>
      <c r="T188" s="180"/>
      <c r="U188" s="655"/>
    </row>
    <row r="189" spans="1:21" s="373" customFormat="1">
      <c r="A189" s="651">
        <v>38</v>
      </c>
      <c r="B189" s="210" t="s">
        <v>8793</v>
      </c>
      <c r="C189" s="32"/>
      <c r="D189" s="654" t="s">
        <v>1808</v>
      </c>
      <c r="E189" s="546">
        <f t="shared" si="38"/>
        <v>2</v>
      </c>
      <c r="F189" s="195">
        <f t="shared" si="39"/>
        <v>0</v>
      </c>
      <c r="G189" s="180"/>
      <c r="H189" s="187"/>
      <c r="I189" s="187"/>
      <c r="J189" s="195">
        <f t="shared" si="40"/>
        <v>0</v>
      </c>
      <c r="K189" s="187"/>
      <c r="L189" s="180"/>
      <c r="M189" s="187"/>
      <c r="N189" s="195">
        <f t="shared" si="41"/>
        <v>2</v>
      </c>
      <c r="O189" s="154"/>
      <c r="P189" s="187"/>
      <c r="Q189" s="187">
        <v>2</v>
      </c>
      <c r="R189" s="195">
        <f t="shared" si="42"/>
        <v>0</v>
      </c>
      <c r="S189" s="187"/>
      <c r="T189" s="180"/>
      <c r="U189" s="655"/>
    </row>
    <row r="190" spans="1:21" s="373" customFormat="1">
      <c r="A190" s="651">
        <v>39</v>
      </c>
      <c r="B190" s="210" t="s">
        <v>8821</v>
      </c>
      <c r="C190" s="32"/>
      <c r="D190" s="654" t="s">
        <v>1808</v>
      </c>
      <c r="E190" s="546">
        <f t="shared" si="38"/>
        <v>1</v>
      </c>
      <c r="F190" s="195">
        <f t="shared" si="39"/>
        <v>0</v>
      </c>
      <c r="G190" s="180"/>
      <c r="H190" s="187"/>
      <c r="I190" s="187"/>
      <c r="J190" s="195">
        <f t="shared" si="40"/>
        <v>1</v>
      </c>
      <c r="K190" s="187"/>
      <c r="L190" s="180"/>
      <c r="M190" s="187">
        <v>1</v>
      </c>
      <c r="N190" s="195">
        <f t="shared" si="41"/>
        <v>0</v>
      </c>
      <c r="O190" s="154"/>
      <c r="P190" s="187"/>
      <c r="Q190" s="187"/>
      <c r="R190" s="195">
        <f t="shared" si="42"/>
        <v>0</v>
      </c>
      <c r="S190" s="187"/>
      <c r="T190" s="180"/>
      <c r="U190" s="655"/>
    </row>
    <row r="191" spans="1:21" s="373" customFormat="1">
      <c r="A191" s="651">
        <v>40</v>
      </c>
      <c r="B191" s="210" t="s">
        <v>8822</v>
      </c>
      <c r="C191" s="32"/>
      <c r="D191" s="654" t="s">
        <v>1808</v>
      </c>
      <c r="E191" s="546">
        <f t="shared" si="38"/>
        <v>3</v>
      </c>
      <c r="F191" s="195">
        <f t="shared" si="39"/>
        <v>0</v>
      </c>
      <c r="G191" s="180"/>
      <c r="H191" s="187"/>
      <c r="I191" s="187"/>
      <c r="J191" s="195">
        <f t="shared" si="40"/>
        <v>0</v>
      </c>
      <c r="K191" s="187"/>
      <c r="L191" s="180"/>
      <c r="M191" s="187"/>
      <c r="N191" s="195">
        <f t="shared" si="41"/>
        <v>0</v>
      </c>
      <c r="O191" s="154"/>
      <c r="P191" s="187"/>
      <c r="Q191" s="187"/>
      <c r="R191" s="195">
        <f t="shared" si="42"/>
        <v>3</v>
      </c>
      <c r="S191" s="187">
        <v>3</v>
      </c>
      <c r="T191" s="180"/>
      <c r="U191" s="655"/>
    </row>
    <row r="192" spans="1:21" s="373" customFormat="1">
      <c r="A192" s="651">
        <v>41</v>
      </c>
      <c r="B192" s="210" t="s">
        <v>8823</v>
      </c>
      <c r="C192" s="32"/>
      <c r="D192" s="654" t="s">
        <v>1808</v>
      </c>
      <c r="E192" s="546">
        <f t="shared" si="38"/>
        <v>1</v>
      </c>
      <c r="F192" s="195">
        <f t="shared" si="39"/>
        <v>1</v>
      </c>
      <c r="G192" s="180"/>
      <c r="H192" s="187"/>
      <c r="I192" s="187">
        <v>1</v>
      </c>
      <c r="J192" s="195">
        <f t="shared" si="40"/>
        <v>0</v>
      </c>
      <c r="K192" s="187"/>
      <c r="L192" s="180"/>
      <c r="M192" s="187"/>
      <c r="N192" s="195">
        <f t="shared" si="41"/>
        <v>0</v>
      </c>
      <c r="O192" s="154"/>
      <c r="P192" s="187"/>
      <c r="Q192" s="187"/>
      <c r="R192" s="195">
        <f t="shared" si="42"/>
        <v>0</v>
      </c>
      <c r="S192" s="187"/>
      <c r="T192" s="180"/>
      <c r="U192" s="655"/>
    </row>
    <row r="193" spans="1:21" s="373" customFormat="1">
      <c r="A193" s="651">
        <v>42</v>
      </c>
      <c r="B193" s="210" t="s">
        <v>8824</v>
      </c>
      <c r="C193" s="32"/>
      <c r="D193" s="654" t="s">
        <v>1808</v>
      </c>
      <c r="E193" s="546">
        <f t="shared" si="38"/>
        <v>3</v>
      </c>
      <c r="F193" s="195">
        <f t="shared" si="39"/>
        <v>0</v>
      </c>
      <c r="G193" s="180"/>
      <c r="H193" s="187"/>
      <c r="I193" s="187"/>
      <c r="J193" s="195">
        <f t="shared" si="40"/>
        <v>3</v>
      </c>
      <c r="K193" s="187"/>
      <c r="L193" s="180"/>
      <c r="M193" s="187">
        <v>3</v>
      </c>
      <c r="N193" s="195">
        <f t="shared" si="41"/>
        <v>0</v>
      </c>
      <c r="O193" s="154"/>
      <c r="P193" s="187"/>
      <c r="Q193" s="187"/>
      <c r="R193" s="195">
        <f t="shared" si="42"/>
        <v>0</v>
      </c>
      <c r="S193" s="187"/>
      <c r="T193" s="180"/>
      <c r="U193" s="655"/>
    </row>
    <row r="194" spans="1:21" s="373" customFormat="1">
      <c r="A194" s="651">
        <v>43</v>
      </c>
      <c r="B194" s="210" t="s">
        <v>8801</v>
      </c>
      <c r="C194" s="32"/>
      <c r="D194" s="654" t="s">
        <v>1808</v>
      </c>
      <c r="E194" s="546">
        <f t="shared" si="38"/>
        <v>11</v>
      </c>
      <c r="F194" s="195">
        <f t="shared" si="39"/>
        <v>2</v>
      </c>
      <c r="G194" s="180"/>
      <c r="H194" s="187">
        <v>1</v>
      </c>
      <c r="I194" s="187">
        <v>1</v>
      </c>
      <c r="J194" s="195">
        <f t="shared" si="40"/>
        <v>5</v>
      </c>
      <c r="K194" s="187">
        <v>2</v>
      </c>
      <c r="L194" s="180"/>
      <c r="M194" s="187">
        <v>3</v>
      </c>
      <c r="N194" s="195">
        <f t="shared" si="41"/>
        <v>2</v>
      </c>
      <c r="O194" s="154"/>
      <c r="P194" s="187"/>
      <c r="Q194" s="187">
        <v>2</v>
      </c>
      <c r="R194" s="195">
        <f t="shared" si="42"/>
        <v>2</v>
      </c>
      <c r="S194" s="187">
        <v>1</v>
      </c>
      <c r="T194" s="180">
        <v>1</v>
      </c>
      <c r="U194" s="655"/>
    </row>
    <row r="195" spans="1:21" s="373" customFormat="1">
      <c r="A195" s="651">
        <v>44</v>
      </c>
      <c r="B195" s="210" t="s">
        <v>8802</v>
      </c>
      <c r="C195" s="32"/>
      <c r="D195" s="654" t="s">
        <v>1808</v>
      </c>
      <c r="E195" s="546">
        <f t="shared" si="38"/>
        <v>1</v>
      </c>
      <c r="F195" s="195">
        <f t="shared" si="39"/>
        <v>0</v>
      </c>
      <c r="G195" s="180"/>
      <c r="H195" s="187"/>
      <c r="I195" s="187"/>
      <c r="J195" s="195">
        <f t="shared" si="40"/>
        <v>0</v>
      </c>
      <c r="K195" s="187"/>
      <c r="L195" s="180"/>
      <c r="M195" s="187"/>
      <c r="N195" s="195">
        <f t="shared" si="41"/>
        <v>1</v>
      </c>
      <c r="O195" s="154"/>
      <c r="P195" s="187">
        <v>1</v>
      </c>
      <c r="Q195" s="187"/>
      <c r="R195" s="195">
        <f t="shared" si="42"/>
        <v>0</v>
      </c>
      <c r="S195" s="154"/>
      <c r="T195" s="180"/>
      <c r="U195" s="655"/>
    </row>
    <row r="196" spans="1:21" s="26" customFormat="1">
      <c r="A196" s="868"/>
      <c r="B196" s="900" t="s">
        <v>8900</v>
      </c>
      <c r="C196" s="901"/>
      <c r="D196" s="901"/>
      <c r="E196" s="901"/>
      <c r="F196" s="901"/>
      <c r="G196" s="901"/>
      <c r="H196" s="901"/>
      <c r="I196" s="901"/>
      <c r="J196" s="901"/>
      <c r="K196" s="901"/>
      <c r="L196" s="901"/>
      <c r="M196" s="901"/>
      <c r="N196" s="901"/>
      <c r="O196" s="901"/>
      <c r="P196" s="901"/>
      <c r="Q196" s="901"/>
      <c r="R196" s="901"/>
      <c r="S196" s="901"/>
      <c r="T196" s="901"/>
      <c r="U196" s="1027"/>
    </row>
    <row r="197" spans="1:21" s="373" customFormat="1">
      <c r="A197" s="651">
        <v>45</v>
      </c>
      <c r="B197" s="769" t="s">
        <v>8803</v>
      </c>
      <c r="C197" s="176"/>
      <c r="D197" s="654" t="s">
        <v>1808</v>
      </c>
      <c r="E197" s="546">
        <f>F197+J197+N197+R197</f>
        <v>13</v>
      </c>
      <c r="F197" s="195">
        <f t="shared" ref="F197:F216" si="43">+G197+H197+I197</f>
        <v>0</v>
      </c>
      <c r="G197" s="187"/>
      <c r="H197" s="180"/>
      <c r="I197" s="187"/>
      <c r="J197" s="195">
        <f t="shared" ref="J197:J216" si="44">+K197+L197+M197</f>
        <v>9</v>
      </c>
      <c r="K197" s="180"/>
      <c r="L197" s="180"/>
      <c r="M197" s="187">
        <v>9</v>
      </c>
      <c r="N197" s="195">
        <f t="shared" ref="N197:N216" si="45">+O197+P197+Q197</f>
        <v>2</v>
      </c>
      <c r="O197" s="187"/>
      <c r="P197" s="187"/>
      <c r="Q197" s="187">
        <v>2</v>
      </c>
      <c r="R197" s="195">
        <f t="shared" ref="R197:R216" si="46">S197+T197+U197</f>
        <v>2</v>
      </c>
      <c r="S197" s="187"/>
      <c r="T197" s="187">
        <v>2</v>
      </c>
      <c r="U197" s="655"/>
    </row>
    <row r="198" spans="1:21" s="373" customFormat="1">
      <c r="A198" s="651">
        <v>46</v>
      </c>
      <c r="B198" s="210" t="s">
        <v>8825</v>
      </c>
      <c r="C198" s="32"/>
      <c r="D198" s="654" t="s">
        <v>1808</v>
      </c>
      <c r="E198" s="546">
        <f>F198+J198+N198+R198</f>
        <v>12</v>
      </c>
      <c r="F198" s="195">
        <f t="shared" si="43"/>
        <v>1</v>
      </c>
      <c r="G198" s="187">
        <v>1</v>
      </c>
      <c r="H198" s="180"/>
      <c r="I198" s="187"/>
      <c r="J198" s="195">
        <f t="shared" si="44"/>
        <v>5</v>
      </c>
      <c r="K198" s="180"/>
      <c r="L198" s="180"/>
      <c r="M198" s="187">
        <v>5</v>
      </c>
      <c r="N198" s="195">
        <f t="shared" si="45"/>
        <v>4</v>
      </c>
      <c r="O198" s="187">
        <v>1</v>
      </c>
      <c r="P198" s="187"/>
      <c r="Q198" s="187">
        <v>3</v>
      </c>
      <c r="R198" s="195">
        <f t="shared" si="46"/>
        <v>2</v>
      </c>
      <c r="S198" s="187"/>
      <c r="T198" s="187">
        <v>2</v>
      </c>
      <c r="U198" s="655"/>
    </row>
    <row r="199" spans="1:21" s="373" customFormat="1">
      <c r="A199" s="651">
        <v>47</v>
      </c>
      <c r="B199" s="210" t="s">
        <v>8826</v>
      </c>
      <c r="C199" s="32"/>
      <c r="D199" s="654" t="s">
        <v>1808</v>
      </c>
      <c r="E199" s="546">
        <f>F199+J199+N199+R199</f>
        <v>2</v>
      </c>
      <c r="F199" s="195">
        <f t="shared" si="43"/>
        <v>0</v>
      </c>
      <c r="G199" s="187"/>
      <c r="H199" s="180"/>
      <c r="I199" s="187"/>
      <c r="J199" s="195">
        <f t="shared" si="44"/>
        <v>0</v>
      </c>
      <c r="K199" s="180"/>
      <c r="L199" s="180"/>
      <c r="M199" s="187"/>
      <c r="N199" s="195">
        <f t="shared" si="45"/>
        <v>0</v>
      </c>
      <c r="O199" s="187"/>
      <c r="P199" s="187"/>
      <c r="Q199" s="187"/>
      <c r="R199" s="195">
        <f t="shared" si="46"/>
        <v>2</v>
      </c>
      <c r="S199" s="187"/>
      <c r="T199" s="187">
        <v>2</v>
      </c>
      <c r="U199" s="655"/>
    </row>
    <row r="200" spans="1:21" s="373" customFormat="1" ht="46.5">
      <c r="A200" s="651">
        <v>48</v>
      </c>
      <c r="B200" s="210" t="s">
        <v>8827</v>
      </c>
      <c r="C200" s="32"/>
      <c r="D200" s="654" t="s">
        <v>1808</v>
      </c>
      <c r="E200" s="546">
        <f>F200+J200+N200+R200</f>
        <v>4</v>
      </c>
      <c r="F200" s="195">
        <f t="shared" si="43"/>
        <v>0</v>
      </c>
      <c r="G200" s="187"/>
      <c r="H200" s="180"/>
      <c r="I200" s="187"/>
      <c r="J200" s="195">
        <f t="shared" si="44"/>
        <v>0</v>
      </c>
      <c r="K200" s="180"/>
      <c r="L200" s="180"/>
      <c r="M200" s="187"/>
      <c r="N200" s="195">
        <f t="shared" si="45"/>
        <v>0</v>
      </c>
      <c r="O200" s="187"/>
      <c r="P200" s="187"/>
      <c r="Q200" s="187"/>
      <c r="R200" s="195">
        <f t="shared" si="46"/>
        <v>4</v>
      </c>
      <c r="S200" s="187">
        <v>4</v>
      </c>
      <c r="T200" s="187"/>
      <c r="U200" s="655"/>
    </row>
    <row r="201" spans="1:21" s="373" customFormat="1">
      <c r="A201" s="651">
        <v>49</v>
      </c>
      <c r="B201" s="210" t="s">
        <v>8828</v>
      </c>
      <c r="C201" s="32"/>
      <c r="D201" s="654" t="s">
        <v>1808</v>
      </c>
      <c r="E201" s="546">
        <v>2</v>
      </c>
      <c r="F201" s="195">
        <f t="shared" si="43"/>
        <v>2</v>
      </c>
      <c r="G201" s="187">
        <v>2</v>
      </c>
      <c r="H201" s="180"/>
      <c r="I201" s="187"/>
      <c r="J201" s="195">
        <f t="shared" si="44"/>
        <v>0</v>
      </c>
      <c r="K201" s="180"/>
      <c r="L201" s="180"/>
      <c r="M201" s="187"/>
      <c r="N201" s="195">
        <f t="shared" si="45"/>
        <v>2</v>
      </c>
      <c r="O201" s="187">
        <v>2</v>
      </c>
      <c r="P201" s="187"/>
      <c r="Q201" s="187"/>
      <c r="R201" s="195">
        <f t="shared" si="46"/>
        <v>0</v>
      </c>
      <c r="S201" s="187"/>
      <c r="T201" s="187"/>
      <c r="U201" s="655"/>
    </row>
    <row r="202" spans="1:21" s="373" customFormat="1">
      <c r="A202" s="651">
        <v>50</v>
      </c>
      <c r="B202" s="210" t="s">
        <v>8829</v>
      </c>
      <c r="C202" s="32"/>
      <c r="D202" s="654" t="s">
        <v>1808</v>
      </c>
      <c r="E202" s="546">
        <f t="shared" ref="E202:E216" si="47">F202+J202+N202+R202</f>
        <v>1</v>
      </c>
      <c r="F202" s="195">
        <f t="shared" si="43"/>
        <v>0</v>
      </c>
      <c r="G202" s="187"/>
      <c r="H202" s="180"/>
      <c r="I202" s="187"/>
      <c r="J202" s="195">
        <f t="shared" si="44"/>
        <v>1</v>
      </c>
      <c r="K202" s="180"/>
      <c r="L202" s="180"/>
      <c r="M202" s="187">
        <v>1</v>
      </c>
      <c r="N202" s="195">
        <f t="shared" si="45"/>
        <v>0</v>
      </c>
      <c r="O202" s="187"/>
      <c r="P202" s="187"/>
      <c r="Q202" s="187"/>
      <c r="R202" s="195">
        <f t="shared" si="46"/>
        <v>0</v>
      </c>
      <c r="S202" s="187"/>
      <c r="T202" s="187"/>
      <c r="U202" s="655"/>
    </row>
    <row r="203" spans="1:21" s="373" customFormat="1" ht="46.5">
      <c r="A203" s="651">
        <v>51</v>
      </c>
      <c r="B203" s="210" t="s">
        <v>8830</v>
      </c>
      <c r="C203" s="32"/>
      <c r="D203" s="654" t="s">
        <v>1808</v>
      </c>
      <c r="E203" s="546">
        <f t="shared" si="47"/>
        <v>1</v>
      </c>
      <c r="F203" s="195">
        <f t="shared" si="43"/>
        <v>0</v>
      </c>
      <c r="G203" s="187"/>
      <c r="H203" s="180"/>
      <c r="I203" s="187"/>
      <c r="J203" s="195">
        <f t="shared" si="44"/>
        <v>0</v>
      </c>
      <c r="K203" s="180"/>
      <c r="L203" s="180"/>
      <c r="M203" s="187"/>
      <c r="N203" s="195">
        <f t="shared" si="45"/>
        <v>1</v>
      </c>
      <c r="O203" s="187">
        <v>1</v>
      </c>
      <c r="P203" s="187"/>
      <c r="Q203" s="187"/>
      <c r="R203" s="195">
        <f t="shared" si="46"/>
        <v>0</v>
      </c>
      <c r="S203" s="187"/>
      <c r="T203" s="187"/>
      <c r="U203" s="655"/>
    </row>
    <row r="204" spans="1:21" s="373" customFormat="1">
      <c r="A204" s="651">
        <v>52</v>
      </c>
      <c r="B204" s="210" t="s">
        <v>8810</v>
      </c>
      <c r="C204" s="32"/>
      <c r="D204" s="654" t="s">
        <v>1808</v>
      </c>
      <c r="E204" s="546">
        <f t="shared" si="47"/>
        <v>1</v>
      </c>
      <c r="F204" s="195">
        <f t="shared" si="43"/>
        <v>0</v>
      </c>
      <c r="G204" s="187"/>
      <c r="H204" s="180"/>
      <c r="I204" s="187"/>
      <c r="J204" s="195">
        <f t="shared" si="44"/>
        <v>0</v>
      </c>
      <c r="K204" s="180"/>
      <c r="L204" s="180"/>
      <c r="M204" s="187"/>
      <c r="N204" s="195">
        <f t="shared" si="45"/>
        <v>0</v>
      </c>
      <c r="O204" s="187"/>
      <c r="P204" s="187"/>
      <c r="Q204" s="187"/>
      <c r="R204" s="195">
        <f t="shared" si="46"/>
        <v>1</v>
      </c>
      <c r="S204" s="187"/>
      <c r="T204" s="187">
        <v>1</v>
      </c>
      <c r="U204" s="655"/>
    </row>
    <row r="205" spans="1:21" s="373" customFormat="1" ht="46.5">
      <c r="A205" s="651">
        <v>53</v>
      </c>
      <c r="B205" s="210" t="s">
        <v>8831</v>
      </c>
      <c r="C205" s="32"/>
      <c r="D205" s="654" t="s">
        <v>1808</v>
      </c>
      <c r="E205" s="546">
        <f t="shared" si="47"/>
        <v>2</v>
      </c>
      <c r="F205" s="195">
        <f t="shared" si="43"/>
        <v>0</v>
      </c>
      <c r="G205" s="187"/>
      <c r="H205" s="180"/>
      <c r="I205" s="187"/>
      <c r="J205" s="195">
        <f t="shared" si="44"/>
        <v>0</v>
      </c>
      <c r="K205" s="180"/>
      <c r="L205" s="180"/>
      <c r="M205" s="187"/>
      <c r="N205" s="195">
        <f t="shared" si="45"/>
        <v>2</v>
      </c>
      <c r="O205" s="187"/>
      <c r="P205" s="187"/>
      <c r="Q205" s="187">
        <v>2</v>
      </c>
      <c r="R205" s="195">
        <f t="shared" si="46"/>
        <v>0</v>
      </c>
      <c r="S205" s="187"/>
      <c r="T205" s="187"/>
      <c r="U205" s="655"/>
    </row>
    <row r="206" spans="1:21" s="373" customFormat="1">
      <c r="A206" s="651">
        <v>54</v>
      </c>
      <c r="B206" s="210" t="s">
        <v>8804</v>
      </c>
      <c r="C206" s="32"/>
      <c r="D206" s="654" t="s">
        <v>1808</v>
      </c>
      <c r="E206" s="546">
        <f t="shared" si="47"/>
        <v>3</v>
      </c>
      <c r="F206" s="195">
        <f t="shared" si="43"/>
        <v>0</v>
      </c>
      <c r="G206" s="187"/>
      <c r="H206" s="180"/>
      <c r="I206" s="187"/>
      <c r="J206" s="195">
        <f t="shared" si="44"/>
        <v>0</v>
      </c>
      <c r="K206" s="180"/>
      <c r="L206" s="180"/>
      <c r="M206" s="187"/>
      <c r="N206" s="195">
        <f t="shared" si="45"/>
        <v>0</v>
      </c>
      <c r="O206" s="187"/>
      <c r="P206" s="187"/>
      <c r="Q206" s="187"/>
      <c r="R206" s="195">
        <f t="shared" si="46"/>
        <v>3</v>
      </c>
      <c r="S206" s="187"/>
      <c r="T206" s="187">
        <v>3</v>
      </c>
      <c r="U206" s="655"/>
    </row>
    <row r="207" spans="1:21" s="373" customFormat="1">
      <c r="A207" s="651">
        <v>55</v>
      </c>
      <c r="B207" s="210" t="s">
        <v>8832</v>
      </c>
      <c r="C207" s="32"/>
      <c r="D207" s="654" t="s">
        <v>1808</v>
      </c>
      <c r="E207" s="546">
        <f t="shared" si="47"/>
        <v>1</v>
      </c>
      <c r="F207" s="195">
        <f t="shared" si="43"/>
        <v>1</v>
      </c>
      <c r="G207" s="187"/>
      <c r="H207" s="180"/>
      <c r="I207" s="187">
        <v>1</v>
      </c>
      <c r="J207" s="195">
        <f t="shared" si="44"/>
        <v>0</v>
      </c>
      <c r="K207" s="180"/>
      <c r="L207" s="180"/>
      <c r="M207" s="187"/>
      <c r="N207" s="195">
        <f t="shared" si="45"/>
        <v>0</v>
      </c>
      <c r="O207" s="187"/>
      <c r="P207" s="187"/>
      <c r="Q207" s="187"/>
      <c r="R207" s="195">
        <f t="shared" si="46"/>
        <v>0</v>
      </c>
      <c r="S207" s="187"/>
      <c r="T207" s="187"/>
      <c r="U207" s="655"/>
    </row>
    <row r="208" spans="1:21" s="373" customFormat="1">
      <c r="A208" s="651">
        <v>56</v>
      </c>
      <c r="B208" s="210" t="s">
        <v>8833</v>
      </c>
      <c r="C208" s="32"/>
      <c r="D208" s="654" t="s">
        <v>1808</v>
      </c>
      <c r="E208" s="546">
        <f t="shared" si="47"/>
        <v>1</v>
      </c>
      <c r="F208" s="195">
        <f t="shared" si="43"/>
        <v>0</v>
      </c>
      <c r="G208" s="187"/>
      <c r="H208" s="180"/>
      <c r="I208" s="187"/>
      <c r="J208" s="195">
        <f t="shared" si="44"/>
        <v>0</v>
      </c>
      <c r="K208" s="180"/>
      <c r="L208" s="180"/>
      <c r="M208" s="187"/>
      <c r="N208" s="195">
        <f t="shared" si="45"/>
        <v>0</v>
      </c>
      <c r="O208" s="187"/>
      <c r="P208" s="187"/>
      <c r="Q208" s="187"/>
      <c r="R208" s="195">
        <f t="shared" si="46"/>
        <v>1</v>
      </c>
      <c r="S208" s="187"/>
      <c r="T208" s="187">
        <v>1</v>
      </c>
      <c r="U208" s="655"/>
    </row>
    <row r="209" spans="1:21" s="373" customFormat="1">
      <c r="A209" s="651">
        <v>57</v>
      </c>
      <c r="B209" s="210" t="s">
        <v>8834</v>
      </c>
      <c r="C209" s="32"/>
      <c r="D209" s="654" t="s">
        <v>1808</v>
      </c>
      <c r="E209" s="546">
        <f t="shared" si="47"/>
        <v>2</v>
      </c>
      <c r="F209" s="195">
        <f t="shared" si="43"/>
        <v>0</v>
      </c>
      <c r="G209" s="187"/>
      <c r="H209" s="180"/>
      <c r="I209" s="187"/>
      <c r="J209" s="195">
        <f t="shared" si="44"/>
        <v>0</v>
      </c>
      <c r="K209" s="180"/>
      <c r="L209" s="180"/>
      <c r="M209" s="187"/>
      <c r="N209" s="195">
        <f t="shared" si="45"/>
        <v>2</v>
      </c>
      <c r="O209" s="187"/>
      <c r="P209" s="187"/>
      <c r="Q209" s="187">
        <v>2</v>
      </c>
      <c r="R209" s="195">
        <f t="shared" si="46"/>
        <v>0</v>
      </c>
      <c r="S209" s="187"/>
      <c r="T209" s="187"/>
      <c r="U209" s="655"/>
    </row>
    <row r="210" spans="1:21" s="373" customFormat="1">
      <c r="A210" s="651">
        <v>58</v>
      </c>
      <c r="B210" s="210" t="s">
        <v>8793</v>
      </c>
      <c r="C210" s="32"/>
      <c r="D210" s="654" t="s">
        <v>1808</v>
      </c>
      <c r="E210" s="546">
        <f t="shared" si="47"/>
        <v>1</v>
      </c>
      <c r="F210" s="195">
        <f t="shared" si="43"/>
        <v>0</v>
      </c>
      <c r="G210" s="187"/>
      <c r="H210" s="180"/>
      <c r="I210" s="187"/>
      <c r="J210" s="195">
        <f t="shared" si="44"/>
        <v>0</v>
      </c>
      <c r="K210" s="180"/>
      <c r="L210" s="180"/>
      <c r="M210" s="187"/>
      <c r="N210" s="195">
        <f t="shared" si="45"/>
        <v>1</v>
      </c>
      <c r="O210" s="187"/>
      <c r="P210" s="187"/>
      <c r="Q210" s="187">
        <v>1</v>
      </c>
      <c r="R210" s="195">
        <f t="shared" si="46"/>
        <v>0</v>
      </c>
      <c r="S210" s="187"/>
      <c r="T210" s="187"/>
      <c r="U210" s="655"/>
    </row>
    <row r="211" spans="1:21" s="373" customFormat="1">
      <c r="A211" s="651">
        <v>59</v>
      </c>
      <c r="B211" s="210" t="s">
        <v>8792</v>
      </c>
      <c r="C211" s="32"/>
      <c r="D211" s="654" t="s">
        <v>1808</v>
      </c>
      <c r="E211" s="546">
        <f t="shared" si="47"/>
        <v>7</v>
      </c>
      <c r="F211" s="195">
        <f t="shared" si="43"/>
        <v>0</v>
      </c>
      <c r="G211" s="187"/>
      <c r="H211" s="180"/>
      <c r="I211" s="187"/>
      <c r="J211" s="195">
        <f t="shared" si="44"/>
        <v>0</v>
      </c>
      <c r="K211" s="180"/>
      <c r="L211" s="180"/>
      <c r="M211" s="187"/>
      <c r="N211" s="195">
        <f t="shared" si="45"/>
        <v>7</v>
      </c>
      <c r="O211" s="187"/>
      <c r="P211" s="187"/>
      <c r="Q211" s="187">
        <v>7</v>
      </c>
      <c r="R211" s="195">
        <f t="shared" si="46"/>
        <v>0</v>
      </c>
      <c r="S211" s="187"/>
      <c r="T211" s="187"/>
      <c r="U211" s="655"/>
    </row>
    <row r="212" spans="1:21" s="373" customFormat="1" ht="46.5">
      <c r="A212" s="651">
        <v>60</v>
      </c>
      <c r="B212" s="210" t="s">
        <v>8835</v>
      </c>
      <c r="C212" s="32"/>
      <c r="D212" s="654" t="s">
        <v>1808</v>
      </c>
      <c r="E212" s="546">
        <f t="shared" si="47"/>
        <v>4</v>
      </c>
      <c r="F212" s="195">
        <f t="shared" si="43"/>
        <v>0</v>
      </c>
      <c r="G212" s="187"/>
      <c r="H212" s="180"/>
      <c r="I212" s="187"/>
      <c r="J212" s="195">
        <f t="shared" si="44"/>
        <v>0</v>
      </c>
      <c r="K212" s="180"/>
      <c r="L212" s="180"/>
      <c r="M212" s="187"/>
      <c r="N212" s="195">
        <f t="shared" si="45"/>
        <v>0</v>
      </c>
      <c r="O212" s="187"/>
      <c r="P212" s="187"/>
      <c r="Q212" s="187"/>
      <c r="R212" s="195">
        <f t="shared" si="46"/>
        <v>4</v>
      </c>
      <c r="S212" s="187"/>
      <c r="T212" s="187">
        <v>4</v>
      </c>
      <c r="U212" s="655"/>
    </row>
    <row r="213" spans="1:21" s="373" customFormat="1">
      <c r="A213" s="651">
        <v>61</v>
      </c>
      <c r="B213" s="210" t="s">
        <v>8836</v>
      </c>
      <c r="C213" s="32"/>
      <c r="D213" s="654" t="s">
        <v>1808</v>
      </c>
      <c r="E213" s="546">
        <f t="shared" si="47"/>
        <v>1</v>
      </c>
      <c r="F213" s="195">
        <f t="shared" si="43"/>
        <v>0</v>
      </c>
      <c r="G213" s="187"/>
      <c r="H213" s="180"/>
      <c r="I213" s="187"/>
      <c r="J213" s="195">
        <f t="shared" si="44"/>
        <v>0</v>
      </c>
      <c r="K213" s="180"/>
      <c r="L213" s="180"/>
      <c r="M213" s="187"/>
      <c r="N213" s="195">
        <f t="shared" si="45"/>
        <v>0</v>
      </c>
      <c r="O213" s="187"/>
      <c r="P213" s="187"/>
      <c r="Q213" s="187"/>
      <c r="R213" s="195">
        <f t="shared" si="46"/>
        <v>1</v>
      </c>
      <c r="S213" s="187">
        <v>1</v>
      </c>
      <c r="T213" s="187"/>
      <c r="U213" s="655"/>
    </row>
    <row r="214" spans="1:21" s="373" customFormat="1">
      <c r="A214" s="651">
        <v>62</v>
      </c>
      <c r="B214" s="210" t="s">
        <v>8837</v>
      </c>
      <c r="C214" s="32"/>
      <c r="D214" s="654" t="s">
        <v>1808</v>
      </c>
      <c r="E214" s="546">
        <f t="shared" si="47"/>
        <v>1</v>
      </c>
      <c r="F214" s="195">
        <f t="shared" si="43"/>
        <v>0</v>
      </c>
      <c r="G214" s="187"/>
      <c r="H214" s="180"/>
      <c r="I214" s="187"/>
      <c r="J214" s="195">
        <f t="shared" si="44"/>
        <v>0</v>
      </c>
      <c r="K214" s="180"/>
      <c r="L214" s="180"/>
      <c r="M214" s="187"/>
      <c r="N214" s="195">
        <f t="shared" si="45"/>
        <v>1</v>
      </c>
      <c r="O214" s="187"/>
      <c r="P214" s="187"/>
      <c r="Q214" s="187">
        <v>1</v>
      </c>
      <c r="R214" s="195">
        <f t="shared" si="46"/>
        <v>0</v>
      </c>
      <c r="S214" s="187"/>
      <c r="T214" s="187"/>
      <c r="U214" s="655"/>
    </row>
    <row r="215" spans="1:21" s="373" customFormat="1">
      <c r="A215" s="651">
        <v>63</v>
      </c>
      <c r="B215" s="210" t="s">
        <v>8801</v>
      </c>
      <c r="C215" s="32"/>
      <c r="D215" s="654" t="s">
        <v>1808</v>
      </c>
      <c r="E215" s="546">
        <f t="shared" si="47"/>
        <v>10</v>
      </c>
      <c r="F215" s="195">
        <f t="shared" si="43"/>
        <v>2</v>
      </c>
      <c r="G215" s="187">
        <v>1</v>
      </c>
      <c r="H215" s="180"/>
      <c r="I215" s="187">
        <v>1</v>
      </c>
      <c r="J215" s="195">
        <f t="shared" si="44"/>
        <v>1</v>
      </c>
      <c r="K215" s="180"/>
      <c r="L215" s="180"/>
      <c r="M215" s="187">
        <v>1</v>
      </c>
      <c r="N215" s="195">
        <f t="shared" si="45"/>
        <v>4</v>
      </c>
      <c r="O215" s="187">
        <v>2</v>
      </c>
      <c r="P215" s="187"/>
      <c r="Q215" s="187">
        <v>2</v>
      </c>
      <c r="R215" s="195">
        <f t="shared" si="46"/>
        <v>3</v>
      </c>
      <c r="S215" s="187">
        <v>1</v>
      </c>
      <c r="T215" s="187">
        <v>2</v>
      </c>
      <c r="U215" s="655"/>
    </row>
    <row r="216" spans="1:21" s="373" customFormat="1">
      <c r="A216" s="651">
        <v>64</v>
      </c>
      <c r="B216" s="210" t="s">
        <v>8802</v>
      </c>
      <c r="C216" s="32"/>
      <c r="D216" s="654" t="s">
        <v>1808</v>
      </c>
      <c r="E216" s="546">
        <f t="shared" si="47"/>
        <v>2</v>
      </c>
      <c r="F216" s="195">
        <f t="shared" si="43"/>
        <v>0</v>
      </c>
      <c r="G216" s="187"/>
      <c r="H216" s="180"/>
      <c r="I216" s="187"/>
      <c r="J216" s="195">
        <f t="shared" si="44"/>
        <v>0</v>
      </c>
      <c r="K216" s="180"/>
      <c r="L216" s="180"/>
      <c r="M216" s="187"/>
      <c r="N216" s="195">
        <f t="shared" si="45"/>
        <v>2</v>
      </c>
      <c r="O216" s="187"/>
      <c r="P216" s="187">
        <v>2</v>
      </c>
      <c r="Q216" s="187"/>
      <c r="R216" s="195">
        <f t="shared" si="46"/>
        <v>0</v>
      </c>
      <c r="S216" s="187"/>
      <c r="T216" s="187"/>
      <c r="U216" s="655"/>
    </row>
    <row r="217" spans="1:21" s="26" customFormat="1">
      <c r="A217" s="868"/>
      <c r="B217" s="900" t="s">
        <v>8899</v>
      </c>
      <c r="C217" s="901"/>
      <c r="D217" s="901"/>
      <c r="E217" s="901"/>
      <c r="F217" s="901"/>
      <c r="G217" s="901"/>
      <c r="H217" s="901"/>
      <c r="I217" s="901"/>
      <c r="J217" s="901"/>
      <c r="K217" s="901"/>
      <c r="L217" s="901"/>
      <c r="M217" s="901"/>
      <c r="N217" s="901"/>
      <c r="O217" s="901"/>
      <c r="P217" s="901"/>
      <c r="Q217" s="901"/>
      <c r="R217" s="901"/>
      <c r="S217" s="901"/>
      <c r="T217" s="901"/>
      <c r="U217" s="1027"/>
    </row>
    <row r="218" spans="1:21" s="373" customFormat="1">
      <c r="A218" s="651">
        <v>65</v>
      </c>
      <c r="B218" s="769" t="s">
        <v>8833</v>
      </c>
      <c r="C218" s="176"/>
      <c r="D218" s="654" t="s">
        <v>1808</v>
      </c>
      <c r="E218" s="546">
        <f t="shared" ref="E218:E223" si="48">F218+J218+N218+R218</f>
        <v>1</v>
      </c>
      <c r="F218" s="195">
        <f t="shared" ref="F218:F230" si="49">+G218+H218+I218</f>
        <v>0</v>
      </c>
      <c r="G218" s="180"/>
      <c r="H218" s="187"/>
      <c r="I218" s="180"/>
      <c r="J218" s="195">
        <f t="shared" ref="J218:J230" si="50">+K218+L218+M218</f>
        <v>0</v>
      </c>
      <c r="K218" s="187"/>
      <c r="L218" s="187"/>
      <c r="M218" s="187"/>
      <c r="N218" s="195">
        <f t="shared" ref="N218:N230" si="51">+O218+P218+Q218</f>
        <v>0</v>
      </c>
      <c r="O218" s="154"/>
      <c r="P218" s="187"/>
      <c r="Q218" s="187"/>
      <c r="R218" s="195">
        <f t="shared" ref="R218:R230" si="52">S218+T218+U218</f>
        <v>1</v>
      </c>
      <c r="S218" s="154"/>
      <c r="T218" s="187">
        <v>1</v>
      </c>
      <c r="U218" s="856"/>
    </row>
    <row r="219" spans="1:21" s="373" customFormat="1">
      <c r="A219" s="651">
        <v>66</v>
      </c>
      <c r="B219" s="769" t="s">
        <v>8814</v>
      </c>
      <c r="C219" s="176"/>
      <c r="D219" s="654" t="s">
        <v>1808</v>
      </c>
      <c r="E219" s="546">
        <f t="shared" si="48"/>
        <v>2</v>
      </c>
      <c r="F219" s="195">
        <f t="shared" si="49"/>
        <v>0</v>
      </c>
      <c r="G219" s="180"/>
      <c r="H219" s="187"/>
      <c r="I219" s="180"/>
      <c r="J219" s="195">
        <f t="shared" si="50"/>
        <v>0</v>
      </c>
      <c r="K219" s="187"/>
      <c r="L219" s="187"/>
      <c r="M219" s="187"/>
      <c r="N219" s="195">
        <f t="shared" si="51"/>
        <v>0</v>
      </c>
      <c r="O219" s="154"/>
      <c r="P219" s="187"/>
      <c r="Q219" s="187"/>
      <c r="R219" s="195">
        <f t="shared" si="52"/>
        <v>2</v>
      </c>
      <c r="S219" s="154"/>
      <c r="T219" s="187">
        <v>2</v>
      </c>
      <c r="U219" s="856"/>
    </row>
    <row r="220" spans="1:21" s="373" customFormat="1">
      <c r="A220" s="651">
        <v>67</v>
      </c>
      <c r="B220" s="210" t="s">
        <v>8837</v>
      </c>
      <c r="C220" s="176"/>
      <c r="D220" s="654" t="s">
        <v>1808</v>
      </c>
      <c r="E220" s="546">
        <f t="shared" si="48"/>
        <v>10</v>
      </c>
      <c r="F220" s="195">
        <f t="shared" si="49"/>
        <v>0</v>
      </c>
      <c r="G220" s="180"/>
      <c r="H220" s="187"/>
      <c r="I220" s="180"/>
      <c r="J220" s="195">
        <f t="shared" si="50"/>
        <v>0</v>
      </c>
      <c r="K220" s="187"/>
      <c r="L220" s="187"/>
      <c r="M220" s="187"/>
      <c r="N220" s="195">
        <f t="shared" si="51"/>
        <v>0</v>
      </c>
      <c r="O220" s="154"/>
      <c r="P220" s="187"/>
      <c r="Q220" s="187"/>
      <c r="R220" s="195">
        <f t="shared" si="52"/>
        <v>10</v>
      </c>
      <c r="S220" s="154"/>
      <c r="T220" s="187">
        <v>10</v>
      </c>
      <c r="U220" s="856"/>
    </row>
    <row r="221" spans="1:21" s="373" customFormat="1" ht="46.5">
      <c r="A221" s="651">
        <v>68</v>
      </c>
      <c r="B221" s="210" t="s">
        <v>8838</v>
      </c>
      <c r="C221" s="176"/>
      <c r="D221" s="654" t="s">
        <v>1808</v>
      </c>
      <c r="E221" s="546">
        <f t="shared" si="48"/>
        <v>5</v>
      </c>
      <c r="F221" s="195">
        <f t="shared" si="49"/>
        <v>0</v>
      </c>
      <c r="G221" s="180"/>
      <c r="H221" s="187"/>
      <c r="I221" s="180"/>
      <c r="J221" s="195">
        <f t="shared" si="50"/>
        <v>4</v>
      </c>
      <c r="K221" s="187"/>
      <c r="L221" s="187">
        <v>4</v>
      </c>
      <c r="M221" s="187"/>
      <c r="N221" s="195">
        <f t="shared" si="51"/>
        <v>0</v>
      </c>
      <c r="O221" s="154"/>
      <c r="P221" s="187"/>
      <c r="Q221" s="187"/>
      <c r="R221" s="195">
        <f t="shared" si="52"/>
        <v>1</v>
      </c>
      <c r="S221" s="154"/>
      <c r="T221" s="187"/>
      <c r="U221" s="856">
        <v>1</v>
      </c>
    </row>
    <row r="222" spans="1:21" s="373" customFormat="1" ht="46.5">
      <c r="A222" s="651">
        <v>69</v>
      </c>
      <c r="B222" s="210" t="s">
        <v>8839</v>
      </c>
      <c r="C222" s="176"/>
      <c r="D222" s="654" t="s">
        <v>1808</v>
      </c>
      <c r="E222" s="546">
        <f t="shared" si="48"/>
        <v>1</v>
      </c>
      <c r="F222" s="195">
        <f t="shared" si="49"/>
        <v>0</v>
      </c>
      <c r="G222" s="180"/>
      <c r="H222" s="187"/>
      <c r="I222" s="180"/>
      <c r="J222" s="195">
        <f t="shared" si="50"/>
        <v>1</v>
      </c>
      <c r="K222" s="187"/>
      <c r="L222" s="187">
        <v>1</v>
      </c>
      <c r="M222" s="187"/>
      <c r="N222" s="195">
        <f t="shared" si="51"/>
        <v>0</v>
      </c>
      <c r="O222" s="154"/>
      <c r="P222" s="187"/>
      <c r="Q222" s="187"/>
      <c r="R222" s="195">
        <f t="shared" si="52"/>
        <v>0</v>
      </c>
      <c r="S222" s="154"/>
      <c r="T222" s="187"/>
      <c r="U222" s="856"/>
    </row>
    <row r="223" spans="1:21" s="373" customFormat="1" ht="46.5">
      <c r="A223" s="651">
        <v>70</v>
      </c>
      <c r="B223" s="210" t="s">
        <v>8840</v>
      </c>
      <c r="C223" s="176"/>
      <c r="D223" s="654" t="s">
        <v>1808</v>
      </c>
      <c r="E223" s="546">
        <f t="shared" si="48"/>
        <v>3</v>
      </c>
      <c r="F223" s="195">
        <f t="shared" si="49"/>
        <v>0</v>
      </c>
      <c r="G223" s="180"/>
      <c r="H223" s="187"/>
      <c r="I223" s="180"/>
      <c r="J223" s="195">
        <f t="shared" si="50"/>
        <v>3</v>
      </c>
      <c r="K223" s="187"/>
      <c r="L223" s="187">
        <v>3</v>
      </c>
      <c r="M223" s="187"/>
      <c r="N223" s="195">
        <f t="shared" si="51"/>
        <v>0</v>
      </c>
      <c r="O223" s="154"/>
      <c r="P223" s="187"/>
      <c r="Q223" s="187"/>
      <c r="R223" s="195">
        <f t="shared" si="52"/>
        <v>0</v>
      </c>
      <c r="S223" s="154"/>
      <c r="T223" s="187"/>
      <c r="U223" s="856"/>
    </row>
    <row r="224" spans="1:21" s="373" customFormat="1">
      <c r="A224" s="651">
        <v>71</v>
      </c>
      <c r="B224" s="210" t="s">
        <v>8828</v>
      </c>
      <c r="C224" s="176"/>
      <c r="D224" s="654" t="s">
        <v>1808</v>
      </c>
      <c r="E224" s="546">
        <v>4</v>
      </c>
      <c r="F224" s="195">
        <f t="shared" si="49"/>
        <v>2</v>
      </c>
      <c r="G224" s="180"/>
      <c r="H224" s="187">
        <v>2</v>
      </c>
      <c r="I224" s="180"/>
      <c r="J224" s="195">
        <f t="shared" si="50"/>
        <v>2</v>
      </c>
      <c r="K224" s="187"/>
      <c r="L224" s="187">
        <v>2</v>
      </c>
      <c r="M224" s="187"/>
      <c r="N224" s="195">
        <f t="shared" si="51"/>
        <v>2</v>
      </c>
      <c r="O224" s="154"/>
      <c r="P224" s="187">
        <v>2</v>
      </c>
      <c r="Q224" s="187"/>
      <c r="R224" s="195">
        <f t="shared" si="52"/>
        <v>2</v>
      </c>
      <c r="S224" s="154"/>
      <c r="T224" s="187">
        <v>2</v>
      </c>
      <c r="U224" s="856"/>
    </row>
    <row r="225" spans="1:21" s="373" customFormat="1">
      <c r="A225" s="651">
        <v>72</v>
      </c>
      <c r="B225" s="210" t="s">
        <v>8826</v>
      </c>
      <c r="C225" s="176"/>
      <c r="D225" s="654" t="s">
        <v>1808</v>
      </c>
      <c r="E225" s="546">
        <f t="shared" ref="E225:E230" si="53">F225+J225+N225+R225</f>
        <v>1</v>
      </c>
      <c r="F225" s="195">
        <f t="shared" si="49"/>
        <v>0</v>
      </c>
      <c r="G225" s="180"/>
      <c r="H225" s="187"/>
      <c r="I225" s="180"/>
      <c r="J225" s="195">
        <f t="shared" si="50"/>
        <v>0</v>
      </c>
      <c r="K225" s="187"/>
      <c r="L225" s="187"/>
      <c r="M225" s="187"/>
      <c r="N225" s="195">
        <f t="shared" si="51"/>
        <v>0</v>
      </c>
      <c r="O225" s="154"/>
      <c r="P225" s="187"/>
      <c r="Q225" s="187"/>
      <c r="R225" s="195">
        <f t="shared" si="52"/>
        <v>1</v>
      </c>
      <c r="S225" s="154"/>
      <c r="T225" s="187"/>
      <c r="U225" s="856">
        <v>1</v>
      </c>
    </row>
    <row r="226" spans="1:21" s="373" customFormat="1" ht="46.5">
      <c r="A226" s="651">
        <v>73</v>
      </c>
      <c r="B226" s="210" t="s">
        <v>8830</v>
      </c>
      <c r="C226" s="176"/>
      <c r="D226" s="654" t="s">
        <v>1808</v>
      </c>
      <c r="E226" s="546">
        <f t="shared" si="53"/>
        <v>4</v>
      </c>
      <c r="F226" s="195">
        <f t="shared" si="49"/>
        <v>0</v>
      </c>
      <c r="G226" s="180"/>
      <c r="H226" s="187"/>
      <c r="I226" s="180"/>
      <c r="J226" s="195">
        <f t="shared" si="50"/>
        <v>1</v>
      </c>
      <c r="K226" s="187">
        <v>1</v>
      </c>
      <c r="L226" s="187"/>
      <c r="M226" s="187"/>
      <c r="N226" s="195">
        <f t="shared" si="51"/>
        <v>3</v>
      </c>
      <c r="O226" s="154"/>
      <c r="P226" s="187">
        <v>2</v>
      </c>
      <c r="Q226" s="187">
        <v>1</v>
      </c>
      <c r="R226" s="195">
        <f t="shared" si="52"/>
        <v>0</v>
      </c>
      <c r="S226" s="154"/>
      <c r="T226" s="187"/>
      <c r="U226" s="856"/>
    </row>
    <row r="227" spans="1:21" s="373" customFormat="1">
      <c r="A227" s="651">
        <v>74</v>
      </c>
      <c r="B227" s="210" t="s">
        <v>8832</v>
      </c>
      <c r="C227" s="176"/>
      <c r="D227" s="654" t="s">
        <v>1808</v>
      </c>
      <c r="E227" s="546">
        <f t="shared" si="53"/>
        <v>1</v>
      </c>
      <c r="F227" s="195">
        <f t="shared" si="49"/>
        <v>0</v>
      </c>
      <c r="G227" s="180"/>
      <c r="H227" s="187"/>
      <c r="I227" s="180"/>
      <c r="J227" s="195">
        <f t="shared" si="50"/>
        <v>0</v>
      </c>
      <c r="K227" s="187"/>
      <c r="L227" s="187"/>
      <c r="M227" s="187"/>
      <c r="N227" s="195">
        <f t="shared" si="51"/>
        <v>0</v>
      </c>
      <c r="O227" s="154"/>
      <c r="P227" s="187"/>
      <c r="Q227" s="187"/>
      <c r="R227" s="195">
        <f t="shared" si="52"/>
        <v>1</v>
      </c>
      <c r="S227" s="154"/>
      <c r="T227" s="187"/>
      <c r="U227" s="856">
        <v>1</v>
      </c>
    </row>
    <row r="228" spans="1:21" s="373" customFormat="1">
      <c r="A228" s="651">
        <v>75</v>
      </c>
      <c r="B228" s="210" t="s">
        <v>8841</v>
      </c>
      <c r="C228" s="176"/>
      <c r="D228" s="654" t="s">
        <v>1808</v>
      </c>
      <c r="E228" s="546">
        <f t="shared" si="53"/>
        <v>5</v>
      </c>
      <c r="F228" s="195">
        <f t="shared" si="49"/>
        <v>0</v>
      </c>
      <c r="G228" s="180"/>
      <c r="H228" s="187"/>
      <c r="I228" s="180"/>
      <c r="J228" s="195">
        <f t="shared" si="50"/>
        <v>0</v>
      </c>
      <c r="K228" s="187"/>
      <c r="L228" s="187"/>
      <c r="M228" s="187"/>
      <c r="N228" s="195">
        <f t="shared" si="51"/>
        <v>0</v>
      </c>
      <c r="O228" s="154"/>
      <c r="P228" s="187"/>
      <c r="Q228" s="187"/>
      <c r="R228" s="195">
        <f t="shared" si="52"/>
        <v>5</v>
      </c>
      <c r="S228" s="154"/>
      <c r="T228" s="187">
        <v>5</v>
      </c>
      <c r="U228" s="856"/>
    </row>
    <row r="229" spans="1:21" s="373" customFormat="1" ht="69.75">
      <c r="A229" s="651">
        <v>76</v>
      </c>
      <c r="B229" s="210" t="s">
        <v>9249</v>
      </c>
      <c r="C229" s="176"/>
      <c r="D229" s="654" t="s">
        <v>1808</v>
      </c>
      <c r="E229" s="546">
        <f t="shared" si="53"/>
        <v>4</v>
      </c>
      <c r="F229" s="195">
        <f t="shared" si="49"/>
        <v>0</v>
      </c>
      <c r="G229" s="180"/>
      <c r="H229" s="187"/>
      <c r="I229" s="180"/>
      <c r="J229" s="195">
        <f t="shared" si="50"/>
        <v>0</v>
      </c>
      <c r="K229" s="187"/>
      <c r="L229" s="187"/>
      <c r="M229" s="187"/>
      <c r="N229" s="195">
        <f t="shared" si="51"/>
        <v>4</v>
      </c>
      <c r="O229" s="154"/>
      <c r="P229" s="187"/>
      <c r="Q229" s="187">
        <v>4</v>
      </c>
      <c r="R229" s="195">
        <f t="shared" si="52"/>
        <v>0</v>
      </c>
      <c r="S229" s="154"/>
      <c r="T229" s="187"/>
      <c r="U229" s="856"/>
    </row>
    <row r="230" spans="1:21" s="373" customFormat="1">
      <c r="A230" s="651">
        <v>77</v>
      </c>
      <c r="B230" s="210" t="s">
        <v>8801</v>
      </c>
      <c r="C230" s="176"/>
      <c r="D230" s="654" t="s">
        <v>1808</v>
      </c>
      <c r="E230" s="546">
        <f t="shared" si="53"/>
        <v>13</v>
      </c>
      <c r="F230" s="195">
        <f t="shared" si="49"/>
        <v>1</v>
      </c>
      <c r="G230" s="180"/>
      <c r="H230" s="187">
        <v>1</v>
      </c>
      <c r="I230" s="180"/>
      <c r="J230" s="195">
        <f t="shared" si="50"/>
        <v>5</v>
      </c>
      <c r="K230" s="187">
        <v>1</v>
      </c>
      <c r="L230" s="187">
        <v>4</v>
      </c>
      <c r="M230" s="187"/>
      <c r="N230" s="195">
        <f t="shared" si="51"/>
        <v>3</v>
      </c>
      <c r="O230" s="154"/>
      <c r="P230" s="187">
        <v>2</v>
      </c>
      <c r="Q230" s="187">
        <v>1</v>
      </c>
      <c r="R230" s="195">
        <f t="shared" si="52"/>
        <v>4</v>
      </c>
      <c r="S230" s="154"/>
      <c r="T230" s="187">
        <v>3</v>
      </c>
      <c r="U230" s="856">
        <v>1</v>
      </c>
    </row>
    <row r="231" spans="1:21" s="26" customFormat="1">
      <c r="A231" s="868"/>
      <c r="B231" s="900" t="s">
        <v>8898</v>
      </c>
      <c r="C231" s="901"/>
      <c r="D231" s="901"/>
      <c r="E231" s="901"/>
      <c r="F231" s="901"/>
      <c r="G231" s="901"/>
      <c r="H231" s="901"/>
      <c r="I231" s="901"/>
      <c r="J231" s="901"/>
      <c r="K231" s="901"/>
      <c r="L231" s="901"/>
      <c r="M231" s="901"/>
      <c r="N231" s="901"/>
      <c r="O231" s="901"/>
      <c r="P231" s="901"/>
      <c r="Q231" s="901"/>
      <c r="R231" s="901"/>
      <c r="S231" s="901"/>
      <c r="T231" s="901"/>
      <c r="U231" s="1027"/>
    </row>
    <row r="232" spans="1:21" s="373" customFormat="1">
      <c r="A232" s="651">
        <v>78</v>
      </c>
      <c r="B232" s="210" t="s">
        <v>8825</v>
      </c>
      <c r="C232" s="32"/>
      <c r="D232" s="654" t="s">
        <v>1808</v>
      </c>
      <c r="E232" s="654">
        <f>F232+J232+N232+R232</f>
        <v>1</v>
      </c>
      <c r="F232" s="195">
        <f>+G232+H232+I232</f>
        <v>0</v>
      </c>
      <c r="G232" s="180"/>
      <c r="H232" s="180"/>
      <c r="I232" s="180"/>
      <c r="J232" s="195">
        <f>+K232+L232+M232</f>
        <v>0</v>
      </c>
      <c r="K232" s="180"/>
      <c r="L232" s="180"/>
      <c r="M232" s="180"/>
      <c r="N232" s="195">
        <f>+O232+P232+Q232</f>
        <v>0</v>
      </c>
      <c r="O232" s="187"/>
      <c r="P232" s="180"/>
      <c r="Q232" s="180"/>
      <c r="R232" s="195">
        <f>S232+T232+U232</f>
        <v>1</v>
      </c>
      <c r="S232" s="154"/>
      <c r="T232" s="187">
        <v>1</v>
      </c>
      <c r="U232" s="655"/>
    </row>
    <row r="233" spans="1:21" s="373" customFormat="1">
      <c r="A233" s="651">
        <v>79</v>
      </c>
      <c r="B233" s="210" t="s">
        <v>8801</v>
      </c>
      <c r="C233" s="32"/>
      <c r="D233" s="654" t="s">
        <v>1808</v>
      </c>
      <c r="E233" s="654">
        <f>F233+J233+N233+R233</f>
        <v>1</v>
      </c>
      <c r="F233" s="195">
        <f>+G233+H233+I233</f>
        <v>0</v>
      </c>
      <c r="G233" s="180"/>
      <c r="H233" s="180"/>
      <c r="I233" s="180"/>
      <c r="J233" s="195">
        <f>+K233+L233+M233</f>
        <v>0</v>
      </c>
      <c r="K233" s="180"/>
      <c r="L233" s="180"/>
      <c r="M233" s="180"/>
      <c r="N233" s="195">
        <f>+O233+P233+Q233</f>
        <v>0</v>
      </c>
      <c r="O233" s="187"/>
      <c r="P233" s="180"/>
      <c r="Q233" s="180"/>
      <c r="R233" s="195">
        <f>S233+T233+U233</f>
        <v>1</v>
      </c>
      <c r="S233" s="154"/>
      <c r="T233" s="187">
        <v>1</v>
      </c>
      <c r="U233" s="655"/>
    </row>
    <row r="234" spans="1:21" s="373" customFormat="1">
      <c r="A234" s="651">
        <v>80</v>
      </c>
      <c r="B234" s="210" t="s">
        <v>8842</v>
      </c>
      <c r="C234" s="32"/>
      <c r="D234" s="654" t="s">
        <v>1808</v>
      </c>
      <c r="E234" s="654">
        <f>F234+J234+N234+R234</f>
        <v>1</v>
      </c>
      <c r="F234" s="195">
        <f>+G234+H234+I234</f>
        <v>0</v>
      </c>
      <c r="G234" s="180"/>
      <c r="H234" s="180"/>
      <c r="I234" s="180"/>
      <c r="J234" s="195">
        <f>+K234+L234+M234</f>
        <v>0</v>
      </c>
      <c r="K234" s="180"/>
      <c r="L234" s="180"/>
      <c r="M234" s="180"/>
      <c r="N234" s="195">
        <f>+O234+P234+Q234</f>
        <v>1</v>
      </c>
      <c r="O234" s="187">
        <v>1</v>
      </c>
      <c r="P234" s="180"/>
      <c r="Q234" s="180"/>
      <c r="R234" s="195">
        <f>S234+T234+U234</f>
        <v>0</v>
      </c>
      <c r="S234" s="154"/>
      <c r="T234" s="187"/>
      <c r="U234" s="655"/>
    </row>
    <row r="235" spans="1:21" s="26" customFormat="1">
      <c r="A235" s="868"/>
      <c r="B235" s="900" t="s">
        <v>8897</v>
      </c>
      <c r="C235" s="901"/>
      <c r="D235" s="901"/>
      <c r="E235" s="901"/>
      <c r="F235" s="901"/>
      <c r="G235" s="901"/>
      <c r="H235" s="901"/>
      <c r="I235" s="901"/>
      <c r="J235" s="901"/>
      <c r="K235" s="901"/>
      <c r="L235" s="901"/>
      <c r="M235" s="901"/>
      <c r="N235" s="901"/>
      <c r="O235" s="901"/>
      <c r="P235" s="901"/>
      <c r="Q235" s="901"/>
      <c r="R235" s="901"/>
      <c r="S235" s="901"/>
      <c r="T235" s="901"/>
      <c r="U235" s="1027"/>
    </row>
    <row r="236" spans="1:21" s="373" customFormat="1">
      <c r="A236" s="651">
        <v>81</v>
      </c>
      <c r="B236" s="769" t="s">
        <v>8803</v>
      </c>
      <c r="C236" s="176"/>
      <c r="D236" s="654" t="s">
        <v>1808</v>
      </c>
      <c r="E236" s="546">
        <f t="shared" ref="E236:E247" si="54">F236+J236+N236+R236</f>
        <v>12</v>
      </c>
      <c r="F236" s="195">
        <f t="shared" ref="F236:F247" si="55">+G236+H236+I236</f>
        <v>0</v>
      </c>
      <c r="G236" s="180"/>
      <c r="H236" s="180"/>
      <c r="I236" s="180"/>
      <c r="J236" s="195">
        <f t="shared" ref="J236:J247" si="56">+K236+L236+M236</f>
        <v>10</v>
      </c>
      <c r="K236" s="187">
        <v>10</v>
      </c>
      <c r="L236" s="187"/>
      <c r="M236" s="180"/>
      <c r="N236" s="195">
        <f t="shared" ref="N236:N247" si="57">+O236+P236+Q236</f>
        <v>1</v>
      </c>
      <c r="O236" s="187"/>
      <c r="P236" s="187"/>
      <c r="Q236" s="187">
        <v>1</v>
      </c>
      <c r="R236" s="195">
        <f t="shared" ref="R236:R247" si="58">S236+T236+U236</f>
        <v>1</v>
      </c>
      <c r="S236" s="187"/>
      <c r="T236" s="187"/>
      <c r="U236" s="856">
        <v>1</v>
      </c>
    </row>
    <row r="237" spans="1:21" s="373" customFormat="1">
      <c r="A237" s="651">
        <v>82</v>
      </c>
      <c r="B237" s="210" t="s">
        <v>8825</v>
      </c>
      <c r="C237" s="32"/>
      <c r="D237" s="654" t="s">
        <v>1808</v>
      </c>
      <c r="E237" s="546">
        <f t="shared" si="54"/>
        <v>10</v>
      </c>
      <c r="F237" s="195">
        <f t="shared" si="55"/>
        <v>0</v>
      </c>
      <c r="G237" s="180"/>
      <c r="H237" s="180"/>
      <c r="I237" s="180"/>
      <c r="J237" s="195">
        <f t="shared" si="56"/>
        <v>10</v>
      </c>
      <c r="K237" s="187">
        <v>4</v>
      </c>
      <c r="L237" s="187">
        <v>6</v>
      </c>
      <c r="M237" s="180"/>
      <c r="N237" s="195">
        <f t="shared" si="57"/>
        <v>0</v>
      </c>
      <c r="O237" s="187"/>
      <c r="P237" s="187"/>
      <c r="Q237" s="187"/>
      <c r="R237" s="195">
        <f t="shared" si="58"/>
        <v>0</v>
      </c>
      <c r="S237" s="187"/>
      <c r="T237" s="187"/>
      <c r="U237" s="856"/>
    </row>
    <row r="238" spans="1:21" s="373" customFormat="1">
      <c r="A238" s="651">
        <v>83</v>
      </c>
      <c r="B238" s="210" t="s">
        <v>8834</v>
      </c>
      <c r="C238" s="32"/>
      <c r="D238" s="654" t="s">
        <v>1808</v>
      </c>
      <c r="E238" s="546">
        <f t="shared" si="54"/>
        <v>1</v>
      </c>
      <c r="F238" s="195">
        <f t="shared" si="55"/>
        <v>0</v>
      </c>
      <c r="G238" s="180"/>
      <c r="H238" s="180"/>
      <c r="I238" s="180"/>
      <c r="J238" s="195">
        <f t="shared" si="56"/>
        <v>0</v>
      </c>
      <c r="K238" s="187"/>
      <c r="L238" s="187"/>
      <c r="M238" s="180"/>
      <c r="N238" s="195">
        <f t="shared" si="57"/>
        <v>1</v>
      </c>
      <c r="O238" s="187">
        <v>1</v>
      </c>
      <c r="P238" s="187"/>
      <c r="Q238" s="187"/>
      <c r="R238" s="195">
        <f t="shared" si="58"/>
        <v>0</v>
      </c>
      <c r="S238" s="187"/>
      <c r="T238" s="187"/>
      <c r="U238" s="856"/>
    </row>
    <row r="239" spans="1:21" s="373" customFormat="1" ht="46.5">
      <c r="A239" s="651">
        <v>84</v>
      </c>
      <c r="B239" s="210" t="s">
        <v>8843</v>
      </c>
      <c r="C239" s="32"/>
      <c r="D239" s="654" t="s">
        <v>1808</v>
      </c>
      <c r="E239" s="546">
        <f t="shared" si="54"/>
        <v>1</v>
      </c>
      <c r="F239" s="195">
        <f t="shared" si="55"/>
        <v>0</v>
      </c>
      <c r="G239" s="180"/>
      <c r="H239" s="180"/>
      <c r="I239" s="180"/>
      <c r="J239" s="195">
        <f t="shared" si="56"/>
        <v>0</v>
      </c>
      <c r="K239" s="187"/>
      <c r="L239" s="187"/>
      <c r="M239" s="180"/>
      <c r="N239" s="195">
        <f t="shared" si="57"/>
        <v>0</v>
      </c>
      <c r="O239" s="187"/>
      <c r="P239" s="187"/>
      <c r="Q239" s="187"/>
      <c r="R239" s="195">
        <f t="shared" si="58"/>
        <v>1</v>
      </c>
      <c r="S239" s="187"/>
      <c r="T239" s="187"/>
      <c r="U239" s="856">
        <v>1</v>
      </c>
    </row>
    <row r="240" spans="1:21" s="373" customFormat="1">
      <c r="A240" s="651">
        <v>85</v>
      </c>
      <c r="B240" s="210" t="s">
        <v>8844</v>
      </c>
      <c r="C240" s="32"/>
      <c r="D240" s="654" t="s">
        <v>1808</v>
      </c>
      <c r="E240" s="546">
        <f t="shared" si="54"/>
        <v>1</v>
      </c>
      <c r="F240" s="195">
        <f t="shared" si="55"/>
        <v>0</v>
      </c>
      <c r="G240" s="180"/>
      <c r="H240" s="180"/>
      <c r="I240" s="180"/>
      <c r="J240" s="195">
        <f t="shared" si="56"/>
        <v>1</v>
      </c>
      <c r="K240" s="187">
        <v>1</v>
      </c>
      <c r="L240" s="187"/>
      <c r="M240" s="180"/>
      <c r="N240" s="195">
        <f t="shared" si="57"/>
        <v>0</v>
      </c>
      <c r="O240" s="187"/>
      <c r="P240" s="187"/>
      <c r="Q240" s="187"/>
      <c r="R240" s="195">
        <f t="shared" si="58"/>
        <v>0</v>
      </c>
      <c r="S240" s="187"/>
      <c r="T240" s="187"/>
      <c r="U240" s="856"/>
    </row>
    <row r="241" spans="1:21" s="373" customFormat="1" ht="46.5">
      <c r="A241" s="651">
        <v>86</v>
      </c>
      <c r="B241" s="210" t="s">
        <v>8830</v>
      </c>
      <c r="C241" s="32"/>
      <c r="D241" s="654" t="s">
        <v>1808</v>
      </c>
      <c r="E241" s="546">
        <f t="shared" si="54"/>
        <v>2</v>
      </c>
      <c r="F241" s="195">
        <f t="shared" si="55"/>
        <v>0</v>
      </c>
      <c r="G241" s="180"/>
      <c r="H241" s="180"/>
      <c r="I241" s="180"/>
      <c r="J241" s="195">
        <f t="shared" si="56"/>
        <v>1</v>
      </c>
      <c r="K241" s="187">
        <v>1</v>
      </c>
      <c r="L241" s="187"/>
      <c r="M241" s="180"/>
      <c r="N241" s="195">
        <f t="shared" si="57"/>
        <v>0</v>
      </c>
      <c r="O241" s="187"/>
      <c r="P241" s="187"/>
      <c r="Q241" s="187"/>
      <c r="R241" s="195">
        <f t="shared" si="58"/>
        <v>1</v>
      </c>
      <c r="S241" s="187"/>
      <c r="T241" s="187"/>
      <c r="U241" s="856">
        <v>1</v>
      </c>
    </row>
    <row r="242" spans="1:21" s="373" customFormat="1">
      <c r="A242" s="651">
        <v>87</v>
      </c>
      <c r="B242" s="210" t="s">
        <v>8845</v>
      </c>
      <c r="C242" s="32"/>
      <c r="D242" s="654" t="s">
        <v>1808</v>
      </c>
      <c r="E242" s="546">
        <f t="shared" si="54"/>
        <v>1</v>
      </c>
      <c r="F242" s="195">
        <f t="shared" si="55"/>
        <v>0</v>
      </c>
      <c r="G242" s="180"/>
      <c r="H242" s="180"/>
      <c r="I242" s="180"/>
      <c r="J242" s="195">
        <f t="shared" si="56"/>
        <v>0</v>
      </c>
      <c r="K242" s="187"/>
      <c r="L242" s="187"/>
      <c r="M242" s="180"/>
      <c r="N242" s="195">
        <f t="shared" si="57"/>
        <v>0</v>
      </c>
      <c r="O242" s="187"/>
      <c r="P242" s="187"/>
      <c r="Q242" s="187"/>
      <c r="R242" s="195">
        <f t="shared" si="58"/>
        <v>1</v>
      </c>
      <c r="S242" s="187">
        <v>1</v>
      </c>
      <c r="T242" s="187"/>
      <c r="U242" s="856"/>
    </row>
    <row r="243" spans="1:21" s="373" customFormat="1">
      <c r="A243" s="651">
        <v>88</v>
      </c>
      <c r="B243" s="210" t="s">
        <v>8806</v>
      </c>
      <c r="C243" s="32"/>
      <c r="D243" s="654" t="s">
        <v>1808</v>
      </c>
      <c r="E243" s="546">
        <f t="shared" si="54"/>
        <v>1</v>
      </c>
      <c r="F243" s="195">
        <f t="shared" si="55"/>
        <v>0</v>
      </c>
      <c r="G243" s="180"/>
      <c r="H243" s="180"/>
      <c r="I243" s="180"/>
      <c r="J243" s="195">
        <f t="shared" si="56"/>
        <v>0</v>
      </c>
      <c r="K243" s="187"/>
      <c r="L243" s="187"/>
      <c r="M243" s="180"/>
      <c r="N243" s="195">
        <f t="shared" si="57"/>
        <v>0</v>
      </c>
      <c r="O243" s="187"/>
      <c r="P243" s="187"/>
      <c r="Q243" s="187"/>
      <c r="R243" s="195">
        <f t="shared" si="58"/>
        <v>1</v>
      </c>
      <c r="S243" s="187">
        <v>1</v>
      </c>
      <c r="T243" s="187"/>
      <c r="U243" s="856"/>
    </row>
    <row r="244" spans="1:21" s="373" customFormat="1">
      <c r="A244" s="651">
        <v>89</v>
      </c>
      <c r="B244" s="210" t="s">
        <v>8801</v>
      </c>
      <c r="C244" s="32"/>
      <c r="D244" s="654" t="s">
        <v>1808</v>
      </c>
      <c r="E244" s="546">
        <f t="shared" si="54"/>
        <v>6</v>
      </c>
      <c r="F244" s="195">
        <f t="shared" si="55"/>
        <v>0</v>
      </c>
      <c r="G244" s="180"/>
      <c r="H244" s="180"/>
      <c r="I244" s="180"/>
      <c r="J244" s="195">
        <f t="shared" si="56"/>
        <v>3</v>
      </c>
      <c r="K244" s="187">
        <v>3</v>
      </c>
      <c r="L244" s="187"/>
      <c r="M244" s="180"/>
      <c r="N244" s="195">
        <f t="shared" si="57"/>
        <v>1</v>
      </c>
      <c r="O244" s="187">
        <v>1</v>
      </c>
      <c r="P244" s="187"/>
      <c r="Q244" s="187"/>
      <c r="R244" s="195">
        <f t="shared" si="58"/>
        <v>2</v>
      </c>
      <c r="S244" s="187">
        <v>1</v>
      </c>
      <c r="T244" s="187"/>
      <c r="U244" s="856">
        <v>1</v>
      </c>
    </row>
    <row r="245" spans="1:21" s="373" customFormat="1">
      <c r="A245" s="651">
        <v>90</v>
      </c>
      <c r="B245" s="210" t="s">
        <v>8802</v>
      </c>
      <c r="C245" s="32"/>
      <c r="D245" s="654" t="s">
        <v>1808</v>
      </c>
      <c r="E245" s="546">
        <f t="shared" si="54"/>
        <v>1</v>
      </c>
      <c r="F245" s="195">
        <f t="shared" si="55"/>
        <v>0</v>
      </c>
      <c r="G245" s="180"/>
      <c r="H245" s="180"/>
      <c r="I245" s="180"/>
      <c r="J245" s="195">
        <f t="shared" si="56"/>
        <v>0</v>
      </c>
      <c r="K245" s="187"/>
      <c r="L245" s="187"/>
      <c r="M245" s="180"/>
      <c r="N245" s="195">
        <f t="shared" si="57"/>
        <v>1</v>
      </c>
      <c r="O245" s="187"/>
      <c r="P245" s="187">
        <v>1</v>
      </c>
      <c r="Q245" s="187"/>
      <c r="R245" s="195">
        <f t="shared" si="58"/>
        <v>0</v>
      </c>
      <c r="S245" s="187"/>
      <c r="T245" s="187"/>
      <c r="U245" s="856"/>
    </row>
    <row r="246" spans="1:21" s="373" customFormat="1">
      <c r="A246" s="651">
        <v>91</v>
      </c>
      <c r="B246" s="210" t="s">
        <v>8842</v>
      </c>
      <c r="C246" s="32"/>
      <c r="D246" s="654" t="s">
        <v>1808</v>
      </c>
      <c r="E246" s="546">
        <f t="shared" si="54"/>
        <v>1</v>
      </c>
      <c r="F246" s="195">
        <f t="shared" si="55"/>
        <v>0</v>
      </c>
      <c r="G246" s="180"/>
      <c r="H246" s="180"/>
      <c r="I246" s="180"/>
      <c r="J246" s="195">
        <f t="shared" si="56"/>
        <v>0</v>
      </c>
      <c r="K246" s="187"/>
      <c r="L246" s="187"/>
      <c r="M246" s="180"/>
      <c r="N246" s="195">
        <f t="shared" si="57"/>
        <v>1</v>
      </c>
      <c r="O246" s="187">
        <v>1</v>
      </c>
      <c r="P246" s="187"/>
      <c r="Q246" s="187"/>
      <c r="R246" s="195">
        <f t="shared" si="58"/>
        <v>0</v>
      </c>
      <c r="S246" s="187"/>
      <c r="T246" s="187"/>
      <c r="U246" s="856"/>
    </row>
    <row r="247" spans="1:21" s="373" customFormat="1">
      <c r="A247" s="651">
        <v>92</v>
      </c>
      <c r="B247" s="210" t="s">
        <v>8846</v>
      </c>
      <c r="C247" s="32"/>
      <c r="D247" s="654" t="s">
        <v>1808</v>
      </c>
      <c r="E247" s="546">
        <f t="shared" si="54"/>
        <v>1</v>
      </c>
      <c r="F247" s="195">
        <f t="shared" si="55"/>
        <v>0</v>
      </c>
      <c r="G247" s="180"/>
      <c r="H247" s="180"/>
      <c r="I247" s="180"/>
      <c r="J247" s="195">
        <f t="shared" si="56"/>
        <v>0</v>
      </c>
      <c r="K247" s="187"/>
      <c r="L247" s="187"/>
      <c r="M247" s="180"/>
      <c r="N247" s="195">
        <f t="shared" si="57"/>
        <v>0</v>
      </c>
      <c r="O247" s="187"/>
      <c r="P247" s="187"/>
      <c r="Q247" s="187"/>
      <c r="R247" s="195">
        <f t="shared" si="58"/>
        <v>1</v>
      </c>
      <c r="S247" s="187"/>
      <c r="T247" s="187">
        <v>1</v>
      </c>
      <c r="U247" s="856"/>
    </row>
    <row r="248" spans="1:21" s="26" customFormat="1">
      <c r="A248" s="868"/>
      <c r="B248" s="900" t="s">
        <v>8896</v>
      </c>
      <c r="C248" s="901"/>
      <c r="D248" s="901"/>
      <c r="E248" s="901"/>
      <c r="F248" s="901"/>
      <c r="G248" s="901"/>
      <c r="H248" s="901"/>
      <c r="I248" s="901"/>
      <c r="J248" s="901"/>
      <c r="K248" s="901"/>
      <c r="L248" s="901"/>
      <c r="M248" s="901"/>
      <c r="N248" s="901"/>
      <c r="O248" s="901"/>
      <c r="P248" s="901"/>
      <c r="Q248" s="901"/>
      <c r="R248" s="901"/>
      <c r="S248" s="901"/>
      <c r="T248" s="901"/>
      <c r="U248" s="1027"/>
    </row>
    <row r="249" spans="1:21" s="373" customFormat="1">
      <c r="A249" s="651">
        <v>93</v>
      </c>
      <c r="B249" s="769" t="s">
        <v>8803</v>
      </c>
      <c r="C249" s="176"/>
      <c r="D249" s="654" t="s">
        <v>1808</v>
      </c>
      <c r="E249" s="546">
        <f t="shared" ref="E249:E257" si="59">F249+J249+N249+R249</f>
        <v>163</v>
      </c>
      <c r="F249" s="195">
        <f t="shared" ref="F249:F257" si="60">+G249+H249+I249</f>
        <v>19</v>
      </c>
      <c r="G249" s="187">
        <v>19</v>
      </c>
      <c r="H249" s="187"/>
      <c r="I249" s="187"/>
      <c r="J249" s="195">
        <f t="shared" ref="J249:J257" si="61">+K249+L249+M249</f>
        <v>73</v>
      </c>
      <c r="K249" s="187">
        <v>38</v>
      </c>
      <c r="L249" s="187">
        <v>29</v>
      </c>
      <c r="M249" s="187">
        <v>6</v>
      </c>
      <c r="N249" s="195">
        <f t="shared" ref="N249:N257" si="62">+O249+P249+Q249</f>
        <v>45</v>
      </c>
      <c r="O249" s="187">
        <v>8</v>
      </c>
      <c r="P249" s="187"/>
      <c r="Q249" s="187">
        <v>37</v>
      </c>
      <c r="R249" s="195">
        <f t="shared" ref="R249:R257" si="63">S249+T249+U249</f>
        <v>26</v>
      </c>
      <c r="S249" s="187"/>
      <c r="T249" s="187">
        <v>14</v>
      </c>
      <c r="U249" s="856">
        <v>12</v>
      </c>
    </row>
    <row r="250" spans="1:21" s="373" customFormat="1">
      <c r="A250" s="651">
        <v>94</v>
      </c>
      <c r="B250" s="210" t="s">
        <v>8825</v>
      </c>
      <c r="C250" s="32"/>
      <c r="D250" s="654" t="s">
        <v>1808</v>
      </c>
      <c r="E250" s="546">
        <f t="shared" si="59"/>
        <v>104</v>
      </c>
      <c r="F250" s="195">
        <f t="shared" si="60"/>
        <v>22</v>
      </c>
      <c r="G250" s="187">
        <v>19</v>
      </c>
      <c r="H250" s="187"/>
      <c r="I250" s="187">
        <v>3</v>
      </c>
      <c r="J250" s="195">
        <f t="shared" si="61"/>
        <v>44</v>
      </c>
      <c r="K250" s="187">
        <v>23</v>
      </c>
      <c r="L250" s="187">
        <v>21</v>
      </c>
      <c r="M250" s="187"/>
      <c r="N250" s="195">
        <f t="shared" si="62"/>
        <v>19</v>
      </c>
      <c r="O250" s="187">
        <v>7</v>
      </c>
      <c r="P250" s="187"/>
      <c r="Q250" s="187">
        <v>12</v>
      </c>
      <c r="R250" s="195">
        <f t="shared" si="63"/>
        <v>19</v>
      </c>
      <c r="S250" s="187"/>
      <c r="T250" s="187">
        <v>10</v>
      </c>
      <c r="U250" s="856">
        <v>9</v>
      </c>
    </row>
    <row r="251" spans="1:21" s="373" customFormat="1">
      <c r="A251" s="651">
        <v>95</v>
      </c>
      <c r="B251" s="769" t="s">
        <v>8844</v>
      </c>
      <c r="C251" s="32"/>
      <c r="D251" s="654" t="s">
        <v>1808</v>
      </c>
      <c r="E251" s="546">
        <f t="shared" si="59"/>
        <v>4</v>
      </c>
      <c r="F251" s="195">
        <f t="shared" si="60"/>
        <v>3</v>
      </c>
      <c r="G251" s="187"/>
      <c r="H251" s="187">
        <v>3</v>
      </c>
      <c r="I251" s="187"/>
      <c r="J251" s="195">
        <f t="shared" si="61"/>
        <v>0</v>
      </c>
      <c r="K251" s="187"/>
      <c r="L251" s="187"/>
      <c r="M251" s="187"/>
      <c r="N251" s="195">
        <f t="shared" si="62"/>
        <v>0</v>
      </c>
      <c r="O251" s="187"/>
      <c r="P251" s="187"/>
      <c r="Q251" s="187"/>
      <c r="R251" s="195">
        <f t="shared" si="63"/>
        <v>1</v>
      </c>
      <c r="S251" s="187"/>
      <c r="T251" s="187"/>
      <c r="U251" s="856">
        <v>1</v>
      </c>
    </row>
    <row r="252" spans="1:21" s="373" customFormat="1" ht="46.5">
      <c r="A252" s="651">
        <v>96</v>
      </c>
      <c r="B252" s="210" t="s">
        <v>8830</v>
      </c>
      <c r="C252" s="32"/>
      <c r="D252" s="654" t="s">
        <v>1808</v>
      </c>
      <c r="E252" s="546">
        <f t="shared" si="59"/>
        <v>4</v>
      </c>
      <c r="F252" s="195">
        <f t="shared" si="60"/>
        <v>3</v>
      </c>
      <c r="G252" s="187"/>
      <c r="H252" s="187">
        <v>3</v>
      </c>
      <c r="I252" s="187"/>
      <c r="J252" s="195">
        <f t="shared" si="61"/>
        <v>0</v>
      </c>
      <c r="K252" s="187"/>
      <c r="L252" s="187"/>
      <c r="M252" s="187"/>
      <c r="N252" s="195">
        <f t="shared" si="62"/>
        <v>0</v>
      </c>
      <c r="O252" s="187"/>
      <c r="P252" s="187"/>
      <c r="Q252" s="187"/>
      <c r="R252" s="195">
        <f t="shared" si="63"/>
        <v>1</v>
      </c>
      <c r="S252" s="187"/>
      <c r="T252" s="187"/>
      <c r="U252" s="856">
        <v>1</v>
      </c>
    </row>
    <row r="253" spans="1:21" s="373" customFormat="1">
      <c r="A253" s="651">
        <v>97</v>
      </c>
      <c r="B253" s="769" t="s">
        <v>8832</v>
      </c>
      <c r="C253" s="32"/>
      <c r="D253" s="654" t="s">
        <v>1808</v>
      </c>
      <c r="E253" s="546">
        <f t="shared" si="59"/>
        <v>2</v>
      </c>
      <c r="F253" s="195">
        <f t="shared" si="60"/>
        <v>0</v>
      </c>
      <c r="G253" s="187"/>
      <c r="H253" s="187"/>
      <c r="I253" s="187"/>
      <c r="J253" s="195">
        <f t="shared" si="61"/>
        <v>0</v>
      </c>
      <c r="K253" s="187"/>
      <c r="L253" s="187"/>
      <c r="M253" s="187"/>
      <c r="N253" s="195">
        <f t="shared" si="62"/>
        <v>0</v>
      </c>
      <c r="O253" s="187"/>
      <c r="P253" s="187"/>
      <c r="Q253" s="187"/>
      <c r="R253" s="195">
        <f t="shared" si="63"/>
        <v>2</v>
      </c>
      <c r="S253" s="187"/>
      <c r="T253" s="187"/>
      <c r="U253" s="856">
        <v>2</v>
      </c>
    </row>
    <row r="254" spans="1:21" s="373" customFormat="1">
      <c r="A254" s="651">
        <v>98</v>
      </c>
      <c r="B254" s="210" t="s">
        <v>8847</v>
      </c>
      <c r="C254" s="32"/>
      <c r="D254" s="654" t="s">
        <v>1808</v>
      </c>
      <c r="E254" s="546">
        <f t="shared" si="59"/>
        <v>1</v>
      </c>
      <c r="F254" s="195">
        <f t="shared" si="60"/>
        <v>0</v>
      </c>
      <c r="G254" s="187"/>
      <c r="H254" s="187"/>
      <c r="I254" s="187"/>
      <c r="J254" s="195">
        <f t="shared" si="61"/>
        <v>0</v>
      </c>
      <c r="K254" s="187"/>
      <c r="L254" s="187"/>
      <c r="M254" s="187"/>
      <c r="N254" s="195">
        <f t="shared" si="62"/>
        <v>0</v>
      </c>
      <c r="O254" s="187"/>
      <c r="P254" s="187"/>
      <c r="Q254" s="187"/>
      <c r="R254" s="195">
        <f t="shared" si="63"/>
        <v>1</v>
      </c>
      <c r="S254" s="187">
        <v>1</v>
      </c>
      <c r="T254" s="187"/>
      <c r="U254" s="856"/>
    </row>
    <row r="255" spans="1:21" s="373" customFormat="1">
      <c r="A255" s="651">
        <v>99</v>
      </c>
      <c r="B255" s="210" t="s">
        <v>8810</v>
      </c>
      <c r="C255" s="32"/>
      <c r="D255" s="654" t="s">
        <v>1808</v>
      </c>
      <c r="E255" s="546">
        <f t="shared" si="59"/>
        <v>1</v>
      </c>
      <c r="F255" s="195">
        <f t="shared" si="60"/>
        <v>0</v>
      </c>
      <c r="G255" s="187"/>
      <c r="H255" s="187"/>
      <c r="I255" s="187"/>
      <c r="J255" s="195">
        <f t="shared" si="61"/>
        <v>0</v>
      </c>
      <c r="K255" s="187"/>
      <c r="L255" s="187"/>
      <c r="M255" s="187"/>
      <c r="N255" s="195">
        <f t="shared" si="62"/>
        <v>0</v>
      </c>
      <c r="O255" s="187"/>
      <c r="P255" s="187"/>
      <c r="Q255" s="187"/>
      <c r="R255" s="195">
        <f t="shared" si="63"/>
        <v>1</v>
      </c>
      <c r="S255" s="187"/>
      <c r="T255" s="187"/>
      <c r="U255" s="856">
        <v>1</v>
      </c>
    </row>
    <row r="256" spans="1:21" s="373" customFormat="1">
      <c r="A256" s="651">
        <v>100</v>
      </c>
      <c r="B256" s="210" t="s">
        <v>8801</v>
      </c>
      <c r="C256" s="32"/>
      <c r="D256" s="654" t="s">
        <v>1808</v>
      </c>
      <c r="E256" s="546">
        <f t="shared" si="59"/>
        <v>11</v>
      </c>
      <c r="F256" s="195">
        <f t="shared" si="60"/>
        <v>3</v>
      </c>
      <c r="G256" s="187">
        <v>1</v>
      </c>
      <c r="H256" s="187">
        <v>1</v>
      </c>
      <c r="I256" s="187">
        <v>1</v>
      </c>
      <c r="J256" s="195">
        <f t="shared" si="61"/>
        <v>3</v>
      </c>
      <c r="K256" s="187">
        <v>1</v>
      </c>
      <c r="L256" s="187">
        <v>1</v>
      </c>
      <c r="M256" s="187">
        <v>1</v>
      </c>
      <c r="N256" s="195">
        <f t="shared" si="62"/>
        <v>2</v>
      </c>
      <c r="O256" s="187">
        <v>1</v>
      </c>
      <c r="P256" s="187"/>
      <c r="Q256" s="187">
        <v>1</v>
      </c>
      <c r="R256" s="195">
        <f t="shared" si="63"/>
        <v>3</v>
      </c>
      <c r="S256" s="187">
        <v>1</v>
      </c>
      <c r="T256" s="187">
        <v>1</v>
      </c>
      <c r="U256" s="856">
        <v>1</v>
      </c>
    </row>
    <row r="257" spans="1:21" s="373" customFormat="1">
      <c r="A257" s="651">
        <v>101</v>
      </c>
      <c r="B257" s="210" t="s">
        <v>8802</v>
      </c>
      <c r="C257" s="32"/>
      <c r="D257" s="654" t="s">
        <v>1808</v>
      </c>
      <c r="E257" s="546">
        <f t="shared" si="59"/>
        <v>2</v>
      </c>
      <c r="F257" s="195">
        <f t="shared" si="60"/>
        <v>0</v>
      </c>
      <c r="G257" s="187"/>
      <c r="H257" s="187"/>
      <c r="I257" s="187"/>
      <c r="J257" s="195">
        <f t="shared" si="61"/>
        <v>0</v>
      </c>
      <c r="K257" s="187"/>
      <c r="L257" s="187"/>
      <c r="M257" s="187"/>
      <c r="N257" s="195">
        <f t="shared" si="62"/>
        <v>2</v>
      </c>
      <c r="O257" s="187"/>
      <c r="P257" s="187">
        <v>2</v>
      </c>
      <c r="Q257" s="187"/>
      <c r="R257" s="195">
        <f t="shared" si="63"/>
        <v>0</v>
      </c>
      <c r="S257" s="187"/>
      <c r="T257" s="187"/>
      <c r="U257" s="856"/>
    </row>
    <row r="258" spans="1:21" s="26" customFormat="1">
      <c r="A258" s="868"/>
      <c r="B258" s="900" t="s">
        <v>8895</v>
      </c>
      <c r="C258" s="901"/>
      <c r="D258" s="901"/>
      <c r="E258" s="901"/>
      <c r="F258" s="901"/>
      <c r="G258" s="901"/>
      <c r="H258" s="901"/>
      <c r="I258" s="901"/>
      <c r="J258" s="901"/>
      <c r="K258" s="901"/>
      <c r="L258" s="901"/>
      <c r="M258" s="901"/>
      <c r="N258" s="901"/>
      <c r="O258" s="901"/>
      <c r="P258" s="901"/>
      <c r="Q258" s="901"/>
      <c r="R258" s="901"/>
      <c r="S258" s="901"/>
      <c r="T258" s="901"/>
      <c r="U258" s="1027"/>
    </row>
    <row r="259" spans="1:21" s="373" customFormat="1">
      <c r="A259" s="651">
        <v>102</v>
      </c>
      <c r="B259" s="210" t="s">
        <v>8833</v>
      </c>
      <c r="C259" s="32"/>
      <c r="D259" s="654" t="s">
        <v>1808</v>
      </c>
      <c r="E259" s="546">
        <f t="shared" ref="E259:E278" si="64">F259+J259+N259+R259</f>
        <v>1</v>
      </c>
      <c r="F259" s="195">
        <f t="shared" ref="F259:F278" si="65">+G259+H259+I259</f>
        <v>1</v>
      </c>
      <c r="G259" s="187">
        <v>1</v>
      </c>
      <c r="H259" s="187"/>
      <c r="I259" s="180"/>
      <c r="J259" s="195">
        <f t="shared" ref="J259:J278" si="66">+K259+L259+M259</f>
        <v>0</v>
      </c>
      <c r="K259" s="180"/>
      <c r="L259" s="180"/>
      <c r="M259" s="180"/>
      <c r="N259" s="195">
        <f t="shared" ref="N259:N278" si="67">+O259+P259+Q259</f>
        <v>0</v>
      </c>
      <c r="O259" s="187"/>
      <c r="P259" s="187"/>
      <c r="Q259" s="180"/>
      <c r="R259" s="195">
        <f t="shared" ref="R259:R278" si="68">S259+T259+U259</f>
        <v>0</v>
      </c>
      <c r="S259" s="187"/>
      <c r="T259" s="187"/>
      <c r="U259" s="856"/>
    </row>
    <row r="260" spans="1:21" s="373" customFormat="1">
      <c r="A260" s="651">
        <v>103</v>
      </c>
      <c r="B260" s="210" t="s">
        <v>8813</v>
      </c>
      <c r="C260" s="32"/>
      <c r="D260" s="654" t="s">
        <v>1808</v>
      </c>
      <c r="E260" s="546">
        <f t="shared" si="64"/>
        <v>1</v>
      </c>
      <c r="F260" s="195">
        <f t="shared" si="65"/>
        <v>0</v>
      </c>
      <c r="G260" s="187"/>
      <c r="H260" s="187"/>
      <c r="I260" s="180"/>
      <c r="J260" s="195">
        <f t="shared" si="66"/>
        <v>0</v>
      </c>
      <c r="K260" s="180"/>
      <c r="L260" s="180"/>
      <c r="M260" s="180"/>
      <c r="N260" s="195">
        <f t="shared" si="67"/>
        <v>0</v>
      </c>
      <c r="O260" s="187"/>
      <c r="P260" s="187"/>
      <c r="Q260" s="180"/>
      <c r="R260" s="195">
        <f t="shared" si="68"/>
        <v>1</v>
      </c>
      <c r="S260" s="187">
        <v>1</v>
      </c>
      <c r="T260" s="187"/>
      <c r="U260" s="856"/>
    </row>
    <row r="261" spans="1:21" s="373" customFormat="1">
      <c r="A261" s="651">
        <v>104</v>
      </c>
      <c r="B261" s="210" t="s">
        <v>8848</v>
      </c>
      <c r="C261" s="32"/>
      <c r="D261" s="654" t="s">
        <v>1808</v>
      </c>
      <c r="E261" s="546">
        <f t="shared" si="64"/>
        <v>1</v>
      </c>
      <c r="F261" s="195">
        <f t="shared" si="65"/>
        <v>0</v>
      </c>
      <c r="G261" s="187"/>
      <c r="H261" s="187"/>
      <c r="I261" s="180"/>
      <c r="J261" s="195">
        <f t="shared" si="66"/>
        <v>0</v>
      </c>
      <c r="K261" s="180"/>
      <c r="L261" s="180"/>
      <c r="M261" s="180"/>
      <c r="N261" s="195">
        <f t="shared" si="67"/>
        <v>0</v>
      </c>
      <c r="O261" s="187"/>
      <c r="P261" s="187"/>
      <c r="Q261" s="180"/>
      <c r="R261" s="195">
        <f t="shared" si="68"/>
        <v>1</v>
      </c>
      <c r="S261" s="187">
        <v>1</v>
      </c>
      <c r="T261" s="187"/>
      <c r="U261" s="856"/>
    </row>
    <row r="262" spans="1:21" s="373" customFormat="1">
      <c r="A262" s="651">
        <v>105</v>
      </c>
      <c r="B262" s="210" t="s">
        <v>8849</v>
      </c>
      <c r="C262" s="32"/>
      <c r="D262" s="654" t="s">
        <v>1808</v>
      </c>
      <c r="E262" s="546">
        <f t="shared" si="64"/>
        <v>1</v>
      </c>
      <c r="F262" s="195">
        <f t="shared" si="65"/>
        <v>1</v>
      </c>
      <c r="G262" s="187">
        <v>1</v>
      </c>
      <c r="H262" s="187"/>
      <c r="I262" s="180"/>
      <c r="J262" s="195">
        <f t="shared" si="66"/>
        <v>0</v>
      </c>
      <c r="K262" s="180"/>
      <c r="L262" s="180"/>
      <c r="M262" s="180"/>
      <c r="N262" s="195">
        <f t="shared" si="67"/>
        <v>0</v>
      </c>
      <c r="O262" s="187"/>
      <c r="P262" s="187"/>
      <c r="Q262" s="180"/>
      <c r="R262" s="195">
        <f t="shared" si="68"/>
        <v>0</v>
      </c>
      <c r="S262" s="187"/>
      <c r="T262" s="187"/>
      <c r="U262" s="856"/>
    </row>
    <row r="263" spans="1:21" s="373" customFormat="1">
      <c r="A263" s="651">
        <v>106</v>
      </c>
      <c r="B263" s="210" t="s">
        <v>8790</v>
      </c>
      <c r="C263" s="32"/>
      <c r="D263" s="654" t="s">
        <v>1808</v>
      </c>
      <c r="E263" s="546">
        <f t="shared" si="64"/>
        <v>1</v>
      </c>
      <c r="F263" s="195">
        <f t="shared" si="65"/>
        <v>0</v>
      </c>
      <c r="G263" s="187"/>
      <c r="H263" s="187"/>
      <c r="I263" s="180"/>
      <c r="J263" s="195">
        <f t="shared" si="66"/>
        <v>0</v>
      </c>
      <c r="K263" s="180"/>
      <c r="L263" s="180"/>
      <c r="M263" s="180"/>
      <c r="N263" s="195">
        <f t="shared" si="67"/>
        <v>1</v>
      </c>
      <c r="O263" s="187">
        <v>1</v>
      </c>
      <c r="P263" s="187"/>
      <c r="Q263" s="180"/>
      <c r="R263" s="195">
        <f t="shared" si="68"/>
        <v>0</v>
      </c>
      <c r="S263" s="187"/>
      <c r="T263" s="187"/>
      <c r="U263" s="856"/>
    </row>
    <row r="264" spans="1:21" s="373" customFormat="1">
      <c r="A264" s="651">
        <v>107</v>
      </c>
      <c r="B264" s="210" t="s">
        <v>8792</v>
      </c>
      <c r="C264" s="32"/>
      <c r="D264" s="654" t="s">
        <v>1808</v>
      </c>
      <c r="E264" s="546">
        <f t="shared" si="64"/>
        <v>3</v>
      </c>
      <c r="F264" s="195">
        <f t="shared" si="65"/>
        <v>0</v>
      </c>
      <c r="G264" s="187"/>
      <c r="H264" s="187"/>
      <c r="I264" s="180"/>
      <c r="J264" s="195">
        <f t="shared" si="66"/>
        <v>0</v>
      </c>
      <c r="K264" s="180"/>
      <c r="L264" s="180"/>
      <c r="M264" s="180"/>
      <c r="N264" s="195">
        <f t="shared" si="67"/>
        <v>3</v>
      </c>
      <c r="O264" s="187">
        <v>3</v>
      </c>
      <c r="P264" s="187"/>
      <c r="Q264" s="180"/>
      <c r="R264" s="195">
        <f t="shared" si="68"/>
        <v>0</v>
      </c>
      <c r="S264" s="187"/>
      <c r="T264" s="187"/>
      <c r="U264" s="856"/>
    </row>
    <row r="265" spans="1:21" s="373" customFormat="1">
      <c r="A265" s="651">
        <v>108</v>
      </c>
      <c r="B265" s="210" t="s">
        <v>8816</v>
      </c>
      <c r="C265" s="32"/>
      <c r="D265" s="654" t="s">
        <v>1808</v>
      </c>
      <c r="E265" s="546">
        <f t="shared" si="64"/>
        <v>7</v>
      </c>
      <c r="F265" s="195">
        <f t="shared" si="65"/>
        <v>0</v>
      </c>
      <c r="G265" s="187"/>
      <c r="H265" s="187"/>
      <c r="I265" s="180"/>
      <c r="J265" s="195">
        <f t="shared" si="66"/>
        <v>0</v>
      </c>
      <c r="K265" s="180"/>
      <c r="L265" s="180"/>
      <c r="M265" s="180"/>
      <c r="N265" s="195">
        <f t="shared" si="67"/>
        <v>4</v>
      </c>
      <c r="O265" s="187">
        <v>4</v>
      </c>
      <c r="P265" s="187"/>
      <c r="Q265" s="180"/>
      <c r="R265" s="195">
        <f t="shared" si="68"/>
        <v>3</v>
      </c>
      <c r="S265" s="187">
        <v>3</v>
      </c>
      <c r="T265" s="187"/>
      <c r="U265" s="856"/>
    </row>
    <row r="266" spans="1:21" s="373" customFormat="1">
      <c r="A266" s="651">
        <v>109</v>
      </c>
      <c r="B266" s="210" t="s">
        <v>8818</v>
      </c>
      <c r="C266" s="32"/>
      <c r="D266" s="654" t="s">
        <v>1808</v>
      </c>
      <c r="E266" s="546">
        <f t="shared" si="64"/>
        <v>1</v>
      </c>
      <c r="F266" s="195">
        <f t="shared" si="65"/>
        <v>0</v>
      </c>
      <c r="G266" s="187"/>
      <c r="H266" s="187"/>
      <c r="I266" s="180"/>
      <c r="J266" s="195">
        <f t="shared" si="66"/>
        <v>0</v>
      </c>
      <c r="K266" s="180"/>
      <c r="L266" s="180"/>
      <c r="M266" s="180"/>
      <c r="N266" s="195">
        <f t="shared" si="67"/>
        <v>0</v>
      </c>
      <c r="O266" s="187"/>
      <c r="P266" s="187"/>
      <c r="Q266" s="180"/>
      <c r="R266" s="195">
        <f t="shared" si="68"/>
        <v>1</v>
      </c>
      <c r="S266" s="187"/>
      <c r="T266" s="187">
        <v>1</v>
      </c>
      <c r="U266" s="856"/>
    </row>
    <row r="267" spans="1:21" s="373" customFormat="1">
      <c r="A267" s="651">
        <v>110</v>
      </c>
      <c r="B267" s="210" t="s">
        <v>8850</v>
      </c>
      <c r="C267" s="32"/>
      <c r="D267" s="654" t="s">
        <v>1808</v>
      </c>
      <c r="E267" s="546">
        <f t="shared" si="64"/>
        <v>2</v>
      </c>
      <c r="F267" s="195">
        <f t="shared" si="65"/>
        <v>0</v>
      </c>
      <c r="G267" s="187"/>
      <c r="H267" s="187"/>
      <c r="I267" s="180"/>
      <c r="J267" s="195">
        <f t="shared" si="66"/>
        <v>0</v>
      </c>
      <c r="K267" s="180"/>
      <c r="L267" s="180"/>
      <c r="M267" s="180"/>
      <c r="N267" s="195">
        <f t="shared" si="67"/>
        <v>0</v>
      </c>
      <c r="O267" s="187"/>
      <c r="P267" s="187"/>
      <c r="Q267" s="180"/>
      <c r="R267" s="195">
        <f t="shared" si="68"/>
        <v>2</v>
      </c>
      <c r="S267" s="187">
        <v>2</v>
      </c>
      <c r="T267" s="187"/>
      <c r="U267" s="856"/>
    </row>
    <row r="268" spans="1:21" s="373" customFormat="1">
      <c r="A268" s="651">
        <v>111</v>
      </c>
      <c r="B268" s="210" t="s">
        <v>8851</v>
      </c>
      <c r="C268" s="32"/>
      <c r="D268" s="654" t="s">
        <v>1808</v>
      </c>
      <c r="E268" s="546">
        <f t="shared" si="64"/>
        <v>1</v>
      </c>
      <c r="F268" s="195">
        <f t="shared" si="65"/>
        <v>0</v>
      </c>
      <c r="G268" s="187"/>
      <c r="H268" s="187"/>
      <c r="I268" s="180"/>
      <c r="J268" s="195">
        <f t="shared" si="66"/>
        <v>0</v>
      </c>
      <c r="K268" s="180"/>
      <c r="L268" s="180"/>
      <c r="M268" s="180"/>
      <c r="N268" s="195">
        <f t="shared" si="67"/>
        <v>0</v>
      </c>
      <c r="O268" s="187"/>
      <c r="P268" s="187"/>
      <c r="Q268" s="180"/>
      <c r="R268" s="195">
        <f t="shared" si="68"/>
        <v>1</v>
      </c>
      <c r="S268" s="187">
        <v>1</v>
      </c>
      <c r="T268" s="187"/>
      <c r="U268" s="856"/>
    </row>
    <row r="269" spans="1:21" s="373" customFormat="1">
      <c r="A269" s="651">
        <v>112</v>
      </c>
      <c r="B269" s="769" t="s">
        <v>8804</v>
      </c>
      <c r="C269" s="32"/>
      <c r="D269" s="654" t="s">
        <v>1808</v>
      </c>
      <c r="E269" s="546">
        <f t="shared" si="64"/>
        <v>269</v>
      </c>
      <c r="F269" s="195">
        <f t="shared" si="65"/>
        <v>0</v>
      </c>
      <c r="G269" s="187"/>
      <c r="H269" s="187"/>
      <c r="I269" s="180"/>
      <c r="J269" s="195">
        <f t="shared" si="66"/>
        <v>0</v>
      </c>
      <c r="K269" s="180"/>
      <c r="L269" s="180"/>
      <c r="M269" s="180"/>
      <c r="N269" s="195">
        <f t="shared" si="67"/>
        <v>0</v>
      </c>
      <c r="O269" s="187"/>
      <c r="P269" s="187"/>
      <c r="Q269" s="180"/>
      <c r="R269" s="195">
        <f t="shared" si="68"/>
        <v>269</v>
      </c>
      <c r="S269" s="187"/>
      <c r="T269" s="187">
        <v>269</v>
      </c>
      <c r="U269" s="856"/>
    </row>
    <row r="270" spans="1:21" s="373" customFormat="1">
      <c r="A270" s="651">
        <v>113</v>
      </c>
      <c r="B270" s="210" t="s">
        <v>8805</v>
      </c>
      <c r="C270" s="32"/>
      <c r="D270" s="654" t="s">
        <v>1808</v>
      </c>
      <c r="E270" s="546">
        <f t="shared" si="64"/>
        <v>139</v>
      </c>
      <c r="F270" s="195">
        <f t="shared" si="65"/>
        <v>0</v>
      </c>
      <c r="G270" s="187"/>
      <c r="H270" s="187"/>
      <c r="I270" s="180"/>
      <c r="J270" s="195">
        <f t="shared" si="66"/>
        <v>0</v>
      </c>
      <c r="K270" s="180"/>
      <c r="L270" s="180"/>
      <c r="M270" s="180"/>
      <c r="N270" s="195">
        <f t="shared" si="67"/>
        <v>0</v>
      </c>
      <c r="O270" s="187"/>
      <c r="P270" s="187"/>
      <c r="Q270" s="180"/>
      <c r="R270" s="195">
        <f t="shared" si="68"/>
        <v>139</v>
      </c>
      <c r="S270" s="187"/>
      <c r="T270" s="187">
        <v>139</v>
      </c>
      <c r="U270" s="856"/>
    </row>
    <row r="271" spans="1:21" s="373" customFormat="1">
      <c r="A271" s="651">
        <v>114</v>
      </c>
      <c r="B271" s="210" t="s">
        <v>8810</v>
      </c>
      <c r="C271" s="32"/>
      <c r="D271" s="654" t="s">
        <v>1808</v>
      </c>
      <c r="E271" s="546">
        <f t="shared" si="64"/>
        <v>49</v>
      </c>
      <c r="F271" s="195">
        <f t="shared" si="65"/>
        <v>0</v>
      </c>
      <c r="G271" s="187"/>
      <c r="H271" s="187"/>
      <c r="I271" s="180"/>
      <c r="J271" s="195">
        <f t="shared" si="66"/>
        <v>0</v>
      </c>
      <c r="K271" s="180"/>
      <c r="L271" s="180"/>
      <c r="M271" s="180"/>
      <c r="N271" s="195">
        <f t="shared" si="67"/>
        <v>0</v>
      </c>
      <c r="O271" s="187"/>
      <c r="P271" s="187"/>
      <c r="Q271" s="180"/>
      <c r="R271" s="195">
        <f t="shared" si="68"/>
        <v>49</v>
      </c>
      <c r="S271" s="187"/>
      <c r="T271" s="187">
        <v>49</v>
      </c>
      <c r="U271" s="856"/>
    </row>
    <row r="272" spans="1:21" s="373" customFormat="1">
      <c r="A272" s="651">
        <v>115</v>
      </c>
      <c r="B272" s="210" t="s">
        <v>8806</v>
      </c>
      <c r="C272" s="32"/>
      <c r="D272" s="654" t="s">
        <v>1808</v>
      </c>
      <c r="E272" s="546">
        <f t="shared" si="64"/>
        <v>10</v>
      </c>
      <c r="F272" s="195">
        <f t="shared" si="65"/>
        <v>0</v>
      </c>
      <c r="G272" s="187"/>
      <c r="H272" s="187"/>
      <c r="I272" s="180"/>
      <c r="J272" s="195">
        <f t="shared" si="66"/>
        <v>0</v>
      </c>
      <c r="K272" s="180"/>
      <c r="L272" s="180"/>
      <c r="M272" s="180"/>
      <c r="N272" s="195">
        <f t="shared" si="67"/>
        <v>0</v>
      </c>
      <c r="O272" s="187"/>
      <c r="P272" s="187"/>
      <c r="Q272" s="180"/>
      <c r="R272" s="195">
        <f t="shared" si="68"/>
        <v>10</v>
      </c>
      <c r="S272" s="187">
        <v>10</v>
      </c>
      <c r="T272" s="187"/>
      <c r="U272" s="856"/>
    </row>
    <row r="273" spans="1:21" s="373" customFormat="1">
      <c r="A273" s="651">
        <v>116</v>
      </c>
      <c r="B273" s="210" t="s">
        <v>8845</v>
      </c>
      <c r="C273" s="32"/>
      <c r="D273" s="654" t="s">
        <v>1808</v>
      </c>
      <c r="E273" s="546">
        <f t="shared" si="64"/>
        <v>2</v>
      </c>
      <c r="F273" s="195">
        <f t="shared" si="65"/>
        <v>2</v>
      </c>
      <c r="G273" s="187"/>
      <c r="H273" s="187">
        <v>2</v>
      </c>
      <c r="I273" s="180"/>
      <c r="J273" s="195">
        <f t="shared" si="66"/>
        <v>0</v>
      </c>
      <c r="K273" s="180"/>
      <c r="L273" s="180"/>
      <c r="M273" s="180"/>
      <c r="N273" s="195">
        <f t="shared" si="67"/>
        <v>0</v>
      </c>
      <c r="O273" s="187"/>
      <c r="P273" s="187"/>
      <c r="Q273" s="180"/>
      <c r="R273" s="195">
        <f t="shared" si="68"/>
        <v>0</v>
      </c>
      <c r="S273" s="187"/>
      <c r="T273" s="187"/>
      <c r="U273" s="856"/>
    </row>
    <row r="274" spans="1:21" s="373" customFormat="1">
      <c r="A274" s="651">
        <v>117</v>
      </c>
      <c r="B274" s="210" t="s">
        <v>8825</v>
      </c>
      <c r="C274" s="32"/>
      <c r="D274" s="654" t="s">
        <v>1808</v>
      </c>
      <c r="E274" s="546">
        <f t="shared" si="64"/>
        <v>3</v>
      </c>
      <c r="F274" s="195">
        <f t="shared" si="65"/>
        <v>3</v>
      </c>
      <c r="G274" s="187"/>
      <c r="H274" s="187">
        <v>3</v>
      </c>
      <c r="I274" s="180"/>
      <c r="J274" s="195">
        <f t="shared" si="66"/>
        <v>0</v>
      </c>
      <c r="K274" s="180"/>
      <c r="L274" s="180"/>
      <c r="M274" s="180"/>
      <c r="N274" s="195">
        <f t="shared" si="67"/>
        <v>0</v>
      </c>
      <c r="O274" s="187"/>
      <c r="P274" s="187"/>
      <c r="Q274" s="180"/>
      <c r="R274" s="195">
        <f t="shared" si="68"/>
        <v>0</v>
      </c>
      <c r="S274" s="187"/>
      <c r="T274" s="187"/>
      <c r="U274" s="856"/>
    </row>
    <row r="275" spans="1:21" s="373" customFormat="1">
      <c r="A275" s="651">
        <v>118</v>
      </c>
      <c r="B275" s="210" t="s">
        <v>8801</v>
      </c>
      <c r="C275" s="32"/>
      <c r="D275" s="654" t="s">
        <v>1808</v>
      </c>
      <c r="E275" s="546">
        <f t="shared" si="64"/>
        <v>10</v>
      </c>
      <c r="F275" s="195">
        <f t="shared" si="65"/>
        <v>3</v>
      </c>
      <c r="G275" s="187">
        <v>1</v>
      </c>
      <c r="H275" s="187">
        <v>2</v>
      </c>
      <c r="I275" s="180"/>
      <c r="J275" s="195">
        <f t="shared" si="66"/>
        <v>0</v>
      </c>
      <c r="K275" s="180"/>
      <c r="L275" s="180"/>
      <c r="M275" s="180"/>
      <c r="N275" s="195">
        <f t="shared" si="67"/>
        <v>0</v>
      </c>
      <c r="O275" s="187"/>
      <c r="P275" s="187"/>
      <c r="Q275" s="180"/>
      <c r="R275" s="195">
        <f t="shared" si="68"/>
        <v>7</v>
      </c>
      <c r="S275" s="187">
        <v>3</v>
      </c>
      <c r="T275" s="187">
        <v>4</v>
      </c>
      <c r="U275" s="856"/>
    </row>
    <row r="276" spans="1:21" s="373" customFormat="1">
      <c r="A276" s="651">
        <v>119</v>
      </c>
      <c r="B276" s="210" t="s">
        <v>8802</v>
      </c>
      <c r="C276" s="32"/>
      <c r="D276" s="654" t="s">
        <v>1808</v>
      </c>
      <c r="E276" s="546">
        <f t="shared" si="64"/>
        <v>2</v>
      </c>
      <c r="F276" s="195">
        <f t="shared" si="65"/>
        <v>0</v>
      </c>
      <c r="G276" s="187"/>
      <c r="H276" s="187"/>
      <c r="I276" s="180"/>
      <c r="J276" s="195">
        <f t="shared" si="66"/>
        <v>0</v>
      </c>
      <c r="K276" s="180"/>
      <c r="L276" s="180"/>
      <c r="M276" s="180"/>
      <c r="N276" s="195">
        <f t="shared" si="67"/>
        <v>2</v>
      </c>
      <c r="O276" s="187"/>
      <c r="P276" s="187">
        <v>2</v>
      </c>
      <c r="Q276" s="180"/>
      <c r="R276" s="195">
        <f t="shared" si="68"/>
        <v>0</v>
      </c>
      <c r="S276" s="187"/>
      <c r="T276" s="187"/>
      <c r="U276" s="856"/>
    </row>
    <row r="277" spans="1:21" s="373" customFormat="1">
      <c r="A277" s="651">
        <v>120</v>
      </c>
      <c r="B277" s="210" t="s">
        <v>8842</v>
      </c>
      <c r="C277" s="32"/>
      <c r="D277" s="654" t="s">
        <v>1808</v>
      </c>
      <c r="E277" s="546">
        <f t="shared" si="64"/>
        <v>8</v>
      </c>
      <c r="F277" s="195">
        <f t="shared" si="65"/>
        <v>0</v>
      </c>
      <c r="G277" s="187"/>
      <c r="H277" s="187"/>
      <c r="I277" s="180"/>
      <c r="J277" s="195">
        <f t="shared" si="66"/>
        <v>0</v>
      </c>
      <c r="K277" s="180"/>
      <c r="L277" s="180"/>
      <c r="M277" s="180"/>
      <c r="N277" s="195">
        <f t="shared" si="67"/>
        <v>2</v>
      </c>
      <c r="O277" s="187">
        <v>2</v>
      </c>
      <c r="P277" s="187"/>
      <c r="Q277" s="180"/>
      <c r="R277" s="195">
        <f t="shared" si="68"/>
        <v>6</v>
      </c>
      <c r="S277" s="187"/>
      <c r="T277" s="187">
        <v>4</v>
      </c>
      <c r="U277" s="856">
        <v>2</v>
      </c>
    </row>
    <row r="278" spans="1:21" s="373" customFormat="1">
      <c r="A278" s="651">
        <v>121</v>
      </c>
      <c r="B278" s="210" t="s">
        <v>8846</v>
      </c>
      <c r="C278" s="32"/>
      <c r="D278" s="654" t="s">
        <v>1808</v>
      </c>
      <c r="E278" s="546">
        <f t="shared" si="64"/>
        <v>2</v>
      </c>
      <c r="F278" s="195">
        <f t="shared" si="65"/>
        <v>0</v>
      </c>
      <c r="G278" s="187"/>
      <c r="H278" s="187"/>
      <c r="I278" s="180"/>
      <c r="J278" s="195">
        <f t="shared" si="66"/>
        <v>0</v>
      </c>
      <c r="K278" s="180"/>
      <c r="L278" s="180"/>
      <c r="M278" s="180"/>
      <c r="N278" s="195">
        <f t="shared" si="67"/>
        <v>2</v>
      </c>
      <c r="O278" s="187">
        <v>1</v>
      </c>
      <c r="P278" s="187">
        <v>1</v>
      </c>
      <c r="Q278" s="180"/>
      <c r="R278" s="195">
        <f t="shared" si="68"/>
        <v>0</v>
      </c>
      <c r="S278" s="187"/>
      <c r="T278" s="187"/>
      <c r="U278" s="856"/>
    </row>
    <row r="279" spans="1:21" s="26" customFormat="1">
      <c r="A279" s="868"/>
      <c r="B279" s="900" t="s">
        <v>8894</v>
      </c>
      <c r="C279" s="901"/>
      <c r="D279" s="901"/>
      <c r="E279" s="901"/>
      <c r="F279" s="901"/>
      <c r="G279" s="901"/>
      <c r="H279" s="901"/>
      <c r="I279" s="901"/>
      <c r="J279" s="901"/>
      <c r="K279" s="901"/>
      <c r="L279" s="901"/>
      <c r="M279" s="901"/>
      <c r="N279" s="901"/>
      <c r="O279" s="901"/>
      <c r="P279" s="901"/>
      <c r="Q279" s="901"/>
      <c r="R279" s="901"/>
      <c r="S279" s="901"/>
      <c r="T279" s="901"/>
      <c r="U279" s="1027"/>
    </row>
    <row r="280" spans="1:21" s="373" customFormat="1">
      <c r="A280" s="651">
        <v>122</v>
      </c>
      <c r="B280" s="210" t="s">
        <v>8852</v>
      </c>
      <c r="C280" s="32"/>
      <c r="D280" s="654" t="s">
        <v>1808</v>
      </c>
      <c r="E280" s="546">
        <f t="shared" ref="E280:E315" si="69">F280+J280+N280+R280</f>
        <v>7</v>
      </c>
      <c r="F280" s="195">
        <f t="shared" ref="F280:F315" si="70">+G280+H280+I280</f>
        <v>0</v>
      </c>
      <c r="G280" s="187"/>
      <c r="H280" s="187"/>
      <c r="I280" s="187"/>
      <c r="J280" s="195">
        <f t="shared" ref="J280:J315" si="71">+K280+L280+M280</f>
        <v>0</v>
      </c>
      <c r="K280" s="187"/>
      <c r="L280" s="180"/>
      <c r="M280" s="180"/>
      <c r="N280" s="195">
        <f t="shared" ref="N280:N315" si="72">+O280+P280+Q280</f>
        <v>0</v>
      </c>
      <c r="O280" s="187"/>
      <c r="P280" s="187"/>
      <c r="Q280" s="187"/>
      <c r="R280" s="195">
        <f t="shared" ref="R280:R315" si="73">S280+T280+U280</f>
        <v>7</v>
      </c>
      <c r="S280" s="187">
        <v>7</v>
      </c>
      <c r="T280" s="187"/>
      <c r="U280" s="856"/>
    </row>
    <row r="281" spans="1:21" s="373" customFormat="1">
      <c r="A281" s="651">
        <v>123</v>
      </c>
      <c r="B281" s="769" t="s">
        <v>8804</v>
      </c>
      <c r="C281" s="176"/>
      <c r="D281" s="654" t="s">
        <v>1808</v>
      </c>
      <c r="E281" s="546">
        <f t="shared" si="69"/>
        <v>213</v>
      </c>
      <c r="F281" s="195">
        <f t="shared" si="70"/>
        <v>213</v>
      </c>
      <c r="G281" s="187">
        <v>213</v>
      </c>
      <c r="H281" s="187"/>
      <c r="I281" s="187"/>
      <c r="J281" s="195">
        <f t="shared" si="71"/>
        <v>0</v>
      </c>
      <c r="K281" s="187"/>
      <c r="L281" s="180"/>
      <c r="M281" s="180"/>
      <c r="N281" s="195">
        <f t="shared" si="72"/>
        <v>0</v>
      </c>
      <c r="O281" s="187"/>
      <c r="P281" s="187"/>
      <c r="Q281" s="187"/>
      <c r="R281" s="195">
        <f t="shared" si="73"/>
        <v>0</v>
      </c>
      <c r="S281" s="187"/>
      <c r="T281" s="187"/>
      <c r="U281" s="856"/>
    </row>
    <row r="282" spans="1:21" s="373" customFormat="1">
      <c r="A282" s="651">
        <v>124</v>
      </c>
      <c r="B282" s="210" t="s">
        <v>8805</v>
      </c>
      <c r="C282" s="176"/>
      <c r="D282" s="654" t="s">
        <v>1808</v>
      </c>
      <c r="E282" s="546">
        <f t="shared" si="69"/>
        <v>73</v>
      </c>
      <c r="F282" s="195">
        <f t="shared" si="70"/>
        <v>73</v>
      </c>
      <c r="G282" s="187">
        <v>73</v>
      </c>
      <c r="H282" s="187"/>
      <c r="I282" s="187"/>
      <c r="J282" s="195">
        <f t="shared" si="71"/>
        <v>0</v>
      </c>
      <c r="K282" s="187"/>
      <c r="L282" s="180"/>
      <c r="M282" s="180"/>
      <c r="N282" s="195">
        <f t="shared" si="72"/>
        <v>0</v>
      </c>
      <c r="O282" s="187"/>
      <c r="P282" s="187"/>
      <c r="Q282" s="187"/>
      <c r="R282" s="195">
        <f t="shared" si="73"/>
        <v>0</v>
      </c>
      <c r="S282" s="187"/>
      <c r="T282" s="187"/>
      <c r="U282" s="856"/>
    </row>
    <row r="283" spans="1:21" s="373" customFormat="1">
      <c r="A283" s="651">
        <v>125</v>
      </c>
      <c r="B283" s="210" t="s">
        <v>8823</v>
      </c>
      <c r="C283" s="176"/>
      <c r="D283" s="654" t="s">
        <v>1808</v>
      </c>
      <c r="E283" s="546">
        <f t="shared" si="69"/>
        <v>105</v>
      </c>
      <c r="F283" s="195">
        <f t="shared" si="70"/>
        <v>0</v>
      </c>
      <c r="G283" s="187"/>
      <c r="H283" s="187"/>
      <c r="I283" s="187"/>
      <c r="J283" s="195">
        <f t="shared" si="71"/>
        <v>0</v>
      </c>
      <c r="K283" s="187"/>
      <c r="L283" s="180"/>
      <c r="M283" s="180"/>
      <c r="N283" s="195">
        <f t="shared" si="72"/>
        <v>0</v>
      </c>
      <c r="O283" s="187"/>
      <c r="P283" s="187"/>
      <c r="Q283" s="187"/>
      <c r="R283" s="195">
        <f t="shared" si="73"/>
        <v>105</v>
      </c>
      <c r="S283" s="187"/>
      <c r="T283" s="187"/>
      <c r="U283" s="856">
        <v>105</v>
      </c>
    </row>
    <row r="284" spans="1:21" s="373" customFormat="1">
      <c r="A284" s="651">
        <v>126</v>
      </c>
      <c r="B284" s="210" t="s">
        <v>8853</v>
      </c>
      <c r="C284" s="176"/>
      <c r="D284" s="654" t="s">
        <v>1808</v>
      </c>
      <c r="E284" s="546">
        <f t="shared" si="69"/>
        <v>3</v>
      </c>
      <c r="F284" s="195">
        <f t="shared" si="70"/>
        <v>0</v>
      </c>
      <c r="G284" s="187"/>
      <c r="H284" s="187"/>
      <c r="I284" s="187"/>
      <c r="J284" s="195">
        <f t="shared" si="71"/>
        <v>0</v>
      </c>
      <c r="K284" s="187"/>
      <c r="L284" s="180"/>
      <c r="M284" s="180"/>
      <c r="N284" s="195">
        <f t="shared" si="72"/>
        <v>0</v>
      </c>
      <c r="O284" s="187"/>
      <c r="P284" s="187"/>
      <c r="Q284" s="187"/>
      <c r="R284" s="195">
        <f t="shared" si="73"/>
        <v>3</v>
      </c>
      <c r="S284" s="187">
        <v>3</v>
      </c>
      <c r="T284" s="187"/>
      <c r="U284" s="856"/>
    </row>
    <row r="285" spans="1:21" s="373" customFormat="1">
      <c r="A285" s="651">
        <v>127</v>
      </c>
      <c r="B285" s="210" t="s">
        <v>8854</v>
      </c>
      <c r="C285" s="176"/>
      <c r="D285" s="654" t="s">
        <v>1808</v>
      </c>
      <c r="E285" s="546">
        <f t="shared" si="69"/>
        <v>2</v>
      </c>
      <c r="F285" s="195">
        <f t="shared" si="70"/>
        <v>0</v>
      </c>
      <c r="G285" s="187"/>
      <c r="H285" s="187"/>
      <c r="I285" s="187"/>
      <c r="J285" s="195">
        <f t="shared" si="71"/>
        <v>0</v>
      </c>
      <c r="K285" s="187"/>
      <c r="L285" s="180"/>
      <c r="M285" s="180"/>
      <c r="N285" s="195">
        <f t="shared" si="72"/>
        <v>0</v>
      </c>
      <c r="O285" s="187"/>
      <c r="P285" s="187"/>
      <c r="Q285" s="187"/>
      <c r="R285" s="195">
        <f t="shared" si="73"/>
        <v>2</v>
      </c>
      <c r="S285" s="187">
        <v>2</v>
      </c>
      <c r="T285" s="187"/>
      <c r="U285" s="856"/>
    </row>
    <row r="286" spans="1:21" s="373" customFormat="1">
      <c r="A286" s="651">
        <v>128</v>
      </c>
      <c r="B286" s="210" t="s">
        <v>8855</v>
      </c>
      <c r="C286" s="176"/>
      <c r="D286" s="654" t="s">
        <v>1808</v>
      </c>
      <c r="E286" s="546">
        <f t="shared" si="69"/>
        <v>2</v>
      </c>
      <c r="F286" s="195">
        <f t="shared" si="70"/>
        <v>0</v>
      </c>
      <c r="G286" s="187"/>
      <c r="H286" s="187"/>
      <c r="I286" s="187"/>
      <c r="J286" s="195">
        <f t="shared" si="71"/>
        <v>2</v>
      </c>
      <c r="K286" s="187">
        <v>2</v>
      </c>
      <c r="L286" s="180"/>
      <c r="M286" s="180"/>
      <c r="N286" s="195">
        <f t="shared" si="72"/>
        <v>0</v>
      </c>
      <c r="O286" s="187"/>
      <c r="P286" s="187"/>
      <c r="Q286" s="187"/>
      <c r="R286" s="195">
        <f t="shared" si="73"/>
        <v>0</v>
      </c>
      <c r="S286" s="187"/>
      <c r="T286" s="187"/>
      <c r="U286" s="856"/>
    </row>
    <row r="287" spans="1:21" s="373" customFormat="1">
      <c r="A287" s="651">
        <v>129</v>
      </c>
      <c r="B287" s="210" t="s">
        <v>8856</v>
      </c>
      <c r="C287" s="176"/>
      <c r="D287" s="654" t="s">
        <v>1808</v>
      </c>
      <c r="E287" s="546">
        <f t="shared" si="69"/>
        <v>1</v>
      </c>
      <c r="F287" s="195">
        <f t="shared" si="70"/>
        <v>0</v>
      </c>
      <c r="G287" s="187"/>
      <c r="H287" s="187"/>
      <c r="I287" s="187"/>
      <c r="J287" s="195">
        <f t="shared" si="71"/>
        <v>1</v>
      </c>
      <c r="K287" s="187">
        <v>1</v>
      </c>
      <c r="L287" s="180"/>
      <c r="M287" s="180"/>
      <c r="N287" s="195">
        <f t="shared" si="72"/>
        <v>0</v>
      </c>
      <c r="O287" s="187"/>
      <c r="P287" s="187"/>
      <c r="Q287" s="187"/>
      <c r="R287" s="195">
        <f t="shared" si="73"/>
        <v>0</v>
      </c>
      <c r="S287" s="187"/>
      <c r="T287" s="187"/>
      <c r="U287" s="856"/>
    </row>
    <row r="288" spans="1:21" s="373" customFormat="1">
      <c r="A288" s="651">
        <v>130</v>
      </c>
      <c r="B288" s="210" t="s">
        <v>8857</v>
      </c>
      <c r="C288" s="176"/>
      <c r="D288" s="654" t="s">
        <v>1808</v>
      </c>
      <c r="E288" s="546">
        <f t="shared" si="69"/>
        <v>2</v>
      </c>
      <c r="F288" s="195">
        <f t="shared" si="70"/>
        <v>0</v>
      </c>
      <c r="G288" s="187"/>
      <c r="H288" s="187"/>
      <c r="I288" s="187"/>
      <c r="J288" s="195">
        <f t="shared" si="71"/>
        <v>0</v>
      </c>
      <c r="K288" s="187"/>
      <c r="L288" s="180"/>
      <c r="M288" s="180"/>
      <c r="N288" s="195">
        <f t="shared" si="72"/>
        <v>0</v>
      </c>
      <c r="O288" s="187"/>
      <c r="P288" s="187"/>
      <c r="Q288" s="187"/>
      <c r="R288" s="195">
        <f t="shared" si="73"/>
        <v>2</v>
      </c>
      <c r="S288" s="187"/>
      <c r="T288" s="187">
        <v>2</v>
      </c>
      <c r="U288" s="856"/>
    </row>
    <row r="289" spans="1:21" s="373" customFormat="1">
      <c r="A289" s="651">
        <v>131</v>
      </c>
      <c r="B289" s="210" t="s">
        <v>8858</v>
      </c>
      <c r="C289" s="176"/>
      <c r="D289" s="654" t="s">
        <v>1808</v>
      </c>
      <c r="E289" s="546">
        <f t="shared" si="69"/>
        <v>1</v>
      </c>
      <c r="F289" s="195">
        <f t="shared" si="70"/>
        <v>0</v>
      </c>
      <c r="G289" s="187"/>
      <c r="H289" s="187"/>
      <c r="I289" s="187"/>
      <c r="J289" s="195">
        <f t="shared" si="71"/>
        <v>0</v>
      </c>
      <c r="K289" s="187"/>
      <c r="L289" s="180"/>
      <c r="M289" s="180"/>
      <c r="N289" s="195">
        <f t="shared" si="72"/>
        <v>0</v>
      </c>
      <c r="O289" s="187"/>
      <c r="P289" s="187"/>
      <c r="Q289" s="187"/>
      <c r="R289" s="195">
        <f t="shared" si="73"/>
        <v>1</v>
      </c>
      <c r="S289" s="187">
        <v>1</v>
      </c>
      <c r="T289" s="187"/>
      <c r="U289" s="856"/>
    </row>
    <row r="290" spans="1:21" s="373" customFormat="1">
      <c r="A290" s="651">
        <v>132</v>
      </c>
      <c r="B290" s="210" t="s">
        <v>8859</v>
      </c>
      <c r="C290" s="176"/>
      <c r="D290" s="654" t="s">
        <v>1808</v>
      </c>
      <c r="E290" s="546">
        <f t="shared" si="69"/>
        <v>1</v>
      </c>
      <c r="F290" s="195">
        <f t="shared" si="70"/>
        <v>0</v>
      </c>
      <c r="G290" s="187"/>
      <c r="H290" s="187"/>
      <c r="I290" s="187"/>
      <c r="J290" s="195">
        <f t="shared" si="71"/>
        <v>0</v>
      </c>
      <c r="K290" s="187"/>
      <c r="L290" s="180"/>
      <c r="M290" s="180"/>
      <c r="N290" s="195">
        <f t="shared" si="72"/>
        <v>0</v>
      </c>
      <c r="O290" s="187"/>
      <c r="P290" s="187"/>
      <c r="Q290" s="187"/>
      <c r="R290" s="195">
        <f t="shared" si="73"/>
        <v>1</v>
      </c>
      <c r="S290" s="187">
        <v>1</v>
      </c>
      <c r="T290" s="187"/>
      <c r="U290" s="856"/>
    </row>
    <row r="291" spans="1:21" s="373" customFormat="1">
      <c r="A291" s="651">
        <v>133</v>
      </c>
      <c r="B291" s="210" t="s">
        <v>8860</v>
      </c>
      <c r="C291" s="176"/>
      <c r="D291" s="654" t="s">
        <v>1808</v>
      </c>
      <c r="E291" s="546">
        <f t="shared" si="69"/>
        <v>1</v>
      </c>
      <c r="F291" s="195">
        <f t="shared" si="70"/>
        <v>0</v>
      </c>
      <c r="G291" s="187"/>
      <c r="H291" s="187"/>
      <c r="I291" s="187"/>
      <c r="J291" s="195">
        <f t="shared" si="71"/>
        <v>0</v>
      </c>
      <c r="K291" s="187"/>
      <c r="L291" s="180"/>
      <c r="M291" s="180"/>
      <c r="N291" s="195">
        <f t="shared" si="72"/>
        <v>1</v>
      </c>
      <c r="O291" s="187"/>
      <c r="P291" s="187"/>
      <c r="Q291" s="187">
        <v>1</v>
      </c>
      <c r="R291" s="195">
        <f t="shared" si="73"/>
        <v>0</v>
      </c>
      <c r="S291" s="187"/>
      <c r="T291" s="187"/>
      <c r="U291" s="856"/>
    </row>
    <row r="292" spans="1:21" s="373" customFormat="1">
      <c r="A292" s="651">
        <v>134</v>
      </c>
      <c r="B292" s="210" t="s">
        <v>8806</v>
      </c>
      <c r="C292" s="176"/>
      <c r="D292" s="654" t="s">
        <v>1808</v>
      </c>
      <c r="E292" s="546">
        <f t="shared" si="69"/>
        <v>1</v>
      </c>
      <c r="F292" s="195">
        <f t="shared" si="70"/>
        <v>0</v>
      </c>
      <c r="G292" s="187"/>
      <c r="H292" s="187"/>
      <c r="I292" s="187"/>
      <c r="J292" s="195">
        <f t="shared" si="71"/>
        <v>0</v>
      </c>
      <c r="K292" s="187"/>
      <c r="L292" s="180"/>
      <c r="M292" s="180"/>
      <c r="N292" s="195">
        <f t="shared" si="72"/>
        <v>0</v>
      </c>
      <c r="O292" s="187"/>
      <c r="P292" s="187"/>
      <c r="Q292" s="187"/>
      <c r="R292" s="195">
        <f t="shared" si="73"/>
        <v>1</v>
      </c>
      <c r="S292" s="187">
        <v>1</v>
      </c>
      <c r="T292" s="187"/>
      <c r="U292" s="856"/>
    </row>
    <row r="293" spans="1:21" s="373" customFormat="1">
      <c r="A293" s="651">
        <v>135</v>
      </c>
      <c r="B293" s="210" t="s">
        <v>8861</v>
      </c>
      <c r="C293" s="176"/>
      <c r="D293" s="654" t="s">
        <v>1808</v>
      </c>
      <c r="E293" s="546">
        <f t="shared" si="69"/>
        <v>1</v>
      </c>
      <c r="F293" s="195">
        <f t="shared" si="70"/>
        <v>0</v>
      </c>
      <c r="G293" s="187"/>
      <c r="H293" s="187"/>
      <c r="I293" s="187"/>
      <c r="J293" s="195">
        <f t="shared" si="71"/>
        <v>0</v>
      </c>
      <c r="K293" s="187"/>
      <c r="L293" s="180"/>
      <c r="M293" s="180"/>
      <c r="N293" s="195">
        <f t="shared" si="72"/>
        <v>0</v>
      </c>
      <c r="O293" s="187"/>
      <c r="P293" s="187"/>
      <c r="Q293" s="187"/>
      <c r="R293" s="195">
        <f t="shared" si="73"/>
        <v>1</v>
      </c>
      <c r="S293" s="187"/>
      <c r="T293" s="187">
        <v>1</v>
      </c>
      <c r="U293" s="856"/>
    </row>
    <row r="294" spans="1:21" s="373" customFormat="1">
      <c r="A294" s="651">
        <v>136</v>
      </c>
      <c r="B294" s="210" t="s">
        <v>8862</v>
      </c>
      <c r="C294" s="176"/>
      <c r="D294" s="654" t="s">
        <v>1808</v>
      </c>
      <c r="E294" s="546">
        <f t="shared" si="69"/>
        <v>4</v>
      </c>
      <c r="F294" s="195">
        <f t="shared" si="70"/>
        <v>0</v>
      </c>
      <c r="G294" s="187"/>
      <c r="H294" s="187"/>
      <c r="I294" s="187"/>
      <c r="J294" s="195">
        <f t="shared" si="71"/>
        <v>0</v>
      </c>
      <c r="K294" s="187"/>
      <c r="L294" s="180"/>
      <c r="M294" s="180"/>
      <c r="N294" s="195">
        <f t="shared" si="72"/>
        <v>0</v>
      </c>
      <c r="O294" s="187"/>
      <c r="P294" s="187"/>
      <c r="Q294" s="187"/>
      <c r="R294" s="195">
        <f t="shared" si="73"/>
        <v>4</v>
      </c>
      <c r="S294" s="187">
        <v>4</v>
      </c>
      <c r="T294" s="187"/>
      <c r="U294" s="856"/>
    </row>
    <row r="295" spans="1:21" s="373" customFormat="1">
      <c r="A295" s="651">
        <v>137</v>
      </c>
      <c r="B295" s="210" t="s">
        <v>8863</v>
      </c>
      <c r="C295" s="176"/>
      <c r="D295" s="654" t="s">
        <v>1808</v>
      </c>
      <c r="E295" s="546">
        <f t="shared" si="69"/>
        <v>3</v>
      </c>
      <c r="F295" s="195">
        <f t="shared" si="70"/>
        <v>0</v>
      </c>
      <c r="G295" s="187"/>
      <c r="H295" s="187"/>
      <c r="I295" s="187"/>
      <c r="J295" s="195">
        <f t="shared" si="71"/>
        <v>0</v>
      </c>
      <c r="K295" s="187"/>
      <c r="L295" s="180"/>
      <c r="M295" s="180"/>
      <c r="N295" s="195">
        <f t="shared" si="72"/>
        <v>0</v>
      </c>
      <c r="O295" s="187"/>
      <c r="P295" s="187"/>
      <c r="Q295" s="187"/>
      <c r="R295" s="195">
        <f t="shared" si="73"/>
        <v>3</v>
      </c>
      <c r="S295" s="187">
        <v>3</v>
      </c>
      <c r="T295" s="187"/>
      <c r="U295" s="856"/>
    </row>
    <row r="296" spans="1:21" s="373" customFormat="1">
      <c r="A296" s="651">
        <v>138</v>
      </c>
      <c r="B296" s="210" t="s">
        <v>8864</v>
      </c>
      <c r="C296" s="176"/>
      <c r="D296" s="654" t="s">
        <v>1808</v>
      </c>
      <c r="E296" s="546">
        <f t="shared" si="69"/>
        <v>3</v>
      </c>
      <c r="F296" s="195">
        <f t="shared" si="70"/>
        <v>0</v>
      </c>
      <c r="G296" s="187"/>
      <c r="H296" s="187"/>
      <c r="I296" s="187"/>
      <c r="J296" s="195">
        <f t="shared" si="71"/>
        <v>0</v>
      </c>
      <c r="K296" s="187"/>
      <c r="L296" s="180"/>
      <c r="M296" s="180"/>
      <c r="N296" s="195">
        <f t="shared" si="72"/>
        <v>3</v>
      </c>
      <c r="O296" s="187"/>
      <c r="P296" s="187"/>
      <c r="Q296" s="187">
        <v>3</v>
      </c>
      <c r="R296" s="195">
        <f t="shared" si="73"/>
        <v>0</v>
      </c>
      <c r="S296" s="187"/>
      <c r="T296" s="187"/>
      <c r="U296" s="856"/>
    </row>
    <row r="297" spans="1:21" s="373" customFormat="1">
      <c r="A297" s="651">
        <v>139</v>
      </c>
      <c r="B297" s="210" t="s">
        <v>8865</v>
      </c>
      <c r="C297" s="176"/>
      <c r="D297" s="654" t="s">
        <v>1808</v>
      </c>
      <c r="E297" s="546">
        <f t="shared" si="69"/>
        <v>1</v>
      </c>
      <c r="F297" s="195">
        <f t="shared" si="70"/>
        <v>1</v>
      </c>
      <c r="G297" s="187"/>
      <c r="H297" s="187"/>
      <c r="I297" s="187">
        <v>1</v>
      </c>
      <c r="J297" s="195">
        <f t="shared" si="71"/>
        <v>0</v>
      </c>
      <c r="K297" s="187"/>
      <c r="L297" s="180"/>
      <c r="M297" s="180"/>
      <c r="N297" s="195">
        <f t="shared" si="72"/>
        <v>0</v>
      </c>
      <c r="O297" s="187"/>
      <c r="P297" s="187"/>
      <c r="Q297" s="187"/>
      <c r="R297" s="195">
        <f t="shared" si="73"/>
        <v>0</v>
      </c>
      <c r="S297" s="187"/>
      <c r="T297" s="187"/>
      <c r="U297" s="856"/>
    </row>
    <row r="298" spans="1:21" s="373" customFormat="1">
      <c r="A298" s="651">
        <v>140</v>
      </c>
      <c r="B298" s="210" t="s">
        <v>8866</v>
      </c>
      <c r="C298" s="176"/>
      <c r="D298" s="654" t="s">
        <v>1808</v>
      </c>
      <c r="E298" s="546">
        <f t="shared" si="69"/>
        <v>2</v>
      </c>
      <c r="F298" s="195">
        <f t="shared" si="70"/>
        <v>2</v>
      </c>
      <c r="G298" s="187"/>
      <c r="H298" s="187"/>
      <c r="I298" s="187">
        <v>2</v>
      </c>
      <c r="J298" s="195">
        <f t="shared" si="71"/>
        <v>0</v>
      </c>
      <c r="K298" s="187"/>
      <c r="L298" s="180"/>
      <c r="M298" s="180"/>
      <c r="N298" s="195">
        <f t="shared" si="72"/>
        <v>0</v>
      </c>
      <c r="O298" s="187"/>
      <c r="P298" s="187"/>
      <c r="Q298" s="187"/>
      <c r="R298" s="195">
        <f t="shared" si="73"/>
        <v>0</v>
      </c>
      <c r="S298" s="187"/>
      <c r="T298" s="187"/>
      <c r="U298" s="856"/>
    </row>
    <row r="299" spans="1:21" s="373" customFormat="1">
      <c r="A299" s="651">
        <v>141</v>
      </c>
      <c r="B299" s="210" t="s">
        <v>8867</v>
      </c>
      <c r="C299" s="176"/>
      <c r="D299" s="654" t="s">
        <v>1808</v>
      </c>
      <c r="E299" s="546">
        <f t="shared" si="69"/>
        <v>3</v>
      </c>
      <c r="F299" s="195">
        <f t="shared" si="70"/>
        <v>0</v>
      </c>
      <c r="G299" s="187"/>
      <c r="H299" s="187"/>
      <c r="I299" s="187"/>
      <c r="J299" s="195">
        <f t="shared" si="71"/>
        <v>3</v>
      </c>
      <c r="K299" s="187">
        <v>3</v>
      </c>
      <c r="L299" s="180"/>
      <c r="M299" s="180"/>
      <c r="N299" s="195">
        <f t="shared" si="72"/>
        <v>0</v>
      </c>
      <c r="O299" s="187"/>
      <c r="P299" s="187"/>
      <c r="Q299" s="187"/>
      <c r="R299" s="195">
        <f t="shared" si="73"/>
        <v>0</v>
      </c>
      <c r="S299" s="187"/>
      <c r="T299" s="187"/>
      <c r="U299" s="856"/>
    </row>
    <row r="300" spans="1:21" s="373" customFormat="1">
      <c r="A300" s="651">
        <v>142</v>
      </c>
      <c r="B300" s="210" t="s">
        <v>8868</v>
      </c>
      <c r="C300" s="176"/>
      <c r="D300" s="654" t="s">
        <v>1808</v>
      </c>
      <c r="E300" s="546">
        <f t="shared" si="69"/>
        <v>3</v>
      </c>
      <c r="F300" s="195">
        <f t="shared" si="70"/>
        <v>0</v>
      </c>
      <c r="G300" s="187"/>
      <c r="H300" s="187"/>
      <c r="I300" s="187"/>
      <c r="J300" s="195">
        <f t="shared" si="71"/>
        <v>3</v>
      </c>
      <c r="K300" s="187">
        <v>3</v>
      </c>
      <c r="L300" s="180"/>
      <c r="M300" s="180"/>
      <c r="N300" s="195">
        <f t="shared" si="72"/>
        <v>0</v>
      </c>
      <c r="O300" s="187"/>
      <c r="P300" s="187"/>
      <c r="Q300" s="187"/>
      <c r="R300" s="195">
        <f t="shared" si="73"/>
        <v>0</v>
      </c>
      <c r="S300" s="187"/>
      <c r="T300" s="187"/>
      <c r="U300" s="856"/>
    </row>
    <row r="301" spans="1:21" s="373" customFormat="1">
      <c r="A301" s="651">
        <v>143</v>
      </c>
      <c r="B301" s="210" t="s">
        <v>8869</v>
      </c>
      <c r="C301" s="176"/>
      <c r="D301" s="654" t="s">
        <v>1808</v>
      </c>
      <c r="E301" s="546">
        <f t="shared" si="69"/>
        <v>3</v>
      </c>
      <c r="F301" s="195">
        <f t="shared" si="70"/>
        <v>0</v>
      </c>
      <c r="G301" s="187"/>
      <c r="H301" s="187"/>
      <c r="I301" s="187"/>
      <c r="J301" s="195">
        <f t="shared" si="71"/>
        <v>3</v>
      </c>
      <c r="K301" s="187">
        <v>3</v>
      </c>
      <c r="L301" s="180"/>
      <c r="M301" s="180"/>
      <c r="N301" s="195">
        <f t="shared" si="72"/>
        <v>0</v>
      </c>
      <c r="O301" s="187"/>
      <c r="P301" s="187"/>
      <c r="Q301" s="187"/>
      <c r="R301" s="195">
        <f t="shared" si="73"/>
        <v>0</v>
      </c>
      <c r="S301" s="187"/>
      <c r="T301" s="187"/>
      <c r="U301" s="856"/>
    </row>
    <row r="302" spans="1:21" s="373" customFormat="1">
      <c r="A302" s="651">
        <v>144</v>
      </c>
      <c r="B302" s="210" t="s">
        <v>8870</v>
      </c>
      <c r="C302" s="176"/>
      <c r="D302" s="654" t="s">
        <v>1808</v>
      </c>
      <c r="E302" s="546">
        <f t="shared" si="69"/>
        <v>1</v>
      </c>
      <c r="F302" s="195">
        <f t="shared" si="70"/>
        <v>0</v>
      </c>
      <c r="G302" s="187"/>
      <c r="H302" s="187"/>
      <c r="I302" s="187"/>
      <c r="J302" s="195">
        <f t="shared" si="71"/>
        <v>1</v>
      </c>
      <c r="K302" s="187">
        <v>1</v>
      </c>
      <c r="L302" s="180"/>
      <c r="M302" s="180"/>
      <c r="N302" s="195">
        <f t="shared" si="72"/>
        <v>0</v>
      </c>
      <c r="O302" s="187"/>
      <c r="P302" s="187"/>
      <c r="Q302" s="187"/>
      <c r="R302" s="195">
        <f t="shared" si="73"/>
        <v>0</v>
      </c>
      <c r="S302" s="187"/>
      <c r="T302" s="187"/>
      <c r="U302" s="856"/>
    </row>
    <row r="303" spans="1:21" s="373" customFormat="1">
      <c r="A303" s="651">
        <v>145</v>
      </c>
      <c r="B303" s="210" t="s">
        <v>8871</v>
      </c>
      <c r="C303" s="176"/>
      <c r="D303" s="654" t="s">
        <v>1808</v>
      </c>
      <c r="E303" s="546">
        <f t="shared" si="69"/>
        <v>1</v>
      </c>
      <c r="F303" s="195">
        <f t="shared" si="70"/>
        <v>0</v>
      </c>
      <c r="G303" s="187"/>
      <c r="H303" s="187"/>
      <c r="I303" s="187"/>
      <c r="J303" s="195">
        <f t="shared" si="71"/>
        <v>1</v>
      </c>
      <c r="K303" s="187">
        <v>1</v>
      </c>
      <c r="L303" s="180"/>
      <c r="M303" s="180"/>
      <c r="N303" s="195">
        <f t="shared" si="72"/>
        <v>0</v>
      </c>
      <c r="O303" s="187"/>
      <c r="P303" s="187"/>
      <c r="Q303" s="187"/>
      <c r="R303" s="195">
        <f t="shared" si="73"/>
        <v>0</v>
      </c>
      <c r="S303" s="187"/>
      <c r="T303" s="187"/>
      <c r="U303" s="856"/>
    </row>
    <row r="304" spans="1:21" s="373" customFormat="1">
      <c r="A304" s="651">
        <v>146</v>
      </c>
      <c r="B304" s="210" t="s">
        <v>8872</v>
      </c>
      <c r="C304" s="176"/>
      <c r="D304" s="654" t="s">
        <v>1808</v>
      </c>
      <c r="E304" s="546">
        <f t="shared" si="69"/>
        <v>1</v>
      </c>
      <c r="F304" s="195">
        <f t="shared" si="70"/>
        <v>0</v>
      </c>
      <c r="G304" s="187"/>
      <c r="H304" s="187"/>
      <c r="I304" s="187"/>
      <c r="J304" s="195">
        <f t="shared" si="71"/>
        <v>1</v>
      </c>
      <c r="K304" s="187">
        <v>1</v>
      </c>
      <c r="L304" s="180"/>
      <c r="M304" s="180"/>
      <c r="N304" s="195">
        <f t="shared" si="72"/>
        <v>0</v>
      </c>
      <c r="O304" s="187"/>
      <c r="P304" s="187"/>
      <c r="Q304" s="187"/>
      <c r="R304" s="195">
        <f t="shared" si="73"/>
        <v>0</v>
      </c>
      <c r="S304" s="187"/>
      <c r="T304" s="187"/>
      <c r="U304" s="856"/>
    </row>
    <row r="305" spans="1:21" s="373" customFormat="1">
      <c r="A305" s="651">
        <v>147</v>
      </c>
      <c r="B305" s="210" t="s">
        <v>8873</v>
      </c>
      <c r="C305" s="176"/>
      <c r="D305" s="654" t="s">
        <v>1808</v>
      </c>
      <c r="E305" s="546">
        <f t="shared" si="69"/>
        <v>3</v>
      </c>
      <c r="F305" s="195">
        <f t="shared" si="70"/>
        <v>0</v>
      </c>
      <c r="G305" s="187"/>
      <c r="H305" s="187"/>
      <c r="I305" s="187"/>
      <c r="J305" s="195">
        <f t="shared" si="71"/>
        <v>3</v>
      </c>
      <c r="K305" s="187">
        <v>3</v>
      </c>
      <c r="L305" s="180"/>
      <c r="M305" s="180"/>
      <c r="N305" s="195">
        <f t="shared" si="72"/>
        <v>0</v>
      </c>
      <c r="O305" s="187"/>
      <c r="P305" s="187"/>
      <c r="Q305" s="187"/>
      <c r="R305" s="195">
        <f t="shared" si="73"/>
        <v>0</v>
      </c>
      <c r="S305" s="187"/>
      <c r="T305" s="187"/>
      <c r="U305" s="856"/>
    </row>
    <row r="306" spans="1:21" s="373" customFormat="1">
      <c r="A306" s="651">
        <v>148</v>
      </c>
      <c r="B306" s="210" t="s">
        <v>8874</v>
      </c>
      <c r="C306" s="176"/>
      <c r="D306" s="654" t="s">
        <v>1808</v>
      </c>
      <c r="E306" s="546">
        <f t="shared" si="69"/>
        <v>1</v>
      </c>
      <c r="F306" s="195">
        <f t="shared" si="70"/>
        <v>0</v>
      </c>
      <c r="G306" s="187"/>
      <c r="H306" s="187"/>
      <c r="I306" s="187"/>
      <c r="J306" s="195">
        <f t="shared" si="71"/>
        <v>1</v>
      </c>
      <c r="K306" s="187">
        <v>1</v>
      </c>
      <c r="L306" s="180"/>
      <c r="M306" s="180"/>
      <c r="N306" s="195">
        <f t="shared" si="72"/>
        <v>0</v>
      </c>
      <c r="O306" s="187"/>
      <c r="P306" s="187"/>
      <c r="Q306" s="187"/>
      <c r="R306" s="195">
        <f t="shared" si="73"/>
        <v>0</v>
      </c>
      <c r="S306" s="187"/>
      <c r="T306" s="187"/>
      <c r="U306" s="856"/>
    </row>
    <row r="307" spans="1:21" s="373" customFormat="1">
      <c r="A307" s="651">
        <v>149</v>
      </c>
      <c r="B307" s="210" t="s">
        <v>8875</v>
      </c>
      <c r="C307" s="176"/>
      <c r="D307" s="654" t="s">
        <v>1808</v>
      </c>
      <c r="E307" s="546">
        <f t="shared" si="69"/>
        <v>6</v>
      </c>
      <c r="F307" s="195">
        <f t="shared" si="70"/>
        <v>0</v>
      </c>
      <c r="G307" s="187"/>
      <c r="H307" s="187"/>
      <c r="I307" s="187"/>
      <c r="J307" s="195">
        <f t="shared" si="71"/>
        <v>0</v>
      </c>
      <c r="K307" s="187"/>
      <c r="L307" s="180"/>
      <c r="M307" s="180"/>
      <c r="N307" s="195">
        <f t="shared" si="72"/>
        <v>3</v>
      </c>
      <c r="O307" s="187"/>
      <c r="P307" s="187"/>
      <c r="Q307" s="187">
        <v>3</v>
      </c>
      <c r="R307" s="195">
        <f t="shared" si="73"/>
        <v>3</v>
      </c>
      <c r="S307" s="187">
        <v>3</v>
      </c>
      <c r="T307" s="187"/>
      <c r="U307" s="856"/>
    </row>
    <row r="308" spans="1:21" s="373" customFormat="1">
      <c r="A308" s="651">
        <v>150</v>
      </c>
      <c r="B308" s="210" t="s">
        <v>8826</v>
      </c>
      <c r="C308" s="176"/>
      <c r="D308" s="654" t="s">
        <v>1808</v>
      </c>
      <c r="E308" s="546">
        <f t="shared" si="69"/>
        <v>1</v>
      </c>
      <c r="F308" s="195">
        <f t="shared" si="70"/>
        <v>0</v>
      </c>
      <c r="G308" s="187"/>
      <c r="H308" s="187"/>
      <c r="I308" s="187"/>
      <c r="J308" s="195">
        <f t="shared" si="71"/>
        <v>0</v>
      </c>
      <c r="K308" s="187"/>
      <c r="L308" s="180"/>
      <c r="M308" s="180"/>
      <c r="N308" s="195">
        <f t="shared" si="72"/>
        <v>0</v>
      </c>
      <c r="O308" s="187"/>
      <c r="P308" s="187"/>
      <c r="Q308" s="187"/>
      <c r="R308" s="195">
        <f t="shared" si="73"/>
        <v>1</v>
      </c>
      <c r="S308" s="187">
        <v>1</v>
      </c>
      <c r="T308" s="187"/>
      <c r="U308" s="856"/>
    </row>
    <row r="309" spans="1:21" s="373" customFormat="1">
      <c r="A309" s="651">
        <v>151</v>
      </c>
      <c r="B309" s="210" t="s">
        <v>8837</v>
      </c>
      <c r="C309" s="176"/>
      <c r="D309" s="654" t="s">
        <v>1808</v>
      </c>
      <c r="E309" s="546">
        <f t="shared" si="69"/>
        <v>1</v>
      </c>
      <c r="F309" s="195">
        <f t="shared" si="70"/>
        <v>0</v>
      </c>
      <c r="G309" s="187"/>
      <c r="H309" s="187"/>
      <c r="I309" s="187"/>
      <c r="J309" s="195">
        <f t="shared" si="71"/>
        <v>0</v>
      </c>
      <c r="K309" s="187"/>
      <c r="L309" s="180"/>
      <c r="M309" s="180"/>
      <c r="N309" s="195">
        <f t="shared" si="72"/>
        <v>0</v>
      </c>
      <c r="O309" s="187"/>
      <c r="P309" s="187"/>
      <c r="Q309" s="187"/>
      <c r="R309" s="195">
        <f t="shared" si="73"/>
        <v>1</v>
      </c>
      <c r="S309" s="187">
        <v>1</v>
      </c>
      <c r="T309" s="187"/>
      <c r="U309" s="856"/>
    </row>
    <row r="310" spans="1:21" s="373" customFormat="1">
      <c r="A310" s="651">
        <v>152</v>
      </c>
      <c r="B310" s="769" t="s">
        <v>8803</v>
      </c>
      <c r="C310" s="176"/>
      <c r="D310" s="654" t="s">
        <v>1808</v>
      </c>
      <c r="E310" s="546">
        <f t="shared" si="69"/>
        <v>1</v>
      </c>
      <c r="F310" s="195">
        <f t="shared" si="70"/>
        <v>0</v>
      </c>
      <c r="G310" s="187"/>
      <c r="H310" s="187"/>
      <c r="I310" s="187"/>
      <c r="J310" s="195">
        <f t="shared" si="71"/>
        <v>0</v>
      </c>
      <c r="K310" s="187"/>
      <c r="L310" s="180"/>
      <c r="M310" s="180"/>
      <c r="N310" s="195">
        <f t="shared" si="72"/>
        <v>0</v>
      </c>
      <c r="O310" s="187"/>
      <c r="P310" s="187"/>
      <c r="Q310" s="187"/>
      <c r="R310" s="195">
        <f t="shared" si="73"/>
        <v>1</v>
      </c>
      <c r="S310" s="187">
        <v>1</v>
      </c>
      <c r="T310" s="187"/>
      <c r="U310" s="856"/>
    </row>
    <row r="311" spans="1:21" s="373" customFormat="1">
      <c r="A311" s="651">
        <v>153</v>
      </c>
      <c r="B311" s="210" t="s">
        <v>8876</v>
      </c>
      <c r="C311" s="176"/>
      <c r="D311" s="654" t="s">
        <v>1808</v>
      </c>
      <c r="E311" s="546">
        <f t="shared" si="69"/>
        <v>1</v>
      </c>
      <c r="F311" s="195">
        <f t="shared" si="70"/>
        <v>0</v>
      </c>
      <c r="G311" s="187"/>
      <c r="H311" s="187"/>
      <c r="I311" s="187"/>
      <c r="J311" s="195">
        <f t="shared" si="71"/>
        <v>0</v>
      </c>
      <c r="K311" s="187"/>
      <c r="L311" s="180"/>
      <c r="M311" s="180"/>
      <c r="N311" s="195">
        <f t="shared" si="72"/>
        <v>1</v>
      </c>
      <c r="O311" s="187">
        <v>1</v>
      </c>
      <c r="P311" s="187"/>
      <c r="Q311" s="187"/>
      <c r="R311" s="195">
        <f t="shared" si="73"/>
        <v>0</v>
      </c>
      <c r="S311" s="187"/>
      <c r="T311" s="187"/>
      <c r="U311" s="856"/>
    </row>
    <row r="312" spans="1:21" s="373" customFormat="1">
      <c r="A312" s="651">
        <v>154</v>
      </c>
      <c r="B312" s="210" t="s">
        <v>8848</v>
      </c>
      <c r="C312" s="176"/>
      <c r="D312" s="654" t="s">
        <v>1808</v>
      </c>
      <c r="E312" s="546">
        <f t="shared" si="69"/>
        <v>1</v>
      </c>
      <c r="F312" s="195">
        <f t="shared" si="70"/>
        <v>0</v>
      </c>
      <c r="G312" s="187"/>
      <c r="H312" s="187"/>
      <c r="I312" s="187"/>
      <c r="J312" s="195">
        <f t="shared" si="71"/>
        <v>0</v>
      </c>
      <c r="K312" s="187"/>
      <c r="L312" s="180"/>
      <c r="M312" s="180"/>
      <c r="N312" s="195">
        <f t="shared" si="72"/>
        <v>0</v>
      </c>
      <c r="O312" s="187"/>
      <c r="P312" s="187"/>
      <c r="Q312" s="187"/>
      <c r="R312" s="195">
        <f t="shared" si="73"/>
        <v>1</v>
      </c>
      <c r="S312" s="187"/>
      <c r="T312" s="187">
        <v>1</v>
      </c>
      <c r="U312" s="856"/>
    </row>
    <row r="313" spans="1:21" s="373" customFormat="1">
      <c r="A313" s="651">
        <v>155</v>
      </c>
      <c r="B313" s="210" t="s">
        <v>8877</v>
      </c>
      <c r="C313" s="176"/>
      <c r="D313" s="654" t="s">
        <v>1808</v>
      </c>
      <c r="E313" s="546">
        <f t="shared" si="69"/>
        <v>1</v>
      </c>
      <c r="F313" s="195">
        <f t="shared" si="70"/>
        <v>0</v>
      </c>
      <c r="G313" s="187"/>
      <c r="H313" s="187"/>
      <c r="I313" s="187"/>
      <c r="J313" s="195">
        <f t="shared" si="71"/>
        <v>0</v>
      </c>
      <c r="K313" s="187"/>
      <c r="L313" s="180"/>
      <c r="M313" s="180"/>
      <c r="N313" s="195">
        <f t="shared" si="72"/>
        <v>0</v>
      </c>
      <c r="O313" s="187"/>
      <c r="P313" s="187"/>
      <c r="Q313" s="187"/>
      <c r="R313" s="195">
        <f t="shared" si="73"/>
        <v>1</v>
      </c>
      <c r="S313" s="187">
        <v>1</v>
      </c>
      <c r="T313" s="187"/>
      <c r="U313" s="856"/>
    </row>
    <row r="314" spans="1:21" s="373" customFormat="1">
      <c r="A314" s="651">
        <v>156</v>
      </c>
      <c r="B314" s="210" t="s">
        <v>8801</v>
      </c>
      <c r="C314" s="176"/>
      <c r="D314" s="654" t="s">
        <v>1808</v>
      </c>
      <c r="E314" s="546">
        <f t="shared" si="69"/>
        <v>8</v>
      </c>
      <c r="F314" s="195">
        <f t="shared" si="70"/>
        <v>2</v>
      </c>
      <c r="G314" s="187">
        <v>1</v>
      </c>
      <c r="H314" s="187"/>
      <c r="I314" s="187">
        <v>1</v>
      </c>
      <c r="J314" s="195">
        <f t="shared" si="71"/>
        <v>1</v>
      </c>
      <c r="K314" s="187">
        <v>1</v>
      </c>
      <c r="L314" s="180"/>
      <c r="M314" s="180"/>
      <c r="N314" s="195">
        <f t="shared" si="72"/>
        <v>2</v>
      </c>
      <c r="O314" s="187">
        <v>1</v>
      </c>
      <c r="P314" s="187"/>
      <c r="Q314" s="187">
        <v>1</v>
      </c>
      <c r="R314" s="195">
        <f t="shared" si="73"/>
        <v>3</v>
      </c>
      <c r="S314" s="187">
        <v>2</v>
      </c>
      <c r="T314" s="187">
        <v>1</v>
      </c>
      <c r="U314" s="856"/>
    </row>
    <row r="315" spans="1:21" s="373" customFormat="1">
      <c r="A315" s="651">
        <v>157</v>
      </c>
      <c r="B315" s="210" t="s">
        <v>8802</v>
      </c>
      <c r="C315" s="176"/>
      <c r="D315" s="654" t="s">
        <v>1808</v>
      </c>
      <c r="E315" s="546">
        <f t="shared" si="69"/>
        <v>1</v>
      </c>
      <c r="F315" s="195">
        <f t="shared" si="70"/>
        <v>0</v>
      </c>
      <c r="G315" s="187"/>
      <c r="H315" s="187"/>
      <c r="I315" s="187"/>
      <c r="J315" s="195">
        <f t="shared" si="71"/>
        <v>0</v>
      </c>
      <c r="K315" s="187"/>
      <c r="L315" s="180"/>
      <c r="M315" s="180"/>
      <c r="N315" s="195">
        <f t="shared" si="72"/>
        <v>1</v>
      </c>
      <c r="O315" s="187"/>
      <c r="P315" s="187">
        <v>1</v>
      </c>
      <c r="Q315" s="187"/>
      <c r="R315" s="195">
        <f t="shared" si="73"/>
        <v>0</v>
      </c>
      <c r="S315" s="187"/>
      <c r="T315" s="187"/>
      <c r="U315" s="856"/>
    </row>
    <row r="316" spans="1:21" s="26" customFormat="1">
      <c r="A316" s="868"/>
      <c r="B316" s="900" t="s">
        <v>8893</v>
      </c>
      <c r="C316" s="901"/>
      <c r="D316" s="901"/>
      <c r="E316" s="901"/>
      <c r="F316" s="901"/>
      <c r="G316" s="901"/>
      <c r="H316" s="901"/>
      <c r="I316" s="901"/>
      <c r="J316" s="901"/>
      <c r="K316" s="901"/>
      <c r="L316" s="901"/>
      <c r="M316" s="901"/>
      <c r="N316" s="901"/>
      <c r="O316" s="901"/>
      <c r="P316" s="901"/>
      <c r="Q316" s="901"/>
      <c r="R316" s="901"/>
      <c r="S316" s="901"/>
      <c r="T316" s="901"/>
      <c r="U316" s="1027"/>
    </row>
    <row r="317" spans="1:21" s="373" customFormat="1">
      <c r="A317" s="651">
        <v>158</v>
      </c>
      <c r="B317" s="769" t="s">
        <v>8804</v>
      </c>
      <c r="C317" s="32"/>
      <c r="D317" s="654" t="s">
        <v>1808</v>
      </c>
      <c r="E317" s="546">
        <f t="shared" ref="E317:E332" si="74">F317+J317+N317+R317</f>
        <v>26</v>
      </c>
      <c r="F317" s="195">
        <f t="shared" ref="F317:F332" si="75">+G317+H317+I317</f>
        <v>0</v>
      </c>
      <c r="G317" s="187"/>
      <c r="H317" s="180"/>
      <c r="I317" s="180"/>
      <c r="J317" s="195">
        <f t="shared" ref="J317:J332" si="76">+K317+L317+M317</f>
        <v>0</v>
      </c>
      <c r="K317" s="180"/>
      <c r="L317" s="180"/>
      <c r="M317" s="180"/>
      <c r="N317" s="195">
        <f t="shared" ref="N317:N332" si="77">+O317+P317+Q317</f>
        <v>0</v>
      </c>
      <c r="O317" s="154"/>
      <c r="P317" s="187"/>
      <c r="Q317" s="187"/>
      <c r="R317" s="195">
        <f t="shared" ref="R317:R332" si="78">S317+T317+U317</f>
        <v>26</v>
      </c>
      <c r="S317" s="187">
        <v>26</v>
      </c>
      <c r="T317" s="187"/>
      <c r="U317" s="655"/>
    </row>
    <row r="318" spans="1:21" s="373" customFormat="1">
      <c r="A318" s="651">
        <v>159</v>
      </c>
      <c r="B318" s="210" t="s">
        <v>8805</v>
      </c>
      <c r="C318" s="32"/>
      <c r="D318" s="654" t="s">
        <v>1808</v>
      </c>
      <c r="E318" s="546">
        <f t="shared" si="74"/>
        <v>24</v>
      </c>
      <c r="F318" s="195">
        <f t="shared" si="75"/>
        <v>0</v>
      </c>
      <c r="G318" s="187"/>
      <c r="H318" s="180"/>
      <c r="I318" s="180"/>
      <c r="J318" s="195">
        <f t="shared" si="76"/>
        <v>0</v>
      </c>
      <c r="K318" s="180"/>
      <c r="L318" s="180"/>
      <c r="M318" s="180"/>
      <c r="N318" s="195">
        <f t="shared" si="77"/>
        <v>0</v>
      </c>
      <c r="O318" s="154"/>
      <c r="P318" s="187"/>
      <c r="Q318" s="187"/>
      <c r="R318" s="195">
        <f t="shared" si="78"/>
        <v>24</v>
      </c>
      <c r="S318" s="187">
        <v>24</v>
      </c>
      <c r="T318" s="187"/>
      <c r="U318" s="655"/>
    </row>
    <row r="319" spans="1:21" s="373" customFormat="1">
      <c r="A319" s="651">
        <v>160</v>
      </c>
      <c r="B319" s="210" t="s">
        <v>8878</v>
      </c>
      <c r="C319" s="32"/>
      <c r="D319" s="654" t="s">
        <v>1808</v>
      </c>
      <c r="E319" s="546">
        <f t="shared" si="74"/>
        <v>2</v>
      </c>
      <c r="F319" s="195">
        <f t="shared" si="75"/>
        <v>0</v>
      </c>
      <c r="G319" s="187"/>
      <c r="H319" s="180"/>
      <c r="I319" s="180"/>
      <c r="J319" s="195">
        <f t="shared" si="76"/>
        <v>0</v>
      </c>
      <c r="K319" s="180"/>
      <c r="L319" s="180"/>
      <c r="M319" s="180"/>
      <c r="N319" s="195">
        <f t="shared" si="77"/>
        <v>0</v>
      </c>
      <c r="O319" s="154"/>
      <c r="P319" s="187"/>
      <c r="Q319" s="187"/>
      <c r="R319" s="195">
        <f t="shared" si="78"/>
        <v>2</v>
      </c>
      <c r="S319" s="187">
        <v>2</v>
      </c>
      <c r="T319" s="187"/>
      <c r="U319" s="655"/>
    </row>
    <row r="320" spans="1:21" s="373" customFormat="1">
      <c r="A320" s="651">
        <v>161</v>
      </c>
      <c r="B320" s="210" t="s">
        <v>8879</v>
      </c>
      <c r="C320" s="32"/>
      <c r="D320" s="654" t="s">
        <v>1808</v>
      </c>
      <c r="E320" s="546">
        <f t="shared" si="74"/>
        <v>2</v>
      </c>
      <c r="F320" s="195">
        <f t="shared" si="75"/>
        <v>0</v>
      </c>
      <c r="G320" s="187"/>
      <c r="H320" s="180"/>
      <c r="I320" s="180"/>
      <c r="J320" s="195">
        <f t="shared" si="76"/>
        <v>0</v>
      </c>
      <c r="K320" s="180"/>
      <c r="L320" s="180"/>
      <c r="M320" s="180"/>
      <c r="N320" s="195">
        <f t="shared" si="77"/>
        <v>0</v>
      </c>
      <c r="O320" s="154"/>
      <c r="P320" s="187"/>
      <c r="Q320" s="187"/>
      <c r="R320" s="195">
        <f t="shared" si="78"/>
        <v>2</v>
      </c>
      <c r="S320" s="187">
        <v>2</v>
      </c>
      <c r="T320" s="187"/>
      <c r="U320" s="655"/>
    </row>
    <row r="321" spans="1:21" s="373" customFormat="1">
      <c r="A321" s="651">
        <v>162</v>
      </c>
      <c r="B321" s="210" t="s">
        <v>8851</v>
      </c>
      <c r="C321" s="32"/>
      <c r="D321" s="654" t="s">
        <v>1808</v>
      </c>
      <c r="E321" s="546">
        <f t="shared" si="74"/>
        <v>2</v>
      </c>
      <c r="F321" s="195">
        <f t="shared" si="75"/>
        <v>0</v>
      </c>
      <c r="G321" s="187"/>
      <c r="H321" s="180"/>
      <c r="I321" s="180"/>
      <c r="J321" s="195">
        <f t="shared" si="76"/>
        <v>0</v>
      </c>
      <c r="K321" s="180"/>
      <c r="L321" s="180"/>
      <c r="M321" s="180"/>
      <c r="N321" s="195">
        <f t="shared" si="77"/>
        <v>0</v>
      </c>
      <c r="O321" s="154"/>
      <c r="P321" s="187"/>
      <c r="Q321" s="187"/>
      <c r="R321" s="195">
        <f t="shared" si="78"/>
        <v>2</v>
      </c>
      <c r="S321" s="187"/>
      <c r="T321" s="187">
        <v>2</v>
      </c>
      <c r="U321" s="655"/>
    </row>
    <row r="322" spans="1:21" s="373" customFormat="1">
      <c r="A322" s="651">
        <v>163</v>
      </c>
      <c r="B322" s="210" t="s">
        <v>8811</v>
      </c>
      <c r="C322" s="32"/>
      <c r="D322" s="654" t="s">
        <v>1808</v>
      </c>
      <c r="E322" s="546">
        <f t="shared" si="74"/>
        <v>2</v>
      </c>
      <c r="F322" s="195">
        <f t="shared" si="75"/>
        <v>2</v>
      </c>
      <c r="G322" s="187">
        <v>2</v>
      </c>
      <c r="H322" s="180"/>
      <c r="I322" s="180"/>
      <c r="J322" s="195">
        <f t="shared" si="76"/>
        <v>0</v>
      </c>
      <c r="K322" s="180"/>
      <c r="L322" s="180"/>
      <c r="M322" s="180"/>
      <c r="N322" s="195">
        <f t="shared" si="77"/>
        <v>0</v>
      </c>
      <c r="O322" s="154"/>
      <c r="P322" s="187"/>
      <c r="Q322" s="187"/>
      <c r="R322" s="195">
        <f t="shared" si="78"/>
        <v>0</v>
      </c>
      <c r="S322" s="187"/>
      <c r="T322" s="187"/>
      <c r="U322" s="655"/>
    </row>
    <row r="323" spans="1:21" s="373" customFormat="1">
      <c r="A323" s="651">
        <v>164</v>
      </c>
      <c r="B323" s="210" t="s">
        <v>8880</v>
      </c>
      <c r="C323" s="32"/>
      <c r="D323" s="654" t="s">
        <v>1808</v>
      </c>
      <c r="E323" s="546">
        <f t="shared" si="74"/>
        <v>1</v>
      </c>
      <c r="F323" s="195">
        <f t="shared" si="75"/>
        <v>0</v>
      </c>
      <c r="G323" s="187"/>
      <c r="H323" s="180"/>
      <c r="I323" s="180"/>
      <c r="J323" s="195">
        <f t="shared" si="76"/>
        <v>0</v>
      </c>
      <c r="K323" s="180"/>
      <c r="L323" s="180"/>
      <c r="M323" s="180"/>
      <c r="N323" s="195">
        <f t="shared" si="77"/>
        <v>1</v>
      </c>
      <c r="O323" s="154"/>
      <c r="P323" s="187"/>
      <c r="Q323" s="187">
        <v>1</v>
      </c>
      <c r="R323" s="195">
        <f t="shared" si="78"/>
        <v>0</v>
      </c>
      <c r="S323" s="187"/>
      <c r="T323" s="187"/>
      <c r="U323" s="655"/>
    </row>
    <row r="324" spans="1:21" s="373" customFormat="1" ht="46.5">
      <c r="A324" s="651">
        <v>165</v>
      </c>
      <c r="B324" s="210" t="s">
        <v>8831</v>
      </c>
      <c r="C324" s="32"/>
      <c r="D324" s="654" t="s">
        <v>1808</v>
      </c>
      <c r="E324" s="546">
        <f t="shared" si="74"/>
        <v>4</v>
      </c>
      <c r="F324" s="195">
        <f t="shared" si="75"/>
        <v>0</v>
      </c>
      <c r="G324" s="187"/>
      <c r="H324" s="180"/>
      <c r="I324" s="180"/>
      <c r="J324" s="195">
        <f t="shared" si="76"/>
        <v>0</v>
      </c>
      <c r="K324" s="180"/>
      <c r="L324" s="180"/>
      <c r="M324" s="180"/>
      <c r="N324" s="195">
        <f t="shared" si="77"/>
        <v>0</v>
      </c>
      <c r="O324" s="154"/>
      <c r="P324" s="187"/>
      <c r="Q324" s="187"/>
      <c r="R324" s="195">
        <f t="shared" si="78"/>
        <v>4</v>
      </c>
      <c r="S324" s="187"/>
      <c r="T324" s="187">
        <v>4</v>
      </c>
      <c r="U324" s="655"/>
    </row>
    <row r="325" spans="1:21" s="373" customFormat="1">
      <c r="A325" s="651">
        <v>166</v>
      </c>
      <c r="B325" s="210" t="s">
        <v>8810</v>
      </c>
      <c r="C325" s="32"/>
      <c r="D325" s="654" t="s">
        <v>1808</v>
      </c>
      <c r="E325" s="546">
        <f t="shared" si="74"/>
        <v>7</v>
      </c>
      <c r="F325" s="195">
        <f t="shared" si="75"/>
        <v>0</v>
      </c>
      <c r="G325" s="187"/>
      <c r="H325" s="180"/>
      <c r="I325" s="180"/>
      <c r="J325" s="195">
        <f t="shared" si="76"/>
        <v>0</v>
      </c>
      <c r="K325" s="180"/>
      <c r="L325" s="180"/>
      <c r="M325" s="180"/>
      <c r="N325" s="195">
        <f t="shared" si="77"/>
        <v>0</v>
      </c>
      <c r="O325" s="154"/>
      <c r="P325" s="187"/>
      <c r="Q325" s="187"/>
      <c r="R325" s="195">
        <f t="shared" si="78"/>
        <v>7</v>
      </c>
      <c r="S325" s="187">
        <v>7</v>
      </c>
      <c r="T325" s="187"/>
      <c r="U325" s="655"/>
    </row>
    <row r="326" spans="1:21" s="373" customFormat="1">
      <c r="A326" s="651">
        <v>167</v>
      </c>
      <c r="B326" s="210" t="s">
        <v>8792</v>
      </c>
      <c r="C326" s="32"/>
      <c r="D326" s="654" t="s">
        <v>1808</v>
      </c>
      <c r="E326" s="546">
        <f t="shared" si="74"/>
        <v>1</v>
      </c>
      <c r="F326" s="195">
        <f t="shared" si="75"/>
        <v>0</v>
      </c>
      <c r="G326" s="187"/>
      <c r="H326" s="180"/>
      <c r="I326" s="180"/>
      <c r="J326" s="195">
        <f t="shared" si="76"/>
        <v>0</v>
      </c>
      <c r="K326" s="180"/>
      <c r="L326" s="180"/>
      <c r="M326" s="180"/>
      <c r="N326" s="195">
        <f t="shared" si="77"/>
        <v>1</v>
      </c>
      <c r="O326" s="154"/>
      <c r="P326" s="187"/>
      <c r="Q326" s="187">
        <v>1</v>
      </c>
      <c r="R326" s="195">
        <f t="shared" si="78"/>
        <v>0</v>
      </c>
      <c r="S326" s="187"/>
      <c r="T326" s="187"/>
      <c r="U326" s="655"/>
    </row>
    <row r="327" spans="1:21" s="373" customFormat="1">
      <c r="A327" s="651">
        <v>168</v>
      </c>
      <c r="B327" s="210" t="s">
        <v>8881</v>
      </c>
      <c r="C327" s="32"/>
      <c r="D327" s="654" t="s">
        <v>1808</v>
      </c>
      <c r="E327" s="546">
        <f t="shared" si="74"/>
        <v>1</v>
      </c>
      <c r="F327" s="195">
        <f t="shared" si="75"/>
        <v>0</v>
      </c>
      <c r="G327" s="187"/>
      <c r="H327" s="180"/>
      <c r="I327" s="180"/>
      <c r="J327" s="195">
        <f t="shared" si="76"/>
        <v>0</v>
      </c>
      <c r="K327" s="180"/>
      <c r="L327" s="180"/>
      <c r="M327" s="180"/>
      <c r="N327" s="195">
        <f t="shared" si="77"/>
        <v>0</v>
      </c>
      <c r="O327" s="154"/>
      <c r="P327" s="187"/>
      <c r="Q327" s="187"/>
      <c r="R327" s="195">
        <f t="shared" si="78"/>
        <v>1</v>
      </c>
      <c r="S327" s="187"/>
      <c r="T327" s="187">
        <v>1</v>
      </c>
      <c r="U327" s="655"/>
    </row>
    <row r="328" spans="1:21" s="373" customFormat="1">
      <c r="A328" s="651">
        <v>169</v>
      </c>
      <c r="B328" s="210" t="s">
        <v>8882</v>
      </c>
      <c r="C328" s="32"/>
      <c r="D328" s="654" t="s">
        <v>1808</v>
      </c>
      <c r="E328" s="546">
        <f t="shared" si="74"/>
        <v>4</v>
      </c>
      <c r="F328" s="195">
        <f t="shared" si="75"/>
        <v>0</v>
      </c>
      <c r="G328" s="187"/>
      <c r="H328" s="180"/>
      <c r="I328" s="180"/>
      <c r="J328" s="195">
        <f t="shared" si="76"/>
        <v>0</v>
      </c>
      <c r="K328" s="180"/>
      <c r="L328" s="180"/>
      <c r="M328" s="180"/>
      <c r="N328" s="195">
        <f t="shared" si="77"/>
        <v>0</v>
      </c>
      <c r="O328" s="154"/>
      <c r="P328" s="187"/>
      <c r="Q328" s="187"/>
      <c r="R328" s="195">
        <f t="shared" si="78"/>
        <v>4</v>
      </c>
      <c r="S328" s="187"/>
      <c r="T328" s="187">
        <v>4</v>
      </c>
      <c r="U328" s="655"/>
    </row>
    <row r="329" spans="1:21" s="373" customFormat="1">
      <c r="A329" s="651">
        <v>170</v>
      </c>
      <c r="B329" s="210" t="s">
        <v>8883</v>
      </c>
      <c r="C329" s="32"/>
      <c r="D329" s="654" t="s">
        <v>1808</v>
      </c>
      <c r="E329" s="546">
        <f t="shared" si="74"/>
        <v>5</v>
      </c>
      <c r="F329" s="195">
        <f t="shared" si="75"/>
        <v>0</v>
      </c>
      <c r="G329" s="187"/>
      <c r="H329" s="180"/>
      <c r="I329" s="180"/>
      <c r="J329" s="195">
        <f t="shared" si="76"/>
        <v>0</v>
      </c>
      <c r="K329" s="180"/>
      <c r="L329" s="180"/>
      <c r="M329" s="180"/>
      <c r="N329" s="195">
        <f t="shared" si="77"/>
        <v>0</v>
      </c>
      <c r="O329" s="154"/>
      <c r="P329" s="187"/>
      <c r="Q329" s="187"/>
      <c r="R329" s="195">
        <f t="shared" si="78"/>
        <v>5</v>
      </c>
      <c r="S329" s="187"/>
      <c r="T329" s="187">
        <v>5</v>
      </c>
      <c r="U329" s="655"/>
    </row>
    <row r="330" spans="1:21" s="373" customFormat="1">
      <c r="A330" s="651">
        <v>171</v>
      </c>
      <c r="B330" s="210" t="s">
        <v>8801</v>
      </c>
      <c r="C330" s="32"/>
      <c r="D330" s="654" t="s">
        <v>1808</v>
      </c>
      <c r="E330" s="546">
        <f t="shared" si="74"/>
        <v>8</v>
      </c>
      <c r="F330" s="195">
        <f t="shared" si="75"/>
        <v>1</v>
      </c>
      <c r="G330" s="187">
        <v>1</v>
      </c>
      <c r="H330" s="180"/>
      <c r="I330" s="180"/>
      <c r="J330" s="195">
        <f t="shared" si="76"/>
        <v>0</v>
      </c>
      <c r="K330" s="180"/>
      <c r="L330" s="180"/>
      <c r="M330" s="180"/>
      <c r="N330" s="195">
        <f t="shared" si="77"/>
        <v>1</v>
      </c>
      <c r="O330" s="154"/>
      <c r="P330" s="187"/>
      <c r="Q330" s="187">
        <v>1</v>
      </c>
      <c r="R330" s="195">
        <f t="shared" si="78"/>
        <v>6</v>
      </c>
      <c r="S330" s="187">
        <v>3</v>
      </c>
      <c r="T330" s="187">
        <v>3</v>
      </c>
      <c r="U330" s="655"/>
    </row>
    <row r="331" spans="1:21" s="373" customFormat="1">
      <c r="A331" s="651">
        <v>172</v>
      </c>
      <c r="B331" s="210" t="s">
        <v>8802</v>
      </c>
      <c r="C331" s="32"/>
      <c r="D331" s="654" t="s">
        <v>1808</v>
      </c>
      <c r="E331" s="546">
        <f t="shared" si="74"/>
        <v>1</v>
      </c>
      <c r="F331" s="195">
        <f t="shared" si="75"/>
        <v>0</v>
      </c>
      <c r="G331" s="187"/>
      <c r="H331" s="180"/>
      <c r="I331" s="180"/>
      <c r="J331" s="195">
        <f t="shared" si="76"/>
        <v>0</v>
      </c>
      <c r="K331" s="180"/>
      <c r="L331" s="180"/>
      <c r="M331" s="180"/>
      <c r="N331" s="195">
        <f t="shared" si="77"/>
        <v>1</v>
      </c>
      <c r="O331" s="154"/>
      <c r="P331" s="187">
        <v>1</v>
      </c>
      <c r="Q331" s="187"/>
      <c r="R331" s="195">
        <f t="shared" si="78"/>
        <v>0</v>
      </c>
      <c r="S331" s="187"/>
      <c r="T331" s="187"/>
      <c r="U331" s="655"/>
    </row>
    <row r="332" spans="1:21" s="373" customFormat="1">
      <c r="A332" s="651">
        <v>173</v>
      </c>
      <c r="B332" s="210" t="s">
        <v>8842</v>
      </c>
      <c r="C332" s="32"/>
      <c r="D332" s="654" t="s">
        <v>1808</v>
      </c>
      <c r="E332" s="546">
        <f t="shared" si="74"/>
        <v>1</v>
      </c>
      <c r="F332" s="195">
        <f t="shared" si="75"/>
        <v>0</v>
      </c>
      <c r="G332" s="187"/>
      <c r="H332" s="180"/>
      <c r="I332" s="180"/>
      <c r="J332" s="195">
        <f t="shared" si="76"/>
        <v>0</v>
      </c>
      <c r="K332" s="180"/>
      <c r="L332" s="180"/>
      <c r="M332" s="180"/>
      <c r="N332" s="195">
        <f t="shared" si="77"/>
        <v>0</v>
      </c>
      <c r="O332" s="154"/>
      <c r="P332" s="187"/>
      <c r="Q332" s="187"/>
      <c r="R332" s="195">
        <f t="shared" si="78"/>
        <v>1</v>
      </c>
      <c r="S332" s="187"/>
      <c r="T332" s="187">
        <v>1</v>
      </c>
      <c r="U332" s="655"/>
    </row>
    <row r="333" spans="1:21" s="26" customFormat="1">
      <c r="A333" s="868"/>
      <c r="B333" s="900" t="s">
        <v>8892</v>
      </c>
      <c r="C333" s="901"/>
      <c r="D333" s="901"/>
      <c r="E333" s="901"/>
      <c r="F333" s="901"/>
      <c r="G333" s="901"/>
      <c r="H333" s="901"/>
      <c r="I333" s="901"/>
      <c r="J333" s="901"/>
      <c r="K333" s="901"/>
      <c r="L333" s="901"/>
      <c r="M333" s="901"/>
      <c r="N333" s="901"/>
      <c r="O333" s="901"/>
      <c r="P333" s="901"/>
      <c r="Q333" s="901"/>
      <c r="R333" s="901"/>
      <c r="S333" s="901"/>
      <c r="T333" s="901"/>
      <c r="U333" s="1027"/>
    </row>
    <row r="334" spans="1:21" s="373" customFormat="1">
      <c r="A334" s="651">
        <v>174</v>
      </c>
      <c r="B334" s="210" t="s">
        <v>8826</v>
      </c>
      <c r="C334" s="32"/>
      <c r="D334" s="654" t="s">
        <v>1808</v>
      </c>
      <c r="E334" s="546">
        <f t="shared" ref="E334:E350" si="79">F334+J334+N334+R334</f>
        <v>1</v>
      </c>
      <c r="F334" s="195">
        <f t="shared" ref="F334:F350" si="80">+G334+H334+I334</f>
        <v>0</v>
      </c>
      <c r="G334" s="187"/>
      <c r="H334" s="187"/>
      <c r="I334" s="187"/>
      <c r="J334" s="195">
        <f t="shared" ref="J334:J350" si="81">+K334+L334+M334</f>
        <v>0</v>
      </c>
      <c r="K334" s="180"/>
      <c r="L334" s="187"/>
      <c r="M334" s="180"/>
      <c r="N334" s="195">
        <f t="shared" ref="N334:N350" si="82">+O334+P334+Q334</f>
        <v>0</v>
      </c>
      <c r="O334" s="187"/>
      <c r="P334" s="187"/>
      <c r="Q334" s="187"/>
      <c r="R334" s="195">
        <f t="shared" ref="R334:R350" si="83">S334+T334+U334</f>
        <v>1</v>
      </c>
      <c r="S334" s="187"/>
      <c r="T334" s="187">
        <v>1</v>
      </c>
      <c r="U334" s="856"/>
    </row>
    <row r="335" spans="1:21" s="373" customFormat="1">
      <c r="A335" s="651">
        <v>175</v>
      </c>
      <c r="B335" s="210" t="s">
        <v>8884</v>
      </c>
      <c r="C335" s="32"/>
      <c r="D335" s="654" t="s">
        <v>1808</v>
      </c>
      <c r="E335" s="546">
        <f t="shared" si="79"/>
        <v>43</v>
      </c>
      <c r="F335" s="195">
        <f t="shared" si="80"/>
        <v>0</v>
      </c>
      <c r="G335" s="187"/>
      <c r="H335" s="187"/>
      <c r="I335" s="187"/>
      <c r="J335" s="195">
        <f t="shared" si="81"/>
        <v>2</v>
      </c>
      <c r="K335" s="180"/>
      <c r="L335" s="187">
        <v>2</v>
      </c>
      <c r="M335" s="180"/>
      <c r="N335" s="195">
        <f t="shared" si="82"/>
        <v>0</v>
      </c>
      <c r="O335" s="187"/>
      <c r="P335" s="187"/>
      <c r="Q335" s="187"/>
      <c r="R335" s="195">
        <f t="shared" si="83"/>
        <v>41</v>
      </c>
      <c r="S335" s="187"/>
      <c r="T335" s="187">
        <v>41</v>
      </c>
      <c r="U335" s="856"/>
    </row>
    <row r="336" spans="1:21" s="373" customFormat="1">
      <c r="A336" s="651">
        <v>176</v>
      </c>
      <c r="B336" s="210" t="s">
        <v>8885</v>
      </c>
      <c r="C336" s="32"/>
      <c r="D336" s="654" t="s">
        <v>1808</v>
      </c>
      <c r="E336" s="546">
        <f t="shared" si="79"/>
        <v>35</v>
      </c>
      <c r="F336" s="195">
        <f t="shared" si="80"/>
        <v>0</v>
      </c>
      <c r="G336" s="187"/>
      <c r="H336" s="187"/>
      <c r="I336" s="187"/>
      <c r="J336" s="195">
        <f t="shared" si="81"/>
        <v>0</v>
      </c>
      <c r="K336" s="180"/>
      <c r="L336" s="187"/>
      <c r="M336" s="180"/>
      <c r="N336" s="195">
        <f t="shared" si="82"/>
        <v>0</v>
      </c>
      <c r="O336" s="187"/>
      <c r="P336" s="187"/>
      <c r="Q336" s="187"/>
      <c r="R336" s="195">
        <f t="shared" si="83"/>
        <v>35</v>
      </c>
      <c r="S336" s="187">
        <v>35</v>
      </c>
      <c r="T336" s="187"/>
      <c r="U336" s="856"/>
    </row>
    <row r="337" spans="1:21" s="373" customFormat="1">
      <c r="A337" s="651">
        <v>177</v>
      </c>
      <c r="B337" s="210" t="s">
        <v>8818</v>
      </c>
      <c r="C337" s="32"/>
      <c r="D337" s="654" t="s">
        <v>1808</v>
      </c>
      <c r="E337" s="546">
        <f t="shared" si="79"/>
        <v>1</v>
      </c>
      <c r="F337" s="195">
        <f t="shared" si="80"/>
        <v>0</v>
      </c>
      <c r="G337" s="187"/>
      <c r="H337" s="187"/>
      <c r="I337" s="187"/>
      <c r="J337" s="195">
        <f t="shared" si="81"/>
        <v>0</v>
      </c>
      <c r="K337" s="180"/>
      <c r="L337" s="187"/>
      <c r="M337" s="180"/>
      <c r="N337" s="195">
        <f t="shared" si="82"/>
        <v>0</v>
      </c>
      <c r="O337" s="187"/>
      <c r="P337" s="187"/>
      <c r="Q337" s="187"/>
      <c r="R337" s="195">
        <f t="shared" si="83"/>
        <v>1</v>
      </c>
      <c r="S337" s="187">
        <v>1</v>
      </c>
      <c r="T337" s="187"/>
      <c r="U337" s="856"/>
    </row>
    <row r="338" spans="1:21" s="373" customFormat="1">
      <c r="A338" s="651">
        <v>178</v>
      </c>
      <c r="B338" s="210" t="s">
        <v>8841</v>
      </c>
      <c r="C338" s="32"/>
      <c r="D338" s="654" t="s">
        <v>1808</v>
      </c>
      <c r="E338" s="546">
        <f t="shared" si="79"/>
        <v>3</v>
      </c>
      <c r="F338" s="195">
        <f t="shared" si="80"/>
        <v>0</v>
      </c>
      <c r="G338" s="187"/>
      <c r="H338" s="187"/>
      <c r="I338" s="187"/>
      <c r="J338" s="195">
        <f t="shared" si="81"/>
        <v>0</v>
      </c>
      <c r="K338" s="180"/>
      <c r="L338" s="187"/>
      <c r="M338" s="180"/>
      <c r="N338" s="195">
        <f t="shared" si="82"/>
        <v>0</v>
      </c>
      <c r="O338" s="187"/>
      <c r="P338" s="187"/>
      <c r="Q338" s="187"/>
      <c r="R338" s="195">
        <f t="shared" si="83"/>
        <v>3</v>
      </c>
      <c r="S338" s="187"/>
      <c r="T338" s="187">
        <v>3</v>
      </c>
      <c r="U338" s="856"/>
    </row>
    <row r="339" spans="1:21" s="373" customFormat="1" ht="46.5">
      <c r="A339" s="651">
        <v>179</v>
      </c>
      <c r="B339" s="210" t="s">
        <v>8886</v>
      </c>
      <c r="C339" s="32"/>
      <c r="D339" s="654" t="s">
        <v>1808</v>
      </c>
      <c r="E339" s="546">
        <f t="shared" si="79"/>
        <v>1</v>
      </c>
      <c r="F339" s="195">
        <f t="shared" si="80"/>
        <v>0</v>
      </c>
      <c r="G339" s="187"/>
      <c r="H339" s="187"/>
      <c r="I339" s="187"/>
      <c r="J339" s="195">
        <f t="shared" si="81"/>
        <v>0</v>
      </c>
      <c r="K339" s="180"/>
      <c r="L339" s="187"/>
      <c r="M339" s="180"/>
      <c r="N339" s="195">
        <f t="shared" si="82"/>
        <v>0</v>
      </c>
      <c r="O339" s="187"/>
      <c r="P339" s="187"/>
      <c r="Q339" s="187"/>
      <c r="R339" s="195">
        <f t="shared" si="83"/>
        <v>1</v>
      </c>
      <c r="S339" s="187"/>
      <c r="T339" s="187">
        <v>1</v>
      </c>
      <c r="U339" s="856"/>
    </row>
    <row r="340" spans="1:21" s="373" customFormat="1">
      <c r="A340" s="651">
        <v>180</v>
      </c>
      <c r="B340" s="210" t="s">
        <v>8810</v>
      </c>
      <c r="C340" s="32"/>
      <c r="D340" s="654" t="s">
        <v>1808</v>
      </c>
      <c r="E340" s="546">
        <f t="shared" si="79"/>
        <v>397</v>
      </c>
      <c r="F340" s="195">
        <f t="shared" si="80"/>
        <v>397</v>
      </c>
      <c r="G340" s="187"/>
      <c r="H340" s="187">
        <v>397</v>
      </c>
      <c r="I340" s="187"/>
      <c r="J340" s="195">
        <f t="shared" si="81"/>
        <v>0</v>
      </c>
      <c r="K340" s="180"/>
      <c r="L340" s="187"/>
      <c r="M340" s="180"/>
      <c r="N340" s="195">
        <f t="shared" si="82"/>
        <v>0</v>
      </c>
      <c r="O340" s="187"/>
      <c r="P340" s="187"/>
      <c r="Q340" s="187"/>
      <c r="R340" s="195">
        <f t="shared" si="83"/>
        <v>0</v>
      </c>
      <c r="S340" s="187"/>
      <c r="T340" s="187"/>
      <c r="U340" s="856"/>
    </row>
    <row r="341" spans="1:21" s="373" customFormat="1" ht="46.5">
      <c r="A341" s="651">
        <v>181</v>
      </c>
      <c r="B341" s="210" t="s">
        <v>8922</v>
      </c>
      <c r="C341" s="32"/>
      <c r="D341" s="654" t="s">
        <v>1808</v>
      </c>
      <c r="E341" s="546">
        <f t="shared" si="79"/>
        <v>1</v>
      </c>
      <c r="F341" s="195">
        <f t="shared" si="80"/>
        <v>0</v>
      </c>
      <c r="G341" s="187"/>
      <c r="H341" s="187"/>
      <c r="I341" s="187"/>
      <c r="J341" s="195">
        <f t="shared" si="81"/>
        <v>0</v>
      </c>
      <c r="K341" s="180"/>
      <c r="L341" s="187"/>
      <c r="M341" s="180"/>
      <c r="N341" s="195">
        <f t="shared" si="82"/>
        <v>0</v>
      </c>
      <c r="O341" s="187"/>
      <c r="P341" s="187"/>
      <c r="Q341" s="187"/>
      <c r="R341" s="195">
        <f t="shared" si="83"/>
        <v>1</v>
      </c>
      <c r="S341" s="187"/>
      <c r="T341" s="187"/>
      <c r="U341" s="856">
        <v>1</v>
      </c>
    </row>
    <row r="342" spans="1:21" s="373" customFormat="1">
      <c r="A342" s="651">
        <v>182</v>
      </c>
      <c r="B342" s="769" t="s">
        <v>8803</v>
      </c>
      <c r="C342" s="32"/>
      <c r="D342" s="654" t="s">
        <v>1808</v>
      </c>
      <c r="E342" s="546">
        <f t="shared" si="79"/>
        <v>8</v>
      </c>
      <c r="F342" s="195">
        <f t="shared" si="80"/>
        <v>7</v>
      </c>
      <c r="G342" s="187"/>
      <c r="H342" s="187">
        <v>7</v>
      </c>
      <c r="I342" s="187"/>
      <c r="J342" s="195">
        <f t="shared" si="81"/>
        <v>0</v>
      </c>
      <c r="K342" s="180"/>
      <c r="L342" s="187"/>
      <c r="M342" s="180"/>
      <c r="N342" s="195">
        <f t="shared" si="82"/>
        <v>1</v>
      </c>
      <c r="O342" s="187"/>
      <c r="P342" s="187"/>
      <c r="Q342" s="187">
        <v>1</v>
      </c>
      <c r="R342" s="195">
        <f t="shared" si="83"/>
        <v>0</v>
      </c>
      <c r="S342" s="187"/>
      <c r="T342" s="187"/>
      <c r="U342" s="856"/>
    </row>
    <row r="343" spans="1:21" s="373" customFormat="1">
      <c r="A343" s="651">
        <v>183</v>
      </c>
      <c r="B343" s="210" t="s">
        <v>8825</v>
      </c>
      <c r="C343" s="32"/>
      <c r="D343" s="654" t="s">
        <v>1808</v>
      </c>
      <c r="E343" s="546">
        <f t="shared" si="79"/>
        <v>24</v>
      </c>
      <c r="F343" s="195">
        <f t="shared" si="80"/>
        <v>22</v>
      </c>
      <c r="G343" s="187"/>
      <c r="H343" s="187">
        <v>22</v>
      </c>
      <c r="I343" s="187"/>
      <c r="J343" s="195">
        <f t="shared" si="81"/>
        <v>0</v>
      </c>
      <c r="K343" s="180"/>
      <c r="L343" s="187"/>
      <c r="M343" s="180"/>
      <c r="N343" s="195">
        <f t="shared" si="82"/>
        <v>2</v>
      </c>
      <c r="O343" s="187"/>
      <c r="P343" s="187"/>
      <c r="Q343" s="187">
        <v>2</v>
      </c>
      <c r="R343" s="195">
        <f t="shared" si="83"/>
        <v>0</v>
      </c>
      <c r="S343" s="187"/>
      <c r="T343" s="187"/>
      <c r="U343" s="856"/>
    </row>
    <row r="344" spans="1:21" s="373" customFormat="1">
      <c r="A344" s="651">
        <v>184</v>
      </c>
      <c r="B344" s="769" t="s">
        <v>8804</v>
      </c>
      <c r="C344" s="32"/>
      <c r="D344" s="654" t="s">
        <v>1808</v>
      </c>
      <c r="E344" s="546">
        <f t="shared" si="79"/>
        <v>261</v>
      </c>
      <c r="F344" s="195">
        <f t="shared" si="80"/>
        <v>261</v>
      </c>
      <c r="G344" s="187"/>
      <c r="H344" s="187">
        <v>261</v>
      </c>
      <c r="I344" s="187"/>
      <c r="J344" s="195">
        <f t="shared" si="81"/>
        <v>0</v>
      </c>
      <c r="K344" s="180"/>
      <c r="L344" s="187"/>
      <c r="M344" s="180"/>
      <c r="N344" s="195">
        <f t="shared" si="82"/>
        <v>0</v>
      </c>
      <c r="O344" s="187"/>
      <c r="P344" s="187"/>
      <c r="Q344" s="187"/>
      <c r="R344" s="195">
        <f t="shared" si="83"/>
        <v>0</v>
      </c>
      <c r="S344" s="187"/>
      <c r="T344" s="187"/>
      <c r="U344" s="856"/>
    </row>
    <row r="345" spans="1:21" s="373" customFormat="1">
      <c r="A345" s="651">
        <v>185</v>
      </c>
      <c r="B345" s="210" t="s">
        <v>8805</v>
      </c>
      <c r="C345" s="32"/>
      <c r="D345" s="654" t="s">
        <v>1808</v>
      </c>
      <c r="E345" s="546">
        <f t="shared" si="79"/>
        <v>179</v>
      </c>
      <c r="F345" s="195">
        <f t="shared" si="80"/>
        <v>179</v>
      </c>
      <c r="G345" s="187"/>
      <c r="H345" s="187">
        <v>179</v>
      </c>
      <c r="I345" s="187"/>
      <c r="J345" s="195">
        <f t="shared" si="81"/>
        <v>0</v>
      </c>
      <c r="K345" s="180"/>
      <c r="L345" s="187"/>
      <c r="M345" s="180"/>
      <c r="N345" s="195">
        <f t="shared" si="82"/>
        <v>0</v>
      </c>
      <c r="O345" s="187"/>
      <c r="P345" s="187"/>
      <c r="Q345" s="187"/>
      <c r="R345" s="195">
        <f t="shared" si="83"/>
        <v>0</v>
      </c>
      <c r="S345" s="187"/>
      <c r="T345" s="187"/>
      <c r="U345" s="856"/>
    </row>
    <row r="346" spans="1:21" s="373" customFormat="1">
      <c r="A346" s="651">
        <v>186</v>
      </c>
      <c r="B346" s="210" t="s">
        <v>8823</v>
      </c>
      <c r="C346" s="32"/>
      <c r="D346" s="654" t="s">
        <v>1808</v>
      </c>
      <c r="E346" s="546">
        <f t="shared" si="79"/>
        <v>1</v>
      </c>
      <c r="F346" s="195">
        <f t="shared" si="80"/>
        <v>0</v>
      </c>
      <c r="G346" s="187"/>
      <c r="H346" s="187"/>
      <c r="I346" s="187"/>
      <c r="J346" s="195">
        <f t="shared" si="81"/>
        <v>0</v>
      </c>
      <c r="K346" s="180"/>
      <c r="L346" s="187"/>
      <c r="M346" s="180"/>
      <c r="N346" s="195">
        <f t="shared" si="82"/>
        <v>0</v>
      </c>
      <c r="O346" s="187"/>
      <c r="P346" s="187"/>
      <c r="Q346" s="187"/>
      <c r="R346" s="195">
        <f t="shared" si="83"/>
        <v>1</v>
      </c>
      <c r="S346" s="187"/>
      <c r="T346" s="187"/>
      <c r="U346" s="856">
        <v>1</v>
      </c>
    </row>
    <row r="347" spans="1:21" s="373" customFormat="1">
      <c r="A347" s="651">
        <v>187</v>
      </c>
      <c r="B347" s="210" t="s">
        <v>8923</v>
      </c>
      <c r="C347" s="32"/>
      <c r="D347" s="654" t="s">
        <v>1808</v>
      </c>
      <c r="E347" s="546">
        <f t="shared" si="79"/>
        <v>1</v>
      </c>
      <c r="F347" s="195">
        <f t="shared" si="80"/>
        <v>0</v>
      </c>
      <c r="G347" s="187"/>
      <c r="H347" s="187"/>
      <c r="I347" s="187"/>
      <c r="J347" s="195">
        <f t="shared" si="81"/>
        <v>0</v>
      </c>
      <c r="K347" s="180"/>
      <c r="L347" s="187"/>
      <c r="M347" s="180"/>
      <c r="N347" s="195">
        <f t="shared" si="82"/>
        <v>0</v>
      </c>
      <c r="O347" s="187"/>
      <c r="P347" s="187"/>
      <c r="Q347" s="187"/>
      <c r="R347" s="195">
        <f t="shared" si="83"/>
        <v>1</v>
      </c>
      <c r="S347" s="187"/>
      <c r="T347" s="187"/>
      <c r="U347" s="856">
        <v>1</v>
      </c>
    </row>
    <row r="348" spans="1:21" s="373" customFormat="1">
      <c r="A348" s="651">
        <v>188</v>
      </c>
      <c r="B348" s="210" t="s">
        <v>8801</v>
      </c>
      <c r="C348" s="32"/>
      <c r="D348" s="654" t="s">
        <v>1808</v>
      </c>
      <c r="E348" s="546">
        <f t="shared" si="79"/>
        <v>9</v>
      </c>
      <c r="F348" s="195">
        <f t="shared" si="80"/>
        <v>2</v>
      </c>
      <c r="G348" s="187"/>
      <c r="H348" s="187">
        <v>2</v>
      </c>
      <c r="I348" s="187"/>
      <c r="J348" s="195">
        <f t="shared" si="81"/>
        <v>1</v>
      </c>
      <c r="K348" s="180"/>
      <c r="L348" s="187">
        <v>1</v>
      </c>
      <c r="M348" s="180"/>
      <c r="N348" s="195">
        <f t="shared" si="82"/>
        <v>1</v>
      </c>
      <c r="O348" s="187"/>
      <c r="P348" s="187"/>
      <c r="Q348" s="187">
        <v>1</v>
      </c>
      <c r="R348" s="195">
        <f t="shared" si="83"/>
        <v>5</v>
      </c>
      <c r="S348" s="187">
        <v>1</v>
      </c>
      <c r="T348" s="187">
        <v>3</v>
      </c>
      <c r="U348" s="856">
        <v>1</v>
      </c>
    </row>
    <row r="349" spans="1:21" s="373" customFormat="1">
      <c r="A349" s="651">
        <v>189</v>
      </c>
      <c r="B349" s="210" t="s">
        <v>8887</v>
      </c>
      <c r="C349" s="32"/>
      <c r="D349" s="654" t="s">
        <v>1808</v>
      </c>
      <c r="E349" s="546">
        <f t="shared" si="79"/>
        <v>5</v>
      </c>
      <c r="F349" s="195">
        <f t="shared" si="80"/>
        <v>1</v>
      </c>
      <c r="G349" s="187">
        <v>1</v>
      </c>
      <c r="H349" s="187"/>
      <c r="I349" s="187"/>
      <c r="J349" s="195">
        <f t="shared" si="81"/>
        <v>0</v>
      </c>
      <c r="K349" s="180"/>
      <c r="L349" s="187"/>
      <c r="M349" s="180"/>
      <c r="N349" s="195">
        <f t="shared" si="82"/>
        <v>2</v>
      </c>
      <c r="O349" s="187">
        <v>1</v>
      </c>
      <c r="P349" s="187">
        <v>1</v>
      </c>
      <c r="Q349" s="187"/>
      <c r="R349" s="195">
        <f t="shared" si="83"/>
        <v>2</v>
      </c>
      <c r="S349" s="187">
        <v>2</v>
      </c>
      <c r="T349" s="187"/>
      <c r="U349" s="856"/>
    </row>
    <row r="350" spans="1:21" s="373" customFormat="1">
      <c r="A350" s="651">
        <v>190</v>
      </c>
      <c r="B350" s="210" t="s">
        <v>8802</v>
      </c>
      <c r="C350" s="32"/>
      <c r="D350" s="654" t="s">
        <v>1808</v>
      </c>
      <c r="E350" s="546">
        <f t="shared" si="79"/>
        <v>2</v>
      </c>
      <c r="F350" s="195">
        <f t="shared" si="80"/>
        <v>0</v>
      </c>
      <c r="G350" s="187"/>
      <c r="H350" s="187"/>
      <c r="I350" s="187"/>
      <c r="J350" s="195">
        <f t="shared" si="81"/>
        <v>0</v>
      </c>
      <c r="K350" s="180"/>
      <c r="L350" s="187"/>
      <c r="M350" s="180"/>
      <c r="N350" s="195">
        <f t="shared" si="82"/>
        <v>2</v>
      </c>
      <c r="O350" s="187"/>
      <c r="P350" s="187">
        <v>2</v>
      </c>
      <c r="Q350" s="187"/>
      <c r="R350" s="195">
        <f t="shared" si="83"/>
        <v>0</v>
      </c>
      <c r="S350" s="187"/>
      <c r="T350" s="187"/>
      <c r="U350" s="856"/>
    </row>
    <row r="351" spans="1:21" s="585" customFormat="1">
      <c r="A351" s="868"/>
      <c r="B351" s="900" t="s">
        <v>8966</v>
      </c>
      <c r="C351" s="901"/>
      <c r="D351" s="901"/>
      <c r="E351" s="901"/>
      <c r="F351" s="901"/>
      <c r="G351" s="901"/>
      <c r="H351" s="901"/>
      <c r="I351" s="901"/>
      <c r="J351" s="901"/>
      <c r="K351" s="901"/>
      <c r="L351" s="901"/>
      <c r="M351" s="901"/>
      <c r="N351" s="901"/>
      <c r="O351" s="901"/>
      <c r="P351" s="901"/>
      <c r="Q351" s="901"/>
      <c r="R351" s="901"/>
      <c r="S351" s="901"/>
      <c r="T351" s="901"/>
      <c r="U351" s="1027"/>
    </row>
    <row r="352" spans="1:21" s="373" customFormat="1" ht="93">
      <c r="A352" s="651">
        <v>1</v>
      </c>
      <c r="B352" s="210" t="s">
        <v>9276</v>
      </c>
      <c r="C352" s="831"/>
      <c r="D352" s="654" t="s">
        <v>1808</v>
      </c>
      <c r="E352" s="546">
        <f>F352+J352+N352+R352</f>
        <v>8</v>
      </c>
      <c r="F352" s="195">
        <v>1</v>
      </c>
      <c r="G352" s="180"/>
      <c r="H352" s="180"/>
      <c r="I352" s="180">
        <v>1</v>
      </c>
      <c r="J352" s="195">
        <v>1</v>
      </c>
      <c r="K352" s="187">
        <v>1</v>
      </c>
      <c r="L352" s="187"/>
      <c r="M352" s="187"/>
      <c r="N352" s="195">
        <v>3</v>
      </c>
      <c r="O352" s="187">
        <v>1</v>
      </c>
      <c r="P352" s="187">
        <v>1</v>
      </c>
      <c r="Q352" s="187">
        <v>1</v>
      </c>
      <c r="R352" s="195">
        <v>3</v>
      </c>
      <c r="S352" s="187">
        <v>1</v>
      </c>
      <c r="T352" s="187">
        <v>1</v>
      </c>
      <c r="U352" s="856">
        <v>1</v>
      </c>
    </row>
    <row r="353" spans="1:21" s="373" customFormat="1" ht="69.75">
      <c r="A353" s="651">
        <v>2</v>
      </c>
      <c r="B353" s="210" t="s">
        <v>9172</v>
      </c>
      <c r="C353" s="32" t="s">
        <v>8963</v>
      </c>
      <c r="D353" s="654" t="s">
        <v>1808</v>
      </c>
      <c r="E353" s="546">
        <v>1</v>
      </c>
      <c r="F353" s="195">
        <v>0</v>
      </c>
      <c r="G353" s="180"/>
      <c r="H353" s="180"/>
      <c r="I353" s="180"/>
      <c r="J353" s="195">
        <v>0</v>
      </c>
      <c r="K353" s="187"/>
      <c r="L353" s="187"/>
      <c r="M353" s="187"/>
      <c r="N353" s="195">
        <v>0</v>
      </c>
      <c r="O353" s="187"/>
      <c r="P353" s="187"/>
      <c r="Q353" s="187"/>
      <c r="R353" s="195">
        <v>1</v>
      </c>
      <c r="S353" s="187"/>
      <c r="T353" s="187"/>
      <c r="U353" s="856">
        <v>1</v>
      </c>
    </row>
    <row r="354" spans="1:21" s="373" customFormat="1" ht="47.25" thickBot="1">
      <c r="A354" s="651">
        <v>3</v>
      </c>
      <c r="B354" s="210" t="s">
        <v>8964</v>
      </c>
      <c r="C354" s="32" t="s">
        <v>8965</v>
      </c>
      <c r="D354" s="654" t="s">
        <v>1808</v>
      </c>
      <c r="E354" s="546">
        <v>1</v>
      </c>
      <c r="F354" s="195">
        <v>0</v>
      </c>
      <c r="G354" s="180"/>
      <c r="H354" s="180"/>
      <c r="I354" s="180"/>
      <c r="J354" s="195">
        <v>1</v>
      </c>
      <c r="K354" s="187"/>
      <c r="L354" s="187">
        <v>1</v>
      </c>
      <c r="M354" s="187"/>
      <c r="N354" s="195">
        <v>0</v>
      </c>
      <c r="O354" s="187"/>
      <c r="P354" s="187"/>
      <c r="Q354" s="187"/>
      <c r="R354" s="195">
        <v>0</v>
      </c>
      <c r="S354" s="187"/>
      <c r="T354" s="187"/>
      <c r="U354" s="856"/>
    </row>
    <row r="355" spans="1:21" s="770" customFormat="1" ht="24" thickBot="1">
      <c r="A355" s="892" t="s">
        <v>8957</v>
      </c>
      <c r="B355" s="893"/>
      <c r="C355" s="893"/>
      <c r="D355" s="893"/>
      <c r="E355" s="893"/>
      <c r="F355" s="893"/>
      <c r="G355" s="893"/>
      <c r="H355" s="893"/>
      <c r="I355" s="893"/>
      <c r="J355" s="893"/>
      <c r="K355" s="893"/>
      <c r="L355" s="893"/>
      <c r="M355" s="893"/>
      <c r="N355" s="893"/>
      <c r="O355" s="893"/>
      <c r="P355" s="893"/>
      <c r="Q355" s="893"/>
      <c r="R355" s="893"/>
      <c r="S355" s="893"/>
      <c r="T355" s="893"/>
      <c r="U355" s="1029"/>
    </row>
    <row r="356" spans="1:21" s="7" customFormat="1">
      <c r="A356" s="710">
        <v>1</v>
      </c>
      <c r="B356" s="712" t="s">
        <v>8958</v>
      </c>
      <c r="C356" s="712"/>
      <c r="D356" s="713" t="s">
        <v>8959</v>
      </c>
      <c r="E356" s="771">
        <f>+F356+J356+N356+R356</f>
        <v>300</v>
      </c>
      <c r="F356" s="714">
        <f>+G356+H356+I356</f>
        <v>75</v>
      </c>
      <c r="G356" s="715"/>
      <c r="H356" s="716">
        <v>25</v>
      </c>
      <c r="I356" s="716">
        <v>50</v>
      </c>
      <c r="J356" s="714">
        <f>+K356+L356+M356</f>
        <v>75</v>
      </c>
      <c r="K356" s="716">
        <v>25</v>
      </c>
      <c r="L356" s="716">
        <v>25</v>
      </c>
      <c r="M356" s="716">
        <v>25</v>
      </c>
      <c r="N356" s="714">
        <f>+O356+P356+Q356</f>
        <v>75</v>
      </c>
      <c r="O356" s="716">
        <v>25</v>
      </c>
      <c r="P356" s="716">
        <v>25</v>
      </c>
      <c r="Q356" s="716">
        <v>25</v>
      </c>
      <c r="R356" s="714">
        <f>+S356+T356+U356</f>
        <v>75</v>
      </c>
      <c r="S356" s="716">
        <v>50</v>
      </c>
      <c r="T356" s="716">
        <v>25</v>
      </c>
      <c r="U356" s="869"/>
    </row>
    <row r="357" spans="1:21" s="7" customFormat="1" ht="24" thickBot="1">
      <c r="A357" s="870">
        <v>2</v>
      </c>
      <c r="B357" s="871" t="s">
        <v>8960</v>
      </c>
      <c r="C357" s="872"/>
      <c r="D357" s="873" t="s">
        <v>8959</v>
      </c>
      <c r="E357" s="874">
        <f>+F357+J357+N357+R357</f>
        <v>500</v>
      </c>
      <c r="F357" s="875">
        <f>+G357+H357+I357</f>
        <v>100</v>
      </c>
      <c r="G357" s="876">
        <v>25</v>
      </c>
      <c r="H357" s="877">
        <v>25</v>
      </c>
      <c r="I357" s="877">
        <v>50</v>
      </c>
      <c r="J357" s="875">
        <f>+K357+L357+M357</f>
        <v>150</v>
      </c>
      <c r="K357" s="877">
        <v>50</v>
      </c>
      <c r="L357" s="877">
        <v>50</v>
      </c>
      <c r="M357" s="877">
        <v>50</v>
      </c>
      <c r="N357" s="875">
        <f>+O357+P357+Q357</f>
        <v>150</v>
      </c>
      <c r="O357" s="877">
        <v>50</v>
      </c>
      <c r="P357" s="877">
        <v>50</v>
      </c>
      <c r="Q357" s="877">
        <v>50</v>
      </c>
      <c r="R357" s="875">
        <f>+S357+T357+U357</f>
        <v>100</v>
      </c>
      <c r="S357" s="877">
        <v>50</v>
      </c>
      <c r="T357" s="877">
        <v>50</v>
      </c>
      <c r="U357" s="878"/>
    </row>
    <row r="360" spans="1:21" s="304" customFormat="1">
      <c r="B360" s="731" t="s">
        <v>9074</v>
      </c>
    </row>
    <row r="361" spans="1:21" s="304" customFormat="1">
      <c r="C361" s="891" t="s">
        <v>9076</v>
      </c>
      <c r="D361" s="891"/>
      <c r="F361" s="727"/>
      <c r="J361" s="727" t="s">
        <v>9077</v>
      </c>
    </row>
    <row r="362" spans="1:21" s="304" customFormat="1">
      <c r="C362" s="772"/>
      <c r="D362" s="772"/>
    </row>
    <row r="363" spans="1:21" s="304" customFormat="1">
      <c r="B363" s="731" t="s">
        <v>9075</v>
      </c>
    </row>
    <row r="364" spans="1:21" s="304" customFormat="1">
      <c r="C364" s="891" t="s">
        <v>9078</v>
      </c>
      <c r="D364" s="891"/>
      <c r="J364" s="772" t="s">
        <v>9137</v>
      </c>
    </row>
    <row r="365" spans="1:21" s="304" customFormat="1">
      <c r="C365" s="772"/>
      <c r="D365" s="772"/>
      <c r="J365" s="727"/>
    </row>
    <row r="366" spans="1:21" s="304" customFormat="1">
      <c r="C366" s="897" t="s">
        <v>9079</v>
      </c>
      <c r="D366" s="897"/>
      <c r="E366" s="897"/>
      <c r="J366" s="772" t="s">
        <v>9083</v>
      </c>
    </row>
    <row r="367" spans="1:21" s="304" customFormat="1">
      <c r="C367" s="730"/>
      <c r="D367" s="730"/>
      <c r="J367" s="727"/>
    </row>
    <row r="368" spans="1:21" s="304" customFormat="1">
      <c r="C368" s="891" t="s">
        <v>9080</v>
      </c>
      <c r="D368" s="891"/>
      <c r="J368" s="727" t="s">
        <v>9138</v>
      </c>
    </row>
    <row r="369" spans="3:10" s="304" customFormat="1"/>
    <row r="370" spans="3:10" s="304" customFormat="1">
      <c r="C370" s="891" t="s">
        <v>9081</v>
      </c>
      <c r="D370" s="891"/>
      <c r="J370" s="727" t="s">
        <v>9139</v>
      </c>
    </row>
    <row r="371" spans="3:10" s="304" customFormat="1">
      <c r="C371" s="772"/>
      <c r="D371" s="772"/>
    </row>
    <row r="372" spans="3:10" s="304" customFormat="1">
      <c r="C372" s="891" t="s">
        <v>9082</v>
      </c>
      <c r="D372" s="891"/>
      <c r="J372" s="304" t="s">
        <v>9144</v>
      </c>
    </row>
  </sheetData>
  <mergeCells count="78">
    <mergeCell ref="H7:I7"/>
    <mergeCell ref="K7:N7"/>
    <mergeCell ref="R7:U7"/>
    <mergeCell ref="D6:F6"/>
    <mergeCell ref="M5:P5"/>
    <mergeCell ref="M6:P6"/>
    <mergeCell ref="R5:U5"/>
    <mergeCell ref="R6:U6"/>
    <mergeCell ref="B169:U169"/>
    <mergeCell ref="I1:K1"/>
    <mergeCell ref="I2:K2"/>
    <mergeCell ref="D1:F1"/>
    <mergeCell ref="D2:F2"/>
    <mergeCell ref="M1:P1"/>
    <mergeCell ref="M2:P2"/>
    <mergeCell ref="R1:U1"/>
    <mergeCell ref="R2:U2"/>
    <mergeCell ref="I3:K3"/>
    <mergeCell ref="D3:F3"/>
    <mergeCell ref="M3:P3"/>
    <mergeCell ref="R3:U3"/>
    <mergeCell ref="I5:K5"/>
    <mergeCell ref="I6:K6"/>
    <mergeCell ref="D5:F5"/>
    <mergeCell ref="D12:D14"/>
    <mergeCell ref="A355:U355"/>
    <mergeCell ref="B351:U351"/>
    <mergeCell ref="A29:U29"/>
    <mergeCell ref="A37:U37"/>
    <mergeCell ref="A46:U46"/>
    <mergeCell ref="A52:U52"/>
    <mergeCell ref="A62:U62"/>
    <mergeCell ref="A73:U73"/>
    <mergeCell ref="A77:U77"/>
    <mergeCell ref="A97:U97"/>
    <mergeCell ref="A119:U119"/>
    <mergeCell ref="A122:U122"/>
    <mergeCell ref="A145:U145"/>
    <mergeCell ref="A128:U128"/>
    <mergeCell ref="B129:U129"/>
    <mergeCell ref="B166:U166"/>
    <mergeCell ref="A10:U10"/>
    <mergeCell ref="F12:U12"/>
    <mergeCell ref="G13:I13"/>
    <mergeCell ref="K13:M13"/>
    <mergeCell ref="O13:Q13"/>
    <mergeCell ref="S13:U13"/>
    <mergeCell ref="J13:J14"/>
    <mergeCell ref="A16:U16"/>
    <mergeCell ref="N13:N14"/>
    <mergeCell ref="R13:R14"/>
    <mergeCell ref="A12:A14"/>
    <mergeCell ref="B12:B14"/>
    <mergeCell ref="E12:E14"/>
    <mergeCell ref="F13:F14"/>
    <mergeCell ref="C12:C14"/>
    <mergeCell ref="C372:D372"/>
    <mergeCell ref="C361:D361"/>
    <mergeCell ref="C364:D364"/>
    <mergeCell ref="C366:E366"/>
    <mergeCell ref="C368:D368"/>
    <mergeCell ref="C370:D370"/>
    <mergeCell ref="S11:U11"/>
    <mergeCell ref="B316:U316"/>
    <mergeCell ref="B333:U333"/>
    <mergeCell ref="B196:U196"/>
    <mergeCell ref="B217:U217"/>
    <mergeCell ref="B231:U231"/>
    <mergeCell ref="B235:U235"/>
    <mergeCell ref="B248:U248"/>
    <mergeCell ref="B258:U258"/>
    <mergeCell ref="B279:U279"/>
    <mergeCell ref="B131:U131"/>
    <mergeCell ref="B133:U133"/>
    <mergeCell ref="B141:U141"/>
    <mergeCell ref="A147:U147"/>
    <mergeCell ref="B148:U148"/>
    <mergeCell ref="B162:U162"/>
  </mergeCells>
  <printOptions horizontalCentered="1"/>
  <pageMargins left="0.3" right="0.19685039370078741" top="0.43307086614173229" bottom="0.39370078740157483" header="0.19685039370078741" footer="0.19685039370078741"/>
  <pageSetup paperSize="8" scale="2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4</vt:i4>
      </vt:variant>
    </vt:vector>
  </HeadingPairs>
  <TitlesOfParts>
    <vt:vector size="6" baseType="lpstr">
      <vt:lpstr>Йиллик Режа жадвал TMB</vt:lpstr>
      <vt:lpstr>Йиллик Режа жадвал ish,xizmat</vt:lpstr>
      <vt:lpstr>'Йиллик Режа жадвал ish,xizmat'!Заголовки_для_печати</vt:lpstr>
      <vt:lpstr>'Йиллик Режа жадвал TMB'!Заголовки_для_печати</vt:lpstr>
      <vt:lpstr>'Йиллик Режа жадвал ish,xizmat'!Область_печати</vt:lpstr>
      <vt:lpstr>'Йиллик Режа жадвал TMB'!Область_печати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Qodirov Bobur Karimberdiyevich</dc:creator>
  <cp:lastModifiedBy>User</cp:lastModifiedBy>
  <cp:lastPrinted>2026-04-01T04:57:18Z</cp:lastPrinted>
  <dcterms:created xsi:type="dcterms:W3CDTF">2025-02-06T04:33:00Z</dcterms:created>
  <dcterms:modified xsi:type="dcterms:W3CDTF">2026-07-08T10:21:27Z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AF0EF36E8C6A4D92882738FDFE14C319_12</vt:lpwstr>
  </property>
  <property fmtid="{D5CDD505-2E9C-101B-9397-08002B2CF9AE}" pid="3" name="KSOProductBuildVer">
    <vt:lpwstr>1049-12.2.0.22549</vt:lpwstr>
  </property>
</Properties>
</file>